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xcel\challenge\"/>
    </mc:Choice>
  </mc:AlternateContent>
  <xr:revisionPtr revIDLastSave="0" documentId="13_ncr:1_{8A846E93-84B3-491A-89BA-A8549C9A3F8A}" xr6:coauthVersionLast="47" xr6:coauthVersionMax="47" xr10:uidLastSave="{00000000-0000-0000-0000-000000000000}"/>
  <bookViews>
    <workbookView xWindow="-120" yWindow="-120" windowWidth="20730" windowHeight="11160" tabRatio="745" activeTab="6" xr2:uid="{00000000-000D-0000-FFFF-FFFF00000000}"/>
  </bookViews>
  <sheets>
    <sheet name="mutual fund" sheetId="1" r:id="rId1"/>
    <sheet name="invesments" sheetId="3" r:id="rId2"/>
    <sheet name="accounts" sheetId="4" r:id="rId3"/>
    <sheet name="customer" sheetId="5" r:id="rId4"/>
    <sheet name="fixed deposit" sheetId="6" r:id="rId5"/>
    <sheet name="loans" sheetId="7" r:id="rId6"/>
    <sheet name="stocks" sheetId="8" r:id="rId7"/>
    <sheet name="transactions" sheetId="9" r:id="rId8"/>
  </sheets>
  <definedNames>
    <definedName name="_xlnm._FilterDatabase" localSheetId="4" hidden="1">'fixed deposit'!$A$1:$H$3001</definedName>
    <definedName name="_xlnm._FilterDatabase" localSheetId="6" hidden="1">stocks!$A$1:$J$3001</definedName>
  </definedNames>
  <calcPr calcId="191029"/>
</workbook>
</file>

<file path=xl/calcChain.xml><?xml version="1.0" encoding="utf-8"?>
<calcChain xmlns="http://schemas.openxmlformats.org/spreadsheetml/2006/main">
  <c r="L3" i="6" l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2" i="6"/>
  <c r="M2" i="8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2" i="6"/>
  <c r="K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" i="8"/>
  <c r="M4" i="8"/>
  <c r="N2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2942" i="8"/>
  <c r="L2943" i="8"/>
  <c r="L2944" i="8"/>
  <c r="L2945" i="8"/>
  <c r="L2946" i="8"/>
  <c r="L2947" i="8"/>
  <c r="L2948" i="8"/>
  <c r="L2949" i="8"/>
  <c r="L2950" i="8"/>
  <c r="L2951" i="8"/>
  <c r="L295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" i="8"/>
  <c r="L4" i="8"/>
  <c r="L5" i="8"/>
  <c r="L6" i="8"/>
  <c r="L7" i="8"/>
  <c r="L2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" i="8"/>
  <c r="K4" i="8"/>
  <c r="K5" i="8"/>
  <c r="K6" i="8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2" i="1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2" i="8"/>
  <c r="H20" i="5"/>
  <c r="H26" i="5"/>
  <c r="H29" i="5"/>
  <c r="H33" i="5"/>
  <c r="H108" i="5"/>
  <c r="H121" i="5"/>
  <c r="H129" i="5"/>
  <c r="H140" i="5"/>
  <c r="H162" i="5"/>
  <c r="H181" i="5"/>
  <c r="H192" i="5"/>
  <c r="H212" i="5"/>
  <c r="H278" i="5"/>
  <c r="H279" i="5"/>
  <c r="H331" i="5"/>
  <c r="H334" i="5"/>
  <c r="H400" i="5"/>
  <c r="H430" i="5"/>
  <c r="H435" i="5"/>
  <c r="H487" i="5"/>
  <c r="H509" i="5"/>
  <c r="H526" i="5"/>
  <c r="H544" i="5"/>
  <c r="H563" i="5"/>
  <c r="H564" i="5"/>
  <c r="H585" i="5"/>
  <c r="H592" i="5"/>
  <c r="H611" i="5"/>
  <c r="H620" i="5"/>
  <c r="H634" i="5"/>
  <c r="H678" i="5"/>
  <c r="H684" i="5"/>
  <c r="H694" i="5"/>
  <c r="H700" i="5"/>
  <c r="H724" i="5"/>
  <c r="H727" i="5"/>
  <c r="H734" i="5"/>
  <c r="H747" i="5"/>
  <c r="H771" i="5"/>
  <c r="H791" i="5"/>
  <c r="H794" i="5"/>
  <c r="H814" i="5"/>
  <c r="H878" i="5"/>
  <c r="H899" i="5"/>
  <c r="H971" i="5"/>
  <c r="H984" i="5"/>
  <c r="H1006" i="5"/>
  <c r="H1017" i="5"/>
  <c r="H1041" i="5"/>
  <c r="H1051" i="5"/>
  <c r="H1060" i="5"/>
  <c r="H1135" i="5"/>
  <c r="H1143" i="5"/>
  <c r="H1167" i="5"/>
  <c r="H1180" i="5"/>
  <c r="H1181" i="5"/>
  <c r="H1196" i="5"/>
  <c r="H1238" i="5"/>
  <c r="H1253" i="5"/>
  <c r="H1260" i="5"/>
  <c r="H1268" i="5"/>
  <c r="H1284" i="5"/>
  <c r="H1306" i="5"/>
  <c r="H1312" i="5"/>
  <c r="H1332" i="5"/>
  <c r="H1367" i="5"/>
  <c r="H1387" i="5"/>
  <c r="H1414" i="5"/>
  <c r="H1419" i="5"/>
  <c r="H1481" i="5"/>
  <c r="H1485" i="5"/>
</calcChain>
</file>

<file path=xl/sharedStrings.xml><?xml version="1.0" encoding="utf-8"?>
<sst xmlns="http://schemas.openxmlformats.org/spreadsheetml/2006/main" count="78390" uniqueCount="15042">
  <si>
    <t>MUTUALFUNDID</t>
  </si>
  <si>
    <t>FUNDNAME</t>
  </si>
  <si>
    <t>FUNDMANAGER</t>
  </si>
  <si>
    <t>FUNDTYPE</t>
  </si>
  <si>
    <t>NAV</t>
  </si>
  <si>
    <t>INVESTMENTAMOUNT</t>
  </si>
  <si>
    <t>INVESTMENTDATE</t>
  </si>
  <si>
    <t>INVESTMENTACCOUNTID</t>
  </si>
  <si>
    <t>UTI Mutual Fund</t>
  </si>
  <si>
    <t>PGIM India Mutual Fund</t>
  </si>
  <si>
    <t>SBI Mutual Fund</t>
  </si>
  <si>
    <t>Canara Robeco Mutual Fund</t>
  </si>
  <si>
    <t>PPFAS Mutual Fund</t>
  </si>
  <si>
    <t>Kotak Mahindra Mutual Fund</t>
  </si>
  <si>
    <t>Bandhan Mutual Fund</t>
  </si>
  <si>
    <t>ICICI Prudential Mutual Fund</t>
  </si>
  <si>
    <t>Tata Mutual Fund</t>
  </si>
  <si>
    <t>Mirae Asset Mutual Fund</t>
  </si>
  <si>
    <t>Equities - Axis Mutual Fund</t>
  </si>
  <si>
    <t>Axis Mutual Fund</t>
  </si>
  <si>
    <t>DSP Mutual Fund</t>
  </si>
  <si>
    <t>Nippon India Mutual Fund</t>
  </si>
  <si>
    <t>Aditya Birla Sun Life Mutual Fund</t>
  </si>
  <si>
    <t>Ankit Agarwal</t>
  </si>
  <si>
    <t>Aniruddha Naha</t>
  </si>
  <si>
    <t>R. Srinivasan</t>
  </si>
  <si>
    <t>Shridatta Bhandwaldar</t>
  </si>
  <si>
    <t>Rajeev Thakkar</t>
  </si>
  <si>
    <t>Harsha Upadhyaya</t>
  </si>
  <si>
    <t>Manish Gunwani</t>
  </si>
  <si>
    <t>Sankaran Naren</t>
  </si>
  <si>
    <t>Chandraprakash Padiyar</t>
  </si>
  <si>
    <t>Neelesh Surana</t>
  </si>
  <si>
    <t>Jinesh Gopani</t>
  </si>
  <si>
    <t>Shreyash Devalkar</t>
  </si>
  <si>
    <t>Vinit Sambre</t>
  </si>
  <si>
    <t>Samir Rachh</t>
  </si>
  <si>
    <t>Bhupesh Bameta</t>
  </si>
  <si>
    <t>Growth</t>
  </si>
  <si>
    <t>Equity</t>
  </si>
  <si>
    <t>Income</t>
  </si>
  <si>
    <t>Aggressive Growth</t>
  </si>
  <si>
    <t>Capital Protection</t>
  </si>
  <si>
    <t>Hybrid</t>
  </si>
  <si>
    <t>Tax-Saving</t>
  </si>
  <si>
    <t>Debt</t>
  </si>
  <si>
    <t>Pension</t>
  </si>
  <si>
    <t>Money Market</t>
  </si>
  <si>
    <t>Fixed Maturity</t>
  </si>
  <si>
    <t>FHSI52405760375434</t>
  </si>
  <si>
    <t>KPRN92062274882831</t>
  </si>
  <si>
    <t>DSYT91235407530131</t>
  </si>
  <si>
    <t>YTZL06623018790800</t>
  </si>
  <si>
    <t>DYRT85599953657030</t>
  </si>
  <si>
    <t>SROO48760416528015</t>
  </si>
  <si>
    <t>KDVY28641612647014</t>
  </si>
  <si>
    <t>UVPY62503523775335</t>
  </si>
  <si>
    <t>ZMXQ18100779472440</t>
  </si>
  <si>
    <t>RBRH49588356080041</t>
  </si>
  <si>
    <t>HIPY51676375532778</t>
  </si>
  <si>
    <t>MKPY16332117766519</t>
  </si>
  <si>
    <t>JCSS19672568560422</t>
  </si>
  <si>
    <t>PHDF32807839409340</t>
  </si>
  <si>
    <t>XSKG48639795549618</t>
  </si>
  <si>
    <t>FFFZ12632014915229</t>
  </si>
  <si>
    <t>LJMD32307409951612</t>
  </si>
  <si>
    <t>WJWM57402223857487</t>
  </si>
  <si>
    <t>SUUH34656715956670</t>
  </si>
  <si>
    <t>TJVA82170020307038</t>
  </si>
  <si>
    <t>TRDE25865740146684</t>
  </si>
  <si>
    <t>BUIT16782911512900</t>
  </si>
  <si>
    <t>RYQL88867269161310</t>
  </si>
  <si>
    <t>TCRQ94972897417084</t>
  </si>
  <si>
    <t>HFLM67782079266642</t>
  </si>
  <si>
    <t>XFKE62682093818789</t>
  </si>
  <si>
    <t>BUOE40133554253521</t>
  </si>
  <si>
    <t>AALO95363141318555</t>
  </si>
  <si>
    <t>VGIU79315478432992</t>
  </si>
  <si>
    <t>TATP20318107697868</t>
  </si>
  <si>
    <t>ABUX60263787062329</t>
  </si>
  <si>
    <t>NJGU58339389545315</t>
  </si>
  <si>
    <t>MWNW98393736356074</t>
  </si>
  <si>
    <t>AFXH43494377715549</t>
  </si>
  <si>
    <t>GWST69805183090779</t>
  </si>
  <si>
    <t>CLRR47030534444458</t>
  </si>
  <si>
    <t>JBKN39781173405067</t>
  </si>
  <si>
    <t>ZXFM55667283468310</t>
  </si>
  <si>
    <t>CQKY06279545911527</t>
  </si>
  <si>
    <t>MSFM77333910326666</t>
  </si>
  <si>
    <t>UUWA39703011675686</t>
  </si>
  <si>
    <t>BSRB55268013338857</t>
  </si>
  <si>
    <t>ZSMZ88986972544849</t>
  </si>
  <si>
    <t>KDVC15435404909634</t>
  </si>
  <si>
    <t>VXWK51620205779873</t>
  </si>
  <si>
    <t>TVXN06912197021458</t>
  </si>
  <si>
    <t>EVNM57838241717316</t>
  </si>
  <si>
    <t>FDLY36577647672688</t>
  </si>
  <si>
    <t>PWAU06055055395282</t>
  </si>
  <si>
    <t>MCTX55027176390468</t>
  </si>
  <si>
    <t>ULED69462862024024</t>
  </si>
  <si>
    <t>UXNL33573313722973</t>
  </si>
  <si>
    <t>HEZB39613162337083</t>
  </si>
  <si>
    <t>OACT64490586658464</t>
  </si>
  <si>
    <t>KKAX35138934664219</t>
  </si>
  <si>
    <t>VUDG09696904913202</t>
  </si>
  <si>
    <t>SGHW29068446369717</t>
  </si>
  <si>
    <t>GZDW25661491146156</t>
  </si>
  <si>
    <t>CWBJ50145548509166</t>
  </si>
  <si>
    <t>AJLI96165017117858</t>
  </si>
  <si>
    <t>LCMK74397147466542</t>
  </si>
  <si>
    <t>LNNU00852620487727</t>
  </si>
  <si>
    <t>ALOQ65609494509458</t>
  </si>
  <si>
    <t>NVDI90545785990699</t>
  </si>
  <si>
    <t>NRBI68121112096476</t>
  </si>
  <si>
    <t>OERY35235793310673</t>
  </si>
  <si>
    <t>POLZ68787341032522</t>
  </si>
  <si>
    <t>YKRY30152108896460</t>
  </si>
  <si>
    <t>UJUT98942924385003</t>
  </si>
  <si>
    <t>RGHT25032479276645</t>
  </si>
  <si>
    <t>NQNS96478504808029</t>
  </si>
  <si>
    <t>KXSI45294531804341</t>
  </si>
  <si>
    <t>OQCH19787001048949</t>
  </si>
  <si>
    <t>URLZ03344674596281</t>
  </si>
  <si>
    <t>LADL04715204865584</t>
  </si>
  <si>
    <t>FAUM44878284483466</t>
  </si>
  <si>
    <t>QIFN38270514043080</t>
  </si>
  <si>
    <t>SVEN79600784248297</t>
  </si>
  <si>
    <t>FTYW18647078068624</t>
  </si>
  <si>
    <t>JQHD74442641420120</t>
  </si>
  <si>
    <t>APQZ74016668592811</t>
  </si>
  <si>
    <t>YUPS51211371706671</t>
  </si>
  <si>
    <t>FBYV32573064233839</t>
  </si>
  <si>
    <t>QNRZ48220629143856</t>
  </si>
  <si>
    <t>AZAP31089004631624</t>
  </si>
  <si>
    <t>CHEQ54809613330126</t>
  </si>
  <si>
    <t>GDXM17705057337560</t>
  </si>
  <si>
    <t>AUQB28389971953094</t>
  </si>
  <si>
    <t>VAYU39062677360229</t>
  </si>
  <si>
    <t>VRXJ08333956671361</t>
  </si>
  <si>
    <t>PFKA04163575981402</t>
  </si>
  <si>
    <t>WJXS50539910807986</t>
  </si>
  <si>
    <t>LBRW87153627029949</t>
  </si>
  <si>
    <t>DDCY09438240793964</t>
  </si>
  <si>
    <t>XJCR14230261045697</t>
  </si>
  <si>
    <t>LABO39171038006521</t>
  </si>
  <si>
    <t>HPDB95467828236480</t>
  </si>
  <si>
    <t>CGDH37092173506796</t>
  </si>
  <si>
    <t>CGTH86872332786541</t>
  </si>
  <si>
    <t>MODG00570941216670</t>
  </si>
  <si>
    <t>OAZV16490076393420</t>
  </si>
  <si>
    <t>LRDI37518249824411</t>
  </si>
  <si>
    <t>WZLP33245940964475</t>
  </si>
  <si>
    <t>ENUL70902777481959</t>
  </si>
  <si>
    <t>ODMS56787743361068</t>
  </si>
  <si>
    <t>GFJB17467596404710</t>
  </si>
  <si>
    <t>JRIC30034154078088</t>
  </si>
  <si>
    <t>UFHG30280909882722</t>
  </si>
  <si>
    <t>GICI31991362726874</t>
  </si>
  <si>
    <t>RDRE05120220996497</t>
  </si>
  <si>
    <t>VRRI20979417882876</t>
  </si>
  <si>
    <t>GDWL77004410801742</t>
  </si>
  <si>
    <t>YIUB76404073617259</t>
  </si>
  <si>
    <t>HWXA89164613044061</t>
  </si>
  <si>
    <t>GDAX99254669223189</t>
  </si>
  <si>
    <t>GJOU45393775058985</t>
  </si>
  <si>
    <t>JGRE59230384080515</t>
  </si>
  <si>
    <t>EMGG52807913297081</t>
  </si>
  <si>
    <t>MLDJ75847253804720</t>
  </si>
  <si>
    <t>EPAH44146965360203</t>
  </si>
  <si>
    <t>ZGCZ50237192579646</t>
  </si>
  <si>
    <t>YKMQ40184147814864</t>
  </si>
  <si>
    <t>CGYF31502909866830</t>
  </si>
  <si>
    <t>OKOJ86012464083817</t>
  </si>
  <si>
    <t>JNWR93505299265151</t>
  </si>
  <si>
    <t>POEV86471380111945</t>
  </si>
  <si>
    <t>JDVI71117723511727</t>
  </si>
  <si>
    <t>MXYM51972354297159</t>
  </si>
  <si>
    <t>VTDO85568327002958</t>
  </si>
  <si>
    <t>ZSLW22555920203829</t>
  </si>
  <si>
    <t>SKZO12045958404781</t>
  </si>
  <si>
    <t>EDQP91017025989801</t>
  </si>
  <si>
    <t>AJMZ17557852851874</t>
  </si>
  <si>
    <t>RHNB46324888001551</t>
  </si>
  <si>
    <t>KSLV06235627308556</t>
  </si>
  <si>
    <t>AQFF73870276543986</t>
  </si>
  <si>
    <t>ROLG68810352018385</t>
  </si>
  <si>
    <t>DULN54280344823085</t>
  </si>
  <si>
    <t>FDLQ40031881091381</t>
  </si>
  <si>
    <t>ZVIB13736121870157</t>
  </si>
  <si>
    <t>XYVQ13943147055572</t>
  </si>
  <si>
    <t>VBKE59851124912703</t>
  </si>
  <si>
    <t>DMZJ05297087974917</t>
  </si>
  <si>
    <t>RIHG93007560611126</t>
  </si>
  <si>
    <t>QIXT59215441977114</t>
  </si>
  <si>
    <t>COCI88805546809664</t>
  </si>
  <si>
    <t>DNNB58818294337796</t>
  </si>
  <si>
    <t>FGOC97573082880014</t>
  </si>
  <si>
    <t>LYBL63794988143738</t>
  </si>
  <si>
    <t>PQQT09275803711946</t>
  </si>
  <si>
    <t>BVCN18313004941039</t>
  </si>
  <si>
    <t>WFJD37815561955943</t>
  </si>
  <si>
    <t>SSXJ02949586357621</t>
  </si>
  <si>
    <t>AWYP94977779542709</t>
  </si>
  <si>
    <t>ZKJM67781252363322</t>
  </si>
  <si>
    <t>MTPE85390752835907</t>
  </si>
  <si>
    <t>MAKE80134288649969</t>
  </si>
  <si>
    <t>WLYM18599866171697</t>
  </si>
  <si>
    <t>SRBW45396305607158</t>
  </si>
  <si>
    <t>NFRB94327172033561</t>
  </si>
  <si>
    <t>PMXF28538308161496</t>
  </si>
  <si>
    <t>UDHH28614100482348</t>
  </si>
  <si>
    <t>DTEZ18102423816115</t>
  </si>
  <si>
    <t>YQJF79923339936563</t>
  </si>
  <si>
    <t>DXEK24110615576762</t>
  </si>
  <si>
    <t>ESAF57900148604572</t>
  </si>
  <si>
    <t>ATRD17343211036838</t>
  </si>
  <si>
    <t>HWOQ75115312664283</t>
  </si>
  <si>
    <t>BUGF91287604608515</t>
  </si>
  <si>
    <t>OPOM36300654863584</t>
  </si>
  <si>
    <t>JPXR38550764896743</t>
  </si>
  <si>
    <t>PRGQ79361859852257</t>
  </si>
  <si>
    <t>SLGB26459540128420</t>
  </si>
  <si>
    <t>NMCM47282915189694</t>
  </si>
  <si>
    <t>KWON24570272666032</t>
  </si>
  <si>
    <t>OXVF19571697807309</t>
  </si>
  <si>
    <t>DVLL51728742546171</t>
  </si>
  <si>
    <t>XSHW97441044258017</t>
  </si>
  <si>
    <t>TWHF66260111350834</t>
  </si>
  <si>
    <t>VLYC58556558407268</t>
  </si>
  <si>
    <t>ZXYI99091851211074</t>
  </si>
  <si>
    <t>OIZZ34046761039651</t>
  </si>
  <si>
    <t>JBXF81897268538128</t>
  </si>
  <si>
    <t>ZPML09428988082045</t>
  </si>
  <si>
    <t>NPFB73777791138168</t>
  </si>
  <si>
    <t>LVMO11847225880562</t>
  </si>
  <si>
    <t>DYTN00388913775132</t>
  </si>
  <si>
    <t>LJJG54442821193683</t>
  </si>
  <si>
    <t>IJEQ54093762682396</t>
  </si>
  <si>
    <t>EEXG75222747150043</t>
  </si>
  <si>
    <t>IJNA47226863699676</t>
  </si>
  <si>
    <t>PYFT29376151492299</t>
  </si>
  <si>
    <t>NBRP91294424204821</t>
  </si>
  <si>
    <t>BAXG28949329417875</t>
  </si>
  <si>
    <t>ZOMB89572117751175</t>
  </si>
  <si>
    <t>DOMG89716655255344</t>
  </si>
  <si>
    <t>FRPL61629027822009</t>
  </si>
  <si>
    <t>FHJU85732210462876</t>
  </si>
  <si>
    <t>PUEK10454374440634</t>
  </si>
  <si>
    <t>TVNU34823184359537</t>
  </si>
  <si>
    <t>AJHS37637130851748</t>
  </si>
  <si>
    <t>DDWL33836319153290</t>
  </si>
  <si>
    <t>IAPM55164901606993</t>
  </si>
  <si>
    <t>YAMR05358349654403</t>
  </si>
  <si>
    <t>YPOW54383096232028</t>
  </si>
  <si>
    <t>HGJB17524469625840</t>
  </si>
  <si>
    <t>RDFH81699914190025</t>
  </si>
  <si>
    <t>OAMS80744612583949</t>
  </si>
  <si>
    <t>BYSS46582878828472</t>
  </si>
  <si>
    <t>GWIC51442925260879</t>
  </si>
  <si>
    <t>BPAZ87283332837605</t>
  </si>
  <si>
    <t>KKNW47349160733083</t>
  </si>
  <si>
    <t>EEUL98115175828881</t>
  </si>
  <si>
    <t>JWOY31672493676381</t>
  </si>
  <si>
    <t>NTPB67286748127981</t>
  </si>
  <si>
    <t>GPTU59772231907697</t>
  </si>
  <si>
    <t>CHUC47340159533321</t>
  </si>
  <si>
    <t>MJLL62352761105463</t>
  </si>
  <si>
    <t>PDZY09824088291044</t>
  </si>
  <si>
    <t>UGIW80401070292305</t>
  </si>
  <si>
    <t>INNY88502705241817</t>
  </si>
  <si>
    <t>GOBP02467411877128</t>
  </si>
  <si>
    <t>RKJH02798826371601</t>
  </si>
  <si>
    <t>CMJY24639344052730</t>
  </si>
  <si>
    <t>LXAT41297209891666</t>
  </si>
  <si>
    <t>EMWJ49270625197952</t>
  </si>
  <si>
    <t>EYKL31313130162358</t>
  </si>
  <si>
    <t>BZNZ34939372185473</t>
  </si>
  <si>
    <t>MAPX23586234422960</t>
  </si>
  <si>
    <t>TRUC44606792199526</t>
  </si>
  <si>
    <t>DCWY56554059009561</t>
  </si>
  <si>
    <t>QTEU88505145290738</t>
  </si>
  <si>
    <t>SPWT96198308790927</t>
  </si>
  <si>
    <t>AWMQ94205192369802</t>
  </si>
  <si>
    <t>CCRH40503724909839</t>
  </si>
  <si>
    <t>BAGU89164615247940</t>
  </si>
  <si>
    <t>FXTV88505217038607</t>
  </si>
  <si>
    <t>SOWS39449879896237</t>
  </si>
  <si>
    <t>HCHJ56713549639947</t>
  </si>
  <si>
    <t>QYSJ66792938201581</t>
  </si>
  <si>
    <t>XCCF11624826673171</t>
  </si>
  <si>
    <t>ZCWM74972683274460</t>
  </si>
  <si>
    <t>MRZJ34169756860708</t>
  </si>
  <si>
    <t>TPJX99074191364347</t>
  </si>
  <si>
    <t>XTFP26778511636466</t>
  </si>
  <si>
    <t>NIAA26312118529005</t>
  </si>
  <si>
    <t>CLPV28368363217484</t>
  </si>
  <si>
    <t>OOKV42694479160016</t>
  </si>
  <si>
    <t>ZNST76706044452054</t>
  </si>
  <si>
    <t>AJZW88547760478231</t>
  </si>
  <si>
    <t>WZXX97079476399268</t>
  </si>
  <si>
    <t>RFQZ96846443382029</t>
  </si>
  <si>
    <t>EIFE10478073954482</t>
  </si>
  <si>
    <t>TXKM53201463223004</t>
  </si>
  <si>
    <t>HHWK78993572985070</t>
  </si>
  <si>
    <t>NDFX72008276602168</t>
  </si>
  <si>
    <t>OJYI13022913551198</t>
  </si>
  <si>
    <t>UPOR87435152915354</t>
  </si>
  <si>
    <t>EWCL90832985548814</t>
  </si>
  <si>
    <t>TEAH49614246876053</t>
  </si>
  <si>
    <t>APSZ47251228575188</t>
  </si>
  <si>
    <t>QFJS48087979075264</t>
  </si>
  <si>
    <t>ORTC54709703015936</t>
  </si>
  <si>
    <t>LHSB01264070204974</t>
  </si>
  <si>
    <t>KMHX27749764650591</t>
  </si>
  <si>
    <t>UUYD77977295582420</t>
  </si>
  <si>
    <t>GSZD06014078374106</t>
  </si>
  <si>
    <t>ZSCL00515407665863</t>
  </si>
  <si>
    <t>ROAA12423038566137</t>
  </si>
  <si>
    <t>JAVY83396059531638</t>
  </si>
  <si>
    <t>TMHZ16955821353335</t>
  </si>
  <si>
    <t>GYAC67128783878991</t>
  </si>
  <si>
    <t>HOCL41129616375956</t>
  </si>
  <si>
    <t>TOPQ13694172548192</t>
  </si>
  <si>
    <t>HFNW88810506698380</t>
  </si>
  <si>
    <t>YXQA18638021819259</t>
  </si>
  <si>
    <t>NNXT13634919205443</t>
  </si>
  <si>
    <t>JCTK05336518905291</t>
  </si>
  <si>
    <t>ESRM99751469777180</t>
  </si>
  <si>
    <t>UVEY62304986162800</t>
  </si>
  <si>
    <t>EUTM07630640114632</t>
  </si>
  <si>
    <t>AZFR41994328769458</t>
  </si>
  <si>
    <t>CUGT25458784781529</t>
  </si>
  <si>
    <t>VSPH64784351198154</t>
  </si>
  <si>
    <t>IYUH91961653444676</t>
  </si>
  <si>
    <t>PRMQ53105321653997</t>
  </si>
  <si>
    <t>VFEU31315018124626</t>
  </si>
  <si>
    <t>DGPU64771897296743</t>
  </si>
  <si>
    <t>FYWH13047955886613</t>
  </si>
  <si>
    <t>EGJU01476728119635</t>
  </si>
  <si>
    <t>OKHZ39844130414005</t>
  </si>
  <si>
    <t>LGBY46381004141607</t>
  </si>
  <si>
    <t>RYLU47213330206596</t>
  </si>
  <si>
    <t>GVNU03031723682442</t>
  </si>
  <si>
    <t>XOOF81941918654432</t>
  </si>
  <si>
    <t>ENQY53900478124876</t>
  </si>
  <si>
    <t>GRSN08161503445442</t>
  </si>
  <si>
    <t>SXZV93836513511970</t>
  </si>
  <si>
    <t>RNYN39284137558066</t>
  </si>
  <si>
    <t>AVDB57926310423724</t>
  </si>
  <si>
    <t>BMGD81669254154106</t>
  </si>
  <si>
    <t>CGHD35287738230009</t>
  </si>
  <si>
    <t>XZXZ39083190751918</t>
  </si>
  <si>
    <t>DPBY90155146203360</t>
  </si>
  <si>
    <t>WUDJ25886340368532</t>
  </si>
  <si>
    <t>CSBD28970375408960</t>
  </si>
  <si>
    <t>PWBQ01558281993418</t>
  </si>
  <si>
    <t>IOKG12391306060011</t>
  </si>
  <si>
    <t>OOMU81754670127958</t>
  </si>
  <si>
    <t>PUTF50584851388192</t>
  </si>
  <si>
    <t>SRNQ63187096061996</t>
  </si>
  <si>
    <t>BGSO07419345531772</t>
  </si>
  <si>
    <t>XLYB57006298776378</t>
  </si>
  <si>
    <t>JEOT90821851896276</t>
  </si>
  <si>
    <t>JNFQ85424302634939</t>
  </si>
  <si>
    <t>OBIT76526109804976</t>
  </si>
  <si>
    <t>BXFA04633257740233</t>
  </si>
  <si>
    <t>LGJJ04320056171053</t>
  </si>
  <si>
    <t>ZEHM12667387432613</t>
  </si>
  <si>
    <t>JVUW01655079512116</t>
  </si>
  <si>
    <t>PSSW37005471858061</t>
  </si>
  <si>
    <t>WZLC78089561494769</t>
  </si>
  <si>
    <t>HXSC13657930196287</t>
  </si>
  <si>
    <t>VZSX03701896388241</t>
  </si>
  <si>
    <t>NKQD97300122738992</t>
  </si>
  <si>
    <t>PNMO61445195050022</t>
  </si>
  <si>
    <t>HORE91172449873631</t>
  </si>
  <si>
    <t>XEJE63972159827496</t>
  </si>
  <si>
    <t>INOK16085509886221</t>
  </si>
  <si>
    <t>JBIF73897231662851</t>
  </si>
  <si>
    <t>NIHT15176768290738</t>
  </si>
  <si>
    <t>FUJR52502442743340</t>
  </si>
  <si>
    <t>EENY76459624621883</t>
  </si>
  <si>
    <t>EIMJ64393473829033</t>
  </si>
  <si>
    <t>XMWV70809052111813</t>
  </si>
  <si>
    <t>CQKC61029565478686</t>
  </si>
  <si>
    <t>ZRNK50961461969581</t>
  </si>
  <si>
    <t>GGEL84075348573494</t>
  </si>
  <si>
    <t>OIXU36395038669112</t>
  </si>
  <si>
    <t>RNZP74559167704827</t>
  </si>
  <si>
    <t>DSDO78044603224275</t>
  </si>
  <si>
    <t>SBQR21571733019056</t>
  </si>
  <si>
    <t>HPBF58865429751800</t>
  </si>
  <si>
    <t>JEHD57789010290249</t>
  </si>
  <si>
    <t>JOXP26492190992415</t>
  </si>
  <si>
    <t>YQKM78649553024894</t>
  </si>
  <si>
    <t>PDSR39742689571640</t>
  </si>
  <si>
    <t>PPZC87941350951788</t>
  </si>
  <si>
    <t>TSGO84200551842203</t>
  </si>
  <si>
    <t>ZNDS58360347263021</t>
  </si>
  <si>
    <t>UIGJ47462323908078</t>
  </si>
  <si>
    <t>KOVF87029970792638</t>
  </si>
  <si>
    <t>IFQP27393512267856</t>
  </si>
  <si>
    <t>EGOF86643391160426</t>
  </si>
  <si>
    <t>YMBR60445498765576</t>
  </si>
  <si>
    <t>LEUV79536205094688</t>
  </si>
  <si>
    <t>CCZJ97631132086869</t>
  </si>
  <si>
    <t>XNFO93898530382443</t>
  </si>
  <si>
    <t>NXOS13786231075756</t>
  </si>
  <si>
    <t>HRNL26374359260376</t>
  </si>
  <si>
    <t>SPMZ11164426050969</t>
  </si>
  <si>
    <t>FOGJ89695148277989</t>
  </si>
  <si>
    <t>JHOZ35659301532418</t>
  </si>
  <si>
    <t>XGBQ01409670559001</t>
  </si>
  <si>
    <t>RHUX48759369523085</t>
  </si>
  <si>
    <t>BUMH80049117385851</t>
  </si>
  <si>
    <t>KTOT65207859545602</t>
  </si>
  <si>
    <t>MGXQ35281867536181</t>
  </si>
  <si>
    <t>PJQD41486511438009</t>
  </si>
  <si>
    <t>TKOC70168189490826</t>
  </si>
  <si>
    <t>GXST16337041928671</t>
  </si>
  <si>
    <t>YPQR34736074268568</t>
  </si>
  <si>
    <t>SINW47312102075498</t>
  </si>
  <si>
    <t>BSDJ60793088956609</t>
  </si>
  <si>
    <t>QDBS19217986527143</t>
  </si>
  <si>
    <t>EHFB22534204728917</t>
  </si>
  <si>
    <t>CNHV63958854073157</t>
  </si>
  <si>
    <t>MENP01269277485155</t>
  </si>
  <si>
    <t>DNYE27470550069448</t>
  </si>
  <si>
    <t>CUPH40888811759661</t>
  </si>
  <si>
    <t>CEBJ20965984529403</t>
  </si>
  <si>
    <t>IOLN76951900278381</t>
  </si>
  <si>
    <t>LDLL08481944238436</t>
  </si>
  <si>
    <t>OBTD84995549256774</t>
  </si>
  <si>
    <t>HRDP65189179834782</t>
  </si>
  <si>
    <t>XSJZ35190167397602</t>
  </si>
  <si>
    <t>QPNK74680150710396</t>
  </si>
  <si>
    <t>QMEM55526198450363</t>
  </si>
  <si>
    <t>YFGO54109463347429</t>
  </si>
  <si>
    <t>DYUD70909942686081</t>
  </si>
  <si>
    <t>CDHA08634823305425</t>
  </si>
  <si>
    <t>KUEK16263817252913</t>
  </si>
  <si>
    <t>IDSV49360192468695</t>
  </si>
  <si>
    <t>ELEH40216746998245</t>
  </si>
  <si>
    <t>KXEN94478226049183</t>
  </si>
  <si>
    <t>IXSC95222038378496</t>
  </si>
  <si>
    <t>SXHV40265796219425</t>
  </si>
  <si>
    <t>HIPH79776801253518</t>
  </si>
  <si>
    <t>SOPD45430805617635</t>
  </si>
  <si>
    <t>OUST69758297825142</t>
  </si>
  <si>
    <t>SDPY95268952018655</t>
  </si>
  <si>
    <t>NOGD16191655019392</t>
  </si>
  <si>
    <t>BMGA83861029625897</t>
  </si>
  <si>
    <t>HKGP65523214207119</t>
  </si>
  <si>
    <t>OBIM76099867237834</t>
  </si>
  <si>
    <t>PYSI87656394163546</t>
  </si>
  <si>
    <t>ICGR36111701600259</t>
  </si>
  <si>
    <t>FLTC03420681163981</t>
  </si>
  <si>
    <t>HNNF97545743164040</t>
  </si>
  <si>
    <t>CKEI79268649911512</t>
  </si>
  <si>
    <t>KZMY75944125000124</t>
  </si>
  <si>
    <t>NVKD07137094245592</t>
  </si>
  <si>
    <t>YGNV75392360029901</t>
  </si>
  <si>
    <t>KKYD65612372616221</t>
  </si>
  <si>
    <t>WNOZ20676957631900</t>
  </si>
  <si>
    <t>HFFJ87650584079971</t>
  </si>
  <si>
    <t>CFOA57326218444224</t>
  </si>
  <si>
    <t>VXUA21972799664207</t>
  </si>
  <si>
    <t>UGLH62779856137269</t>
  </si>
  <si>
    <t>JXAK39442266750797</t>
  </si>
  <si>
    <t>TKHC25677678251142</t>
  </si>
  <si>
    <t>XWLR45602121744186</t>
  </si>
  <si>
    <t>QJZJ66388590979483</t>
  </si>
  <si>
    <t>FZST60660857822421</t>
  </si>
  <si>
    <t>VUDY55687551491112</t>
  </si>
  <si>
    <t>RWZB02897620942539</t>
  </si>
  <si>
    <t>KTGI74314468502892</t>
  </si>
  <si>
    <t>OPQO81769972422697</t>
  </si>
  <si>
    <t>XAPS35456388656985</t>
  </si>
  <si>
    <t>AOFT64243539679652</t>
  </si>
  <si>
    <t>AHRI23306755870342</t>
  </si>
  <si>
    <t>GIIY69566920044516</t>
  </si>
  <si>
    <t>MFYU72790257987750</t>
  </si>
  <si>
    <t>IQYT47944865456427</t>
  </si>
  <si>
    <t>ICAD86200941477145</t>
  </si>
  <si>
    <t>GJUA53369688940994</t>
  </si>
  <si>
    <t>BBAF70753242574910</t>
  </si>
  <si>
    <t>RGLE64952032470988</t>
  </si>
  <si>
    <t>ZCLR03070518440631</t>
  </si>
  <si>
    <t>VMVH26864595205824</t>
  </si>
  <si>
    <t>IBIQ98494309190903</t>
  </si>
  <si>
    <t>FOYB91216102352760</t>
  </si>
  <si>
    <t>JXDZ60309760981493</t>
  </si>
  <si>
    <t>ZCES66077930722449</t>
  </si>
  <si>
    <t>QTMF67066168561211</t>
  </si>
  <si>
    <t>JIVF27725135684410</t>
  </si>
  <si>
    <t>FXBL74598134090603</t>
  </si>
  <si>
    <t>OTJV86407113234923</t>
  </si>
  <si>
    <t>UFQD36656382113195</t>
  </si>
  <si>
    <t>WEYX84462052339176</t>
  </si>
  <si>
    <t>RWRW95072922357100</t>
  </si>
  <si>
    <t>VXZV24466528791587</t>
  </si>
  <si>
    <t>CKJG99779049702290</t>
  </si>
  <si>
    <t>MKOF54141677951128</t>
  </si>
  <si>
    <t>HIRB93874920303716</t>
  </si>
  <si>
    <t>HXYJ24946994911275</t>
  </si>
  <si>
    <t>TVLK67355683720538</t>
  </si>
  <si>
    <t>BDKA81240590207292</t>
  </si>
  <si>
    <t>UNVZ77034996803913</t>
  </si>
  <si>
    <t>IPPF56092241445437</t>
  </si>
  <si>
    <t>HLBO85298721611761</t>
  </si>
  <si>
    <t>CCGX89869647449289</t>
  </si>
  <si>
    <t>UXMT42175164159827</t>
  </si>
  <si>
    <t>SWOX34309038234572</t>
  </si>
  <si>
    <t>ZCIE48841000934777</t>
  </si>
  <si>
    <t>QQGA69240243560619</t>
  </si>
  <si>
    <t>OLKI10905640302547</t>
  </si>
  <si>
    <t>CFOM56972817208525</t>
  </si>
  <si>
    <t>QBAG84627579100732</t>
  </si>
  <si>
    <t>RAQA16514105697686</t>
  </si>
  <si>
    <t>GLVY43290233349713</t>
  </si>
  <si>
    <t>ZRSG98912146316157</t>
  </si>
  <si>
    <t>UMZM93407325425454</t>
  </si>
  <si>
    <t>GDTX98624146262957</t>
  </si>
  <si>
    <t>ALZN76653468707984</t>
  </si>
  <si>
    <t>RQKA35588011806858</t>
  </si>
  <si>
    <t>VMAZ74837102411566</t>
  </si>
  <si>
    <t>LPNT86483547425398</t>
  </si>
  <si>
    <t>NLAC65905132953066</t>
  </si>
  <si>
    <t>NIKO56979355705615</t>
  </si>
  <si>
    <t>VYCT16189663828811</t>
  </si>
  <si>
    <t>HPRR16438526024169</t>
  </si>
  <si>
    <t>BMJK61380960783190</t>
  </si>
  <si>
    <t>CSQI75170226118810</t>
  </si>
  <si>
    <t>VNIO28160307614779</t>
  </si>
  <si>
    <t>RHUS81250046991621</t>
  </si>
  <si>
    <t>EHIB41838353390363</t>
  </si>
  <si>
    <t>UQGM79405633599494</t>
  </si>
  <si>
    <t>JULM43866510402051</t>
  </si>
  <si>
    <t>AKGE48405228842027</t>
  </si>
  <si>
    <t>UGXV34403699973484</t>
  </si>
  <si>
    <t>DVNE95149330639412</t>
  </si>
  <si>
    <t>HCDN53883892241195</t>
  </si>
  <si>
    <t>YLLV36477815009528</t>
  </si>
  <si>
    <t>UCIU41485432317359</t>
  </si>
  <si>
    <t>RSDB80135025770098</t>
  </si>
  <si>
    <t>IDPW37346664535905</t>
  </si>
  <si>
    <t>ZUJR50633456969011</t>
  </si>
  <si>
    <t>JGYP50789441821748</t>
  </si>
  <si>
    <t>IADY88865060559953</t>
  </si>
  <si>
    <t>OOOK98703680554044</t>
  </si>
  <si>
    <t>BEHZ87274674896526</t>
  </si>
  <si>
    <t>VJZG02029118082287</t>
  </si>
  <si>
    <t>QQLL10058145754829</t>
  </si>
  <si>
    <t>IGCZ18730879723751</t>
  </si>
  <si>
    <t>ZSWZ93559469888050</t>
  </si>
  <si>
    <t>LGUX21835310251146</t>
  </si>
  <si>
    <t>VRUY54294892649285</t>
  </si>
  <si>
    <t>KYOC74053531152145</t>
  </si>
  <si>
    <t>WNFR47846002554899</t>
  </si>
  <si>
    <t>VDCC00976667956349</t>
  </si>
  <si>
    <t>XNHJ74177595198259</t>
  </si>
  <si>
    <t>TXMB70352832407852</t>
  </si>
  <si>
    <t>SOVI57967092082951</t>
  </si>
  <si>
    <t>JWWR31996919712571</t>
  </si>
  <si>
    <t>NQWA00406966512479</t>
  </si>
  <si>
    <t>QXRZ26829273510630</t>
  </si>
  <si>
    <t>YXIR68495707506390</t>
  </si>
  <si>
    <t>WVOZ03447650866361</t>
  </si>
  <si>
    <t>BJFU65823775409102</t>
  </si>
  <si>
    <t>ROGV78762227855974</t>
  </si>
  <si>
    <t>SAMM19866599548449</t>
  </si>
  <si>
    <t>ROEI51581055652880</t>
  </si>
  <si>
    <t>WIXQ91541628366362</t>
  </si>
  <si>
    <t>MMYG25642363341196</t>
  </si>
  <si>
    <t>YRYN11563189454649</t>
  </si>
  <si>
    <t>JCJT89817258604250</t>
  </si>
  <si>
    <t>OQKU77592688067606</t>
  </si>
  <si>
    <t>SAOQ46079334206896</t>
  </si>
  <si>
    <t>QEJE87599488976144</t>
  </si>
  <si>
    <t>VVRC88544360740130</t>
  </si>
  <si>
    <t>KVBO72932919908077</t>
  </si>
  <si>
    <t>VNDU20128715805036</t>
  </si>
  <si>
    <t>IUHR68368962427409</t>
  </si>
  <si>
    <t>IREW69915481264092</t>
  </si>
  <si>
    <t>DLAN71952583778617</t>
  </si>
  <si>
    <t>BVWQ09775156925445</t>
  </si>
  <si>
    <t>EQVV55239727368957</t>
  </si>
  <si>
    <t>HLWG69571072859894</t>
  </si>
  <si>
    <t>NQST46132315477746</t>
  </si>
  <si>
    <t>YYUC68606555608034</t>
  </si>
  <si>
    <t>ZNQI65275272663354</t>
  </si>
  <si>
    <t>MTRC58396700999484</t>
  </si>
  <si>
    <t>ZBXA50256228481495</t>
  </si>
  <si>
    <t>ZEEL26937552788313</t>
  </si>
  <si>
    <t>AYSO56051968196849</t>
  </si>
  <si>
    <t>YBTY25227039720037</t>
  </si>
  <si>
    <t>VZWB22682244426410</t>
  </si>
  <si>
    <t>RAHX68103911110092</t>
  </si>
  <si>
    <t>WUKH83150629729780</t>
  </si>
  <si>
    <t>DTDV10607008984856</t>
  </si>
  <si>
    <t>HEIO79400974053175</t>
  </si>
  <si>
    <t>OTKW74763312883071</t>
  </si>
  <si>
    <t>EOBQ12591845300285</t>
  </si>
  <si>
    <t>RPWI12840716784572</t>
  </si>
  <si>
    <t>YBCZ59873832559290</t>
  </si>
  <si>
    <t>JHWR99428587689104</t>
  </si>
  <si>
    <t>BNXL51563385245432</t>
  </si>
  <si>
    <t>HFPN94592248305632</t>
  </si>
  <si>
    <t>XMON45441099435655</t>
  </si>
  <si>
    <t>EVUY37488744789505</t>
  </si>
  <si>
    <t>DRKL50962298941213</t>
  </si>
  <si>
    <t>QRZG42144272594806</t>
  </si>
  <si>
    <t>BFQM21423311774068</t>
  </si>
  <si>
    <t>GVHO66673138955969</t>
  </si>
  <si>
    <t>QYPC19836589775770</t>
  </si>
  <si>
    <t>DNLJ77299893647761</t>
  </si>
  <si>
    <t>DSQS88464264249373</t>
  </si>
  <si>
    <t>AIRP34465980297997</t>
  </si>
  <si>
    <t>YQEO65857669057212</t>
  </si>
  <si>
    <t>ZGYC64117594920108</t>
  </si>
  <si>
    <t>ZJVC21658490758170</t>
  </si>
  <si>
    <t>ZMSG46514882192902</t>
  </si>
  <si>
    <t>UQAA91498901598519</t>
  </si>
  <si>
    <t>BBGG78013420074621</t>
  </si>
  <si>
    <t>CGFU82136735742795</t>
  </si>
  <si>
    <t>SVWA02847718528658</t>
  </si>
  <si>
    <t>POHJ18525930784618</t>
  </si>
  <si>
    <t>JSEO54172051847491</t>
  </si>
  <si>
    <t>GLSL42664295721498</t>
  </si>
  <si>
    <t>HLKY90596079897073</t>
  </si>
  <si>
    <t>DXCT93522027197765</t>
  </si>
  <si>
    <t>ZXYN80364262958486</t>
  </si>
  <si>
    <t>UBZX87647865692464</t>
  </si>
  <si>
    <t>ISWB38065990643711</t>
  </si>
  <si>
    <t>PHVQ73836764627313</t>
  </si>
  <si>
    <t>VAEL86969764181946</t>
  </si>
  <si>
    <t>NIBW30034776159329</t>
  </si>
  <si>
    <t>MTYC31629451129931</t>
  </si>
  <si>
    <t>WZWX03466325416815</t>
  </si>
  <si>
    <t>JFBZ69534822070297</t>
  </si>
  <si>
    <t>RUGI82423352473082</t>
  </si>
  <si>
    <t>XBTQ87989353307717</t>
  </si>
  <si>
    <t>OYRC02206649602111</t>
  </si>
  <si>
    <t>KMFX20671501619827</t>
  </si>
  <si>
    <t>JTZN94116705920407</t>
  </si>
  <si>
    <t>IUED74598197075509</t>
  </si>
  <si>
    <t>CBBO34852127547768</t>
  </si>
  <si>
    <t>NIEI04541329022065</t>
  </si>
  <si>
    <t>IZBW15227189547217</t>
  </si>
  <si>
    <t>UWHP34228334837459</t>
  </si>
  <si>
    <t>SRXZ57429504059328</t>
  </si>
  <si>
    <t>WBUS99097290173024</t>
  </si>
  <si>
    <t>PJJM32624946796563</t>
  </si>
  <si>
    <t>XIFL99847542816019</t>
  </si>
  <si>
    <t>RNXV30863716668478</t>
  </si>
  <si>
    <t>YHGN71888280963558</t>
  </si>
  <si>
    <t>QPOL42021468802253</t>
  </si>
  <si>
    <t>KDZO85299745652272</t>
  </si>
  <si>
    <t>WYOK52353174033220</t>
  </si>
  <si>
    <t>ALIB02176949232363</t>
  </si>
  <si>
    <t>DMAT24312684490563</t>
  </si>
  <si>
    <t>QRJF62052662028046</t>
  </si>
  <si>
    <t>BQEP12379396321424</t>
  </si>
  <si>
    <t>EUCO98368577764173</t>
  </si>
  <si>
    <t>WWDA38631087624024</t>
  </si>
  <si>
    <t>NZOO82935828996981</t>
  </si>
  <si>
    <t>OTDD89088189598767</t>
  </si>
  <si>
    <t>ULIW49236928583301</t>
  </si>
  <si>
    <t>XWOQ53515211392860</t>
  </si>
  <si>
    <t>DLKQ82830990377899</t>
  </si>
  <si>
    <t>ONSQ24952173517384</t>
  </si>
  <si>
    <t>XPYW07283322570586</t>
  </si>
  <si>
    <t>BUCL41274896813975</t>
  </si>
  <si>
    <t>QXOV95725876799249</t>
  </si>
  <si>
    <t>HUQQ85819179505722</t>
  </si>
  <si>
    <t>SVLG73959650150423</t>
  </si>
  <si>
    <t>SEHS53246667227670</t>
  </si>
  <si>
    <t>TGNB95213129187560</t>
  </si>
  <si>
    <t>YYGT63517258925993</t>
  </si>
  <si>
    <t>POVH07781126403357</t>
  </si>
  <si>
    <t>URQR57200714799372</t>
  </si>
  <si>
    <t>QXLZ12985124368285</t>
  </si>
  <si>
    <t>FNVE82421061005968</t>
  </si>
  <si>
    <t>YUSS05742106202444</t>
  </si>
  <si>
    <t>MDKX37460780466990</t>
  </si>
  <si>
    <t>MVFX79983603280189</t>
  </si>
  <si>
    <t>ZUNH88172183719804</t>
  </si>
  <si>
    <t>AABZ77599366845694</t>
  </si>
  <si>
    <t>GZMN44386639743520</t>
  </si>
  <si>
    <t>CYGV30185467394014</t>
  </si>
  <si>
    <t>NESY90575113475798</t>
  </si>
  <si>
    <t>IAHS39455782389637</t>
  </si>
  <si>
    <t>XDYQ19819021859512</t>
  </si>
  <si>
    <t>QBTO33354230308237</t>
  </si>
  <si>
    <t>OMGG39667999574646</t>
  </si>
  <si>
    <t>HJPS39037981288792</t>
  </si>
  <si>
    <t>QJKO96312105531241</t>
  </si>
  <si>
    <t>UQBX22678681005602</t>
  </si>
  <si>
    <t>NNFM22617440939144</t>
  </si>
  <si>
    <t>EJWJ80582570431540</t>
  </si>
  <si>
    <t>PSZH42472934107874</t>
  </si>
  <si>
    <t>SFXY79814475587314</t>
  </si>
  <si>
    <t>FSAA29315889074984</t>
  </si>
  <si>
    <t>MAXR19027686967003</t>
  </si>
  <si>
    <t>DBNZ78849170665066</t>
  </si>
  <si>
    <t>FUGP98750565854101</t>
  </si>
  <si>
    <t>XPQI23337599756097</t>
  </si>
  <si>
    <t>DKAK25650757788059</t>
  </si>
  <si>
    <t>YEXQ60810807416243</t>
  </si>
  <si>
    <t>USNG00983533173734</t>
  </si>
  <si>
    <t>CWFK27893051679006</t>
  </si>
  <si>
    <t>FGQV32644048721962</t>
  </si>
  <si>
    <t>XNZZ27212282234953</t>
  </si>
  <si>
    <t>ONCL85095794162154</t>
  </si>
  <si>
    <t>WGZM39492221113474</t>
  </si>
  <si>
    <t>QFUM11941776024583</t>
  </si>
  <si>
    <t>MXDZ21993488216680</t>
  </si>
  <si>
    <t>IXVH27459683917692</t>
  </si>
  <si>
    <t>SZHA78061566723780</t>
  </si>
  <si>
    <t>XACZ05752583665318</t>
  </si>
  <si>
    <t>KILY66091106539651</t>
  </si>
  <si>
    <t>OBXH35900729831149</t>
  </si>
  <si>
    <t>FFJP31150885077759</t>
  </si>
  <si>
    <t>TQXW89905555161981</t>
  </si>
  <si>
    <t>TAGE82155998646705</t>
  </si>
  <si>
    <t>TBOO95242224827417</t>
  </si>
  <si>
    <t>ITPL72502281882240</t>
  </si>
  <si>
    <t>AJPK62206497276133</t>
  </si>
  <si>
    <t>NCNP15027876332144</t>
  </si>
  <si>
    <t>CEED02060885734638</t>
  </si>
  <si>
    <t>EPRY40535985855555</t>
  </si>
  <si>
    <t>TAOH76520490833146</t>
  </si>
  <si>
    <t>IZNT51183978727365</t>
  </si>
  <si>
    <t>EGQQ65154052711331</t>
  </si>
  <si>
    <t>LSBG82243123115511</t>
  </si>
  <si>
    <t>CANK45738580460456</t>
  </si>
  <si>
    <t>SLNA98897856591878</t>
  </si>
  <si>
    <t>GJEN47926557969313</t>
  </si>
  <si>
    <t>BGAS41313736628700</t>
  </si>
  <si>
    <t>JAJN15865803870659</t>
  </si>
  <si>
    <t>BCDK63588958076729</t>
  </si>
  <si>
    <t>ECRQ01753707385709</t>
  </si>
  <si>
    <t>VKBH25162496264299</t>
  </si>
  <si>
    <t>YWAT44237612156202</t>
  </si>
  <si>
    <t>AMAN16298212633856</t>
  </si>
  <si>
    <t>SJFA13864290255508</t>
  </si>
  <si>
    <t>HBLC30543172477434</t>
  </si>
  <si>
    <t>OEQD64567163704005</t>
  </si>
  <si>
    <t>EZTW08853746970352</t>
  </si>
  <si>
    <t>PDVO34248389389918</t>
  </si>
  <si>
    <t>WCUB40006677828808</t>
  </si>
  <si>
    <t>NRDB87006144592458</t>
  </si>
  <si>
    <t>WHKQ96727251675516</t>
  </si>
  <si>
    <t>MVOU42768465256984</t>
  </si>
  <si>
    <t>ZUHJ09431542615268</t>
  </si>
  <si>
    <t>RUNX75647982535017</t>
  </si>
  <si>
    <t>DYWY04128611613610</t>
  </si>
  <si>
    <t>WLOK52859149964891</t>
  </si>
  <si>
    <t>OIJD90113019417918</t>
  </si>
  <si>
    <t>QYUT98724450841552</t>
  </si>
  <si>
    <t>WPUM67358882715342</t>
  </si>
  <si>
    <t>DZTI26782941762064</t>
  </si>
  <si>
    <t>BLIP12308458204238</t>
  </si>
  <si>
    <t>FGUE80373103761034</t>
  </si>
  <si>
    <t>KUHZ58359062099026</t>
  </si>
  <si>
    <t>TFIR61739323295702</t>
  </si>
  <si>
    <t>JWSX77577319584073</t>
  </si>
  <si>
    <t>XRYL57742726873399</t>
  </si>
  <si>
    <t>VPAS51708586672296</t>
  </si>
  <si>
    <t>WWVU56471333087020</t>
  </si>
  <si>
    <t>RMSW88668428679429</t>
  </si>
  <si>
    <t>ODEL22453085365339</t>
  </si>
  <si>
    <t>CMHX02454250021485</t>
  </si>
  <si>
    <t>BRGJ87533386224135</t>
  </si>
  <si>
    <t>OIWU47619906629480</t>
  </si>
  <si>
    <t>ZQCU27108759779095</t>
  </si>
  <si>
    <t>MBFB44624837975498</t>
  </si>
  <si>
    <t>XKYJ34453106663540</t>
  </si>
  <si>
    <t>DHXL21222350957466</t>
  </si>
  <si>
    <t>QBNA53414616087368</t>
  </si>
  <si>
    <t>SHHP31302314025709</t>
  </si>
  <si>
    <t>OKHC48573841150307</t>
  </si>
  <si>
    <t>OYJY69364577835702</t>
  </si>
  <si>
    <t>OCWD15754041064722</t>
  </si>
  <si>
    <t>TMWX94605494006373</t>
  </si>
  <si>
    <t>JUDJ59012619616606</t>
  </si>
  <si>
    <t>UNGZ04672901908585</t>
  </si>
  <si>
    <t>MBLN45346890968719</t>
  </si>
  <si>
    <t>HTHD79686642337393</t>
  </si>
  <si>
    <t>CQCX98204662000827</t>
  </si>
  <si>
    <t>KMRI70631811153168</t>
  </si>
  <si>
    <t>QRNC95239685272865</t>
  </si>
  <si>
    <t>JVHS51516742314518</t>
  </si>
  <si>
    <t>BWKS84730694946203</t>
  </si>
  <si>
    <t>IYSV37785220200141</t>
  </si>
  <si>
    <t>XRDW65964429153926</t>
  </si>
  <si>
    <t>HAEC35563974699664</t>
  </si>
  <si>
    <t>FQQD70565696705726</t>
  </si>
  <si>
    <t>ZATZ76330123627050</t>
  </si>
  <si>
    <t>ZFST92770975547880</t>
  </si>
  <si>
    <t>HASZ91557798589889</t>
  </si>
  <si>
    <t>CDYY05134071315022</t>
  </si>
  <si>
    <t>NCYA63839911347090</t>
  </si>
  <si>
    <t>QPZV08226377101463</t>
  </si>
  <si>
    <t>HDSM83580443981830</t>
  </si>
  <si>
    <t>NNBD97885416282104</t>
  </si>
  <si>
    <t>QHKZ40554046667216</t>
  </si>
  <si>
    <t>GEME25288628342397</t>
  </si>
  <si>
    <t>APYL08333668442780</t>
  </si>
  <si>
    <t>YWDB35050239542641</t>
  </si>
  <si>
    <t>TRRM90493370839932</t>
  </si>
  <si>
    <t>KJEF45753126785459</t>
  </si>
  <si>
    <t>HCRQ04822253010040</t>
  </si>
  <si>
    <t>NIHT10671117717358</t>
  </si>
  <si>
    <t>SRGB95424209958770</t>
  </si>
  <si>
    <t>CFBD90853488355222</t>
  </si>
  <si>
    <t>XJPR14772266552712</t>
  </si>
  <si>
    <t>MORC18818789048741</t>
  </si>
  <si>
    <t>AEWQ12848509151800</t>
  </si>
  <si>
    <t>AFCW06839238647243</t>
  </si>
  <si>
    <t>TLAN68015027650249</t>
  </si>
  <si>
    <t>KNQT68469678183502</t>
  </si>
  <si>
    <t>PAGO58656203631664</t>
  </si>
  <si>
    <t>MXKV57406854642246</t>
  </si>
  <si>
    <t>ZBLM62227791940761</t>
  </si>
  <si>
    <t>MLTY15493283990709</t>
  </si>
  <si>
    <t>IOMG51124133152453</t>
  </si>
  <si>
    <t>GDTW38956188328466</t>
  </si>
  <si>
    <t>HIYC21009655907077</t>
  </si>
  <si>
    <t>DQFZ39186443316615</t>
  </si>
  <si>
    <t>RIKD32117612103254</t>
  </si>
  <si>
    <t>YAWO26258768849536</t>
  </si>
  <si>
    <t>DQIK40089785503378</t>
  </si>
  <si>
    <t>LIGV80266727750999</t>
  </si>
  <si>
    <t>ODHM24179959802536</t>
  </si>
  <si>
    <t>UGNA07850232415179</t>
  </si>
  <si>
    <t>FFBD45030618414668</t>
  </si>
  <si>
    <t>SEBH26551257523412</t>
  </si>
  <si>
    <t>XUOI75420167296255</t>
  </si>
  <si>
    <t>OXCR96695938856680</t>
  </si>
  <si>
    <t>MYCA98879173117182</t>
  </si>
  <si>
    <t>IZTR77105890002740</t>
  </si>
  <si>
    <t>JOLO88395535206427</t>
  </si>
  <si>
    <t>GKJT17279924288438</t>
  </si>
  <si>
    <t>OQDX82145891622726</t>
  </si>
  <si>
    <t>XGWL66850654721208</t>
  </si>
  <si>
    <t>GXDF04236285441565</t>
  </si>
  <si>
    <t>FPER68132848405276</t>
  </si>
  <si>
    <t>HPBB79610765944541</t>
  </si>
  <si>
    <t>ORQA20833136798256</t>
  </si>
  <si>
    <t>VFIR91400346347381</t>
  </si>
  <si>
    <t>YYZS36589028400530</t>
  </si>
  <si>
    <t>LVEC81487053281071</t>
  </si>
  <si>
    <t>IEEB94983333949661</t>
  </si>
  <si>
    <t>BWJO78556403779870</t>
  </si>
  <si>
    <t>AJLB99101906349299</t>
  </si>
  <si>
    <t>GINF58064308979198</t>
  </si>
  <si>
    <t>HQMX77731805141037</t>
  </si>
  <si>
    <t>VVPA50255195379634</t>
  </si>
  <si>
    <t>PPVW33637670087384</t>
  </si>
  <si>
    <t>BRAT34307087246755</t>
  </si>
  <si>
    <t>WBXF00348591606669</t>
  </si>
  <si>
    <t>GSIG22093833206561</t>
  </si>
  <si>
    <t>EDQI48803261170666</t>
  </si>
  <si>
    <t>GHZR94038149642727</t>
  </si>
  <si>
    <t>PQWE76577015009033</t>
  </si>
  <si>
    <t>ONNG39553047761791</t>
  </si>
  <si>
    <t>IZZF69243942231012</t>
  </si>
  <si>
    <t>HLAO86975841314119</t>
  </si>
  <si>
    <t>LDRM60419347695621</t>
  </si>
  <si>
    <t>IFOC20079072548234</t>
  </si>
  <si>
    <t>KZOR66117532439216</t>
  </si>
  <si>
    <t>HPET97442577527350</t>
  </si>
  <si>
    <t>QOKC03974330691294</t>
  </si>
  <si>
    <t>DQQI08472205314639</t>
  </si>
  <si>
    <t>FXMZ58068941934575</t>
  </si>
  <si>
    <t>CQLQ58421696932505</t>
  </si>
  <si>
    <t>PKKL00630120899165</t>
  </si>
  <si>
    <t>VIUK84323860844567</t>
  </si>
  <si>
    <t>ADNC55170547473479</t>
  </si>
  <si>
    <t>LJUA57658612763343</t>
  </si>
  <si>
    <t>RXUN08125764601088</t>
  </si>
  <si>
    <t>OERP68420764196473</t>
  </si>
  <si>
    <t>EJJW81058032653212</t>
  </si>
  <si>
    <t>NNIJ10664130122024</t>
  </si>
  <si>
    <t>FPIE20611462617125</t>
  </si>
  <si>
    <t>MBQW06538533261262</t>
  </si>
  <si>
    <t>TTLH94212331025910</t>
  </si>
  <si>
    <t>VNBR84269467355299</t>
  </si>
  <si>
    <t>IWAI73497174262223</t>
  </si>
  <si>
    <t>MIIU40614785049077</t>
  </si>
  <si>
    <t>FSVJ74335646714581</t>
  </si>
  <si>
    <t>NMMI30589317183562</t>
  </si>
  <si>
    <t>DBQD11928650148949</t>
  </si>
  <si>
    <t>RQHZ43680414183245</t>
  </si>
  <si>
    <t>TXWN29877609075903</t>
  </si>
  <si>
    <t>CTNZ69698752489756</t>
  </si>
  <si>
    <t>HUYQ41942116114909</t>
  </si>
  <si>
    <t>YFBH17218789093727</t>
  </si>
  <si>
    <t>VCID11986079899343</t>
  </si>
  <si>
    <t>RWSI00023304687182</t>
  </si>
  <si>
    <t>WDBT61114518149963</t>
  </si>
  <si>
    <t>YDYU17938432265783</t>
  </si>
  <si>
    <t>RJPK40521539708431</t>
  </si>
  <si>
    <t>MTXJ18666380024418</t>
  </si>
  <si>
    <t>DIOB61309201069301</t>
  </si>
  <si>
    <t>PQKX29402123183545</t>
  </si>
  <si>
    <t>WGWE62492710147539</t>
  </si>
  <si>
    <t>CDTE55251979808232</t>
  </si>
  <si>
    <t>VVHZ64417596085005</t>
  </si>
  <si>
    <t>BSMH85572384731420</t>
  </si>
  <si>
    <t>YAVD40908857120101</t>
  </si>
  <si>
    <t>PTMU54909717444576</t>
  </si>
  <si>
    <t>MJCN65753946466376</t>
  </si>
  <si>
    <t>BZML34064990202208</t>
  </si>
  <si>
    <t>JEPN11942531080108</t>
  </si>
  <si>
    <t>GZWH15389842581562</t>
  </si>
  <si>
    <t>BFGF45787645786803</t>
  </si>
  <si>
    <t>VTUU48674387922059</t>
  </si>
  <si>
    <t>UJRQ13030267122913</t>
  </si>
  <si>
    <t>HOCS65822419358818</t>
  </si>
  <si>
    <t>JIQB97290080129130</t>
  </si>
  <si>
    <t>CVYI82191634856195</t>
  </si>
  <si>
    <t>YOHP50332308377941</t>
  </si>
  <si>
    <t>MAYE67070558476443</t>
  </si>
  <si>
    <t>VFHI71038593508732</t>
  </si>
  <si>
    <t>IHNP38536992332014</t>
  </si>
  <si>
    <t>TGHV55232814509508</t>
  </si>
  <si>
    <t>HOBW46419963173504</t>
  </si>
  <si>
    <t>ISWM54893516002487</t>
  </si>
  <si>
    <t>OPBK37681567346552</t>
  </si>
  <si>
    <t>OGNO66094440135402</t>
  </si>
  <si>
    <t>HFJJ96844469764165</t>
  </si>
  <si>
    <t>CQLA79280828754614</t>
  </si>
  <si>
    <t>LGLN03698108460419</t>
  </si>
  <si>
    <t>PCFB60390412024916</t>
  </si>
  <si>
    <t>BXGP38507718512553</t>
  </si>
  <si>
    <t>TBCO57828006007059</t>
  </si>
  <si>
    <t>VSQA65172805385564</t>
  </si>
  <si>
    <t>RGZR92445948987670</t>
  </si>
  <si>
    <t>BIWZ21272567226509</t>
  </si>
  <si>
    <t>DNTO27557913628421</t>
  </si>
  <si>
    <t>JOLE63650662336458</t>
  </si>
  <si>
    <t>TTEX73715434446529</t>
  </si>
  <si>
    <t>FJHS39027277326425</t>
  </si>
  <si>
    <t>ESRM58990009089009</t>
  </si>
  <si>
    <t>XXSK75852774097824</t>
  </si>
  <si>
    <t>GSUO10116470602628</t>
  </si>
  <si>
    <t>POOM75647681255629</t>
  </si>
  <si>
    <t>YHAG73910539157117</t>
  </si>
  <si>
    <t>TUVT68551836314388</t>
  </si>
  <si>
    <t>ABUT40633409519813</t>
  </si>
  <si>
    <t>JKTI91832913834319</t>
  </si>
  <si>
    <t>VZQH55264003139536</t>
  </si>
  <si>
    <t>XUVM22187477337901</t>
  </si>
  <si>
    <t>IDOZ92241211248344</t>
  </si>
  <si>
    <t>PIXN90470840087590</t>
  </si>
  <si>
    <t>MNRZ99431076376654</t>
  </si>
  <si>
    <t>OERZ31449251969487</t>
  </si>
  <si>
    <t>LJQC91008475474742</t>
  </si>
  <si>
    <t>UEPS04550837470562</t>
  </si>
  <si>
    <t>ITEM47408502506157</t>
  </si>
  <si>
    <t>YVXT90204559142490</t>
  </si>
  <si>
    <t>LLGZ48154381697882</t>
  </si>
  <si>
    <t>BMSB33029535076929</t>
  </si>
  <si>
    <t>YXHJ45702386130594</t>
  </si>
  <si>
    <t>FIMI63735399556838</t>
  </si>
  <si>
    <t>ZBQL80693368956207</t>
  </si>
  <si>
    <t>KLHK66282517548126</t>
  </si>
  <si>
    <t>VHLT24776685873706</t>
  </si>
  <si>
    <t>TIAP43403868119894</t>
  </si>
  <si>
    <t>UDWB40910372203410</t>
  </si>
  <si>
    <t>BCHW49786475015804</t>
  </si>
  <si>
    <t>NPII22064862395249</t>
  </si>
  <si>
    <t>ZGJH51822492041544</t>
  </si>
  <si>
    <t>BNGM02701870523666</t>
  </si>
  <si>
    <t>LCLA51748397497480</t>
  </si>
  <si>
    <t>JHBY56677049189089</t>
  </si>
  <si>
    <t>HJUX51016517011208</t>
  </si>
  <si>
    <t>BCXM48264625797117</t>
  </si>
  <si>
    <t>BNHK04755291194829</t>
  </si>
  <si>
    <t>PWVK27777408387530</t>
  </si>
  <si>
    <t>QXWB44975321448496</t>
  </si>
  <si>
    <t>NTQX68537779325843</t>
  </si>
  <si>
    <t>WBNJ97304107935992</t>
  </si>
  <si>
    <t>CWZQ42224906264869</t>
  </si>
  <si>
    <t>PYFM55315932263359</t>
  </si>
  <si>
    <t>UKGT36678012264540</t>
  </si>
  <si>
    <t>SNUI22772063416379</t>
  </si>
  <si>
    <t>EFLM13697090715522</t>
  </si>
  <si>
    <t>POIJ44912140288703</t>
  </si>
  <si>
    <t>VDGF10433070361857</t>
  </si>
  <si>
    <t>BFZI24803483631005</t>
  </si>
  <si>
    <t>DDIL62112404103633</t>
  </si>
  <si>
    <t>CUMP30797612563547</t>
  </si>
  <si>
    <t>RRYZ07233985519416</t>
  </si>
  <si>
    <t>KETH36824121048930</t>
  </si>
  <si>
    <t>LMYR45234961652172</t>
  </si>
  <si>
    <t>POUW14813021319327</t>
  </si>
  <si>
    <t>IRXK35318368008054</t>
  </si>
  <si>
    <t>GPGA72039097407095</t>
  </si>
  <si>
    <t>BOIQ67868904028471</t>
  </si>
  <si>
    <t>ZWSG72281631753369</t>
  </si>
  <si>
    <t>BRMV29984667998394</t>
  </si>
  <si>
    <t>XNDH81612288817601</t>
  </si>
  <si>
    <t>TOVV68782546898642</t>
  </si>
  <si>
    <t>DAPB30506403363924</t>
  </si>
  <si>
    <t>RAGX38342334126833</t>
  </si>
  <si>
    <t>QREZ54203489954561</t>
  </si>
  <si>
    <t>OQDE32082752782705</t>
  </si>
  <si>
    <t>BLWE48375404351568</t>
  </si>
  <si>
    <t>PCSI66842725363591</t>
  </si>
  <si>
    <t>VYKZ57572115280649</t>
  </si>
  <si>
    <t>ONKC50853281579076</t>
  </si>
  <si>
    <t>FOZD33911249368505</t>
  </si>
  <si>
    <t>YUFS30753629321595</t>
  </si>
  <si>
    <t>YFSG86973367220153</t>
  </si>
  <si>
    <t>YOLI32889593727188</t>
  </si>
  <si>
    <t>YDIP18628973982758</t>
  </si>
  <si>
    <t>MSIH89627365410723</t>
  </si>
  <si>
    <t>HDOK23227063824078</t>
  </si>
  <si>
    <t>ZLFX56508473052188</t>
  </si>
  <si>
    <t>MTZG14898080581675</t>
  </si>
  <si>
    <t>ZYGA49823956160821</t>
  </si>
  <si>
    <t>KHTJ65941286707239</t>
  </si>
  <si>
    <t>UFUV13213555418025</t>
  </si>
  <si>
    <t>YIGO87202692086108</t>
  </si>
  <si>
    <t>GOPW83072649966050</t>
  </si>
  <si>
    <t>PAPK64440227503596</t>
  </si>
  <si>
    <t>NHKG17349047116814</t>
  </si>
  <si>
    <t>SKVV68987846646850</t>
  </si>
  <si>
    <t>KAKK19953747654475</t>
  </si>
  <si>
    <t>KTSR45427706200315</t>
  </si>
  <si>
    <t>PCGN77579666762403</t>
  </si>
  <si>
    <t>TCZY66980137342745</t>
  </si>
  <si>
    <t>GHQU52607369554401</t>
  </si>
  <si>
    <t>DYGG49123056872172</t>
  </si>
  <si>
    <t>PMWN09449998768107</t>
  </si>
  <si>
    <t>VQIQ18703549296634</t>
  </si>
  <si>
    <t>YRJJ56968015521297</t>
  </si>
  <si>
    <t>DRIP37211399872217</t>
  </si>
  <si>
    <t>OUUG67052437291522</t>
  </si>
  <si>
    <t>BBXT59059406905626</t>
  </si>
  <si>
    <t>FJUP75222829506962</t>
  </si>
  <si>
    <t>NQQX02798433925922</t>
  </si>
  <si>
    <t>RHJL52504507312402</t>
  </si>
  <si>
    <t>PPZT92520744612693</t>
  </si>
  <si>
    <t>DWKM30711980924086</t>
  </si>
  <si>
    <t>ZNWH94064121852819</t>
  </si>
  <si>
    <t>LCFF32023531674447</t>
  </si>
  <si>
    <t>AHHG28862042177944</t>
  </si>
  <si>
    <t>PWQT12459753412821</t>
  </si>
  <si>
    <t>ZEZV08957276105412</t>
  </si>
  <si>
    <t>ULYY19176481773266</t>
  </si>
  <si>
    <t>YAYC83712484130433</t>
  </si>
  <si>
    <t>ZLCM76973051409622</t>
  </si>
  <si>
    <t>BJCA48525734590559</t>
  </si>
  <si>
    <t>ZEFL57145849472861</t>
  </si>
  <si>
    <t>RLKA25973511663477</t>
  </si>
  <si>
    <t>RGKK17028640297611</t>
  </si>
  <si>
    <t>MQJQ57633532489772</t>
  </si>
  <si>
    <t>XPVR82690415363851</t>
  </si>
  <si>
    <t>HEZE31870881307208</t>
  </si>
  <si>
    <t>QYZE03561565961844</t>
  </si>
  <si>
    <t>AZTQ59363961335798</t>
  </si>
  <si>
    <t>XGXW06567792221097</t>
  </si>
  <si>
    <t>EHKV55482057767357</t>
  </si>
  <si>
    <t>CYIF74703035980804</t>
  </si>
  <si>
    <t>GYXU87028005541526</t>
  </si>
  <si>
    <t>PLYC47535393060870</t>
  </si>
  <si>
    <t>NRWR68760092349484</t>
  </si>
  <si>
    <t>VFXP01319119265089</t>
  </si>
  <si>
    <t>FRGJ40231056988083</t>
  </si>
  <si>
    <t>VCFL01891833763057</t>
  </si>
  <si>
    <t>OSXJ49522174224297</t>
  </si>
  <si>
    <t>PLKF88256332540231</t>
  </si>
  <si>
    <t>IUVQ44718197030690</t>
  </si>
  <si>
    <t>WGGL29768771249685</t>
  </si>
  <si>
    <t>LRPN80296242371073</t>
  </si>
  <si>
    <t>PXJP04306564441133</t>
  </si>
  <si>
    <t>SXNS34177047547691</t>
  </si>
  <si>
    <t>XHPP48383444915581</t>
  </si>
  <si>
    <t>GGRI84683293864635</t>
  </si>
  <si>
    <t>USGE43907710642106</t>
  </si>
  <si>
    <t>WPYE52827841937550</t>
  </si>
  <si>
    <t>WRFL44308262793871</t>
  </si>
  <si>
    <t>IFTM34372063377270</t>
  </si>
  <si>
    <t>CAUH82028442979986</t>
  </si>
  <si>
    <t>PAEO73432563163685</t>
  </si>
  <si>
    <t>QNCZ98241997977700</t>
  </si>
  <si>
    <t>XRFF11223562656045</t>
  </si>
  <si>
    <t>RVYS54590149741462</t>
  </si>
  <si>
    <t>REHU10630397553679</t>
  </si>
  <si>
    <t>CKQP02691510939586</t>
  </si>
  <si>
    <t>BRUR93485767317427</t>
  </si>
  <si>
    <t>HUVL17510842619035</t>
  </si>
  <si>
    <t>JKMR57364967098444</t>
  </si>
  <si>
    <t>EDPB64900905310717</t>
  </si>
  <si>
    <t>QMJG73970439152861</t>
  </si>
  <si>
    <t>HZCB38076384082586</t>
  </si>
  <si>
    <t>HEAU69476146554531</t>
  </si>
  <si>
    <t>JNGO87130843153747</t>
  </si>
  <si>
    <t>CZLQ15362156476880</t>
  </si>
  <si>
    <t>UQNF91345974092365</t>
  </si>
  <si>
    <t>RWYX76594661017543</t>
  </si>
  <si>
    <t>RVCH54764483080106</t>
  </si>
  <si>
    <t>YNQE71227932134434</t>
  </si>
  <si>
    <t>MFMF99426429268645</t>
  </si>
  <si>
    <t>MRUC90297196180399</t>
  </si>
  <si>
    <t>LBNR58250457837951</t>
  </si>
  <si>
    <t>UHCC57959604092785</t>
  </si>
  <si>
    <t>GYWX40489171358709</t>
  </si>
  <si>
    <t>DPGT11865555232744</t>
  </si>
  <si>
    <t>LZCN95147654075966</t>
  </si>
  <si>
    <t>YOMK70186119482860</t>
  </si>
  <si>
    <t>UWNE38063992505211</t>
  </si>
  <si>
    <t>FIQV30234102139213</t>
  </si>
  <si>
    <t>LXVK98332305448946</t>
  </si>
  <si>
    <t>DBLU61930682521027</t>
  </si>
  <si>
    <t>UHZT49589243972058</t>
  </si>
  <si>
    <t>AMHW91050574172271</t>
  </si>
  <si>
    <t>YEWS57683595573201</t>
  </si>
  <si>
    <t>KAHE53036890989712</t>
  </si>
  <si>
    <t>WRMD15738854444370</t>
  </si>
  <si>
    <t>MSUP27949037367785</t>
  </si>
  <si>
    <t>PMRC80893166094831</t>
  </si>
  <si>
    <t>SBLY28134245275738</t>
  </si>
  <si>
    <t>PFBY82147902408214</t>
  </si>
  <si>
    <t>MJHP46196254214882</t>
  </si>
  <si>
    <t>AONQ89489891275197</t>
  </si>
  <si>
    <t>PEZP78773008606128</t>
  </si>
  <si>
    <t>IBKQ91092386539704</t>
  </si>
  <si>
    <t>RQRN36293505577660</t>
  </si>
  <si>
    <t>DLXC07041078157389</t>
  </si>
  <si>
    <t>EPSM04497541778219</t>
  </si>
  <si>
    <t>LTVU11705033864224</t>
  </si>
  <si>
    <t>HRIJ82439371784623</t>
  </si>
  <si>
    <t>DPEO04790986341478</t>
  </si>
  <si>
    <t>YXDO51017986660269</t>
  </si>
  <si>
    <t>ZXBC82884832429169</t>
  </si>
  <si>
    <t>HVVG01760505142656</t>
  </si>
  <si>
    <t>QTYG16930589586768</t>
  </si>
  <si>
    <t>CXQQ56803679268721</t>
  </si>
  <si>
    <t>YJDR45937392034585</t>
  </si>
  <si>
    <t>XKRM12967172647744</t>
  </si>
  <si>
    <t>TNIM70986140751564</t>
  </si>
  <si>
    <t>VIIO01728310625591</t>
  </si>
  <si>
    <t>KYVO23914874523063</t>
  </si>
  <si>
    <t>AWYJ33846935836100</t>
  </si>
  <si>
    <t>IOLC66667732600045</t>
  </si>
  <si>
    <t>EUZF84318296393747</t>
  </si>
  <si>
    <t>VRUC19303852850980</t>
  </si>
  <si>
    <t>VFIP74840496301006</t>
  </si>
  <si>
    <t>INKX24179985994305</t>
  </si>
  <si>
    <t>OPMI66847405917916</t>
  </si>
  <si>
    <t>PLJP55785332474337</t>
  </si>
  <si>
    <t>GWGM00211069434245</t>
  </si>
  <si>
    <t>PVDS58852655234518</t>
  </si>
  <si>
    <t>CGGV30000350654125</t>
  </si>
  <si>
    <t>HOVE02766838191031</t>
  </si>
  <si>
    <t>UYOR62639856961419</t>
  </si>
  <si>
    <t>PAZH68682878047197</t>
  </si>
  <si>
    <t>CTPZ02552923447185</t>
  </si>
  <si>
    <t>LXLP47840694431921</t>
  </si>
  <si>
    <t>EEYF39468637250317</t>
  </si>
  <si>
    <t>RUQQ59809129808691</t>
  </si>
  <si>
    <t>IIDT65997333507765</t>
  </si>
  <si>
    <t>QXZJ34200264597812</t>
  </si>
  <si>
    <t>ABYX76337197225939</t>
  </si>
  <si>
    <t>GKLW12272214309504</t>
  </si>
  <si>
    <t>NLPB21235102308549</t>
  </si>
  <si>
    <t>QQXK95050823807740</t>
  </si>
  <si>
    <t>TMQE24602115906047</t>
  </si>
  <si>
    <t>XJPI04624632730595</t>
  </si>
  <si>
    <t>UHHW98623009297373</t>
  </si>
  <si>
    <t>OTEL11697395751592</t>
  </si>
  <si>
    <t>FXKN67601207910143</t>
  </si>
  <si>
    <t>AWYL89719842019478</t>
  </si>
  <si>
    <t>SYOQ11076571499183</t>
  </si>
  <si>
    <t>AAGS03835808971544</t>
  </si>
  <si>
    <t>JSSI59829170033324</t>
  </si>
  <si>
    <t>FKHW90588569896895</t>
  </si>
  <si>
    <t>EXSC55158781704880</t>
  </si>
  <si>
    <t>MSBT79471589841341</t>
  </si>
  <si>
    <t>VYWR54947668020737</t>
  </si>
  <si>
    <t>WSGD07066444158374</t>
  </si>
  <si>
    <t>QOFZ44708275999110</t>
  </si>
  <si>
    <t>MUHC61739213525284</t>
  </si>
  <si>
    <t>ACTM90739393490718</t>
  </si>
  <si>
    <t>XNMV05880498622489</t>
  </si>
  <si>
    <t>FAAG67635575451628</t>
  </si>
  <si>
    <t>WDCG02112154842857</t>
  </si>
  <si>
    <t>SVTL54256278394238</t>
  </si>
  <si>
    <t>MWVC22925375182657</t>
  </si>
  <si>
    <t>RSAY12472920568542</t>
  </si>
  <si>
    <t>KLQX87693438020777</t>
  </si>
  <si>
    <t>EDDX13818986712155</t>
  </si>
  <si>
    <t>NTZA28619387618412</t>
  </si>
  <si>
    <t>UYRG17505074193450</t>
  </si>
  <si>
    <t>ZBCO67028469930733</t>
  </si>
  <si>
    <t>IXYD63654755162879</t>
  </si>
  <si>
    <t>HRFA86320409629873</t>
  </si>
  <si>
    <t>TKXO75664838752544</t>
  </si>
  <si>
    <t>EUXJ35544314762351</t>
  </si>
  <si>
    <t>HKGL18775931137232</t>
  </si>
  <si>
    <t>TLUJ56570194854652</t>
  </si>
  <si>
    <t>OWPB30889090512711</t>
  </si>
  <si>
    <t>YBKT03599887344854</t>
  </si>
  <si>
    <t>LUCS13481152662640</t>
  </si>
  <si>
    <t>IVCF57897109397144</t>
  </si>
  <si>
    <t>JXSZ32330190676049</t>
  </si>
  <si>
    <t>WENE11617854100691</t>
  </si>
  <si>
    <t>LQDY22881446672908</t>
  </si>
  <si>
    <t>ZDQM02212337144238</t>
  </si>
  <si>
    <t>AVRW60136482723349</t>
  </si>
  <si>
    <t>OOWV87828496587609</t>
  </si>
  <si>
    <t>PJRU85004250144084</t>
  </si>
  <si>
    <t>EJRP43207122561047</t>
  </si>
  <si>
    <t>RHFX07968918759228</t>
  </si>
  <si>
    <t>QMIO87227846335080</t>
  </si>
  <si>
    <t>TLCX23577115178523</t>
  </si>
  <si>
    <t>XOOO11245888003474</t>
  </si>
  <si>
    <t>KHAU35779352593749</t>
  </si>
  <si>
    <t>LPVJ19321532108499</t>
  </si>
  <si>
    <t>OYJX33946063373845</t>
  </si>
  <si>
    <t>AATL56921559480456</t>
  </si>
  <si>
    <t>NKNZ42242090052792</t>
  </si>
  <si>
    <t>WVNK66739411658332</t>
  </si>
  <si>
    <t>MTPI34474563336655</t>
  </si>
  <si>
    <t>PCUW98019094529490</t>
  </si>
  <si>
    <t>BGZO68557813539745</t>
  </si>
  <si>
    <t>DYSZ57577835005908</t>
  </si>
  <si>
    <t>QJVG68388896069732</t>
  </si>
  <si>
    <t>VNTJ61586283218263</t>
  </si>
  <si>
    <t>OOBQ12841522395870</t>
  </si>
  <si>
    <t>AZUM50117193826964</t>
  </si>
  <si>
    <t>LIPC05472147079078</t>
  </si>
  <si>
    <t>UGSW17394710819902</t>
  </si>
  <si>
    <t>CHHW40198647110572</t>
  </si>
  <si>
    <t>LIOD84526225241716</t>
  </si>
  <si>
    <t>SUTW06240330644480</t>
  </si>
  <si>
    <t>PLDF69248222504292</t>
  </si>
  <si>
    <t>CEHH85254485753172</t>
  </si>
  <si>
    <t>BBCH92077746222146</t>
  </si>
  <si>
    <t>CMBF77520004096510</t>
  </si>
  <si>
    <t>VGSI67530631599360</t>
  </si>
  <si>
    <t>WGFC39924458773508</t>
  </si>
  <si>
    <t>DLLG07582533760987</t>
  </si>
  <si>
    <t>ZDPN35261319648774</t>
  </si>
  <si>
    <t>SQTS44216029688138</t>
  </si>
  <si>
    <t>OJPM17082113572931</t>
  </si>
  <si>
    <t>IWDB19187031339949</t>
  </si>
  <si>
    <t>UUIA80336062143022</t>
  </si>
  <si>
    <t>FCHX41130901155432</t>
  </si>
  <si>
    <t>YBWY35572326434177</t>
  </si>
  <si>
    <t>MKHD98441144641796</t>
  </si>
  <si>
    <t>CXAS13658001863332</t>
  </si>
  <si>
    <t>KEQM08750271390788</t>
  </si>
  <si>
    <t>OVLH72515843247535</t>
  </si>
  <si>
    <t>NBHQ49374456358462</t>
  </si>
  <si>
    <t>DDMF03377819497244</t>
  </si>
  <si>
    <t>HGBN11260318826028</t>
  </si>
  <si>
    <t>VQGQ45136045661425</t>
  </si>
  <si>
    <t>CYOV98346921485240</t>
  </si>
  <si>
    <t>YUKX17812749773388</t>
  </si>
  <si>
    <t>YHSI92519101247650</t>
  </si>
  <si>
    <t>VPWS59269121168912</t>
  </si>
  <si>
    <t>MEFT89794768267805</t>
  </si>
  <si>
    <t>BNAP19138127673325</t>
  </si>
  <si>
    <t>UNZG19372897702952</t>
  </si>
  <si>
    <t>JNXG38514780252958</t>
  </si>
  <si>
    <t>YRRS97296184743358</t>
  </si>
  <si>
    <t>GNQV62324870084552</t>
  </si>
  <si>
    <t>DMIK21753740478462</t>
  </si>
  <si>
    <t>GSXP75911352237855</t>
  </si>
  <si>
    <t>YZJI70773357384433</t>
  </si>
  <si>
    <t>ESFW94716466077072</t>
  </si>
  <si>
    <t>BCTJ70098846823392</t>
  </si>
  <si>
    <t>NOGQ69892306236403</t>
  </si>
  <si>
    <t>YDBX38237957940883</t>
  </si>
  <si>
    <t>NKGY52576273141008</t>
  </si>
  <si>
    <t>XVDB18391946275948</t>
  </si>
  <si>
    <t>ZWYL54338960744525</t>
  </si>
  <si>
    <t>LWPR22749146026855</t>
  </si>
  <si>
    <t>KTCW16919244748995</t>
  </si>
  <si>
    <t>QCEB68460006520378</t>
  </si>
  <si>
    <t>TICY96221367901857</t>
  </si>
  <si>
    <t>XCTN10608972682751</t>
  </si>
  <si>
    <t>KPDS99190150764323</t>
  </si>
  <si>
    <t>GKDU56357354113910</t>
  </si>
  <si>
    <t>MFFD92621155221459</t>
  </si>
  <si>
    <t>WWIL58463713771640</t>
  </si>
  <si>
    <t>JOHP58681673007876</t>
  </si>
  <si>
    <t>VZBA88157973383094</t>
  </si>
  <si>
    <t>RKPA21896138693405</t>
  </si>
  <si>
    <t>SBQG28573349185952</t>
  </si>
  <si>
    <t>XDHC68705764855910</t>
  </si>
  <si>
    <t>POEZ12227477703530</t>
  </si>
  <si>
    <t>YCLP07660805086462</t>
  </si>
  <si>
    <t>WGXM33982760077673</t>
  </si>
  <si>
    <t>RWTY52231645047557</t>
  </si>
  <si>
    <t>CTNK61108695514725</t>
  </si>
  <si>
    <t>RBNP84701331656365</t>
  </si>
  <si>
    <t>AMIW57770809318244</t>
  </si>
  <si>
    <t>RHYC07550614298355</t>
  </si>
  <si>
    <t>ZOIX26952816830074</t>
  </si>
  <si>
    <t>TZUA97720526573156</t>
  </si>
  <si>
    <t>KGLZ70616023057799</t>
  </si>
  <si>
    <t>FLFV36204851876425</t>
  </si>
  <si>
    <t>RPGZ60599233400122</t>
  </si>
  <si>
    <t>UWXN25047347536990</t>
  </si>
  <si>
    <t>EAZL79674942380488</t>
  </si>
  <si>
    <t>AUBC86486478543977</t>
  </si>
  <si>
    <t>UIFP01460971191076</t>
  </si>
  <si>
    <t>VPZP65327517649103</t>
  </si>
  <si>
    <t>DYWU91883448954448</t>
  </si>
  <si>
    <t>OKIY48826572372066</t>
  </si>
  <si>
    <t>WKWQ45104722976136</t>
  </si>
  <si>
    <t>KIFX09894294530728</t>
  </si>
  <si>
    <t>LHDJ09303062102728</t>
  </si>
  <si>
    <t>XTQT59324233956422</t>
  </si>
  <si>
    <t>NZXH18528351013737</t>
  </si>
  <si>
    <t>CDZH38357975903980</t>
  </si>
  <si>
    <t>HOOF89124961556412</t>
  </si>
  <si>
    <t>MJQZ78148781153190</t>
  </si>
  <si>
    <t>AQZD43682287299422</t>
  </si>
  <si>
    <t>PEZO02640591412476</t>
  </si>
  <si>
    <t>TTOO22397973218092</t>
  </si>
  <si>
    <t>FION22515353092517</t>
  </si>
  <si>
    <t>YDGZ50918743723313</t>
  </si>
  <si>
    <t>YVWN49050722892889</t>
  </si>
  <si>
    <t>QYHE36531939383443</t>
  </si>
  <si>
    <t>HXHU13763447650140</t>
  </si>
  <si>
    <t>REHQ02715749303521</t>
  </si>
  <si>
    <t>BHOT93281128778165</t>
  </si>
  <si>
    <t>RMEY41017885490594</t>
  </si>
  <si>
    <t>XZBR49321433838530</t>
  </si>
  <si>
    <t>MDYF44407502929399</t>
  </si>
  <si>
    <t>LXHA35880689706291</t>
  </si>
  <si>
    <t>GRHI86210122453331</t>
  </si>
  <si>
    <t>FPYC07002341548117</t>
  </si>
  <si>
    <t>ICTG16379725417552</t>
  </si>
  <si>
    <t>CJEK65505144779819</t>
  </si>
  <si>
    <t>WUFS94207643058505</t>
  </si>
  <si>
    <t>MUFX89709946509580</t>
  </si>
  <si>
    <t>LBXU65015893206520</t>
  </si>
  <si>
    <t>IBPZ12392772392727</t>
  </si>
  <si>
    <t>IATP88057389804439</t>
  </si>
  <si>
    <t>CQQT51782996742205</t>
  </si>
  <si>
    <t>BDBK01380883034324</t>
  </si>
  <si>
    <t>ZSFU69914866936527</t>
  </si>
  <si>
    <t>OLBR70893549541602</t>
  </si>
  <si>
    <t>MQAJ31270269855356</t>
  </si>
  <si>
    <t>UULY27085461506168</t>
  </si>
  <si>
    <t>ITFV57923682097391</t>
  </si>
  <si>
    <t>UDHQ86005940335950</t>
  </si>
  <si>
    <t>JZBE80758815544945</t>
  </si>
  <si>
    <t>KONW43529334745550</t>
  </si>
  <si>
    <t>XHRH52483252308622</t>
  </si>
  <si>
    <t>EGST33622667348323</t>
  </si>
  <si>
    <t>XLWQ64568542680227</t>
  </si>
  <si>
    <t>YIOT28372807109889</t>
  </si>
  <si>
    <t>HYLY08481541612826</t>
  </si>
  <si>
    <t>XBVN60338740266140</t>
  </si>
  <si>
    <t>XIYW71325599138817</t>
  </si>
  <si>
    <t>ZVKB34853459943476</t>
  </si>
  <si>
    <t>CUSTOMERID</t>
  </si>
  <si>
    <t>ACCOUNTTYPE</t>
  </si>
  <si>
    <t>INVESTMENTSTATUS</t>
  </si>
  <si>
    <t>INVESTMENTSTARTDATE</t>
  </si>
  <si>
    <t>INVESTMENTENDDATE</t>
  </si>
  <si>
    <t>RETURNS</t>
  </si>
  <si>
    <t>INVESTMENTPORTFOLIO</t>
  </si>
  <si>
    <t>Stocks</t>
  </si>
  <si>
    <t>Closed</t>
  </si>
  <si>
    <t>69151927</t>
  </si>
  <si>
    <t>BTCN84307308481690</t>
  </si>
  <si>
    <t>Active</t>
  </si>
  <si>
    <t>49153651</t>
  </si>
  <si>
    <t>Mutual Funds</t>
  </si>
  <si>
    <t>20644642</t>
  </si>
  <si>
    <t>Fixed Deposits</t>
  </si>
  <si>
    <t>15760135</t>
  </si>
  <si>
    <t>92859944</t>
  </si>
  <si>
    <t>89488966</t>
  </si>
  <si>
    <t>NFYH58672492061445</t>
  </si>
  <si>
    <t>77100146</t>
  </si>
  <si>
    <t>83665868</t>
  </si>
  <si>
    <t>04331162</t>
  </si>
  <si>
    <t>ARJR07367863296218</t>
  </si>
  <si>
    <t>49305685</t>
  </si>
  <si>
    <t>GBFW45172047821760</t>
  </si>
  <si>
    <t>96317594</t>
  </si>
  <si>
    <t>86145831</t>
  </si>
  <si>
    <t>77858696</t>
  </si>
  <si>
    <t>39802644</t>
  </si>
  <si>
    <t>22513007</t>
  </si>
  <si>
    <t>61902879</t>
  </si>
  <si>
    <t>65319628</t>
  </si>
  <si>
    <t>75629786</t>
  </si>
  <si>
    <t>57998329</t>
  </si>
  <si>
    <t>09167292</t>
  </si>
  <si>
    <t>78498198</t>
  </si>
  <si>
    <t>99710729</t>
  </si>
  <si>
    <t>77717214</t>
  </si>
  <si>
    <t>87968231</t>
  </si>
  <si>
    <t>26175867</t>
  </si>
  <si>
    <t>76197994</t>
  </si>
  <si>
    <t>53043634</t>
  </si>
  <si>
    <t>59329152</t>
  </si>
  <si>
    <t>28689171</t>
  </si>
  <si>
    <t>EQAR05316805651925</t>
  </si>
  <si>
    <t>17051804</t>
  </si>
  <si>
    <t>81617524</t>
  </si>
  <si>
    <t>40811352</t>
  </si>
  <si>
    <t>35004998</t>
  </si>
  <si>
    <t>21163302</t>
  </si>
  <si>
    <t>08857149</t>
  </si>
  <si>
    <t>59649632</t>
  </si>
  <si>
    <t>96579275</t>
  </si>
  <si>
    <t>58873243</t>
  </si>
  <si>
    <t>44838539</t>
  </si>
  <si>
    <t>UANT50554410431011</t>
  </si>
  <si>
    <t>42370116</t>
  </si>
  <si>
    <t>09078697</t>
  </si>
  <si>
    <t>42372530</t>
  </si>
  <si>
    <t>GTHW55215533770805</t>
  </si>
  <si>
    <t>51067106</t>
  </si>
  <si>
    <t>13590796</t>
  </si>
  <si>
    <t>63676297</t>
  </si>
  <si>
    <t>98284641</t>
  </si>
  <si>
    <t>29576197</t>
  </si>
  <si>
    <t>74707744</t>
  </si>
  <si>
    <t>59215219</t>
  </si>
  <si>
    <t>34979341</t>
  </si>
  <si>
    <t>53241023</t>
  </si>
  <si>
    <t>27673874</t>
  </si>
  <si>
    <t>21588075</t>
  </si>
  <si>
    <t>32552874</t>
  </si>
  <si>
    <t>82570293</t>
  </si>
  <si>
    <t>02421391</t>
  </si>
  <si>
    <t>46999320</t>
  </si>
  <si>
    <t>17329880</t>
  </si>
  <si>
    <t>55494250</t>
  </si>
  <si>
    <t>29688715</t>
  </si>
  <si>
    <t>40864686</t>
  </si>
  <si>
    <t>76461187</t>
  </si>
  <si>
    <t>58558010</t>
  </si>
  <si>
    <t>09627345</t>
  </si>
  <si>
    <t>ELTA68115954151147</t>
  </si>
  <si>
    <t>96760406</t>
  </si>
  <si>
    <t>72900796</t>
  </si>
  <si>
    <t>40274539</t>
  </si>
  <si>
    <t>28063766</t>
  </si>
  <si>
    <t>53884763</t>
  </si>
  <si>
    <t>90466465</t>
  </si>
  <si>
    <t>38500435</t>
  </si>
  <si>
    <t>71755007</t>
  </si>
  <si>
    <t>06968908</t>
  </si>
  <si>
    <t>39760258</t>
  </si>
  <si>
    <t>71761077</t>
  </si>
  <si>
    <t>87545210</t>
  </si>
  <si>
    <t>89511640</t>
  </si>
  <si>
    <t>61599529</t>
  </si>
  <si>
    <t>20448219</t>
  </si>
  <si>
    <t>05538034</t>
  </si>
  <si>
    <t>49216127</t>
  </si>
  <si>
    <t>77295897</t>
  </si>
  <si>
    <t>18146455</t>
  </si>
  <si>
    <t>06678227</t>
  </si>
  <si>
    <t>QKUV37004536818630</t>
  </si>
  <si>
    <t>77630964</t>
  </si>
  <si>
    <t>07099052</t>
  </si>
  <si>
    <t>09666634</t>
  </si>
  <si>
    <t>83055485</t>
  </si>
  <si>
    <t>60391742</t>
  </si>
  <si>
    <t>18058475</t>
  </si>
  <si>
    <t>45152016</t>
  </si>
  <si>
    <t>29977284</t>
  </si>
  <si>
    <t>15058232</t>
  </si>
  <si>
    <t>YVNE21031273794895</t>
  </si>
  <si>
    <t>23795877</t>
  </si>
  <si>
    <t>31606431</t>
  </si>
  <si>
    <t>83783470</t>
  </si>
  <si>
    <t>GEPF89353910390885</t>
  </si>
  <si>
    <t>94140354</t>
  </si>
  <si>
    <t>09873391</t>
  </si>
  <si>
    <t>34508619</t>
  </si>
  <si>
    <t>34402771</t>
  </si>
  <si>
    <t>22259493</t>
  </si>
  <si>
    <t>15361707</t>
  </si>
  <si>
    <t>95129914</t>
  </si>
  <si>
    <t>43378807</t>
  </si>
  <si>
    <t>30137868</t>
  </si>
  <si>
    <t>70313543</t>
  </si>
  <si>
    <t>30908512</t>
  </si>
  <si>
    <t>54396128</t>
  </si>
  <si>
    <t>90033230</t>
  </si>
  <si>
    <t>FCTM02279650430716</t>
  </si>
  <si>
    <t>75103637</t>
  </si>
  <si>
    <t>35308805</t>
  </si>
  <si>
    <t>72902172</t>
  </si>
  <si>
    <t>00802819</t>
  </si>
  <si>
    <t>23207448</t>
  </si>
  <si>
    <t>94505832</t>
  </si>
  <si>
    <t>96665947</t>
  </si>
  <si>
    <t>15988430</t>
  </si>
  <si>
    <t>34633564</t>
  </si>
  <si>
    <t>72742334</t>
  </si>
  <si>
    <t>54767652</t>
  </si>
  <si>
    <t>REJL84373123465951</t>
  </si>
  <si>
    <t>75801335</t>
  </si>
  <si>
    <t>06003999</t>
  </si>
  <si>
    <t>69369902</t>
  </si>
  <si>
    <t>82565251</t>
  </si>
  <si>
    <t>71554051</t>
  </si>
  <si>
    <t>22194381</t>
  </si>
  <si>
    <t>06807320</t>
  </si>
  <si>
    <t>59036159</t>
  </si>
  <si>
    <t>82270032</t>
  </si>
  <si>
    <t>65657638</t>
  </si>
  <si>
    <t>03575598</t>
  </si>
  <si>
    <t>29946440</t>
  </si>
  <si>
    <t>55185356</t>
  </si>
  <si>
    <t>90119125</t>
  </si>
  <si>
    <t>52491993</t>
  </si>
  <si>
    <t>56968446</t>
  </si>
  <si>
    <t>27001363</t>
  </si>
  <si>
    <t>06269265</t>
  </si>
  <si>
    <t>13623708</t>
  </si>
  <si>
    <t>18014983</t>
  </si>
  <si>
    <t>57666938</t>
  </si>
  <si>
    <t>FHAR28991533991783</t>
  </si>
  <si>
    <t>60708786</t>
  </si>
  <si>
    <t>56093780</t>
  </si>
  <si>
    <t>03414910</t>
  </si>
  <si>
    <t>QKFJ62758840795813</t>
  </si>
  <si>
    <t>06964160</t>
  </si>
  <si>
    <t>07331060</t>
  </si>
  <si>
    <t>45200021</t>
  </si>
  <si>
    <t>70622706</t>
  </si>
  <si>
    <t>72776179</t>
  </si>
  <si>
    <t>11399995</t>
  </si>
  <si>
    <t>27919422</t>
  </si>
  <si>
    <t>04829003</t>
  </si>
  <si>
    <t>89541531</t>
  </si>
  <si>
    <t>59516712</t>
  </si>
  <si>
    <t>23729650</t>
  </si>
  <si>
    <t>99563165</t>
  </si>
  <si>
    <t>62800044</t>
  </si>
  <si>
    <t>00460460</t>
  </si>
  <si>
    <t>66621157</t>
  </si>
  <si>
    <t>39058201</t>
  </si>
  <si>
    <t>50493104</t>
  </si>
  <si>
    <t>JQMC79114392338826</t>
  </si>
  <si>
    <t>15649423</t>
  </si>
  <si>
    <t>33138343</t>
  </si>
  <si>
    <t>52587405</t>
  </si>
  <si>
    <t>06584320</t>
  </si>
  <si>
    <t>45385797</t>
  </si>
  <si>
    <t>70018981</t>
  </si>
  <si>
    <t>28728900</t>
  </si>
  <si>
    <t>19022826</t>
  </si>
  <si>
    <t>52313233</t>
  </si>
  <si>
    <t>94640502</t>
  </si>
  <si>
    <t>09734159</t>
  </si>
  <si>
    <t>14207419</t>
  </si>
  <si>
    <t>56847475</t>
  </si>
  <si>
    <t>89677490</t>
  </si>
  <si>
    <t>53412553</t>
  </si>
  <si>
    <t>78257320</t>
  </si>
  <si>
    <t>05611546</t>
  </si>
  <si>
    <t>53494047</t>
  </si>
  <si>
    <t>97468844</t>
  </si>
  <si>
    <t>59084914</t>
  </si>
  <si>
    <t>54312951</t>
  </si>
  <si>
    <t>76721304</t>
  </si>
  <si>
    <t>78557857</t>
  </si>
  <si>
    <t>MKVX34642650764713</t>
  </si>
  <si>
    <t>70161571</t>
  </si>
  <si>
    <t>40919690</t>
  </si>
  <si>
    <t>66996019</t>
  </si>
  <si>
    <t>15907479</t>
  </si>
  <si>
    <t>53143938</t>
  </si>
  <si>
    <t>26896199</t>
  </si>
  <si>
    <t>74921980</t>
  </si>
  <si>
    <t>42727422</t>
  </si>
  <si>
    <t>44276935</t>
  </si>
  <si>
    <t>95223889</t>
  </si>
  <si>
    <t>35013297</t>
  </si>
  <si>
    <t>OPSG16008887049621</t>
  </si>
  <si>
    <t>67855797</t>
  </si>
  <si>
    <t>19174174</t>
  </si>
  <si>
    <t>27218082</t>
  </si>
  <si>
    <t>63041774</t>
  </si>
  <si>
    <t>54441781</t>
  </si>
  <si>
    <t>36892617</t>
  </si>
  <si>
    <t>94402810</t>
  </si>
  <si>
    <t>09938724</t>
  </si>
  <si>
    <t>83904769</t>
  </si>
  <si>
    <t>83270086</t>
  </si>
  <si>
    <t>83168529</t>
  </si>
  <si>
    <t>70083309</t>
  </si>
  <si>
    <t>96025741</t>
  </si>
  <si>
    <t>50537860</t>
  </si>
  <si>
    <t>GAFC87099668063558</t>
  </si>
  <si>
    <t>40049359</t>
  </si>
  <si>
    <t>AUXJ88555341932083</t>
  </si>
  <si>
    <t>54435988</t>
  </si>
  <si>
    <t>SPVN28376882914829</t>
  </si>
  <si>
    <t>69500350</t>
  </si>
  <si>
    <t>06844486</t>
  </si>
  <si>
    <t>13745509</t>
  </si>
  <si>
    <t>23127012</t>
  </si>
  <si>
    <t>47596030</t>
  </si>
  <si>
    <t>72440148</t>
  </si>
  <si>
    <t>64281261</t>
  </si>
  <si>
    <t>12175055</t>
  </si>
  <si>
    <t>98933204</t>
  </si>
  <si>
    <t>37669560</t>
  </si>
  <si>
    <t>25708936</t>
  </si>
  <si>
    <t>15791368</t>
  </si>
  <si>
    <t>58168202</t>
  </si>
  <si>
    <t>75060138</t>
  </si>
  <si>
    <t>85685413</t>
  </si>
  <si>
    <t>57633848</t>
  </si>
  <si>
    <t>63394078</t>
  </si>
  <si>
    <t>82327279</t>
  </si>
  <si>
    <t>MUKR00230002354732</t>
  </si>
  <si>
    <t>66480174</t>
  </si>
  <si>
    <t>41454695</t>
  </si>
  <si>
    <t>IUPQ04312511976719</t>
  </si>
  <si>
    <t>42171140</t>
  </si>
  <si>
    <t>80721147</t>
  </si>
  <si>
    <t>66865407</t>
  </si>
  <si>
    <t>23263581</t>
  </si>
  <si>
    <t>21802034</t>
  </si>
  <si>
    <t>89772485</t>
  </si>
  <si>
    <t>99761608</t>
  </si>
  <si>
    <t>PIIN61251647755107</t>
  </si>
  <si>
    <t>76091438</t>
  </si>
  <si>
    <t>95392844</t>
  </si>
  <si>
    <t>15567314</t>
  </si>
  <si>
    <t>62569354</t>
  </si>
  <si>
    <t>31345514</t>
  </si>
  <si>
    <t>94276350</t>
  </si>
  <si>
    <t>61917774</t>
  </si>
  <si>
    <t>44006358</t>
  </si>
  <si>
    <t>19449722</t>
  </si>
  <si>
    <t>JDTR53830321264643</t>
  </si>
  <si>
    <t>78561137</t>
  </si>
  <si>
    <t>94831115</t>
  </si>
  <si>
    <t>80320333</t>
  </si>
  <si>
    <t>24409742</t>
  </si>
  <si>
    <t>58741498</t>
  </si>
  <si>
    <t>91525079</t>
  </si>
  <si>
    <t>97588818</t>
  </si>
  <si>
    <t>26763736</t>
  </si>
  <si>
    <t>01330793</t>
  </si>
  <si>
    <t>OFFY47881034690586</t>
  </si>
  <si>
    <t>29873418</t>
  </si>
  <si>
    <t>57184142</t>
  </si>
  <si>
    <t>30655294</t>
  </si>
  <si>
    <t>QASD65383442571955</t>
  </si>
  <si>
    <t>90433801</t>
  </si>
  <si>
    <t>40052991</t>
  </si>
  <si>
    <t>91253446</t>
  </si>
  <si>
    <t>24973618</t>
  </si>
  <si>
    <t>56566833</t>
  </si>
  <si>
    <t>17273923</t>
  </si>
  <si>
    <t>79779906</t>
  </si>
  <si>
    <t>69871542</t>
  </si>
  <si>
    <t>48692052</t>
  </si>
  <si>
    <t>80987765</t>
  </si>
  <si>
    <t>31365345</t>
  </si>
  <si>
    <t>73425304</t>
  </si>
  <si>
    <t>92705579</t>
  </si>
  <si>
    <t>80974284</t>
  </si>
  <si>
    <t>86670746</t>
  </si>
  <si>
    <t>80754244</t>
  </si>
  <si>
    <t>91990075</t>
  </si>
  <si>
    <t>74163298</t>
  </si>
  <si>
    <t>42341383</t>
  </si>
  <si>
    <t>34208434</t>
  </si>
  <si>
    <t>06845988</t>
  </si>
  <si>
    <t>10618103</t>
  </si>
  <si>
    <t>PJZG73620058661453</t>
  </si>
  <si>
    <t>04722830</t>
  </si>
  <si>
    <t>29129539</t>
  </si>
  <si>
    <t>XBUU23252404220039</t>
  </si>
  <si>
    <t>30394070</t>
  </si>
  <si>
    <t>RRGD75786549214329</t>
  </si>
  <si>
    <t>45657399</t>
  </si>
  <si>
    <t>03841679</t>
  </si>
  <si>
    <t>77406101</t>
  </si>
  <si>
    <t>69169823</t>
  </si>
  <si>
    <t>93345088</t>
  </si>
  <si>
    <t>68975005</t>
  </si>
  <si>
    <t>87554427</t>
  </si>
  <si>
    <t>43675265</t>
  </si>
  <si>
    <t>40489810</t>
  </si>
  <si>
    <t>16278431</t>
  </si>
  <si>
    <t>31476263</t>
  </si>
  <si>
    <t>OVXM26419069531091</t>
  </si>
  <si>
    <t>25595253</t>
  </si>
  <si>
    <t>91306579</t>
  </si>
  <si>
    <t>31646192</t>
  </si>
  <si>
    <t>74137817</t>
  </si>
  <si>
    <t>04023838</t>
  </si>
  <si>
    <t>97411529</t>
  </si>
  <si>
    <t>63984132</t>
  </si>
  <si>
    <t>74779048</t>
  </si>
  <si>
    <t>86718271</t>
  </si>
  <si>
    <t>73561026</t>
  </si>
  <si>
    <t>63764109</t>
  </si>
  <si>
    <t>20113131</t>
  </si>
  <si>
    <t>88017662</t>
  </si>
  <si>
    <t>73924074</t>
  </si>
  <si>
    <t>68029753</t>
  </si>
  <si>
    <t>51174163</t>
  </si>
  <si>
    <t>42681557</t>
  </si>
  <si>
    <t>21451485</t>
  </si>
  <si>
    <t>35945604</t>
  </si>
  <si>
    <t>83641152</t>
  </si>
  <si>
    <t>60265791</t>
  </si>
  <si>
    <t>33500447</t>
  </si>
  <si>
    <t>39668202</t>
  </si>
  <si>
    <t>67220519</t>
  </si>
  <si>
    <t>69538896</t>
  </si>
  <si>
    <t>WJBU25802431934254</t>
  </si>
  <si>
    <t>96728451</t>
  </si>
  <si>
    <t>CWIV12460345974710</t>
  </si>
  <si>
    <t>26941318</t>
  </si>
  <si>
    <t>49707052</t>
  </si>
  <si>
    <t>19809205</t>
  </si>
  <si>
    <t>83785696</t>
  </si>
  <si>
    <t>87204742</t>
  </si>
  <si>
    <t>15916297</t>
  </si>
  <si>
    <t>49436006</t>
  </si>
  <si>
    <t>52086038</t>
  </si>
  <si>
    <t>49547290</t>
  </si>
  <si>
    <t>73889861</t>
  </si>
  <si>
    <t>SUVG81879117313626</t>
  </si>
  <si>
    <t>62121286</t>
  </si>
  <si>
    <t>42829638</t>
  </si>
  <si>
    <t>90006432</t>
  </si>
  <si>
    <t>55835190</t>
  </si>
  <si>
    <t>60034250</t>
  </si>
  <si>
    <t>23683730</t>
  </si>
  <si>
    <t>49539721</t>
  </si>
  <si>
    <t>43712571</t>
  </si>
  <si>
    <t>38518638</t>
  </si>
  <si>
    <t>58757086</t>
  </si>
  <si>
    <t>03643013</t>
  </si>
  <si>
    <t>00826051</t>
  </si>
  <si>
    <t>38531651</t>
  </si>
  <si>
    <t>MGJB67510190876115</t>
  </si>
  <si>
    <t>21782152</t>
  </si>
  <si>
    <t>56112610</t>
  </si>
  <si>
    <t>12511969</t>
  </si>
  <si>
    <t>78602731</t>
  </si>
  <si>
    <t>58555446</t>
  </si>
  <si>
    <t>12038152</t>
  </si>
  <si>
    <t>12667918</t>
  </si>
  <si>
    <t>13297428</t>
  </si>
  <si>
    <t>96395226</t>
  </si>
  <si>
    <t>08360212</t>
  </si>
  <si>
    <t>02537825</t>
  </si>
  <si>
    <t>86429931</t>
  </si>
  <si>
    <t>SXKL10326058990825</t>
  </si>
  <si>
    <t>50667031</t>
  </si>
  <si>
    <t>53125316</t>
  </si>
  <si>
    <t>54998506</t>
  </si>
  <si>
    <t>10999127</t>
  </si>
  <si>
    <t>NSTW92057726656410</t>
  </si>
  <si>
    <t>62743297</t>
  </si>
  <si>
    <t>03620052</t>
  </si>
  <si>
    <t>52443466</t>
  </si>
  <si>
    <t>55027748</t>
  </si>
  <si>
    <t>00864237</t>
  </si>
  <si>
    <t>72935897</t>
  </si>
  <si>
    <t>IZFW36140666800131</t>
  </si>
  <si>
    <t>96418338</t>
  </si>
  <si>
    <t>77128478</t>
  </si>
  <si>
    <t>02296265</t>
  </si>
  <si>
    <t>05965502</t>
  </si>
  <si>
    <t>67840649</t>
  </si>
  <si>
    <t>00419970</t>
  </si>
  <si>
    <t>97472193</t>
  </si>
  <si>
    <t>80092247</t>
  </si>
  <si>
    <t>65677988</t>
  </si>
  <si>
    <t>82906610</t>
  </si>
  <si>
    <t>77034014</t>
  </si>
  <si>
    <t>62825474</t>
  </si>
  <si>
    <t>62327350</t>
  </si>
  <si>
    <t>46708267</t>
  </si>
  <si>
    <t>35262022</t>
  </si>
  <si>
    <t>86806978</t>
  </si>
  <si>
    <t>01954135</t>
  </si>
  <si>
    <t>69120879</t>
  </si>
  <si>
    <t>96515891</t>
  </si>
  <si>
    <t>62354653</t>
  </si>
  <si>
    <t>17608329</t>
  </si>
  <si>
    <t>46046192</t>
  </si>
  <si>
    <t>59154679</t>
  </si>
  <si>
    <t>87964363</t>
  </si>
  <si>
    <t>39226105</t>
  </si>
  <si>
    <t>71324272</t>
  </si>
  <si>
    <t>09767768</t>
  </si>
  <si>
    <t>MIYF63156942326399</t>
  </si>
  <si>
    <t>14194054</t>
  </si>
  <si>
    <t>32503531</t>
  </si>
  <si>
    <t>28337041</t>
  </si>
  <si>
    <t>68867966</t>
  </si>
  <si>
    <t>38893964</t>
  </si>
  <si>
    <t>98503476</t>
  </si>
  <si>
    <t>26124421</t>
  </si>
  <si>
    <t>27489161</t>
  </si>
  <si>
    <t>35709923</t>
  </si>
  <si>
    <t>81215959</t>
  </si>
  <si>
    <t>SRAD00677052117439</t>
  </si>
  <si>
    <t>57092645</t>
  </si>
  <si>
    <t>83807305</t>
  </si>
  <si>
    <t>58118993</t>
  </si>
  <si>
    <t>80124573</t>
  </si>
  <si>
    <t>61046399</t>
  </si>
  <si>
    <t>50329892</t>
  </si>
  <si>
    <t>80208341</t>
  </si>
  <si>
    <t>80212232</t>
  </si>
  <si>
    <t>62446310</t>
  </si>
  <si>
    <t>RLYO75260596892660</t>
  </si>
  <si>
    <t>81529988</t>
  </si>
  <si>
    <t>DEJK78240151396495</t>
  </si>
  <si>
    <t>00534260</t>
  </si>
  <si>
    <t>91145598</t>
  </si>
  <si>
    <t>42350750</t>
  </si>
  <si>
    <t>MCNM19048451020685</t>
  </si>
  <si>
    <t>06057312</t>
  </si>
  <si>
    <t>MRIJ45887337725237</t>
  </si>
  <si>
    <t>05727674</t>
  </si>
  <si>
    <t>64905815</t>
  </si>
  <si>
    <t>01811469</t>
  </si>
  <si>
    <t>80828907</t>
  </si>
  <si>
    <t>HXGE40526232743929</t>
  </si>
  <si>
    <t>43706723</t>
  </si>
  <si>
    <t>74042487</t>
  </si>
  <si>
    <t>ZOUL90114385607891</t>
  </si>
  <si>
    <t>22565372</t>
  </si>
  <si>
    <t>03796696</t>
  </si>
  <si>
    <t>50762996</t>
  </si>
  <si>
    <t>27959503</t>
  </si>
  <si>
    <t>58140727</t>
  </si>
  <si>
    <t>46862112</t>
  </si>
  <si>
    <t>38803741</t>
  </si>
  <si>
    <t>54377455</t>
  </si>
  <si>
    <t>FDPX99974862404028</t>
  </si>
  <si>
    <t>16455382</t>
  </si>
  <si>
    <t>07032455</t>
  </si>
  <si>
    <t>76571480</t>
  </si>
  <si>
    <t>96916643</t>
  </si>
  <si>
    <t>35752332</t>
  </si>
  <si>
    <t>11815945</t>
  </si>
  <si>
    <t>64496115</t>
  </si>
  <si>
    <t>90941658</t>
  </si>
  <si>
    <t>65406120</t>
  </si>
  <si>
    <t>MBFT53362451020824</t>
  </si>
  <si>
    <t>32549478</t>
  </si>
  <si>
    <t>84668172</t>
  </si>
  <si>
    <t>50719235</t>
  </si>
  <si>
    <t>38545214</t>
  </si>
  <si>
    <t>56690392</t>
  </si>
  <si>
    <t>21002595</t>
  </si>
  <si>
    <t>85331983</t>
  </si>
  <si>
    <t>IDBG89076491002727</t>
  </si>
  <si>
    <t>04040606</t>
  </si>
  <si>
    <t>79725330</t>
  </si>
  <si>
    <t>82682767</t>
  </si>
  <si>
    <t>17837026</t>
  </si>
  <si>
    <t>90300509</t>
  </si>
  <si>
    <t>79650717</t>
  </si>
  <si>
    <t>53561022</t>
  </si>
  <si>
    <t>87542868</t>
  </si>
  <si>
    <t>66528371</t>
  </si>
  <si>
    <t>28155577</t>
  </si>
  <si>
    <t>07094989</t>
  </si>
  <si>
    <t>47897823</t>
  </si>
  <si>
    <t>03821923</t>
  </si>
  <si>
    <t>13001964</t>
  </si>
  <si>
    <t>74713301</t>
  </si>
  <si>
    <t>39225481</t>
  </si>
  <si>
    <t>22587596</t>
  </si>
  <si>
    <t>74859375</t>
  </si>
  <si>
    <t>07818400</t>
  </si>
  <si>
    <t>YFGE51261586276921</t>
  </si>
  <si>
    <t>50225323</t>
  </si>
  <si>
    <t>GDFG24949710617921</t>
  </si>
  <si>
    <t>70446432</t>
  </si>
  <si>
    <t>19985183</t>
  </si>
  <si>
    <t>36581320</t>
  </si>
  <si>
    <t>45333255</t>
  </si>
  <si>
    <t>03612477</t>
  </si>
  <si>
    <t>79291026</t>
  </si>
  <si>
    <t>99486044</t>
  </si>
  <si>
    <t>62799447</t>
  </si>
  <si>
    <t>16691612</t>
  </si>
  <si>
    <t>QHIH16003174098693</t>
  </si>
  <si>
    <t>45412219</t>
  </si>
  <si>
    <t>64012612</t>
  </si>
  <si>
    <t>57132532</t>
  </si>
  <si>
    <t>PVBO99698507086163</t>
  </si>
  <si>
    <t>14055089</t>
  </si>
  <si>
    <t>59928867</t>
  </si>
  <si>
    <t>89882764</t>
  </si>
  <si>
    <t>24757942</t>
  </si>
  <si>
    <t>15228192</t>
  </si>
  <si>
    <t>46513052</t>
  </si>
  <si>
    <t>19441955</t>
  </si>
  <si>
    <t>92101319</t>
  </si>
  <si>
    <t>95381596</t>
  </si>
  <si>
    <t>01178623</t>
  </si>
  <si>
    <t>QTOE21627918342267</t>
  </si>
  <si>
    <t>82965372</t>
  </si>
  <si>
    <t>30244238</t>
  </si>
  <si>
    <t>67038497</t>
  </si>
  <si>
    <t>40079844</t>
  </si>
  <si>
    <t>15731319</t>
  </si>
  <si>
    <t>CFJX60053815520823</t>
  </si>
  <si>
    <t>52819957</t>
  </si>
  <si>
    <t>14704963</t>
  </si>
  <si>
    <t>61814240</t>
  </si>
  <si>
    <t>DQIS96618196002093</t>
  </si>
  <si>
    <t>43856138</t>
  </si>
  <si>
    <t>42133988</t>
  </si>
  <si>
    <t>64041179</t>
  </si>
  <si>
    <t>88697796</t>
  </si>
  <si>
    <t>97850977</t>
  </si>
  <si>
    <t>11127253</t>
  </si>
  <si>
    <t>80085768</t>
  </si>
  <si>
    <t>CDQD86815964606004</t>
  </si>
  <si>
    <t>13551582</t>
  </si>
  <si>
    <t>95165646</t>
  </si>
  <si>
    <t>58559901</t>
  </si>
  <si>
    <t>28695080</t>
  </si>
  <si>
    <t>10444887</t>
  </si>
  <si>
    <t>29535897</t>
  </si>
  <si>
    <t>26340623</t>
  </si>
  <si>
    <t>80013945</t>
  </si>
  <si>
    <t>02152967</t>
  </si>
  <si>
    <t>35057659</t>
  </si>
  <si>
    <t>30689121</t>
  </si>
  <si>
    <t>78946248</t>
  </si>
  <si>
    <t>04678625</t>
  </si>
  <si>
    <t>SCKZ22586270621366</t>
  </si>
  <si>
    <t>00597265</t>
  </si>
  <si>
    <t>FQCO57026436230663</t>
  </si>
  <si>
    <t>45728099</t>
  </si>
  <si>
    <t>62267687</t>
  </si>
  <si>
    <t>87989366</t>
  </si>
  <si>
    <t>84262080</t>
  </si>
  <si>
    <t>76664762</t>
  </si>
  <si>
    <t>98766635</t>
  </si>
  <si>
    <t>84156914</t>
  </si>
  <si>
    <t>58784709</t>
  </si>
  <si>
    <t>41692158</t>
  </si>
  <si>
    <t>25933901</t>
  </si>
  <si>
    <t>74334148</t>
  </si>
  <si>
    <t>33022246</t>
  </si>
  <si>
    <t>IDDX50278538812601</t>
  </si>
  <si>
    <t>44253516</t>
  </si>
  <si>
    <t>13735814</t>
  </si>
  <si>
    <t>CCKZ30326240039264</t>
  </si>
  <si>
    <t>45863899</t>
  </si>
  <si>
    <t>73096504</t>
  </si>
  <si>
    <t>16524644</t>
  </si>
  <si>
    <t>79896634</t>
  </si>
  <si>
    <t>17580915</t>
  </si>
  <si>
    <t>56852516</t>
  </si>
  <si>
    <t>KIQN42833096133111</t>
  </si>
  <si>
    <t>49557930</t>
  </si>
  <si>
    <t>60814760</t>
  </si>
  <si>
    <t>92997769</t>
  </si>
  <si>
    <t>81350605</t>
  </si>
  <si>
    <t>14469220</t>
  </si>
  <si>
    <t>35977698</t>
  </si>
  <si>
    <t>00894340</t>
  </si>
  <si>
    <t>76025143</t>
  </si>
  <si>
    <t>93760935</t>
  </si>
  <si>
    <t>79985512</t>
  </si>
  <si>
    <t>14248887</t>
  </si>
  <si>
    <t>30370449</t>
  </si>
  <si>
    <t>63134780</t>
  </si>
  <si>
    <t>95021300</t>
  </si>
  <si>
    <t>95676845</t>
  </si>
  <si>
    <t>86708708</t>
  </si>
  <si>
    <t>34699249</t>
  </si>
  <si>
    <t>09104822</t>
  </si>
  <si>
    <t>09932241</t>
  </si>
  <si>
    <t>MZMO25812174377273</t>
  </si>
  <si>
    <t>49757590</t>
  </si>
  <si>
    <t>FDWA99716586152101</t>
  </si>
  <si>
    <t>92132016</t>
  </si>
  <si>
    <t>81731947</t>
  </si>
  <si>
    <t>41428702</t>
  </si>
  <si>
    <t>37400118</t>
  </si>
  <si>
    <t>73807766</t>
  </si>
  <si>
    <t>01713213</t>
  </si>
  <si>
    <t>25859652</t>
  </si>
  <si>
    <t>JYQR49625109440975</t>
  </si>
  <si>
    <t>17386586</t>
  </si>
  <si>
    <t>QLOX44542783475305</t>
  </si>
  <si>
    <t>42491255</t>
  </si>
  <si>
    <t>42863472</t>
  </si>
  <si>
    <t>86573368</t>
  </si>
  <si>
    <t>06138981</t>
  </si>
  <si>
    <t>86871761</t>
  </si>
  <si>
    <t>06133580</t>
  </si>
  <si>
    <t>99181550</t>
  </si>
  <si>
    <t>EFZA96900143020687</t>
  </si>
  <si>
    <t>65245248</t>
  </si>
  <si>
    <t>82822361</t>
  </si>
  <si>
    <t>68147150</t>
  </si>
  <si>
    <t>80427544</t>
  </si>
  <si>
    <t>55070492</t>
  </si>
  <si>
    <t>DMAF66266081736143</t>
  </si>
  <si>
    <t>28973942</t>
  </si>
  <si>
    <t>UTJH78135101128974</t>
  </si>
  <si>
    <t>36349432</t>
  </si>
  <si>
    <t>89706695</t>
  </si>
  <si>
    <t>50483747</t>
  </si>
  <si>
    <t>52600647</t>
  </si>
  <si>
    <t>77488343</t>
  </si>
  <si>
    <t>11915560</t>
  </si>
  <si>
    <t>92002326</t>
  </si>
  <si>
    <t>52728822</t>
  </si>
  <si>
    <t>49390155</t>
  </si>
  <si>
    <t>83838453</t>
  </si>
  <si>
    <t>24110327</t>
  </si>
  <si>
    <t>CWAD56719663678139</t>
  </si>
  <si>
    <t>13226534</t>
  </si>
  <si>
    <t>52812026</t>
  </si>
  <si>
    <t>21357176</t>
  </si>
  <si>
    <t>05770878</t>
  </si>
  <si>
    <t>44511722</t>
  </si>
  <si>
    <t>78022584</t>
  </si>
  <si>
    <t>57821542</t>
  </si>
  <si>
    <t>37133313</t>
  </si>
  <si>
    <t>82566494</t>
  </si>
  <si>
    <t>09533257</t>
  </si>
  <si>
    <t>06902537</t>
  </si>
  <si>
    <t>50320738</t>
  </si>
  <si>
    <t>32744194</t>
  </si>
  <si>
    <t>96576533</t>
  </si>
  <si>
    <t>66618171</t>
  </si>
  <si>
    <t>30783454</t>
  </si>
  <si>
    <t>03290675</t>
  </si>
  <si>
    <t>50743940</t>
  </si>
  <si>
    <t>45761317</t>
  </si>
  <si>
    <t>YDOL35422869489475</t>
  </si>
  <si>
    <t>93346412</t>
  </si>
  <si>
    <t>71925417</t>
  </si>
  <si>
    <t>81342129</t>
  </si>
  <si>
    <t>55050845</t>
  </si>
  <si>
    <t>VXIR57430616895002</t>
  </si>
  <si>
    <t>04839149</t>
  </si>
  <si>
    <t>23274495</t>
  </si>
  <si>
    <t>SSEV87455935495815</t>
  </si>
  <si>
    <t>39267238</t>
  </si>
  <si>
    <t>ZYXT35767607964669</t>
  </si>
  <si>
    <t>55367059</t>
  </si>
  <si>
    <t>08062765</t>
  </si>
  <si>
    <t>08472267</t>
  </si>
  <si>
    <t>78316911</t>
  </si>
  <si>
    <t>34875605</t>
  </si>
  <si>
    <t>49195606</t>
  </si>
  <si>
    <t>91372109</t>
  </si>
  <si>
    <t>96799840</t>
  </si>
  <si>
    <t>51821975</t>
  </si>
  <si>
    <t>98580330</t>
  </si>
  <si>
    <t>85441910</t>
  </si>
  <si>
    <t>37775131</t>
  </si>
  <si>
    <t>EAQA38903383232601</t>
  </si>
  <si>
    <t>37630911</t>
  </si>
  <si>
    <t>01681512</t>
  </si>
  <si>
    <t>95104966</t>
  </si>
  <si>
    <t>91719911</t>
  </si>
  <si>
    <t>89243589</t>
  </si>
  <si>
    <t>73407010</t>
  </si>
  <si>
    <t>12995585</t>
  </si>
  <si>
    <t>20515775</t>
  </si>
  <si>
    <t>93071604</t>
  </si>
  <si>
    <t>94224672</t>
  </si>
  <si>
    <t>47908222</t>
  </si>
  <si>
    <t>07249464</t>
  </si>
  <si>
    <t>XTDE14445910277208</t>
  </si>
  <si>
    <t>54312302</t>
  </si>
  <si>
    <t>95740911</t>
  </si>
  <si>
    <t>49711691</t>
  </si>
  <si>
    <t>82601584</t>
  </si>
  <si>
    <t>31815253</t>
  </si>
  <si>
    <t>11866619</t>
  </si>
  <si>
    <t>70178463</t>
  </si>
  <si>
    <t>26970202</t>
  </si>
  <si>
    <t>FKHR74868911964395</t>
  </si>
  <si>
    <t>15655028</t>
  </si>
  <si>
    <t>46099389</t>
  </si>
  <si>
    <t>91384850</t>
  </si>
  <si>
    <t>19509891</t>
  </si>
  <si>
    <t>ZEAT76113248600247</t>
  </si>
  <si>
    <t>65586136</t>
  </si>
  <si>
    <t>90941221</t>
  </si>
  <si>
    <t>37266912</t>
  </si>
  <si>
    <t>09463974</t>
  </si>
  <si>
    <t>73847670</t>
  </si>
  <si>
    <t>14157707</t>
  </si>
  <si>
    <t>06699109</t>
  </si>
  <si>
    <t>72184028</t>
  </si>
  <si>
    <t>28637059</t>
  </si>
  <si>
    <t>WGDO98435346232417</t>
  </si>
  <si>
    <t>72876961</t>
  </si>
  <si>
    <t>19473215</t>
  </si>
  <si>
    <t>87507089</t>
  </si>
  <si>
    <t>17085564</t>
  </si>
  <si>
    <t>54940888</t>
  </si>
  <si>
    <t>JPSC65570965999188</t>
  </si>
  <si>
    <t>13658205</t>
  </si>
  <si>
    <t>74510306</t>
  </si>
  <si>
    <t>79091336</t>
  </si>
  <si>
    <t>DZNP52517342711509</t>
  </si>
  <si>
    <t>36899333</t>
  </si>
  <si>
    <t>22671615</t>
  </si>
  <si>
    <t>84378910</t>
  </si>
  <si>
    <t>77057464</t>
  </si>
  <si>
    <t>70617108</t>
  </si>
  <si>
    <t>53994035</t>
  </si>
  <si>
    <t>55947190</t>
  </si>
  <si>
    <t>66735243</t>
  </si>
  <si>
    <t>06261955</t>
  </si>
  <si>
    <t>65558430</t>
  </si>
  <si>
    <t>88204673</t>
  </si>
  <si>
    <t>SEXI48304422554251</t>
  </si>
  <si>
    <t>66130321</t>
  </si>
  <si>
    <t>PWVC77943875073703</t>
  </si>
  <si>
    <t>27113165</t>
  </si>
  <si>
    <t>52223600</t>
  </si>
  <si>
    <t>48710046</t>
  </si>
  <si>
    <t>03539743</t>
  </si>
  <si>
    <t>67065806</t>
  </si>
  <si>
    <t>07224911</t>
  </si>
  <si>
    <t>20133580</t>
  </si>
  <si>
    <t>96226339</t>
  </si>
  <si>
    <t>43101665</t>
  </si>
  <si>
    <t>23557796</t>
  </si>
  <si>
    <t>58953181</t>
  </si>
  <si>
    <t>QNDH92107478432837</t>
  </si>
  <si>
    <t>84276704</t>
  </si>
  <si>
    <t>44126223</t>
  </si>
  <si>
    <t>VWMI89518425235510</t>
  </si>
  <si>
    <t>93499187</t>
  </si>
  <si>
    <t>61899612</t>
  </si>
  <si>
    <t>39045089</t>
  </si>
  <si>
    <t>OSIM43183454334239</t>
  </si>
  <si>
    <t>64566405</t>
  </si>
  <si>
    <t>46944214</t>
  </si>
  <si>
    <t>37114800</t>
  </si>
  <si>
    <t>60091871</t>
  </si>
  <si>
    <t>90754685</t>
  </si>
  <si>
    <t>63048506</t>
  </si>
  <si>
    <t>SOWO33350834732945</t>
  </si>
  <si>
    <t>03804186</t>
  </si>
  <si>
    <t>30251250</t>
  </si>
  <si>
    <t>47304253</t>
  </si>
  <si>
    <t>27971451</t>
  </si>
  <si>
    <t>82015480</t>
  </si>
  <si>
    <t>17595032</t>
  </si>
  <si>
    <t>65509838</t>
  </si>
  <si>
    <t>95362502</t>
  </si>
  <si>
    <t>65045190</t>
  </si>
  <si>
    <t>UMYO03418032606292</t>
  </si>
  <si>
    <t>20092337</t>
  </si>
  <si>
    <t>23446205</t>
  </si>
  <si>
    <t>77920256</t>
  </si>
  <si>
    <t>82834623</t>
  </si>
  <si>
    <t>05262229</t>
  </si>
  <si>
    <t>78952218</t>
  </si>
  <si>
    <t>48661546</t>
  </si>
  <si>
    <t>60231055</t>
  </si>
  <si>
    <t>YWNY16183952109762</t>
  </si>
  <si>
    <t>15142788</t>
  </si>
  <si>
    <t>10170366</t>
  </si>
  <si>
    <t>52186677</t>
  </si>
  <si>
    <t>68261603</t>
  </si>
  <si>
    <t>98494163</t>
  </si>
  <si>
    <t>85459120</t>
  </si>
  <si>
    <t>46620552</t>
  </si>
  <si>
    <t>57584645</t>
  </si>
  <si>
    <t>48270823</t>
  </si>
  <si>
    <t>94365450</t>
  </si>
  <si>
    <t>56495003</t>
  </si>
  <si>
    <t>DLUG12026137427031</t>
  </si>
  <si>
    <t>63423082</t>
  </si>
  <si>
    <t>57281339</t>
  </si>
  <si>
    <t>45258664</t>
  </si>
  <si>
    <t>54541740</t>
  </si>
  <si>
    <t>25239126</t>
  </si>
  <si>
    <t>95766935</t>
  </si>
  <si>
    <t>01956955</t>
  </si>
  <si>
    <t>77549358</t>
  </si>
  <si>
    <t>00909624</t>
  </si>
  <si>
    <t>16198913</t>
  </si>
  <si>
    <t>19520162</t>
  </si>
  <si>
    <t>04930761</t>
  </si>
  <si>
    <t>55456074</t>
  </si>
  <si>
    <t>49602883</t>
  </si>
  <si>
    <t>63957266</t>
  </si>
  <si>
    <t>96582008</t>
  </si>
  <si>
    <t>50915286</t>
  </si>
  <si>
    <t>ZNHX27281115624896</t>
  </si>
  <si>
    <t>16961715</t>
  </si>
  <si>
    <t>30995550</t>
  </si>
  <si>
    <t>39930507</t>
  </si>
  <si>
    <t>42257387</t>
  </si>
  <si>
    <t>67849598</t>
  </si>
  <si>
    <t>81752645</t>
  </si>
  <si>
    <t>94690569</t>
  </si>
  <si>
    <t>26567280</t>
  </si>
  <si>
    <t>78181328</t>
  </si>
  <si>
    <t>23858183</t>
  </si>
  <si>
    <t>49339406</t>
  </si>
  <si>
    <t>84557667</t>
  </si>
  <si>
    <t>15070760</t>
  </si>
  <si>
    <t>21321924</t>
  </si>
  <si>
    <t>GYOR25318663373968</t>
  </si>
  <si>
    <t>35719083</t>
  </si>
  <si>
    <t>45008658</t>
  </si>
  <si>
    <t>89066287</t>
  </si>
  <si>
    <t>86818926</t>
  </si>
  <si>
    <t>44237042</t>
  </si>
  <si>
    <t>93449038</t>
  </si>
  <si>
    <t>KBQB91405622659946</t>
  </si>
  <si>
    <t>40641690</t>
  </si>
  <si>
    <t>64841274</t>
  </si>
  <si>
    <t>82760618</t>
  </si>
  <si>
    <t>06421441</t>
  </si>
  <si>
    <t>22876492</t>
  </si>
  <si>
    <t>42586821</t>
  </si>
  <si>
    <t>95760902</t>
  </si>
  <si>
    <t>84164773</t>
  </si>
  <si>
    <t>85691643</t>
  </si>
  <si>
    <t>48230964</t>
  </si>
  <si>
    <t>67418978</t>
  </si>
  <si>
    <t>HKJB65415824166303</t>
  </si>
  <si>
    <t>40900810</t>
  </si>
  <si>
    <t>09490017</t>
  </si>
  <si>
    <t>26303772</t>
  </si>
  <si>
    <t>82937379</t>
  </si>
  <si>
    <t>60777836</t>
  </si>
  <si>
    <t>10349670</t>
  </si>
  <si>
    <t>ONPG67336146208447</t>
  </si>
  <si>
    <t>98337804</t>
  </si>
  <si>
    <t>82851965</t>
  </si>
  <si>
    <t>39689955</t>
  </si>
  <si>
    <t>48268950</t>
  </si>
  <si>
    <t>74310425</t>
  </si>
  <si>
    <t>22359612</t>
  </si>
  <si>
    <t>52548956</t>
  </si>
  <si>
    <t>31801232</t>
  </si>
  <si>
    <t>MNSE64528808126377</t>
  </si>
  <si>
    <t>62120548</t>
  </si>
  <si>
    <t>19976945</t>
  </si>
  <si>
    <t>00356527</t>
  </si>
  <si>
    <t>EKEG89201882617041</t>
  </si>
  <si>
    <t>29920037</t>
  </si>
  <si>
    <t>15953421</t>
  </si>
  <si>
    <t>27249178</t>
  </si>
  <si>
    <t>82297916</t>
  </si>
  <si>
    <t>32251937</t>
  </si>
  <si>
    <t>52524080</t>
  </si>
  <si>
    <t>44903350</t>
  </si>
  <si>
    <t>51630591</t>
  </si>
  <si>
    <t>39270344</t>
  </si>
  <si>
    <t>02466828</t>
  </si>
  <si>
    <t>49781960</t>
  </si>
  <si>
    <t>22524485</t>
  </si>
  <si>
    <t>41188002</t>
  </si>
  <si>
    <t>41204856</t>
  </si>
  <si>
    <t>50217915</t>
  </si>
  <si>
    <t>65247365</t>
  </si>
  <si>
    <t>01088069</t>
  </si>
  <si>
    <t>92344310</t>
  </si>
  <si>
    <t>49707878</t>
  </si>
  <si>
    <t>32570960</t>
  </si>
  <si>
    <t>AZCT52320409261182</t>
  </si>
  <si>
    <t>32533149</t>
  </si>
  <si>
    <t>20231903</t>
  </si>
  <si>
    <t>27040607</t>
  </si>
  <si>
    <t>09156661</t>
  </si>
  <si>
    <t>JJGU54226590608193</t>
  </si>
  <si>
    <t>05117338</t>
  </si>
  <si>
    <t>52536441</t>
  </si>
  <si>
    <t>13105150</t>
  </si>
  <si>
    <t>94673289</t>
  </si>
  <si>
    <t>65373309</t>
  </si>
  <si>
    <t>18463088</t>
  </si>
  <si>
    <t>55163941</t>
  </si>
  <si>
    <t>81291540</t>
  </si>
  <si>
    <t>37047740</t>
  </si>
  <si>
    <t>00169295</t>
  </si>
  <si>
    <t>77797384</t>
  </si>
  <si>
    <t>38770586</t>
  </si>
  <si>
    <t>27850121</t>
  </si>
  <si>
    <t>03206362</t>
  </si>
  <si>
    <t>75947422</t>
  </si>
  <si>
    <t>78438743</t>
  </si>
  <si>
    <t>38236174</t>
  </si>
  <si>
    <t>95756417</t>
  </si>
  <si>
    <t>XFJP23382533686502</t>
  </si>
  <si>
    <t>02694177</t>
  </si>
  <si>
    <t>19493800</t>
  </si>
  <si>
    <t>16830394</t>
  </si>
  <si>
    <t>OIDT60136851038759</t>
  </si>
  <si>
    <t>07415760</t>
  </si>
  <si>
    <t>35610847</t>
  </si>
  <si>
    <t>67796816</t>
  </si>
  <si>
    <t>56028157</t>
  </si>
  <si>
    <t>21378973</t>
  </si>
  <si>
    <t>93023405</t>
  </si>
  <si>
    <t>71385181</t>
  </si>
  <si>
    <t>61784833</t>
  </si>
  <si>
    <t>VWWS88732970439806</t>
  </si>
  <si>
    <t>04049432</t>
  </si>
  <si>
    <t>94939026</t>
  </si>
  <si>
    <t>28909989</t>
  </si>
  <si>
    <t>66102618</t>
  </si>
  <si>
    <t>50223534</t>
  </si>
  <si>
    <t>17781374</t>
  </si>
  <si>
    <t>42524298</t>
  </si>
  <si>
    <t>30321434</t>
  </si>
  <si>
    <t>96634455</t>
  </si>
  <si>
    <t>45679049</t>
  </si>
  <si>
    <t>85304185</t>
  </si>
  <si>
    <t>24914918</t>
  </si>
  <si>
    <t>66775027</t>
  </si>
  <si>
    <t>45797774</t>
  </si>
  <si>
    <t>06920340</t>
  </si>
  <si>
    <t>31011303</t>
  </si>
  <si>
    <t>61532960</t>
  </si>
  <si>
    <t>BPWF20863880346651</t>
  </si>
  <si>
    <t>06819125</t>
  </si>
  <si>
    <t>26447711</t>
  </si>
  <si>
    <t>01491586</t>
  </si>
  <si>
    <t>92494008</t>
  </si>
  <si>
    <t>33773995</t>
  </si>
  <si>
    <t>25790993</t>
  </si>
  <si>
    <t>71606859</t>
  </si>
  <si>
    <t>05088225</t>
  </si>
  <si>
    <t>29133116</t>
  </si>
  <si>
    <t>97732303</t>
  </si>
  <si>
    <t>76550126</t>
  </si>
  <si>
    <t>01730272</t>
  </si>
  <si>
    <t>23438750</t>
  </si>
  <si>
    <t>KZFV21796667587063</t>
  </si>
  <si>
    <t>52073878</t>
  </si>
  <si>
    <t>53432674</t>
  </si>
  <si>
    <t>DXXO14876621697131</t>
  </si>
  <si>
    <t>07619786</t>
  </si>
  <si>
    <t>42323938</t>
  </si>
  <si>
    <t>88066714</t>
  </si>
  <si>
    <t>XTOI79595363082081</t>
  </si>
  <si>
    <t>77606945</t>
  </si>
  <si>
    <t>01824520</t>
  </si>
  <si>
    <t>83331848</t>
  </si>
  <si>
    <t>71491356</t>
  </si>
  <si>
    <t>90252150</t>
  </si>
  <si>
    <t>17444736</t>
  </si>
  <si>
    <t>84976833</t>
  </si>
  <si>
    <t>84675965</t>
  </si>
  <si>
    <t>97113997</t>
  </si>
  <si>
    <t>01943917</t>
  </si>
  <si>
    <t>48764612</t>
  </si>
  <si>
    <t>29001576</t>
  </si>
  <si>
    <t>77328052</t>
  </si>
  <si>
    <t>WYBB77558140925661</t>
  </si>
  <si>
    <t>80593058</t>
  </si>
  <si>
    <t>85985063</t>
  </si>
  <si>
    <t>54060449</t>
  </si>
  <si>
    <t>72365106</t>
  </si>
  <si>
    <t>44356743</t>
  </si>
  <si>
    <t>33743103</t>
  </si>
  <si>
    <t>48742603</t>
  </si>
  <si>
    <t>OPHI66561165530996</t>
  </si>
  <si>
    <t>58862025</t>
  </si>
  <si>
    <t>65488577</t>
  </si>
  <si>
    <t>66282136</t>
  </si>
  <si>
    <t>99365370</t>
  </si>
  <si>
    <t>46813688</t>
  </si>
  <si>
    <t>27050095</t>
  </si>
  <si>
    <t>68431044</t>
  </si>
  <si>
    <t>54717176</t>
  </si>
  <si>
    <t>76961656</t>
  </si>
  <si>
    <t>75792060</t>
  </si>
  <si>
    <t>58781937</t>
  </si>
  <si>
    <t>50005932</t>
  </si>
  <si>
    <t>27142851</t>
  </si>
  <si>
    <t>97296119</t>
  </si>
  <si>
    <t>93315470</t>
  </si>
  <si>
    <t>20374051</t>
  </si>
  <si>
    <t>VHAJ51089281191915</t>
  </si>
  <si>
    <t>92799769</t>
  </si>
  <si>
    <t>76654534</t>
  </si>
  <si>
    <t>32927245</t>
  </si>
  <si>
    <t>20396602</t>
  </si>
  <si>
    <t>79029209</t>
  </si>
  <si>
    <t>GCQQ51064823924415</t>
  </si>
  <si>
    <t>88835310</t>
  </si>
  <si>
    <t>98416288</t>
  </si>
  <si>
    <t>54977730</t>
  </si>
  <si>
    <t>46650801</t>
  </si>
  <si>
    <t>42195399</t>
  </si>
  <si>
    <t>16420229</t>
  </si>
  <si>
    <t>60907110</t>
  </si>
  <si>
    <t>86860970</t>
  </si>
  <si>
    <t>23364233</t>
  </si>
  <si>
    <t>68160654</t>
  </si>
  <si>
    <t>71517711</t>
  </si>
  <si>
    <t>42730675</t>
  </si>
  <si>
    <t>71588995</t>
  </si>
  <si>
    <t>79543040</t>
  </si>
  <si>
    <t>71231907</t>
  </si>
  <si>
    <t>08791931</t>
  </si>
  <si>
    <t>01050370</t>
  </si>
  <si>
    <t>49512687</t>
  </si>
  <si>
    <t>GXIY72282303135222</t>
  </si>
  <si>
    <t>09378506</t>
  </si>
  <si>
    <t>57258553</t>
  </si>
  <si>
    <t>48783095</t>
  </si>
  <si>
    <t>80430988</t>
  </si>
  <si>
    <t>42401643</t>
  </si>
  <si>
    <t>90534478</t>
  </si>
  <si>
    <t>29560738</t>
  </si>
  <si>
    <t>JFWV01903811224220</t>
  </si>
  <si>
    <t>44458768</t>
  </si>
  <si>
    <t>76820892</t>
  </si>
  <si>
    <t>EYBF54548409453651</t>
  </si>
  <si>
    <t>76011528</t>
  </si>
  <si>
    <t>07592089</t>
  </si>
  <si>
    <t>OYIB69237619835722</t>
  </si>
  <si>
    <t>25773170</t>
  </si>
  <si>
    <t>18443240</t>
  </si>
  <si>
    <t>FNZE64677329896290</t>
  </si>
  <si>
    <t>33336435</t>
  </si>
  <si>
    <t>69380693</t>
  </si>
  <si>
    <t>96684924</t>
  </si>
  <si>
    <t>68272807</t>
  </si>
  <si>
    <t>MPSI62286262138078</t>
  </si>
  <si>
    <t>17170840</t>
  </si>
  <si>
    <t>95896311</t>
  </si>
  <si>
    <t>75359256</t>
  </si>
  <si>
    <t>33217260</t>
  </si>
  <si>
    <t>73375449</t>
  </si>
  <si>
    <t>17887564</t>
  </si>
  <si>
    <t>IKEA97530685859692</t>
  </si>
  <si>
    <t>41132777</t>
  </si>
  <si>
    <t>08867414</t>
  </si>
  <si>
    <t>41721926</t>
  </si>
  <si>
    <t>80764090</t>
  </si>
  <si>
    <t>06248857</t>
  </si>
  <si>
    <t>54572171</t>
  </si>
  <si>
    <t>71535364</t>
  </si>
  <si>
    <t>EVIK18798616577581</t>
  </si>
  <si>
    <t>40663494</t>
  </si>
  <si>
    <t>TDJF31381649818115</t>
  </si>
  <si>
    <t>89849798</t>
  </si>
  <si>
    <t>72187630</t>
  </si>
  <si>
    <t>56735864</t>
  </si>
  <si>
    <t>20872380</t>
  </si>
  <si>
    <t>13955267</t>
  </si>
  <si>
    <t>97331377</t>
  </si>
  <si>
    <t>EHFV12816725073302</t>
  </si>
  <si>
    <t>28697367</t>
  </si>
  <si>
    <t>38575235</t>
  </si>
  <si>
    <t>93037938</t>
  </si>
  <si>
    <t>69530760</t>
  </si>
  <si>
    <t>71167725</t>
  </si>
  <si>
    <t>33746043</t>
  </si>
  <si>
    <t>11790471</t>
  </si>
  <si>
    <t>UGTR09702990196448</t>
  </si>
  <si>
    <t>38787997</t>
  </si>
  <si>
    <t>19098081</t>
  </si>
  <si>
    <t>49823271</t>
  </si>
  <si>
    <t>09887138</t>
  </si>
  <si>
    <t>00675963</t>
  </si>
  <si>
    <t>40654348</t>
  </si>
  <si>
    <t>12781737</t>
  </si>
  <si>
    <t>UOCN24492060907471</t>
  </si>
  <si>
    <t>60252814</t>
  </si>
  <si>
    <t>72401804</t>
  </si>
  <si>
    <t>35647669</t>
  </si>
  <si>
    <t>06689414</t>
  </si>
  <si>
    <t>JHUC10846070906596</t>
  </si>
  <si>
    <t>53158208</t>
  </si>
  <si>
    <t>74239146</t>
  </si>
  <si>
    <t>37705886</t>
  </si>
  <si>
    <t>95003566</t>
  </si>
  <si>
    <t>91505156</t>
  </si>
  <si>
    <t>44749255</t>
  </si>
  <si>
    <t>04186366</t>
  </si>
  <si>
    <t>40609348</t>
  </si>
  <si>
    <t>79518666</t>
  </si>
  <si>
    <t>56929690</t>
  </si>
  <si>
    <t>03759301</t>
  </si>
  <si>
    <t>60955609</t>
  </si>
  <si>
    <t>SYLB11017140148210</t>
  </si>
  <si>
    <t>36578825</t>
  </si>
  <si>
    <t>30782358</t>
  </si>
  <si>
    <t>20397708</t>
  </si>
  <si>
    <t>51617738</t>
  </si>
  <si>
    <t>NJZI88128517044899</t>
  </si>
  <si>
    <t>21760709</t>
  </si>
  <si>
    <t>97163336</t>
  </si>
  <si>
    <t>35584612</t>
  </si>
  <si>
    <t>76299094</t>
  </si>
  <si>
    <t>58881958</t>
  </si>
  <si>
    <t>31849784</t>
  </si>
  <si>
    <t>10489185</t>
  </si>
  <si>
    <t>86810739</t>
  </si>
  <si>
    <t>31643412</t>
  </si>
  <si>
    <t>67489893</t>
  </si>
  <si>
    <t>94942262</t>
  </si>
  <si>
    <t>KTDV32068042342186</t>
  </si>
  <si>
    <t>75359591</t>
  </si>
  <si>
    <t>31034869</t>
  </si>
  <si>
    <t>23691025</t>
  </si>
  <si>
    <t>75669751</t>
  </si>
  <si>
    <t>60934918</t>
  </si>
  <si>
    <t>22475527</t>
  </si>
  <si>
    <t>90767784</t>
  </si>
  <si>
    <t>53504753</t>
  </si>
  <si>
    <t>28759287</t>
  </si>
  <si>
    <t>36374649</t>
  </si>
  <si>
    <t>82409944</t>
  </si>
  <si>
    <t>NGHH24980008846266</t>
  </si>
  <si>
    <t>07511974</t>
  </si>
  <si>
    <t>EYDD02411564872968</t>
  </si>
  <si>
    <t>17286596</t>
  </si>
  <si>
    <t>87507867</t>
  </si>
  <si>
    <t>29217557</t>
  </si>
  <si>
    <t>60420169</t>
  </si>
  <si>
    <t>03714164</t>
  </si>
  <si>
    <t>86450911</t>
  </si>
  <si>
    <t>87125429</t>
  </si>
  <si>
    <t>22537836</t>
  </si>
  <si>
    <t>60249425</t>
  </si>
  <si>
    <t>11881636</t>
  </si>
  <si>
    <t>76439131</t>
  </si>
  <si>
    <t>21565984</t>
  </si>
  <si>
    <t>23579514</t>
  </si>
  <si>
    <t>80668381</t>
  </si>
  <si>
    <t>56287622</t>
  </si>
  <si>
    <t>WEGF57998830259607</t>
  </si>
  <si>
    <t>10156629</t>
  </si>
  <si>
    <t>DHNY40651295539670</t>
  </si>
  <si>
    <t>90653216</t>
  </si>
  <si>
    <t>77050670</t>
  </si>
  <si>
    <t>90613159</t>
  </si>
  <si>
    <t>95641652</t>
  </si>
  <si>
    <t>98542468</t>
  </si>
  <si>
    <t>10249628</t>
  </si>
  <si>
    <t>80525769</t>
  </si>
  <si>
    <t>28906049</t>
  </si>
  <si>
    <t>79499620</t>
  </si>
  <si>
    <t>68909857</t>
  </si>
  <si>
    <t>70189377</t>
  </si>
  <si>
    <t>27947845</t>
  </si>
  <si>
    <t>03962435</t>
  </si>
  <si>
    <t>81121991</t>
  </si>
  <si>
    <t>25458442</t>
  </si>
  <si>
    <t>99448721</t>
  </si>
  <si>
    <t>54180680</t>
  </si>
  <si>
    <t>40485959</t>
  </si>
  <si>
    <t>39997265</t>
  </si>
  <si>
    <t>65747773</t>
  </si>
  <si>
    <t>10264904</t>
  </si>
  <si>
    <t>62739795</t>
  </si>
  <si>
    <t>51751883</t>
  </si>
  <si>
    <t>KNFY56840367824032</t>
  </si>
  <si>
    <t>33567419</t>
  </si>
  <si>
    <t>51153427</t>
  </si>
  <si>
    <t>82218812</t>
  </si>
  <si>
    <t>90635809</t>
  </si>
  <si>
    <t>55230537</t>
  </si>
  <si>
    <t>53405548</t>
  </si>
  <si>
    <t>07268175</t>
  </si>
  <si>
    <t>ZNJL94190855191496</t>
  </si>
  <si>
    <t>44243388</t>
  </si>
  <si>
    <t>34399972</t>
  </si>
  <si>
    <t>18736991</t>
  </si>
  <si>
    <t>23454057</t>
  </si>
  <si>
    <t>40922997</t>
  </si>
  <si>
    <t>40446127</t>
  </si>
  <si>
    <t>92673700</t>
  </si>
  <si>
    <t>VVIY33238905597226</t>
  </si>
  <si>
    <t>38653872</t>
  </si>
  <si>
    <t>82848934</t>
  </si>
  <si>
    <t>04105299</t>
  </si>
  <si>
    <t>UZWE77792793610473</t>
  </si>
  <si>
    <t>21927607</t>
  </si>
  <si>
    <t>78063587</t>
  </si>
  <si>
    <t>07100857</t>
  </si>
  <si>
    <t>22161512</t>
  </si>
  <si>
    <t>75389864</t>
  </si>
  <si>
    <t>35704096</t>
  </si>
  <si>
    <t>49152593</t>
  </si>
  <si>
    <t>07726453</t>
  </si>
  <si>
    <t>VQUQ26638157238723</t>
  </si>
  <si>
    <t>53333186</t>
  </si>
  <si>
    <t>72996041</t>
  </si>
  <si>
    <t>77667618</t>
  </si>
  <si>
    <t>66062370</t>
  </si>
  <si>
    <t>33301891</t>
  </si>
  <si>
    <t>38415012</t>
  </si>
  <si>
    <t>86122054</t>
  </si>
  <si>
    <t>67946280</t>
  </si>
  <si>
    <t>57400327</t>
  </si>
  <si>
    <t>94436532</t>
  </si>
  <si>
    <t>98985074</t>
  </si>
  <si>
    <t>JUPO88601819066403</t>
  </si>
  <si>
    <t>45904721</t>
  </si>
  <si>
    <t>32273182</t>
  </si>
  <si>
    <t>36844098</t>
  </si>
  <si>
    <t>32992717</t>
  </si>
  <si>
    <t>07343544</t>
  </si>
  <si>
    <t>86989183</t>
  </si>
  <si>
    <t>70402711</t>
  </si>
  <si>
    <t>41347164</t>
  </si>
  <si>
    <t>51658533</t>
  </si>
  <si>
    <t>34145456</t>
  </si>
  <si>
    <t>39144812</t>
  </si>
  <si>
    <t>17115346</t>
  </si>
  <si>
    <t>HYCF48401415084387</t>
  </si>
  <si>
    <t>40999548</t>
  </si>
  <si>
    <t>KNAK09221106935503</t>
  </si>
  <si>
    <t>90774706</t>
  </si>
  <si>
    <t>59082859</t>
  </si>
  <si>
    <t>65061466</t>
  </si>
  <si>
    <t>75808488</t>
  </si>
  <si>
    <t>LFWR54772488781776</t>
  </si>
  <si>
    <t>46410108</t>
  </si>
  <si>
    <t>46277961</t>
  </si>
  <si>
    <t>01163681</t>
  </si>
  <si>
    <t>16070981</t>
  </si>
  <si>
    <t>54670457</t>
  </si>
  <si>
    <t>63602005</t>
  </si>
  <si>
    <t>37815035</t>
  </si>
  <si>
    <t>78847385</t>
  </si>
  <si>
    <t>05515752</t>
  </si>
  <si>
    <t>43815876</t>
  </si>
  <si>
    <t>21554254</t>
  </si>
  <si>
    <t>37117269</t>
  </si>
  <si>
    <t>83339349</t>
  </si>
  <si>
    <t>OODM53502077261631</t>
  </si>
  <si>
    <t>92112087</t>
  </si>
  <si>
    <t>YTSQ20989378247689</t>
  </si>
  <si>
    <t>91404541</t>
  </si>
  <si>
    <t>20619619</t>
  </si>
  <si>
    <t>11197836</t>
  </si>
  <si>
    <t>89930519</t>
  </si>
  <si>
    <t>59054535</t>
  </si>
  <si>
    <t>97990338</t>
  </si>
  <si>
    <t>14270017</t>
  </si>
  <si>
    <t>15107084</t>
  </si>
  <si>
    <t>43950263</t>
  </si>
  <si>
    <t>58426227</t>
  </si>
  <si>
    <t>KLGS83362538276133</t>
  </si>
  <si>
    <t>37631611</t>
  </si>
  <si>
    <t>31632331</t>
  </si>
  <si>
    <t>24269353</t>
  </si>
  <si>
    <t>04478829</t>
  </si>
  <si>
    <t>69973437</t>
  </si>
  <si>
    <t>86817141</t>
  </si>
  <si>
    <t>VYSW65005991638302</t>
  </si>
  <si>
    <t>74106332</t>
  </si>
  <si>
    <t>56360660</t>
  </si>
  <si>
    <t>99910969</t>
  </si>
  <si>
    <t>54675599</t>
  </si>
  <si>
    <t>73128793</t>
  </si>
  <si>
    <t>82502836</t>
  </si>
  <si>
    <t>VGDS94597329889712</t>
  </si>
  <si>
    <t>98727421</t>
  </si>
  <si>
    <t>05475834</t>
  </si>
  <si>
    <t>06840259</t>
  </si>
  <si>
    <t>36172436</t>
  </si>
  <si>
    <t>62783934</t>
  </si>
  <si>
    <t>42358725</t>
  </si>
  <si>
    <t>56820782</t>
  </si>
  <si>
    <t>74218110</t>
  </si>
  <si>
    <t>QKRB43362514799685</t>
  </si>
  <si>
    <t>09367852</t>
  </si>
  <si>
    <t>69015922</t>
  </si>
  <si>
    <t>99328177</t>
  </si>
  <si>
    <t>14555282</t>
  </si>
  <si>
    <t>17132329</t>
  </si>
  <si>
    <t>73336440</t>
  </si>
  <si>
    <t>37487232</t>
  </si>
  <si>
    <t>89732458</t>
  </si>
  <si>
    <t>81160150</t>
  </si>
  <si>
    <t>46961549</t>
  </si>
  <si>
    <t>21272998</t>
  </si>
  <si>
    <t>21153266</t>
  </si>
  <si>
    <t>90212178</t>
  </si>
  <si>
    <t>79886758</t>
  </si>
  <si>
    <t>78492646</t>
  </si>
  <si>
    <t>CTOR79888282487664</t>
  </si>
  <si>
    <t>57379289</t>
  </si>
  <si>
    <t>93076562</t>
  </si>
  <si>
    <t>76582851</t>
  </si>
  <si>
    <t>65693162</t>
  </si>
  <si>
    <t>29156856</t>
  </si>
  <si>
    <t>27340103</t>
  </si>
  <si>
    <t>46092342</t>
  </si>
  <si>
    <t>91105745</t>
  </si>
  <si>
    <t>65043936</t>
  </si>
  <si>
    <t>99460310</t>
  </si>
  <si>
    <t>45542770</t>
  </si>
  <si>
    <t>IBCT66648702435420</t>
  </si>
  <si>
    <t>56619683</t>
  </si>
  <si>
    <t>39870971</t>
  </si>
  <si>
    <t>75606862</t>
  </si>
  <si>
    <t>RZXU61358785619035</t>
  </si>
  <si>
    <t>74522972</t>
  </si>
  <si>
    <t>50617418</t>
  </si>
  <si>
    <t>47039872</t>
  </si>
  <si>
    <t>71581255</t>
  </si>
  <si>
    <t>32984941</t>
  </si>
  <si>
    <t>65410813</t>
  </si>
  <si>
    <t>89273869</t>
  </si>
  <si>
    <t>35519843</t>
  </si>
  <si>
    <t>91778505</t>
  </si>
  <si>
    <t>00819435</t>
  </si>
  <si>
    <t>70003314</t>
  </si>
  <si>
    <t>IUJV08401881983616</t>
  </si>
  <si>
    <t>38240942</t>
  </si>
  <si>
    <t>02721521</t>
  </si>
  <si>
    <t>64833538</t>
  </si>
  <si>
    <t>15425805</t>
  </si>
  <si>
    <t>EJSI44676441584094</t>
  </si>
  <si>
    <t>38264221</t>
  </si>
  <si>
    <t>89703519</t>
  </si>
  <si>
    <t>ZCMX38733151046579</t>
  </si>
  <si>
    <t>79485609</t>
  </si>
  <si>
    <t>15674524</t>
  </si>
  <si>
    <t>44324049</t>
  </si>
  <si>
    <t>36543816</t>
  </si>
  <si>
    <t>NAIR17017909786045</t>
  </si>
  <si>
    <t>47914179</t>
  </si>
  <si>
    <t>00793377</t>
  </si>
  <si>
    <t>37399405</t>
  </si>
  <si>
    <t>66962984</t>
  </si>
  <si>
    <t>54771499</t>
  </si>
  <si>
    <t>95461113</t>
  </si>
  <si>
    <t>RKXT45861188314452</t>
  </si>
  <si>
    <t>50299263</t>
  </si>
  <si>
    <t>00962575</t>
  </si>
  <si>
    <t>36901753</t>
  </si>
  <si>
    <t>YSQJ07818581664176</t>
  </si>
  <si>
    <t>45799440</t>
  </si>
  <si>
    <t>13062446</t>
  </si>
  <si>
    <t>37644482</t>
  </si>
  <si>
    <t>80729518</t>
  </si>
  <si>
    <t>06652289</t>
  </si>
  <si>
    <t>24127219</t>
  </si>
  <si>
    <t>27401118</t>
  </si>
  <si>
    <t>53059796</t>
  </si>
  <si>
    <t>76554230</t>
  </si>
  <si>
    <t>36084524</t>
  </si>
  <si>
    <t>50338214</t>
  </si>
  <si>
    <t>73836070</t>
  </si>
  <si>
    <t>24226202</t>
  </si>
  <si>
    <t>94742008</t>
  </si>
  <si>
    <t>93400978</t>
  </si>
  <si>
    <t>10335079</t>
  </si>
  <si>
    <t>07615689</t>
  </si>
  <si>
    <t>84216915</t>
  </si>
  <si>
    <t>37195892</t>
  </si>
  <si>
    <t>89136317</t>
  </si>
  <si>
    <t>74897285</t>
  </si>
  <si>
    <t>24965033</t>
  </si>
  <si>
    <t>40316581</t>
  </si>
  <si>
    <t>94825961</t>
  </si>
  <si>
    <t>31505055</t>
  </si>
  <si>
    <t>KZCR59984837264479</t>
  </si>
  <si>
    <t>42668503</t>
  </si>
  <si>
    <t>84639226</t>
  </si>
  <si>
    <t>36688449</t>
  </si>
  <si>
    <t>76802744</t>
  </si>
  <si>
    <t>48093972</t>
  </si>
  <si>
    <t>45261893</t>
  </si>
  <si>
    <t>83823411</t>
  </si>
  <si>
    <t>00439978</t>
  </si>
  <si>
    <t>91040442</t>
  </si>
  <si>
    <t>72095645</t>
  </si>
  <si>
    <t>00676922</t>
  </si>
  <si>
    <t>21025044</t>
  </si>
  <si>
    <t>23243798</t>
  </si>
  <si>
    <t>CITK63153403888605</t>
  </si>
  <si>
    <t>75266240</t>
  </si>
  <si>
    <t>04351726</t>
  </si>
  <si>
    <t>59057840</t>
  </si>
  <si>
    <t>95927022</t>
  </si>
  <si>
    <t>74390281</t>
  </si>
  <si>
    <t>02041919</t>
  </si>
  <si>
    <t>04738626</t>
  </si>
  <si>
    <t>73253594</t>
  </si>
  <si>
    <t>39010612</t>
  </si>
  <si>
    <t>78292352</t>
  </si>
  <si>
    <t>14825958</t>
  </si>
  <si>
    <t>45498145</t>
  </si>
  <si>
    <t>57374314</t>
  </si>
  <si>
    <t>EWDF04023419787426</t>
  </si>
  <si>
    <t>35845928</t>
  </si>
  <si>
    <t>77029874</t>
  </si>
  <si>
    <t>19494647</t>
  </si>
  <si>
    <t>99246198</t>
  </si>
  <si>
    <t>70716641</t>
  </si>
  <si>
    <t>67497003</t>
  </si>
  <si>
    <t>20477806</t>
  </si>
  <si>
    <t>83383366</t>
  </si>
  <si>
    <t>67227761</t>
  </si>
  <si>
    <t>57108087</t>
  </si>
  <si>
    <t>46971951</t>
  </si>
  <si>
    <t>52722899</t>
  </si>
  <si>
    <t>86506410</t>
  </si>
  <si>
    <t>40285795</t>
  </si>
  <si>
    <t>35802532</t>
  </si>
  <si>
    <t>92765412</t>
  </si>
  <si>
    <t>NMDB63337552693053</t>
  </si>
  <si>
    <t>04123323</t>
  </si>
  <si>
    <t>85333871</t>
  </si>
  <si>
    <t>93862615</t>
  </si>
  <si>
    <t>60987662</t>
  </si>
  <si>
    <t>PGQX59983435018575</t>
  </si>
  <si>
    <t>53549921</t>
  </si>
  <si>
    <t>02223209</t>
  </si>
  <si>
    <t>71291116</t>
  </si>
  <si>
    <t>61206182</t>
  </si>
  <si>
    <t>89219768</t>
  </si>
  <si>
    <t>99295899</t>
  </si>
  <si>
    <t>53958457</t>
  </si>
  <si>
    <t>07434372</t>
  </si>
  <si>
    <t>01291278</t>
  </si>
  <si>
    <t>31594806</t>
  </si>
  <si>
    <t>61863163</t>
  </si>
  <si>
    <t>35738725</t>
  </si>
  <si>
    <t>TVOY03042838931057</t>
  </si>
  <si>
    <t>36355532</t>
  </si>
  <si>
    <t>22005458</t>
  </si>
  <si>
    <t>95604947</t>
  </si>
  <si>
    <t>71911311</t>
  </si>
  <si>
    <t>42785675</t>
  </si>
  <si>
    <t>17237987</t>
  </si>
  <si>
    <t>67802241</t>
  </si>
  <si>
    <t>63986396</t>
  </si>
  <si>
    <t>TLQG74055341469862</t>
  </si>
  <si>
    <t>38593307</t>
  </si>
  <si>
    <t>20897130</t>
  </si>
  <si>
    <t>SLVA59549597914048</t>
  </si>
  <si>
    <t>69829857</t>
  </si>
  <si>
    <t>07519765</t>
  </si>
  <si>
    <t>27064177</t>
  </si>
  <si>
    <t>25267273</t>
  </si>
  <si>
    <t>53522863</t>
  </si>
  <si>
    <t>00664493</t>
  </si>
  <si>
    <t>26010212</t>
  </si>
  <si>
    <t>40558592</t>
  </si>
  <si>
    <t>28065647</t>
  </si>
  <si>
    <t>46059154</t>
  </si>
  <si>
    <t>85668997</t>
  </si>
  <si>
    <t>33433899</t>
  </si>
  <si>
    <t>94374773</t>
  </si>
  <si>
    <t>77301437</t>
  </si>
  <si>
    <t>74899463</t>
  </si>
  <si>
    <t>52674525</t>
  </si>
  <si>
    <t>29895939</t>
  </si>
  <si>
    <t>29108305</t>
  </si>
  <si>
    <t>51632670</t>
  </si>
  <si>
    <t>97907091</t>
  </si>
  <si>
    <t>54371538</t>
  </si>
  <si>
    <t>55793315</t>
  </si>
  <si>
    <t>72572290</t>
  </si>
  <si>
    <t>52562747</t>
  </si>
  <si>
    <t>21444111</t>
  </si>
  <si>
    <t>91292728</t>
  </si>
  <si>
    <t>55555098</t>
  </si>
  <si>
    <t>24812054</t>
  </si>
  <si>
    <t>39874474</t>
  </si>
  <si>
    <t>21265914</t>
  </si>
  <si>
    <t>72203958</t>
  </si>
  <si>
    <t>39145277</t>
  </si>
  <si>
    <t>68478933</t>
  </si>
  <si>
    <t>FXQO83049188595008</t>
  </si>
  <si>
    <t>47186958</t>
  </si>
  <si>
    <t>29292042</t>
  </si>
  <si>
    <t>45349539</t>
  </si>
  <si>
    <t>25481594</t>
  </si>
  <si>
    <t>38253102</t>
  </si>
  <si>
    <t>90076718</t>
  </si>
  <si>
    <t>SQWH39500650271489</t>
  </si>
  <si>
    <t>33075433</t>
  </si>
  <si>
    <t>28822455</t>
  </si>
  <si>
    <t>DDVM85169892709089</t>
  </si>
  <si>
    <t>45433672</t>
  </si>
  <si>
    <t>52188244</t>
  </si>
  <si>
    <t>LNXV55020183905883</t>
  </si>
  <si>
    <t>49226515</t>
  </si>
  <si>
    <t>29452682</t>
  </si>
  <si>
    <t>79676564</t>
  </si>
  <si>
    <t>47221802</t>
  </si>
  <si>
    <t>XDEW67102291650773</t>
  </si>
  <si>
    <t>95015231</t>
  </si>
  <si>
    <t>28090991</t>
  </si>
  <si>
    <t>60172488</t>
  </si>
  <si>
    <t>72999295</t>
  </si>
  <si>
    <t>10579831</t>
  </si>
  <si>
    <t>89534939</t>
  </si>
  <si>
    <t>16023604</t>
  </si>
  <si>
    <t>63707410</t>
  </si>
  <si>
    <t>84398895</t>
  </si>
  <si>
    <t>PAFG14333099205405</t>
  </si>
  <si>
    <t>45391002</t>
  </si>
  <si>
    <t>14389498</t>
  </si>
  <si>
    <t>LZBF13253843677578</t>
  </si>
  <si>
    <t>11477488</t>
  </si>
  <si>
    <t>50768097</t>
  </si>
  <si>
    <t>19933405</t>
  </si>
  <si>
    <t>98920327</t>
  </si>
  <si>
    <t>91410580</t>
  </si>
  <si>
    <t>86191104</t>
  </si>
  <si>
    <t>26309163</t>
  </si>
  <si>
    <t>89620342</t>
  </si>
  <si>
    <t>68512132</t>
  </si>
  <si>
    <t>17745734</t>
  </si>
  <si>
    <t>12330874</t>
  </si>
  <si>
    <t>73378570</t>
  </si>
  <si>
    <t>86635295</t>
  </si>
  <si>
    <t>55220484</t>
  </si>
  <si>
    <t>SETK44801706751703</t>
  </si>
  <si>
    <t>63876543</t>
  </si>
  <si>
    <t>10189658</t>
  </si>
  <si>
    <t>72070109</t>
  </si>
  <si>
    <t>39414564</t>
  </si>
  <si>
    <t>82335229</t>
  </si>
  <si>
    <t>08322050</t>
  </si>
  <si>
    <t>09018808</t>
  </si>
  <si>
    <t>27358016</t>
  </si>
  <si>
    <t>88669076</t>
  </si>
  <si>
    <t>18428988</t>
  </si>
  <si>
    <t>NNTL36882857628132</t>
  </si>
  <si>
    <t>43491858</t>
  </si>
  <si>
    <t>04524885</t>
  </si>
  <si>
    <t>33374895</t>
  </si>
  <si>
    <t>22619204</t>
  </si>
  <si>
    <t>64662251</t>
  </si>
  <si>
    <t>28942733</t>
  </si>
  <si>
    <t>69723261</t>
  </si>
  <si>
    <t>57916804</t>
  </si>
  <si>
    <t>73546351</t>
  </si>
  <si>
    <t>21360510</t>
  </si>
  <si>
    <t>86628600</t>
  </si>
  <si>
    <t>74194124</t>
  </si>
  <si>
    <t>BKJD12155927149542</t>
  </si>
  <si>
    <t>67523788</t>
  </si>
  <si>
    <t>10781746</t>
  </si>
  <si>
    <t>31954839</t>
  </si>
  <si>
    <t>TYWY74254166093710</t>
  </si>
  <si>
    <t>23841901</t>
  </si>
  <si>
    <t>EXMA92488857150364</t>
  </si>
  <si>
    <t>14510151</t>
  </si>
  <si>
    <t>04973393</t>
  </si>
  <si>
    <t>69378140</t>
  </si>
  <si>
    <t>71547800</t>
  </si>
  <si>
    <t>59933816</t>
  </si>
  <si>
    <t>XPHX42020333454287</t>
  </si>
  <si>
    <t>06422578</t>
  </si>
  <si>
    <t>49199093</t>
  </si>
  <si>
    <t>41961780</t>
  </si>
  <si>
    <t>16800236</t>
  </si>
  <si>
    <t>WCTE04889931461105</t>
  </si>
  <si>
    <t>11075189</t>
  </si>
  <si>
    <t>17942126</t>
  </si>
  <si>
    <t>09410978</t>
  </si>
  <si>
    <t>72981153</t>
  </si>
  <si>
    <t>65681299</t>
  </si>
  <si>
    <t>43539505</t>
  </si>
  <si>
    <t>43443772</t>
  </si>
  <si>
    <t>60857323</t>
  </si>
  <si>
    <t>72100424</t>
  </si>
  <si>
    <t>GBUZ34865290168499</t>
  </si>
  <si>
    <t>73149583</t>
  </si>
  <si>
    <t>92325715</t>
  </si>
  <si>
    <t>38262630</t>
  </si>
  <si>
    <t>84107404</t>
  </si>
  <si>
    <t>10220832</t>
  </si>
  <si>
    <t>97973720</t>
  </si>
  <si>
    <t>35354529</t>
  </si>
  <si>
    <t>22552839</t>
  </si>
  <si>
    <t>28458951</t>
  </si>
  <si>
    <t>02161839</t>
  </si>
  <si>
    <t>54397200</t>
  </si>
  <si>
    <t>XDYF95896428811876</t>
  </si>
  <si>
    <t>19614700</t>
  </si>
  <si>
    <t>27916292</t>
  </si>
  <si>
    <t>60257840</t>
  </si>
  <si>
    <t>37759438</t>
  </si>
  <si>
    <t>41687840</t>
  </si>
  <si>
    <t>73702252</t>
  </si>
  <si>
    <t>19990323</t>
  </si>
  <si>
    <t>37314071</t>
  </si>
  <si>
    <t>26689715</t>
  </si>
  <si>
    <t>65022641</t>
  </si>
  <si>
    <t>15405463</t>
  </si>
  <si>
    <t>85761834</t>
  </si>
  <si>
    <t>46510662</t>
  </si>
  <si>
    <t>80434993</t>
  </si>
  <si>
    <t>30497207</t>
  </si>
  <si>
    <t>28256830</t>
  </si>
  <si>
    <t>00133685</t>
  </si>
  <si>
    <t>52404436</t>
  </si>
  <si>
    <t>12673469</t>
  </si>
  <si>
    <t>XKCT46771791410813</t>
  </si>
  <si>
    <t>20872502</t>
  </si>
  <si>
    <t>49051452</t>
  </si>
  <si>
    <t>35697473</t>
  </si>
  <si>
    <t>80909491</t>
  </si>
  <si>
    <t>73403821</t>
  </si>
  <si>
    <t>13927387</t>
  </si>
  <si>
    <t>06648749</t>
  </si>
  <si>
    <t>61384385</t>
  </si>
  <si>
    <t>40827643</t>
  </si>
  <si>
    <t>IQAH24496419020655</t>
  </si>
  <si>
    <t>77154989</t>
  </si>
  <si>
    <t>25066180</t>
  </si>
  <si>
    <t>19131993</t>
  </si>
  <si>
    <t>16608580</t>
  </si>
  <si>
    <t>69116773</t>
  </si>
  <si>
    <t>46695161</t>
  </si>
  <si>
    <t>69212901</t>
  </si>
  <si>
    <t>KOPA08333732891715</t>
  </si>
  <si>
    <t>83348556</t>
  </si>
  <si>
    <t>DFUT91961198854675</t>
  </si>
  <si>
    <t>69738166</t>
  </si>
  <si>
    <t>54526044</t>
  </si>
  <si>
    <t>31995771</t>
  </si>
  <si>
    <t>08055897</t>
  </si>
  <si>
    <t>06386900</t>
  </si>
  <si>
    <t>31454285</t>
  </si>
  <si>
    <t>41487525</t>
  </si>
  <si>
    <t>16793088</t>
  </si>
  <si>
    <t>OYYW71907687224782</t>
  </si>
  <si>
    <t>80907442</t>
  </si>
  <si>
    <t>14776519</t>
  </si>
  <si>
    <t>92850422</t>
  </si>
  <si>
    <t>32744859</t>
  </si>
  <si>
    <t>ACCOUNTID</t>
  </si>
  <si>
    <t>ACCOUNTBALANCE</t>
  </si>
  <si>
    <t>ACCOUNTSTATUS</t>
  </si>
  <si>
    <t>INTERESTRATE</t>
  </si>
  <si>
    <t>OPENINGDATE</t>
  </si>
  <si>
    <t>LASTTRANSACTIONDATE</t>
  </si>
  <si>
    <t>DKOF43820693680285</t>
  </si>
  <si>
    <t>Money market account</t>
  </si>
  <si>
    <t>GTNT04919496383691</t>
  </si>
  <si>
    <t>Savings account</t>
  </si>
  <si>
    <t>Frozen</t>
  </si>
  <si>
    <t>RYBJ19802873524569</t>
  </si>
  <si>
    <t>CXFV01522434911094</t>
  </si>
  <si>
    <t>GNHM80852530787749</t>
  </si>
  <si>
    <t>Checking account</t>
  </si>
  <si>
    <t>URWB10603606759211</t>
  </si>
  <si>
    <t>Individual retirement arrangement (IRA)</t>
  </si>
  <si>
    <t>NDDS57082733987932</t>
  </si>
  <si>
    <t>EIVU78781996451715</t>
  </si>
  <si>
    <t>Brokerage account</t>
  </si>
  <si>
    <t>EBGO67793135822349</t>
  </si>
  <si>
    <t>GEME01563594858237</t>
  </si>
  <si>
    <t>NFUD05548869340001</t>
  </si>
  <si>
    <t>GLOI25696474437531</t>
  </si>
  <si>
    <t>QIOD33669484342206</t>
  </si>
  <si>
    <t>VZVD88274833562693</t>
  </si>
  <si>
    <t>Certificate of deposit (CD)</t>
  </si>
  <si>
    <t>ECDP53449803236747</t>
  </si>
  <si>
    <t>UODG38550582392652</t>
  </si>
  <si>
    <t>LSWP23663922554169</t>
  </si>
  <si>
    <t>EPLO12932240727161</t>
  </si>
  <si>
    <t>RNDA92755944529528</t>
  </si>
  <si>
    <t>HNSC17519448383719</t>
  </si>
  <si>
    <t>ARSU78338330989056</t>
  </si>
  <si>
    <t>HPRO70079726199803</t>
  </si>
  <si>
    <t>FTBS09763542659130</t>
  </si>
  <si>
    <t>YRSD95385955883124</t>
  </si>
  <si>
    <t>NLUD88443416669083</t>
  </si>
  <si>
    <t>NQGD68892534735026</t>
  </si>
  <si>
    <t>HFMF10984344740838</t>
  </si>
  <si>
    <t>BDUO94268408244495</t>
  </si>
  <si>
    <t>MLUQ74581745444995</t>
  </si>
  <si>
    <t>TCPM21309990033912</t>
  </si>
  <si>
    <t>RFTY03991039255922</t>
  </si>
  <si>
    <t>CVHS70570269813668</t>
  </si>
  <si>
    <t>YCCY20099413919918</t>
  </si>
  <si>
    <t>HTAN67021384923032</t>
  </si>
  <si>
    <t>FYRB64057685188027</t>
  </si>
  <si>
    <t>GWEG27606240457721</t>
  </si>
  <si>
    <t>UPRN71711018986543</t>
  </si>
  <si>
    <t>JOSW22969655404742</t>
  </si>
  <si>
    <t>QSTL49231981331002</t>
  </si>
  <si>
    <t>ZTNE64567322729598</t>
  </si>
  <si>
    <t>CBWB78020629249056</t>
  </si>
  <si>
    <t>ZSPS01297979858735</t>
  </si>
  <si>
    <t>TPRO10709948270242</t>
  </si>
  <si>
    <t>STHT04851165463752</t>
  </si>
  <si>
    <t>UILL55182951831293</t>
  </si>
  <si>
    <t>RIFW90156486026002</t>
  </si>
  <si>
    <t>ITWR63833874361905</t>
  </si>
  <si>
    <t>TOPR23805626757351</t>
  </si>
  <si>
    <t>PUKD86470354980654</t>
  </si>
  <si>
    <t>FWTF12018126937536</t>
  </si>
  <si>
    <t>EBFL69843108222326</t>
  </si>
  <si>
    <t>LBZB10786566983465</t>
  </si>
  <si>
    <t>VQKU06457741171956</t>
  </si>
  <si>
    <t>YFKT81499025631029</t>
  </si>
  <si>
    <t>KANZ08874838044417</t>
  </si>
  <si>
    <t>QDFD40846555161910</t>
  </si>
  <si>
    <t>HJQS47798492315900</t>
  </si>
  <si>
    <t>BXZI86722402074257</t>
  </si>
  <si>
    <t>VKJD26607264593163</t>
  </si>
  <si>
    <t>GJVO54048694175924</t>
  </si>
  <si>
    <t>HCUB97731098094434</t>
  </si>
  <si>
    <t>MWRB55324661742643</t>
  </si>
  <si>
    <t>OCDB68260949379990</t>
  </si>
  <si>
    <t>FQDW30922444549028</t>
  </si>
  <si>
    <t>RFSY96193217088972</t>
  </si>
  <si>
    <t>RKWH22430364614854</t>
  </si>
  <si>
    <t>DKKR17513668219312</t>
  </si>
  <si>
    <t>LTWG11179839783367</t>
  </si>
  <si>
    <t>SPAL22592406798147</t>
  </si>
  <si>
    <t>ISVR01405366485814</t>
  </si>
  <si>
    <t>DWXB36885988204653</t>
  </si>
  <si>
    <t>SLOQ88202751603071</t>
  </si>
  <si>
    <t>KWGD55448770965581</t>
  </si>
  <si>
    <t>XGBE29280032338493</t>
  </si>
  <si>
    <t>KAJS41615107776325</t>
  </si>
  <si>
    <t>KLEA46604307490937</t>
  </si>
  <si>
    <t>VJFE46832444763459</t>
  </si>
  <si>
    <t>VEGV87960048184803</t>
  </si>
  <si>
    <t>UYLC72108317177795</t>
  </si>
  <si>
    <t>RHMI37033975407329</t>
  </si>
  <si>
    <t>ACSW96129321986344</t>
  </si>
  <si>
    <t>DLGQ85891949547650</t>
  </si>
  <si>
    <t>FWHH56932157639621</t>
  </si>
  <si>
    <t>SZSI97129456927334</t>
  </si>
  <si>
    <t>GNBT16655661101019</t>
  </si>
  <si>
    <t>DMFU60311063648586</t>
  </si>
  <si>
    <t>UAEG31388426531673</t>
  </si>
  <si>
    <t>FNGU41826298778836</t>
  </si>
  <si>
    <t>IUNM44068541117950</t>
  </si>
  <si>
    <t>OSLC84981968132204</t>
  </si>
  <si>
    <t>FCSX07922157785685</t>
  </si>
  <si>
    <t>LESP30565945853045</t>
  </si>
  <si>
    <t>ZOCO05034681189285</t>
  </si>
  <si>
    <t>XVWV07944487531162</t>
  </si>
  <si>
    <t>RLZB21049461390417</t>
  </si>
  <si>
    <t>LLMM87940893148620</t>
  </si>
  <si>
    <t>LKHR52784676437225</t>
  </si>
  <si>
    <t>HFSG08589588384545</t>
  </si>
  <si>
    <t>AKBY98224589027580</t>
  </si>
  <si>
    <t>ZKLH70670554225724</t>
  </si>
  <si>
    <t>FIXX81913279728265</t>
  </si>
  <si>
    <t>CMVG36343701411034</t>
  </si>
  <si>
    <t>IRAV00842309371895</t>
  </si>
  <si>
    <t>SBUO67862144321899</t>
  </si>
  <si>
    <t>EETL65670849991619</t>
  </si>
  <si>
    <t>GAZF00130218102684</t>
  </si>
  <si>
    <t>MBWM45917712711848</t>
  </si>
  <si>
    <t>KEKK08532280310118</t>
  </si>
  <si>
    <t>XMNI24780207886086</t>
  </si>
  <si>
    <t>UABE76511194731283</t>
  </si>
  <si>
    <t>HJHJ74898828315773</t>
  </si>
  <si>
    <t>SXPK92778784070774</t>
  </si>
  <si>
    <t>LAAF49496329430767</t>
  </si>
  <si>
    <t>EGIK34662028702200</t>
  </si>
  <si>
    <t>WOMQ25770641656036</t>
  </si>
  <si>
    <t>KZMT94637935687759</t>
  </si>
  <si>
    <t>GIBG03911061264075</t>
  </si>
  <si>
    <t>JYTW89581344091778</t>
  </si>
  <si>
    <t>FTFI66044322407090</t>
  </si>
  <si>
    <t>KAJU72513333923686</t>
  </si>
  <si>
    <t>XGXZ31345774193741</t>
  </si>
  <si>
    <t>NUST27872150086971</t>
  </si>
  <si>
    <t>KJEK18979636383354</t>
  </si>
  <si>
    <t>RZVL64992091346580</t>
  </si>
  <si>
    <t>WLQB12337407510743</t>
  </si>
  <si>
    <t>RDXL76392772933463</t>
  </si>
  <si>
    <t>RXNZ95189814250603</t>
  </si>
  <si>
    <t>YTNH41118913981321</t>
  </si>
  <si>
    <t>MKSY93442504729618</t>
  </si>
  <si>
    <t>JHBL00292196641961</t>
  </si>
  <si>
    <t>GAYK33690680082779</t>
  </si>
  <si>
    <t>ISJL82218052261279</t>
  </si>
  <si>
    <t>KHDS61658930557709</t>
  </si>
  <si>
    <t>DEEG29414222055686</t>
  </si>
  <si>
    <t>VZSM74312033479329</t>
  </si>
  <si>
    <t>HMGR29940616830431</t>
  </si>
  <si>
    <t>NAXO79247746149120</t>
  </si>
  <si>
    <t>INOE77044072125995</t>
  </si>
  <si>
    <t>SUKJ89857481934718</t>
  </si>
  <si>
    <t>VGSC19047133192134</t>
  </si>
  <si>
    <t>JVDZ20426352601153</t>
  </si>
  <si>
    <t>LTJT90568550858909</t>
  </si>
  <si>
    <t>VDYQ10125607624841</t>
  </si>
  <si>
    <t>MWZB66299218348442</t>
  </si>
  <si>
    <t>URHB54307115302849</t>
  </si>
  <si>
    <t>LYMM36094632780986</t>
  </si>
  <si>
    <t>ZVAC47754179831164</t>
  </si>
  <si>
    <t>GTNA67623281244632</t>
  </si>
  <si>
    <t>VQWB22761222222077</t>
  </si>
  <si>
    <t>ZBIC23579628234119</t>
  </si>
  <si>
    <t>MXFB19902517043031</t>
  </si>
  <si>
    <t>ATHY62472263446167</t>
  </si>
  <si>
    <t>RGBN77169588643372</t>
  </si>
  <si>
    <t>XRZG07714185000406</t>
  </si>
  <si>
    <t>ONQN52563461685089</t>
  </si>
  <si>
    <t>IQQH36026548915322</t>
  </si>
  <si>
    <t>KDLN50612847567149</t>
  </si>
  <si>
    <t>HXEG86993747510512</t>
  </si>
  <si>
    <t>MMIY98100970772311</t>
  </si>
  <si>
    <t>ZWFN87465126026310</t>
  </si>
  <si>
    <t>PXEO79954093477441</t>
  </si>
  <si>
    <t>XHHJ97135527556028</t>
  </si>
  <si>
    <t>OIPR05083594547552</t>
  </si>
  <si>
    <t>AFCR86881068857444</t>
  </si>
  <si>
    <t>RKXW72644265267894</t>
  </si>
  <si>
    <t>YANG29243742372512</t>
  </si>
  <si>
    <t>OWOP89431998748487</t>
  </si>
  <si>
    <t>KFRU93350377658103</t>
  </si>
  <si>
    <t>JMKW44801611764962</t>
  </si>
  <si>
    <t>QLQX08809634208128</t>
  </si>
  <si>
    <t>XHYM57796744409013</t>
  </si>
  <si>
    <t>OYLM35904772717846</t>
  </si>
  <si>
    <t>OZYM76898547147070</t>
  </si>
  <si>
    <t>KWQP80991776726644</t>
  </si>
  <si>
    <t>DXPN37153685416409</t>
  </si>
  <si>
    <t>BTRP20299384897375</t>
  </si>
  <si>
    <t>XNLP88651342492990</t>
  </si>
  <si>
    <t>SNWQ37917410527283</t>
  </si>
  <si>
    <t>YGUF96725303936934</t>
  </si>
  <si>
    <t>BJWQ10214556609606</t>
  </si>
  <si>
    <t>ESQY55855929078712</t>
  </si>
  <si>
    <t>NTUC10141619063811</t>
  </si>
  <si>
    <t>DERM45935337515166</t>
  </si>
  <si>
    <t>WQQL32580056126018</t>
  </si>
  <si>
    <t>IQGD71503759513647</t>
  </si>
  <si>
    <t>XTZB11572264367376</t>
  </si>
  <si>
    <t>NHSO57820234980935</t>
  </si>
  <si>
    <t>ACQX47269029990809</t>
  </si>
  <si>
    <t>KTQZ43087590224943</t>
  </si>
  <si>
    <t>QOAU72842782390166</t>
  </si>
  <si>
    <t>GIAW37618838951800</t>
  </si>
  <si>
    <t>EQYA99585236720153</t>
  </si>
  <si>
    <t>VUCA01395663253395</t>
  </si>
  <si>
    <t>YPXN00163896399554</t>
  </si>
  <si>
    <t>AXBB61706189180474</t>
  </si>
  <si>
    <t>CBKU18357128908280</t>
  </si>
  <si>
    <t>MIXF24931679235332</t>
  </si>
  <si>
    <t>TKTU62805142201482</t>
  </si>
  <si>
    <t>GTNK56851025740255</t>
  </si>
  <si>
    <t>KFPS45653540481946</t>
  </si>
  <si>
    <t>CXGN75227972121649</t>
  </si>
  <si>
    <t>BFIH12497832358127</t>
  </si>
  <si>
    <t>QCNS33153896022470</t>
  </si>
  <si>
    <t>QMYY85723740298745</t>
  </si>
  <si>
    <t>EGXB93933524813229</t>
  </si>
  <si>
    <t>JKAK42478456818657</t>
  </si>
  <si>
    <t>QPHF48926071876693</t>
  </si>
  <si>
    <t>YCLU41149100739546</t>
  </si>
  <si>
    <t>CKCY55486548087383</t>
  </si>
  <si>
    <t>GMEN57465375001295</t>
  </si>
  <si>
    <t>URJR01764385469271</t>
  </si>
  <si>
    <t>XFGS63802486422072</t>
  </si>
  <si>
    <t>BCIJ44479445804569</t>
  </si>
  <si>
    <t>MOVZ99030685753550</t>
  </si>
  <si>
    <t>LCRX73618303335193</t>
  </si>
  <si>
    <t>NOLW32197002395146</t>
  </si>
  <si>
    <t>ZOKU37666957175966</t>
  </si>
  <si>
    <t>OLSL15238592753522</t>
  </si>
  <si>
    <t>VXGU58397039505544</t>
  </si>
  <si>
    <t>ZDNZ09420176534195</t>
  </si>
  <si>
    <t>YYUH55679578800506</t>
  </si>
  <si>
    <t>OYSJ15467473682669</t>
  </si>
  <si>
    <t>AXKB58593298576279</t>
  </si>
  <si>
    <t>VCYD33526495414544</t>
  </si>
  <si>
    <t>BNNH49820297175213</t>
  </si>
  <si>
    <t>PMDH48231938093998</t>
  </si>
  <si>
    <t>VBZN62051724316418</t>
  </si>
  <si>
    <t>CAPY55383875021960</t>
  </si>
  <si>
    <t>YAOT98708027627518</t>
  </si>
  <si>
    <t>NVQA15828922748072</t>
  </si>
  <si>
    <t>AUEV89569605592760</t>
  </si>
  <si>
    <t>NGZH63375998746001</t>
  </si>
  <si>
    <t>ZBBU19859752028083</t>
  </si>
  <si>
    <t>BUBC90122870169435</t>
  </si>
  <si>
    <t>EDLR23404789007369</t>
  </si>
  <si>
    <t>KKLI29941342011197</t>
  </si>
  <si>
    <t>GMFM15880748585945</t>
  </si>
  <si>
    <t>TEWF36234495142825</t>
  </si>
  <si>
    <t>GONX02667678116499</t>
  </si>
  <si>
    <t>HNCX65182351274684</t>
  </si>
  <si>
    <t>HIZO61402746001081</t>
  </si>
  <si>
    <t>XVTW99681343958892</t>
  </si>
  <si>
    <t>ORCU76890416943392</t>
  </si>
  <si>
    <t>DRFY82531523645031</t>
  </si>
  <si>
    <t>IJYK96938496050895</t>
  </si>
  <si>
    <t>BAGD38454479534969</t>
  </si>
  <si>
    <t>VDTI92678670571054</t>
  </si>
  <si>
    <t>WQOF55768710535321</t>
  </si>
  <si>
    <t>EGYQ44945381965670</t>
  </si>
  <si>
    <t>JCEK58571831330262</t>
  </si>
  <si>
    <t>MEOO37983888596779</t>
  </si>
  <si>
    <t>SVAW63607868372882</t>
  </si>
  <si>
    <t>MIHE88004720292125</t>
  </si>
  <si>
    <t>QLRH18590734733292</t>
  </si>
  <si>
    <t>NULE48139756827529</t>
  </si>
  <si>
    <t>OTPD30571120820886</t>
  </si>
  <si>
    <t>EHPZ89125115329239</t>
  </si>
  <si>
    <t>EKHL48965573932486</t>
  </si>
  <si>
    <t>AXDE67456904858956</t>
  </si>
  <si>
    <t>DHFG66862016778679</t>
  </si>
  <si>
    <t>ZOBC75589880855030</t>
  </si>
  <si>
    <t>POZM27048106489129</t>
  </si>
  <si>
    <t>XKDL55106234939841</t>
  </si>
  <si>
    <t>YSFB74498843905740</t>
  </si>
  <si>
    <t>ASCI22180183243413</t>
  </si>
  <si>
    <t>ZAES09039742786106</t>
  </si>
  <si>
    <t>CTJH79594797011734</t>
  </si>
  <si>
    <t>TKMT33269017629084</t>
  </si>
  <si>
    <t>JDWJ71974300026679</t>
  </si>
  <si>
    <t>ORKL03146249509831</t>
  </si>
  <si>
    <t>BYAH26039619544109</t>
  </si>
  <si>
    <t>YZBB64804862072279</t>
  </si>
  <si>
    <t>YFTX65487461113730</t>
  </si>
  <si>
    <t>AITL74453642082386</t>
  </si>
  <si>
    <t>OYTG75321786420517</t>
  </si>
  <si>
    <t>YKXO42481109600605</t>
  </si>
  <si>
    <t>RRZW84866104634289</t>
  </si>
  <si>
    <t>XILO70345995390367</t>
  </si>
  <si>
    <t>YTNK28530969993720</t>
  </si>
  <si>
    <t>EGWE14569877853824</t>
  </si>
  <si>
    <t>LEUK07408613405541</t>
  </si>
  <si>
    <t>NMTG88938101209442</t>
  </si>
  <si>
    <t>ZVMT07249304039129</t>
  </si>
  <si>
    <t>DGUP07322259625245</t>
  </si>
  <si>
    <t>BMIW56289943810107</t>
  </si>
  <si>
    <t>PQAK20246574596945</t>
  </si>
  <si>
    <t>BTCD13590225159240</t>
  </si>
  <si>
    <t>HBDA74694714014059</t>
  </si>
  <si>
    <t>LZZX51188995381286</t>
  </si>
  <si>
    <t>KWZN34878208655342</t>
  </si>
  <si>
    <t>NXAF23214338457955</t>
  </si>
  <si>
    <t>WVPP31378246723380</t>
  </si>
  <si>
    <t>VABF58620097834144</t>
  </si>
  <si>
    <t>OMID47901142764280</t>
  </si>
  <si>
    <t>YYFY92080456712569</t>
  </si>
  <si>
    <t>UDUQ87272859212244</t>
  </si>
  <si>
    <t>CRCB55423756302437</t>
  </si>
  <si>
    <t>DKIC15302108079619</t>
  </si>
  <si>
    <t>NSCB86222865573383</t>
  </si>
  <si>
    <t>NBZT30797226176623</t>
  </si>
  <si>
    <t>DQSQ15174024554036</t>
  </si>
  <si>
    <t>UXYQ09337924799182</t>
  </si>
  <si>
    <t>EXRH79753892909586</t>
  </si>
  <si>
    <t>POLQ21202975334797</t>
  </si>
  <si>
    <t>JTBC61511966971788</t>
  </si>
  <si>
    <t>OOIZ53389398762487</t>
  </si>
  <si>
    <t>ALJU35204485063724</t>
  </si>
  <si>
    <t>MIAI12171341155398</t>
  </si>
  <si>
    <t>DATZ35689420729051</t>
  </si>
  <si>
    <t>GUDS01588538348473</t>
  </si>
  <si>
    <t>TOON23991019919476</t>
  </si>
  <si>
    <t>AVBE97713325373658</t>
  </si>
  <si>
    <t>NVRR77932381887118</t>
  </si>
  <si>
    <t>MGDT69189627460033</t>
  </si>
  <si>
    <t>QOOS79710897524291</t>
  </si>
  <si>
    <t>SVMR98046337878133</t>
  </si>
  <si>
    <t>TFCX63968359584410</t>
  </si>
  <si>
    <t>CXQH80269306879185</t>
  </si>
  <si>
    <t>PQND50131274123995</t>
  </si>
  <si>
    <t>ZBOR56535842349057</t>
  </si>
  <si>
    <t>HQVF75683282649915</t>
  </si>
  <si>
    <t>SEEJ12021263977209</t>
  </si>
  <si>
    <t>VAJP94148992760168</t>
  </si>
  <si>
    <t>GQLG41474033823364</t>
  </si>
  <si>
    <t>FFRA00445181439262</t>
  </si>
  <si>
    <t>BEJO08718850194048</t>
  </si>
  <si>
    <t>GLJA23792571734302</t>
  </si>
  <si>
    <t>KXIS24406346257090</t>
  </si>
  <si>
    <t>VUYN84830783440855</t>
  </si>
  <si>
    <t>WPRB45715232015236</t>
  </si>
  <si>
    <t>GGRU11153732959812</t>
  </si>
  <si>
    <t>HMCC99201980960762</t>
  </si>
  <si>
    <t>OBVQ59383243253376</t>
  </si>
  <si>
    <t>JAGW22145943239542</t>
  </si>
  <si>
    <t>HCCV33313036911889</t>
  </si>
  <si>
    <t>GSGH47913485878955</t>
  </si>
  <si>
    <t>AYVU46333262062808</t>
  </si>
  <si>
    <t>QSFM78076818197474</t>
  </si>
  <si>
    <t>QTHA99248739370410</t>
  </si>
  <si>
    <t>XJQQ97535036187245</t>
  </si>
  <si>
    <t>QQII38398227921258</t>
  </si>
  <si>
    <t>IMQX29792779747736</t>
  </si>
  <si>
    <t>DBSD25486535860709</t>
  </si>
  <si>
    <t>QMOY15171469343476</t>
  </si>
  <si>
    <t>ZQPI93186361487541</t>
  </si>
  <si>
    <t>EYWL37598889066630</t>
  </si>
  <si>
    <t>ZGUN50208066064503</t>
  </si>
  <si>
    <t>CRIB29952322303233</t>
  </si>
  <si>
    <t>ZHTA20029907279959</t>
  </si>
  <si>
    <t>IIKJ43449639033304</t>
  </si>
  <si>
    <t>VBIM53370372958662</t>
  </si>
  <si>
    <t>PGGR13164639848690</t>
  </si>
  <si>
    <t>OHYI25223757356422</t>
  </si>
  <si>
    <t>YGXJ30101485264858</t>
  </si>
  <si>
    <t>PQXR11414925638627</t>
  </si>
  <si>
    <t>UFKM63187665025896</t>
  </si>
  <si>
    <t>FGIT51227257898575</t>
  </si>
  <si>
    <t>PGCY85549455893208</t>
  </si>
  <si>
    <t>VRKM52450983070653</t>
  </si>
  <si>
    <t>XCLQ70017806088653</t>
  </si>
  <si>
    <t>VQBC19324381549458</t>
  </si>
  <si>
    <t>GRHJ49476105573401</t>
  </si>
  <si>
    <t>JMIC27352819582949</t>
  </si>
  <si>
    <t>CLRW28927988205227</t>
  </si>
  <si>
    <t>FNIN83705930451090</t>
  </si>
  <si>
    <t>FEYK96752394341334</t>
  </si>
  <si>
    <t>YXFZ65563304757214</t>
  </si>
  <si>
    <t>RXBE26530616917108</t>
  </si>
  <si>
    <t>BXVP85886768277522</t>
  </si>
  <si>
    <t>DUME72471887906868</t>
  </si>
  <si>
    <t>MCAT00882121544363</t>
  </si>
  <si>
    <t>SCED32735538193109</t>
  </si>
  <si>
    <t>KHVS12172325281284</t>
  </si>
  <si>
    <t>ANTD01098419654843</t>
  </si>
  <si>
    <t>ECTF13578349368936</t>
  </si>
  <si>
    <t>RARZ24143918673423</t>
  </si>
  <si>
    <t>DHNU64354278206104</t>
  </si>
  <si>
    <t>RVLF55644082661851</t>
  </si>
  <si>
    <t>WVTF82247268579962</t>
  </si>
  <si>
    <t>ZEUV14083183111321</t>
  </si>
  <si>
    <t>HCNX01281535825131</t>
  </si>
  <si>
    <t>VQAV82525832948862</t>
  </si>
  <si>
    <t>KOZS98239009376926</t>
  </si>
  <si>
    <t>BTVY55445584750983</t>
  </si>
  <si>
    <t>EZIM83568427456284</t>
  </si>
  <si>
    <t>YZGU05118348465649</t>
  </si>
  <si>
    <t>FARI22149030957937</t>
  </si>
  <si>
    <t>RCMY93891106120043</t>
  </si>
  <si>
    <t>CLEA74617351698668</t>
  </si>
  <si>
    <t>AVUV76856491338628</t>
  </si>
  <si>
    <t>ZSOF16685224643764</t>
  </si>
  <si>
    <t>TUXZ41860416040135</t>
  </si>
  <si>
    <t>TUKB65007311992307</t>
  </si>
  <si>
    <t>KPAR07194653403229</t>
  </si>
  <si>
    <t>CLWQ57737767435631</t>
  </si>
  <si>
    <t>CEOA44059863113142</t>
  </si>
  <si>
    <t>QGOG60749950486953</t>
  </si>
  <si>
    <t>TLRF84739611752650</t>
  </si>
  <si>
    <t>YGJX73163772709189</t>
  </si>
  <si>
    <t>CZSV00131141641860</t>
  </si>
  <si>
    <t>DYMY33626527996330</t>
  </si>
  <si>
    <t>ZGOR00124315267912</t>
  </si>
  <si>
    <t>SQIA98727594295093</t>
  </si>
  <si>
    <t>CSUB15547631293682</t>
  </si>
  <si>
    <t>VSMA24109882270783</t>
  </si>
  <si>
    <t>FVRQ00224536976557</t>
  </si>
  <si>
    <t>PNKT74402115515885</t>
  </si>
  <si>
    <t>HSFO67448110524272</t>
  </si>
  <si>
    <t>TUBD29460215441274</t>
  </si>
  <si>
    <t>UPWQ80796920319003</t>
  </si>
  <si>
    <t>BQZV41801636328245</t>
  </si>
  <si>
    <t>ITIC79167977804461</t>
  </si>
  <si>
    <t>IRNT21621778624172</t>
  </si>
  <si>
    <t>YQEE19750214320343</t>
  </si>
  <si>
    <t>VZXV37964456895607</t>
  </si>
  <si>
    <t>QCYO87513616441992</t>
  </si>
  <si>
    <t>XEUL26563800360186</t>
  </si>
  <si>
    <t>BRHK98657385430740</t>
  </si>
  <si>
    <t>ZSJE99453952115397</t>
  </si>
  <si>
    <t>NGTU37903709096709</t>
  </si>
  <si>
    <t>MIEK72951901371326</t>
  </si>
  <si>
    <t>KCNZ79273799659840</t>
  </si>
  <si>
    <t>EBRH95814784055973</t>
  </si>
  <si>
    <t>ZVEH61185151881097</t>
  </si>
  <si>
    <t>ZDWA36364349243179</t>
  </si>
  <si>
    <t>NYFB14516408873561</t>
  </si>
  <si>
    <t>KILR22113828297522</t>
  </si>
  <si>
    <t>UTND01210968275603</t>
  </si>
  <si>
    <t>LYSR02535582963704</t>
  </si>
  <si>
    <t>CPYA31291668240666</t>
  </si>
  <si>
    <t>WJEU77698364654731</t>
  </si>
  <si>
    <t>CTBG49704738525743</t>
  </si>
  <si>
    <t>WUKH91866122273190</t>
  </si>
  <si>
    <t>EVTG17780202861767</t>
  </si>
  <si>
    <t>VCBF48333477183796</t>
  </si>
  <si>
    <t>DCEC83028789394980</t>
  </si>
  <si>
    <t>IYJL43051989241690</t>
  </si>
  <si>
    <t>LWMH03337266008776</t>
  </si>
  <si>
    <t>NGGD28373783545675</t>
  </si>
  <si>
    <t>TNEA55712986604830</t>
  </si>
  <si>
    <t>JCJU65254917607725</t>
  </si>
  <si>
    <t>XRVN76270692018694</t>
  </si>
  <si>
    <t>NGVQ39011476531913</t>
  </si>
  <si>
    <t>SAAZ04998325894479</t>
  </si>
  <si>
    <t>XBEH43269317660129</t>
  </si>
  <si>
    <t>ZCGS29879945715322</t>
  </si>
  <si>
    <t>SMPE98943425111348</t>
  </si>
  <si>
    <t>SPIV93347800860378</t>
  </si>
  <si>
    <t>ZJFV58556631688613</t>
  </si>
  <si>
    <t>SXQF90502399749484</t>
  </si>
  <si>
    <t>CGQN48005864307272</t>
  </si>
  <si>
    <t>HJQB01346602664158</t>
  </si>
  <si>
    <t>DOZM53173530884306</t>
  </si>
  <si>
    <t>JPVX61929466543361</t>
  </si>
  <si>
    <t>OSVL95912095224389</t>
  </si>
  <si>
    <t>BXZU13228599194232</t>
  </si>
  <si>
    <t>ORKC47808811575864</t>
  </si>
  <si>
    <t>YNVU85672165447422</t>
  </si>
  <si>
    <t>HEFO59411863155945</t>
  </si>
  <si>
    <t>NKZS44513189150528</t>
  </si>
  <si>
    <t>DMWV16449130657217</t>
  </si>
  <si>
    <t>RQAD44709333127338</t>
  </si>
  <si>
    <t>WNFC48530950651984</t>
  </si>
  <si>
    <t>DDWT33941923417693</t>
  </si>
  <si>
    <t>LMCI49528775898875</t>
  </si>
  <si>
    <t>BCYQ42304317557385</t>
  </si>
  <si>
    <t>JVPP20572528763710</t>
  </si>
  <si>
    <t>ISJG11985187974415</t>
  </si>
  <si>
    <t>OHZZ22767456800255</t>
  </si>
  <si>
    <t>IROX50138830835410</t>
  </si>
  <si>
    <t>QWTT73943007468617</t>
  </si>
  <si>
    <t>DTEC12049993415844</t>
  </si>
  <si>
    <t>JGUD79818283002397</t>
  </si>
  <si>
    <t>SEXD80294492589129</t>
  </si>
  <si>
    <t>EBBW84111564177940</t>
  </si>
  <si>
    <t>LDUB29903963778377</t>
  </si>
  <si>
    <t>EWDU16937186962180</t>
  </si>
  <si>
    <t>UHSO75028907212476</t>
  </si>
  <si>
    <t>GANZ42588237742046</t>
  </si>
  <si>
    <t>ROLL04265734638384</t>
  </si>
  <si>
    <t>UCKI86121402076597</t>
  </si>
  <si>
    <t>OADZ60883613680964</t>
  </si>
  <si>
    <t>UNKL18732878357641</t>
  </si>
  <si>
    <t>UPDN78690496810864</t>
  </si>
  <si>
    <t>TRBW74910638317441</t>
  </si>
  <si>
    <t>ASCQ38223345132317</t>
  </si>
  <si>
    <t>HPKC84815440985572</t>
  </si>
  <si>
    <t>YDZW47565365260117</t>
  </si>
  <si>
    <t>RUEK14865259554133</t>
  </si>
  <si>
    <t>PHQE75912980581470</t>
  </si>
  <si>
    <t>HHTO03679516366759</t>
  </si>
  <si>
    <t>SPXY13154121335211</t>
  </si>
  <si>
    <t>DWIB18036528709471</t>
  </si>
  <si>
    <t>LOLQ11802257950792</t>
  </si>
  <si>
    <t>SQXF55851432660494</t>
  </si>
  <si>
    <t>DLGH25652439788168</t>
  </si>
  <si>
    <t>CQOY33070609013268</t>
  </si>
  <si>
    <t>CRHD19062888351024</t>
  </si>
  <si>
    <t>PVZY54921764948347</t>
  </si>
  <si>
    <t>GNVC90414434568296</t>
  </si>
  <si>
    <t>YWLS40242614208107</t>
  </si>
  <si>
    <t>YWOO60547094279191</t>
  </si>
  <si>
    <t>RURL07721856923821</t>
  </si>
  <si>
    <t>SOOY34662834192383</t>
  </si>
  <si>
    <t>DIIG32785177932777</t>
  </si>
  <si>
    <t>XCIL19343016097530</t>
  </si>
  <si>
    <t>RMGP73071853533604</t>
  </si>
  <si>
    <t>ZDVX03263050688976</t>
  </si>
  <si>
    <t>OFOJ41548284210784</t>
  </si>
  <si>
    <t>FCDU16428403458804</t>
  </si>
  <si>
    <t>IYAH83391282055387</t>
  </si>
  <si>
    <t>HSDP68954986453330</t>
  </si>
  <si>
    <t>DLGK74442299329425</t>
  </si>
  <si>
    <t>UVCK74626174985302</t>
  </si>
  <si>
    <t>JBNX02025879502150</t>
  </si>
  <si>
    <t>IEOE37000774175164</t>
  </si>
  <si>
    <t>GSLZ75336045620608</t>
  </si>
  <si>
    <t>OLBA30131027098942</t>
  </si>
  <si>
    <t>TMHL20773129396241</t>
  </si>
  <si>
    <t>PXGM01128196706743</t>
  </si>
  <si>
    <t>VSEU15223344481627</t>
  </si>
  <si>
    <t>WZDR29960309651375</t>
  </si>
  <si>
    <t>KUHM10308598093618</t>
  </si>
  <si>
    <t>WALP51310631521995</t>
  </si>
  <si>
    <t>MEOV07226083636837</t>
  </si>
  <si>
    <t>GNVC46325015400866</t>
  </si>
  <si>
    <t>PETX27982886698707</t>
  </si>
  <si>
    <t>SJHM03109744325529</t>
  </si>
  <si>
    <t>IYWO48481129268951</t>
  </si>
  <si>
    <t>HJYN35450458468667</t>
  </si>
  <si>
    <t>OPRF60432519074229</t>
  </si>
  <si>
    <t>VSZR53313844746394</t>
  </si>
  <si>
    <t>LSQH44072898367042</t>
  </si>
  <si>
    <t>CCPH22558875020148</t>
  </si>
  <si>
    <t>ERNQ83035663928483</t>
  </si>
  <si>
    <t>TGDI36303911797485</t>
  </si>
  <si>
    <t>KSDS12261737286143</t>
  </si>
  <si>
    <t>VPMM65898446608671</t>
  </si>
  <si>
    <t>QKDE64401461566457</t>
  </si>
  <si>
    <t>FEBS71958694381763</t>
  </si>
  <si>
    <t>QTFD80859419507687</t>
  </si>
  <si>
    <t>AGUM34383286046619</t>
  </si>
  <si>
    <t>LPXC69807617383734</t>
  </si>
  <si>
    <t>JWKL70370958694187</t>
  </si>
  <si>
    <t>WXOA35395530338165</t>
  </si>
  <si>
    <t>IXAQ84979652878830</t>
  </si>
  <si>
    <t>HVHY60035146184376</t>
  </si>
  <si>
    <t>QVDZ63708812540984</t>
  </si>
  <si>
    <t>KHBR65121303838151</t>
  </si>
  <si>
    <t>SLRY25305304768829</t>
  </si>
  <si>
    <t>IEVI56893353610653</t>
  </si>
  <si>
    <t>JKAJ00945761048922</t>
  </si>
  <si>
    <t>VGTS94981937695648</t>
  </si>
  <si>
    <t>LDIE04345358448182</t>
  </si>
  <si>
    <t>LGNV70698363554685</t>
  </si>
  <si>
    <t>LWJH75185466310664</t>
  </si>
  <si>
    <t>HHKO98373981337614</t>
  </si>
  <si>
    <t>KERN14640165627200</t>
  </si>
  <si>
    <t>XXGG15347843640986</t>
  </si>
  <si>
    <t>ZBPS23860849636783</t>
  </si>
  <si>
    <t>AKOL37408013704926</t>
  </si>
  <si>
    <t>VRXH26252584179273</t>
  </si>
  <si>
    <t>ULRQ92615728239745</t>
  </si>
  <si>
    <t>HQDI34069787749556</t>
  </si>
  <si>
    <t>VYPF06308270643938</t>
  </si>
  <si>
    <t>ITCK90492040857274</t>
  </si>
  <si>
    <t>JEBZ47989517944581</t>
  </si>
  <si>
    <t>EJYP70130585523320</t>
  </si>
  <si>
    <t>WVCI79231273070172</t>
  </si>
  <si>
    <t>XVRT58462470391959</t>
  </si>
  <si>
    <t>GMEA17334161159111</t>
  </si>
  <si>
    <t>DWEX74198694599855</t>
  </si>
  <si>
    <t>GSHT66409594393309</t>
  </si>
  <si>
    <t>RPXP59670643594903</t>
  </si>
  <si>
    <t>ZLOO52323289810394</t>
  </si>
  <si>
    <t>LXNI18655765291454</t>
  </si>
  <si>
    <t>MCBD05404040653357</t>
  </si>
  <si>
    <t>LFXM99913605911304</t>
  </si>
  <si>
    <t>HNEP35399528699758</t>
  </si>
  <si>
    <t>ASBT63011212653459</t>
  </si>
  <si>
    <t>LQGW64012885128994</t>
  </si>
  <si>
    <t>IMOZ72143121408236</t>
  </si>
  <si>
    <t>GWIH23721638588794</t>
  </si>
  <si>
    <t>POLS76548900372603</t>
  </si>
  <si>
    <t>VNZS60420553100458</t>
  </si>
  <si>
    <t>DCQC81543146217989</t>
  </si>
  <si>
    <t>CRKD54826369005212</t>
  </si>
  <si>
    <t>WVAU20320800286425</t>
  </si>
  <si>
    <t>UXWE30362373625992</t>
  </si>
  <si>
    <t>ZRWY82488096809472</t>
  </si>
  <si>
    <t>THCK40697465650738</t>
  </si>
  <si>
    <t>ACEX06434624453609</t>
  </si>
  <si>
    <t>BLUK24107123379621</t>
  </si>
  <si>
    <t>MLIJ76519874099333</t>
  </si>
  <si>
    <t>IFFL58972734565541</t>
  </si>
  <si>
    <t>VZPI52836422066052</t>
  </si>
  <si>
    <t>YYYW07250831573334</t>
  </si>
  <si>
    <t>ATWL12511174285598</t>
  </si>
  <si>
    <t>KRIP44540460484665</t>
  </si>
  <si>
    <t>UIVB10016532063279</t>
  </si>
  <si>
    <t>LFWB39823237670382</t>
  </si>
  <si>
    <t>LTYA50877357868222</t>
  </si>
  <si>
    <t>IQIQ27239124784513</t>
  </si>
  <si>
    <t>SXZA77324635783022</t>
  </si>
  <si>
    <t>EFWZ47783035353477</t>
  </si>
  <si>
    <t>EVZB86387794130180</t>
  </si>
  <si>
    <t>IEUW80736933075445</t>
  </si>
  <si>
    <t>HRLF39067506521191</t>
  </si>
  <si>
    <t>PQBG87151390514230</t>
  </si>
  <si>
    <t>ZWSW11379521328445</t>
  </si>
  <si>
    <t>BLAQ42754790530910</t>
  </si>
  <si>
    <t>JCUU51666362165205</t>
  </si>
  <si>
    <t>CXUE54261401853137</t>
  </si>
  <si>
    <t>ADCE55764237298348</t>
  </si>
  <si>
    <t>ZUOC46777315811292</t>
  </si>
  <si>
    <t>RTMH73799808642269</t>
  </si>
  <si>
    <t>CLNJ64819184744322</t>
  </si>
  <si>
    <t>IWDR61870709674291</t>
  </si>
  <si>
    <t>ONQL76023581497082</t>
  </si>
  <si>
    <t>RRKO28881865858664</t>
  </si>
  <si>
    <t>UXNQ70712720961526</t>
  </si>
  <si>
    <t>BAIT99286421201537</t>
  </si>
  <si>
    <t>LLCN13418689567018</t>
  </si>
  <si>
    <t>HXBZ10915242333683</t>
  </si>
  <si>
    <t>MLCO42676960190749</t>
  </si>
  <si>
    <t>GTEJ05513513669541</t>
  </si>
  <si>
    <t>BSQA79352794486063</t>
  </si>
  <si>
    <t>LKDP62753141215705</t>
  </si>
  <si>
    <t>KIOF62719374385050</t>
  </si>
  <si>
    <t>WXEQ90650773702636</t>
  </si>
  <si>
    <t>HIIR62626344914301</t>
  </si>
  <si>
    <t>LCTT90926584226110</t>
  </si>
  <si>
    <t>YOAW63418139367454</t>
  </si>
  <si>
    <t>XNAU39902944191846</t>
  </si>
  <si>
    <t>BCHB19861286421088</t>
  </si>
  <si>
    <t>WTES91635894825233</t>
  </si>
  <si>
    <t>KEYV17263872822661</t>
  </si>
  <si>
    <t>VRQS97475237496244</t>
  </si>
  <si>
    <t>SPFE59345435542593</t>
  </si>
  <si>
    <t>HGTN61785463436392</t>
  </si>
  <si>
    <t>CONS52968164456927</t>
  </si>
  <si>
    <t>VKPW47583216850062</t>
  </si>
  <si>
    <t>SLCT14864432502808</t>
  </si>
  <si>
    <t>POFD61846370481047</t>
  </si>
  <si>
    <t>EKXA87106804411806</t>
  </si>
  <si>
    <t>RXWF43609325083720</t>
  </si>
  <si>
    <t>IBPM26157433260707</t>
  </si>
  <si>
    <t>SVJS18656088170624</t>
  </si>
  <si>
    <t>ULGO16156552588202</t>
  </si>
  <si>
    <t>SOIL23799640560289</t>
  </si>
  <si>
    <t>KWED56983669344659</t>
  </si>
  <si>
    <t>VADK53398594350120</t>
  </si>
  <si>
    <t>FRDC75027099813850</t>
  </si>
  <si>
    <t>IAJH66523951852831</t>
  </si>
  <si>
    <t>IKYA46367790746520</t>
  </si>
  <si>
    <t>PPAF05880990951557</t>
  </si>
  <si>
    <t>SHUW59100076699185</t>
  </si>
  <si>
    <t>SJCW36864509248724</t>
  </si>
  <si>
    <t>XKAM17598857363179</t>
  </si>
  <si>
    <t>COEL62014544165291</t>
  </si>
  <si>
    <t>VVNF27310222812755</t>
  </si>
  <si>
    <t>VVAG56618836511726</t>
  </si>
  <si>
    <t>ATMO61348851958681</t>
  </si>
  <si>
    <t>COWO18208552126394</t>
  </si>
  <si>
    <t>OVGA92000349431081</t>
  </si>
  <si>
    <t>QEYS16951527758995</t>
  </si>
  <si>
    <t>FVMG10104509249090</t>
  </si>
  <si>
    <t>WZSE41783350493478</t>
  </si>
  <si>
    <t>SEOS27054188729339</t>
  </si>
  <si>
    <t>FWWV15830280402010</t>
  </si>
  <si>
    <t>SENN31362218451157</t>
  </si>
  <si>
    <t>JOXV03854806751233</t>
  </si>
  <si>
    <t>IIMA09307325333499</t>
  </si>
  <si>
    <t>MXHD10233893223674</t>
  </si>
  <si>
    <t>YYVJ56283495311754</t>
  </si>
  <si>
    <t>ZHVP19325926522979</t>
  </si>
  <si>
    <t>EZUC54171303384828</t>
  </si>
  <si>
    <t>PKCX67346419559055</t>
  </si>
  <si>
    <t>MNPH16237559717189</t>
  </si>
  <si>
    <t>GDBS86203737270103</t>
  </si>
  <si>
    <t>PRMK79105095204207</t>
  </si>
  <si>
    <t>XIGI57601551784006</t>
  </si>
  <si>
    <t>XACS98958795121932</t>
  </si>
  <si>
    <t>JRAG45814583921142</t>
  </si>
  <si>
    <t>EQJY11503148813078</t>
  </si>
  <si>
    <t>XONN64189365159114</t>
  </si>
  <si>
    <t>JDEK03088356929743</t>
  </si>
  <si>
    <t>ZPVI75072036289021</t>
  </si>
  <si>
    <t>CCMB65909073241635</t>
  </si>
  <si>
    <t>OLMJ69420423704932</t>
  </si>
  <si>
    <t>ZEPO38497484311333</t>
  </si>
  <si>
    <t>UENI24208743291354</t>
  </si>
  <si>
    <t>ELPY85605807363585</t>
  </si>
  <si>
    <t>CTDK78556804791353</t>
  </si>
  <si>
    <t>OKGY76709684917731</t>
  </si>
  <si>
    <t>NFQK18606949831599</t>
  </si>
  <si>
    <t>XHRB35540367835685</t>
  </si>
  <si>
    <t>PCTF46618104201809</t>
  </si>
  <si>
    <t>VRYO55638076830282</t>
  </si>
  <si>
    <t>RPIM31233035603825</t>
  </si>
  <si>
    <t>SRFU69020154473663</t>
  </si>
  <si>
    <t>YNME41967801875636</t>
  </si>
  <si>
    <t>ZJQY30616458261858</t>
  </si>
  <si>
    <t>OHUS95939642913049</t>
  </si>
  <si>
    <t>ELGO70913653083536</t>
  </si>
  <si>
    <t>OWNI23462013070165</t>
  </si>
  <si>
    <t>KGPM82892329918386</t>
  </si>
  <si>
    <t>IZGA67910795700001</t>
  </si>
  <si>
    <t>ZFIG17851858786099</t>
  </si>
  <si>
    <t>KDUR70610143190176</t>
  </si>
  <si>
    <t>EKOT63566037300433</t>
  </si>
  <si>
    <t>YYBY64016662569802</t>
  </si>
  <si>
    <t>DNQO40715449282169</t>
  </si>
  <si>
    <t>LCAJ71043569226606</t>
  </si>
  <si>
    <t>YXAR19542347984459</t>
  </si>
  <si>
    <t>SVFB48129627308203</t>
  </si>
  <si>
    <t>BWDS14264980590901</t>
  </si>
  <si>
    <t>FLOH66689878490854</t>
  </si>
  <si>
    <t>CQPH00330647568667</t>
  </si>
  <si>
    <t>CPJG39873166301063</t>
  </si>
  <si>
    <t>VMOW51879132861239</t>
  </si>
  <si>
    <t>BNSJ70586620502229</t>
  </si>
  <si>
    <t>RRUU93348219199688</t>
  </si>
  <si>
    <t>AEGF44183983578522</t>
  </si>
  <si>
    <t>STBD36177536892826</t>
  </si>
  <si>
    <t>UCFV62379564681270</t>
  </si>
  <si>
    <t>YGUS17649388686406</t>
  </si>
  <si>
    <t>HGBH18921944393300</t>
  </si>
  <si>
    <t>BIPB04374432875499</t>
  </si>
  <si>
    <t>GQLW26914293890538</t>
  </si>
  <si>
    <t>PWTS36635012958966</t>
  </si>
  <si>
    <t>FPRS99711138034292</t>
  </si>
  <si>
    <t>BZUO60748292131058</t>
  </si>
  <si>
    <t>OPYU85318963206762</t>
  </si>
  <si>
    <t>SHLI33803765934861</t>
  </si>
  <si>
    <t>DFTD65406932229419</t>
  </si>
  <si>
    <t>YZEI27432903045896</t>
  </si>
  <si>
    <t>RALT07100872218711</t>
  </si>
  <si>
    <t>UROI48456317063359</t>
  </si>
  <si>
    <t>LSXF84945926818615</t>
  </si>
  <si>
    <t>IQOO42930103551909</t>
  </si>
  <si>
    <t>NQDX37472047217631</t>
  </si>
  <si>
    <t>WKTS50811402898953</t>
  </si>
  <si>
    <t>WCCJ98880219755695</t>
  </si>
  <si>
    <t>NJEB06274628338618</t>
  </si>
  <si>
    <t>LAHB60079023023924</t>
  </si>
  <si>
    <t>VBTL86242926582130</t>
  </si>
  <si>
    <t>ZYMY23949816261502</t>
  </si>
  <si>
    <t>GEVV34171521977861</t>
  </si>
  <si>
    <t>VHPA91434987470422</t>
  </si>
  <si>
    <t>RIER77364654231978</t>
  </si>
  <si>
    <t>WGTB03078187084961</t>
  </si>
  <si>
    <t>ARHS83792102863171</t>
  </si>
  <si>
    <t>XJFV20791544083342</t>
  </si>
  <si>
    <t>VUKL49588545244379</t>
  </si>
  <si>
    <t>DKOB78715253997838</t>
  </si>
  <si>
    <t>AJLN76044985006127</t>
  </si>
  <si>
    <t>SUQV85793080458403</t>
  </si>
  <si>
    <t>NREP16518944874878</t>
  </si>
  <si>
    <t>IYUJ30038903974440</t>
  </si>
  <si>
    <t>ILBI93675688893697</t>
  </si>
  <si>
    <t>TFGI25782268534046</t>
  </si>
  <si>
    <t>EFRL96957902381271</t>
  </si>
  <si>
    <t>HMBT44456995882358</t>
  </si>
  <si>
    <t>VBHT94225677061886</t>
  </si>
  <si>
    <t>ZPJW82084970351964</t>
  </si>
  <si>
    <t>GLFW35260777140566</t>
  </si>
  <si>
    <t>IVPL34916020260963</t>
  </si>
  <si>
    <t>LIWM17647605491171</t>
  </si>
  <si>
    <t>FVSR33816642269114</t>
  </si>
  <si>
    <t>YUNX72443556110315</t>
  </si>
  <si>
    <t>VCRX18603521268097</t>
  </si>
  <si>
    <t>WSKW19607315644657</t>
  </si>
  <si>
    <t>XZTE53876969161937</t>
  </si>
  <si>
    <t>ISVY40240674445297</t>
  </si>
  <si>
    <t>MJNY99132316132249</t>
  </si>
  <si>
    <t>YLRG94722988218475</t>
  </si>
  <si>
    <t>XATY14113839976605</t>
  </si>
  <si>
    <t>WLWP57778979266989</t>
  </si>
  <si>
    <t>RFUI24221361086153</t>
  </si>
  <si>
    <t>QSLJ45970646662651</t>
  </si>
  <si>
    <t>ARWN08624332286762</t>
  </si>
  <si>
    <t>GQVY32982352074279</t>
  </si>
  <si>
    <t>WWXO47439294167805</t>
  </si>
  <si>
    <t>AZRP65940170232696</t>
  </si>
  <si>
    <t>QKEH56094308441155</t>
  </si>
  <si>
    <t>SRNX71304008024471</t>
  </si>
  <si>
    <t>ABNU18169351416454</t>
  </si>
  <si>
    <t>HSYR98464002996303</t>
  </si>
  <si>
    <t>XRIT56150320412114</t>
  </si>
  <si>
    <t>AZNQ74452069765207</t>
  </si>
  <si>
    <t>YRAE27812032862229</t>
  </si>
  <si>
    <t>TTWV59124347633737</t>
  </si>
  <si>
    <t>ARWF33643915428709</t>
  </si>
  <si>
    <t>ZEXH22596297552346</t>
  </si>
  <si>
    <t>CYEE50898226666160</t>
  </si>
  <si>
    <t>FKUG67439519759870</t>
  </si>
  <si>
    <t>AUDL09243425863321</t>
  </si>
  <si>
    <t>XYFM77396896323305</t>
  </si>
  <si>
    <t>SBXY85132250214054</t>
  </si>
  <si>
    <t>UWHU52509167940787</t>
  </si>
  <si>
    <t>TUYD08653644555324</t>
  </si>
  <si>
    <t>JDLB39673058601659</t>
  </si>
  <si>
    <t>LIBL75262054202738</t>
  </si>
  <si>
    <t>HTSE61777514340255</t>
  </si>
  <si>
    <t>EUFY18881935336824</t>
  </si>
  <si>
    <t>CIMN46259855764875</t>
  </si>
  <si>
    <t>DRYD37991700014957</t>
  </si>
  <si>
    <t>ZDJP39885174018283</t>
  </si>
  <si>
    <t>ERKE47267227349707</t>
  </si>
  <si>
    <t>FMBM98201051754131</t>
  </si>
  <si>
    <t>AQRA60524715407024</t>
  </si>
  <si>
    <t>YKND70976815401940</t>
  </si>
  <si>
    <t>MWHY38895616612845</t>
  </si>
  <si>
    <t>RDRT91193356377951</t>
  </si>
  <si>
    <t>UFMB82912664603731</t>
  </si>
  <si>
    <t>XEZQ00680439717715</t>
  </si>
  <si>
    <t>UNDJ19843931167068</t>
  </si>
  <si>
    <t>SQSH60380200250173</t>
  </si>
  <si>
    <t>YBCJ48742145377294</t>
  </si>
  <si>
    <t>UNKC59670340948009</t>
  </si>
  <si>
    <t>RKPR37206660295273</t>
  </si>
  <si>
    <t>DHKH23303323891053</t>
  </si>
  <si>
    <t>TSRA25979676544677</t>
  </si>
  <si>
    <t>WJWG15156238194183</t>
  </si>
  <si>
    <t>BTSI37571549126454</t>
  </si>
  <si>
    <t>EAGQ76052859120917</t>
  </si>
  <si>
    <t>TZMT49933606312713</t>
  </si>
  <si>
    <t>GBOT53164648014146</t>
  </si>
  <si>
    <t>IWTW98115802757779</t>
  </si>
  <si>
    <t>RUIP29210387639719</t>
  </si>
  <si>
    <t>DRAO68978418467116</t>
  </si>
  <si>
    <t>JIKW86083398781733</t>
  </si>
  <si>
    <t>YSHD38365051298053</t>
  </si>
  <si>
    <t>EXDR24810019328413</t>
  </si>
  <si>
    <t>QMFL20666907668986</t>
  </si>
  <si>
    <t>JLOG71765992543390</t>
  </si>
  <si>
    <t>BCTI89483896251389</t>
  </si>
  <si>
    <t>RPFM74147264777992</t>
  </si>
  <si>
    <t>WQDJ08503507842332</t>
  </si>
  <si>
    <t>EJRL43065025357125</t>
  </si>
  <si>
    <t>RDPH82374522228638</t>
  </si>
  <si>
    <t>MXFN61866332548134</t>
  </si>
  <si>
    <t>TNNJ36982633995460</t>
  </si>
  <si>
    <t>UWPB75277259087405</t>
  </si>
  <si>
    <t>HUZU15116130062746</t>
  </si>
  <si>
    <t>BOQK93188175260569</t>
  </si>
  <si>
    <t>FXEM48567761619671</t>
  </si>
  <si>
    <t>LQQS32478917169150</t>
  </si>
  <si>
    <t>GEVQ62852604710063</t>
  </si>
  <si>
    <t>CJJC33666731930193</t>
  </si>
  <si>
    <t>ECYW16741339778761</t>
  </si>
  <si>
    <t>RLAS89926842907807</t>
  </si>
  <si>
    <t>WSMR42539552698322</t>
  </si>
  <si>
    <t>VUIS98515576961863</t>
  </si>
  <si>
    <t>TARY77502815192859</t>
  </si>
  <si>
    <t>XKRT75111003592498</t>
  </si>
  <si>
    <t>VLLX78958204100466</t>
  </si>
  <si>
    <t>YZET81057876040184</t>
  </si>
  <si>
    <t>AEVF73106793381267</t>
  </si>
  <si>
    <t>JBAU35949687868704</t>
  </si>
  <si>
    <t>NZGQ98305150699026</t>
  </si>
  <si>
    <t>CUSP00622359754594</t>
  </si>
  <si>
    <t>VHGK92694061025017</t>
  </si>
  <si>
    <t>GAXH78517672367580</t>
  </si>
  <si>
    <t>BSNC59957831357037</t>
  </si>
  <si>
    <t>WIED17539650064285</t>
  </si>
  <si>
    <t>WOCG00269329875008</t>
  </si>
  <si>
    <t>GWOS81870221154112</t>
  </si>
  <si>
    <t>LPPG53785600487868</t>
  </si>
  <si>
    <t>MXGQ75373352447372</t>
  </si>
  <si>
    <t>PYNP69560983614285</t>
  </si>
  <si>
    <t>QRJE78159815072663</t>
  </si>
  <si>
    <t>OICY17196907854371</t>
  </si>
  <si>
    <t>NNXW59939316649080</t>
  </si>
  <si>
    <t>ZBHS16478894971952</t>
  </si>
  <si>
    <t>SZTQ33316716181504</t>
  </si>
  <si>
    <t>TQEN48508232904393</t>
  </si>
  <si>
    <t>DTVG78801866715021</t>
  </si>
  <si>
    <t>WXEM21070132571793</t>
  </si>
  <si>
    <t>LLBN34521364932401</t>
  </si>
  <si>
    <t>OYLF16759974511818</t>
  </si>
  <si>
    <t>ONKU83361795142539</t>
  </si>
  <si>
    <t>VQHB64504203776029</t>
  </si>
  <si>
    <t>GVOH02545020154981</t>
  </si>
  <si>
    <t>MPDU40355404960477</t>
  </si>
  <si>
    <t>FGJB55759242235713</t>
  </si>
  <si>
    <t>HFUA77892460318807</t>
  </si>
  <si>
    <t>MPXZ35607775496154</t>
  </si>
  <si>
    <t>RQFZ76480697654425</t>
  </si>
  <si>
    <t>BZHF56697404457027</t>
  </si>
  <si>
    <t>FTLP25557614623525</t>
  </si>
  <si>
    <t>RBHB86738752688722</t>
  </si>
  <si>
    <t>BMFY78130635763382</t>
  </si>
  <si>
    <t>VJPF54517336754106</t>
  </si>
  <si>
    <t>XRIA06948781644363</t>
  </si>
  <si>
    <t>TQMV64027621264656</t>
  </si>
  <si>
    <t>BWAX51650711047505</t>
  </si>
  <si>
    <t>ALZL96961004301254</t>
  </si>
  <si>
    <t>LVHV00982122128271</t>
  </si>
  <si>
    <t>CCIT36041761701819</t>
  </si>
  <si>
    <t>ZPGZ61516159866210</t>
  </si>
  <si>
    <t>UYRL39188499296665</t>
  </si>
  <si>
    <t>HEXG09170413992341</t>
  </si>
  <si>
    <t>AKOA19418988451014</t>
  </si>
  <si>
    <t>SLBX78104484085797</t>
  </si>
  <si>
    <t>MACK22091818320633</t>
  </si>
  <si>
    <t>BJTY75516012314724</t>
  </si>
  <si>
    <t>EBLZ42142849257060</t>
  </si>
  <si>
    <t>DLRX83476629528171</t>
  </si>
  <si>
    <t>XLBM88897441807421</t>
  </si>
  <si>
    <t>BKJC09508574796106</t>
  </si>
  <si>
    <t>YYSG28194367015300</t>
  </si>
  <si>
    <t>KIWR11573535346878</t>
  </si>
  <si>
    <t>PKZJ26685285376032</t>
  </si>
  <si>
    <t>RYPT61850774726194</t>
  </si>
  <si>
    <t>GPUM18178574659376</t>
  </si>
  <si>
    <t>ONZN47257849197451</t>
  </si>
  <si>
    <t>XOHC88491120139305</t>
  </si>
  <si>
    <t>XRLW01758009266670</t>
  </si>
  <si>
    <t>ADWU06373422520430</t>
  </si>
  <si>
    <t>ROHH66980492539774</t>
  </si>
  <si>
    <t>GXBX45312690467932</t>
  </si>
  <si>
    <t>QYRS20236289325150</t>
  </si>
  <si>
    <t>DRZR14612431952336</t>
  </si>
  <si>
    <t>UEXO21012622514653</t>
  </si>
  <si>
    <t>HSDY05340416777455</t>
  </si>
  <si>
    <t>UVXC23683235959440</t>
  </si>
  <si>
    <t>QLVF02987127132562</t>
  </si>
  <si>
    <t>VIOW27221015896528</t>
  </si>
  <si>
    <t>OGXU62039730610163</t>
  </si>
  <si>
    <t>SHXJ20539751836726</t>
  </si>
  <si>
    <t>THMZ35728417319177</t>
  </si>
  <si>
    <t>FREG87264784670350</t>
  </si>
  <si>
    <t>ILPA15654647028119</t>
  </si>
  <si>
    <t>MGYE27934971458481</t>
  </si>
  <si>
    <t>XQNL95590844048023</t>
  </si>
  <si>
    <t>IQFP24830894682799</t>
  </si>
  <si>
    <t>IVAV07366934736068</t>
  </si>
  <si>
    <t>SOHB50232491905962</t>
  </si>
  <si>
    <t>BOJJ62300784315898</t>
  </si>
  <si>
    <t>JWCM21582573761014</t>
  </si>
  <si>
    <t>LRMG99288276968424</t>
  </si>
  <si>
    <t>JSXW61110023500665</t>
  </si>
  <si>
    <t>BGTN48168036749715</t>
  </si>
  <si>
    <t>NQVT40706582257940</t>
  </si>
  <si>
    <t>NIKB25266592362834</t>
  </si>
  <si>
    <t>EOGU96209486327407</t>
  </si>
  <si>
    <t>ZJVV60568332333041</t>
  </si>
  <si>
    <t>QYBT50505102366322</t>
  </si>
  <si>
    <t>BIPP86234525244980</t>
  </si>
  <si>
    <t>EISO95403941486071</t>
  </si>
  <si>
    <t>CCVQ16144002652202</t>
  </si>
  <si>
    <t>SZOD45467834479041</t>
  </si>
  <si>
    <t>PQWD94887137937085</t>
  </si>
  <si>
    <t>YROT05192026699726</t>
  </si>
  <si>
    <t>FKJV65733795973595</t>
  </si>
  <si>
    <t>PBRH15006430303987</t>
  </si>
  <si>
    <t>QLKT95202227280067</t>
  </si>
  <si>
    <t>IOIB35858421733231</t>
  </si>
  <si>
    <t>GYXB01055928196687</t>
  </si>
  <si>
    <t>RBHP40756217619663</t>
  </si>
  <si>
    <t>KVCI40215053034557</t>
  </si>
  <si>
    <t>YNRH73314626072356</t>
  </si>
  <si>
    <t>RGVS92656589543487</t>
  </si>
  <si>
    <t>UIVV74901230096260</t>
  </si>
  <si>
    <t>AAWC58905448083791</t>
  </si>
  <si>
    <t>KZCR33051457420677</t>
  </si>
  <si>
    <t>MPJE86987702259041</t>
  </si>
  <si>
    <t>FUOH48910733196662</t>
  </si>
  <si>
    <t>YOMU93911845551591</t>
  </si>
  <si>
    <t>JAZC46013604916541</t>
  </si>
  <si>
    <t>YZGV53162439592170</t>
  </si>
  <si>
    <t>WUXE34338739149948</t>
  </si>
  <si>
    <t>FXOW99873139541447</t>
  </si>
  <si>
    <t>OOUS86096082401198</t>
  </si>
  <si>
    <t>MJUI97525857581709</t>
  </si>
  <si>
    <t>MSPP46044428915438</t>
  </si>
  <si>
    <t>AGOY31906491955021</t>
  </si>
  <si>
    <t>PKEQ14474976069048</t>
  </si>
  <si>
    <t>TKON11486082309443</t>
  </si>
  <si>
    <t>QPGW03282124917629</t>
  </si>
  <si>
    <t>WATG26887131216393</t>
  </si>
  <si>
    <t>NIHH75350186937339</t>
  </si>
  <si>
    <t>UGLX30287736991881</t>
  </si>
  <si>
    <t>KHAB51913655837268</t>
  </si>
  <si>
    <t>GKEY05061560808164</t>
  </si>
  <si>
    <t>ZRIC25782340080230</t>
  </si>
  <si>
    <t>MFGZ30704578932089</t>
  </si>
  <si>
    <t>WRFT92573875969469</t>
  </si>
  <si>
    <t>TACK17694619454757</t>
  </si>
  <si>
    <t>JBTH56338333196236</t>
  </si>
  <si>
    <t>QFVJ87341417480989</t>
  </si>
  <si>
    <t>MLLB23171112843242</t>
  </si>
  <si>
    <t>EQSQ90190819221457</t>
  </si>
  <si>
    <t>XYOU44871115647965</t>
  </si>
  <si>
    <t>WXYA12000997190657</t>
  </si>
  <si>
    <t>AUNI86444930592183</t>
  </si>
  <si>
    <t>CVIC13774295357011</t>
  </si>
  <si>
    <t>CVMR23633116303210</t>
  </si>
  <si>
    <t>FPYP28861092910934</t>
  </si>
  <si>
    <t>MCBW57633168237442</t>
  </si>
  <si>
    <t>QQMF73654475657146</t>
  </si>
  <si>
    <t>XFBA84527093856349</t>
  </si>
  <si>
    <t>BCKW35211592620196</t>
  </si>
  <si>
    <t>DBVH09963549148034</t>
  </si>
  <si>
    <t>HFXJ65659672901165</t>
  </si>
  <si>
    <t>YRAE71073122929570</t>
  </si>
  <si>
    <t>QLTC21674215288145</t>
  </si>
  <si>
    <t>AGXQ91384727095283</t>
  </si>
  <si>
    <t>QMZZ49456998197129</t>
  </si>
  <si>
    <t>QNWE09497768206799</t>
  </si>
  <si>
    <t>XVIF41024939888318</t>
  </si>
  <si>
    <t>SKQA64363262977513</t>
  </si>
  <si>
    <t>XTMS26114640780487</t>
  </si>
  <si>
    <t>IENW68546007382772</t>
  </si>
  <si>
    <t>GKFH35235460002321</t>
  </si>
  <si>
    <t>XORJ89281045290489</t>
  </si>
  <si>
    <t>GOIL41229093009749</t>
  </si>
  <si>
    <t>IWBY07193630267015</t>
  </si>
  <si>
    <t>ZIRR99902507832671</t>
  </si>
  <si>
    <t>ASZB83997250487470</t>
  </si>
  <si>
    <t>UQFU13202084614573</t>
  </si>
  <si>
    <t>VWFD24891206730579</t>
  </si>
  <si>
    <t>BQGT82287657470264</t>
  </si>
  <si>
    <t>AUUV79720300216249</t>
  </si>
  <si>
    <t>GPRN41131410207836</t>
  </si>
  <si>
    <t>CPMV30642579637448</t>
  </si>
  <si>
    <t>DNYL88693590528892</t>
  </si>
  <si>
    <t>FQBM55620351171422</t>
  </si>
  <si>
    <t>IZKU20117191083846</t>
  </si>
  <si>
    <t>QGCV92958627654692</t>
  </si>
  <si>
    <t>IMVZ62744038484307</t>
  </si>
  <si>
    <t>BLOD89690990189200</t>
  </si>
  <si>
    <t>GACJ93458138015217</t>
  </si>
  <si>
    <t>MJNE24511567268916</t>
  </si>
  <si>
    <t>VEYU53696613568878</t>
  </si>
  <si>
    <t>YHUT54438379700298</t>
  </si>
  <si>
    <t>YOLW05624188496576</t>
  </si>
  <si>
    <t>GTAE46513472930179</t>
  </si>
  <si>
    <t>SNZK85638870217020</t>
  </si>
  <si>
    <t>UFYV65428821604281</t>
  </si>
  <si>
    <t>LHZH23660512264706</t>
  </si>
  <si>
    <t>LBAN11122742146303</t>
  </si>
  <si>
    <t>JYPW43757702229538</t>
  </si>
  <si>
    <t>VHDT32555299296350</t>
  </si>
  <si>
    <t>YQKL90717694680577</t>
  </si>
  <si>
    <t>GNPO92019076003967</t>
  </si>
  <si>
    <t>VCLV34545272467634</t>
  </si>
  <si>
    <t>DDNO96618570740261</t>
  </si>
  <si>
    <t>EKNC75812853876206</t>
  </si>
  <si>
    <t>UPYX83258982190340</t>
  </si>
  <si>
    <t>KXGC02670251657340</t>
  </si>
  <si>
    <t>RARC88736667535030</t>
  </si>
  <si>
    <t>WKND47691548175662</t>
  </si>
  <si>
    <t>WAQN82157017243410</t>
  </si>
  <si>
    <t>KVPI35586481383591</t>
  </si>
  <si>
    <t>CCYU67968956578027</t>
  </si>
  <si>
    <t>RNLM03469406117523</t>
  </si>
  <si>
    <t>RNWJ34405438295528</t>
  </si>
  <si>
    <t>JNBR88503275399813</t>
  </si>
  <si>
    <t>IVLZ10888368323090</t>
  </si>
  <si>
    <t>TQYI55661043501655</t>
  </si>
  <si>
    <t>TWBP65782029908421</t>
  </si>
  <si>
    <t>ILGJ73851045839044</t>
  </si>
  <si>
    <t>FNCO03998294020344</t>
  </si>
  <si>
    <t>NIOE48440982251713</t>
  </si>
  <si>
    <t>GDLX43839502246250</t>
  </si>
  <si>
    <t>AVCA99252032921759</t>
  </si>
  <si>
    <t>RSYE41773635938419</t>
  </si>
  <si>
    <t>OMKH73432252055387</t>
  </si>
  <si>
    <t>GVSN64520575698644</t>
  </si>
  <si>
    <t>ADOI08116232153968</t>
  </si>
  <si>
    <t>GPGN92301181468542</t>
  </si>
  <si>
    <t>VLRJ98374575682251</t>
  </si>
  <si>
    <t>CDNR29448960367063</t>
  </si>
  <si>
    <t>MJUD20368629712718</t>
  </si>
  <si>
    <t>RJDJ02096199215468</t>
  </si>
  <si>
    <t>HCHA48460359156317</t>
  </si>
  <si>
    <t>VMBJ96723623222720</t>
  </si>
  <si>
    <t>VFQT01493889656942</t>
  </si>
  <si>
    <t>OTZG46442648546806</t>
  </si>
  <si>
    <t>KAZT46653859929068</t>
  </si>
  <si>
    <t>KNWL55953764265142</t>
  </si>
  <si>
    <t>LNOT53073328270333</t>
  </si>
  <si>
    <t>UWVL31398670595087</t>
  </si>
  <si>
    <t>DQFP76271766378483</t>
  </si>
  <si>
    <t>YJJM90613702309541</t>
  </si>
  <si>
    <t>YRXR59276707091219</t>
  </si>
  <si>
    <t>DBUY89069058225040</t>
  </si>
  <si>
    <t>XIHX82695267996595</t>
  </si>
  <si>
    <t>RZOR23848610300220</t>
  </si>
  <si>
    <t>KWDW82137802212872</t>
  </si>
  <si>
    <t>NKCM61137310816459</t>
  </si>
  <si>
    <t>JLVV16300157554770</t>
  </si>
  <si>
    <t>QRJZ62614031238416</t>
  </si>
  <si>
    <t>UJXD29605690014541</t>
  </si>
  <si>
    <t>UOWY28744256103128</t>
  </si>
  <si>
    <t>OEKD30696665416314</t>
  </si>
  <si>
    <t>WCLJ89602031221947</t>
  </si>
  <si>
    <t>VSTR21350330208361</t>
  </si>
  <si>
    <t>MHCQ41007783011571</t>
  </si>
  <si>
    <t>XXFL77338999697595</t>
  </si>
  <si>
    <t>CYKO61448472703020</t>
  </si>
  <si>
    <t>MLCE99605437069346</t>
  </si>
  <si>
    <t>OCPC13922879128738</t>
  </si>
  <si>
    <t>ESDH53202507823158</t>
  </si>
  <si>
    <t>UAAG56538792079055</t>
  </si>
  <si>
    <t>ATRB77291530607330</t>
  </si>
  <si>
    <t>BDCU45868370201193</t>
  </si>
  <si>
    <t>ZGDG21782267795614</t>
  </si>
  <si>
    <t>GFEE22558597721246</t>
  </si>
  <si>
    <t>AAYX67871354759373</t>
  </si>
  <si>
    <t>XXTX53433650208077</t>
  </si>
  <si>
    <t>IMPG40906236382593</t>
  </si>
  <si>
    <t>EDGR40899556023587</t>
  </si>
  <si>
    <t>VPDL36869372049635</t>
  </si>
  <si>
    <t>JTEU95453661522082</t>
  </si>
  <si>
    <t>RVNK67167901106315</t>
  </si>
  <si>
    <t>XIOX55951338400674</t>
  </si>
  <si>
    <t>LICM72282909742049</t>
  </si>
  <si>
    <t>BRNV13101285547145</t>
  </si>
  <si>
    <t>MWBJ00308048507470</t>
  </si>
  <si>
    <t>TNKU05661936343160</t>
  </si>
  <si>
    <t>DRUZ87482423807060</t>
  </si>
  <si>
    <t>VJWP38014266069157</t>
  </si>
  <si>
    <t>GHHV11789775011228</t>
  </si>
  <si>
    <t>DSIE24179771150801</t>
  </si>
  <si>
    <t>TBZJ47216220506746</t>
  </si>
  <si>
    <t>FGRF05590766253862</t>
  </si>
  <si>
    <t>FCJW63523266429170</t>
  </si>
  <si>
    <t>WAVR34746673010157</t>
  </si>
  <si>
    <t>UMNP06485869940908</t>
  </si>
  <si>
    <t>WIAA92806346217809</t>
  </si>
  <si>
    <t>QOJN39045018559733</t>
  </si>
  <si>
    <t>LIUQ23991165393988</t>
  </si>
  <si>
    <t>CCIW55037799628331</t>
  </si>
  <si>
    <t>YMRV12974003849598</t>
  </si>
  <si>
    <t>WDBQ12061245134562</t>
  </si>
  <si>
    <t>LMPD75680816380545</t>
  </si>
  <si>
    <t>JBEY13201779083489</t>
  </si>
  <si>
    <t>QCDH17411854976502</t>
  </si>
  <si>
    <t>OMQG76620536207378</t>
  </si>
  <si>
    <t>RKQD86640943564465</t>
  </si>
  <si>
    <t>AOWI71041106039730</t>
  </si>
  <si>
    <t>CHTY78785053730497</t>
  </si>
  <si>
    <t>GZMF89110932715227</t>
  </si>
  <si>
    <t>UYNI40916769236953</t>
  </si>
  <si>
    <t>CPTF08387749510154</t>
  </si>
  <si>
    <t>DLGX50481554352425</t>
  </si>
  <si>
    <t>LHYY55854946344214</t>
  </si>
  <si>
    <t>RSWL65266941140268</t>
  </si>
  <si>
    <t>GFPU34887475673238</t>
  </si>
  <si>
    <t>QJZC34228015747895</t>
  </si>
  <si>
    <t>EZSB12506424306377</t>
  </si>
  <si>
    <t>EGGB84851492623953</t>
  </si>
  <si>
    <t>HJIW60799002148740</t>
  </si>
  <si>
    <t>DCKY91850359657827</t>
  </si>
  <si>
    <t>JBIC37904244760191</t>
  </si>
  <si>
    <t>CETH78840956977856</t>
  </si>
  <si>
    <t>SWWT84296609463748</t>
  </si>
  <si>
    <t>ZCBO38637742751121</t>
  </si>
  <si>
    <t>JNJS62053581502847</t>
  </si>
  <si>
    <t>YOQW61843806444560</t>
  </si>
  <si>
    <t>VYVA38254929579642</t>
  </si>
  <si>
    <t>TIRM20314743906358</t>
  </si>
  <si>
    <t>ZZCD26213187117018</t>
  </si>
  <si>
    <t>QAAA31627559158971</t>
  </si>
  <si>
    <t>FVNY58131071109324</t>
  </si>
  <si>
    <t>ZGEI10883968143838</t>
  </si>
  <si>
    <t>OUHW19181542904399</t>
  </si>
  <si>
    <t>NTQA34584908622206</t>
  </si>
  <si>
    <t>FHPL78105301587498</t>
  </si>
  <si>
    <t>KYSW23297409906245</t>
  </si>
  <si>
    <t>PLSD19425769271750</t>
  </si>
  <si>
    <t>BLBC77422004069173</t>
  </si>
  <si>
    <t>FPNW29569390697799</t>
  </si>
  <si>
    <t>ZQEG04876021357580</t>
  </si>
  <si>
    <t>AIPB41132071231041</t>
  </si>
  <si>
    <t>WBIL51239784163679</t>
  </si>
  <si>
    <t>OQYP91903671212445</t>
  </si>
  <si>
    <t>UBGT55998396936568</t>
  </si>
  <si>
    <t>QJZC43155485116632</t>
  </si>
  <si>
    <t>WCML52623569474496</t>
  </si>
  <si>
    <t>ICSN33202182354035</t>
  </si>
  <si>
    <t>COEB43483023907747</t>
  </si>
  <si>
    <t>USIS29303742074681</t>
  </si>
  <si>
    <t>SCLO57135426265267</t>
  </si>
  <si>
    <t>HMKT56032987322635</t>
  </si>
  <si>
    <t>BCDO59564077738170</t>
  </si>
  <si>
    <t>QKCO94540821197933</t>
  </si>
  <si>
    <t>JTHO02248258257199</t>
  </si>
  <si>
    <t>WGPZ99999155754975</t>
  </si>
  <si>
    <t>ZGMO40022404522159</t>
  </si>
  <si>
    <t>YXAP85211477980025</t>
  </si>
  <si>
    <t>SUOF81394086859035</t>
  </si>
  <si>
    <t>DKRA59478373495326</t>
  </si>
  <si>
    <t>QJNX11759732324749</t>
  </si>
  <si>
    <t>OELI35979866467947</t>
  </si>
  <si>
    <t>MGKE94640430918320</t>
  </si>
  <si>
    <t>NPZP84315606609767</t>
  </si>
  <si>
    <t>ENGA41892810293881</t>
  </si>
  <si>
    <t>TSLA47053144223882</t>
  </si>
  <si>
    <t>XVTX29837791631553</t>
  </si>
  <si>
    <t>HPPJ91327045379989</t>
  </si>
  <si>
    <t>AHOO93946205753592</t>
  </si>
  <si>
    <t>CAGS56218361938994</t>
  </si>
  <si>
    <t>LSKD37754043486369</t>
  </si>
  <si>
    <t>CPEI32150772784781</t>
  </si>
  <si>
    <t>SAQU77786099534644</t>
  </si>
  <si>
    <t>VMZF55405264642800</t>
  </si>
  <si>
    <t>WATQ23040708315928</t>
  </si>
  <si>
    <t>CRIP80166778692106</t>
  </si>
  <si>
    <t>MHVC28582730417581</t>
  </si>
  <si>
    <t>WODS33999858668821</t>
  </si>
  <si>
    <t>CSDW94193805838214</t>
  </si>
  <si>
    <t>KDPK78018730947132</t>
  </si>
  <si>
    <t>KSWN86363746386110</t>
  </si>
  <si>
    <t>OCLE90202873645977</t>
  </si>
  <si>
    <t>XFWD32022033727916</t>
  </si>
  <si>
    <t>GHJW34480315856082</t>
  </si>
  <si>
    <t>QSUV50357717101418</t>
  </si>
  <si>
    <t>MVHW07587227633310</t>
  </si>
  <si>
    <t>QZQZ70624479663679</t>
  </si>
  <si>
    <t>JEYM54498022868562</t>
  </si>
  <si>
    <t>PMFG14717510399368</t>
  </si>
  <si>
    <t>HTXB94250735715251</t>
  </si>
  <si>
    <t>CHFO92226368759543</t>
  </si>
  <si>
    <t>SHUU33342657795082</t>
  </si>
  <si>
    <t>GFYQ05985664449349</t>
  </si>
  <si>
    <t>QGQH93503445619199</t>
  </si>
  <si>
    <t>ROCQ96413292759996</t>
  </si>
  <si>
    <t>GADE36379352324443</t>
  </si>
  <si>
    <t>BZZY92741846099861</t>
  </si>
  <si>
    <t>CCFG29356475985523</t>
  </si>
  <si>
    <t>HCRL12261690360093</t>
  </si>
  <si>
    <t>PMCI88139288875800</t>
  </si>
  <si>
    <t>AAQY78107815323857</t>
  </si>
  <si>
    <t>RZQC28615581535959</t>
  </si>
  <si>
    <t>RVGH65569802558509</t>
  </si>
  <si>
    <t>QKDX14756302806482</t>
  </si>
  <si>
    <t>QOLM40459121572867</t>
  </si>
  <si>
    <t>MCWN25963648736667</t>
  </si>
  <si>
    <t>XGEW81561995712795</t>
  </si>
  <si>
    <t>ECTF55170615620523</t>
  </si>
  <si>
    <t>VUSV89073542335418</t>
  </si>
  <si>
    <t>KKVI30467194553394</t>
  </si>
  <si>
    <t>KJVD04861451072158</t>
  </si>
  <si>
    <t>KDAO89966287270683</t>
  </si>
  <si>
    <t>NNLO53720971254951</t>
  </si>
  <si>
    <t>FGQF70291465841003</t>
  </si>
  <si>
    <t>ACNI68285352573498</t>
  </si>
  <si>
    <t>UNYI98617671329276</t>
  </si>
  <si>
    <t>HDYI86348208970509</t>
  </si>
  <si>
    <t>ZJRW37192857309627</t>
  </si>
  <si>
    <t>GOIO46256261736443</t>
  </si>
  <si>
    <t>SADI17047728421913</t>
  </si>
  <si>
    <t>GEOW14165758644822</t>
  </si>
  <si>
    <t>RDYV84687785011464</t>
  </si>
  <si>
    <t>TLYM97036304080531</t>
  </si>
  <si>
    <t>DGZO07551002999650</t>
  </si>
  <si>
    <t>DKWV16918479373652</t>
  </si>
  <si>
    <t>RGKG67508986398550</t>
  </si>
  <si>
    <t>ELOJ91409008094465</t>
  </si>
  <si>
    <t>FZWK59196196991470</t>
  </si>
  <si>
    <t>PNFZ59817279279559</t>
  </si>
  <si>
    <t>MKUE60434081254213</t>
  </si>
  <si>
    <t>DWET37478593566817</t>
  </si>
  <si>
    <t>BGPR63303648684561</t>
  </si>
  <si>
    <t>QNTD03433894664359</t>
  </si>
  <si>
    <t>IRRK53610583283589</t>
  </si>
  <si>
    <t>YGCV78077358299350</t>
  </si>
  <si>
    <t>RCMC85634025838555</t>
  </si>
  <si>
    <t>JNVH98264630484928</t>
  </si>
  <si>
    <t>IQQZ03641118079313</t>
  </si>
  <si>
    <t>FEWN24983667064246</t>
  </si>
  <si>
    <t>IRAD70207161794897</t>
  </si>
  <si>
    <t>ESEX58059864421807</t>
  </si>
  <si>
    <t>AAFY04100060638529</t>
  </si>
  <si>
    <t>ANAK58706992411046</t>
  </si>
  <si>
    <t>UUPK90765051078906</t>
  </si>
  <si>
    <t>ILRS13539975855849</t>
  </si>
  <si>
    <t>IIRO07842676600258</t>
  </si>
  <si>
    <t>WFZT48798146006363</t>
  </si>
  <si>
    <t>IDIL31319000508944</t>
  </si>
  <si>
    <t>BEKE54840822532722</t>
  </si>
  <si>
    <t>SHLF67521094258979</t>
  </si>
  <si>
    <t>TARH14496826886250</t>
  </si>
  <si>
    <t>HAVW63669066586508</t>
  </si>
  <si>
    <t>UMOU84529745124137</t>
  </si>
  <si>
    <t>AOPJ42597907745491</t>
  </si>
  <si>
    <t>QFNM40486068873476</t>
  </si>
  <si>
    <t>SMCP97265108504427</t>
  </si>
  <si>
    <t>GKCK67928043432425</t>
  </si>
  <si>
    <t>FCWB41682097026245</t>
  </si>
  <si>
    <t>WCZD80725816612129</t>
  </si>
  <si>
    <t>RDNR40009951809530</t>
  </si>
  <si>
    <t>REYJ69941205765509</t>
  </si>
  <si>
    <t>AWOE27239507488916</t>
  </si>
  <si>
    <t>JRVJ87831904689197</t>
  </si>
  <si>
    <t>VACR61506225135077</t>
  </si>
  <si>
    <t>OLCA74518935728666</t>
  </si>
  <si>
    <t>CNGQ23668433778697</t>
  </si>
  <si>
    <t>OHMJ00735115524437</t>
  </si>
  <si>
    <t>MECL28477190196968</t>
  </si>
  <si>
    <t>FUXN33468170836228</t>
  </si>
  <si>
    <t>TSRG51552550360949</t>
  </si>
  <si>
    <t>QXRN18832931990309</t>
  </si>
  <si>
    <t>SCKS22490131241180</t>
  </si>
  <si>
    <t>ZVNL35929545344751</t>
  </si>
  <si>
    <t>UAGW69946970940695</t>
  </si>
  <si>
    <t>LMAQ74543865756703</t>
  </si>
  <si>
    <t>KTMI85533661846520</t>
  </si>
  <si>
    <t>HKKQ93904766906310</t>
  </si>
  <si>
    <t>IGPK01446256912488</t>
  </si>
  <si>
    <t>LVNG50516458868697</t>
  </si>
  <si>
    <t>OLPM08742869373910</t>
  </si>
  <si>
    <t>HPYE08299063768900</t>
  </si>
  <si>
    <t>TGYJ61809849043251</t>
  </si>
  <si>
    <t>WREY82186450609117</t>
  </si>
  <si>
    <t>YNFN60284534675047</t>
  </si>
  <si>
    <t>BLGF75043240377020</t>
  </si>
  <si>
    <t>GWKE64619238530760</t>
  </si>
  <si>
    <t>DNRD38965216501302</t>
  </si>
  <si>
    <t>QWCB32302911891198</t>
  </si>
  <si>
    <t>IQID90468905134262</t>
  </si>
  <si>
    <t>QXZE34826286863630</t>
  </si>
  <si>
    <t>MODS27524355221291</t>
  </si>
  <si>
    <t>BZSM77058232575235</t>
  </si>
  <si>
    <t>GKNG29345818749118</t>
  </si>
  <si>
    <t>FHTZ90021082081207</t>
  </si>
  <si>
    <t>HDGZ41732359107583</t>
  </si>
  <si>
    <t>JRVN24749562952277</t>
  </si>
  <si>
    <t>HSGU74770849163588</t>
  </si>
  <si>
    <t>QLXO66543330346144</t>
  </si>
  <si>
    <t>WJVH99821283558508</t>
  </si>
  <si>
    <t>WRVX87331107811492</t>
  </si>
  <si>
    <t>EPMT53719399668832</t>
  </si>
  <si>
    <t>QZGU71293980208880</t>
  </si>
  <si>
    <t>MZUA46971204111928</t>
  </si>
  <si>
    <t>NRZF69401466396362</t>
  </si>
  <si>
    <t>FFIQ29807910421555</t>
  </si>
  <si>
    <t>GFWA36766802624867</t>
  </si>
  <si>
    <t>QQEL09912533226548</t>
  </si>
  <si>
    <t>JDSH05279653697630</t>
  </si>
  <si>
    <t>NKHN04832999636023</t>
  </si>
  <si>
    <t>WLYC53760356763078</t>
  </si>
  <si>
    <t>GFZZ47261421888861</t>
  </si>
  <si>
    <t>KDFM09286552340006</t>
  </si>
  <si>
    <t>MXTV75891194915528</t>
  </si>
  <si>
    <t>ALEV10077318515343</t>
  </si>
  <si>
    <t>YTLA60657493196555</t>
  </si>
  <si>
    <t>XMZK55768774177108</t>
  </si>
  <si>
    <t>ARCQ65826938557235</t>
  </si>
  <si>
    <t>BLXA31821201805464</t>
  </si>
  <si>
    <t>CPVR11681307508841</t>
  </si>
  <si>
    <t>PPBC01699884143353</t>
  </si>
  <si>
    <t>ZJZT59624091797659</t>
  </si>
  <si>
    <t>CTAT97216443947977</t>
  </si>
  <si>
    <t>YWUD54792488319798</t>
  </si>
  <si>
    <t>FQGS97500968450126</t>
  </si>
  <si>
    <t>HLVS95543618378250</t>
  </si>
  <si>
    <t>MALX04034394991825</t>
  </si>
  <si>
    <t>NTQG71779899302180</t>
  </si>
  <si>
    <t>LYHW59327068607870</t>
  </si>
  <si>
    <t>HEFJ29149018257236</t>
  </si>
  <si>
    <t>YCFV39921053075576</t>
  </si>
  <si>
    <t>MKUO79153697982083</t>
  </si>
  <si>
    <t>SKVA69617020230953</t>
  </si>
  <si>
    <t>OTZQ04861324336569</t>
  </si>
  <si>
    <t>CBNA77297829350039</t>
  </si>
  <si>
    <t>RXCZ39889008309637</t>
  </si>
  <si>
    <t>HQBA22406555082228</t>
  </si>
  <si>
    <t>SRST22965373755984</t>
  </si>
  <si>
    <t>PGHM86610253621833</t>
  </si>
  <si>
    <t>DEXY91503554332790</t>
  </si>
  <si>
    <t>MJEQ03130515206091</t>
  </si>
  <si>
    <t>HTVJ59806129216680</t>
  </si>
  <si>
    <t>PAZW76791347158382</t>
  </si>
  <si>
    <t>TSLB30282475193384</t>
  </si>
  <si>
    <t>MOUJ37492164667403</t>
  </si>
  <si>
    <t>DQFK59056621261540</t>
  </si>
  <si>
    <t>AAAB01190110199701</t>
  </si>
  <si>
    <t>EEBQ38890555367272</t>
  </si>
  <si>
    <t>HNQG90069781669763</t>
  </si>
  <si>
    <t>OOAR01081575326397</t>
  </si>
  <si>
    <t>CLPG47189296118967</t>
  </si>
  <si>
    <t>NQRC27539759198806</t>
  </si>
  <si>
    <t>QSYX37412971050584</t>
  </si>
  <si>
    <t>GLWA94717370887129</t>
  </si>
  <si>
    <t>BXXE82921288298040</t>
  </si>
  <si>
    <t>BWLS60194846759956</t>
  </si>
  <si>
    <t>CIIU07622869642287</t>
  </si>
  <si>
    <t>LSXX42512769409582</t>
  </si>
  <si>
    <t>XIZB70658980876863</t>
  </si>
  <si>
    <t>BFOD06387961261683</t>
  </si>
  <si>
    <t>UPNZ89175961026135</t>
  </si>
  <si>
    <t>OXEZ21969860887929</t>
  </si>
  <si>
    <t>JSMG89238454724470</t>
  </si>
  <si>
    <t>LWLH43609712080801</t>
  </si>
  <si>
    <t>OSGK45713436504143</t>
  </si>
  <si>
    <t>LCAP09294688259552</t>
  </si>
  <si>
    <t>MHIR54330131811249</t>
  </si>
  <si>
    <t>THVI37720608930270</t>
  </si>
  <si>
    <t>ZRIY91025276776154</t>
  </si>
  <si>
    <t>SQJX81581937567323</t>
  </si>
  <si>
    <t>IBPR92976519856381</t>
  </si>
  <si>
    <t>CMLV17188472218968</t>
  </si>
  <si>
    <t>SXEY86715773217183</t>
  </si>
  <si>
    <t>GHZI06483965078608</t>
  </si>
  <si>
    <t>GTJO26916993298694</t>
  </si>
  <si>
    <t>RBBX15053252327068</t>
  </si>
  <si>
    <t>QJSA21971017970746</t>
  </si>
  <si>
    <t>GVIB22136390475655</t>
  </si>
  <si>
    <t>NIQA86183204137283</t>
  </si>
  <si>
    <t>CZLD58123421945822</t>
  </si>
  <si>
    <t>TSCS83391002949854</t>
  </si>
  <si>
    <t>IYRN46306176395023</t>
  </si>
  <si>
    <t>FZUT96295059116090</t>
  </si>
  <si>
    <t>UZPK24696478605992</t>
  </si>
  <si>
    <t>PCZZ92471086269493</t>
  </si>
  <si>
    <t>QXSC88041729312863</t>
  </si>
  <si>
    <t>FWIG75022918037197</t>
  </si>
  <si>
    <t>EWAR20114420257742</t>
  </si>
  <si>
    <t>SHUL58611787988540</t>
  </si>
  <si>
    <t>FAUB39572709734342</t>
  </si>
  <si>
    <t>LOQL29703436971961</t>
  </si>
  <si>
    <t>TURH47439347461548</t>
  </si>
  <si>
    <t>NSXJ21730049960764</t>
  </si>
  <si>
    <t>UDIC06107865907434</t>
  </si>
  <si>
    <t>KENQ55831368975548</t>
  </si>
  <si>
    <t>EZFK05653684402129</t>
  </si>
  <si>
    <t>RXNK37364266008298</t>
  </si>
  <si>
    <t>SYJG87053075663071</t>
  </si>
  <si>
    <t>VVRX11031159771082</t>
  </si>
  <si>
    <t>SBAE98088752418873</t>
  </si>
  <si>
    <t>MBUV84152529212414</t>
  </si>
  <si>
    <t>WIOR57622461235035</t>
  </si>
  <si>
    <t>KPDU17638776118792</t>
  </si>
  <si>
    <t>LMMP53030954110838</t>
  </si>
  <si>
    <t>SGTF86707229870670</t>
  </si>
  <si>
    <t>ZHLC32147562455408</t>
  </si>
  <si>
    <t>FOLE55092120280434</t>
  </si>
  <si>
    <t>ONBZ46996951006351</t>
  </si>
  <si>
    <t>WPMH24894337513938</t>
  </si>
  <si>
    <t>SZEE40257710222840</t>
  </si>
  <si>
    <t>FANY95535218762410</t>
  </si>
  <si>
    <t>TJPY67393169755885</t>
  </si>
  <si>
    <t>SCPO86199632736602</t>
  </si>
  <si>
    <t>AFRP19141137512603</t>
  </si>
  <si>
    <t>XBEK92591651344892</t>
  </si>
  <si>
    <t>ELWS32249517398918</t>
  </si>
  <si>
    <t>KVCJ05875348132242</t>
  </si>
  <si>
    <t>KYDT04065229666123</t>
  </si>
  <si>
    <t>HZMD09389485992638</t>
  </si>
  <si>
    <t>GYKS78343124622853</t>
  </si>
  <si>
    <t>BKEA12149114945928</t>
  </si>
  <si>
    <t>RVLT70929396781196</t>
  </si>
  <si>
    <t>GWEF27089660387658</t>
  </si>
  <si>
    <t>NEDQ64510990124520</t>
  </si>
  <si>
    <t>GFMS86420929304880</t>
  </si>
  <si>
    <t>RBJV58801002024121</t>
  </si>
  <si>
    <t>XABR17724889543952</t>
  </si>
  <si>
    <t>OGVG64541476915201</t>
  </si>
  <si>
    <t>RKNG79275707835689</t>
  </si>
  <si>
    <t>CELT49231133637001</t>
  </si>
  <si>
    <t>VCAL22273766179689</t>
  </si>
  <si>
    <t>NCDS47620760927939</t>
  </si>
  <si>
    <t>YCJU50133399187355</t>
  </si>
  <si>
    <t>QDRS53591379046842</t>
  </si>
  <si>
    <t>VECX45753007608536</t>
  </si>
  <si>
    <t>KYIX49121530254948</t>
  </si>
  <si>
    <t>MHDS14983269394696</t>
  </si>
  <si>
    <t>VKPW08285653004167</t>
  </si>
  <si>
    <t>QQZO11467159962492</t>
  </si>
  <si>
    <t>FNZU88385574802006</t>
  </si>
  <si>
    <t>WKAY65008661920819</t>
  </si>
  <si>
    <t>NGLU54482510884682</t>
  </si>
  <si>
    <t>GHAU37175645046726</t>
  </si>
  <si>
    <t>KPKC98696272775704</t>
  </si>
  <si>
    <t>QBXH12301854290125</t>
  </si>
  <si>
    <t>TZHW89516487830397</t>
  </si>
  <si>
    <t>NPWT80065442587280</t>
  </si>
  <si>
    <t>QEJG67936172528113</t>
  </si>
  <si>
    <t>MGNZ37087990750621</t>
  </si>
  <si>
    <t>VNMQ10332164135391</t>
  </si>
  <si>
    <t>WLYD44058536952359</t>
  </si>
  <si>
    <t>PREF93130289286280</t>
  </si>
  <si>
    <t>TVHM47480958851447</t>
  </si>
  <si>
    <t>KRUB66869666686952</t>
  </si>
  <si>
    <t>UUAN93446941595495</t>
  </si>
  <si>
    <t>NGHP73734421608229</t>
  </si>
  <si>
    <t>YXAH79790511034450</t>
  </si>
  <si>
    <t>XUBG26222446471452</t>
  </si>
  <si>
    <t>JENF58456409187744</t>
  </si>
  <si>
    <t>GQPZ01130601632865</t>
  </si>
  <si>
    <t>GVLL80855023042798</t>
  </si>
  <si>
    <t>VLMX20174504152673</t>
  </si>
  <si>
    <t>SQUJ93556172070084</t>
  </si>
  <si>
    <t>RNAR12271859250479</t>
  </si>
  <si>
    <t>ZASS30457127513925</t>
  </si>
  <si>
    <t>FZQW68998551236001</t>
  </si>
  <si>
    <t>PGPN98945578664111</t>
  </si>
  <si>
    <t>AQRI00030564547535</t>
  </si>
  <si>
    <t>KLDB43182096968715</t>
  </si>
  <si>
    <t>ZIKW79826088984139</t>
  </si>
  <si>
    <t>XBFV50599557696945</t>
  </si>
  <si>
    <t>CWRF00459514785151</t>
  </si>
  <si>
    <t>OIOY89517689066404</t>
  </si>
  <si>
    <t>GFWO32806124525777</t>
  </si>
  <si>
    <t>TKWM27403584751158</t>
  </si>
  <si>
    <t>MNXE99523175412245</t>
  </si>
  <si>
    <t>YTTY00398540053713</t>
  </si>
  <si>
    <t>ZTPG02120259267854</t>
  </si>
  <si>
    <t>CHRT28088412764557</t>
  </si>
  <si>
    <t>QPMP73491952213778</t>
  </si>
  <si>
    <t>TSMO35924804744519</t>
  </si>
  <si>
    <t>KZMX94804761831539</t>
  </si>
  <si>
    <t>NHXA44177113560559</t>
  </si>
  <si>
    <t>VCLD41307666211402</t>
  </si>
  <si>
    <t>NACO97696454241113</t>
  </si>
  <si>
    <t>OHZO24880274845499</t>
  </si>
  <si>
    <t>YJVB17372323438855</t>
  </si>
  <si>
    <t>ZKQC61990412777920</t>
  </si>
  <si>
    <t>RIFO60066557259936</t>
  </si>
  <si>
    <t>EGRG31020354157543</t>
  </si>
  <si>
    <t>FJXI57576288858686</t>
  </si>
  <si>
    <t>KPJR74279108308176</t>
  </si>
  <si>
    <t>OCUW29386396664001</t>
  </si>
  <si>
    <t>PLDA88717250694831</t>
  </si>
  <si>
    <t>CHLF58301000382681</t>
  </si>
  <si>
    <t>FGLO10062551359025</t>
  </si>
  <si>
    <t>RSTB29080990877325</t>
  </si>
  <si>
    <t>YICQ35056684513947</t>
  </si>
  <si>
    <t>KFLG25766484328987</t>
  </si>
  <si>
    <t>CONO52090056043882</t>
  </si>
  <si>
    <t>TNCJ42586285370615</t>
  </si>
  <si>
    <t>CSHC94077890833520</t>
  </si>
  <si>
    <t>VEZS38375731367571</t>
  </si>
  <si>
    <t>WZAP83123512118453</t>
  </si>
  <si>
    <t>RYNF98489775972867</t>
  </si>
  <si>
    <t>TUCL76906654507393</t>
  </si>
  <si>
    <t>BMUT40393884448663</t>
  </si>
  <si>
    <t>PBAU41192581843373</t>
  </si>
  <si>
    <t>KBUN20247944324971</t>
  </si>
  <si>
    <t>EHTJ99129207120712</t>
  </si>
  <si>
    <t>SEEE15373884577403</t>
  </si>
  <si>
    <t>SLAL53068452196001</t>
  </si>
  <si>
    <t>UMTL08487794036266</t>
  </si>
  <si>
    <t>VRSK13877218975233</t>
  </si>
  <si>
    <t>KVZO63743126950515</t>
  </si>
  <si>
    <t>BBAV82273995431974</t>
  </si>
  <si>
    <t>SHPQ14323720711067</t>
  </si>
  <si>
    <t>HBYB66245110611324</t>
  </si>
  <si>
    <t>DGJI29368695925593</t>
  </si>
  <si>
    <t>FRFS46832056533072</t>
  </si>
  <si>
    <t>UXEM39133895821083</t>
  </si>
  <si>
    <t>NAIH53968500103065</t>
  </si>
  <si>
    <t>OGYC17539840591648</t>
  </si>
  <si>
    <t>ZTKV24014420482669</t>
  </si>
  <si>
    <t>UVZJ11140960808979</t>
  </si>
  <si>
    <t>VWAQ70531179875453</t>
  </si>
  <si>
    <t>OWET02950774114372</t>
  </si>
  <si>
    <t>HUNE78366298621246</t>
  </si>
  <si>
    <t>SFEH59447800252982</t>
  </si>
  <si>
    <t>PKER98391225053572</t>
  </si>
  <si>
    <t>FNAK25807229620601</t>
  </si>
  <si>
    <t>MZKO24046449701101</t>
  </si>
  <si>
    <t>NMSA52460501000424</t>
  </si>
  <si>
    <t>SOQG64995253252494</t>
  </si>
  <si>
    <t>NCNP87809013178710</t>
  </si>
  <si>
    <t>VTBM61316500928834</t>
  </si>
  <si>
    <t>NODT40242941911919</t>
  </si>
  <si>
    <t>ONGM45587104975916</t>
  </si>
  <si>
    <t>ZEDE36190961689685</t>
  </si>
  <si>
    <t>OXCJ29807902624831</t>
  </si>
  <si>
    <t>RZML50075358499245</t>
  </si>
  <si>
    <t>VLDE62096228674602</t>
  </si>
  <si>
    <t>PJWD30723826948117</t>
  </si>
  <si>
    <t>AGRM14786566562247</t>
  </si>
  <si>
    <t>APPR91830202763990</t>
  </si>
  <si>
    <t>BVAM24840899706605</t>
  </si>
  <si>
    <t>DDKP78005941226831</t>
  </si>
  <si>
    <t>JFIW22785350279806</t>
  </si>
  <si>
    <t>EKVL81829275612422</t>
  </si>
  <si>
    <t>KPCH85627274560719</t>
  </si>
  <si>
    <t>OIGH26941021814998</t>
  </si>
  <si>
    <t>ADAR54183585481401</t>
  </si>
  <si>
    <t>LDBF03026608957915</t>
  </si>
  <si>
    <t>PHCX82094260372039</t>
  </si>
  <si>
    <t>RYFR25748908112941</t>
  </si>
  <si>
    <t>NXKS22839034838116</t>
  </si>
  <si>
    <t>GZRZ91182464143975</t>
  </si>
  <si>
    <t>MCOG51639932163992</t>
  </si>
  <si>
    <t>KHVC43060446176378</t>
  </si>
  <si>
    <t>BQSS36705654153083</t>
  </si>
  <si>
    <t>BKCF92363486125132</t>
  </si>
  <si>
    <t>NOCZ75097039152937</t>
  </si>
  <si>
    <t>UVPI65320077097204</t>
  </si>
  <si>
    <t>WXPB13884543765667</t>
  </si>
  <si>
    <t>DMMO58724249917609</t>
  </si>
  <si>
    <t>RQKE04652216922993</t>
  </si>
  <si>
    <t>KEAF18238334747196</t>
  </si>
  <si>
    <t>HWAG03011675758171</t>
  </si>
  <si>
    <t>WZJA89395622495061</t>
  </si>
  <si>
    <t>NSVV63699256877751</t>
  </si>
  <si>
    <t>YFDX02489651425438</t>
  </si>
  <si>
    <t>PKGS31631826250811</t>
  </si>
  <si>
    <t>DVRE05218364885512</t>
  </si>
  <si>
    <t>SYLU17978314603660</t>
  </si>
  <si>
    <t>YNZC00722125833083</t>
  </si>
  <si>
    <t>GFYB12337730113449</t>
  </si>
  <si>
    <t>SJXL69308392327115</t>
  </si>
  <si>
    <t>WQAD46066084587418</t>
  </si>
  <si>
    <t>TFPF96867771040156</t>
  </si>
  <si>
    <t>EWZE39537319698427</t>
  </si>
  <si>
    <t>CEHM39688413174488</t>
  </si>
  <si>
    <t>CSQE25806147031635</t>
  </si>
  <si>
    <t>NDKB86668672326612</t>
  </si>
  <si>
    <t>XZSO44608072033999</t>
  </si>
  <si>
    <t>BQCB02684939809716</t>
  </si>
  <si>
    <t>LHKB67614500299000</t>
  </si>
  <si>
    <t>ZEVI16163127717572</t>
  </si>
  <si>
    <t>UEML82700864565246</t>
  </si>
  <si>
    <t>FTBW99828307991896</t>
  </si>
  <si>
    <t>MVOR84446698380660</t>
  </si>
  <si>
    <t>EYHO38660722943258</t>
  </si>
  <si>
    <t>SAKH12269097181328</t>
  </si>
  <si>
    <t>FLTC60452510085309</t>
  </si>
  <si>
    <t>SZWJ21415968732168</t>
  </si>
  <si>
    <t>IRTH67279206059863</t>
  </si>
  <si>
    <t>TTIU36904359151877</t>
  </si>
  <si>
    <t>MDFF54611729649352</t>
  </si>
  <si>
    <t>BOKV14777377855145</t>
  </si>
  <si>
    <t>CBBX71339153837696</t>
  </si>
  <si>
    <t>TOCF77873937832266</t>
  </si>
  <si>
    <t>PJEH70250263235527</t>
  </si>
  <si>
    <t>KANW05629228491412</t>
  </si>
  <si>
    <t>OBKW71909069290885</t>
  </si>
  <si>
    <t>RWQT29589546440106</t>
  </si>
  <si>
    <t>CXXD83275898247633</t>
  </si>
  <si>
    <t>JHKT77298251293338</t>
  </si>
  <si>
    <t>ESYP95774970577146</t>
  </si>
  <si>
    <t>FHWO57943293123928</t>
  </si>
  <si>
    <t>HHOH71853353246624</t>
  </si>
  <si>
    <t>HPTE17827349339480</t>
  </si>
  <si>
    <t>JMID15257720906793</t>
  </si>
  <si>
    <t>FDCF83355765727694</t>
  </si>
  <si>
    <t>KYUF03101319076394</t>
  </si>
  <si>
    <t>TQNB35707487411472</t>
  </si>
  <si>
    <t>TXRO95609635536660</t>
  </si>
  <si>
    <t>TIVZ43883224834739</t>
  </si>
  <si>
    <t>ZOGI94274393506336</t>
  </si>
  <si>
    <t>JCCP94106884182983</t>
  </si>
  <si>
    <t>VDHP08962970634259</t>
  </si>
  <si>
    <t>DWNM47335044096049</t>
  </si>
  <si>
    <t>ONIE73799727081248</t>
  </si>
  <si>
    <t>UWXX32045715801974</t>
  </si>
  <si>
    <t>PJSY62143012791551</t>
  </si>
  <si>
    <t>ZPSO99711461195508</t>
  </si>
  <si>
    <t>IUNU65489282400704</t>
  </si>
  <si>
    <t>YSLW93895409981225</t>
  </si>
  <si>
    <t>VBRL41528337238030</t>
  </si>
  <si>
    <t>DLXN07341465912361</t>
  </si>
  <si>
    <t>ICCQ66777477102698</t>
  </si>
  <si>
    <t>XKQC55615887636311</t>
  </si>
  <si>
    <t>TZOO14139326604712</t>
  </si>
  <si>
    <t>SUFK64292531945235</t>
  </si>
  <si>
    <t>JKGG73567151812499</t>
  </si>
  <si>
    <t>BQHN85472287734103</t>
  </si>
  <si>
    <t>LKPR18644939537628</t>
  </si>
  <si>
    <t>CJZA96926081832622</t>
  </si>
  <si>
    <t>NTSD45054357445113</t>
  </si>
  <si>
    <t>LAJY88157713439283</t>
  </si>
  <si>
    <t>EFTS13078195677195</t>
  </si>
  <si>
    <t>LBOE70391077918898</t>
  </si>
  <si>
    <t>CNVQ68808509459917</t>
  </si>
  <si>
    <t>LVNW74103332226139</t>
  </si>
  <si>
    <t>AKIM06608952213727</t>
  </si>
  <si>
    <t>TNGW15849632092092</t>
  </si>
  <si>
    <t>YQCY81206256135161</t>
  </si>
  <si>
    <t>HQBL72521885841377</t>
  </si>
  <si>
    <t>CRNR50749158151422</t>
  </si>
  <si>
    <t>QQTG08960860712700</t>
  </si>
  <si>
    <t>IXGS62608996309459</t>
  </si>
  <si>
    <t>ISLQ15710377566065</t>
  </si>
  <si>
    <t>HJMP91029921743894</t>
  </si>
  <si>
    <t>DBHO38140276394661</t>
  </si>
  <si>
    <t>GUTR58883196371293</t>
  </si>
  <si>
    <t>TGBE92248048899226</t>
  </si>
  <si>
    <t>NLAS60566379071689</t>
  </si>
  <si>
    <t>BOXH55490232412379</t>
  </si>
  <si>
    <t>OGJP17779064368662</t>
  </si>
  <si>
    <t>XEPU58501433712068</t>
  </si>
  <si>
    <t>MYHQ99710661717257</t>
  </si>
  <si>
    <t>JUDA15555991929122</t>
  </si>
  <si>
    <t>YNZB04672519744180</t>
  </si>
  <si>
    <t>SDTC77885773058089</t>
  </si>
  <si>
    <t>XNLM15011632473199</t>
  </si>
  <si>
    <t>JGMB69701451781369</t>
  </si>
  <si>
    <t>CKVV19562770220508</t>
  </si>
  <si>
    <t>SEUI77101781465139</t>
  </si>
  <si>
    <t>AMLW55281081191466</t>
  </si>
  <si>
    <t>NMYL06850240605169</t>
  </si>
  <si>
    <t>PDDZ00295765818091</t>
  </si>
  <si>
    <t>SGFR93586626353154</t>
  </si>
  <si>
    <t>QQWC27936165989281</t>
  </si>
  <si>
    <t>ELZJ67248491759152</t>
  </si>
  <si>
    <t>AGEE43561378782842</t>
  </si>
  <si>
    <t>NZLT43450832117310</t>
  </si>
  <si>
    <t>VRNQ00464214541552</t>
  </si>
  <si>
    <t>XTEC55244834602967</t>
  </si>
  <si>
    <t>POJY83126514577029</t>
  </si>
  <si>
    <t>XRJA49213828450195</t>
  </si>
  <si>
    <t>QRKA02558581694885</t>
  </si>
  <si>
    <t>HPQC56396277488797</t>
  </si>
  <si>
    <t>CHAR53718195910213</t>
  </si>
  <si>
    <t>AJER13378324734815</t>
  </si>
  <si>
    <t>TXLK72918726717173</t>
  </si>
  <si>
    <t>NOYF34299895373144</t>
  </si>
  <si>
    <t>MAUO58805087696002</t>
  </si>
  <si>
    <t>ZOKA82215881450720</t>
  </si>
  <si>
    <t>QWGT11421656504229</t>
  </si>
  <si>
    <t>TJTS32183006720683</t>
  </si>
  <si>
    <t>LFRV06303537991771</t>
  </si>
  <si>
    <t>RRWW42137982763504</t>
  </si>
  <si>
    <t>RGEH84943031677390</t>
  </si>
  <si>
    <t>MFVE61507783411047</t>
  </si>
  <si>
    <t>MJAK54197852722983</t>
  </si>
  <si>
    <t>ZKOC53553976771517</t>
  </si>
  <si>
    <t>CKFT25407837048451</t>
  </si>
  <si>
    <t>ZWUI60371101470365</t>
  </si>
  <si>
    <t>JINQ27664459803687</t>
  </si>
  <si>
    <t>QYLG28094998926859</t>
  </si>
  <si>
    <t>NPGI25035731666299</t>
  </si>
  <si>
    <t>XMRC81117599280110</t>
  </si>
  <si>
    <t>DKDX05697086162393</t>
  </si>
  <si>
    <t>XWUG52249065512502</t>
  </si>
  <si>
    <t>JPMS68009630984508</t>
  </si>
  <si>
    <t>NKQI47319700184374</t>
  </si>
  <si>
    <t>SNOV41732916782702</t>
  </si>
  <si>
    <t>PZYD40818082456437</t>
  </si>
  <si>
    <t>YEJB01802316299234</t>
  </si>
  <si>
    <t>JKGW09919697030090</t>
  </si>
  <si>
    <t>QNNT78253323024667</t>
  </si>
  <si>
    <t>ONSR13322605968698</t>
  </si>
  <si>
    <t>ANLS26161121485993</t>
  </si>
  <si>
    <t>BPFP73834935417014</t>
  </si>
  <si>
    <t>YHRK34828604440783</t>
  </si>
  <si>
    <t>WPSG38277695886250</t>
  </si>
  <si>
    <t>IIFW24520367883914</t>
  </si>
  <si>
    <t>XYFY94618017376913</t>
  </si>
  <si>
    <t>MLSI62793058515818</t>
  </si>
  <si>
    <t>QJBS93761829793113</t>
  </si>
  <si>
    <t>XLAE34210660900472</t>
  </si>
  <si>
    <t>ELNO64162187708929</t>
  </si>
  <si>
    <t>UGBB95395106473959</t>
  </si>
  <si>
    <t>WCEZ42701906535949</t>
  </si>
  <si>
    <t>ZTYV22229256466834</t>
  </si>
  <si>
    <t>VAMP35750457914911</t>
  </si>
  <si>
    <t>JDIF16865717794768</t>
  </si>
  <si>
    <t>JBAI72747642956913</t>
  </si>
  <si>
    <t>OILT55661661509092</t>
  </si>
  <si>
    <t>VEQW66300829058966</t>
  </si>
  <si>
    <t>MHBK03845504464036</t>
  </si>
  <si>
    <t>HQHD83114740723572</t>
  </si>
  <si>
    <t>ZPSP46087549755642</t>
  </si>
  <si>
    <t>GNIJ61004297563254</t>
  </si>
  <si>
    <t>JGUF03637189593543</t>
  </si>
  <si>
    <t>QRDB08769943756244</t>
  </si>
  <si>
    <t>KORG77570572867481</t>
  </si>
  <si>
    <t>MONW29502774913065</t>
  </si>
  <si>
    <t>AYDL67811443525001</t>
  </si>
  <si>
    <t>TSXC64320476250455</t>
  </si>
  <si>
    <t>RWXA00876282892212</t>
  </si>
  <si>
    <t>YMAB09565359804465</t>
  </si>
  <si>
    <t>WDUU23470772804959</t>
  </si>
  <si>
    <t>AYRA96616793773486</t>
  </si>
  <si>
    <t>LQRZ22481580584823</t>
  </si>
  <si>
    <t>TDPP02452135183244</t>
  </si>
  <si>
    <t>RNRD80086167000602</t>
  </si>
  <si>
    <t>KGMZ82326690857150</t>
  </si>
  <si>
    <t>YWYE87102069035328</t>
  </si>
  <si>
    <t>TNER37820980917958</t>
  </si>
  <si>
    <t>RSYM36254024798981</t>
  </si>
  <si>
    <t>UZKG32485798675147</t>
  </si>
  <si>
    <t>PJGD12295419482946</t>
  </si>
  <si>
    <t>CEIF20812862536295</t>
  </si>
  <si>
    <t>ESQW07515426979523</t>
  </si>
  <si>
    <t>EBFL94426236200544</t>
  </si>
  <si>
    <t>OTXD96664749069632</t>
  </si>
  <si>
    <t>IPXJ85877563041980</t>
  </si>
  <si>
    <t>CGLX53664406813863</t>
  </si>
  <si>
    <t>MHVG40607793701245</t>
  </si>
  <si>
    <t>NHDG87976845599278</t>
  </si>
  <si>
    <t>UOQJ79963756490995</t>
  </si>
  <si>
    <t>HLQG80037518001797</t>
  </si>
  <si>
    <t>MEMB57953132387750</t>
  </si>
  <si>
    <t>UNVC66472030206888</t>
  </si>
  <si>
    <t>JZGS43967605003810</t>
  </si>
  <si>
    <t>YIHK44541703778759</t>
  </si>
  <si>
    <t>IGCS39144813144626</t>
  </si>
  <si>
    <t>BTRD83688531044715</t>
  </si>
  <si>
    <t>WVJS72957757254358</t>
  </si>
  <si>
    <t>LMWL89824581060051</t>
  </si>
  <si>
    <t>COFI11268735981716</t>
  </si>
  <si>
    <t>XZLS48743312344440</t>
  </si>
  <si>
    <t>GCPU25350973138762</t>
  </si>
  <si>
    <t>WGYJ16530443270789</t>
  </si>
  <si>
    <t>ZDYF38225170422467</t>
  </si>
  <si>
    <t>JSCJ91155416031232</t>
  </si>
  <si>
    <t>BAPV85043378216198</t>
  </si>
  <si>
    <t>LKYT63932408142605</t>
  </si>
  <si>
    <t>DCEL46982549958450</t>
  </si>
  <si>
    <t>LCTQ98845017535512</t>
  </si>
  <si>
    <t>CQGG09564880159021</t>
  </si>
  <si>
    <t>TFJH00039499605291</t>
  </si>
  <si>
    <t>UGYB19318998266164</t>
  </si>
  <si>
    <t>WKFK81902216382292</t>
  </si>
  <si>
    <t>PCWU64485227236115</t>
  </si>
  <si>
    <t>BXUR25997819818313</t>
  </si>
  <si>
    <t>CZVJ09977829465579</t>
  </si>
  <si>
    <t>LSHG98925070619002</t>
  </si>
  <si>
    <t>VBLO75647621801479</t>
  </si>
  <si>
    <t>XPMV69312156706114</t>
  </si>
  <si>
    <t>ONDV85565705678769</t>
  </si>
  <si>
    <t>CMXG64971027240851</t>
  </si>
  <si>
    <t>COZO77441650644446</t>
  </si>
  <si>
    <t>QQYT46485696761974</t>
  </si>
  <si>
    <t>DGVP52408149241158</t>
  </si>
  <si>
    <t>GFYB43196604548544</t>
  </si>
  <si>
    <t>PXKM15080948499073</t>
  </si>
  <si>
    <t>NKSX83000288327045</t>
  </si>
  <si>
    <t>PLKM95412854226134</t>
  </si>
  <si>
    <t>WPSZ39258610452349</t>
  </si>
  <si>
    <t>BXIU63917834060906</t>
  </si>
  <si>
    <t>ZYTJ03253575195251</t>
  </si>
  <si>
    <t>PXSG70331217209880</t>
  </si>
  <si>
    <t>DLKH12275200284222</t>
  </si>
  <si>
    <t>GMKI68720553694580</t>
  </si>
  <si>
    <t>GTXX29481872309631</t>
  </si>
  <si>
    <t>UMME12686771584721</t>
  </si>
  <si>
    <t>EUPD92868958055691</t>
  </si>
  <si>
    <t>WSCI62796058571950</t>
  </si>
  <si>
    <t>TBEC97911140065191</t>
  </si>
  <si>
    <t>TRJO23169493915332</t>
  </si>
  <si>
    <t>MVZW99624864606581</t>
  </si>
  <si>
    <t>AIQL53839696789986</t>
  </si>
  <si>
    <t>VMYO32943648996011</t>
  </si>
  <si>
    <t>CHTV27015218206925</t>
  </si>
  <si>
    <t>GPWK77681790201674</t>
  </si>
  <si>
    <t>MTEG43269368033096</t>
  </si>
  <si>
    <t>VJFQ94016581372255</t>
  </si>
  <si>
    <t>WFCY91635212865234</t>
  </si>
  <si>
    <t>AXIA40830665455988</t>
  </si>
  <si>
    <t>QITF37569202963817</t>
  </si>
  <si>
    <t>FCFI68336863752836</t>
  </si>
  <si>
    <t>GFGH24347902063051</t>
  </si>
  <si>
    <t>UYQS14532234233417</t>
  </si>
  <si>
    <t>KCVQ40317477811715</t>
  </si>
  <si>
    <t>DYVE52766112337691</t>
  </si>
  <si>
    <t>PNZE87582992086447</t>
  </si>
  <si>
    <t>SOXO85376832396249</t>
  </si>
  <si>
    <t>MEPH78502633560824</t>
  </si>
  <si>
    <t>SSNM98548838187328</t>
  </si>
  <si>
    <t>ROHQ13114671308560</t>
  </si>
  <si>
    <t>APDB40657303498117</t>
  </si>
  <si>
    <t>YSXH89175079806531</t>
  </si>
  <si>
    <t>QZJV29319873667481</t>
  </si>
  <si>
    <t>WRHV37860015621478</t>
  </si>
  <si>
    <t>XCGY32887804525769</t>
  </si>
  <si>
    <t>MWFT50132585098885</t>
  </si>
  <si>
    <t>QGTV11625582952873</t>
  </si>
  <si>
    <t>CGMR22506014684113</t>
  </si>
  <si>
    <t>HKYG18694397294299</t>
  </si>
  <si>
    <t>GCTR34129710818913</t>
  </si>
  <si>
    <t>CGMG21630974117631</t>
  </si>
  <si>
    <t>KDKB03883449912577</t>
  </si>
  <si>
    <t>YANQ29446073245607</t>
  </si>
  <si>
    <t>KBBV49083981080652</t>
  </si>
  <si>
    <t>FQCZ26095844442644</t>
  </si>
  <si>
    <t>IYMQ88318670283788</t>
  </si>
  <si>
    <t>ETNI92333259080654</t>
  </si>
  <si>
    <t>XRTG23684485180545</t>
  </si>
  <si>
    <t>VOSZ79909010585992</t>
  </si>
  <si>
    <t>XBBD90726173697226</t>
  </si>
  <si>
    <t>HWZG21182466832771</t>
  </si>
  <si>
    <t>LFFW68108403742373</t>
  </si>
  <si>
    <t>IPWB80974481370519</t>
  </si>
  <si>
    <t>XTCJ37797672286840</t>
  </si>
  <si>
    <t>SCVQ17385435084534</t>
  </si>
  <si>
    <t>PZZA15343581613252</t>
  </si>
  <si>
    <t>QSWQ48334445319181</t>
  </si>
  <si>
    <t>GKSA36958338564715</t>
  </si>
  <si>
    <t>DAZL18764581870124</t>
  </si>
  <si>
    <t>GHUA26304670583549</t>
  </si>
  <si>
    <t>HVMR47874189172988</t>
  </si>
  <si>
    <t>YOSZ10942191142557</t>
  </si>
  <si>
    <t>MOLO60924692374488</t>
  </si>
  <si>
    <t>RREJ63847598128615</t>
  </si>
  <si>
    <t>UPAQ81717930015048</t>
  </si>
  <si>
    <t>NHIS84752118914005</t>
  </si>
  <si>
    <t>TRJU44350792765776</t>
  </si>
  <si>
    <t>FXKZ03478262396401</t>
  </si>
  <si>
    <t>ZPCP08668473278008</t>
  </si>
  <si>
    <t>FCRP44039257959996</t>
  </si>
  <si>
    <t>EFHJ38300366612241</t>
  </si>
  <si>
    <t>FNON10882020531584</t>
  </si>
  <si>
    <t>FNYY84227030669151</t>
  </si>
  <si>
    <t>UKYC37728623089595</t>
  </si>
  <si>
    <t>PYDL82622471569315</t>
  </si>
  <si>
    <t>YDZF72488942080718</t>
  </si>
  <si>
    <t>KIFH13035232908706</t>
  </si>
  <si>
    <t>VTUN44618446706554</t>
  </si>
  <si>
    <t>OBIL52286536543604</t>
  </si>
  <si>
    <t>NBCM62359982832665</t>
  </si>
  <si>
    <t>HBKK59972670488296</t>
  </si>
  <si>
    <t>JFNL05100926068050</t>
  </si>
  <si>
    <t>JNRR63815150272959</t>
  </si>
  <si>
    <t>HNNG41802527429682</t>
  </si>
  <si>
    <t>KVZI08158469253566</t>
  </si>
  <si>
    <t>HTDP38415964752081</t>
  </si>
  <si>
    <t>KPED87679027097041</t>
  </si>
  <si>
    <t>QIOT28574180630968</t>
  </si>
  <si>
    <t>FHAH28736932954749</t>
  </si>
  <si>
    <t>CIYN13047067411220</t>
  </si>
  <si>
    <t>TBZG13114490164209</t>
  </si>
  <si>
    <t>MQOG10488785786312</t>
  </si>
  <si>
    <t>WMAY35020847991567</t>
  </si>
  <si>
    <t>YAIP96336025768184</t>
  </si>
  <si>
    <t>NUUQ05094554303010</t>
  </si>
  <si>
    <t>GLYE86510779773882</t>
  </si>
  <si>
    <t>PSJS66748898915150</t>
  </si>
  <si>
    <t>MQNO93847905132167</t>
  </si>
  <si>
    <t>ZLTY85572296621482</t>
  </si>
  <si>
    <t>SVUH00581526010476</t>
  </si>
  <si>
    <t>HSYA08178210709805</t>
  </si>
  <si>
    <t>NHDF51599668870956</t>
  </si>
  <si>
    <t>MSFY23038905769392</t>
  </si>
  <si>
    <t>VHAN54361998892866</t>
  </si>
  <si>
    <t>DGOB55691560038537</t>
  </si>
  <si>
    <t>POYU92458419879070</t>
  </si>
  <si>
    <t>PDYV43168126181378</t>
  </si>
  <si>
    <t>VMCF32930100157529</t>
  </si>
  <si>
    <t>NHOE75718347830415</t>
  </si>
  <si>
    <t>DXIS06135683142780</t>
  </si>
  <si>
    <t>NQPM49187326360672</t>
  </si>
  <si>
    <t>NXRQ97028859265205</t>
  </si>
  <si>
    <t>RMVJ71468070100325</t>
  </si>
  <si>
    <t>MJBD30797856863314</t>
  </si>
  <si>
    <t>CANN13216410967735</t>
  </si>
  <si>
    <t>OIMT39274847957673</t>
  </si>
  <si>
    <t>OJPH31816516974936</t>
  </si>
  <si>
    <t>RNUK02567762729663</t>
  </si>
  <si>
    <t>MRZH87177589422400</t>
  </si>
  <si>
    <t>GCEK17464436387385</t>
  </si>
  <si>
    <t>OIXK18001374269038</t>
  </si>
  <si>
    <t>AWJI37202409640955</t>
  </si>
  <si>
    <t>JEHT62691153230763</t>
  </si>
  <si>
    <t>XTFT04798585838311</t>
  </si>
  <si>
    <t>MLJX65087224935946</t>
  </si>
  <si>
    <t>KTUQ47849412759353</t>
  </si>
  <si>
    <t>SCMD83645621309225</t>
  </si>
  <si>
    <t>DZNP90071666458007</t>
  </si>
  <si>
    <t>SZHH77145922888265</t>
  </si>
  <si>
    <t>TQTU94834868031361</t>
  </si>
  <si>
    <t>XZNP76304809963095</t>
  </si>
  <si>
    <t>TWNG47887454166460</t>
  </si>
  <si>
    <t>RCKG49399424044994</t>
  </si>
  <si>
    <t>HMLJ34400720510884</t>
  </si>
  <si>
    <t>VKYE58076800528111</t>
  </si>
  <si>
    <t>DAQD34526659017577</t>
  </si>
  <si>
    <t>KMPJ49225889822054</t>
  </si>
  <si>
    <t>ATIG10136723738805</t>
  </si>
  <si>
    <t>ZPBY17089806596788</t>
  </si>
  <si>
    <t>CMJO56018828257640</t>
  </si>
  <si>
    <t>FTAT90813315361429</t>
  </si>
  <si>
    <t>DIFB70471854330976</t>
  </si>
  <si>
    <t>ACPJ51888928540506</t>
  </si>
  <si>
    <t>OONS15317427776270</t>
  </si>
  <si>
    <t>BHEQ50720141007643</t>
  </si>
  <si>
    <t>ZSGR98977767035438</t>
  </si>
  <si>
    <t>SCQJ11113157530729</t>
  </si>
  <si>
    <t>QMXH49586550866759</t>
  </si>
  <si>
    <t>PVNB28809024613993</t>
  </si>
  <si>
    <t>XKLE26064315579422</t>
  </si>
  <si>
    <t>QCMK58066931355301</t>
  </si>
  <si>
    <t>FBSW69890297359601</t>
  </si>
  <si>
    <t>BAKF11383311354574</t>
  </si>
  <si>
    <t>WHMT77729517404077</t>
  </si>
  <si>
    <t>LAPY95368094004617</t>
  </si>
  <si>
    <t>CIUU30576329156873</t>
  </si>
  <si>
    <t>ECWE67017216878416</t>
  </si>
  <si>
    <t>YHEI89850491789325</t>
  </si>
  <si>
    <t>MEWA58968946632174</t>
  </si>
  <si>
    <t>YGQX37901170988009</t>
  </si>
  <si>
    <t>HHYU44552792893278</t>
  </si>
  <si>
    <t>ULOV75710977058866</t>
  </si>
  <si>
    <t>JVYV40605260329778</t>
  </si>
  <si>
    <t>FKQE95084595008412</t>
  </si>
  <si>
    <t>ODMY88539895572809</t>
  </si>
  <si>
    <t>KFYL01709456210013</t>
  </si>
  <si>
    <t>HYFA80814539006724</t>
  </si>
  <si>
    <t>NZCN67188815983833</t>
  </si>
  <si>
    <t>KSSR73546082308600</t>
  </si>
  <si>
    <t>OTNI29692521733552</t>
  </si>
  <si>
    <t>BAFV71251835850425</t>
  </si>
  <si>
    <t>IMQD28651499411137</t>
  </si>
  <si>
    <t>SOZW57066886454878</t>
  </si>
  <si>
    <t>FRBJ86233693768807</t>
  </si>
  <si>
    <t>BYXV47317903941855</t>
  </si>
  <si>
    <t>ZQCT64543577493947</t>
  </si>
  <si>
    <t>LJQB71279289843132</t>
  </si>
  <si>
    <t>KCUE53665477564155</t>
  </si>
  <si>
    <t>YFHW22913883081623</t>
  </si>
  <si>
    <t>OBKR05983159967243</t>
  </si>
  <si>
    <t>AWOU53014401416795</t>
  </si>
  <si>
    <t>QJAE38555071042782</t>
  </si>
  <si>
    <t>ZCYX18657409671321</t>
  </si>
  <si>
    <t>REEK88049211321855</t>
  </si>
  <si>
    <t>CRPM52933815642016</t>
  </si>
  <si>
    <t>WBMM97349002402200</t>
  </si>
  <si>
    <t>BUDU74847622492682</t>
  </si>
  <si>
    <t>RTLV32089450113987</t>
  </si>
  <si>
    <t>LRNM92662579240959</t>
  </si>
  <si>
    <t>TIPO52572642347121</t>
  </si>
  <si>
    <t>JUMC21942762328700</t>
  </si>
  <si>
    <t>LUAH58478093445734</t>
  </si>
  <si>
    <t>OYJJ21910108846118</t>
  </si>
  <si>
    <t>JGKC53944899880776</t>
  </si>
  <si>
    <t>HEJL47490831689884</t>
  </si>
  <si>
    <t>THNZ18657934855665</t>
  </si>
  <si>
    <t>XPGR20240780899337</t>
  </si>
  <si>
    <t>JVYT79282842493605</t>
  </si>
  <si>
    <t>MRDP95999484035073</t>
  </si>
  <si>
    <t>USBM18200916934392</t>
  </si>
  <si>
    <t>AEEB75202936984173</t>
  </si>
  <si>
    <t>PWYV99363964717650</t>
  </si>
  <si>
    <t>JFGA52282604361675</t>
  </si>
  <si>
    <t>TYGC07344073579482</t>
  </si>
  <si>
    <t>GSYS75782275040639</t>
  </si>
  <si>
    <t>FMBB57969366765828</t>
  </si>
  <si>
    <t>RJCX06201746015852</t>
  </si>
  <si>
    <t>UEUJ78030614151104</t>
  </si>
  <si>
    <t>PIQR65613136669671</t>
  </si>
  <si>
    <t>ABGU04411334689940</t>
  </si>
  <si>
    <t>RNZG25780872158164</t>
  </si>
  <si>
    <t>QGFJ27448644626463</t>
  </si>
  <si>
    <t>KVZS11413268817129</t>
  </si>
  <si>
    <t>HBZF17931727278985</t>
  </si>
  <si>
    <t>ALYX47373231963168</t>
  </si>
  <si>
    <t>BGQK45850005870885</t>
  </si>
  <si>
    <t>IAVU93496761377377</t>
  </si>
  <si>
    <t>EMYF18860771816083</t>
  </si>
  <si>
    <t>OSYU08183149507626</t>
  </si>
  <si>
    <t>SFJK04731326732027</t>
  </si>
  <si>
    <t>JDHO90929314929096</t>
  </si>
  <si>
    <t>WZYC04405385005049</t>
  </si>
  <si>
    <t>NSPL74320191263539</t>
  </si>
  <si>
    <t>NOQW17976597580827</t>
  </si>
  <si>
    <t>IAZB10815931209155</t>
  </si>
  <si>
    <t>MOMJ49735022268664</t>
  </si>
  <si>
    <t>NHXJ49191768315692</t>
  </si>
  <si>
    <t>KBVI66540983438665</t>
  </si>
  <si>
    <t>XIHX70181185575077</t>
  </si>
  <si>
    <t>QCSX67546836885773</t>
  </si>
  <si>
    <t>DVCO09121249491826</t>
  </si>
  <si>
    <t>JBXB21466564303375</t>
  </si>
  <si>
    <t>ZKOL70112202883784</t>
  </si>
  <si>
    <t>DAVH80271787885203</t>
  </si>
  <si>
    <t>WGAQ79760026052152</t>
  </si>
  <si>
    <t>RZLC42023129303089</t>
  </si>
  <si>
    <t>JXYH66442885027264</t>
  </si>
  <si>
    <t>FPTW64047083031280</t>
  </si>
  <si>
    <t>WXKD67647426784929</t>
  </si>
  <si>
    <t>AEUG91301115956287</t>
  </si>
  <si>
    <t>ACSP51281051353709</t>
  </si>
  <si>
    <t>KUFS31778599676463</t>
  </si>
  <si>
    <t>EIMJ87867297770931</t>
  </si>
  <si>
    <t>TYLF58111054770652</t>
  </si>
  <si>
    <t>FNKU97522939006291</t>
  </si>
  <si>
    <t>PQUN75369094244995</t>
  </si>
  <si>
    <t>OGKG36030592666744</t>
  </si>
  <si>
    <t>HQWZ29728899555278</t>
  </si>
  <si>
    <t>RBIU44636323713757</t>
  </si>
  <si>
    <t>VMBN99766602052183</t>
  </si>
  <si>
    <t>YBAS28721930410903</t>
  </si>
  <si>
    <t>HLKT65945394071439</t>
  </si>
  <si>
    <t>FLLR56675005307832</t>
  </si>
  <si>
    <t>IXBQ24251627630066</t>
  </si>
  <si>
    <t>DYSJ96152075234891</t>
  </si>
  <si>
    <t>UXJC58935320003705</t>
  </si>
  <si>
    <t>QWWB05241442617598</t>
  </si>
  <si>
    <t>NTQF98774485489677</t>
  </si>
  <si>
    <t>VCXM72868686049012</t>
  </si>
  <si>
    <t>OAJE12146488244465</t>
  </si>
  <si>
    <t>HXTJ13336836108162</t>
  </si>
  <si>
    <t>OKWX77478218868307</t>
  </si>
  <si>
    <t>SNQA24939646866752</t>
  </si>
  <si>
    <t>VJTO83898343416247</t>
  </si>
  <si>
    <t>VLNT05716148858177</t>
  </si>
  <si>
    <t>NRXE45366472158329</t>
  </si>
  <si>
    <t>GOSD74876420124100</t>
  </si>
  <si>
    <t>BHYQ35044866143791</t>
  </si>
  <si>
    <t>MXUG97602870379001</t>
  </si>
  <si>
    <t>DVMI11368915146958</t>
  </si>
  <si>
    <t>DUHK29641321689259</t>
  </si>
  <si>
    <t>AIHQ20691855751789</t>
  </si>
  <si>
    <t>QOXX46157647103903</t>
  </si>
  <si>
    <t>XGLS16618978700823</t>
  </si>
  <si>
    <t>GQZF27591727526776</t>
  </si>
  <si>
    <t>MZEM19264845771582</t>
  </si>
  <si>
    <t>KGTL41552633240613</t>
  </si>
  <si>
    <t>DHJI47470059813273</t>
  </si>
  <si>
    <t>QLAF40910341846648</t>
  </si>
  <si>
    <t>ZDHX59900217124656</t>
  </si>
  <si>
    <t>FCCW07237342151377</t>
  </si>
  <si>
    <t>VEFL54110256627547</t>
  </si>
  <si>
    <t>HDUS48382548463233</t>
  </si>
  <si>
    <t>TQFZ73684792709555</t>
  </si>
  <si>
    <t>EAXY22082203455653</t>
  </si>
  <si>
    <t>WVNE76168708532036</t>
  </si>
  <si>
    <t>ZKRC49752237778697</t>
  </si>
  <si>
    <t>EPMW99938427992792</t>
  </si>
  <si>
    <t>CREK68571671887894</t>
  </si>
  <si>
    <t>IAAN25654373159335</t>
  </si>
  <si>
    <t>UFEA37462710130306</t>
  </si>
  <si>
    <t>OGRX25582308682948</t>
  </si>
  <si>
    <t>WEVO02561860738839</t>
  </si>
  <si>
    <t>JUCD42904661546323</t>
  </si>
  <si>
    <t>YQPH53553331928050</t>
  </si>
  <si>
    <t>BOHI57541578741529</t>
  </si>
  <si>
    <t>AKLQ52260673083516</t>
  </si>
  <si>
    <t>PBDB92956615375487</t>
  </si>
  <si>
    <t>ZXFS41659877063297</t>
  </si>
  <si>
    <t>ERRK91767888737679</t>
  </si>
  <si>
    <t>HEJB91499466838137</t>
  </si>
  <si>
    <t>BBUN56161733025010</t>
  </si>
  <si>
    <t>THGW15508127241721</t>
  </si>
  <si>
    <t>MJGW35256369588810</t>
  </si>
  <si>
    <t>PZMW09452509541430</t>
  </si>
  <si>
    <t>JZZA10689441659429</t>
  </si>
  <si>
    <t>ZSAB08835068425963</t>
  </si>
  <si>
    <t>OHXN17164341913745</t>
  </si>
  <si>
    <t>CVCA40586855119240</t>
  </si>
  <si>
    <t>GJRN22973101327274</t>
  </si>
  <si>
    <t>UAZM26704716852923</t>
  </si>
  <si>
    <t>FVMW65325991935080</t>
  </si>
  <si>
    <t>GUSK17966219178718</t>
  </si>
  <si>
    <t>FLYQ49730775383645</t>
  </si>
  <si>
    <t>ZKJK94111161693031</t>
  </si>
  <si>
    <t>RHVK83045146461576</t>
  </si>
  <si>
    <t>YENM87071411957472</t>
  </si>
  <si>
    <t>ORYK53294879164448</t>
  </si>
  <si>
    <t>VTOF22278158042340</t>
  </si>
  <si>
    <t>UFQZ04191996360308</t>
  </si>
  <si>
    <t>XEUS79407329136151</t>
  </si>
  <si>
    <t>SXQE80380292457810</t>
  </si>
  <si>
    <t>XOWL12273415263519</t>
  </si>
  <si>
    <t>JKFC28579391081400</t>
  </si>
  <si>
    <t>HQMH24649301575164</t>
  </si>
  <si>
    <t>HPDS03577496791767</t>
  </si>
  <si>
    <t>SXHF54301301839630</t>
  </si>
  <si>
    <t>HBHN42832582928919</t>
  </si>
  <si>
    <t>DCKH08614573557923</t>
  </si>
  <si>
    <t>XJKX67555645724928</t>
  </si>
  <si>
    <t>OSKI72175255043279</t>
  </si>
  <si>
    <t>OFQW41881066808606</t>
  </si>
  <si>
    <t>GKXX68084846422159</t>
  </si>
  <si>
    <t>OKKM48239355058391</t>
  </si>
  <si>
    <t>PNYT24880120689436</t>
  </si>
  <si>
    <t>IEHN89905603416646</t>
  </si>
  <si>
    <t>XNVM01815796834565</t>
  </si>
  <si>
    <t>KLRK54949854400252</t>
  </si>
  <si>
    <t>YUAA76512117726187</t>
  </si>
  <si>
    <t>QXSS84949757420301</t>
  </si>
  <si>
    <t>OBLY29289633827105</t>
  </si>
  <si>
    <t>EEEA06519906272920</t>
  </si>
  <si>
    <t>BUXZ78526010990252</t>
  </si>
  <si>
    <t>DRKR76717804388858</t>
  </si>
  <si>
    <t>KGYG64463039415462</t>
  </si>
  <si>
    <t>ANAH57278952295998</t>
  </si>
  <si>
    <t>TBGT10764411121339</t>
  </si>
  <si>
    <t>RMRK80131189970567</t>
  </si>
  <si>
    <t>JVZD20701933988676</t>
  </si>
  <si>
    <t>YMSZ39567326417913</t>
  </si>
  <si>
    <t>CGFU33588911925169</t>
  </si>
  <si>
    <t>DFWS56418144370237</t>
  </si>
  <si>
    <t>BZOW84507559636591</t>
  </si>
  <si>
    <t>YBKH40872990100546</t>
  </si>
  <si>
    <t>FMOZ69354290058126</t>
  </si>
  <si>
    <t>TCLO72373316057287</t>
  </si>
  <si>
    <t>DULO75339563154968</t>
  </si>
  <si>
    <t>CDSU21017952215443</t>
  </si>
  <si>
    <t>WJIW12760391972302</t>
  </si>
  <si>
    <t>RPOA24659144413142</t>
  </si>
  <si>
    <t>PWGX93181807777471</t>
  </si>
  <si>
    <t>RLNQ87039413803994</t>
  </si>
  <si>
    <t>YJSV02184004503735</t>
  </si>
  <si>
    <t>GHSC68601376871557</t>
  </si>
  <si>
    <t>CTSK26386304903847</t>
  </si>
  <si>
    <t>ESRC88440430594394</t>
  </si>
  <si>
    <t>KBLK64691543231163</t>
  </si>
  <si>
    <t>OEPT54246461962410</t>
  </si>
  <si>
    <t>ZMDE76833257978639</t>
  </si>
  <si>
    <t>NBWM65366710563097</t>
  </si>
  <si>
    <t>XTRD58449898861046</t>
  </si>
  <si>
    <t>MGBS12335439586368</t>
  </si>
  <si>
    <t>TLUR07155500651911</t>
  </si>
  <si>
    <t>RCVD88911468804671</t>
  </si>
  <si>
    <t>VKAI94629283288781</t>
  </si>
  <si>
    <t>PEWK05043323321073</t>
  </si>
  <si>
    <t>OHQT92995879156097</t>
  </si>
  <si>
    <t>GIKV06087815885742</t>
  </si>
  <si>
    <t>ZYXQ24103404376532</t>
  </si>
  <si>
    <t>FFCM68488883986742</t>
  </si>
  <si>
    <t>TWJH29613625852060</t>
  </si>
  <si>
    <t>MEJG80125518638027</t>
  </si>
  <si>
    <t>DKNG13063524001972</t>
  </si>
  <si>
    <t>BNPT73021298153474</t>
  </si>
  <si>
    <t>UVEH84353565209756</t>
  </si>
  <si>
    <t>LLCM83735736885587</t>
  </si>
  <si>
    <t>LGXN43725108500558</t>
  </si>
  <si>
    <t>KTJB37262688255059</t>
  </si>
  <si>
    <t>UHZJ22799542924629</t>
  </si>
  <si>
    <t>PVID35724182816373</t>
  </si>
  <si>
    <t>ZRSV19885272223866</t>
  </si>
  <si>
    <t>YDTY56598289438111</t>
  </si>
  <si>
    <t>BGAA05770922119076</t>
  </si>
  <si>
    <t>UVWG99228842267705</t>
  </si>
  <si>
    <t>LTKO18275490596286</t>
  </si>
  <si>
    <t>KRFD08439244538001</t>
  </si>
  <si>
    <t>XGYJ44234464744156</t>
  </si>
  <si>
    <t>OVNG94572787346240</t>
  </si>
  <si>
    <t>XNCY54462047386814</t>
  </si>
  <si>
    <t>WBQN20901214788055</t>
  </si>
  <si>
    <t>NKRL47548702612457</t>
  </si>
  <si>
    <t>DVKA76994573182324</t>
  </si>
  <si>
    <t>GVAO37049439539131</t>
  </si>
  <si>
    <t>NGSB33683595770220</t>
  </si>
  <si>
    <t>ITFH18253947039279</t>
  </si>
  <si>
    <t>JEWI92821697324454</t>
  </si>
  <si>
    <t>GTXI83593750101972</t>
  </si>
  <si>
    <t>WOSN09017455883794</t>
  </si>
  <si>
    <t>TMDU53729292012706</t>
  </si>
  <si>
    <t>WOUD85379072770616</t>
  </si>
  <si>
    <t>EABY61608071250420</t>
  </si>
  <si>
    <t>HJXW61254731431630</t>
  </si>
  <si>
    <t>JZJI93243059394263</t>
  </si>
  <si>
    <t>QWNA25964619669066</t>
  </si>
  <si>
    <t>CKCH30013533324567</t>
  </si>
  <si>
    <t>KYXZ32066368082306</t>
  </si>
  <si>
    <t>MFKU07647668102499</t>
  </si>
  <si>
    <t>EMLQ60117981921032</t>
  </si>
  <si>
    <t>TJSA57441603313802</t>
  </si>
  <si>
    <t>QOQV78348089030846</t>
  </si>
  <si>
    <t>JGUQ14265727665104</t>
  </si>
  <si>
    <t>YMBS14167885231732</t>
  </si>
  <si>
    <t>VLGY20370103373622</t>
  </si>
  <si>
    <t>MMRB34633162517303</t>
  </si>
  <si>
    <t>YPXO96511230472156</t>
  </si>
  <si>
    <t>POLX11700574620308</t>
  </si>
  <si>
    <t>YCOZ01514975757195</t>
  </si>
  <si>
    <t>MRLI25448430800488</t>
  </si>
  <si>
    <t>IKPH74767984333479</t>
  </si>
  <si>
    <t>WNHD44531470856125</t>
  </si>
  <si>
    <t>PGWX76794218506805</t>
  </si>
  <si>
    <t>OKWI52536303145019</t>
  </si>
  <si>
    <t>KHZH08907063988201</t>
  </si>
  <si>
    <t>UITZ07464000279135</t>
  </si>
  <si>
    <t>HZVO30656902036000</t>
  </si>
  <si>
    <t>PMNZ08679721098142</t>
  </si>
  <si>
    <t>CIKR36425272171203</t>
  </si>
  <si>
    <t>VCHR24779639765761</t>
  </si>
  <si>
    <t>LHJF26129961529699</t>
  </si>
  <si>
    <t>VZDU52707793509678</t>
  </si>
  <si>
    <t>JCLY87113550915282</t>
  </si>
  <si>
    <t>DTHH25837204841220</t>
  </si>
  <si>
    <t>MVJD82964939777746</t>
  </si>
  <si>
    <t>SBYB33521550539192</t>
  </si>
  <si>
    <t>GKTI24280372801228</t>
  </si>
  <si>
    <t>RYRU50763364438464</t>
  </si>
  <si>
    <t>JOOO10977183650877</t>
  </si>
  <si>
    <t>BLIY28772692651961</t>
  </si>
  <si>
    <t>KZLS34452488515112</t>
  </si>
  <si>
    <t>TXYM99814236171730</t>
  </si>
  <si>
    <t>IMNM51771938877446</t>
  </si>
  <si>
    <t>LQLF72582099446410</t>
  </si>
  <si>
    <t>IHHQ11099262526687</t>
  </si>
  <si>
    <t>XIPA68917427572803</t>
  </si>
  <si>
    <t>YXVK23731704264606</t>
  </si>
  <si>
    <t>IBUO49372593269192</t>
  </si>
  <si>
    <t>HXJN93457519458172</t>
  </si>
  <si>
    <t>FNEW70711535962440</t>
  </si>
  <si>
    <t>MKAX69812960742875</t>
  </si>
  <si>
    <t>WBSO03766921478804</t>
  </si>
  <si>
    <t>XPZK09432546434501</t>
  </si>
  <si>
    <t>AERP30243898118651</t>
  </si>
  <si>
    <t>RBQY00400039758534</t>
  </si>
  <si>
    <t>KLWQ64491836252887</t>
  </si>
  <si>
    <t>YMCH74531041394576</t>
  </si>
  <si>
    <t>WFOH07180471341178</t>
  </si>
  <si>
    <t>UOLH13637114847915</t>
  </si>
  <si>
    <t>LPRE11607257308824</t>
  </si>
  <si>
    <t>YVAB78326176877947</t>
  </si>
  <si>
    <t>GSDX84757810177480</t>
  </si>
  <si>
    <t>DMUK01480501653264</t>
  </si>
  <si>
    <t>VLRU19905445098622</t>
  </si>
  <si>
    <t>WVHS43483217239868</t>
  </si>
  <si>
    <t>ZXEX95955093228475</t>
  </si>
  <si>
    <t>KZDY87177313723438</t>
  </si>
  <si>
    <t>CNRQ09280805205213</t>
  </si>
  <si>
    <t>KVDI29459988491518</t>
  </si>
  <si>
    <t>RGQN68497423410658</t>
  </si>
  <si>
    <t>DYAX53196749575463</t>
  </si>
  <si>
    <t>GNDQ31803444262516</t>
  </si>
  <si>
    <t>LWVB48667968082794</t>
  </si>
  <si>
    <t>OPFU01832540700069</t>
  </si>
  <si>
    <t>ACHB26784161891981</t>
  </si>
  <si>
    <t>YZFJ72468711150346</t>
  </si>
  <si>
    <t>XXXM56821976670182</t>
  </si>
  <si>
    <t>RPFG09430626051196</t>
  </si>
  <si>
    <t>ZQMO41750695775513</t>
  </si>
  <si>
    <t>CUAG09867484570455</t>
  </si>
  <si>
    <t>AGZE00304970714547</t>
  </si>
  <si>
    <t>LNKU77045224678416</t>
  </si>
  <si>
    <t>IVOT35839153933700</t>
  </si>
  <si>
    <t>LHCG55478996069659</t>
  </si>
  <si>
    <t>ZAGK90173591617244</t>
  </si>
  <si>
    <t>TUSK55166624647457</t>
  </si>
  <si>
    <t>BCDW57225067673365</t>
  </si>
  <si>
    <t>PRGW22265396566323</t>
  </si>
  <si>
    <t>XCGP44543257773682</t>
  </si>
  <si>
    <t>BTOF06507557462101</t>
  </si>
  <si>
    <t>FHTL87088075732311</t>
  </si>
  <si>
    <t>YURJ44958873223207</t>
  </si>
  <si>
    <t>AWWS15125853714711</t>
  </si>
  <si>
    <t>ELRO15699391020355</t>
  </si>
  <si>
    <t>XMDB26595585691248</t>
  </si>
  <si>
    <t>BSMT12210027983977</t>
  </si>
  <si>
    <t>PDMP34777657607234</t>
  </si>
  <si>
    <t>OLTN22716054200540</t>
  </si>
  <si>
    <t>FRDM68276728214642</t>
  </si>
  <si>
    <t>TIOU78893793942600</t>
  </si>
  <si>
    <t>BVLS30404056268789</t>
  </si>
  <si>
    <t>ANQE10507017020637</t>
  </si>
  <si>
    <t>FPDB00934936433295</t>
  </si>
  <si>
    <t>XUAW64430866132865</t>
  </si>
  <si>
    <t>MTVJ02614746810185</t>
  </si>
  <si>
    <t>YRKJ49291509569372</t>
  </si>
  <si>
    <t>MARC17709194546304</t>
  </si>
  <si>
    <t>EGNI66557047705144</t>
  </si>
  <si>
    <t>OTWZ35774869949304</t>
  </si>
  <si>
    <t>AQXG65818978274383</t>
  </si>
  <si>
    <t>BNIE52878801738287</t>
  </si>
  <si>
    <t>LBHZ88112559714198</t>
  </si>
  <si>
    <t>RKUY89784786099839</t>
  </si>
  <si>
    <t>IIPJ35311600043551</t>
  </si>
  <si>
    <t>XRBC47846691402171</t>
  </si>
  <si>
    <t>KPBB07696391350105</t>
  </si>
  <si>
    <t>SPLU89851484032089</t>
  </si>
  <si>
    <t>EASV18632728557913</t>
  </si>
  <si>
    <t>RROG37885207018653</t>
  </si>
  <si>
    <t>IXGL44463327247877</t>
  </si>
  <si>
    <t>VLXZ03768628597167</t>
  </si>
  <si>
    <t>NHKS59558333035442</t>
  </si>
  <si>
    <t>PBSE73039112980081</t>
  </si>
  <si>
    <t>KRLM30217503059762</t>
  </si>
  <si>
    <t>PXUW77198074071415</t>
  </si>
  <si>
    <t>KAAS20859602876787</t>
  </si>
  <si>
    <t>RING91452583478684</t>
  </si>
  <si>
    <t>NPCP53625601579430</t>
  </si>
  <si>
    <t>WVIZ32572058199601</t>
  </si>
  <si>
    <t>ACJZ95415576834929</t>
  </si>
  <si>
    <t>EOFT80232291279991</t>
  </si>
  <si>
    <t>UABE09881614354879</t>
  </si>
  <si>
    <t>XZKH07179464816419</t>
  </si>
  <si>
    <t>PATQ09543980826446</t>
  </si>
  <si>
    <t>MCSY05463057427365</t>
  </si>
  <si>
    <t>UZMQ71487850394492</t>
  </si>
  <si>
    <t>MJBL25016024286994</t>
  </si>
  <si>
    <t>WLWJ52678458745430</t>
  </si>
  <si>
    <t>PYCL26650003310812</t>
  </si>
  <si>
    <t>TMZT64521233470651</t>
  </si>
  <si>
    <t>FVVT68091266459987</t>
  </si>
  <si>
    <t>GFVM09170541678643</t>
  </si>
  <si>
    <t>LLYT30979828169427</t>
  </si>
  <si>
    <t>CUSL44948671445158</t>
  </si>
  <si>
    <t>VKYJ38079531283971</t>
  </si>
  <si>
    <t>BXPD31577500207254</t>
  </si>
  <si>
    <t>LAST60783908359987</t>
  </si>
  <si>
    <t>FRWG47691631490738</t>
  </si>
  <si>
    <t>LNQW39101830814908</t>
  </si>
  <si>
    <t>MIXY37545620262093</t>
  </si>
  <si>
    <t>NSCU11843763323953</t>
  </si>
  <si>
    <t>YCUE30604053999136</t>
  </si>
  <si>
    <t>BKAF89587650611136</t>
  </si>
  <si>
    <t>UMRC04785374440142</t>
  </si>
  <si>
    <t>PLWY48002713983190</t>
  </si>
  <si>
    <t>RIGH54231187516204</t>
  </si>
  <si>
    <t>BCOL00742622506905</t>
  </si>
  <si>
    <t>HBMN58921717956899</t>
  </si>
  <si>
    <t>AFTI40838045824982</t>
  </si>
  <si>
    <t>BWEZ69740610642549</t>
  </si>
  <si>
    <t>WBZU60639953705241</t>
  </si>
  <si>
    <t>WVPU00837822152462</t>
  </si>
  <si>
    <t>KZIF56017511875348</t>
  </si>
  <si>
    <t>SPUW56485907399448</t>
  </si>
  <si>
    <t>KGJX00960164029012</t>
  </si>
  <si>
    <t>AAXA74408411419864</t>
  </si>
  <si>
    <t>KJYM26889128734896</t>
  </si>
  <si>
    <t>CPQO60632053001828</t>
  </si>
  <si>
    <t>RUJF67775732329022</t>
  </si>
  <si>
    <t>TGIH15265087387153</t>
  </si>
  <si>
    <t>YONE89073456126944</t>
  </si>
  <si>
    <t>XRTA22993784282950</t>
  </si>
  <si>
    <t>OFBY85032445153687</t>
  </si>
  <si>
    <t>BSYR84016432739298</t>
  </si>
  <si>
    <t>SWAW12892381368429</t>
  </si>
  <si>
    <t>JHCS50276768092617</t>
  </si>
  <si>
    <t>DNGE44318808386918</t>
  </si>
  <si>
    <t>ODCD78748531398380</t>
  </si>
  <si>
    <t>LMXW82237981270386</t>
  </si>
  <si>
    <t>MEYU26501520334099</t>
  </si>
  <si>
    <t>XJTL04020901028559</t>
  </si>
  <si>
    <t>WTFS70549476704919</t>
  </si>
  <si>
    <t>RCZS19489848586977</t>
  </si>
  <si>
    <t>MLPC32748428405743</t>
  </si>
  <si>
    <t>MEXY15509090775860</t>
  </si>
  <si>
    <t>JPDH14271421140811</t>
  </si>
  <si>
    <t>CZFU97610530376938</t>
  </si>
  <si>
    <t>NJJG53628667427572</t>
  </si>
  <si>
    <t>HCJD86149216338227</t>
  </si>
  <si>
    <t>AFPQ13634738756204</t>
  </si>
  <si>
    <t>FHEK54497406737607</t>
  </si>
  <si>
    <t>GFQG61629382441518</t>
  </si>
  <si>
    <t>HKLL79223543535136</t>
  </si>
  <si>
    <t>ONZN58129969401814</t>
  </si>
  <si>
    <t>MXOV45132230549963</t>
  </si>
  <si>
    <t>PPUU16690651672187</t>
  </si>
  <si>
    <t>XLGZ67922890416373</t>
  </si>
  <si>
    <t>YZHG99034278731489</t>
  </si>
  <si>
    <t>NTIM52316019762494</t>
  </si>
  <si>
    <t>OPKO20873131787642</t>
  </si>
  <si>
    <t>MBQY09897062295085</t>
  </si>
  <si>
    <t>LNHQ75462353039623</t>
  </si>
  <si>
    <t>SYSX15925000301663</t>
  </si>
  <si>
    <t>IOPK52854758773244</t>
  </si>
  <si>
    <t>WDUQ55198371138953</t>
  </si>
  <si>
    <t>PULA00759986427934</t>
  </si>
  <si>
    <t>MYZE44733828003019</t>
  </si>
  <si>
    <t>KWKR13364230996223</t>
  </si>
  <si>
    <t>DDOT79949117049871</t>
  </si>
  <si>
    <t>XEXF17156359672053</t>
  </si>
  <si>
    <t>LADS47517037062775</t>
  </si>
  <si>
    <t>QTJD54579647079915</t>
  </si>
  <si>
    <t>YQEA56829061595750</t>
  </si>
  <si>
    <t>HGOD50181031527864</t>
  </si>
  <si>
    <t>KVST00398375112545</t>
  </si>
  <si>
    <t>YMIX96868240290170</t>
  </si>
  <si>
    <t>JCMQ34272570114185</t>
  </si>
  <si>
    <t>CYNA23095935616581</t>
  </si>
  <si>
    <t>IDPX76978375274511</t>
  </si>
  <si>
    <t>IJNT23251144254996</t>
  </si>
  <si>
    <t>ZTIR54626976914359</t>
  </si>
  <si>
    <t>CTPY99385095276125</t>
  </si>
  <si>
    <t>LRVW70250698116814</t>
  </si>
  <si>
    <t>HSTG11505129912114</t>
  </si>
  <si>
    <t>UJYA45545236352777</t>
  </si>
  <si>
    <t>FBJH59158842784273</t>
  </si>
  <si>
    <t>CEEI11888644298003</t>
  </si>
  <si>
    <t>BHSG36219504612517</t>
  </si>
  <si>
    <t>NEIG99560698902278</t>
  </si>
  <si>
    <t>DTMN24929251108564</t>
  </si>
  <si>
    <t>TMUO56614784445592</t>
  </si>
  <si>
    <t>HTGD62209474592647</t>
  </si>
  <si>
    <t>LQRA09476821095023</t>
  </si>
  <si>
    <t>MKVB02134808547387</t>
  </si>
  <si>
    <t>NBAN14230770470258</t>
  </si>
  <si>
    <t>NBHP58050293961934</t>
  </si>
  <si>
    <t>TYYS27202559545659</t>
  </si>
  <si>
    <t>VXBI01070646639723</t>
  </si>
  <si>
    <t>EGFN21829255516243</t>
  </si>
  <si>
    <t>ORCM77585951105454</t>
  </si>
  <si>
    <t>XUCC79694583087255</t>
  </si>
  <si>
    <t>YAOF03156133049142</t>
  </si>
  <si>
    <t>WBGO64749952274428</t>
  </si>
  <si>
    <t>RFBJ17553166818615</t>
  </si>
  <si>
    <t>VLWF51351832723806</t>
  </si>
  <si>
    <t>AZJP09455650420757</t>
  </si>
  <si>
    <t>TSGE32015223943514</t>
  </si>
  <si>
    <t>KFTX24350084155687</t>
  </si>
  <si>
    <t>LCIY76879795424567</t>
  </si>
  <si>
    <t>CHID85482395691027</t>
  </si>
  <si>
    <t>VMJI07709853064009</t>
  </si>
  <si>
    <t>JYJP92449375961538</t>
  </si>
  <si>
    <t>OBYE10700785075389</t>
  </si>
  <si>
    <t>HWBR50853957341492</t>
  </si>
  <si>
    <t>VTAS42797070682262</t>
  </si>
  <si>
    <t>PIKY91658513909564</t>
  </si>
  <si>
    <t>RSCG16624838600040</t>
  </si>
  <si>
    <t>PQNG00090040017192</t>
  </si>
  <si>
    <t>USRA40095712541391</t>
  </si>
  <si>
    <t>BSXN04489860340418</t>
  </si>
  <si>
    <t>GKMV08525637043974</t>
  </si>
  <si>
    <t>KDUJ49978908672039</t>
  </si>
  <si>
    <t>KBNO36372974335091</t>
  </si>
  <si>
    <t>ABRH28460416551880</t>
  </si>
  <si>
    <t>UWQY03357381274149</t>
  </si>
  <si>
    <t>NXUZ70479633709211</t>
  </si>
  <si>
    <t>PGZE22234838671454</t>
  </si>
  <si>
    <t>MPPA78343713421475</t>
  </si>
  <si>
    <t>FKJK20104884059406</t>
  </si>
  <si>
    <t>RDKO52458231331681</t>
  </si>
  <si>
    <t>CWIS26304196188368</t>
  </si>
  <si>
    <t>ANES15611078604377</t>
  </si>
  <si>
    <t>RKMI51628146544249</t>
  </si>
  <si>
    <t>YXNP20989489555138</t>
  </si>
  <si>
    <t>PNRW23450908181001</t>
  </si>
  <si>
    <t>HCAA22421815257142</t>
  </si>
  <si>
    <t>SICD93342116688257</t>
  </si>
  <si>
    <t>TIMH04322948873128</t>
  </si>
  <si>
    <t>KAOZ28794762575206</t>
  </si>
  <si>
    <t>KLGW42655114450816</t>
  </si>
  <si>
    <t>BYOY89399675610585</t>
  </si>
  <si>
    <t>DGVX15233836581939</t>
  </si>
  <si>
    <t>DRJL23667678174826</t>
  </si>
  <si>
    <t>GXBN16735580299866</t>
  </si>
  <si>
    <t>EZKR33174217704001</t>
  </si>
  <si>
    <t>MRTP46122222246346</t>
  </si>
  <si>
    <t>KQYF01251503314550</t>
  </si>
  <si>
    <t>RFNK04257692942226</t>
  </si>
  <si>
    <t>UYLM75512897931950</t>
  </si>
  <si>
    <t>YLDK27835425444258</t>
  </si>
  <si>
    <t>HFMM39358307060148</t>
  </si>
  <si>
    <t>ASAZ16831765160966</t>
  </si>
  <si>
    <t>QDOL06397104281165</t>
  </si>
  <si>
    <t>JEFX50666197905248</t>
  </si>
  <si>
    <t>KTKZ28701354602007</t>
  </si>
  <si>
    <t>MXAD51919233594546</t>
  </si>
  <si>
    <t>JCKN79853305422574</t>
  </si>
  <si>
    <t>CVMS22082384017613</t>
  </si>
  <si>
    <t>AWRG14143906849499</t>
  </si>
  <si>
    <t>DPLZ52819115133801</t>
  </si>
  <si>
    <t>GXSI73288971521310</t>
  </si>
  <si>
    <t>RQNS63565279129889</t>
  </si>
  <si>
    <t>IHIW33502395344916</t>
  </si>
  <si>
    <t>IBPW23361303682353</t>
  </si>
  <si>
    <t>ORTC65103258942949</t>
  </si>
  <si>
    <t>UCYZ49758778452960</t>
  </si>
  <si>
    <t>PUEJ91116218929354</t>
  </si>
  <si>
    <t>OUZS03732922020372</t>
  </si>
  <si>
    <t>ZHLY39780190299929</t>
  </si>
  <si>
    <t>QLMD78609009596537</t>
  </si>
  <si>
    <t>XAML40883461817056</t>
  </si>
  <si>
    <t>QZTN76261132164122</t>
  </si>
  <si>
    <t>RPBS89252642941761</t>
  </si>
  <si>
    <t>XHBJ72422517207155</t>
  </si>
  <si>
    <t>VUKL03655649782319</t>
  </si>
  <si>
    <t>ELSW64171060314782</t>
  </si>
  <si>
    <t>CVAL74150356212066</t>
  </si>
  <si>
    <t>RYPC72520559199225</t>
  </si>
  <si>
    <t>OZYG94363344583597</t>
  </si>
  <si>
    <t>UMYU69157849679034</t>
  </si>
  <si>
    <t>CATF67042451979420</t>
  </si>
  <si>
    <t>EAWX74818618918243</t>
  </si>
  <si>
    <t>IYWR04034852724724</t>
  </si>
  <si>
    <t>QYQQ18376525108121</t>
  </si>
  <si>
    <t>ALJO08805431996446</t>
  </si>
  <si>
    <t>RETQ90816848895079</t>
  </si>
  <si>
    <t>SYRP87636942963832</t>
  </si>
  <si>
    <t>TIVH47763575240852</t>
  </si>
  <si>
    <t>QUIG74513777881961</t>
  </si>
  <si>
    <t>TBVZ33028454601824</t>
  </si>
  <si>
    <t>CXSC47942659639323</t>
  </si>
  <si>
    <t>KYZZ94467142409226</t>
  </si>
  <si>
    <t>WGDX46473222713107</t>
  </si>
  <si>
    <t>GPLU62809237097272</t>
  </si>
  <si>
    <t>LAJW44452155848012</t>
  </si>
  <si>
    <t>QGVS13027911502824</t>
  </si>
  <si>
    <t>GRWK83498737005789</t>
  </si>
  <si>
    <t>PHMR08656956831808</t>
  </si>
  <si>
    <t>TQEK39107555099928</t>
  </si>
  <si>
    <t>NIIU14262683018930</t>
  </si>
  <si>
    <t>IRHG43458155864688</t>
  </si>
  <si>
    <t>OAXL78585583530754</t>
  </si>
  <si>
    <t>UKMB82900400688641</t>
  </si>
  <si>
    <t>JNVW24178734224472</t>
  </si>
  <si>
    <t>ITRJ53131750569760</t>
  </si>
  <si>
    <t>JGML57076199243594</t>
  </si>
  <si>
    <t>KDJH20319508870218</t>
  </si>
  <si>
    <t>WUPW98830499303834</t>
  </si>
  <si>
    <t>ODPZ70047404108619</t>
  </si>
  <si>
    <t>SXEW79045382464377</t>
  </si>
  <si>
    <t>EOGF33472079995466</t>
  </si>
  <si>
    <t>MVIO01242239757598</t>
  </si>
  <si>
    <t>ZJRQ12386116834633</t>
  </si>
  <si>
    <t>DBRE74343146634446</t>
  </si>
  <si>
    <t>MVMR27993618505549</t>
  </si>
  <si>
    <t>JAIP07884289632155</t>
  </si>
  <si>
    <t>TVXU42122935286308</t>
  </si>
  <si>
    <t>UIGY46065369696882</t>
  </si>
  <si>
    <t>UJXC48964425345692</t>
  </si>
  <si>
    <t>ROYY06623681495588</t>
  </si>
  <si>
    <t>PZYS52470594064937</t>
  </si>
  <si>
    <t>LJSB72144251767496</t>
  </si>
  <si>
    <t>IZKT39802646784679</t>
  </si>
  <si>
    <t>LDDU91999694136572</t>
  </si>
  <si>
    <t>WVQZ54644548742508</t>
  </si>
  <si>
    <t>BJEE71498331169958</t>
  </si>
  <si>
    <t>TOHD39945027316680</t>
  </si>
  <si>
    <t>ZAQI76463088949828</t>
  </si>
  <si>
    <t>CNZH52099031384236</t>
  </si>
  <si>
    <t>QLEA86229534232377</t>
  </si>
  <si>
    <t>CCQK06759592754624</t>
  </si>
  <si>
    <t>GJFW30030827074198</t>
  </si>
  <si>
    <t>ZFDD23274108299630</t>
  </si>
  <si>
    <t>JOWE76730502763055</t>
  </si>
  <si>
    <t>DSTT03110718455017</t>
  </si>
  <si>
    <t>KBXO46291982935066</t>
  </si>
  <si>
    <t>JNUU72825529427468</t>
  </si>
  <si>
    <t>GGQB71286287908424</t>
  </si>
  <si>
    <t>ADFC84303402812137</t>
  </si>
  <si>
    <t>PACA43466651654649</t>
  </si>
  <si>
    <t>FIMW43009494155136</t>
  </si>
  <si>
    <t>UTOY39835139380622</t>
  </si>
  <si>
    <t>GEUY45566691315483</t>
  </si>
  <si>
    <t>OCPL16682564324630</t>
  </si>
  <si>
    <t>OQVF52117741649744</t>
  </si>
  <si>
    <t>EVQS45795444370322</t>
  </si>
  <si>
    <t>WTAB22706673312743</t>
  </si>
  <si>
    <t>HTEP13704472589333</t>
  </si>
  <si>
    <t>JRST87775249640055</t>
  </si>
  <si>
    <t>KDLQ22119818398739</t>
  </si>
  <si>
    <t>KNQB20776386090787</t>
  </si>
  <si>
    <t>TRTK06641483994537</t>
  </si>
  <si>
    <t>JNUC39305191720573</t>
  </si>
  <si>
    <t>ALKK31684748328570</t>
  </si>
  <si>
    <t>ZDCZ95937888604619</t>
  </si>
  <si>
    <t>IUHY28888986300504</t>
  </si>
  <si>
    <t>WWVY25594288171831</t>
  </si>
  <si>
    <t>WPYN22724891465207</t>
  </si>
  <si>
    <t>UTJS43633764267598</t>
  </si>
  <si>
    <t>ZRSO32092076012036</t>
  </si>
  <si>
    <t>PYZA44601087507645</t>
  </si>
  <si>
    <t>ZLKY15205046112830</t>
  </si>
  <si>
    <t>LQMY39861840169143</t>
  </si>
  <si>
    <t>LMZE15978474786488</t>
  </si>
  <si>
    <t>ZHPY63677501264964</t>
  </si>
  <si>
    <t>FYMR17913834682072</t>
  </si>
  <si>
    <t>YGPI81420393109105</t>
  </si>
  <si>
    <t>NYUU70387909101653</t>
  </si>
  <si>
    <t>RELL50381143626409</t>
  </si>
  <si>
    <t>QMQF87451800177496</t>
  </si>
  <si>
    <t>IUES07610710820787</t>
  </si>
  <si>
    <t>XYRI56293079042741</t>
  </si>
  <si>
    <t>UJBJ75250595030262</t>
  </si>
  <si>
    <t>QDPG87926688411980</t>
  </si>
  <si>
    <t>XIYK36222909795758</t>
  </si>
  <si>
    <t>PLIJ27898306424325</t>
  </si>
  <si>
    <t>RXKC04298745758606</t>
  </si>
  <si>
    <t>ZJQP53641467845980</t>
  </si>
  <si>
    <t>GBUR92458460273706</t>
  </si>
  <si>
    <t>NGON42129540008775</t>
  </si>
  <si>
    <t>GWHC17930049684255</t>
  </si>
  <si>
    <t>ESJJ88453824473349</t>
  </si>
  <si>
    <t>MIFL98460424083008</t>
  </si>
  <si>
    <t>YCLK04729278718081</t>
  </si>
  <si>
    <t>UKUU06125744449473</t>
  </si>
  <si>
    <t>AFKR02181444444604</t>
  </si>
  <si>
    <t>TZPK28890681549546</t>
  </si>
  <si>
    <t>RQGJ08208640599211</t>
  </si>
  <si>
    <t>LTBX16941107872510</t>
  </si>
  <si>
    <t>KPOQ77542097078937</t>
  </si>
  <si>
    <t>ILAY46352343461195</t>
  </si>
  <si>
    <t>DOJL35903278234000</t>
  </si>
  <si>
    <t>RCYX82823044813876</t>
  </si>
  <si>
    <t>ZEXX46947804817141</t>
  </si>
  <si>
    <t>WZKK78929032740808</t>
  </si>
  <si>
    <t>YVSB60675470717301</t>
  </si>
  <si>
    <t>JAVZ18789160419862</t>
  </si>
  <si>
    <t>GJRL55501656943037</t>
  </si>
  <si>
    <t>WJTR29237126136302</t>
  </si>
  <si>
    <t>QZQT11245429300671</t>
  </si>
  <si>
    <t>QFCK12811228280338</t>
  </si>
  <si>
    <t>OPBB37950733673783</t>
  </si>
  <si>
    <t>BQSR24376808177400</t>
  </si>
  <si>
    <t>YIVH33785385295736</t>
  </si>
  <si>
    <t>VTSN48376766303819</t>
  </si>
  <si>
    <t>EBEI97754976048603</t>
  </si>
  <si>
    <t>ZRYG50314708165919</t>
  </si>
  <si>
    <t>YSMY15722534115351</t>
  </si>
  <si>
    <t>UATN42462347947265</t>
  </si>
  <si>
    <t>BMYG62747759377142</t>
  </si>
  <si>
    <t>KEHH05172167103804</t>
  </si>
  <si>
    <t>ANKI17099889112304</t>
  </si>
  <si>
    <t>WHAC78987885229881</t>
  </si>
  <si>
    <t>LXTX82886060731653</t>
  </si>
  <si>
    <t>CTMA79487306731283</t>
  </si>
  <si>
    <t>KDIV24961512138825</t>
  </si>
  <si>
    <t>ZPZJ50565135124391</t>
  </si>
  <si>
    <t>FUXS53169468025912</t>
  </si>
  <si>
    <t>PUIY74684381765089</t>
  </si>
  <si>
    <t>YMVS62162407625984</t>
  </si>
  <si>
    <t>XJUY98078508752231</t>
  </si>
  <si>
    <t>AUKT05660889673940</t>
  </si>
  <si>
    <t>AWAO39974229672183</t>
  </si>
  <si>
    <t>WTWW39264933892559</t>
  </si>
  <si>
    <t>HFKW37855619015380</t>
  </si>
  <si>
    <t>HZIS67783277565266</t>
  </si>
  <si>
    <t>IBFM60242498334226</t>
  </si>
  <si>
    <t>INMT25972032987176</t>
  </si>
  <si>
    <t>UPCR16051430536307</t>
  </si>
  <si>
    <t>NMPN45663939361263</t>
  </si>
  <si>
    <t>GTDP39210014005941</t>
  </si>
  <si>
    <t>ODCF54659917957126</t>
  </si>
  <si>
    <t>VJKR07637159876881</t>
  </si>
  <si>
    <t>MWCA19469358164194</t>
  </si>
  <si>
    <t>XZGB02720169881460</t>
  </si>
  <si>
    <t>TCKJ20967487758199</t>
  </si>
  <si>
    <t>FXUO00958110278502</t>
  </si>
  <si>
    <t>PMDN10419741792201</t>
  </si>
  <si>
    <t>PIGX64692965509634</t>
  </si>
  <si>
    <t>TVEZ37521260835371</t>
  </si>
  <si>
    <t>EQHC92040900117126</t>
  </si>
  <si>
    <t>CFZY51422363536363</t>
  </si>
  <si>
    <t>RCUY90223534549775</t>
  </si>
  <si>
    <t>OGOR52094748875616</t>
  </si>
  <si>
    <t>KHLM18338799158466</t>
  </si>
  <si>
    <t>KTBD64518267004019</t>
  </si>
  <si>
    <t>KBVH77997292480246</t>
  </si>
  <si>
    <t>YOXV37589453630446</t>
  </si>
  <si>
    <t>DVKA88676073494529</t>
  </si>
  <si>
    <t>LZVB60236705135166</t>
  </si>
  <si>
    <t>OVIJ25785740498314</t>
  </si>
  <si>
    <t>FAXM23771878138524</t>
  </si>
  <si>
    <t>YFYD00719493920321</t>
  </si>
  <si>
    <t>VKEH24690828612043</t>
  </si>
  <si>
    <t>IYWW17132989925225</t>
  </si>
  <si>
    <t>OOYJ07131475285516</t>
  </si>
  <si>
    <t>ELUD98147113083048</t>
  </si>
  <si>
    <t>YMCN36931697891273</t>
  </si>
  <si>
    <t>LRVH65921229539098</t>
  </si>
  <si>
    <t>IVKJ94492911032468</t>
  </si>
  <si>
    <t>PEGZ61417376758877</t>
  </si>
  <si>
    <t>GWNO43039802402903</t>
  </si>
  <si>
    <t>QGLQ44887297963177</t>
  </si>
  <si>
    <t>HIYS83221372388409</t>
  </si>
  <si>
    <t>VKXM44871960108122</t>
  </si>
  <si>
    <t>PGDY02480700990930</t>
  </si>
  <si>
    <t>TBSI70682893104297</t>
  </si>
  <si>
    <t>QCBK50471994806108</t>
  </si>
  <si>
    <t>KUGQ73652079491408</t>
  </si>
  <si>
    <t>OIUT17866570851847</t>
  </si>
  <si>
    <t>NKKI66959069344286</t>
  </si>
  <si>
    <t>AJKG83736932430761</t>
  </si>
  <si>
    <t>GAWR48570508673466</t>
  </si>
  <si>
    <t>BMWU46731018231026</t>
  </si>
  <si>
    <t>YMOE64407447609647</t>
  </si>
  <si>
    <t>KAIC99461033203549</t>
  </si>
  <si>
    <t>BCOQ24985176339115</t>
  </si>
  <si>
    <t>BUBT54081825979292</t>
  </si>
  <si>
    <t>ZUSE58643535653721</t>
  </si>
  <si>
    <t>NVER97729153612680</t>
  </si>
  <si>
    <t>CPQC79456849553601</t>
  </si>
  <si>
    <t>JFKG05920730050244</t>
  </si>
  <si>
    <t>IHKY43119942586622</t>
  </si>
  <si>
    <t>MCEG79565095030250</t>
  </si>
  <si>
    <t>CZOU72906349230004</t>
  </si>
  <si>
    <t>SNMR23065613059863</t>
  </si>
  <si>
    <t>BQUG66647228957323</t>
  </si>
  <si>
    <t>UUJA28633971824326</t>
  </si>
  <si>
    <t>PXQV29633843488834</t>
  </si>
  <si>
    <t>WQTJ03619339740743</t>
  </si>
  <si>
    <t>TPNR93301296274048</t>
  </si>
  <si>
    <t>JICK73294609346726</t>
  </si>
  <si>
    <t>OTBO93617623586636</t>
  </si>
  <si>
    <t>EWLH22134631844628</t>
  </si>
  <si>
    <t>MELU06143688488025</t>
  </si>
  <si>
    <t>SZTB81266106106282</t>
  </si>
  <si>
    <t>ZHXU60854786817050</t>
  </si>
  <si>
    <t>JCQE63821735380428</t>
  </si>
  <si>
    <t>LSHG90433163139279</t>
  </si>
  <si>
    <t>FRIX57868590239341</t>
  </si>
  <si>
    <t>GOCA33417834975017</t>
  </si>
  <si>
    <t>FWKY60537089915019</t>
  </si>
  <si>
    <t>BHGD13478417011822</t>
  </si>
  <si>
    <t>LCRZ81435422759951</t>
  </si>
  <si>
    <t>DAGT77897086562718</t>
  </si>
  <si>
    <t>LDAD89973609216181</t>
  </si>
  <si>
    <t>FTFR93099684200780</t>
  </si>
  <si>
    <t>TBKA13175229955658</t>
  </si>
  <si>
    <t>ZQRR61240559367265</t>
  </si>
  <si>
    <t>JMQM28062717629531</t>
  </si>
  <si>
    <t>DYWD71535574060440</t>
  </si>
  <si>
    <t>NKJW46761123338664</t>
  </si>
  <si>
    <t>GAWS09304634968605</t>
  </si>
  <si>
    <t>RNDS44635291868775</t>
  </si>
  <si>
    <t>XBWO93045963154034</t>
  </si>
  <si>
    <t>BGBY44690209232042</t>
  </si>
  <si>
    <t>AVRW20637814217601</t>
  </si>
  <si>
    <t>UTJU10000196316130</t>
  </si>
  <si>
    <t>VPFK92400710443239</t>
  </si>
  <si>
    <t>EGPD17496722357576</t>
  </si>
  <si>
    <t>LDKG38842580831296</t>
  </si>
  <si>
    <t>CBUA40658308801104</t>
  </si>
  <si>
    <t>MMHT24701086396621</t>
  </si>
  <si>
    <t>TAKP04090563678641</t>
  </si>
  <si>
    <t>JIFZ56078826378313</t>
  </si>
  <si>
    <t>ITLS93338624746314</t>
  </si>
  <si>
    <t>HOZC86737087933054</t>
  </si>
  <si>
    <t>DFQV43325545652085</t>
  </si>
  <si>
    <t>EBCJ65842899468425</t>
  </si>
  <si>
    <t>VBZC22168251539458</t>
  </si>
  <si>
    <t>GXPY21072235423858</t>
  </si>
  <si>
    <t>GUVN62715337176626</t>
  </si>
  <si>
    <t>FRDW33623768268309</t>
  </si>
  <si>
    <t>GUFP30720777892423</t>
  </si>
  <si>
    <t>DDEN91470929658979</t>
  </si>
  <si>
    <t>ZWPS63125415580856</t>
  </si>
  <si>
    <t>KYIX28104060023038</t>
  </si>
  <si>
    <t>ZURW36191858689713</t>
  </si>
  <si>
    <t>HCJU26256820257224</t>
  </si>
  <si>
    <t>GOPL66562663706622</t>
  </si>
  <si>
    <t>TPNO09886597729184</t>
  </si>
  <si>
    <t>BLZB18342249074809</t>
  </si>
  <si>
    <t>LJYD94884075271470</t>
  </si>
  <si>
    <t>ASQS31709447822244</t>
  </si>
  <si>
    <t>ZMSQ76733034787124</t>
  </si>
  <si>
    <t>HSGK08065356060095</t>
  </si>
  <si>
    <t>EHYO58022948555038</t>
  </si>
  <si>
    <t>AADY24934160460968</t>
  </si>
  <si>
    <t>QRBF74853822496114</t>
  </si>
  <si>
    <t>UWGJ68389492322224</t>
  </si>
  <si>
    <t>JDOY52487521261012</t>
  </si>
  <si>
    <t>UILV80953289436995</t>
  </si>
  <si>
    <t>OUSQ90075910784635</t>
  </si>
  <si>
    <t>QDHP45228072261614</t>
  </si>
  <si>
    <t>GCSX45815035242950</t>
  </si>
  <si>
    <t>JNFT72488010701058</t>
  </si>
  <si>
    <t>SMJX53948182125883</t>
  </si>
  <si>
    <t>CJGQ30371670642169</t>
  </si>
  <si>
    <t>NRUE05081360697597</t>
  </si>
  <si>
    <t>BPML02722691747107</t>
  </si>
  <si>
    <t>OINB56661381028051</t>
  </si>
  <si>
    <t>BPIG85096606640957</t>
  </si>
  <si>
    <t>KGQK31808302919389</t>
  </si>
  <si>
    <t>JKCU01784213698495</t>
  </si>
  <si>
    <t>WHTN83872050457217</t>
  </si>
  <si>
    <t>USND79640016819141</t>
  </si>
  <si>
    <t>VCFF77513633086427</t>
  </si>
  <si>
    <t>MYIK49591899460308</t>
  </si>
  <si>
    <t>YJQC48516314340702</t>
  </si>
  <si>
    <t>TBJX35319617249206</t>
  </si>
  <si>
    <t>POMT71502413645394</t>
  </si>
  <si>
    <t>RAKN38251346306793</t>
  </si>
  <si>
    <t>GSJB02407250725098</t>
  </si>
  <si>
    <t>SLIY33217531603783</t>
  </si>
  <si>
    <t>WTGO71142002070890</t>
  </si>
  <si>
    <t>EVAQ03193736258951</t>
  </si>
  <si>
    <t>YBRX84261833260590</t>
  </si>
  <si>
    <t>NUAG37896097844190</t>
  </si>
  <si>
    <t>XWCP98623530762947</t>
  </si>
  <si>
    <t>EMNH64582704362470</t>
  </si>
  <si>
    <t>DKCR21764593874157</t>
  </si>
  <si>
    <t>PAWA13281829182245</t>
  </si>
  <si>
    <t>VWQJ71481084209072</t>
  </si>
  <si>
    <t>WCMQ27945740317120</t>
  </si>
  <si>
    <t>ZQKI41554086307688</t>
  </si>
  <si>
    <t>LMOH74768400388287</t>
  </si>
  <si>
    <t>KBLN82378650161150</t>
  </si>
  <si>
    <t>OHRP41162004743274</t>
  </si>
  <si>
    <t>HDRF07551803942987</t>
  </si>
  <si>
    <t>WWWX67656571329699</t>
  </si>
  <si>
    <t>AAYS18292977128791</t>
  </si>
  <si>
    <t>MTSL29869500558112</t>
  </si>
  <si>
    <t>WVTW78079132558424</t>
  </si>
  <si>
    <t>KUEO95018643011006</t>
  </si>
  <si>
    <t>EIQB88137054424616</t>
  </si>
  <si>
    <t>PIQE20177437184120</t>
  </si>
  <si>
    <t>DVPE72202421413186</t>
  </si>
  <si>
    <t>LOSN81309040620697</t>
  </si>
  <si>
    <t>FZOS54445429396199</t>
  </si>
  <si>
    <t>GYZI35314985024568</t>
  </si>
  <si>
    <t>MYRP98688446484759</t>
  </si>
  <si>
    <t>YWJB14384170044679</t>
  </si>
  <si>
    <t>UUOL84318369670089</t>
  </si>
  <si>
    <t>WVQC55530531753335</t>
  </si>
  <si>
    <t>ENIC63574124903396</t>
  </si>
  <si>
    <t>NIFM13725257562076</t>
  </si>
  <si>
    <t>ZUOY37284593462877</t>
  </si>
  <si>
    <t>FBNW02326998064207</t>
  </si>
  <si>
    <t>MJAG66560641145290</t>
  </si>
  <si>
    <t>LGCJ97818095021999</t>
  </si>
  <si>
    <t>ZPOU30315614277918</t>
  </si>
  <si>
    <t>FFFA86897726490913</t>
  </si>
  <si>
    <t>RKKN07520128412615</t>
  </si>
  <si>
    <t>RTIH79800023688480</t>
  </si>
  <si>
    <t>GPGC37008912724155</t>
  </si>
  <si>
    <t>JYIR12570890758009</t>
  </si>
  <si>
    <t>VBSS54933796669953</t>
  </si>
  <si>
    <t>MBBJ64684333582853</t>
  </si>
  <si>
    <t>ZQSM77275432971578</t>
  </si>
  <si>
    <t>IYNI62510596325222</t>
  </si>
  <si>
    <t>EYUN50468536984256</t>
  </si>
  <si>
    <t>HSKH82830257650229</t>
  </si>
  <si>
    <t>WDFD78573594619141</t>
  </si>
  <si>
    <t>ZQIC63930840087605</t>
  </si>
  <si>
    <t>IGYS86147047427120</t>
  </si>
  <si>
    <t>BISS12448652882767</t>
  </si>
  <si>
    <t>EQKU56649920199137</t>
  </si>
  <si>
    <t>JDLH65159544702439</t>
  </si>
  <si>
    <t>YAOS81342235711388</t>
  </si>
  <si>
    <t>HJKL90381767535780</t>
  </si>
  <si>
    <t>RQTW65404223247956</t>
  </si>
  <si>
    <t>FKGL08452924948568</t>
  </si>
  <si>
    <t>HVOU89315360569058</t>
  </si>
  <si>
    <t>VKAL34145995675698</t>
  </si>
  <si>
    <t>PZXV72166832004753</t>
  </si>
  <si>
    <t>DDLG51450261043266</t>
  </si>
  <si>
    <t>UAEG55083123913034</t>
  </si>
  <si>
    <t>UOMT27025418851253</t>
  </si>
  <si>
    <t>DKZY39313199900090</t>
  </si>
  <si>
    <t>OZEM75430597703634</t>
  </si>
  <si>
    <t>QTMK74747654993155</t>
  </si>
  <si>
    <t>JGVN34035822679872</t>
  </si>
  <si>
    <t>EDTJ02688432692293</t>
  </si>
  <si>
    <t>HDNL48342940866531</t>
  </si>
  <si>
    <t>YGMD92637405713486</t>
  </si>
  <si>
    <t>WOGD53664056917797</t>
  </si>
  <si>
    <t>XATX97669068008650</t>
  </si>
  <si>
    <t>RAQI22432335619279</t>
  </si>
  <si>
    <t>FEDX47661712249672</t>
  </si>
  <si>
    <t>OPAM33421118147366</t>
  </si>
  <si>
    <t>UDNJ31325687741353</t>
  </si>
  <si>
    <t>WIAT84425789986851</t>
  </si>
  <si>
    <t>IUTR44223506778977</t>
  </si>
  <si>
    <t>XTSK84075973488192</t>
  </si>
  <si>
    <t>MEJB44050202147173</t>
  </si>
  <si>
    <t>BLVQ43228938361298</t>
  </si>
  <si>
    <t>QBSY72534714789315</t>
  </si>
  <si>
    <t>GLHR26376446108036</t>
  </si>
  <si>
    <t>SJSF69823560834805</t>
  </si>
  <si>
    <t>QOUB42545732622906</t>
  </si>
  <si>
    <t>IJQX77487116167285</t>
  </si>
  <si>
    <t>CBXL47950837352349</t>
  </si>
  <si>
    <t>AQJW96458656513794</t>
  </si>
  <si>
    <t>COHD74125322725955</t>
  </si>
  <si>
    <t>IPHH34051738856882</t>
  </si>
  <si>
    <t>QQJV75982064824046</t>
  </si>
  <si>
    <t>HVOA14562445897219</t>
  </si>
  <si>
    <t>JOAW43919133155925</t>
  </si>
  <si>
    <t>TVNI91501320667066</t>
  </si>
  <si>
    <t>SMOJ62209391081611</t>
  </si>
  <si>
    <t>KDFA78262010650012</t>
  </si>
  <si>
    <t>IMZK48158723842699</t>
  </si>
  <si>
    <t>LRBW10668141458324</t>
  </si>
  <si>
    <t>QCCB57725792629699</t>
  </si>
  <si>
    <t>YESC75854010810187</t>
  </si>
  <si>
    <t>EOQS99547224696258</t>
  </si>
  <si>
    <t>AWCU68823999216777</t>
  </si>
  <si>
    <t>BSDU06359034178191</t>
  </si>
  <si>
    <t>EBDG01661148850919</t>
  </si>
  <si>
    <t>ZRGF11382523946126</t>
  </si>
  <si>
    <t>ROQU04343684339216</t>
  </si>
  <si>
    <t>UFUM25192459017840</t>
  </si>
  <si>
    <t>RJNN61376256044076</t>
  </si>
  <si>
    <t>FPOR95600352343652</t>
  </si>
  <si>
    <t>DZRS84448168677290</t>
  </si>
  <si>
    <t>XFEL45529556996551</t>
  </si>
  <si>
    <t>EQPH13744487990189</t>
  </si>
  <si>
    <t>LEES94632911565959</t>
  </si>
  <si>
    <t>GBLM10081424758923</t>
  </si>
  <si>
    <t>UOPC25865503111668</t>
  </si>
  <si>
    <t>ABHG55093006586696</t>
  </si>
  <si>
    <t>NOOJ93402047599058</t>
  </si>
  <si>
    <t>PXWR32409936936954</t>
  </si>
  <si>
    <t>LLQR40661502242298</t>
  </si>
  <si>
    <t>SRMV55231072947563</t>
  </si>
  <si>
    <t>MCEF77899328752840</t>
  </si>
  <si>
    <t>MYIG28214696738476</t>
  </si>
  <si>
    <t>UBHB56525812190848</t>
  </si>
  <si>
    <t>SITF83361323670809</t>
  </si>
  <si>
    <t>TUSA80286311988966</t>
  </si>
  <si>
    <t>ZXUV20129238682416</t>
  </si>
  <si>
    <t>DDJE38785517683488</t>
  </si>
  <si>
    <t>LAIU89905509823888</t>
  </si>
  <si>
    <t>QBPL34278549387813</t>
  </si>
  <si>
    <t>SVHX20854294467354</t>
  </si>
  <si>
    <t>FNAU56130433314590</t>
  </si>
  <si>
    <t>WOIN45537433878483</t>
  </si>
  <si>
    <t>DXJW04957640201022</t>
  </si>
  <si>
    <t>XHGD45050401914467</t>
  </si>
  <si>
    <t>RKCH43430190563509</t>
  </si>
  <si>
    <t>BYNA51444135321953</t>
  </si>
  <si>
    <t>QWEC26938137092442</t>
  </si>
  <si>
    <t>MXMR02223813764243</t>
  </si>
  <si>
    <t>JWRU61853613564216</t>
  </si>
  <si>
    <t>PSWB87554206160481</t>
  </si>
  <si>
    <t>BLAG18493603823742</t>
  </si>
  <si>
    <t>FIRSTNAME</t>
  </si>
  <si>
    <t>LASTNAME</t>
  </si>
  <si>
    <t>DATEOFBIRTH</t>
  </si>
  <si>
    <t>GENDER</t>
  </si>
  <si>
    <t>ADDRESS</t>
  </si>
  <si>
    <t>EMAIL</t>
  </si>
  <si>
    <t>PHONE</t>
  </si>
  <si>
    <t>UID</t>
  </si>
  <si>
    <t>John</t>
  </si>
  <si>
    <t>Vasquez</t>
  </si>
  <si>
    <t>M</t>
  </si>
  <si>
    <t>668 Taylor Forges Suite 808 Martinezville, ME 76409</t>
  </si>
  <si>
    <t>emorris@gmail.com</t>
  </si>
  <si>
    <t>627.428.6446</t>
  </si>
  <si>
    <t>460-21-7303</t>
  </si>
  <si>
    <t>James</t>
  </si>
  <si>
    <t>Decker</t>
  </si>
  <si>
    <t>0320 John Spring North Amandachester, MP 91878</t>
  </si>
  <si>
    <t>marshalllori@hotmail.com</t>
  </si>
  <si>
    <t>+1-761-920-7793x60203</t>
  </si>
  <si>
    <t>437-97-0184</t>
  </si>
  <si>
    <t>Jessica</t>
  </si>
  <si>
    <t>Hobbs</t>
  </si>
  <si>
    <t>F</t>
  </si>
  <si>
    <t>7164 Fuller Oval Archermouth, CO 79247</t>
  </si>
  <si>
    <t>michael71@gmail.com</t>
  </si>
  <si>
    <t>(378)689-2861x282</t>
  </si>
  <si>
    <t>486-32-5348</t>
  </si>
  <si>
    <t>Taylor</t>
  </si>
  <si>
    <t>Allen</t>
  </si>
  <si>
    <t>32211 David Meadow Newtonfurt, TN 81881</t>
  </si>
  <si>
    <t>angela38@hotmail.com</t>
  </si>
  <si>
    <t>001-823-999-0859</t>
  </si>
  <si>
    <t>883-06-7054</t>
  </si>
  <si>
    <t>Alexander</t>
  </si>
  <si>
    <t>Rivera</t>
  </si>
  <si>
    <t>49035 Tina Curve Suite 485 Scottside, MD 22431</t>
  </si>
  <si>
    <t>wnorris@hotmail.com</t>
  </si>
  <si>
    <t>732-228-3233</t>
  </si>
  <si>
    <t>859-81-1347</t>
  </si>
  <si>
    <t>Eric</t>
  </si>
  <si>
    <t>Scott</t>
  </si>
  <si>
    <t>2544 Macias Streets New Sherryfurt, CA 87110</t>
  </si>
  <si>
    <t>jenniferfreeman@gmail.com</t>
  </si>
  <si>
    <t>(975)455-4062x82643</t>
  </si>
  <si>
    <t>455-11-6914</t>
  </si>
  <si>
    <t>Amy</t>
  </si>
  <si>
    <t>Moore</t>
  </si>
  <si>
    <t>486 Fisher Shores West Nancytown, FL 34253</t>
  </si>
  <si>
    <t>dixonamber@hotmail.com</t>
  </si>
  <si>
    <t>001-469-655-0981x93248</t>
  </si>
  <si>
    <t>089-81-5026</t>
  </si>
  <si>
    <t>Brian</t>
  </si>
  <si>
    <t>Young</t>
  </si>
  <si>
    <t>27463 Donna Plaza North Maria, MN 54510</t>
  </si>
  <si>
    <t>timothyscott@hotmail.com</t>
  </si>
  <si>
    <t>881-992-0958</t>
  </si>
  <si>
    <t>164-44-7964</t>
  </si>
  <si>
    <t>Edward</t>
  </si>
  <si>
    <t>Evans</t>
  </si>
  <si>
    <t>USNS Morris FPO AE 21797</t>
  </si>
  <si>
    <t>tamara86@gmail.com</t>
  </si>
  <si>
    <t>+1-379-388-0036x7906</t>
  </si>
  <si>
    <t>758-98-0157</t>
  </si>
  <si>
    <t>Tyler</t>
  </si>
  <si>
    <t>Hubbard</t>
  </si>
  <si>
    <t>98661 Robert Drive Nicholasshire, PW 98514</t>
  </si>
  <si>
    <t>jeremy72@yahoo.com</t>
  </si>
  <si>
    <t>(630)379-5649x689</t>
  </si>
  <si>
    <t>359-17-7094</t>
  </si>
  <si>
    <t>Jackson</t>
  </si>
  <si>
    <t>Powers</t>
  </si>
  <si>
    <t>6577 Boone Island Suite 207 Raybury, IN 39346</t>
  </si>
  <si>
    <t>rubentorres@yahoo.com</t>
  </si>
  <si>
    <t>+1-279-674-2461x604</t>
  </si>
  <si>
    <t>709-66-6974</t>
  </si>
  <si>
    <t>Jamie</t>
  </si>
  <si>
    <t>Bryant</t>
  </si>
  <si>
    <t>11953 John Skyway Kellyshire, FM 71124</t>
  </si>
  <si>
    <t>ucameron@yahoo.com</t>
  </si>
  <si>
    <t>758.712.3656x65633</t>
  </si>
  <si>
    <t>132-41-2756</t>
  </si>
  <si>
    <t>Christopher</t>
  </si>
  <si>
    <t>Lopez</t>
  </si>
  <si>
    <t>917 Crystal Harbor Apt. 508 Melindaport, CO 18260</t>
  </si>
  <si>
    <t>craig33@yahoo.com</t>
  </si>
  <si>
    <t>+1-740-816-6486x4640</t>
  </si>
  <si>
    <t>080-64-2593</t>
  </si>
  <si>
    <t>Lisa</t>
  </si>
  <si>
    <t>Fernandez</t>
  </si>
  <si>
    <t>123 Berry Isle Suite 455 Clarkfurt, OR 90393</t>
  </si>
  <si>
    <t>williamthomas@gmail.com</t>
  </si>
  <si>
    <t>001-629-855-3024x8218</t>
  </si>
  <si>
    <t>672-34-2697</t>
  </si>
  <si>
    <t>748 James Ramp Suite 387 South Nicolasburgh, PR 24965</t>
  </si>
  <si>
    <t>smithstephanie@hotmail.com</t>
  </si>
  <si>
    <t>534-688-7463x865</t>
  </si>
  <si>
    <t>828-12-9070</t>
  </si>
  <si>
    <t>April</t>
  </si>
  <si>
    <t>Thomas</t>
  </si>
  <si>
    <t>PSC 7553, Box 7035 APO AA 58929</t>
  </si>
  <si>
    <t>lauraknox@hotmail.com</t>
  </si>
  <si>
    <t>458-571-0213</t>
  </si>
  <si>
    <t>630-14-0807</t>
  </si>
  <si>
    <t>Kylie</t>
  </si>
  <si>
    <t>Edwards</t>
  </si>
  <si>
    <t>PSC 9518, Box 3110 APO AE 24581</t>
  </si>
  <si>
    <t>seanrice@gmail.com</t>
  </si>
  <si>
    <t>656.577.2954x304</t>
  </si>
  <si>
    <t>866-47-5484</t>
  </si>
  <si>
    <t>Woods</t>
  </si>
  <si>
    <t>1152 Emily Gardens Reyeshaven, MI 75865</t>
  </si>
  <si>
    <t>reneerivera@yahoo.com</t>
  </si>
  <si>
    <t>+1-692-700-6909x625</t>
  </si>
  <si>
    <t>436-48-5605</t>
  </si>
  <si>
    <t>Frey</t>
  </si>
  <si>
    <t>76884 Campbell Center Port William, NC 03467</t>
  </si>
  <si>
    <t>carol88@yahoo.com</t>
  </si>
  <si>
    <t>674-30-8417</t>
  </si>
  <si>
    <t>Victor</t>
  </si>
  <si>
    <t>Nelson</t>
  </si>
  <si>
    <t>554 Brooke Ridge Suite 275 Norriston, WV 83998</t>
  </si>
  <si>
    <t>jevans@hotmail.com</t>
  </si>
  <si>
    <t>001-288-998-2164x51155</t>
  </si>
  <si>
    <t>115-40-8480</t>
  </si>
  <si>
    <t>Rachel</t>
  </si>
  <si>
    <t>Adams</t>
  </si>
  <si>
    <t>0234 Johnathan Drives Suite 885 Brianside, OH 71376</t>
  </si>
  <si>
    <t>kevin86@hotmail.com</t>
  </si>
  <si>
    <t>623.724.6901x9190</t>
  </si>
  <si>
    <t>049-48-6051</t>
  </si>
  <si>
    <t>Sara</t>
  </si>
  <si>
    <t>Frank</t>
  </si>
  <si>
    <t>531 Day Ferry Kristinaland, NY 61413</t>
  </si>
  <si>
    <t>davisjustin@hotmail.com</t>
  </si>
  <si>
    <t>001-442-361-6261</t>
  </si>
  <si>
    <t>257-65-5749</t>
  </si>
  <si>
    <t>Willie</t>
  </si>
  <si>
    <t>Mitchell</t>
  </si>
  <si>
    <t>98696 Berry Track New Nancyburgh, MH 31289</t>
  </si>
  <si>
    <t>kaylawebb@hotmail.com</t>
  </si>
  <si>
    <t>956.498.5186</t>
  </si>
  <si>
    <t>377-79-6434</t>
  </si>
  <si>
    <t>Daniel</t>
  </si>
  <si>
    <t>Sutton</t>
  </si>
  <si>
    <t>443 Kyle Radial Suite 869 South Craig, VI 18438</t>
  </si>
  <si>
    <t>kennethramirez@yahoo.com</t>
  </si>
  <si>
    <t>610-494-0017x969</t>
  </si>
  <si>
    <t>373-20-0907</t>
  </si>
  <si>
    <t>Morgan</t>
  </si>
  <si>
    <t>Wise</t>
  </si>
  <si>
    <t>USNV Taylor FPO AP 42136</t>
  </si>
  <si>
    <t>morgancox@gmail.com</t>
  </si>
  <si>
    <t>093-82-6268</t>
  </si>
  <si>
    <t>Derrick</t>
  </si>
  <si>
    <t>Haney</t>
  </si>
  <si>
    <t>80712 Rogers Bypass Apt. 579 Rodriguezshire, OH 82015</t>
  </si>
  <si>
    <t>david52@hotmail.com</t>
  </si>
  <si>
    <t>(509)943-9809</t>
  </si>
  <si>
    <t>674-19-5233</t>
  </si>
  <si>
    <t>Katelyn</t>
  </si>
  <si>
    <t>Oconnor</t>
  </si>
  <si>
    <t>7944 Robert Rue Port Andrewchester, DE 83050</t>
  </si>
  <si>
    <t>francochad@hotmail.com</t>
  </si>
  <si>
    <t>826.333.8862x71184</t>
  </si>
  <si>
    <t>131-38-2862</t>
  </si>
  <si>
    <t>Frances</t>
  </si>
  <si>
    <t>Howe</t>
  </si>
  <si>
    <t>USNV Obrien FPO AP 52464</t>
  </si>
  <si>
    <t>bmckee@gmail.com</t>
  </si>
  <si>
    <t>673-97-9326</t>
  </si>
  <si>
    <t>Jim</t>
  </si>
  <si>
    <t>Dawson</t>
  </si>
  <si>
    <t>PSC 1221, Box 9483 APO AA 33402</t>
  </si>
  <si>
    <t>lisaking@gmail.com</t>
  </si>
  <si>
    <t>001-976-674-3719x5864</t>
  </si>
  <si>
    <t>210-69-3536</t>
  </si>
  <si>
    <t>Zachary</t>
  </si>
  <si>
    <t>Garcia</t>
  </si>
  <si>
    <t>628 Kaylee Tunnel Curtisside, WV 85307</t>
  </si>
  <si>
    <t>kaylaford@gmail.com</t>
  </si>
  <si>
    <t>669.947.8272</t>
  </si>
  <si>
    <t>074-56-6975</t>
  </si>
  <si>
    <t>Rebecca</t>
  </si>
  <si>
    <t>77929 Tiffany Valleys Vaughnland, OH 79851</t>
  </si>
  <si>
    <t>george00@yahoo.com</t>
  </si>
  <si>
    <t>421.618.7234</t>
  </si>
  <si>
    <t>094-12-1471</t>
  </si>
  <si>
    <t>Nicholas</t>
  </si>
  <si>
    <t>Smith</t>
  </si>
  <si>
    <t>74757 Aaron Curve Lake Robert, OH 61835</t>
  </si>
  <si>
    <t>jimmyorozco@hotmail.com</t>
  </si>
  <si>
    <t>597-86-5499</t>
  </si>
  <si>
    <t>Ryan</t>
  </si>
  <si>
    <t>4260 Warner Route Suite 980 West Deborah, MT 70109</t>
  </si>
  <si>
    <t>cherylwilliams@hotmail.com</t>
  </si>
  <si>
    <t>601.212.8675x396</t>
  </si>
  <si>
    <t>436-94-3095</t>
  </si>
  <si>
    <t>Jennifer</t>
  </si>
  <si>
    <t>Castillo</t>
  </si>
  <si>
    <t>60579 Morse Plaza West Reneeshire, VA 15144</t>
  </si>
  <si>
    <t>thompsonrichard@hotmail.com</t>
  </si>
  <si>
    <t>001-783-327-0659</t>
  </si>
  <si>
    <t>698-44-6499</t>
  </si>
  <si>
    <t>Patricia</t>
  </si>
  <si>
    <t>Acosta</t>
  </si>
  <si>
    <t>6765 Jessica Loop Apt. 959 New Danny, ME 12506</t>
  </si>
  <si>
    <t>pearsonjoshua@gmail.com</t>
  </si>
  <si>
    <t>(706)433-1351x5149</t>
  </si>
  <si>
    <t>806-29-1506</t>
  </si>
  <si>
    <t>Ana</t>
  </si>
  <si>
    <t>Griffin</t>
  </si>
  <si>
    <t>618 Rachel Dam East Jonathanland, WV 44330</t>
  </si>
  <si>
    <t>joshua64@gmail.com</t>
  </si>
  <si>
    <t>001-642-525-3967</t>
  </si>
  <si>
    <t>614-03-8146</t>
  </si>
  <si>
    <t>Dr.</t>
  </si>
  <si>
    <t>Melissa</t>
  </si>
  <si>
    <t>78296 Spencer Gateway Apt. 612 Lake Sandraland, MH 02871</t>
  </si>
  <si>
    <t>nmartin@gmail.com</t>
  </si>
  <si>
    <t>+1-646-972-2230x5405</t>
  </si>
  <si>
    <t>616-32-5803</t>
  </si>
  <si>
    <t>Lindsey</t>
  </si>
  <si>
    <t>Turner</t>
  </si>
  <si>
    <t>994 Chandler Village Suite 962 Hendersontown, WI 38309</t>
  </si>
  <si>
    <t>rosegreene@gmail.com</t>
  </si>
  <si>
    <t>(619)532-5680x595</t>
  </si>
  <si>
    <t>056-26-1852</t>
  </si>
  <si>
    <t>Evan</t>
  </si>
  <si>
    <t>600 Mitchell Radial South Raymondtown, CO 03575</t>
  </si>
  <si>
    <t>michael57@hotmail.com</t>
  </si>
  <si>
    <t>674.539.5507</t>
  </si>
  <si>
    <t>055-18-0154</t>
  </si>
  <si>
    <t>Sierra</t>
  </si>
  <si>
    <t>169 Sydney Mill South Daniel, NC 03212</t>
  </si>
  <si>
    <t>tharrison@hotmail.com</t>
  </si>
  <si>
    <t>748-37-3591</t>
  </si>
  <si>
    <t>Marshall</t>
  </si>
  <si>
    <t>5406 Lauren Trail South Heidi, WI 42366</t>
  </si>
  <si>
    <t>tsmith@yahoo.com</t>
  </si>
  <si>
    <t>001-369-801-3854x61880</t>
  </si>
  <si>
    <t>687-83-6509</t>
  </si>
  <si>
    <t>Audrey</t>
  </si>
  <si>
    <t>Gardner</t>
  </si>
  <si>
    <t>363 Dixon Center Suite 289 Rebeccashire, PR 73651</t>
  </si>
  <si>
    <t>monicahernandez@hotmail.com</t>
  </si>
  <si>
    <t>354-772-7522x66121</t>
  </si>
  <si>
    <t>729-37-6517</t>
  </si>
  <si>
    <t>Mike</t>
  </si>
  <si>
    <t>Webb</t>
  </si>
  <si>
    <t>680 Paula Lane New Nancyshire, WA 70359</t>
  </si>
  <si>
    <t>tonydean@yahoo.com</t>
  </si>
  <si>
    <t>001-847-621-2512</t>
  </si>
  <si>
    <t>091-89-2057</t>
  </si>
  <si>
    <t>Brittany</t>
  </si>
  <si>
    <t>Perez</t>
  </si>
  <si>
    <t>054 Hill Alley Suite 138 East Tarabury, WA 98469</t>
  </si>
  <si>
    <t>carl52@yahoo.com</t>
  </si>
  <si>
    <t>849.284.1176x641</t>
  </si>
  <si>
    <t>448-53-2220</t>
  </si>
  <si>
    <t>Conway</t>
  </si>
  <si>
    <t>225 Andrea Lights Melissaland, VT 10500</t>
  </si>
  <si>
    <t>johnsoncharles@yahoo.com</t>
  </si>
  <si>
    <t>408-679-1620x697</t>
  </si>
  <si>
    <t>615-88-0977</t>
  </si>
  <si>
    <t>Robert</t>
  </si>
  <si>
    <t>Washington</t>
  </si>
  <si>
    <t>USNV Collins FPO AE 27545</t>
  </si>
  <si>
    <t>barbaravargas@yahoo.com</t>
  </si>
  <si>
    <t>001-771-545-1081x193</t>
  </si>
  <si>
    <t>713-93-9878</t>
  </si>
  <si>
    <t>Katherine</t>
  </si>
  <si>
    <t>Reynolds</t>
  </si>
  <si>
    <t>1540 Bailey Curve Suite 383 East Emily, ME 53609</t>
  </si>
  <si>
    <t>robertbooth@yahoo.com</t>
  </si>
  <si>
    <t>248.473.1837</t>
  </si>
  <si>
    <t>202-10-1650</t>
  </si>
  <si>
    <t>Miranda</t>
  </si>
  <si>
    <t>Kelley</t>
  </si>
  <si>
    <t>Unit 5712 Box 5056 DPO AA 20125</t>
  </si>
  <si>
    <t>eric86@hotmail.com</t>
  </si>
  <si>
    <t>(583)777-5654</t>
  </si>
  <si>
    <t>714-11-5847</t>
  </si>
  <si>
    <t>Carmen</t>
  </si>
  <si>
    <t>Cochran</t>
  </si>
  <si>
    <t>7133 Daniels Burgs Paulberg, VI 17794</t>
  </si>
  <si>
    <t>amandanguyen@gmail.com</t>
  </si>
  <si>
    <t>+1-873-923-3999x7486</t>
  </si>
  <si>
    <t>100-56-9004</t>
  </si>
  <si>
    <t>Maria</t>
  </si>
  <si>
    <t>King</t>
  </si>
  <si>
    <t>43203 Schmidt Station Apt. 524 North Rebecca, KS 23614</t>
  </si>
  <si>
    <t>mannapril@gmail.com</t>
  </si>
  <si>
    <t>+1-342-597-2937x840</t>
  </si>
  <si>
    <t>474-35-7754</t>
  </si>
  <si>
    <t>Pierce</t>
  </si>
  <si>
    <t>5617 Donna River Apt. 144 East Douglas, ME 98506</t>
  </si>
  <si>
    <t>mendezfrank@yahoo.com</t>
  </si>
  <si>
    <t>001-670-930-8147x7864</t>
  </si>
  <si>
    <t>126-51-4358</t>
  </si>
  <si>
    <t>Wesley</t>
  </si>
  <si>
    <t>38880 Christine Expressway East Gail, AZ 43684</t>
  </si>
  <si>
    <t>smithjoseph@hotmail.com</t>
  </si>
  <si>
    <t>500-461-2267</t>
  </si>
  <si>
    <t>470-46-5626</t>
  </si>
  <si>
    <t>Karen</t>
  </si>
  <si>
    <t>Williams</t>
  </si>
  <si>
    <t>75136 Lori Dam Suite 184 Lake Wendy, MT 38685</t>
  </si>
  <si>
    <t>qlang@yahoo.com</t>
  </si>
  <si>
    <t>574.357.6882x6437</t>
  </si>
  <si>
    <t>200-55-0578</t>
  </si>
  <si>
    <t>Beverly</t>
  </si>
  <si>
    <t>Barron</t>
  </si>
  <si>
    <t>120 Sullivan Oval Apt. 790 East Ashley, MD 38582</t>
  </si>
  <si>
    <t>markjones@gmail.com</t>
  </si>
  <si>
    <t>(482)889-9310</t>
  </si>
  <si>
    <t>088-06-8587</t>
  </si>
  <si>
    <t>Mrs.</t>
  </si>
  <si>
    <t>Crystal</t>
  </si>
  <si>
    <t>824 Duran Mount West Robert, DC 01571</t>
  </si>
  <si>
    <t>linda06@hotmail.com</t>
  </si>
  <si>
    <t>(616)425-7234x430</t>
  </si>
  <si>
    <t>725-86-3419</t>
  </si>
  <si>
    <t>Amanda</t>
  </si>
  <si>
    <t>Moran</t>
  </si>
  <si>
    <t>USS Smith FPO AP 94558</t>
  </si>
  <si>
    <t>freygary@gmail.com</t>
  </si>
  <si>
    <t>972-392-1005</t>
  </si>
  <si>
    <t>509-78-4664</t>
  </si>
  <si>
    <t>Kimberly</t>
  </si>
  <si>
    <t>Cooper</t>
  </si>
  <si>
    <t>516 Pruitt Mountains Apt. 541 East Angela, VT 93419</t>
  </si>
  <si>
    <t>leacheileen@hotmail.com</t>
  </si>
  <si>
    <t>235-378-4766x1367</t>
  </si>
  <si>
    <t>089-43-4244</t>
  </si>
  <si>
    <t>Heidi</t>
  </si>
  <si>
    <t>Rodriguez</t>
  </si>
  <si>
    <t>0312 Martinez Unions Apt. 169 Port Cynthia, MI 10466</t>
  </si>
  <si>
    <t>meganmeyer@gmail.com</t>
  </si>
  <si>
    <t>296-293-5584</t>
  </si>
  <si>
    <t>469-76-5915</t>
  </si>
  <si>
    <t>Tina</t>
  </si>
  <si>
    <t>46989 Fuller Drive Apt. 212 Lake Christopher, RI 42749</t>
  </si>
  <si>
    <t>kennethcameron@hotmail.com</t>
  </si>
  <si>
    <t>589-827-9632</t>
  </si>
  <si>
    <t>811-84-6556</t>
  </si>
  <si>
    <t>Tucker</t>
  </si>
  <si>
    <t>9346 Jessica Loop Dawsonfort, NH 19774</t>
  </si>
  <si>
    <t>christina99@yahoo.com</t>
  </si>
  <si>
    <t>400-994-5591x032</t>
  </si>
  <si>
    <t>863-30-0416</t>
  </si>
  <si>
    <t>Mary</t>
  </si>
  <si>
    <t>Harris</t>
  </si>
  <si>
    <t>8346 David Brook East Stephanie, GA 17501</t>
  </si>
  <si>
    <t>justinsimmons@hotmail.com</t>
  </si>
  <si>
    <t>447-829-6562x848</t>
  </si>
  <si>
    <t>803-57-1874</t>
  </si>
  <si>
    <t>Paul</t>
  </si>
  <si>
    <t>Holmes</t>
  </si>
  <si>
    <t>92350 Joshua Summit Lindatown, VI 87594</t>
  </si>
  <si>
    <t>ronaldhughes@yahoo.com</t>
  </si>
  <si>
    <t>944.714.3711</t>
  </si>
  <si>
    <t>050-14-0573</t>
  </si>
  <si>
    <t>Brent</t>
  </si>
  <si>
    <t>Escobar</t>
  </si>
  <si>
    <t>43895 Julie Hill Meadowsstad, PR 41889</t>
  </si>
  <si>
    <t>leah05@gmail.com</t>
  </si>
  <si>
    <t>411-648-6030x827</t>
  </si>
  <si>
    <t>486-86-3463</t>
  </si>
  <si>
    <t>Hicks</t>
  </si>
  <si>
    <t>11556 Wilcox Stravenue Suite 967 North Brittany, NJ 04882</t>
  </si>
  <si>
    <t>wilsonpatrick@gmail.com</t>
  </si>
  <si>
    <t>(393)469-9786x9954</t>
  </si>
  <si>
    <t>028-81-0768</t>
  </si>
  <si>
    <t>Lori</t>
  </si>
  <si>
    <t>Walsh</t>
  </si>
  <si>
    <t>311 Danny Manor Apt. 394 South Donald, VI 05035</t>
  </si>
  <si>
    <t>amy65@gmail.com</t>
  </si>
  <si>
    <t>647.660.8516x19794</t>
  </si>
  <si>
    <t>335-95-7826</t>
  </si>
  <si>
    <t>Barton</t>
  </si>
  <si>
    <t>656 Jennifer Ridges Suite 442 Barbaratown, LA 01210</t>
  </si>
  <si>
    <t>andrea42@hotmail.com</t>
  </si>
  <si>
    <t>(311)940-8837x422</t>
  </si>
  <si>
    <t>154-44-3016</t>
  </si>
  <si>
    <t>Michelle</t>
  </si>
  <si>
    <t>Brown</t>
  </si>
  <si>
    <t>33751 Walters Ways Suite 578 West Angelaberg, AK 23825</t>
  </si>
  <si>
    <t>newmanamber@hotmail.com</t>
  </si>
  <si>
    <t>001-708-255-4125x86794</t>
  </si>
  <si>
    <t>304-11-8933</t>
  </si>
  <si>
    <t>Natalie</t>
  </si>
  <si>
    <t>Johnston</t>
  </si>
  <si>
    <t>8508 Noah Plaza Suite 229 West Michael, TN 84987</t>
  </si>
  <si>
    <t>chrisparrish@gmail.com</t>
  </si>
  <si>
    <t>728.312.7677</t>
  </si>
  <si>
    <t>557-80-2143</t>
  </si>
  <si>
    <t>Davis</t>
  </si>
  <si>
    <t>8753 Jason Plaza Rachelstad, ID 33924</t>
  </si>
  <si>
    <t>cnewman@yahoo.com</t>
  </si>
  <si>
    <t>(507)557-3360x0324</t>
  </si>
  <si>
    <t>173-27-0088</t>
  </si>
  <si>
    <t>Parker</t>
  </si>
  <si>
    <t>10712 Jason Stravenue Suite 132 West Sheri, MD 93802</t>
  </si>
  <si>
    <t>jacobbenson@gmail.com</t>
  </si>
  <si>
    <t>637-75-3093</t>
  </si>
  <si>
    <t>Paige</t>
  </si>
  <si>
    <t>Chapman</t>
  </si>
  <si>
    <t>943 Lawrence Overpass Suite 481 Stoneshire, MH 82249</t>
  </si>
  <si>
    <t>john24@hotmail.com</t>
  </si>
  <si>
    <t>842.448.0609x986</t>
  </si>
  <si>
    <t>551-25-1022</t>
  </si>
  <si>
    <t>Nina</t>
  </si>
  <si>
    <t>Bowen</t>
  </si>
  <si>
    <t>863 Becky Mountain Apt. 572 Toddland, ND 69022</t>
  </si>
  <si>
    <t>michellekelly@gmail.com</t>
  </si>
  <si>
    <t>716.320.2612</t>
  </si>
  <si>
    <t>492-63-3932</t>
  </si>
  <si>
    <t>361 Wu Lane Andreaburgh, CT 92319</t>
  </si>
  <si>
    <t>gatessarah@hotmail.com</t>
  </si>
  <si>
    <t>001-281-912-8414x1944</t>
  </si>
  <si>
    <t>579-05-8277</t>
  </si>
  <si>
    <t>USS Garcia FPO AE 08744</t>
  </si>
  <si>
    <t>salinasmelanie@yahoo.com</t>
  </si>
  <si>
    <t>(589)561-2402</t>
  </si>
  <si>
    <t>285-49-8324</t>
  </si>
  <si>
    <t>Melanie</t>
  </si>
  <si>
    <t>Steele</t>
  </si>
  <si>
    <t>0743 Tamara Estates Apt. 290 Frankhaven, PA 96850</t>
  </si>
  <si>
    <t>erichendricks@gmail.com</t>
  </si>
  <si>
    <t>418.447.9393x4322</t>
  </si>
  <si>
    <t>803-98-7153</t>
  </si>
  <si>
    <t>Buck</t>
  </si>
  <si>
    <t>31482 Valerie Lock Garciaton, MS 70864</t>
  </si>
  <si>
    <t>kingwilliam@gmail.com</t>
  </si>
  <si>
    <t>+1-727-696-9116x203</t>
  </si>
  <si>
    <t>554-70-1692</t>
  </si>
  <si>
    <t>Jenkins</t>
  </si>
  <si>
    <t>USCGC Diaz FPO AE 18593</t>
  </si>
  <si>
    <t>gavinjackson@yahoo.com</t>
  </si>
  <si>
    <t>212-867-8740x654</t>
  </si>
  <si>
    <t>274-83-5182</t>
  </si>
  <si>
    <t>Jordan</t>
  </si>
  <si>
    <t>Rice</t>
  </si>
  <si>
    <t>453 Joseph Field Emilyfurt, HI 89669</t>
  </si>
  <si>
    <t>shawnhowell@hotmail.com</t>
  </si>
  <si>
    <t>556.633.2763x500</t>
  </si>
  <si>
    <t>538-14-4646</t>
  </si>
  <si>
    <t>Kim</t>
  </si>
  <si>
    <t>Carpenter</t>
  </si>
  <si>
    <t>673 Mckinney Route Jonesmouth, MD 68097</t>
  </si>
  <si>
    <t>hoodandrew@hotmail.com</t>
  </si>
  <si>
    <t>560-06-1680</t>
  </si>
  <si>
    <t>Tamara</t>
  </si>
  <si>
    <t>99264 Michael Mission North Julie, WI 06251</t>
  </si>
  <si>
    <t>garyreynolds@hotmail.com</t>
  </si>
  <si>
    <t>576.750.0910</t>
  </si>
  <si>
    <t>783-73-8070</t>
  </si>
  <si>
    <t>Gary</t>
  </si>
  <si>
    <t>Larson</t>
  </si>
  <si>
    <t>90098 Lara Springs South Nancyshire, ME 22553</t>
  </si>
  <si>
    <t>rdiaz@gmail.com</t>
  </si>
  <si>
    <t>945.278.4319x7042</t>
  </si>
  <si>
    <t>259-83-8489</t>
  </si>
  <si>
    <t>Michael</t>
  </si>
  <si>
    <t>20247 Ramos Coves Suite 122 New Jonathanchester, UT 65294</t>
  </si>
  <si>
    <t>fryejames@hotmail.com</t>
  </si>
  <si>
    <t>+1-436-540-1080x78004</t>
  </si>
  <si>
    <t>516-25-9211</t>
  </si>
  <si>
    <t>Brenda</t>
  </si>
  <si>
    <t>PSC 1757, Box 8848 APO AE 94780</t>
  </si>
  <si>
    <t>laura25@gmail.com</t>
  </si>
  <si>
    <t>568.786.7133</t>
  </si>
  <si>
    <t>141-31-4863</t>
  </si>
  <si>
    <t>Carolyn</t>
  </si>
  <si>
    <t>314 Russell Islands Apt. 503 North Heather, MT 86712</t>
  </si>
  <si>
    <t>daltonmichael@hotmail.com</t>
  </si>
  <si>
    <t>800-357-0399</t>
  </si>
  <si>
    <t>042-05-4691</t>
  </si>
  <si>
    <t>Ivan</t>
  </si>
  <si>
    <t>Martin</t>
  </si>
  <si>
    <t>0226 Woodward Island Johnberg, KY 26438</t>
  </si>
  <si>
    <t>brian95@hotmail.com</t>
  </si>
  <si>
    <t>(940)683-6196x771</t>
  </si>
  <si>
    <t>491-79-2277</t>
  </si>
  <si>
    <t>Joshua</t>
  </si>
  <si>
    <t>Ramirez</t>
  </si>
  <si>
    <t>Unit 7581 Box 0578 DPO AE 20659</t>
  </si>
  <si>
    <t>cooperadam@gmail.com</t>
  </si>
  <si>
    <t>979.806.3785x1571</t>
  </si>
  <si>
    <t>764-01-0819</t>
  </si>
  <si>
    <t>Tammy</t>
  </si>
  <si>
    <t>George</t>
  </si>
  <si>
    <t>USS Anderson FPO AP 98924</t>
  </si>
  <si>
    <t>villarichard@yahoo.com</t>
  </si>
  <si>
    <t>001-927-931-6830x0672</t>
  </si>
  <si>
    <t>440-40-8588</t>
  </si>
  <si>
    <t>Martinez</t>
  </si>
  <si>
    <t>20170 Knight Light Davidport, WV 55247</t>
  </si>
  <si>
    <t>scottwalter@yahoo.com</t>
  </si>
  <si>
    <t>001-815-740-6636</t>
  </si>
  <si>
    <t>561-26-8832</t>
  </si>
  <si>
    <t>Kevin</t>
  </si>
  <si>
    <t>5451 Jerry Villages Suite 239 West Angelicaborough, MS 24003</t>
  </si>
  <si>
    <t>malexander@gmail.com</t>
  </si>
  <si>
    <t>+1-281-234-7760x7654</t>
  </si>
  <si>
    <t>226-11-3800</t>
  </si>
  <si>
    <t>Harrington</t>
  </si>
  <si>
    <t>267 Bray Corner West Maryton, VT 43529</t>
  </si>
  <si>
    <t>wallacedavid@gmail.com</t>
  </si>
  <si>
    <t>001-322-924-0685x683</t>
  </si>
  <si>
    <t>405-11-6962</t>
  </si>
  <si>
    <t>Baird</t>
  </si>
  <si>
    <t>PSC 3733, Box 4114 APO AE 22554</t>
  </si>
  <si>
    <t>john52@hotmail.com</t>
  </si>
  <si>
    <t>730.727.3226x42005</t>
  </si>
  <si>
    <t>456-55-4542</t>
  </si>
  <si>
    <t>Kristopher</t>
  </si>
  <si>
    <t>Castaneda</t>
  </si>
  <si>
    <t>7732 Spears Mountain Apt. 201 Riveratown, CA 61960</t>
  </si>
  <si>
    <t>jhughes@yahoo.com</t>
  </si>
  <si>
    <t>+1-638-982-1924x624</t>
  </si>
  <si>
    <t>073-21-1767</t>
  </si>
  <si>
    <t>31483 Brown Roads Apt. 126 Lake Patricia, PW 27193</t>
  </si>
  <si>
    <t>joseph56@hotmail.com</t>
  </si>
  <si>
    <t>431.493.4255x5709</t>
  </si>
  <si>
    <t>504-08-7664</t>
  </si>
  <si>
    <t>Black</t>
  </si>
  <si>
    <t>6337 Sarah Skyway Suite 602 South Hannah, FL 25686</t>
  </si>
  <si>
    <t>vbarron@gmail.com</t>
  </si>
  <si>
    <t>685-06-6459</t>
  </si>
  <si>
    <t>Troy</t>
  </si>
  <si>
    <t>Burke</t>
  </si>
  <si>
    <t>5449 Ryan Skyway New Matthew, PR 32879</t>
  </si>
  <si>
    <t>samuel53@yahoo.com</t>
  </si>
  <si>
    <t>+1-240-931-9722x239</t>
  </si>
  <si>
    <t>772-06-2599</t>
  </si>
  <si>
    <t>David</t>
  </si>
  <si>
    <t>Short</t>
  </si>
  <si>
    <t>78814 Katie Circles Apt. 741 Rhondaberg, KS 03215</t>
  </si>
  <si>
    <t>lopezzoe@yahoo.com</t>
  </si>
  <si>
    <t>644.525.5425</t>
  </si>
  <si>
    <t>202-58-3067</t>
  </si>
  <si>
    <t>Skinner</t>
  </si>
  <si>
    <t>51762 Bradley Key Apt. 844 Gravesborough, PW 04008</t>
  </si>
  <si>
    <t>joshuamendoza@gmail.com</t>
  </si>
  <si>
    <t>(786)635-4868</t>
  </si>
  <si>
    <t>852-05-7945</t>
  </si>
  <si>
    <t>Deborah</t>
  </si>
  <si>
    <t>Meyers</t>
  </si>
  <si>
    <t>31146 Jennifer Fork New Garyside, MD 24408</t>
  </si>
  <si>
    <t>powersphilip@yahoo.com</t>
  </si>
  <si>
    <t>(789)876-7628x4947</t>
  </si>
  <si>
    <t>388-18-1748</t>
  </si>
  <si>
    <t>William</t>
  </si>
  <si>
    <t>Suarez</t>
  </si>
  <si>
    <t>484 Adams Alley Suite 909 West Robertburgh, MT 93484</t>
  </si>
  <si>
    <t>bandrews@hotmail.com</t>
  </si>
  <si>
    <t>583-62-2932</t>
  </si>
  <si>
    <t>Jonathan</t>
  </si>
  <si>
    <t>Howard</t>
  </si>
  <si>
    <t>PSC 5404, Box 9682 APO AE 09016</t>
  </si>
  <si>
    <t>hernandezjoyce@hotmail.com</t>
  </si>
  <si>
    <t>612-409-8025x77911</t>
  </si>
  <si>
    <t>613-41-9189</t>
  </si>
  <si>
    <t>Nancy</t>
  </si>
  <si>
    <t>Mccoy</t>
  </si>
  <si>
    <t>83201 Ramos Parks Port Jayland, TN 32142</t>
  </si>
  <si>
    <t>diana01@gmail.com</t>
  </si>
  <si>
    <t>521-74-1375</t>
  </si>
  <si>
    <t>Latoya</t>
  </si>
  <si>
    <t>36643 Sarah Hills North George, AL 63147</t>
  </si>
  <si>
    <t>lisacraig@yahoo.com</t>
  </si>
  <si>
    <t>001-395-684-2287x156</t>
  </si>
  <si>
    <t>161-49-5442</t>
  </si>
  <si>
    <t>Angela</t>
  </si>
  <si>
    <t>Andrade</t>
  </si>
  <si>
    <t>34654 Tina Forges New Jasonburgh, NM 32600</t>
  </si>
  <si>
    <t>brucehannah@yahoo.com</t>
  </si>
  <si>
    <t>(371)548-6673</t>
  </si>
  <si>
    <t>796-37-7225</t>
  </si>
  <si>
    <t>Megan</t>
  </si>
  <si>
    <t>Bates</t>
  </si>
  <si>
    <t>2647 Lori Circles Suite 402 South Crystal, NE 28643</t>
  </si>
  <si>
    <t>daniel27@hotmail.com</t>
  </si>
  <si>
    <t>761.695.1952</t>
  </si>
  <si>
    <t>776-22-9809</t>
  </si>
  <si>
    <t>Cassandra</t>
  </si>
  <si>
    <t>Ford</t>
  </si>
  <si>
    <t>606 Amanda Inlet Charlesshire, WA 48438</t>
  </si>
  <si>
    <t>mcconnelllindsay@hotmail.com</t>
  </si>
  <si>
    <t>240.734.3248</t>
  </si>
  <si>
    <t>614-67-7123</t>
  </si>
  <si>
    <t>Blackburn</t>
  </si>
  <si>
    <t>03527 Michael Plain West Eddie, MP 91933</t>
  </si>
  <si>
    <t>donnaclark@yahoo.com</t>
  </si>
  <si>
    <t>601-437-7220x42864</t>
  </si>
  <si>
    <t>186-03-8836</t>
  </si>
  <si>
    <t>Miguel</t>
  </si>
  <si>
    <t>Oneill</t>
  </si>
  <si>
    <t>632 Samantha Club Port Victor, DE 86356</t>
  </si>
  <si>
    <t>tjohnson@hotmail.com</t>
  </si>
  <si>
    <t>870-37-9332</t>
  </si>
  <si>
    <t>Porter</t>
  </si>
  <si>
    <t>Unit 0891 Box 1320 DPO AP 47358</t>
  </si>
  <si>
    <t>rebekahperkins@gmail.com</t>
  </si>
  <si>
    <t>765-580-4518</t>
  </si>
  <si>
    <t>515-27-3853</t>
  </si>
  <si>
    <t>Brady</t>
  </si>
  <si>
    <t>464 Stephanie Heights Apt. 943 Port Johntown, TN 61170</t>
  </si>
  <si>
    <t>rebecca44@gmail.com</t>
  </si>
  <si>
    <t>876.761.3426</t>
  </si>
  <si>
    <t>845-92-0948</t>
  </si>
  <si>
    <t>Victoria</t>
  </si>
  <si>
    <t>Gomez</t>
  </si>
  <si>
    <t>27834 Bradley Crossing Suite 458 New Tanya, AZ 15921</t>
  </si>
  <si>
    <t>burgessdavid@hotmail.com</t>
  </si>
  <si>
    <t>736-575-1568</t>
  </si>
  <si>
    <t>879-93-3550</t>
  </si>
  <si>
    <t>611 Justin Track Apt. 649 Garciamouth, HI 75344</t>
  </si>
  <si>
    <t>kennedytaylor@gmail.com</t>
  </si>
  <si>
    <t>+1-666-867-7154x18123</t>
  </si>
  <si>
    <t>797-87-3513</t>
  </si>
  <si>
    <t>Elizabeth</t>
  </si>
  <si>
    <t>Fleming</t>
  </si>
  <si>
    <t>8930 Holmes Locks Suite 359 North Brian, NJ 35659</t>
  </si>
  <si>
    <t>heather29@hotmail.com</t>
  </si>
  <si>
    <t>133-02-6149</t>
  </si>
  <si>
    <t>Sanchez</t>
  </si>
  <si>
    <t>01979 Harris Spring Suite 209 Port Victoriaport, MS 75480</t>
  </si>
  <si>
    <t>ruben02@gmail.com</t>
  </si>
  <si>
    <t>001-593-983-2950x23555</t>
  </si>
  <si>
    <t>267-71-5356</t>
  </si>
  <si>
    <t>Makayla</t>
  </si>
  <si>
    <t>Brewer</t>
  </si>
  <si>
    <t>13864 Thomas Stravenue Suite 282 Deanburgh, MD 50050</t>
  </si>
  <si>
    <t>wallen@hotmail.com</t>
  </si>
  <si>
    <t>001-589-427-4337</t>
  </si>
  <si>
    <t>297-14-7192</t>
  </si>
  <si>
    <t>Katie</t>
  </si>
  <si>
    <t>Savage</t>
  </si>
  <si>
    <t>134 Thomas Circle Suite 736 Diazfort, FM 80697</t>
  </si>
  <si>
    <t>margaret39@yahoo.com</t>
  </si>
  <si>
    <t>(628)290-4200</t>
  </si>
  <si>
    <t>565-44-9515</t>
  </si>
  <si>
    <t>Veronica</t>
  </si>
  <si>
    <t>Hardy</t>
  </si>
  <si>
    <t>7225 Jones Hills Apt. 385 New Jeremy, NC 54549</t>
  </si>
  <si>
    <t>brian79@gmail.com</t>
  </si>
  <si>
    <t>+1-447-439-5790x19614</t>
  </si>
  <si>
    <t>737-35-8888</t>
  </si>
  <si>
    <t>Chambers</t>
  </si>
  <si>
    <t>562 Taylor Dam Apt. 136 Kristenchester, KS 94131</t>
  </si>
  <si>
    <t>lauriesilva@gmail.com</t>
  </si>
  <si>
    <t>795.814.0498x98032</t>
  </si>
  <si>
    <t>568-91-2511</t>
  </si>
  <si>
    <t>Paula</t>
  </si>
  <si>
    <t>Salinas</t>
  </si>
  <si>
    <t>41213 Jason Mission Guerraberg, FM 20188</t>
  </si>
  <si>
    <t>colemonica@yahoo.com</t>
  </si>
  <si>
    <t>001-459-969-8773x85980</t>
  </si>
  <si>
    <t>424-72-0730</t>
  </si>
  <si>
    <t>Harper</t>
  </si>
  <si>
    <t>1901 Gray Mountains Apt. 035 West Rebeccamouth, VA 13603</t>
  </si>
  <si>
    <t>hpace@gmail.com</t>
  </si>
  <si>
    <t>404-863-6916</t>
  </si>
  <si>
    <t>627-18-7129</t>
  </si>
  <si>
    <t>Hernandez</t>
  </si>
  <si>
    <t>71538 Manning Ville East Kyliemouth, RI 52344</t>
  </si>
  <si>
    <t>khobbs@hotmail.com</t>
  </si>
  <si>
    <t>161-54-8161</t>
  </si>
  <si>
    <t>Mark</t>
  </si>
  <si>
    <t>Simpson</t>
  </si>
  <si>
    <t>64234 Ruben Throughway Petersonfort, IN 14805</t>
  </si>
  <si>
    <t>ericfriedman@hotmail.com</t>
  </si>
  <si>
    <t>(337)785-8170</t>
  </si>
  <si>
    <t>834-60-3815</t>
  </si>
  <si>
    <t>Joseph</t>
  </si>
  <si>
    <t>295 Odom Avenue Lake James, VA 32705</t>
  </si>
  <si>
    <t>perezchristina@gmail.com</t>
  </si>
  <si>
    <t>(411)508-3514</t>
  </si>
  <si>
    <t>550-89-3166</t>
  </si>
  <si>
    <t>Steven</t>
  </si>
  <si>
    <t>14717 Bridges Ports Suite 918 East Christophermouth, WI 49690</t>
  </si>
  <si>
    <t>haydenbishop@hotmail.com</t>
  </si>
  <si>
    <t>399.445.8647</t>
  </si>
  <si>
    <t>497-67-9883</t>
  </si>
  <si>
    <t>Judith</t>
  </si>
  <si>
    <t>Mcclure</t>
  </si>
  <si>
    <t>2794 Austin Corner Apt. 667 Brendaland, OR 45855</t>
  </si>
  <si>
    <t>david44@gmail.com</t>
  </si>
  <si>
    <t>(238)446-7090</t>
  </si>
  <si>
    <t>734-90-6984</t>
  </si>
  <si>
    <t>Gabrielle</t>
  </si>
  <si>
    <t>0525 Jennifer Village Lake Johnfurt, OR 69655</t>
  </si>
  <si>
    <t>tina25@gmail.com</t>
  </si>
  <si>
    <t>001-347-535-9918x3799</t>
  </si>
  <si>
    <t>419-39-1447</t>
  </si>
  <si>
    <t>Monica</t>
  </si>
  <si>
    <t>Lewis</t>
  </si>
  <si>
    <t>4110 Williams Way Suite 511 Catherineside, GA 12391</t>
  </si>
  <si>
    <t>carriehickman@gmail.com</t>
  </si>
  <si>
    <t>001-404-978-1123</t>
  </si>
  <si>
    <t>674-18-0823</t>
  </si>
  <si>
    <t>Ashlee</t>
  </si>
  <si>
    <t>Reid</t>
  </si>
  <si>
    <t>480 Moore Bypass Suite 602 Connerborough, AS 11163</t>
  </si>
  <si>
    <t>andersonpaul@gmail.com</t>
  </si>
  <si>
    <t>001-498-576-4359</t>
  </si>
  <si>
    <t>249-31-6025</t>
  </si>
  <si>
    <t>Adam</t>
  </si>
  <si>
    <t>21627 Jennifer Alley Suite 358 East Danielbury, AK 91283</t>
  </si>
  <si>
    <t>ccalderon@yahoo.com</t>
  </si>
  <si>
    <t>784-08-1976</t>
  </si>
  <si>
    <t>Golden</t>
  </si>
  <si>
    <t>74639 Graham Trail South Mark, KY 48624</t>
  </si>
  <si>
    <t>tracyesparza@hotmail.com</t>
  </si>
  <si>
    <t>302-214-8591x763</t>
  </si>
  <si>
    <t>509-22-4700</t>
  </si>
  <si>
    <t>Huffman</t>
  </si>
  <si>
    <t>311 Ryan Expressway Suite 677 Janeland, AR 75383</t>
  </si>
  <si>
    <t>awalters@yahoo.com</t>
  </si>
  <si>
    <t>235.944.3118x8543</t>
  </si>
  <si>
    <t>663-56-5206</t>
  </si>
  <si>
    <t>Julie</t>
  </si>
  <si>
    <t>Crane</t>
  </si>
  <si>
    <t>031 Todd Mall Suite 158 Brandtchester, ND 35529</t>
  </si>
  <si>
    <t>robinjames@yahoo.com</t>
  </si>
  <si>
    <t>+1-723-206-8877x8356</t>
  </si>
  <si>
    <t>363-33-5236</t>
  </si>
  <si>
    <t>Herrera</t>
  </si>
  <si>
    <t>806 Nelson Estates Suite 992 Reynoldsfurt, IN 81567</t>
  </si>
  <si>
    <t>erichards@hotmail.com</t>
  </si>
  <si>
    <t>861-75-8148</t>
  </si>
  <si>
    <t>Medina</t>
  </si>
  <si>
    <t>71314 Stephens Rest Apt. 021 Samanthastad, VA 96848</t>
  </si>
  <si>
    <t>arnoldthomas@yahoo.com</t>
  </si>
  <si>
    <t>+1-654-591-0683x52466</t>
  </si>
  <si>
    <t>009-93-1495</t>
  </si>
  <si>
    <t>Heather</t>
  </si>
  <si>
    <t>Lee</t>
  </si>
  <si>
    <t>0683 Garza Road Brandonview, WA 55931</t>
  </si>
  <si>
    <t>elizabeth60@hotmail.com</t>
  </si>
  <si>
    <t>879.381.6230</t>
  </si>
  <si>
    <t>584-27-3267</t>
  </si>
  <si>
    <t>Justin</t>
  </si>
  <si>
    <t>Massey</t>
  </si>
  <si>
    <t>USNS Peters FPO AA 62656</t>
  </si>
  <si>
    <t>ldurham@hotmail.com</t>
  </si>
  <si>
    <t>001-815-900-1469x49683</t>
  </si>
  <si>
    <t>317-43-8286</t>
  </si>
  <si>
    <t>Belinda</t>
  </si>
  <si>
    <t>Roberts</t>
  </si>
  <si>
    <t>337 Samuel Rue Suite 044 Hugheshaven, MH 97490</t>
  </si>
  <si>
    <t>christinakelly@gmail.com</t>
  </si>
  <si>
    <t>964-601-2425</t>
  </si>
  <si>
    <t>498-11-1991</t>
  </si>
  <si>
    <t>Patterson</t>
  </si>
  <si>
    <t>29158 Rice Street Jeffview, MH 37105</t>
  </si>
  <si>
    <t>lhancock@hotmail.com</t>
  </si>
  <si>
    <t>+1-980-279-2811x44579</t>
  </si>
  <si>
    <t>055-02-5426</t>
  </si>
  <si>
    <t>Robinson</t>
  </si>
  <si>
    <t>883 Brown Mountain Apt. 979 Hallmouth, NE 50418</t>
  </si>
  <si>
    <t>oneillcourtney@gmail.com</t>
  </si>
  <si>
    <t>765.443.9167x413</t>
  </si>
  <si>
    <t>499-84-1419</t>
  </si>
  <si>
    <t>44696 Anna Ways Suite 635 Thompsonfort, FM 83088</t>
  </si>
  <si>
    <t>lbender@yahoo.com</t>
  </si>
  <si>
    <t>221-12-5764</t>
  </si>
  <si>
    <t>Alvarado</t>
  </si>
  <si>
    <t>18002 Valdez Knoll Erinland, DE 62332</t>
  </si>
  <si>
    <t>anthonybradford@hotmail.com</t>
  </si>
  <si>
    <t>413-296-8633x5548</t>
  </si>
  <si>
    <t>827-36-0881</t>
  </si>
  <si>
    <t>Cohen</t>
  </si>
  <si>
    <t>97903 Robert Groves Lauraview, TX 18467</t>
  </si>
  <si>
    <t>laurie86@hotmail.com</t>
  </si>
  <si>
    <t>001-661-488-4660x50790</t>
  </si>
  <si>
    <t>392-46-8134</t>
  </si>
  <si>
    <t>Antonio</t>
  </si>
  <si>
    <t>Long</t>
  </si>
  <si>
    <t>214 Aimee Terrace Suite 952 North Gregory, PW 48983</t>
  </si>
  <si>
    <t>bradley32@yahoo.com</t>
  </si>
  <si>
    <t>(708)564-2771x54360</t>
  </si>
  <si>
    <t>086-49-6043</t>
  </si>
  <si>
    <t>Stacy</t>
  </si>
  <si>
    <t>Shaffer</t>
  </si>
  <si>
    <t>42015 Chavez Garden Suite 467 New Lauraburgh, KS 95939</t>
  </si>
  <si>
    <t>victoria66@gmail.com</t>
  </si>
  <si>
    <t>+1-328-959-8114x33809</t>
  </si>
  <si>
    <t>191-82-5277</t>
  </si>
  <si>
    <t>8717 Miranda Canyon East Melanie, SC 57923</t>
  </si>
  <si>
    <t>martin38@gmail.com</t>
  </si>
  <si>
    <t>001-431-563-8828x738</t>
  </si>
  <si>
    <t>547-66-3984</t>
  </si>
  <si>
    <t>4161 Rebecca View Apt. 065 Amyfurt, NH 67912</t>
  </si>
  <si>
    <t>josephjessica@yahoo.com</t>
  </si>
  <si>
    <t>001-332-356-5201x455</t>
  </si>
  <si>
    <t>420-49-1797</t>
  </si>
  <si>
    <t>Luis</t>
  </si>
  <si>
    <t>PSC 7147, Box 0968 APO AA 86409</t>
  </si>
  <si>
    <t>ylong@gmail.com</t>
  </si>
  <si>
    <t>372-304-0461x776</t>
  </si>
  <si>
    <t>836-24-6943</t>
  </si>
  <si>
    <t>Derek</t>
  </si>
  <si>
    <t>Nunez</t>
  </si>
  <si>
    <t>88761 Lowe Via Suite 222 Leestad, MD 27386</t>
  </si>
  <si>
    <t>marygomez@hotmail.com</t>
  </si>
  <si>
    <t>744-876-0517x682</t>
  </si>
  <si>
    <t>181-88-5696</t>
  </si>
  <si>
    <t>Shea</t>
  </si>
  <si>
    <t>796 Prince Summit Apt. 176 Lindsayville, AL 87533</t>
  </si>
  <si>
    <t>snowkathryn@hotmail.com</t>
  </si>
  <si>
    <t>001-539-549-8636x083</t>
  </si>
  <si>
    <t>765-50-1136</t>
  </si>
  <si>
    <t>Johnson</t>
  </si>
  <si>
    <t>46024 Brad Islands Apt. 035 South Brandonburgh, ID 61911</t>
  </si>
  <si>
    <t>fwebb@hotmail.com</t>
  </si>
  <si>
    <t>(840)648-2356</t>
  </si>
  <si>
    <t>557-86-6802</t>
  </si>
  <si>
    <t>Jones</t>
  </si>
  <si>
    <t>608 Bailey Plains Apt. 205 Coffeyview, NE 79696</t>
  </si>
  <si>
    <t>dominic69@hotmail.com</t>
  </si>
  <si>
    <t>001-528-205-5100x35852</t>
  </si>
  <si>
    <t>672-67-3358</t>
  </si>
  <si>
    <t>Kelsey</t>
  </si>
  <si>
    <t>Dennis</t>
  </si>
  <si>
    <t>2429 Jennifer Ridge Suite 646 New James, SC 37706</t>
  </si>
  <si>
    <t>kelleyjoe@yahoo.com</t>
  </si>
  <si>
    <t>803-891-1986x495</t>
  </si>
  <si>
    <t>504-34-5452</t>
  </si>
  <si>
    <t>Warner</t>
  </si>
  <si>
    <t>Unit 5330 Box 0163 DPO AE 83250</t>
  </si>
  <si>
    <t>anngarcia@hotmail.com</t>
  </si>
  <si>
    <t>354.446.9923</t>
  </si>
  <si>
    <t>104-55-1105</t>
  </si>
  <si>
    <t>9575 Meyer Walk Peterbury, DE 52142</t>
  </si>
  <si>
    <t>roberta26@gmail.com</t>
  </si>
  <si>
    <t>001-649-964-8772</t>
  </si>
  <si>
    <t>442-68-6693</t>
  </si>
  <si>
    <t>Blevins</t>
  </si>
  <si>
    <t>835 Henderson Ville Angelashire, PR 51598</t>
  </si>
  <si>
    <t>stephaniegarner@yahoo.com</t>
  </si>
  <si>
    <t>001-938-852-3474x446</t>
  </si>
  <si>
    <t>073-44-2785</t>
  </si>
  <si>
    <t>Atkinson</t>
  </si>
  <si>
    <t>56377 Smith Parks Apt. 372 East Gregoryport, ND 12578</t>
  </si>
  <si>
    <t>delacruzcandice@hotmail.com</t>
  </si>
  <si>
    <t>(642)281-7187x0585</t>
  </si>
  <si>
    <t>207-74-3893</t>
  </si>
  <si>
    <t>Hannah</t>
  </si>
  <si>
    <t>84456 Trevor Highway Lake Brandon, SC 09872</t>
  </si>
  <si>
    <t>smithdylan@hotmail.com</t>
  </si>
  <si>
    <t>(565)884-4727x48479</t>
  </si>
  <si>
    <t>065-60-2931</t>
  </si>
  <si>
    <t>Samantha</t>
  </si>
  <si>
    <t>Wilson</t>
  </si>
  <si>
    <t>656 Janet Coves Suite 987 Vasquezburgh, CT 57427</t>
  </si>
  <si>
    <t>hoffmanamber@gmail.com</t>
  </si>
  <si>
    <t>+1-398-767-6505x68884</t>
  </si>
  <si>
    <t>752-77-3660</t>
  </si>
  <si>
    <t>Mr.</t>
  </si>
  <si>
    <t>Spencer</t>
  </si>
  <si>
    <t>3957 Kristin Glens New Shawnborough, TN 37803</t>
  </si>
  <si>
    <t>alanbrooks@hotmail.com</t>
  </si>
  <si>
    <t>808.744.8716x3370</t>
  </si>
  <si>
    <t>091-98-2770</t>
  </si>
  <si>
    <t>Andrew</t>
  </si>
  <si>
    <t>Schwartz</t>
  </si>
  <si>
    <t>8632 Graham Isle Apt. 839 Fisherfurt, MP 50192</t>
  </si>
  <si>
    <t>howemichelle@hotmail.com</t>
  </si>
  <si>
    <t>380.916.1355</t>
  </si>
  <si>
    <t>505-77-5545</t>
  </si>
  <si>
    <t>Sarah</t>
  </si>
  <si>
    <t>Gibbs</t>
  </si>
  <si>
    <t>USCGC Flores FPO AE 87802</t>
  </si>
  <si>
    <t>jenniferruiz@yahoo.com</t>
  </si>
  <si>
    <t>376.984.8308</t>
  </si>
  <si>
    <t>376-14-7841</t>
  </si>
  <si>
    <t>Logan</t>
  </si>
  <si>
    <t>471 Jones Port Suite 505 East Emily, MN 97946</t>
  </si>
  <si>
    <t>christopher50@gmail.com</t>
  </si>
  <si>
    <t>037-83-6337</t>
  </si>
  <si>
    <t>Graham</t>
  </si>
  <si>
    <t>PSC 0464, Box 9123 APO AP 20881</t>
  </si>
  <si>
    <t>garrett26@gmail.com</t>
  </si>
  <si>
    <t>001-437-204-7703x30554</t>
  </si>
  <si>
    <t>083-16-7931</t>
  </si>
  <si>
    <t>Madison</t>
  </si>
  <si>
    <t>Campos</t>
  </si>
  <si>
    <t>160 Scott Rapid Apt. 809 North Brookeport, NM 46412</t>
  </si>
  <si>
    <t>joshuajohnson@yahoo.com</t>
  </si>
  <si>
    <t>460-681-6208x8699</t>
  </si>
  <si>
    <t>117-86-5829</t>
  </si>
  <si>
    <t>Nolan</t>
  </si>
  <si>
    <t>554 Johnston Crossing Apt. 685 Heatherhaven, MA 55188</t>
  </si>
  <si>
    <t>rebecca12@hotmail.com</t>
  </si>
  <si>
    <t>261.225.3043</t>
  </si>
  <si>
    <t>732-40-5843</t>
  </si>
  <si>
    <t>1717 Elizabeth Groves Apt. 955 North Monica, VI 79002</t>
  </si>
  <si>
    <t>douglas29@gmail.com</t>
  </si>
  <si>
    <t>429.821.9263x385</t>
  </si>
  <si>
    <t>201-34-7343</t>
  </si>
  <si>
    <t>Matthew</t>
  </si>
  <si>
    <t>Moyer</t>
  </si>
  <si>
    <t>64423 Ferguson Port Kennethside, AK 67621</t>
  </si>
  <si>
    <t>jacob88@gmail.com</t>
  </si>
  <si>
    <t>803.410.9050</t>
  </si>
  <si>
    <t>571-39-5614</t>
  </si>
  <si>
    <t>Suzanne</t>
  </si>
  <si>
    <t>Simon</t>
  </si>
  <si>
    <t>98120 Miles Circles Zacharyport, OR 08390</t>
  </si>
  <si>
    <t>drakebernard@gmail.com</t>
  </si>
  <si>
    <t>001-613-288-6288x327</t>
  </si>
  <si>
    <t>139-99-9017</t>
  </si>
  <si>
    <t>Isaac</t>
  </si>
  <si>
    <t>Ferguson</t>
  </si>
  <si>
    <t>272 Smith Rapid Lake Josephfurt, PR 93322</t>
  </si>
  <si>
    <t>kathryn96@hotmail.com</t>
  </si>
  <si>
    <t>462-65-5040</t>
  </si>
  <si>
    <t>Bradley</t>
  </si>
  <si>
    <t>Beck</t>
  </si>
  <si>
    <t>744 Joyce Fort Suite 134 Bakerside, MT 56578</t>
  </si>
  <si>
    <t>qmcdonald@yahoo.com</t>
  </si>
  <si>
    <t>439.807.0667</t>
  </si>
  <si>
    <t>144-38-6227</t>
  </si>
  <si>
    <t>Orr</t>
  </si>
  <si>
    <t>3237 Darin Well East Reginaview, UT 76051</t>
  </si>
  <si>
    <t>lynncarlson@gmail.com</t>
  </si>
  <si>
    <t>705.816.2886x686</t>
  </si>
  <si>
    <t>319-54-4993</t>
  </si>
  <si>
    <t>Bishop</t>
  </si>
  <si>
    <t>2268 Bryan Shoals Apt. 578 Monicachester, AZ 62041</t>
  </si>
  <si>
    <t>david89@yahoo.com</t>
  </si>
  <si>
    <t>483-90-6423</t>
  </si>
  <si>
    <t>Briana</t>
  </si>
  <si>
    <t>Willis</t>
  </si>
  <si>
    <t>68235 Sandra Lodge Suite 695 New Michaelton, OH 01028</t>
  </si>
  <si>
    <t>millerscott@gmail.com</t>
  </si>
  <si>
    <t>295-575-5476</t>
  </si>
  <si>
    <t>861-41-0581</t>
  </si>
  <si>
    <t>Ward</t>
  </si>
  <si>
    <t>267 Amanda Street New Anita, DC 08545</t>
  </si>
  <si>
    <t>manuelproctor@yahoo.com</t>
  </si>
  <si>
    <t>(678)234-6599</t>
  </si>
  <si>
    <t>543-41-1988</t>
  </si>
  <si>
    <t>Debbie</t>
  </si>
  <si>
    <t>Austin</t>
  </si>
  <si>
    <t>2341 Spencer Locks Apt. 896 East Vincent, TN 71774</t>
  </si>
  <si>
    <t>jonesangela@yahoo.com</t>
  </si>
  <si>
    <t>001-994-900-2017x0691</t>
  </si>
  <si>
    <t>542-98-3465</t>
  </si>
  <si>
    <t>1397 Cindy Port Suite 219 South Terristad, WV 07522</t>
  </si>
  <si>
    <t>marvinprince@gmail.com</t>
  </si>
  <si>
    <t>740-668-3680x55752</t>
  </si>
  <si>
    <t>043-96-3034</t>
  </si>
  <si>
    <t>Wright</t>
  </si>
  <si>
    <t>8528 Moore Place Amyshire, ND 60931</t>
  </si>
  <si>
    <t>morganwanda@hotmail.com</t>
  </si>
  <si>
    <t>+1-681-487-1481x946</t>
  </si>
  <si>
    <t>714-73-2239</t>
  </si>
  <si>
    <t>Andre</t>
  </si>
  <si>
    <t>Duncan</t>
  </si>
  <si>
    <t>6795 Wise Ville Haydenbury, OR 79986</t>
  </si>
  <si>
    <t>psimon@hotmail.com</t>
  </si>
  <si>
    <t>695-239-1347</t>
  </si>
  <si>
    <t>202-19-8282</t>
  </si>
  <si>
    <t>Poole</t>
  </si>
  <si>
    <t>Unit 6652 Box 6365 DPO AA 07176</t>
  </si>
  <si>
    <t>hannah40@hotmail.com</t>
  </si>
  <si>
    <t>573-496-6541x867</t>
  </si>
  <si>
    <t>617-49-7181</t>
  </si>
  <si>
    <t>Stephanie</t>
  </si>
  <si>
    <t>260 Aaron Common New Markshire, NY 81074</t>
  </si>
  <si>
    <t>walter65@yahoo.com</t>
  </si>
  <si>
    <t>416-838-5137</t>
  </si>
  <si>
    <t>570-53-9472</t>
  </si>
  <si>
    <t>Miller</t>
  </si>
  <si>
    <t>6161 Erika Port North April, KS 58381</t>
  </si>
  <si>
    <t>davidedwards@yahoo.com</t>
  </si>
  <si>
    <t>684-91-4732</t>
  </si>
  <si>
    <t>Haley</t>
  </si>
  <si>
    <t>Calderon</t>
  </si>
  <si>
    <t>2926 Roberts Spurs Jodymouth, MO 23865</t>
  </si>
  <si>
    <t>ljames@gmail.com</t>
  </si>
  <si>
    <t>427.720.4763x2696</t>
  </si>
  <si>
    <t>287-61-6823</t>
  </si>
  <si>
    <t>Danielle</t>
  </si>
  <si>
    <t>Bass</t>
  </si>
  <si>
    <t>52974 Peter Hollow Suite 871 Johnshire, CT 76416</t>
  </si>
  <si>
    <t>oraymond@yahoo.com</t>
  </si>
  <si>
    <t>(832)495-7749</t>
  </si>
  <si>
    <t>260-27-1144</t>
  </si>
  <si>
    <t>Snyder</t>
  </si>
  <si>
    <t>2053 Jessica Springs Port Harryberg, PA 32814</t>
  </si>
  <si>
    <t>castroluis@yahoo.com</t>
  </si>
  <si>
    <t>+1-402-693-8968x90371</t>
  </si>
  <si>
    <t>489-34-9892</t>
  </si>
  <si>
    <t>89979 Gardner Square Apt. 081 Port Garyborough, NC 77975</t>
  </si>
  <si>
    <t>andersonmary@yahoo.com</t>
  </si>
  <si>
    <t>001-787-521-5974x4085</t>
  </si>
  <si>
    <t>825-36-8744</t>
  </si>
  <si>
    <t>Hardin</t>
  </si>
  <si>
    <t>8914 Lawrence Mill Tiffanyburgh, PW 93936</t>
  </si>
  <si>
    <t>chad45@gmail.com</t>
  </si>
  <si>
    <t>(998)882-7513x33200</t>
  </si>
  <si>
    <t>312-61-7004</t>
  </si>
  <si>
    <t>Sandra</t>
  </si>
  <si>
    <t>Curtis</t>
  </si>
  <si>
    <t>036 Salinas Court Danielborough, SC 86976</t>
  </si>
  <si>
    <t>john01@yahoo.com</t>
  </si>
  <si>
    <t>536-373-3842x2998</t>
  </si>
  <si>
    <t>272-24-7790</t>
  </si>
  <si>
    <t>Nathan</t>
  </si>
  <si>
    <t>37607 Michael Plain Apt. 738 South James, IA 73912</t>
  </si>
  <si>
    <t>sabrina13@yahoo.com</t>
  </si>
  <si>
    <t>894-355-6705x4151</t>
  </si>
  <si>
    <t>446-34-1256</t>
  </si>
  <si>
    <t>Alicia</t>
  </si>
  <si>
    <t>501 Martin Dale Suite 750 West Robert, AK 73223</t>
  </si>
  <si>
    <t>shearobert@hotmail.com</t>
  </si>
  <si>
    <t>001-807-672-1939x7422</t>
  </si>
  <si>
    <t>741-22-8175</t>
  </si>
  <si>
    <t>Erika</t>
  </si>
  <si>
    <t>Richards</t>
  </si>
  <si>
    <t>511 Gordon Road East Anthonyville, SD 10361</t>
  </si>
  <si>
    <t>thomas69@yahoo.com</t>
  </si>
  <si>
    <t>+1-705-964-9464x25967</t>
  </si>
  <si>
    <t>664-93-0791</t>
  </si>
  <si>
    <t>Stanley</t>
  </si>
  <si>
    <t>7741 Steven Causeway New James, OH 99409</t>
  </si>
  <si>
    <t>joe76@yahoo.com</t>
  </si>
  <si>
    <t>638-827-2719</t>
  </si>
  <si>
    <t>386-14-3869</t>
  </si>
  <si>
    <t>Doyle</t>
  </si>
  <si>
    <t>440 Jacob Dam Taylorville, AZ 24779</t>
  </si>
  <si>
    <t>qcross@hotmail.com</t>
  </si>
  <si>
    <t>402-78-9281</t>
  </si>
  <si>
    <t>Bonnie</t>
  </si>
  <si>
    <t>Stephenson</t>
  </si>
  <si>
    <t>1789 Tristan Gateway Apt. 941 Shawnland, PW 20418</t>
  </si>
  <si>
    <t>linda96@yahoo.com</t>
  </si>
  <si>
    <t>001-380-670-8885x9171</t>
  </si>
  <si>
    <t>099-16-3885</t>
  </si>
  <si>
    <t>Ashley</t>
  </si>
  <si>
    <t>Roth</t>
  </si>
  <si>
    <t>9431 Ortiz Knolls Suite 107 Jacobmouth, MI 76660</t>
  </si>
  <si>
    <t>smatthews@yahoo.com</t>
  </si>
  <si>
    <t>614-423-4485x750</t>
  </si>
  <si>
    <t>025-99-4647</t>
  </si>
  <si>
    <t>Anthony</t>
  </si>
  <si>
    <t>Stewart</t>
  </si>
  <si>
    <t>33719 Cummings Overpass Suite 371 New Elizabeth, OH 44147</t>
  </si>
  <si>
    <t>andrebooth@gmail.com</t>
  </si>
  <si>
    <t>234.248.1280x6224</t>
  </si>
  <si>
    <t>342-10-7597</t>
  </si>
  <si>
    <t>Swanson</t>
  </si>
  <si>
    <t>457 Madison Hill Natalieburgh, AR 19191</t>
  </si>
  <si>
    <t>solissharon@gmail.com</t>
  </si>
  <si>
    <t>659-896-6299x641</t>
  </si>
  <si>
    <t>584-01-9128</t>
  </si>
  <si>
    <t>Stephen</t>
  </si>
  <si>
    <t>Mcintyre</t>
  </si>
  <si>
    <t>70450 Nelson Brooks Suite 839 Robertberg, VA 50425</t>
  </si>
  <si>
    <t>randerson@gmail.com</t>
  </si>
  <si>
    <t>+1-446-496-3917x71506</t>
  </si>
  <si>
    <t>305-04-0351</t>
  </si>
  <si>
    <t>Donald</t>
  </si>
  <si>
    <t>Kennedy</t>
  </si>
  <si>
    <t>2091 Alyssa Islands Suite 108 Jamesborough, WY 88583</t>
  </si>
  <si>
    <t>lcrane@gmail.com</t>
  </si>
  <si>
    <t>497-53-1325</t>
  </si>
  <si>
    <t>Nicole</t>
  </si>
  <si>
    <t>Craig</t>
  </si>
  <si>
    <t>0847 Lauren Valley Santiagoshire, WV 58906</t>
  </si>
  <si>
    <t>robbinsdustin@yahoo.com</t>
  </si>
  <si>
    <t>411-400-7229x74780</t>
  </si>
  <si>
    <t>576-32-2329</t>
  </si>
  <si>
    <t>434 Gregory Cliffs Suite 294 Williamborough, NE 82172</t>
  </si>
  <si>
    <t>rebeccathomas@gmail.com</t>
  </si>
  <si>
    <t>915.411.5171x67915</t>
  </si>
  <si>
    <t>350-07-5651</t>
  </si>
  <si>
    <t>Wheeler</t>
  </si>
  <si>
    <t>2033 Nicole Turnpike Apt. 115 Robertborough, MI 38429</t>
  </si>
  <si>
    <t>ywilliams@gmail.com</t>
  </si>
  <si>
    <t>578-42-0287</t>
  </si>
  <si>
    <t>Christian</t>
  </si>
  <si>
    <t>Vincent</t>
  </si>
  <si>
    <t>97600 Reeves Burgs New Ryan, OK 01843</t>
  </si>
  <si>
    <t>kimberly83@yahoo.com</t>
  </si>
  <si>
    <t>572-51-1959</t>
  </si>
  <si>
    <t>Ms.</t>
  </si>
  <si>
    <t>Brianna</t>
  </si>
  <si>
    <t>45058 Jennifer Green Suite 826 Langland, SD 80802</t>
  </si>
  <si>
    <t>kenneth83@hotmail.com</t>
  </si>
  <si>
    <t>729-707-8690x965</t>
  </si>
  <si>
    <t>461-59-8290</t>
  </si>
  <si>
    <t>Sullivan</t>
  </si>
  <si>
    <t>Unit 4388 Box 7229 DPO AA 95338</t>
  </si>
  <si>
    <t>rhonda59@gmail.com</t>
  </si>
  <si>
    <t>813.657.4331</t>
  </si>
  <si>
    <t>649-65-3493</t>
  </si>
  <si>
    <t>Fowler</t>
  </si>
  <si>
    <t>24906 Franco Heights Apt. 437 South Thomas, PW 88929</t>
  </si>
  <si>
    <t>nicole19@gmail.com</t>
  </si>
  <si>
    <t>426.231.2059</t>
  </si>
  <si>
    <t>086-35-6832</t>
  </si>
  <si>
    <t>Williamson</t>
  </si>
  <si>
    <t>42566 Jill Mission Suite 809 Alexmouth, WV 10547</t>
  </si>
  <si>
    <t>pam00@yahoo.com</t>
  </si>
  <si>
    <t>733.666.5238</t>
  </si>
  <si>
    <t>899-72-3565</t>
  </si>
  <si>
    <t>Trevor</t>
  </si>
  <si>
    <t>Carney</t>
  </si>
  <si>
    <t>11963 Ian Forks Wallacefurt, GU 85153</t>
  </si>
  <si>
    <t>scott76@yahoo.com</t>
  </si>
  <si>
    <t>556-256-7804</t>
  </si>
  <si>
    <t>796-69-6962</t>
  </si>
  <si>
    <t>Franklin</t>
  </si>
  <si>
    <t>6567 Donovan Cliffs Apt. 242 Weaverland, NJ 67041</t>
  </si>
  <si>
    <t>henry32@hotmail.com</t>
  </si>
  <si>
    <t>992-499-2490</t>
  </si>
  <si>
    <t>620-18-5196</t>
  </si>
  <si>
    <t>Timothy</t>
  </si>
  <si>
    <t>Dean</t>
  </si>
  <si>
    <t>77697 Keith Islands East Stephanie, WA 84554</t>
  </si>
  <si>
    <t>christy43@yahoo.com</t>
  </si>
  <si>
    <t>001-639-288-3172</t>
  </si>
  <si>
    <t>149-39-3169</t>
  </si>
  <si>
    <t>702 Amber Circle Suite 007 Jasonstad, AS 65873</t>
  </si>
  <si>
    <t>ycardenas@hotmail.com</t>
  </si>
  <si>
    <t>829-24-1943</t>
  </si>
  <si>
    <t>Barrett</t>
  </si>
  <si>
    <t>2105 Morgan Forge Suite 594 North Kyle, ME 68362</t>
  </si>
  <si>
    <t>aimee33@gmail.com</t>
  </si>
  <si>
    <t>(774)819-1298x53163</t>
  </si>
  <si>
    <t>685-73-7296</t>
  </si>
  <si>
    <t>Ho</t>
  </si>
  <si>
    <t>2218 Heather Course South Kevin, AL 37076</t>
  </si>
  <si>
    <t>sandragonzalez@yahoo.com</t>
  </si>
  <si>
    <t>536-80-2687</t>
  </si>
  <si>
    <t>USNS Vargas FPO AA 29391</t>
  </si>
  <si>
    <t>reginahughes@gmail.com</t>
  </si>
  <si>
    <t>033-02-6225</t>
  </si>
  <si>
    <t>USCGC Hernandez FPO AP 40833</t>
  </si>
  <si>
    <t>donnadavidson@hotmail.com</t>
  </si>
  <si>
    <t>850.628.5849</t>
  </si>
  <si>
    <t>799-16-3533</t>
  </si>
  <si>
    <t>Caleb</t>
  </si>
  <si>
    <t>Rocha</t>
  </si>
  <si>
    <t>736 Duncan Mews Powellchester, NY 99518</t>
  </si>
  <si>
    <t>kmeza@gmail.com</t>
  </si>
  <si>
    <t>(251)999-1861</t>
  </si>
  <si>
    <t>119-79-6978</t>
  </si>
  <si>
    <t>8204 Allen Knolls Fullerberg, MH 08555</t>
  </si>
  <si>
    <t>david36@hotmail.com</t>
  </si>
  <si>
    <t>+1-311-302-8173x522</t>
  </si>
  <si>
    <t>676-43-2893</t>
  </si>
  <si>
    <t>Solis</t>
  </si>
  <si>
    <t>158 Dennis Port Cynthiafort, VI 47315</t>
  </si>
  <si>
    <t>tinaarellano@hotmail.com</t>
  </si>
  <si>
    <t>328-575-6516</t>
  </si>
  <si>
    <t>811-30-8973</t>
  </si>
  <si>
    <t>Hill</t>
  </si>
  <si>
    <t>613 Maria Club Suite 323 Lake Robynstad, AL 92435</t>
  </si>
  <si>
    <t>harrisonryan@hotmail.com</t>
  </si>
  <si>
    <t>001-579-982-2671x10990</t>
  </si>
  <si>
    <t>845-42-1844</t>
  </si>
  <si>
    <t>Osborne</t>
  </si>
  <si>
    <t>889 Caldwell Throughway Suite 608 Gilmoreberg, MN 35160</t>
  </si>
  <si>
    <t>pdavis@gmail.com</t>
  </si>
  <si>
    <t>826.688.5728x93770</t>
  </si>
  <si>
    <t>645-84-0049</t>
  </si>
  <si>
    <t>Olson</t>
  </si>
  <si>
    <t>557 Boyd Tunnel Nathanburgh, NV 68856</t>
  </si>
  <si>
    <t>castanedamelissa@gmail.com</t>
  </si>
  <si>
    <t>(445)990-6054x777</t>
  </si>
  <si>
    <t>129-06-0826</t>
  </si>
  <si>
    <t>54665 Julie Drive Apt. 505 Rickyhaven, CO 81449</t>
  </si>
  <si>
    <t>loribowman@yahoo.com</t>
  </si>
  <si>
    <t>+1-819-243-1820x291</t>
  </si>
  <si>
    <t>803-91-7581</t>
  </si>
  <si>
    <t>Keith</t>
  </si>
  <si>
    <t>Fisher</t>
  </si>
  <si>
    <t>618 Candice Brooks New Jasonview, SD 29625</t>
  </si>
  <si>
    <t>martinezsara@yahoo.com</t>
  </si>
  <si>
    <t>001-656-501-2776</t>
  </si>
  <si>
    <t>810-27-2752</t>
  </si>
  <si>
    <t>Ortiz</t>
  </si>
  <si>
    <t>589 Raven Hollow Suite 958 East Nicholasbury, KY 32388</t>
  </si>
  <si>
    <t>rodriguezduane@hotmail.com</t>
  </si>
  <si>
    <t>(725)726-2733x6383</t>
  </si>
  <si>
    <t>704-90-0523</t>
  </si>
  <si>
    <t>Stark</t>
  </si>
  <si>
    <t>651 Matthew Greens Deanburgh, OK 40428</t>
  </si>
  <si>
    <t>snowjoseph@gmail.com</t>
  </si>
  <si>
    <t>(879)982-9469x5388</t>
  </si>
  <si>
    <t>147-87-4456</t>
  </si>
  <si>
    <t>Diaz</t>
  </si>
  <si>
    <t>512 Joshua Prairie Apt. 796 Michaelton, TX 96277</t>
  </si>
  <si>
    <t>tharrington@gmail.com</t>
  </si>
  <si>
    <t>+1-489-744-4090x3602</t>
  </si>
  <si>
    <t>466-54-1377</t>
  </si>
  <si>
    <t>4408 Wagner Squares Apt. 435 West Kristaburgh, AK 63241</t>
  </si>
  <si>
    <t>jonathandavis@yahoo.com</t>
  </si>
  <si>
    <t>596-360-7961x8253</t>
  </si>
  <si>
    <t>202-21-4021</t>
  </si>
  <si>
    <t>Roberto</t>
  </si>
  <si>
    <t>0446 Desiree Tunnel Apt. 914 South Alisha, GA 89539</t>
  </si>
  <si>
    <t>nlawrence@yahoo.com</t>
  </si>
  <si>
    <t>554-349-6455</t>
  </si>
  <si>
    <t>449-23-8243</t>
  </si>
  <si>
    <t>Lindsay</t>
  </si>
  <si>
    <t>16728 Cindy Mall Lake Carlabury, NC 61854</t>
  </si>
  <si>
    <t>sabrinawise@hotmail.com</t>
  </si>
  <si>
    <t>885-38-1967</t>
  </si>
  <si>
    <t>Phillips</t>
  </si>
  <si>
    <t>210 Baker Village Apt. 369 Alfredfurt, IA 98634</t>
  </si>
  <si>
    <t>yreyes@gmail.com</t>
  </si>
  <si>
    <t>(644)700-3000x514</t>
  </si>
  <si>
    <t>824-27-1482</t>
  </si>
  <si>
    <t>Marisa</t>
  </si>
  <si>
    <t>1626 Garza Light Apt. 403 South Elizabethchester, VA 36101</t>
  </si>
  <si>
    <t>wdavis@yahoo.com</t>
  </si>
  <si>
    <t>+1-889-505-1968x808</t>
  </si>
  <si>
    <t>658-47-0934</t>
  </si>
  <si>
    <t>Randall</t>
  </si>
  <si>
    <t>Howell</t>
  </si>
  <si>
    <t>22950 Richard Pines Apt. 999 Christineport, VA 24993</t>
  </si>
  <si>
    <t>raytracy@hotmail.com</t>
  </si>
  <si>
    <t>(636)963-2815x808</t>
  </si>
  <si>
    <t>822-01-9191</t>
  </si>
  <si>
    <t>0478 Mitchell Manors Apt. 527 West Stephen, NE 08048</t>
  </si>
  <si>
    <t>englishkathryn@hotmail.com</t>
  </si>
  <si>
    <t>+1-538-758-5338x306</t>
  </si>
  <si>
    <t>750-17-4197</t>
  </si>
  <si>
    <t>Renee</t>
  </si>
  <si>
    <t>Hart</t>
  </si>
  <si>
    <t>06695 Brown Rest Apt. 084 Richardsonmouth, AZ 02855</t>
  </si>
  <si>
    <t>alicia70@yahoo.com</t>
  </si>
  <si>
    <t>001-853-268-1701x071</t>
  </si>
  <si>
    <t>865-47-5745</t>
  </si>
  <si>
    <t>Lamb</t>
  </si>
  <si>
    <t>584 Horton Meadow Suite 198 Port Michael, OH 30332</t>
  </si>
  <si>
    <t>simmonsheather@hotmail.com</t>
  </si>
  <si>
    <t>721-372-5233x1088</t>
  </si>
  <si>
    <t>121-67-4895</t>
  </si>
  <si>
    <t>Grant</t>
  </si>
  <si>
    <t>PSC 8113, Box 2275 APO AP 45496</t>
  </si>
  <si>
    <t>usilva@hotmail.com</t>
  </si>
  <si>
    <t>001-856-759-0763</t>
  </si>
  <si>
    <t>080-11-2492</t>
  </si>
  <si>
    <t>600 Pierce Valleys Apt. 513 Ericside, RI 07079</t>
  </si>
  <si>
    <t>michael55@yahoo.com</t>
  </si>
  <si>
    <t>001-891-937-7923x45949</t>
  </si>
  <si>
    <t>814-95-0021</t>
  </si>
  <si>
    <t>Adriana</t>
  </si>
  <si>
    <t>620 Ann Keys New Robert, AZ 47972</t>
  </si>
  <si>
    <t>heathfrank@yahoo.com</t>
  </si>
  <si>
    <t>587-44-5803</t>
  </si>
  <si>
    <t>85149 Jackson Extensions Apt. 204 South Ronnie, RI 58606</t>
  </si>
  <si>
    <t>rturner@yahoo.com</t>
  </si>
  <si>
    <t>384.448.2639</t>
  </si>
  <si>
    <t>016-40-9413</t>
  </si>
  <si>
    <t>Shane</t>
  </si>
  <si>
    <t>Price</t>
  </si>
  <si>
    <t>105 White Islands Suite 513 Anthonystad, PA 12434</t>
  </si>
  <si>
    <t>beckeranthony@hotmail.com</t>
  </si>
  <si>
    <t>(668)302-8318</t>
  </si>
  <si>
    <t>501-12-4337</t>
  </si>
  <si>
    <t>Stevenson</t>
  </si>
  <si>
    <t>1172 Swanson Mountain Apt. 061 East Karenstad, MO 37491</t>
  </si>
  <si>
    <t>curtis67@yahoo.com</t>
  </si>
  <si>
    <t>(989)559-3492x22143</t>
  </si>
  <si>
    <t>848-71-2497</t>
  </si>
  <si>
    <t>Marie</t>
  </si>
  <si>
    <t>Stokes</t>
  </si>
  <si>
    <t>68418 Pittman Point Suite 923 Christinefurt, AK 30041</t>
  </si>
  <si>
    <t>loricross@yahoo.com</t>
  </si>
  <si>
    <t>826-345-7010</t>
  </si>
  <si>
    <t>397-29-0624</t>
  </si>
  <si>
    <t>6322 Green Freeway Bobburgh, MN 62130</t>
  </si>
  <si>
    <t>bradleylopez@yahoo.com</t>
  </si>
  <si>
    <t>908-373-0852x70368</t>
  </si>
  <si>
    <t>788-33-7036</t>
  </si>
  <si>
    <t>Dunn</t>
  </si>
  <si>
    <t>4394 Leonard Corner Apt. 953 Markborough, NJ 04999</t>
  </si>
  <si>
    <t>hbrown@hotmail.com</t>
  </si>
  <si>
    <t>001-778-325-3088</t>
  </si>
  <si>
    <t>172-79-4799</t>
  </si>
  <si>
    <t>3345 Green Meadow Suite 485 Pricefurt, DC 44497</t>
  </si>
  <si>
    <t>mark01@gmail.com</t>
  </si>
  <si>
    <t>001-374-587-8104x675</t>
  </si>
  <si>
    <t>757-60-6935</t>
  </si>
  <si>
    <t>Gibson</t>
  </si>
  <si>
    <t>204 Kelly Tunnel Mccormickport, MO 28607</t>
  </si>
  <si>
    <t>patricia83@yahoo.com</t>
  </si>
  <si>
    <t>592-792-9255x889</t>
  </si>
  <si>
    <t>245-03-8619</t>
  </si>
  <si>
    <t>Connie</t>
  </si>
  <si>
    <t>810 Jeffrey Ramp Suite 165 Lake Tricia, ID 14717</t>
  </si>
  <si>
    <t>lirwin@hotmail.com</t>
  </si>
  <si>
    <t>+1-968-346-3987x958</t>
  </si>
  <si>
    <t>399-40-4755</t>
  </si>
  <si>
    <t>Maddox</t>
  </si>
  <si>
    <t>457 Miller Harbors Apt. 429 Nelsonmouth, MS 14185</t>
  </si>
  <si>
    <t>jeremiah90@yahoo.com</t>
  </si>
  <si>
    <t>639-01-7206</t>
  </si>
  <si>
    <t>88186 Thomas Extension Suite 945 East Kristenside, VA 13751</t>
  </si>
  <si>
    <t>williamsalexandra@hotmail.com</t>
  </si>
  <si>
    <t>(923)964-5430x603</t>
  </si>
  <si>
    <t>106-31-4693</t>
  </si>
  <si>
    <t>Lance</t>
  </si>
  <si>
    <t>393 Caitlin Radial Apt. 450 Port Jeffreybury, MI 19571</t>
  </si>
  <si>
    <t>susan77@hotmail.com</t>
  </si>
  <si>
    <t>(530)985-9473x92644</t>
  </si>
  <si>
    <t>112-77-0023</t>
  </si>
  <si>
    <t>Mullins</t>
  </si>
  <si>
    <t>909 Short Branch Suite 822 Rebeccamouth, WI 03024</t>
  </si>
  <si>
    <t>simserik@yahoo.com</t>
  </si>
  <si>
    <t>(533)292-8622</t>
  </si>
  <si>
    <t>043-36-8838</t>
  </si>
  <si>
    <t>235 Garza Ports Apt. 467 Torresmouth, DC 90163</t>
  </si>
  <si>
    <t>iallen@yahoo.com</t>
  </si>
  <si>
    <t>(606)936-4831x4803</t>
  </si>
  <si>
    <t>046-32-8301</t>
  </si>
  <si>
    <t>Cody</t>
  </si>
  <si>
    <t>Wagner</t>
  </si>
  <si>
    <t>47232 Debra Mountain Suite 021 Frankbury, AK 73015</t>
  </si>
  <si>
    <t>castillodebra@gmail.com</t>
  </si>
  <si>
    <t>(809)985-3982</t>
  </si>
  <si>
    <t>709-56-0126</t>
  </si>
  <si>
    <t>Jeffrey</t>
  </si>
  <si>
    <t>Nielsen</t>
  </si>
  <si>
    <t>4611 Christine Turnpike East Lisaside, MH 97344</t>
  </si>
  <si>
    <t>brandonwelch@hotmail.com</t>
  </si>
  <si>
    <t>467-600-0384x5865</t>
  </si>
  <si>
    <t>728-38-3653</t>
  </si>
  <si>
    <t>Kyle</t>
  </si>
  <si>
    <t>448 Johnston Station South Robertchester, DE 97567</t>
  </si>
  <si>
    <t>wolfsteven@hotmail.com</t>
  </si>
  <si>
    <t>758.486.4932x15191</t>
  </si>
  <si>
    <t>738-45-1471</t>
  </si>
  <si>
    <t>Tracy</t>
  </si>
  <si>
    <t>38597 Turner Shoals Rodriguezchester, MI 54140</t>
  </si>
  <si>
    <t>cantrellbryan@hotmail.com</t>
  </si>
  <si>
    <t>001-538-563-5521x90526</t>
  </si>
  <si>
    <t>836-65-5952</t>
  </si>
  <si>
    <t>Arnold</t>
  </si>
  <si>
    <t>98085 Gregg Glens Apt. 586 West Haleymouth, WY 84934</t>
  </si>
  <si>
    <t>gonzalezmelissa@yahoo.com</t>
  </si>
  <si>
    <t>862.695.8237</t>
  </si>
  <si>
    <t>455-23-5212</t>
  </si>
  <si>
    <t>176 Troy Pine Suite 726 West Megan, AL 31917</t>
  </si>
  <si>
    <t>williamsjoseph@hotmail.com</t>
  </si>
  <si>
    <t>001-551-657-6800x6891</t>
  </si>
  <si>
    <t>759-22-6855</t>
  </si>
  <si>
    <t>Allison</t>
  </si>
  <si>
    <t>0497 Mckenzie Spurs Apt. 720 Port Michaelshire, ND 33386</t>
  </si>
  <si>
    <t>bryan27@yahoo.com</t>
  </si>
  <si>
    <t>(588)458-6410x640</t>
  </si>
  <si>
    <t>694-58-8112</t>
  </si>
  <si>
    <t>0765 Lewis Radial Suite 796 New Michelle, MP 48792</t>
  </si>
  <si>
    <t>annaterry@hotmail.com</t>
  </si>
  <si>
    <t>+1-489-331-5184x2479</t>
  </si>
  <si>
    <t>115-27-3916</t>
  </si>
  <si>
    <t>Alejandra</t>
  </si>
  <si>
    <t>Donovan</t>
  </si>
  <si>
    <t>PSC 2547, Box 7546 APO AE 62467</t>
  </si>
  <si>
    <t>jerry05@yahoo.com</t>
  </si>
  <si>
    <t>+1-732-672-0525x11059</t>
  </si>
  <si>
    <t>675-12-1273</t>
  </si>
  <si>
    <t>Gonzales</t>
  </si>
  <si>
    <t>7203 Brandon Spring Pamelaside, NH 17324</t>
  </si>
  <si>
    <t>bmurphy@hotmail.com</t>
  </si>
  <si>
    <t>001-587-589-2319x39820</t>
  </si>
  <si>
    <t>054-72-1162</t>
  </si>
  <si>
    <t>Brandy</t>
  </si>
  <si>
    <t>3093 Kyle Shores East George, IL 14566</t>
  </si>
  <si>
    <t>lisahamilton@gmail.com</t>
  </si>
  <si>
    <t>690-92-2672</t>
  </si>
  <si>
    <t>Richard</t>
  </si>
  <si>
    <t>Kent</t>
  </si>
  <si>
    <t>628 Melody Fall Apt. 728 Cainfort, ND 54668</t>
  </si>
  <si>
    <t>valerie86@gmail.com</t>
  </si>
  <si>
    <t>001-696-708-6599x3372</t>
  </si>
  <si>
    <t>105-58-7019</t>
  </si>
  <si>
    <t>Randy</t>
  </si>
  <si>
    <t>Marquez</t>
  </si>
  <si>
    <t>098 William Estate Apt. 800 Tracystad, ID 03186</t>
  </si>
  <si>
    <t>rickey31@hotmail.com</t>
  </si>
  <si>
    <t>001-804-413-9014x21955</t>
  </si>
  <si>
    <t>820-92-3832</t>
  </si>
  <si>
    <t>Lawrence</t>
  </si>
  <si>
    <t>113 Timothy Vista South Dana, MT 44942</t>
  </si>
  <si>
    <t>lisa44@gmail.com</t>
  </si>
  <si>
    <t>001-840-324-3825x1684</t>
  </si>
  <si>
    <t>739-44-4246</t>
  </si>
  <si>
    <t>Vaughn</t>
  </si>
  <si>
    <t>80457 Stephanie Spurs Charlesberg, MS 45890</t>
  </si>
  <si>
    <t>qsuarez@yahoo.com</t>
  </si>
  <si>
    <t>651.271.5030x732</t>
  </si>
  <si>
    <t>742-39-8454</t>
  </si>
  <si>
    <t>Fitzpatrick</t>
  </si>
  <si>
    <t>6118 Michele Centers Apt. 879 Port William, WA 29265</t>
  </si>
  <si>
    <t>tammyrivera@yahoo.com</t>
  </si>
  <si>
    <t>231-537-4183</t>
  </si>
  <si>
    <t>137-24-3364</t>
  </si>
  <si>
    <t>Cole</t>
  </si>
  <si>
    <t>35199 Rubio Mills Tommyburgh, ID 57598</t>
  </si>
  <si>
    <t>kyle91@hotmail.com</t>
  </si>
  <si>
    <t>+1-500-929-8652x1219</t>
  </si>
  <si>
    <t>543-84-8343</t>
  </si>
  <si>
    <t>Holly</t>
  </si>
  <si>
    <t>Thompson</t>
  </si>
  <si>
    <t>198 Leon Estate Apt. 409 Acostaborough, NV 29530</t>
  </si>
  <si>
    <t>aliciasmith@hotmail.com</t>
  </si>
  <si>
    <t>805-388-5977</t>
  </si>
  <si>
    <t>572-85-4423</t>
  </si>
  <si>
    <t>9720 Adams Circle Suite 380 Ortizland, KY 05919</t>
  </si>
  <si>
    <t>scott22@gmail.com</t>
  </si>
  <si>
    <t>001-391-842-8605</t>
  </si>
  <si>
    <t>461-15-1211</t>
  </si>
  <si>
    <t>Kristine</t>
  </si>
  <si>
    <t>778 Richard Trafficway Suite 153 Oconnorport, MD 41889</t>
  </si>
  <si>
    <t>npetersen@hotmail.com</t>
  </si>
  <si>
    <t>010-09-4560</t>
  </si>
  <si>
    <t>Natasha</t>
  </si>
  <si>
    <t>8713 Kiara Islands West Dennis, SC 21584</t>
  </si>
  <si>
    <t>dennismolina@hotmail.com</t>
  </si>
  <si>
    <t>001-406-581-0431x9344</t>
  </si>
  <si>
    <t>832-07-2037</t>
  </si>
  <si>
    <t>Mcintosh</t>
  </si>
  <si>
    <t>723 Gray View Apt. 445 West Luisbury, PR 34829</t>
  </si>
  <si>
    <t>angela65@hotmail.com</t>
  </si>
  <si>
    <t>(894)353-2922x26012</t>
  </si>
  <si>
    <t>690-95-0121</t>
  </si>
  <si>
    <t>Lauren</t>
  </si>
  <si>
    <t>Cortez</t>
  </si>
  <si>
    <t>9559 Heidi Loaf Suite 662 Port Joshua, CO 58781</t>
  </si>
  <si>
    <t>hendersongabriel@yahoo.com</t>
  </si>
  <si>
    <t>707.624.4044</t>
  </si>
  <si>
    <t>394-24-3594</t>
  </si>
  <si>
    <t>Guzman</t>
  </si>
  <si>
    <t>4804 Marsh Port New Andrea, MI 40534</t>
  </si>
  <si>
    <t>gary08@gmail.com</t>
  </si>
  <si>
    <t>+1-957-393-3173x404</t>
  </si>
  <si>
    <t>539-02-0909</t>
  </si>
  <si>
    <t>Jose</t>
  </si>
  <si>
    <t>7657 Young Brook South Brianchester, NH 01230</t>
  </si>
  <si>
    <t>kevinvelasquez@hotmail.com</t>
  </si>
  <si>
    <t>(201)527-0687x285</t>
  </si>
  <si>
    <t>299-13-3337</t>
  </si>
  <si>
    <t>Kristin</t>
  </si>
  <si>
    <t>Simmons</t>
  </si>
  <si>
    <t>1973 Gill Shores Apt. 658 New Andrewside, UT 38059</t>
  </si>
  <si>
    <t>joneshannah@gmail.com</t>
  </si>
  <si>
    <t>513-863-8390x7185</t>
  </si>
  <si>
    <t>584-98-1819</t>
  </si>
  <si>
    <t>82769 Brian Fort Suite 217 Sherryhaven, CA 86766</t>
  </si>
  <si>
    <t>marysmith@gmail.com</t>
  </si>
  <si>
    <t>236-61-5229</t>
  </si>
  <si>
    <t>Christina</t>
  </si>
  <si>
    <t>Roy</t>
  </si>
  <si>
    <t>83788 Rose Plains Deanberg, CA 12978</t>
  </si>
  <si>
    <t>kwells@gmail.com</t>
  </si>
  <si>
    <t>890-62-5735</t>
  </si>
  <si>
    <t>Dwayne</t>
  </si>
  <si>
    <t>30428 Mike Prairie Apt. 951 North Brett, UT 35746</t>
  </si>
  <si>
    <t>jessicaharris@hotmail.com</t>
  </si>
  <si>
    <t>314-374-5650x80706</t>
  </si>
  <si>
    <t>440-55-7578</t>
  </si>
  <si>
    <t>Robertson</t>
  </si>
  <si>
    <t>1997 Shane Tunnel West Amandaburgh, WV 57325</t>
  </si>
  <si>
    <t>george02@hotmail.com</t>
  </si>
  <si>
    <t>428-883-1511</t>
  </si>
  <si>
    <t>426-96-9944</t>
  </si>
  <si>
    <t>PSC 8945, Box 9759 APO AA 39842</t>
  </si>
  <si>
    <t>michael84@gmail.com</t>
  </si>
  <si>
    <t>001-391-689-0049x733</t>
  </si>
  <si>
    <t>673-53-0176</t>
  </si>
  <si>
    <t>Fry</t>
  </si>
  <si>
    <t>PSC 1496, Box 1370 APO AP 16253</t>
  </si>
  <si>
    <t>kristen12@gmail.com</t>
  </si>
  <si>
    <t>670.266.3726x4331</t>
  </si>
  <si>
    <t>236-30-0761</t>
  </si>
  <si>
    <t>Pitts</t>
  </si>
  <si>
    <t>7686 Hodges Pass Jenningsville, NE 02130</t>
  </si>
  <si>
    <t>kenneth33@gmail.com</t>
  </si>
  <si>
    <t>(829)869-0625x524</t>
  </si>
  <si>
    <t>007-42-7584</t>
  </si>
  <si>
    <t>Griffith</t>
  </si>
  <si>
    <t>029 Allen Squares Apt. 659 West Matthewborough, CO 71234</t>
  </si>
  <si>
    <t>marissamiller@hotmail.com</t>
  </si>
  <si>
    <t>(968)678-6024</t>
  </si>
  <si>
    <t>625-19-0897</t>
  </si>
  <si>
    <t>Marc</t>
  </si>
  <si>
    <t>Foley</t>
  </si>
  <si>
    <t>61252 Novak Locks New Christopherberg, DC 99416</t>
  </si>
  <si>
    <t>ymoore@hotmail.com</t>
  </si>
  <si>
    <t>(436)653-0034x168</t>
  </si>
  <si>
    <t>136-89-0874</t>
  </si>
  <si>
    <t>USNV Mclaughlin FPO AA 05357</t>
  </si>
  <si>
    <t>eringoodwin@yahoo.com</t>
  </si>
  <si>
    <t>306-42-6877</t>
  </si>
  <si>
    <t>Lacey</t>
  </si>
  <si>
    <t>37004 Mary Knolls Suite 644 Brendaville, NE 78752</t>
  </si>
  <si>
    <t>armstrongkatherine@hotmail.com</t>
  </si>
  <si>
    <t>849.890.7592</t>
  </si>
  <si>
    <t>684-67-9912</t>
  </si>
  <si>
    <t>4090 Justin Light New Heiditown, UT 85107</t>
  </si>
  <si>
    <t>jmurray@hotmail.com</t>
  </si>
  <si>
    <t>+1-329-577-2565x2957</t>
  </si>
  <si>
    <t>787-08-3438</t>
  </si>
  <si>
    <t>Brandon</t>
  </si>
  <si>
    <t>47341 Martin Neck New Heatherfurt, AK 95239</t>
  </si>
  <si>
    <t>zmathews@yahoo.com</t>
  </si>
  <si>
    <t>282.545.7602x17656</t>
  </si>
  <si>
    <t>329-17-7090</t>
  </si>
  <si>
    <t>018 Kayla Flats Suite 774 Jofort, AR 89085</t>
  </si>
  <si>
    <t>hillkeith@gmail.com</t>
  </si>
  <si>
    <t>+1-545-888-7068x1895</t>
  </si>
  <si>
    <t>435-91-8013</t>
  </si>
  <si>
    <t>16418 Jason Inlet Apt. 481 South Pamelafurt, KS 11506</t>
  </si>
  <si>
    <t>coffeyemily@yahoo.com</t>
  </si>
  <si>
    <t>001-685-768-8512x699</t>
  </si>
  <si>
    <t>765-56-0255</t>
  </si>
  <si>
    <t>Sherman</t>
  </si>
  <si>
    <t>PSC 6441, Box 6330 APO AA 51944</t>
  </si>
  <si>
    <t>leblancgregory@yahoo.com</t>
  </si>
  <si>
    <t>(419)485-2963</t>
  </si>
  <si>
    <t>675-23-8564</t>
  </si>
  <si>
    <t>20125 Stephens Corners Melissaland, FL 09709</t>
  </si>
  <si>
    <t>melissahill@hotmail.com</t>
  </si>
  <si>
    <t>437-877-9809x5941</t>
  </si>
  <si>
    <t>322-03-9743</t>
  </si>
  <si>
    <t>Hamilton</t>
  </si>
  <si>
    <t>767 Gonzalez Centers New Tara, SC 08481</t>
  </si>
  <si>
    <t>wanda39@gmail.com</t>
  </si>
  <si>
    <t>(500)240-6465x1683</t>
  </si>
  <si>
    <t>431-88-1671</t>
  </si>
  <si>
    <t>Chavez</t>
  </si>
  <si>
    <t>1825 Rodriguez Radial Atkinsside, MS 61166</t>
  </si>
  <si>
    <t>catherine88@hotmail.com</t>
  </si>
  <si>
    <t>501-509-9762</t>
  </si>
  <si>
    <t>088-01-5060</t>
  </si>
  <si>
    <t>Patrick</t>
  </si>
  <si>
    <t>646 Singleton Ranch Suite 785 Pierceberg, ID 66415</t>
  </si>
  <si>
    <t>travisdurham@gmail.com</t>
  </si>
  <si>
    <t>001-215-793-1544x6119</t>
  </si>
  <si>
    <t>342-08-7689</t>
  </si>
  <si>
    <t>West</t>
  </si>
  <si>
    <t>USNV White FPO AP 79973</t>
  </si>
  <si>
    <t>bhardy@yahoo.com</t>
  </si>
  <si>
    <t>307-80-6858</t>
  </si>
  <si>
    <t>Terry</t>
  </si>
  <si>
    <t>9901 Justin Lake Suite 881 Lake Aliciashire, PA 19484</t>
  </si>
  <si>
    <t>spencertaylor@yahoo.com</t>
  </si>
  <si>
    <t>567.800.9831x04774</t>
  </si>
  <si>
    <t>786-60-8045</t>
  </si>
  <si>
    <t>Jesse</t>
  </si>
  <si>
    <t>Bennett</t>
  </si>
  <si>
    <t>67654 Santos Locks Apt. 633 Davishaven, MA 22005</t>
  </si>
  <si>
    <t>zacharyzuniga@yahoo.com</t>
  </si>
  <si>
    <t>362-34-0344</t>
  </si>
  <si>
    <t>3516 Joseph Heights Suite 716 Lake Julie, VA 43131</t>
  </si>
  <si>
    <t>akane@gmail.com</t>
  </si>
  <si>
    <t>(735)989-9547x013</t>
  </si>
  <si>
    <t>748-26-8872</t>
  </si>
  <si>
    <t>Kaitlin</t>
  </si>
  <si>
    <t>069 Cervantes Parkways Apt. 596 Kingside, NV 17769</t>
  </si>
  <si>
    <t>ashleylucas@hotmail.com</t>
  </si>
  <si>
    <t>001-565-224-3915x4201</t>
  </si>
  <si>
    <t>585-26-8773</t>
  </si>
  <si>
    <t>Anderson</t>
  </si>
  <si>
    <t>371 Joseph Passage Apt. 260 Port Katelynchester, MP 30504</t>
  </si>
  <si>
    <t>yfigueroa@yahoo.com</t>
  </si>
  <si>
    <t>(578)256-8728x16161</t>
  </si>
  <si>
    <t>750-79-1348</t>
  </si>
  <si>
    <t>Susan</t>
  </si>
  <si>
    <t>65522 Lopez Brook New Elizabethstad, CA 06757</t>
  </si>
  <si>
    <t>stephen09@hotmail.com</t>
  </si>
  <si>
    <t>477-776-5609x0197</t>
  </si>
  <si>
    <t>041-24-4670</t>
  </si>
  <si>
    <t>Lloyd</t>
  </si>
  <si>
    <t>9149 Alicia Ville Michaelfurt, LA 52578</t>
  </si>
  <si>
    <t>odiaz@hotmail.com</t>
  </si>
  <si>
    <t>678-885-1945</t>
  </si>
  <si>
    <t>425-67-3824</t>
  </si>
  <si>
    <t>Chad</t>
  </si>
  <si>
    <t>Cantu</t>
  </si>
  <si>
    <t>98068 Watson Pass Suite 222 South Laura, WV 49888</t>
  </si>
  <si>
    <t>robert84@yahoo.com</t>
  </si>
  <si>
    <t>001-988-986-6913x5367</t>
  </si>
  <si>
    <t>068-38-7350</t>
  </si>
  <si>
    <t>Noah</t>
  </si>
  <si>
    <t>Unit 4467 Box 8519 DPO AA 20849</t>
  </si>
  <si>
    <t>lacey60@yahoo.com</t>
  </si>
  <si>
    <t>+1-667-579-3056x2550</t>
  </si>
  <si>
    <t>013-79-9890</t>
  </si>
  <si>
    <t>Raymond</t>
  </si>
  <si>
    <t>2404 Silva Cliffs Apt. 233 New Robert, FM 60565</t>
  </si>
  <si>
    <t>sarah18@yahoo.com</t>
  </si>
  <si>
    <t>203-767-7440x155</t>
  </si>
  <si>
    <t>054-28-3826</t>
  </si>
  <si>
    <t>Jacqueline</t>
  </si>
  <si>
    <t>01736 Veronica Trail Youngville, NC 94244</t>
  </si>
  <si>
    <t>sotolaura@yahoo.com</t>
  </si>
  <si>
    <t>046-61-3403</t>
  </si>
  <si>
    <t>Coleman</t>
  </si>
  <si>
    <t>53223 Ryan Plains Apt. 103 North Christian, UT 41216</t>
  </si>
  <si>
    <t>vmason@gmail.com</t>
  </si>
  <si>
    <t>844-815-6113x20670</t>
  </si>
  <si>
    <t>608-67-3409</t>
  </si>
  <si>
    <t>Maxwell</t>
  </si>
  <si>
    <t>177 Elizabeth Corners Ortegaland, NH 34052</t>
  </si>
  <si>
    <t>maldonadozachary@hotmail.com</t>
  </si>
  <si>
    <t>001-331-262-1061x076</t>
  </si>
  <si>
    <t>711-50-5634</t>
  </si>
  <si>
    <t>129 Phillip Light Michellemouth, UT 35253</t>
  </si>
  <si>
    <t>ruizryan@yahoo.com</t>
  </si>
  <si>
    <t>812-987-5987</t>
  </si>
  <si>
    <t>759-14-0392</t>
  </si>
  <si>
    <t>98092 Erica Drive Aprilfort, MP 69711</t>
  </si>
  <si>
    <t>carlosterry@yahoo.com</t>
  </si>
  <si>
    <t>482-364-1507</t>
  </si>
  <si>
    <t>825-81-4395</t>
  </si>
  <si>
    <t>48058 Christine Expressway Suite 965 Port Mariobury, AR 14685</t>
  </si>
  <si>
    <t>edwardshannah@gmail.com</t>
  </si>
  <si>
    <t>861.213.8496x12680</t>
  </si>
  <si>
    <t>235-63-7570</t>
  </si>
  <si>
    <t>Caroline</t>
  </si>
  <si>
    <t>290 Wendy Cape New Oscar, MO 45631</t>
  </si>
  <si>
    <t>nicholasmurphy@hotmail.com</t>
  </si>
  <si>
    <t>285-498-8221</t>
  </si>
  <si>
    <t>149-03-0711</t>
  </si>
  <si>
    <t>18699 Johnson Groves Suite 303 West Christina, WY 53210</t>
  </si>
  <si>
    <t>scott82@gmail.com</t>
  </si>
  <si>
    <t>901-337-1732x3187</t>
  </si>
  <si>
    <t>451-09-2982</t>
  </si>
  <si>
    <t>Cindy</t>
  </si>
  <si>
    <t>Schmidt</t>
  </si>
  <si>
    <t>131 Armstrong Mall Apt. 227 Amandashire, NM 30659</t>
  </si>
  <si>
    <t>sharon70@hotmail.com</t>
  </si>
  <si>
    <t>(344)306-4026</t>
  </si>
  <si>
    <t>860-83-3709</t>
  </si>
  <si>
    <t>Meghan</t>
  </si>
  <si>
    <t>Velazquez</t>
  </si>
  <si>
    <t>85179 Tanya Plaza East Kellie, DE 80819</t>
  </si>
  <si>
    <t>browncolleen@hotmail.com</t>
  </si>
  <si>
    <t>360.495.6746x17162</t>
  </si>
  <si>
    <t>316-83-8285</t>
  </si>
  <si>
    <t>Koch</t>
  </si>
  <si>
    <t>36111 Kenneth Plaza Apt. 300 Kelseymouth, SD 76871</t>
  </si>
  <si>
    <t>ywilson@gmail.com</t>
  </si>
  <si>
    <t>444.916.2092x91324</t>
  </si>
  <si>
    <t>139-42-0670</t>
  </si>
  <si>
    <t>Casey</t>
  </si>
  <si>
    <t>Mejia</t>
  </si>
  <si>
    <t>0830 Jones Ridge Bobbymouth, MS 08758</t>
  </si>
  <si>
    <t>mckeealyssa@gmail.com</t>
  </si>
  <si>
    <t>001-619-654-2665x9289</t>
  </si>
  <si>
    <t>154-95-0828</t>
  </si>
  <si>
    <t>45112 Johnson Courts Dominguezfort, PR 95027</t>
  </si>
  <si>
    <t>griffinamanda@yahoo.com</t>
  </si>
  <si>
    <t>001-225-894-1116</t>
  </si>
  <si>
    <t>729-54-5601</t>
  </si>
  <si>
    <t>Geoffrey</t>
  </si>
  <si>
    <t>Butler</t>
  </si>
  <si>
    <t>058 Tracey Inlet Suite 729 Lisaburgh, AK 16072</t>
  </si>
  <si>
    <t>qcruz@hotmail.com</t>
  </si>
  <si>
    <t>(643)459-2402</t>
  </si>
  <si>
    <t>896-11-4448</t>
  </si>
  <si>
    <t>5519 Rivera Ways Fergusonstad, ID 95011</t>
  </si>
  <si>
    <t>johncarpenter@yahoo.com</t>
  </si>
  <si>
    <t>690.705.4743x873</t>
  </si>
  <si>
    <t>642-47-2761</t>
  </si>
  <si>
    <t>Peter</t>
  </si>
  <si>
    <t>431 Kara Underpass Lake Amber, IL 16630</t>
  </si>
  <si>
    <t>heathermason@yahoo.com</t>
  </si>
  <si>
    <t>483.341.3700x253</t>
  </si>
  <si>
    <t>548-56-4328</t>
  </si>
  <si>
    <t>Ricardo</t>
  </si>
  <si>
    <t>7321 Schneider Ville Apt. 035 Port Jasonview, AS 07349</t>
  </si>
  <si>
    <t>shernandez@hotmail.com</t>
  </si>
  <si>
    <t>+1-758-325-3243x2474</t>
  </si>
  <si>
    <t>697-11-9823</t>
  </si>
  <si>
    <t>Marcus</t>
  </si>
  <si>
    <t>Davies</t>
  </si>
  <si>
    <t>8463 Martinez Port Suite 981 North Davidhaven, NE 89233</t>
  </si>
  <si>
    <t>jgood@yahoo.com</t>
  </si>
  <si>
    <t>560-24-5333</t>
  </si>
  <si>
    <t>Angel</t>
  </si>
  <si>
    <t>Gutierrez</t>
  </si>
  <si>
    <t>USNV Hernandez FPO AA 07012</t>
  </si>
  <si>
    <t>annacombs@yahoo.com</t>
  </si>
  <si>
    <t>803-85-8697</t>
  </si>
  <si>
    <t>White</t>
  </si>
  <si>
    <t>6868 Brandi Route Suite 646 Lake Micheleshire, MT 54622</t>
  </si>
  <si>
    <t>qanderson@gmail.com</t>
  </si>
  <si>
    <t>(446)289-9871</t>
  </si>
  <si>
    <t>715-51-5913</t>
  </si>
  <si>
    <t>Charles</t>
  </si>
  <si>
    <t>6813 Valenzuela Neck North Diana, AZ 44449</t>
  </si>
  <si>
    <t>perezheidi@hotmail.com</t>
  </si>
  <si>
    <t>+1-950-689-2379x9183</t>
  </si>
  <si>
    <t>276-41-4812</t>
  </si>
  <si>
    <t>7939 Crawford Mission Chelseaborough, PW 69121</t>
  </si>
  <si>
    <t>taylor33@gmail.com</t>
  </si>
  <si>
    <t>796-499-7830</t>
  </si>
  <si>
    <t>668-68-8597</t>
  </si>
  <si>
    <t>Chelsey</t>
  </si>
  <si>
    <t>Parks</t>
  </si>
  <si>
    <t>29530 Kenneth Pike Roystad, MT 54800</t>
  </si>
  <si>
    <t>xmcdaniel@gmail.com</t>
  </si>
  <si>
    <t>641-95-4983</t>
  </si>
  <si>
    <t>Travis</t>
  </si>
  <si>
    <t>248 Kayla Ports Suite 724 Armstrongstad, IL 47047</t>
  </si>
  <si>
    <t>hjackson@gmail.com</t>
  </si>
  <si>
    <t>001-961-462-9882x062</t>
  </si>
  <si>
    <t>827-51-0281</t>
  </si>
  <si>
    <t>May</t>
  </si>
  <si>
    <t>535 Valenzuela Shore Apt. 343 Lake Robert, TN 58225</t>
  </si>
  <si>
    <t>williamli@gmail.com</t>
  </si>
  <si>
    <t>001-351-633-2601x249</t>
  </si>
  <si>
    <t>310-26-7685</t>
  </si>
  <si>
    <t>Meadows</t>
  </si>
  <si>
    <t>PSC 0892, Box 0162 APO AA 41063</t>
  </si>
  <si>
    <t>ugordon@yahoo.com</t>
  </si>
  <si>
    <t>296-71-9370</t>
  </si>
  <si>
    <t>888 Ann Club Apt. 313 Lake Isaiah, DC 71880</t>
  </si>
  <si>
    <t>doylesonya@hotmail.com</t>
  </si>
  <si>
    <t>606.297.8617x372</t>
  </si>
  <si>
    <t>277-90-3889</t>
  </si>
  <si>
    <t>Kari</t>
  </si>
  <si>
    <t>970 Weber View New Cynthiaville, MH 16292</t>
  </si>
  <si>
    <t>michael79@gmail.com</t>
  </si>
  <si>
    <t>(532)586-8673x93614</t>
  </si>
  <si>
    <t>794-10-6964</t>
  </si>
  <si>
    <t>Mathews</t>
  </si>
  <si>
    <t>51001 Tracey Curve Apt. 753 North Coreyton, HI 59293</t>
  </si>
  <si>
    <t>mathiskathleen@gmail.com</t>
  </si>
  <si>
    <t>910-603-2004x9547</t>
  </si>
  <si>
    <t>483-01-1499</t>
  </si>
  <si>
    <t>78644 Karen Burg Alexandriashire, WA 03559</t>
  </si>
  <si>
    <t>mwilson@hotmail.com</t>
  </si>
  <si>
    <t>262.365.1419</t>
  </si>
  <si>
    <t>554-43-9098</t>
  </si>
  <si>
    <t>520 Stephen Meadows Erinmouth, AZ 78425</t>
  </si>
  <si>
    <t>stevensthomas@gmail.com</t>
  </si>
  <si>
    <t>451-554-7247</t>
  </si>
  <si>
    <t>083-36-9089</t>
  </si>
  <si>
    <t>Stone</t>
  </si>
  <si>
    <t>7343 Anderson Islands North Angelaville, MT 15503</t>
  </si>
  <si>
    <t>sandra52@hotmail.com</t>
  </si>
  <si>
    <t>+1-829-482-3014x2425</t>
  </si>
  <si>
    <t>190-01-1034</t>
  </si>
  <si>
    <t>480 Cox Village Phillipsmouth, MP 01644</t>
  </si>
  <si>
    <t>xshaw@yahoo.com</t>
  </si>
  <si>
    <t>(710)541-7261x100</t>
  </si>
  <si>
    <t>502-38-0591</t>
  </si>
  <si>
    <t>Jason</t>
  </si>
  <si>
    <t>Baker</t>
  </si>
  <si>
    <t>0101 Julie Hill New Mark, ID 86862</t>
  </si>
  <si>
    <t>mayomark@hotmail.com</t>
  </si>
  <si>
    <t>260-381-5199x6364</t>
  </si>
  <si>
    <t>222-51-1676</t>
  </si>
  <si>
    <t>Carrie</t>
  </si>
  <si>
    <t>0533 Rodriguez Creek Angelaside, VT 19729</t>
  </si>
  <si>
    <t>amyhenderson@yahoo.com</t>
  </si>
  <si>
    <t>+1-467-294-7370x415</t>
  </si>
  <si>
    <t>832-01-8858</t>
  </si>
  <si>
    <t>Don</t>
  </si>
  <si>
    <t>Mills</t>
  </si>
  <si>
    <t>USNS Perez FPO AA 47084</t>
  </si>
  <si>
    <t>aaronking@hotmail.com</t>
  </si>
  <si>
    <t>802-616-3826</t>
  </si>
  <si>
    <t>549-53-4844</t>
  </si>
  <si>
    <t>Yoder</t>
  </si>
  <si>
    <t>68021 Mayo Underpass Apt. 566 Drakefurt, GU 43365</t>
  </si>
  <si>
    <t>xchan@yahoo.com</t>
  </si>
  <si>
    <t>+1-752-866-6630x904</t>
  </si>
  <si>
    <t>110-92-4366</t>
  </si>
  <si>
    <t>Jared</t>
  </si>
  <si>
    <t>09593 Velez Heights East Staceyton, MH 70742</t>
  </si>
  <si>
    <t>jonestroy@gmail.com</t>
  </si>
  <si>
    <t>(655)292-2105</t>
  </si>
  <si>
    <t>830-11-4476</t>
  </si>
  <si>
    <t>Hunt</t>
  </si>
  <si>
    <t>06675 Berger Cape Apt. 936 Port Stephanieberg, IL 36233</t>
  </si>
  <si>
    <t>zgardner@yahoo.com</t>
  </si>
  <si>
    <t>+1-893-671-1478x4180</t>
  </si>
  <si>
    <t>592-64-8897</t>
  </si>
  <si>
    <t>955 Santiago Ford Suite 787 East Dylanfurt, NM 23580</t>
  </si>
  <si>
    <t>wjones@gmail.com</t>
  </si>
  <si>
    <t>692-576-2389x0668</t>
  </si>
  <si>
    <t>630-58-6826</t>
  </si>
  <si>
    <t>52904 Chandler Ramp Apt. 410 Valdezport, NH 85191</t>
  </si>
  <si>
    <t>kwu@gmail.com</t>
  </si>
  <si>
    <t>266-919-2382x601</t>
  </si>
  <si>
    <t>513-06-7360</t>
  </si>
  <si>
    <t>Armstrong</t>
  </si>
  <si>
    <t>3907 Sara Inlet Apt. 008 East Jose, NJ 48866</t>
  </si>
  <si>
    <t>anneleblanc@gmail.com</t>
  </si>
  <si>
    <t>001-216-596-4053x15175</t>
  </si>
  <si>
    <t>584-77-2378</t>
  </si>
  <si>
    <t>066 Mason Glens Suite 410 East Ronald, OK 25921</t>
  </si>
  <si>
    <t>jcrawford@yahoo.com</t>
  </si>
  <si>
    <t>+1-824-574-6296x2083</t>
  </si>
  <si>
    <t>779-51-6563</t>
  </si>
  <si>
    <t>6343 Blake Rue Michaelshire, IL 40857</t>
  </si>
  <si>
    <t>levans@hotmail.com</t>
  </si>
  <si>
    <t>(692)969-5122x980</t>
  </si>
  <si>
    <t>284-72-2206</t>
  </si>
  <si>
    <t>Blake</t>
  </si>
  <si>
    <t>Wall</t>
  </si>
  <si>
    <t>300 Jenkins Inlet Derekfurt, MN 46436</t>
  </si>
  <si>
    <t>amandapearson@yahoo.com</t>
  </si>
  <si>
    <t>+1-365-301-3993x5576</t>
  </si>
  <si>
    <t>010-27-2428</t>
  </si>
  <si>
    <t>07131 Jeremiah Loop Suite 555 North Jenniferfort, GU 84589</t>
  </si>
  <si>
    <t>sreynolds@gmail.com</t>
  </si>
  <si>
    <t>515-697-8917x43922</t>
  </si>
  <si>
    <t>423-95-4570</t>
  </si>
  <si>
    <t>Margaret</t>
  </si>
  <si>
    <t>Shaw</t>
  </si>
  <si>
    <t>134 Mcneil Spur South Susan, MO 16382</t>
  </si>
  <si>
    <t>kennedylaura@hotmail.com</t>
  </si>
  <si>
    <t>001-778-970-5724x077</t>
  </si>
  <si>
    <t>220-30-7270</t>
  </si>
  <si>
    <t>Bernard</t>
  </si>
  <si>
    <t>Lane</t>
  </si>
  <si>
    <t>5974 Tanya Square Victoriafurt, NM 40871</t>
  </si>
  <si>
    <t>anthony85@hotmail.com</t>
  </si>
  <si>
    <t>+1-632-556-4360x94992</t>
  </si>
  <si>
    <t>267-32-8533</t>
  </si>
  <si>
    <t>Vargas</t>
  </si>
  <si>
    <t>23736 Drake Park Suite 743 Mercadomouth, MO 05911</t>
  </si>
  <si>
    <t>danielweaver@gmail.com</t>
  </si>
  <si>
    <t>242-678-7018</t>
  </si>
  <si>
    <t>189-51-5910</t>
  </si>
  <si>
    <t>0080 Sullivan Flat Apt. 334 New Veronicaville, NY 57685</t>
  </si>
  <si>
    <t>amyhorton@gmail.com</t>
  </si>
  <si>
    <t>+1-996-377-9256x74927</t>
  </si>
  <si>
    <t>458-22-7467</t>
  </si>
  <si>
    <t>566 Tran Keys Sharonburgh, MP 65694</t>
  </si>
  <si>
    <t>rclark@gmail.com</t>
  </si>
  <si>
    <t>401.790.9960</t>
  </si>
  <si>
    <t>337-50-3424</t>
  </si>
  <si>
    <t>Hall</t>
  </si>
  <si>
    <t>043 Elizabeth Place Port Davidshire, IL 85461</t>
  </si>
  <si>
    <t>edwardspamela@yahoo.com</t>
  </si>
  <si>
    <t>905-757-9690x393</t>
  </si>
  <si>
    <t>210-54-4827</t>
  </si>
  <si>
    <t>Tonya</t>
  </si>
  <si>
    <t>19997 Mcintyre Prairie Donaldsonview, IA 52632</t>
  </si>
  <si>
    <t>whitejessica@gmail.com</t>
  </si>
  <si>
    <t>483.445.1503</t>
  </si>
  <si>
    <t>194-52-2076</t>
  </si>
  <si>
    <t>Charlene</t>
  </si>
  <si>
    <t>35917 Alexander Ranch Suite 681 South Tara, DE 58342</t>
  </si>
  <si>
    <t>brittany36@hotmail.com</t>
  </si>
  <si>
    <t>001-346-505-9048x594</t>
  </si>
  <si>
    <t>240-15-7817</t>
  </si>
  <si>
    <t>Gregory</t>
  </si>
  <si>
    <t>Horne</t>
  </si>
  <si>
    <t>78626 Sweeney Drives Martinezchester, UT 13204</t>
  </si>
  <si>
    <t>hamiltondawn@yahoo.com</t>
  </si>
  <si>
    <t>766-419-2913</t>
  </si>
  <si>
    <t>233-44-0763</t>
  </si>
  <si>
    <t>63085 Taylor Ridges Suite 782 Gregoryside, RI 17637</t>
  </si>
  <si>
    <t>tannerjohn@yahoo.com</t>
  </si>
  <si>
    <t>809-269-3417</t>
  </si>
  <si>
    <t>094-70-6810</t>
  </si>
  <si>
    <t>Estrada</t>
  </si>
  <si>
    <t>211 William Stravenue Apt. 601 New Gabrielleville, HI 10379</t>
  </si>
  <si>
    <t>dharrington@hotmail.com</t>
  </si>
  <si>
    <t>(799)844-7639</t>
  </si>
  <si>
    <t>056-56-3694</t>
  </si>
  <si>
    <t>4552 Hernandez Parkways Apt. 914 North Danielle, WI 67920</t>
  </si>
  <si>
    <t>schneidermarcus@yahoo.com</t>
  </si>
  <si>
    <t>293.798.6678x79818</t>
  </si>
  <si>
    <t>236-86-8589</t>
  </si>
  <si>
    <t>893 Gloria Row Apt. 383 Shannonchester, AZ 19758</t>
  </si>
  <si>
    <t>baileyaustin@hotmail.com</t>
  </si>
  <si>
    <t>326-613-6393x287</t>
  </si>
  <si>
    <t>302-24-8892</t>
  </si>
  <si>
    <t>Nicolas</t>
  </si>
  <si>
    <t>Mendez</t>
  </si>
  <si>
    <t>383 Anthony Motorway Apt. 811 Petersonshire, FL 27944</t>
  </si>
  <si>
    <t>mcgrathhannah@yahoo.com</t>
  </si>
  <si>
    <t>001-774-562-9850</t>
  </si>
  <si>
    <t>080-90-4842</t>
  </si>
  <si>
    <t>387 Jacqueline Run Suite 170 East Bethanyburgh, IA 21202</t>
  </si>
  <si>
    <t>zhunter@gmail.com</t>
  </si>
  <si>
    <t>+1-994-466-4768x19510</t>
  </si>
  <si>
    <t>802-72-7347</t>
  </si>
  <si>
    <t>Riley</t>
  </si>
  <si>
    <t>78842 Torres Oval Suite 621 Thomaston, IL 28316</t>
  </si>
  <si>
    <t>beckywarren@hotmail.com</t>
  </si>
  <si>
    <t>001-747-468-6249x81502</t>
  </si>
  <si>
    <t>543-99-1059</t>
  </si>
  <si>
    <t>Daniels</t>
  </si>
  <si>
    <t>6657 Johns Summit Apt. 695 Walshberg, NE 16137</t>
  </si>
  <si>
    <t>powellkenneth@hotmail.com</t>
  </si>
  <si>
    <t>001-489-515-8530x12938</t>
  </si>
  <si>
    <t>505-66-2014</t>
  </si>
  <si>
    <t>Whitney</t>
  </si>
  <si>
    <t>15464 Tapia Brook Apt. 977 Chapmanborough, GU 74780</t>
  </si>
  <si>
    <t>xgibson@gmail.com</t>
  </si>
  <si>
    <t>278.733.2805x98431</t>
  </si>
  <si>
    <t>841-02-3795</t>
  </si>
  <si>
    <t>Devin</t>
  </si>
  <si>
    <t>Rogers</t>
  </si>
  <si>
    <t>804 Phyllis Stream Michaelhaven, OH 43359</t>
  </si>
  <si>
    <t>xferguson@hotmail.com</t>
  </si>
  <si>
    <t>001-616-575-8135x4248</t>
  </si>
  <si>
    <t>055-09-6396</t>
  </si>
  <si>
    <t>Pamela</t>
  </si>
  <si>
    <t>Unit 7922 Box 5390 DPO AA 31955</t>
  </si>
  <si>
    <t>warrenjames@yahoo.com</t>
  </si>
  <si>
    <t>420.586.1543x46650</t>
  </si>
  <si>
    <t>571-75-0149</t>
  </si>
  <si>
    <t>Yvonne</t>
  </si>
  <si>
    <t>Gilbert</t>
  </si>
  <si>
    <t>351 Decker Club East William, NJ 35216</t>
  </si>
  <si>
    <t>nancy56@gmail.com</t>
  </si>
  <si>
    <t>(875)965-2736</t>
  </si>
  <si>
    <t>753-16-4506</t>
  </si>
  <si>
    <t>Fox</t>
  </si>
  <si>
    <t>1823 Jones Lake Apt. 091 Meganborough, MH 06278</t>
  </si>
  <si>
    <t>stacey99@hotmail.com</t>
  </si>
  <si>
    <t>001-964-356-4195x94562</t>
  </si>
  <si>
    <t>873-39-6507</t>
  </si>
  <si>
    <t>Henderson</t>
  </si>
  <si>
    <t>9808 Herrera Bridge Apt. 980 New Sheilaberg, NC 95754</t>
  </si>
  <si>
    <t>connieramirez@yahoo.com</t>
  </si>
  <si>
    <t>658-786-9315</t>
  </si>
  <si>
    <t>781-39-2918</t>
  </si>
  <si>
    <t>Fuller</t>
  </si>
  <si>
    <t>64053 Donald Spurs North Michaelhaven, MP 42581</t>
  </si>
  <si>
    <t>lutzjames@hotmail.com</t>
  </si>
  <si>
    <t>(629)843-6524</t>
  </si>
  <si>
    <t>722-24-8679</t>
  </si>
  <si>
    <t>98446 Singh Drive Apt. 775 Millerside, IA 54368</t>
  </si>
  <si>
    <t>campbelljared@gmail.com</t>
  </si>
  <si>
    <t>427.241.4974x792</t>
  </si>
  <si>
    <t>829-39-3672</t>
  </si>
  <si>
    <t>906 Sharon Mountains Suite 449 Port Haroldtown, AR 37065</t>
  </si>
  <si>
    <t>kathymoreno@gmail.com</t>
  </si>
  <si>
    <t>543.731.9778</t>
  </si>
  <si>
    <t>469-87-9234</t>
  </si>
  <si>
    <t>6493 Smith Corner Suite 542 Wattsberg, VA 39817</t>
  </si>
  <si>
    <t>lhouse@gmail.com</t>
  </si>
  <si>
    <t>(929)458-1670x4281</t>
  </si>
  <si>
    <t>358-85-5200</t>
  </si>
  <si>
    <t>750 Vickie Turnpike Apt. 246 Elizabethmouth, VT 98772</t>
  </si>
  <si>
    <t>veronicaarmstrong@yahoo.com</t>
  </si>
  <si>
    <t>217-392-0864x82688</t>
  </si>
  <si>
    <t>810-37-6362</t>
  </si>
  <si>
    <t>Burns</t>
  </si>
  <si>
    <t>5926 Jones Road North Monicastad, KS 62362</t>
  </si>
  <si>
    <t>robertmaldonado@hotmail.com</t>
  </si>
  <si>
    <t>(483)690-9776</t>
  </si>
  <si>
    <t>683-97-3380</t>
  </si>
  <si>
    <t>Henry</t>
  </si>
  <si>
    <t>PSC 3063, Box 1991 APO AA 13782</t>
  </si>
  <si>
    <t>robertsjim@gmail.com</t>
  </si>
  <si>
    <t>541.532.3772x13631</t>
  </si>
  <si>
    <t>508-85-6559</t>
  </si>
  <si>
    <t>Patel</t>
  </si>
  <si>
    <t>1743 Jensen Inlet Port Brian, FL 67505</t>
  </si>
  <si>
    <t>vthompson@yahoo.com</t>
  </si>
  <si>
    <t>473-573-2823</t>
  </si>
  <si>
    <t>191-44-7754</t>
  </si>
  <si>
    <t>Schroeder</t>
  </si>
  <si>
    <t>197 Shelton Expressway Suite 798 South Terrenceshire, VA 12450</t>
  </si>
  <si>
    <t>madisonjones@yahoo.com</t>
  </si>
  <si>
    <t>884.206.8306x26265</t>
  </si>
  <si>
    <t>084-95-9017</t>
  </si>
  <si>
    <t>Shirley</t>
  </si>
  <si>
    <t>1445 Joanne Lakes Suite 952 Gabrielastad, SD 13350</t>
  </si>
  <si>
    <t>josephgraham@gmail.com</t>
  </si>
  <si>
    <t>939-250-1037x072</t>
  </si>
  <si>
    <t>234-83-0287</t>
  </si>
  <si>
    <t>Unit 5775 Box 6834 DPO AP 71033</t>
  </si>
  <si>
    <t>dennis26@gmail.com</t>
  </si>
  <si>
    <t>888-869-9688x3905</t>
  </si>
  <si>
    <t>116-08-8748</t>
  </si>
  <si>
    <t>064 Julie Mill Matthewmouth, AK 43742</t>
  </si>
  <si>
    <t>jillian59@hotmail.com</t>
  </si>
  <si>
    <t>405.803.7357x1441</t>
  </si>
  <si>
    <t>128-22-3720</t>
  </si>
  <si>
    <t>Clark</t>
  </si>
  <si>
    <t>968 Phillip Plaza Suite 676 Lake Jessicaton, NE 70424</t>
  </si>
  <si>
    <t>annahartman@yahoo.com</t>
  </si>
  <si>
    <t>464-78-0128</t>
  </si>
  <si>
    <t>559 William Mill North Davidfurt, MI 30964</t>
  </si>
  <si>
    <t>owendavid@gmail.com</t>
  </si>
  <si>
    <t>320.481.3218x7643</t>
  </si>
  <si>
    <t>514-17-6611</t>
  </si>
  <si>
    <t>Jerry</t>
  </si>
  <si>
    <t>48264 Veronica Ramp Suite 255 Cervantesville, NM 86875</t>
  </si>
  <si>
    <t>alexandraelliott@hotmail.com</t>
  </si>
  <si>
    <t>346-715-4696</t>
  </si>
  <si>
    <t>122-93-9210</t>
  </si>
  <si>
    <t>Foster</t>
  </si>
  <si>
    <t>561 Bryant Street New Justin, PA 89170</t>
  </si>
  <si>
    <t>bashley@yahoo.com</t>
  </si>
  <si>
    <t>001-355-851-4620x991</t>
  </si>
  <si>
    <t>474-54-9893</t>
  </si>
  <si>
    <t>70001 Anne Brook Horneborough, MD 90070</t>
  </si>
  <si>
    <t>emontes@hotmail.com</t>
  </si>
  <si>
    <t>480.667.9165</t>
  </si>
  <si>
    <t>273-21-1021</t>
  </si>
  <si>
    <t>40277 Williams Course Port Michaelbury, GU 94831</t>
  </si>
  <si>
    <t>gomezkristina@hotmail.com</t>
  </si>
  <si>
    <t>001-556-810-2973</t>
  </si>
  <si>
    <t>640-83-0406</t>
  </si>
  <si>
    <t>Graves</t>
  </si>
  <si>
    <t>8523 Duran Trace East Michaelview, DE 54287</t>
  </si>
  <si>
    <t>debbie72@hotmail.com</t>
  </si>
  <si>
    <t>600.953.8959</t>
  </si>
  <si>
    <t>819-14-0335</t>
  </si>
  <si>
    <t>Valerie</t>
  </si>
  <si>
    <t>963 Caroline Crossing Apt. 423 South Brendashire, WA 95789</t>
  </si>
  <si>
    <t>micheleolson@gmail.com</t>
  </si>
  <si>
    <t>+1-871-919-9835x736</t>
  </si>
  <si>
    <t>652-45-6370</t>
  </si>
  <si>
    <t>280 Andrew Pass Suite 871 West Melissa, WV 54787</t>
  </si>
  <si>
    <t>nburnett@gmail.com</t>
  </si>
  <si>
    <t>001-716-431-9718</t>
  </si>
  <si>
    <t>760-76-3080</t>
  </si>
  <si>
    <t>Ruth</t>
  </si>
  <si>
    <t>73530 Jamie Mountains Suite 461 East Heatherbury, OK 93232</t>
  </si>
  <si>
    <t>colinwolfe@hotmail.com</t>
  </si>
  <si>
    <t>914-850-3574x6106</t>
  </si>
  <si>
    <t>424-84-9241</t>
  </si>
  <si>
    <t>506 Schneider Harbor Suite 645 West Emilyfurt, MH 81480</t>
  </si>
  <si>
    <t>crossedward@yahoo.com</t>
  </si>
  <si>
    <t>395-49-5499</t>
  </si>
  <si>
    <t>Bobby</t>
  </si>
  <si>
    <t>5405 Norton Parks Lake Jeanetteside, IN 04768</t>
  </si>
  <si>
    <t>vsims@yahoo.com</t>
  </si>
  <si>
    <t>001-534-374-1548x6082</t>
  </si>
  <si>
    <t>100-16-0268</t>
  </si>
  <si>
    <t>28577 Curtis Lakes Davidland, IL 95810</t>
  </si>
  <si>
    <t>stanleywalker@gmail.com</t>
  </si>
  <si>
    <t>(921)202-4814x77484</t>
  </si>
  <si>
    <t>497-64-0733</t>
  </si>
  <si>
    <t>388 Jenkins Summit New Josephfort, OH 14509</t>
  </si>
  <si>
    <t>barneswilliam@yahoo.com</t>
  </si>
  <si>
    <t>001-216-849-3594x029</t>
  </si>
  <si>
    <t>487-98-7255</t>
  </si>
  <si>
    <t>Pace</t>
  </si>
  <si>
    <t>31196 Soto Summit Apt. 814 Villaville, NV 89563</t>
  </si>
  <si>
    <t>uwade@hotmail.com</t>
  </si>
  <si>
    <t>(217)505-3640</t>
  </si>
  <si>
    <t>737-53-8834</t>
  </si>
  <si>
    <t>94493 Gregory Pass Suite 111 South Rebecca, GU 00617</t>
  </si>
  <si>
    <t>andersonscott@yahoo.com</t>
  </si>
  <si>
    <t>802.457.4713x6055</t>
  </si>
  <si>
    <t>478-14-6004</t>
  </si>
  <si>
    <t>Jeffery</t>
  </si>
  <si>
    <t>Rose</t>
  </si>
  <si>
    <t>USCGC Fleming FPO AA 98383</t>
  </si>
  <si>
    <t>brittneypadilla@yahoo.com</t>
  </si>
  <si>
    <t>540-86-6775</t>
  </si>
  <si>
    <t>Felicia</t>
  </si>
  <si>
    <t>Mcdonald</t>
  </si>
  <si>
    <t>88116 Matthew Island Chadfort, TN 57154</t>
  </si>
  <si>
    <t>lisa67@gmail.com</t>
  </si>
  <si>
    <t>784.234.0806</t>
  </si>
  <si>
    <t>434-21-4148</t>
  </si>
  <si>
    <t>7018 Jessica Passage Donnamouth, MI 98707</t>
  </si>
  <si>
    <t>robinramsey@hotmail.com</t>
  </si>
  <si>
    <t>+1-629-222-7761x547</t>
  </si>
  <si>
    <t>003-85-4920</t>
  </si>
  <si>
    <t>Teresa</t>
  </si>
  <si>
    <t>3390 Diana Prairie Apt. 247 Scottmouth, IA 12632</t>
  </si>
  <si>
    <t>susanhernandez@hotmail.com</t>
  </si>
  <si>
    <t>304.630.9004x864</t>
  </si>
  <si>
    <t>122-76-5072</t>
  </si>
  <si>
    <t>3375 Stephen Tunnel New Elizabethville, UT 51774</t>
  </si>
  <si>
    <t>victor03@gmail.com</t>
  </si>
  <si>
    <t>(583)444-2095x58261</t>
  </si>
  <si>
    <t>295-17-4107</t>
  </si>
  <si>
    <t>Unit 5468 Box 8122 DPO AP 96305</t>
  </si>
  <si>
    <t>nhicks@hotmail.com</t>
  </si>
  <si>
    <t>(471)321-5732</t>
  </si>
  <si>
    <t>202-77-6225</t>
  </si>
  <si>
    <t>Gregg</t>
  </si>
  <si>
    <t>Tran</t>
  </si>
  <si>
    <t>96315 Allen Hollow Lake Stephanie, LA 55980</t>
  </si>
  <si>
    <t>uharris@hotmail.com</t>
  </si>
  <si>
    <t>606.698.0343x954</t>
  </si>
  <si>
    <t>221-88-5575</t>
  </si>
  <si>
    <t>Elliott</t>
  </si>
  <si>
    <t>93925 Lynch Groves Suite 966 Port Timothy, WY 26598</t>
  </si>
  <si>
    <t>vwilson@gmail.com</t>
  </si>
  <si>
    <t>(554)286-4665x76111</t>
  </si>
  <si>
    <t>324-06-6912</t>
  </si>
  <si>
    <t>Jennings</t>
  </si>
  <si>
    <t>Unit 5453 Box 3644 DPO AE 63527</t>
  </si>
  <si>
    <t>jacksoncarol@hotmail.com</t>
  </si>
  <si>
    <t>(372)710-3216x953</t>
  </si>
  <si>
    <t>722-84-6650</t>
  </si>
  <si>
    <t>310 Steven Summit Jonesstad, NY 53732</t>
  </si>
  <si>
    <t>hawkinsderrick@yahoo.com</t>
  </si>
  <si>
    <t>733-656-6721x406</t>
  </si>
  <si>
    <t>629-95-5416</t>
  </si>
  <si>
    <t>Newton</t>
  </si>
  <si>
    <t>230 Allen Road Suite 301 North Markstad, AZ 04057</t>
  </si>
  <si>
    <t>gperez@hotmail.com</t>
  </si>
  <si>
    <t>726.395.3655x129</t>
  </si>
  <si>
    <t>654-27-1333</t>
  </si>
  <si>
    <t>Todd</t>
  </si>
  <si>
    <t>2101 Washington Mountain Suite 668 West Jamesfort, PA 34585</t>
  </si>
  <si>
    <t>bradchan@gmail.com</t>
  </si>
  <si>
    <t>271-393-3033x42429</t>
  </si>
  <si>
    <t>871-96-7289</t>
  </si>
  <si>
    <t>Cook</t>
  </si>
  <si>
    <t>5036 Martin Forks West Johnburgh, IL 67276</t>
  </si>
  <si>
    <t>christinamatthews@yahoo.com</t>
  </si>
  <si>
    <t>(486)765-9605</t>
  </si>
  <si>
    <t>137-41-5376</t>
  </si>
  <si>
    <t>Buckley</t>
  </si>
  <si>
    <t>519 Andrea Walk Apt. 821 Port William, MI 51815</t>
  </si>
  <si>
    <t>gmeyer@hotmail.com</t>
  </si>
  <si>
    <t>617-62-6192</t>
  </si>
  <si>
    <t>19070 Jessica Forge Wilsonborough, PR 75306</t>
  </si>
  <si>
    <t>duncanbrent@hotmail.com</t>
  </si>
  <si>
    <t>771.718.6886</t>
  </si>
  <si>
    <t>446-88-8939</t>
  </si>
  <si>
    <t>Dana</t>
  </si>
  <si>
    <t>Valdez</t>
  </si>
  <si>
    <t>5379 Kimberly Grove Harrisonview, WV 87443</t>
  </si>
  <si>
    <t>lisatran@gmail.com</t>
  </si>
  <si>
    <t>923-751-2494x4172</t>
  </si>
  <si>
    <t>392-82-7450</t>
  </si>
  <si>
    <t>Stein</t>
  </si>
  <si>
    <t>177 White Bypass Suite 677 Port Lisaview, MI 28179</t>
  </si>
  <si>
    <t>floydlaura@gmail.com</t>
  </si>
  <si>
    <t>001-669-436-6411x7598</t>
  </si>
  <si>
    <t>456-81-7508</t>
  </si>
  <si>
    <t>066 Mary Way Apt. 554 Thompsonland, ID 47917</t>
  </si>
  <si>
    <t>qthompson@hotmail.com</t>
  </si>
  <si>
    <t>886-40-7393</t>
  </si>
  <si>
    <t>Kathryn</t>
  </si>
  <si>
    <t>661 Tanner Mission Apt. 855 Amandaport, ME 43124</t>
  </si>
  <si>
    <t>troycox@hotmail.com</t>
  </si>
  <si>
    <t>(810)464-4602x2659</t>
  </si>
  <si>
    <t>725-58-6700</t>
  </si>
  <si>
    <t>79090 Andrea Square Apt. 295 Port Michael, MH 52194</t>
  </si>
  <si>
    <t>xpearson@yahoo.com</t>
  </si>
  <si>
    <t>930.800.5820x0189</t>
  </si>
  <si>
    <t>499-93-0158</t>
  </si>
  <si>
    <t>Bullock</t>
  </si>
  <si>
    <t>PSC 2204, Box 6293 APO AA 78103</t>
  </si>
  <si>
    <t>hughesjodi@hotmail.com</t>
  </si>
  <si>
    <t>001-442-450-9102x672</t>
  </si>
  <si>
    <t>059-97-8668</t>
  </si>
  <si>
    <t>576 Glover Knoll Suite 301 Clarkeburgh, CO 11564</t>
  </si>
  <si>
    <t>kerrrebecca@gmail.com</t>
  </si>
  <si>
    <t>001-609-559-8688</t>
  </si>
  <si>
    <t>730-09-3906</t>
  </si>
  <si>
    <t>Lowery</t>
  </si>
  <si>
    <t>USNS Ward FPO AA 97195</t>
  </si>
  <si>
    <t>william01@hotmail.com</t>
  </si>
  <si>
    <t>815.583.1987x05889</t>
  </si>
  <si>
    <t>790-96-6044</t>
  </si>
  <si>
    <t>17011 Shepherd Shoals Suite 242 West James, MS 16059</t>
  </si>
  <si>
    <t>ruben09@hotmail.com</t>
  </si>
  <si>
    <t>+1-412-494-6364x43226</t>
  </si>
  <si>
    <t>160-17-0323</t>
  </si>
  <si>
    <t>68258 Keller Park Lake Lindaside, MS 77653</t>
  </si>
  <si>
    <t>tonilee@yahoo.com</t>
  </si>
  <si>
    <t>593-41-6240</t>
  </si>
  <si>
    <t>Copeland</t>
  </si>
  <si>
    <t>50663 Bowman Alley Soliston, VA 75689</t>
  </si>
  <si>
    <t>aaron48@hotmail.com</t>
  </si>
  <si>
    <t>246-89-3029</t>
  </si>
  <si>
    <t>Alyssa</t>
  </si>
  <si>
    <t>223 Barrera Circles Apt. 944 Port Nathanhaven, PA 43268</t>
  </si>
  <si>
    <t>charles42@yahoo.com</t>
  </si>
  <si>
    <t>+1-204-810-0025x8235</t>
  </si>
  <si>
    <t>277-42-3433</t>
  </si>
  <si>
    <t>Strickland</t>
  </si>
  <si>
    <t>2758 Thompson Groves South Ashleyhaven, AR 37418</t>
  </si>
  <si>
    <t>camposjulie@gmail.com</t>
  </si>
  <si>
    <t>(732)770-8993</t>
  </si>
  <si>
    <t>192-18-9202</t>
  </si>
  <si>
    <t>Pratt</t>
  </si>
  <si>
    <t>66211 Jennings Spring Swansonfort, WY 76545</t>
  </si>
  <si>
    <t>thomasjillian@hotmail.com</t>
  </si>
  <si>
    <t>833-356-0239x06492</t>
  </si>
  <si>
    <t>802-85-6708</t>
  </si>
  <si>
    <t>Benitez</t>
  </si>
  <si>
    <t>2975 Adams Viaduct Port Laurenshire, MP 55196</t>
  </si>
  <si>
    <t>nicholashoward@gmail.com</t>
  </si>
  <si>
    <t>323-78-9892</t>
  </si>
  <si>
    <t>Richardson</t>
  </si>
  <si>
    <t>046 Brown Throughway New Deniseshire, OR 73495</t>
  </si>
  <si>
    <t>amanda37@hotmail.com</t>
  </si>
  <si>
    <t>747.896.4835</t>
  </si>
  <si>
    <t>494-05-7536</t>
  </si>
  <si>
    <t>Macdonald</t>
  </si>
  <si>
    <t>2670 Cunningham Ports Apt. 366 Jessicachester, SD 58364</t>
  </si>
  <si>
    <t>cindymartinez@gmail.com</t>
  </si>
  <si>
    <t>(988)689-6064</t>
  </si>
  <si>
    <t>679-80-0063</t>
  </si>
  <si>
    <t>Elijah</t>
  </si>
  <si>
    <t>Hooper</t>
  </si>
  <si>
    <t>008 Washington Squares Suite 869 South Scott, NY 81980</t>
  </si>
  <si>
    <t>jwheeler@gmail.com</t>
  </si>
  <si>
    <t>556-420-6404</t>
  </si>
  <si>
    <t>518-64-3307</t>
  </si>
  <si>
    <t>Sean</t>
  </si>
  <si>
    <t>73681 Ruiz Fork West Amyshire, MS 82779</t>
  </si>
  <si>
    <t>ashley41@yahoo.com</t>
  </si>
  <si>
    <t>(880)968-5629</t>
  </si>
  <si>
    <t>173-35-7755</t>
  </si>
  <si>
    <t>Carl</t>
  </si>
  <si>
    <t>Crawford</t>
  </si>
  <si>
    <t>5030 Andrews Glen Apt. 960 Port Marvin, PA 19690</t>
  </si>
  <si>
    <t>warnerpenny@yahoo.com</t>
  </si>
  <si>
    <t>+1-691-810-3478x772</t>
  </si>
  <si>
    <t>111-77-3458</t>
  </si>
  <si>
    <t>Amber</t>
  </si>
  <si>
    <t>33879 Harris Mountain Jeremytown, OK 67112</t>
  </si>
  <si>
    <t>william85@yahoo.com</t>
  </si>
  <si>
    <t>001-925-480-3195x30800</t>
  </si>
  <si>
    <t>055-72-3692</t>
  </si>
  <si>
    <t>Terri</t>
  </si>
  <si>
    <t>Murray</t>
  </si>
  <si>
    <t>467 Joshua Vista Andersonborough, MN 42067</t>
  </si>
  <si>
    <t>amybooth@gmail.com</t>
  </si>
  <si>
    <t>844-988-0465x7636</t>
  </si>
  <si>
    <t>776-06-2660</t>
  </si>
  <si>
    <t>Johnny</t>
  </si>
  <si>
    <t>58343 Anthony Motorway Apt. 648 West Carlaton, ND 37793</t>
  </si>
  <si>
    <t>jasminecross@gmail.com</t>
  </si>
  <si>
    <t>204.524.1604</t>
  </si>
  <si>
    <t>684-43-9238</t>
  </si>
  <si>
    <t>36200 Lisa Glens Suite 605 East Cassidy, FL 86339</t>
  </si>
  <si>
    <t>stephanie02@gmail.com</t>
  </si>
  <si>
    <t>001-740-528-5223x0521</t>
  </si>
  <si>
    <t>548-64-5534</t>
  </si>
  <si>
    <t>Devon</t>
  </si>
  <si>
    <t>37186 Henderson Ridge West Scott, IA 63843</t>
  </si>
  <si>
    <t>courtneysims@yahoo.com</t>
  </si>
  <si>
    <t>001-344-288-8903x204</t>
  </si>
  <si>
    <t>767-58-3677</t>
  </si>
  <si>
    <t>USS Pollard FPO AP 31478</t>
  </si>
  <si>
    <t>gabrielhernandez@hotmail.com</t>
  </si>
  <si>
    <t>459.234.8314x7040</t>
  </si>
  <si>
    <t>856-79-6565</t>
  </si>
  <si>
    <t>Ricky</t>
  </si>
  <si>
    <t>Everett</t>
  </si>
  <si>
    <t>67340 Black Forge Suite 151 Deleonhaven, MH 85852</t>
  </si>
  <si>
    <t>banksricky@yahoo.com</t>
  </si>
  <si>
    <t>981.950.8284</t>
  </si>
  <si>
    <t>716-61-5572</t>
  </si>
  <si>
    <t>Laura</t>
  </si>
  <si>
    <t>Green</t>
  </si>
  <si>
    <t>Unit 9201 Box 0957 DPO AE 24726</t>
  </si>
  <si>
    <t>khubbard@gmail.com</t>
  </si>
  <si>
    <t>001-763-603-4131</t>
  </si>
  <si>
    <t>397-93-9537</t>
  </si>
  <si>
    <t>706 Sherry View Jessicaville, AS 52757</t>
  </si>
  <si>
    <t>charlesrichardson@gmail.com</t>
  </si>
  <si>
    <t>001-268-807-4056x229</t>
  </si>
  <si>
    <t>687-10-3620</t>
  </si>
  <si>
    <t>Davenport</t>
  </si>
  <si>
    <t>77425 Joseph Lane Suite 342 South Ethan, WY 87532</t>
  </si>
  <si>
    <t>pittmanmichael@yahoo.com</t>
  </si>
  <si>
    <t>430-76-3350</t>
  </si>
  <si>
    <t>Noble</t>
  </si>
  <si>
    <t>24579 Andrew Shoal Nicoleville, SC 38374</t>
  </si>
  <si>
    <t>nancyrodriguez@yahoo.com</t>
  </si>
  <si>
    <t>780.918.9630x670</t>
  </si>
  <si>
    <t>038-87-4274</t>
  </si>
  <si>
    <t>15817 Jason Summit Markville, MI 30034</t>
  </si>
  <si>
    <t>odean@hotmail.com</t>
  </si>
  <si>
    <t>(806)982-9246</t>
  </si>
  <si>
    <t>434-01-6195</t>
  </si>
  <si>
    <t>PSC 9821, Box 6107 APO AA 08470</t>
  </si>
  <si>
    <t>barbarajones@gmail.com</t>
  </si>
  <si>
    <t>576-902-6440</t>
  </si>
  <si>
    <t>838-82-1239</t>
  </si>
  <si>
    <t>27258 Crosby Streets Harriston, NY 36981</t>
  </si>
  <si>
    <t>chad11@gmail.com</t>
  </si>
  <si>
    <t>(973)310-1148x9120</t>
  </si>
  <si>
    <t>114-15-2618</t>
  </si>
  <si>
    <t>Glass</t>
  </si>
  <si>
    <t>697 Wu Haven Waltersfurt, CT 36699</t>
  </si>
  <si>
    <t>lewisrichard@gmail.com</t>
  </si>
  <si>
    <t>509-311-1065x955</t>
  </si>
  <si>
    <t>436-31-0542</t>
  </si>
  <si>
    <t>Hampton</t>
  </si>
  <si>
    <t>68217 Miller Throughway Apt. 390 Lake Joshuamouth, CT 70264</t>
  </si>
  <si>
    <t>michaelcruz@gmail.com</t>
  </si>
  <si>
    <t>631-252-5824</t>
  </si>
  <si>
    <t>245-85-9539</t>
  </si>
  <si>
    <t>60463 Gill Squares Suite 289 South Eugene, MS 91258</t>
  </si>
  <si>
    <t>jesusmullins@yahoo.com</t>
  </si>
  <si>
    <t>613.280.6686</t>
  </si>
  <si>
    <t>168-43-4985</t>
  </si>
  <si>
    <t>131 Bennett Haven Apt. 006 North Sandra, RI 79030</t>
  </si>
  <si>
    <t>bairdbryan@hotmail.com</t>
  </si>
  <si>
    <t>572.529.9900</t>
  </si>
  <si>
    <t>440-51-9726</t>
  </si>
  <si>
    <t>2262 Blake Rest South Sarah, NH 66405</t>
  </si>
  <si>
    <t>edwardsmary@gmail.com</t>
  </si>
  <si>
    <t>285.353.5301</t>
  </si>
  <si>
    <t>542-11-0079</t>
  </si>
  <si>
    <t>USNS Hernandez FPO AE 69866</t>
  </si>
  <si>
    <t>williamsteele@hotmail.com</t>
  </si>
  <si>
    <t>932-209-6497x9559</t>
  </si>
  <si>
    <t>795-94-1304</t>
  </si>
  <si>
    <t>26161 Lewis Springs Apt. 275 Stevenhaven, MH 88040</t>
  </si>
  <si>
    <t>sgarcia@hotmail.com</t>
  </si>
  <si>
    <t>(550)714-7081x39156</t>
  </si>
  <si>
    <t>138-77-1611</t>
  </si>
  <si>
    <t>Michele</t>
  </si>
  <si>
    <t>Pugh</t>
  </si>
  <si>
    <t>007 Michelle Well Wesleychester, RI 26238</t>
  </si>
  <si>
    <t>jcarey@hotmail.com</t>
  </si>
  <si>
    <t>+1-752-630-7463x89329</t>
  </si>
  <si>
    <t>253-90-0136</t>
  </si>
  <si>
    <t>396 Scott Via Suite 054 North Linda, KY 98285</t>
  </si>
  <si>
    <t>elizabeth87@yahoo.com</t>
  </si>
  <si>
    <t>(586)224-5359x4681</t>
  </si>
  <si>
    <t>571-90-1678</t>
  </si>
  <si>
    <t>567 Peterson Ports Suite 893 Jamesstad, AL 34246</t>
  </si>
  <si>
    <t>peterfisher@hotmail.com</t>
  </si>
  <si>
    <t>001-371-471-1862x1554</t>
  </si>
  <si>
    <t>300-32-2701</t>
  </si>
  <si>
    <t>Cabrera</t>
  </si>
  <si>
    <t>81008 Byrd Dale Apt. 414 Jorgemouth, AR 88306</t>
  </si>
  <si>
    <t>gbrown@gmail.com</t>
  </si>
  <si>
    <t>719.880.4329x68955</t>
  </si>
  <si>
    <t>354-88-0694</t>
  </si>
  <si>
    <t>Mckenzie</t>
  </si>
  <si>
    <t>92779 Valerie Crossing Alexishaven, TX 99782</t>
  </si>
  <si>
    <t>justin58@yahoo.com</t>
  </si>
  <si>
    <t>849.451.7786x53313</t>
  </si>
  <si>
    <t>227-15-1145</t>
  </si>
  <si>
    <t>Carla</t>
  </si>
  <si>
    <t>Walker</t>
  </si>
  <si>
    <t>962 Brown Branch Michaelmouth, AR 69052</t>
  </si>
  <si>
    <t>jballard@hotmail.com</t>
  </si>
  <si>
    <t>594.689.3674</t>
  </si>
  <si>
    <t>305-51-6684</t>
  </si>
  <si>
    <t>789 Sanchez Ridges Apt. 386 East Christopherhaven, GU 12247</t>
  </si>
  <si>
    <t>ymoore@gmail.com</t>
  </si>
  <si>
    <t>(383)699-1825</t>
  </si>
  <si>
    <t>645-30-5611</t>
  </si>
  <si>
    <t>Parsons</t>
  </si>
  <si>
    <t>75542 Adkins Greens Edwardsborough, WI 76693</t>
  </si>
  <si>
    <t>steelebrittany@yahoo.com</t>
  </si>
  <si>
    <t>523.982.3118</t>
  </si>
  <si>
    <t>664-45-9671</t>
  </si>
  <si>
    <t>261 Mayo Junctions Apt. 142 Ramirezchester, KY 94645</t>
  </si>
  <si>
    <t>crhodes@gmail.com</t>
  </si>
  <si>
    <t>001-794-767-2584x3428</t>
  </si>
  <si>
    <t>420-70-8855</t>
  </si>
  <si>
    <t>9992 Hancock Lakes Angelicaside, IA 25159</t>
  </si>
  <si>
    <t>chicks@gmail.com</t>
  </si>
  <si>
    <t>289.573.5683</t>
  </si>
  <si>
    <t>526-04-2427</t>
  </si>
  <si>
    <t>Macias</t>
  </si>
  <si>
    <t>3739 Heather Crossroad Apt. 102 Brycefurt, MI 46443</t>
  </si>
  <si>
    <t>burnettalex@hotmail.com</t>
  </si>
  <si>
    <t>(881)550-9343</t>
  </si>
  <si>
    <t>501-61-9799</t>
  </si>
  <si>
    <t>Alex</t>
  </si>
  <si>
    <t>5499 Robert Circle New Marcshire, IA 64598</t>
  </si>
  <si>
    <t>uthomas@yahoo.com</t>
  </si>
  <si>
    <t>(798)418-6999x401</t>
  </si>
  <si>
    <t>643-46-0136</t>
  </si>
  <si>
    <t>484 Wang Club West Evantown, DE 77370</t>
  </si>
  <si>
    <t>tsoto@gmail.com</t>
  </si>
  <si>
    <t>(628)771-4932</t>
  </si>
  <si>
    <t>275-05-1188</t>
  </si>
  <si>
    <t>Gina</t>
  </si>
  <si>
    <t>4952 Randy Wall Suite 024 Ashleystad, FL 58135</t>
  </si>
  <si>
    <t>amanda13@hotmail.com</t>
  </si>
  <si>
    <t>475.302.4176x8633</t>
  </si>
  <si>
    <t>063-24-6291</t>
  </si>
  <si>
    <t>Russell</t>
  </si>
  <si>
    <t>Santiago</t>
  </si>
  <si>
    <t>0747 Dominique Valley South Elizabeth, CT 78264</t>
  </si>
  <si>
    <t>ybrown@yahoo.com</t>
  </si>
  <si>
    <t>(276)293-4614</t>
  </si>
  <si>
    <t>662-51-4899</t>
  </si>
  <si>
    <t>82334 Heather Haven Port Edward, ID 56885</t>
  </si>
  <si>
    <t>jmcbride@yahoo.com</t>
  </si>
  <si>
    <t>568-12-2876</t>
  </si>
  <si>
    <t>1001 Brandon Knolls Suite 790 East Christopher, NH 09141</t>
  </si>
  <si>
    <t>erinruiz@gmail.com</t>
  </si>
  <si>
    <t>505.443.6256</t>
  </si>
  <si>
    <t>840-82-8265</t>
  </si>
  <si>
    <t>Misty</t>
  </si>
  <si>
    <t>USCGC Graham FPO AA 57084</t>
  </si>
  <si>
    <t>sanchezdaniel@hotmail.com</t>
  </si>
  <si>
    <t>572.206.8557</t>
  </si>
  <si>
    <t>194-32-5326</t>
  </si>
  <si>
    <t>Harrison</t>
  </si>
  <si>
    <t>11901 Adrian Cape Apt. 871 South Steven, AZ 53788</t>
  </si>
  <si>
    <t>donna20@yahoo.com</t>
  </si>
  <si>
    <t>001-435-207-2396x385</t>
  </si>
  <si>
    <t>035-32-1584</t>
  </si>
  <si>
    <t>Jonathon</t>
  </si>
  <si>
    <t>Bell</t>
  </si>
  <si>
    <t>08612 Alan Flats Apt. 809 Mannside, WV 89428</t>
  </si>
  <si>
    <t>ioliver@hotmail.com</t>
  </si>
  <si>
    <t>427-506-8148</t>
  </si>
  <si>
    <t>836-16-5267</t>
  </si>
  <si>
    <t>Greene</t>
  </si>
  <si>
    <t>121 Tiffany Pike South Jenniferfurt, NM 06368</t>
  </si>
  <si>
    <t>zhoffman@yahoo.com</t>
  </si>
  <si>
    <t>+1-342-917-3545x080</t>
  </si>
  <si>
    <t>846-76-2512</t>
  </si>
  <si>
    <t>Gross</t>
  </si>
  <si>
    <t>26426 Daniels Key Port Logantown, AR 68177</t>
  </si>
  <si>
    <t>mcneilheidi@gmail.com</t>
  </si>
  <si>
    <t>445.633.0265</t>
  </si>
  <si>
    <t>119-15-9793</t>
  </si>
  <si>
    <t>Damon</t>
  </si>
  <si>
    <t>Petersen</t>
  </si>
  <si>
    <t>4199 Jose Forge Suite 323 Silvafort, GA 28287</t>
  </si>
  <si>
    <t>patricia56@yahoo.com</t>
  </si>
  <si>
    <t>089-40-7788</t>
  </si>
  <si>
    <t>92070 Teresa Inlet Suite 624 Jasonview, MT 55549</t>
  </si>
  <si>
    <t>brooksjason@yahoo.com</t>
  </si>
  <si>
    <t>768.226.2566x57018</t>
  </si>
  <si>
    <t>639-67-7047</t>
  </si>
  <si>
    <t>26937 Pearson Causeway Suite 777 Lake Staceyfurt, MO 62738</t>
  </si>
  <si>
    <t>ryancantu@hotmail.com</t>
  </si>
  <si>
    <t>456.788.0247x50785</t>
  </si>
  <si>
    <t>453-80-7827</t>
  </si>
  <si>
    <t>Heath</t>
  </si>
  <si>
    <t>79191 Campbell Corner Apt. 227 Romeroland, FL 59521</t>
  </si>
  <si>
    <t>malloryrobinson@hotmail.com</t>
  </si>
  <si>
    <t>693-27-8375</t>
  </si>
  <si>
    <t>4726 Murray Crossroad Suite 994 North Rebeccaburgh, RI 53970</t>
  </si>
  <si>
    <t>xbrady@yahoo.com</t>
  </si>
  <si>
    <t>+1-505-460-5391x432</t>
  </si>
  <si>
    <t>687-38-5374</t>
  </si>
  <si>
    <t>Kelly</t>
  </si>
  <si>
    <t>Unit 5458 Box 7522 DPO AA 83293</t>
  </si>
  <si>
    <t>burnsbrittney@yahoo.com</t>
  </si>
  <si>
    <t>+1-245-489-4887x63743</t>
  </si>
  <si>
    <t>593-81-9579</t>
  </si>
  <si>
    <t>573 Tanya Rue Laurenchester, RI 18975</t>
  </si>
  <si>
    <t>michael50@gmail.com</t>
  </si>
  <si>
    <t>285-77-0407</t>
  </si>
  <si>
    <t>17373 Hunt Passage Montoyaton, WV 19192</t>
  </si>
  <si>
    <t>kimberlyparker@yahoo.com</t>
  </si>
  <si>
    <t>001-835-349-7133x101</t>
  </si>
  <si>
    <t>524-24-7378</t>
  </si>
  <si>
    <t>Christine</t>
  </si>
  <si>
    <t>Vazquez</t>
  </si>
  <si>
    <t>0276 Williams Loaf New Nathan, NJ 68079</t>
  </si>
  <si>
    <t>shawnsullivan@hotmail.com</t>
  </si>
  <si>
    <t>759-86-6921</t>
  </si>
  <si>
    <t>Good</t>
  </si>
  <si>
    <t>8461 Kemp Spur Suite 895 New Stephanie, TX 07718</t>
  </si>
  <si>
    <t>lbush@hotmail.com</t>
  </si>
  <si>
    <t>680-44-6336</t>
  </si>
  <si>
    <t>Joel</t>
  </si>
  <si>
    <t>Mcgee</t>
  </si>
  <si>
    <t>6885 Young Loaf Lake Robert, UT 12034</t>
  </si>
  <si>
    <t>umartin@yahoo.com</t>
  </si>
  <si>
    <t>498-288-6034x2080</t>
  </si>
  <si>
    <t>475-53-5792</t>
  </si>
  <si>
    <t>PSC 1458, Box 5657 APO AP 35686</t>
  </si>
  <si>
    <t>holly47@hotmail.com</t>
  </si>
  <si>
    <t>776-453-3162</t>
  </si>
  <si>
    <t>304-39-1691</t>
  </si>
  <si>
    <t>Barnett</t>
  </si>
  <si>
    <t>04021 Castillo Stravenue Suite 665 Schaeferfurt, OR 15958</t>
  </si>
  <si>
    <t>kiaraanderson@hotmail.com</t>
  </si>
  <si>
    <t>001-226-382-8750x38923</t>
  </si>
  <si>
    <t>663-01-3729</t>
  </si>
  <si>
    <t>Cox</t>
  </si>
  <si>
    <t>Unit 7073 Box 6997 DPO AE 69783</t>
  </si>
  <si>
    <t>huynhjeffery@gmail.com</t>
  </si>
  <si>
    <t>353.354.7285x413</t>
  </si>
  <si>
    <t>552-69-0837</t>
  </si>
  <si>
    <t>73322 Brent Orchard Suite 584 Mooremouth, NY 70738</t>
  </si>
  <si>
    <t>andersontroy@hotmail.com</t>
  </si>
  <si>
    <t>676.524.6462</t>
  </si>
  <si>
    <t>367-90-8534</t>
  </si>
  <si>
    <t>Mario</t>
  </si>
  <si>
    <t>34895 Diana Orchard Suite 790 Wallfurt, CT 58139</t>
  </si>
  <si>
    <t>clarkmark@hotmail.com</t>
  </si>
  <si>
    <t>+1-241-473-6022x9289</t>
  </si>
  <si>
    <t>773-08-9230</t>
  </si>
  <si>
    <t>Sonia</t>
  </si>
  <si>
    <t>Gordon</t>
  </si>
  <si>
    <t>2840 Shaw Shoals Suite 316 Courtneyland, SC 15899</t>
  </si>
  <si>
    <t>alejandrajohnson@hotmail.com</t>
  </si>
  <si>
    <t>901-286-5866</t>
  </si>
  <si>
    <t>268-76-9538</t>
  </si>
  <si>
    <t>Cheryl</t>
  </si>
  <si>
    <t>329 Sherry Ridge Leeberg, NY 80607</t>
  </si>
  <si>
    <t>ortizdave@hotmail.com</t>
  </si>
  <si>
    <t>(547)676-7339x461</t>
  </si>
  <si>
    <t>010-19-8950</t>
  </si>
  <si>
    <t>USS Padilla FPO AE 98464</t>
  </si>
  <si>
    <t>tbradley@yahoo.com</t>
  </si>
  <si>
    <t>729.331.9147</t>
  </si>
  <si>
    <t>323-39-5683</t>
  </si>
  <si>
    <t>Johns</t>
  </si>
  <si>
    <t>6680 April Inlet Suite 804 Garymouth, HI 82136</t>
  </si>
  <si>
    <t>davidschmidt@gmail.com</t>
  </si>
  <si>
    <t>(263)468-1603</t>
  </si>
  <si>
    <t>668-02-0671</t>
  </si>
  <si>
    <t>Kara</t>
  </si>
  <si>
    <t>91582 French Brook Apt. 037 Kelleyside, AS 75184</t>
  </si>
  <si>
    <t>shannonwhite@yahoo.com</t>
  </si>
  <si>
    <t>001-484-630-4062x02920</t>
  </si>
  <si>
    <t>160-37-5833</t>
  </si>
  <si>
    <t>Tim</t>
  </si>
  <si>
    <t>2843 Byrd Forest Suite 501 Jasonmouth, NH 01900</t>
  </si>
  <si>
    <t>farrellmichelle@yahoo.com</t>
  </si>
  <si>
    <t>229-704-7034x16642</t>
  </si>
  <si>
    <t>509-27-1145</t>
  </si>
  <si>
    <t>Dixon</t>
  </si>
  <si>
    <t>405 Henry Walks South Richard, TN 87204</t>
  </si>
  <si>
    <t>smithadam@gmail.com</t>
  </si>
  <si>
    <t>892-270-4982x4136</t>
  </si>
  <si>
    <t>864-75-8090</t>
  </si>
  <si>
    <t>Louis</t>
  </si>
  <si>
    <t>18175 Smith Cliff Kevintown, MA 56079</t>
  </si>
  <si>
    <t>dlarson@hotmail.com</t>
  </si>
  <si>
    <t>486-497-7446x1813</t>
  </si>
  <si>
    <t>627-46-3764</t>
  </si>
  <si>
    <t>457 Taylor Mountain Apt. 500 West Zacharyview, PR 22355</t>
  </si>
  <si>
    <t>erikachan@yahoo.com</t>
  </si>
  <si>
    <t>+1-986-749-8866x5021</t>
  </si>
  <si>
    <t>889-76-0860</t>
  </si>
  <si>
    <t>Jeremiah</t>
  </si>
  <si>
    <t>43172 Foster Orchard East Victoria, CA 85203</t>
  </si>
  <si>
    <t>pjohnson@gmail.com</t>
  </si>
  <si>
    <t>336-42-9767</t>
  </si>
  <si>
    <t>7771 David Brook Youngfort, HI 14166</t>
  </si>
  <si>
    <t>baileydakota@hotmail.com</t>
  </si>
  <si>
    <t>482.526.5713x54259</t>
  </si>
  <si>
    <t>199-54-0503</t>
  </si>
  <si>
    <t>272 Durham Skyway Port Austinhaven, VI 29579</t>
  </si>
  <si>
    <t>morgancruz@hotmail.com</t>
  </si>
  <si>
    <t>973-404-7176</t>
  </si>
  <si>
    <t>285-10-8274</t>
  </si>
  <si>
    <t>Gould</t>
  </si>
  <si>
    <t>PSC 9558, Box 8223 APO AP 09597</t>
  </si>
  <si>
    <t>stephen40@hotmail.com</t>
  </si>
  <si>
    <t>(410)719-9283x77898</t>
  </si>
  <si>
    <t>185-59-8463</t>
  </si>
  <si>
    <t>069 Webb Drives New Wayne, WY 31734</t>
  </si>
  <si>
    <t>michelle56@hotmail.com</t>
  </si>
  <si>
    <t>472.838.6368</t>
  </si>
  <si>
    <t>238-40-9754</t>
  </si>
  <si>
    <t>0051 Dougherty Mountains Apt. 486 Ryanshire, IL 69489</t>
  </si>
  <si>
    <t>thomasjames@gmail.com</t>
  </si>
  <si>
    <t>001-263-878-4328x1982</t>
  </si>
  <si>
    <t>118-66-1254</t>
  </si>
  <si>
    <t>Hammond</t>
  </si>
  <si>
    <t>PSC 7728, Box 3881 APO AA 90763</t>
  </si>
  <si>
    <t>robertthomas@gmail.com</t>
  </si>
  <si>
    <t>313-81-8286</t>
  </si>
  <si>
    <t>239 Gutierrez Crescent South Sandra, CO 81501</t>
  </si>
  <si>
    <t>debra90@gmail.com</t>
  </si>
  <si>
    <t>001-449-830-5688x2065</t>
  </si>
  <si>
    <t>294-94-7599</t>
  </si>
  <si>
    <t>Emily</t>
  </si>
  <si>
    <t>191 Bowen Haven New Kelly, VI 07768</t>
  </si>
  <si>
    <t>qwest@gmail.com</t>
  </si>
  <si>
    <t>(675)403-1867</t>
  </si>
  <si>
    <t>556-14-0961</t>
  </si>
  <si>
    <t>Diana</t>
  </si>
  <si>
    <t>Brandt</t>
  </si>
  <si>
    <t>79593 Anderson Unions Apt. 302 Thorntonside, HI 60786</t>
  </si>
  <si>
    <t>david36@gmail.com</t>
  </si>
  <si>
    <t>826.946.4979x4321</t>
  </si>
  <si>
    <t>178-99-6713</t>
  </si>
  <si>
    <t>Monique</t>
  </si>
  <si>
    <t>39287 Maria Spur Lake Ericabury, WA 93806</t>
  </si>
  <si>
    <t>matthewpadilla@gmail.com</t>
  </si>
  <si>
    <t>+1-833-615-7549x2907</t>
  </si>
  <si>
    <t>096-97-0062</t>
  </si>
  <si>
    <t>Alvarez</t>
  </si>
  <si>
    <t>432 David Burgs Whiteton, CO 86222</t>
  </si>
  <si>
    <t>cody83@gmail.com</t>
  </si>
  <si>
    <t>773-969-5942</t>
  </si>
  <si>
    <t>161-63-5299</t>
  </si>
  <si>
    <t>Gillespie</t>
  </si>
  <si>
    <t>Unit 5945 Box 0733 DPO AA 25251</t>
  </si>
  <si>
    <t>rachel61@hotmail.com</t>
  </si>
  <si>
    <t>231-95-3128</t>
  </si>
  <si>
    <t>Claudia</t>
  </si>
  <si>
    <t>22231 Lopez Via Apt. 594 Carlafort, WY 55733</t>
  </si>
  <si>
    <t>michael80@gmail.com</t>
  </si>
  <si>
    <t>+1-602-433-7537x7552</t>
  </si>
  <si>
    <t>293-96-8363</t>
  </si>
  <si>
    <t>Rebekah</t>
  </si>
  <si>
    <t>4368 Matthew Circle Port Cherylfurt, MN 58630</t>
  </si>
  <si>
    <t>rothjennifer@gmail.com</t>
  </si>
  <si>
    <t>(928)326-5631x9504</t>
  </si>
  <si>
    <t>491-94-4170</t>
  </si>
  <si>
    <t>Velasquez</t>
  </si>
  <si>
    <t>246 David Summit Suite 599 East Tiffanyburgh, CT 17595</t>
  </si>
  <si>
    <t>huntergina@hotmail.com</t>
  </si>
  <si>
    <t>(512)903-4840</t>
  </si>
  <si>
    <t>687-74-3695</t>
  </si>
  <si>
    <t>Hailey</t>
  </si>
  <si>
    <t>0443 Davidson Hills Sarahville, ID 76486</t>
  </si>
  <si>
    <t>julie90@hotmail.com</t>
  </si>
  <si>
    <t>590-407-6613</t>
  </si>
  <si>
    <t>658-38-3304</t>
  </si>
  <si>
    <t>Payne</t>
  </si>
  <si>
    <t>82896 Heather Street Apt. 120 Perryfort, PW 08222</t>
  </si>
  <si>
    <t>kellyjackson@hotmail.com</t>
  </si>
  <si>
    <t>785-17-8201</t>
  </si>
  <si>
    <t>Benjamin</t>
  </si>
  <si>
    <t>Meyer</t>
  </si>
  <si>
    <t>07861 Pamela Hill North Emily, MI 01544</t>
  </si>
  <si>
    <t>andersonjoseph@yahoo.com</t>
  </si>
  <si>
    <t>663-652-3621</t>
  </si>
  <si>
    <t>726-22-6167</t>
  </si>
  <si>
    <t>Anna</t>
  </si>
  <si>
    <t>0961 Jessica Passage North Robin, IL 66173</t>
  </si>
  <si>
    <t>alyssa04@hotmail.com</t>
  </si>
  <si>
    <t>319-321-2754</t>
  </si>
  <si>
    <t>235-26-8947</t>
  </si>
  <si>
    <t>Cynthia</t>
  </si>
  <si>
    <t>Unit 7340 Box 6693 DPO AE 42486</t>
  </si>
  <si>
    <t>brad96@gmail.com</t>
  </si>
  <si>
    <t>+1-539-996-6671x035</t>
  </si>
  <si>
    <t>099-15-7429</t>
  </si>
  <si>
    <t>Shawn</t>
  </si>
  <si>
    <t>Summers</t>
  </si>
  <si>
    <t>7490 Lisa Stream New Jason, TN 71317</t>
  </si>
  <si>
    <t>nwilcox@yahoo.com</t>
  </si>
  <si>
    <t>(325)390-4234x3633</t>
  </si>
  <si>
    <t>088-52-4246</t>
  </si>
  <si>
    <t>Freeman</t>
  </si>
  <si>
    <t>46732 Wilson Motorway Apt. 974 Gordonshire, NH 63160</t>
  </si>
  <si>
    <t>tmedina@gmail.com</t>
  </si>
  <si>
    <t>100-04-4857</t>
  </si>
  <si>
    <t>Leslie</t>
  </si>
  <si>
    <t>Murphy</t>
  </si>
  <si>
    <t>6955 Grant Loop Suite 642 Christophermouth, ID 67307</t>
  </si>
  <si>
    <t>rachel48@hotmail.com</t>
  </si>
  <si>
    <t>+1-976-788-4768x843</t>
  </si>
  <si>
    <t>048-70-9820</t>
  </si>
  <si>
    <t>USNS Williams FPO AE 36686</t>
  </si>
  <si>
    <t>ellistrevor@yahoo.com</t>
  </si>
  <si>
    <t>001-773-475-1111x4272</t>
  </si>
  <si>
    <t>282-13-2204</t>
  </si>
  <si>
    <t>Corey</t>
  </si>
  <si>
    <t>Munoz</t>
  </si>
  <si>
    <t>191 Michael Cove Apt. 362 New Heidimouth, GU 01699</t>
  </si>
  <si>
    <t>fhouse@gmail.com</t>
  </si>
  <si>
    <t>001-547-211-9382x881</t>
  </si>
  <si>
    <t>524-81-5784</t>
  </si>
  <si>
    <t>Jeremy</t>
  </si>
  <si>
    <t>27874 Kevin Summit South Diane, SD 62105</t>
  </si>
  <si>
    <t>yfuentes@yahoo.com</t>
  </si>
  <si>
    <t>242-668-9771x076</t>
  </si>
  <si>
    <t>795-42-0587</t>
  </si>
  <si>
    <t>708 James Stravenue South Kathyshire, GU 80749</t>
  </si>
  <si>
    <t>hammondrobert@gmail.com</t>
  </si>
  <si>
    <t>(488)789-9730x4971</t>
  </si>
  <si>
    <t>242-45-3036</t>
  </si>
  <si>
    <t>Barrera</t>
  </si>
  <si>
    <t>60456 Heather Island West Mistychester, AR 70303</t>
  </si>
  <si>
    <t>ellispatricia@gmail.com</t>
  </si>
  <si>
    <t>001-340-360-6962x695</t>
  </si>
  <si>
    <t>383-99-8950</t>
  </si>
  <si>
    <t>Pope</t>
  </si>
  <si>
    <t>06096 Green Road Briannabury, GU 80616</t>
  </si>
  <si>
    <t>csmith@hotmail.com</t>
  </si>
  <si>
    <t>(425)708-9466x6063</t>
  </si>
  <si>
    <t>371-26-4700</t>
  </si>
  <si>
    <t>Dylan</t>
  </si>
  <si>
    <t>Conley</t>
  </si>
  <si>
    <t>1123 Chandler Creek Suite 327 Danielchester, MA 77303</t>
  </si>
  <si>
    <t>ihaley@gmail.com</t>
  </si>
  <si>
    <t>845.322.2319x45573</t>
  </si>
  <si>
    <t>358-29-8428</t>
  </si>
  <si>
    <t>05134 Jensen Locks Apt. 125 Douglasmouth, MN 74876</t>
  </si>
  <si>
    <t>gvasquez@hotmail.com</t>
  </si>
  <si>
    <t>001-543-523-8619x67271</t>
  </si>
  <si>
    <t>175-74-4647</t>
  </si>
  <si>
    <t>737 Tina Common Georgebury, MO 28822</t>
  </si>
  <si>
    <t>tonysantiago@gmail.com</t>
  </si>
  <si>
    <t>+1-226-319-5205x6935</t>
  </si>
  <si>
    <t>132-31-3693</t>
  </si>
  <si>
    <t>173 Michele Land Apt. 420 West Michael, AK 10711</t>
  </si>
  <si>
    <t>frank88@hotmail.com</t>
  </si>
  <si>
    <t>429-552-2944x4797</t>
  </si>
  <si>
    <t>478-35-6661</t>
  </si>
  <si>
    <t>98121 Thomas Road Port Victoria, ND 14338</t>
  </si>
  <si>
    <t>townsendsarah@yahoo.com</t>
  </si>
  <si>
    <t>496-498-5037</t>
  </si>
  <si>
    <t>182-37-5616</t>
  </si>
  <si>
    <t>47824 Mark Brooks Suite 767 Lindsaystad, AL 20078</t>
  </si>
  <si>
    <t>xkrause@gmail.com</t>
  </si>
  <si>
    <t>367-83-2446</t>
  </si>
  <si>
    <t>Moon</t>
  </si>
  <si>
    <t>27726 Thomas Ridge Apt. 166 North Timothy, NV 99130</t>
  </si>
  <si>
    <t>erica44@yahoo.com</t>
  </si>
  <si>
    <t>(809)654-6873x95539</t>
  </si>
  <si>
    <t>064-20-5764</t>
  </si>
  <si>
    <t>959 Anthony Motorway Apt. 874 Sandraport, LA 34994</t>
  </si>
  <si>
    <t>marvin00@yahoo.com</t>
  </si>
  <si>
    <t>001-342-472-4804x3820</t>
  </si>
  <si>
    <t>347-78-3984</t>
  </si>
  <si>
    <t>Shannon</t>
  </si>
  <si>
    <t>184 Daugherty Trail Suite 131 Hornechester, CT 76372</t>
  </si>
  <si>
    <t>rcoleman@yahoo.com</t>
  </si>
  <si>
    <t>808.264.7495x6369</t>
  </si>
  <si>
    <t>091-25-6570</t>
  </si>
  <si>
    <t>76664 Donald Garden Apt. 672 West Tina, VT 87696</t>
  </si>
  <si>
    <t>krista19@hotmail.com</t>
  </si>
  <si>
    <t>136-76-8113</t>
  </si>
  <si>
    <t>937 Hodges Fork Apt. 830 Lake Blakebury, NH 36197</t>
  </si>
  <si>
    <t>twright@hotmail.com</t>
  </si>
  <si>
    <t>702-397-1796</t>
  </si>
  <si>
    <t>866-78-4698</t>
  </si>
  <si>
    <t>Hayes</t>
  </si>
  <si>
    <t>4458 Justin Points South Sabrinamouth, LA 48384</t>
  </si>
  <si>
    <t>sarah71@gmail.com</t>
  </si>
  <si>
    <t>717.307.4971x6408</t>
  </si>
  <si>
    <t>592-95-6566</t>
  </si>
  <si>
    <t>PSC 9710, Box 5744 APO AP 04324</t>
  </si>
  <si>
    <t>emitchell@yahoo.com</t>
  </si>
  <si>
    <t>001-972-267-8975</t>
  </si>
  <si>
    <t>534-63-4337</t>
  </si>
  <si>
    <t>602 Tammy Shoals Sullivanmouth, OH 03300</t>
  </si>
  <si>
    <t>anna29@yahoo.com</t>
  </si>
  <si>
    <t>981-926-8210x10488</t>
  </si>
  <si>
    <t>706-80-0458</t>
  </si>
  <si>
    <t>935 Sosa Station Dannyview, PW 13730</t>
  </si>
  <si>
    <t>leonardjames@yahoo.com</t>
  </si>
  <si>
    <t>039-18-5228</t>
  </si>
  <si>
    <t>9124 Rodriguez Island Jasonland, AL 38523</t>
  </si>
  <si>
    <t>victoria31@gmail.com</t>
  </si>
  <si>
    <t>(942)757-2832x64604</t>
  </si>
  <si>
    <t>115-34-6829</t>
  </si>
  <si>
    <t>809 Henderson Shores Suite 290 Wendyborough, WI 76180</t>
  </si>
  <si>
    <t>sharon68@hotmail.com</t>
  </si>
  <si>
    <t>+1-901-847-5950x4760</t>
  </si>
  <si>
    <t>060-55-3279</t>
  </si>
  <si>
    <t>81867 Ryan River Suite 560 South Cherylview, MT 67480</t>
  </si>
  <si>
    <t>hbrown@gmail.com</t>
  </si>
  <si>
    <t>625.756.4675x33698</t>
  </si>
  <si>
    <t>826-16-3039</t>
  </si>
  <si>
    <t>Christensen</t>
  </si>
  <si>
    <t>USNV Allen FPO AP 77391</t>
  </si>
  <si>
    <t>heather87@yahoo.com</t>
  </si>
  <si>
    <t>826.707.8324x965</t>
  </si>
  <si>
    <t>432-96-4288</t>
  </si>
  <si>
    <t>4579 Costa Ridges Apt. 418 East Rebecca, NJ 86246</t>
  </si>
  <si>
    <t>sbennett@yahoo.com</t>
  </si>
  <si>
    <t>065-85-3769</t>
  </si>
  <si>
    <t>6493 Pamela Bypass Lake Amyside, TN 77563</t>
  </si>
  <si>
    <t>william99@gmail.com</t>
  </si>
  <si>
    <t>+1-641-770-9263x7181</t>
  </si>
  <si>
    <t>071-19-6559</t>
  </si>
  <si>
    <t>Mendoza</t>
  </si>
  <si>
    <t>7195 Macdonald Wall Lake Todd, NC 19371</t>
  </si>
  <si>
    <t>qsimmons@hotmail.com</t>
  </si>
  <si>
    <t>492.713.6895</t>
  </si>
  <si>
    <t>056-90-1774</t>
  </si>
  <si>
    <t>Jimenez</t>
  </si>
  <si>
    <t>839 Rachel Road Suite 176 West Christopher, IL 11214</t>
  </si>
  <si>
    <t>nicholasanderson@yahoo.com</t>
  </si>
  <si>
    <t>905-350-2642</t>
  </si>
  <si>
    <t>097-33-9974</t>
  </si>
  <si>
    <t>Tara</t>
  </si>
  <si>
    <t>Ballard</t>
  </si>
  <si>
    <t>45668 Christensen Cliff Lindaland, CO 62129</t>
  </si>
  <si>
    <t>laura46@hotmail.com</t>
  </si>
  <si>
    <t>373.247.8960x63697</t>
  </si>
  <si>
    <t>095-98-5193</t>
  </si>
  <si>
    <t>42009 Lee Via Suite 169 Smithfurt, PW 34732</t>
  </si>
  <si>
    <t>ballandrea@hotmail.com</t>
  </si>
  <si>
    <t>220-34-2767</t>
  </si>
  <si>
    <t>Tammie</t>
  </si>
  <si>
    <t>Montgomery</t>
  </si>
  <si>
    <t>133 Andrea Mountains Apt. 750 Phyllisfurt, MS 20424</t>
  </si>
  <si>
    <t>markwilliamson@hotmail.com</t>
  </si>
  <si>
    <t>667-94-3942</t>
  </si>
  <si>
    <t>02009 Williams Keys Apt. 732 Byrdshire, MT 52258</t>
  </si>
  <si>
    <t>emily65@hotmail.com</t>
  </si>
  <si>
    <t>001-213-592-4970x2061</t>
  </si>
  <si>
    <t>884-36-0145</t>
  </si>
  <si>
    <t>Molina</t>
  </si>
  <si>
    <t>53297 Cole Mount Fordtown, MA 25169</t>
  </si>
  <si>
    <t>wheeleramber@gmail.com</t>
  </si>
  <si>
    <t>767.723.9128x847</t>
  </si>
  <si>
    <t>166-45-7795</t>
  </si>
  <si>
    <t>Unit 7127 Box 0026 DPO AP 03881</t>
  </si>
  <si>
    <t>smithwilliam@yahoo.com</t>
  </si>
  <si>
    <t>269.954.3319x944</t>
  </si>
  <si>
    <t>783-19-1621</t>
  </si>
  <si>
    <t>444 Phillips Manor Hoffmanhaven, WI 91386</t>
  </si>
  <si>
    <t>frank03@yahoo.com</t>
  </si>
  <si>
    <t>001-343-836-6316x34396</t>
  </si>
  <si>
    <t>763-73-4520</t>
  </si>
  <si>
    <t>4333 Nicholas Bridge Griffinberg, NM 18061</t>
  </si>
  <si>
    <t>justin73@yahoo.com</t>
  </si>
  <si>
    <t>001-222-313-0049x285</t>
  </si>
  <si>
    <t>091-90-1825</t>
  </si>
  <si>
    <t>8131 Rice Manors Apt. 518 Lake Tammystad, FL 77509</t>
  </si>
  <si>
    <t>bwelch@yahoo.com</t>
  </si>
  <si>
    <t>898-22-4446</t>
  </si>
  <si>
    <t>061 Willis Point Suite 079 Matthewchester, DE 83111</t>
  </si>
  <si>
    <t>frazierstephanie@gmail.com</t>
  </si>
  <si>
    <t>059-73-4457</t>
  </si>
  <si>
    <t>503 Jasmine Wall Suite 925 Bruceton, MN 68464</t>
  </si>
  <si>
    <t>allison95@gmail.com</t>
  </si>
  <si>
    <t>998-842-5400x17001</t>
  </si>
  <si>
    <t>581-77-5503</t>
  </si>
  <si>
    <t>97265 Joseph Field Suite 111 Albertberg, WA 75422</t>
  </si>
  <si>
    <t>kristincalderon@gmail.com</t>
  </si>
  <si>
    <t>(256)277-2141x393</t>
  </si>
  <si>
    <t>260-50-2769</t>
  </si>
  <si>
    <t>Ronald</t>
  </si>
  <si>
    <t>Garner</t>
  </si>
  <si>
    <t>3835 Kevin Village Suite 492 Ashleyport, GA 49079</t>
  </si>
  <si>
    <t>dustinwhite@gmail.com</t>
  </si>
  <si>
    <t>513.403.6517x777</t>
  </si>
  <si>
    <t>270-28-5842</t>
  </si>
  <si>
    <t>Owens</t>
  </si>
  <si>
    <t>2479 Jackson Causeway Suite 305 Port Sarahburgh, TN 40007</t>
  </si>
  <si>
    <t>reneevillanueva@hotmail.com</t>
  </si>
  <si>
    <t>843-86-9103</t>
  </si>
  <si>
    <t>Levy</t>
  </si>
  <si>
    <t>Unit 9408 Box 9518 DPO AE 93021</t>
  </si>
  <si>
    <t>whall@gmail.com</t>
  </si>
  <si>
    <t>+1-822-829-3852x497</t>
  </si>
  <si>
    <t>329-12-6102</t>
  </si>
  <si>
    <t>Wade</t>
  </si>
  <si>
    <t>Unit 8220 Box 7174 DPO AP 37388</t>
  </si>
  <si>
    <t>gary86@hotmail.com</t>
  </si>
  <si>
    <t>(238)512-7322</t>
  </si>
  <si>
    <t>028-70-5988</t>
  </si>
  <si>
    <t>1595 Anderson Spur Apt. 687 East Blakestad, TN 14724</t>
  </si>
  <si>
    <t>ydominguez@yahoo.com</t>
  </si>
  <si>
    <t>930.204.1784</t>
  </si>
  <si>
    <t>566-55-9611</t>
  </si>
  <si>
    <t>73586 Robinson Drive Smithside, KY 77177</t>
  </si>
  <si>
    <t>cindy35@gmail.com</t>
  </si>
  <si>
    <t>557.842.6603x72903</t>
  </si>
  <si>
    <t>058-27-1565</t>
  </si>
  <si>
    <t>Alan</t>
  </si>
  <si>
    <t>42962 Galloway Orchard Port Adamfort, SC 58850</t>
  </si>
  <si>
    <t>ricky27@yahoo.com</t>
  </si>
  <si>
    <t>+1-710-430-6157x7363</t>
  </si>
  <si>
    <t>809-63-1545</t>
  </si>
  <si>
    <t>Barnes</t>
  </si>
  <si>
    <t>612 Michael Hills New Brandonland, NY 89306</t>
  </si>
  <si>
    <t>ibailey@yahoo.com</t>
  </si>
  <si>
    <t>(265)674-5079</t>
  </si>
  <si>
    <t>701-65-2643</t>
  </si>
  <si>
    <t>Holder</t>
  </si>
  <si>
    <t>626 Sims Ridges Suite 627 Vincentmouth, KY 26450</t>
  </si>
  <si>
    <t>avilakyle@hotmail.com</t>
  </si>
  <si>
    <t>+1-848-484-0152x097</t>
  </si>
  <si>
    <t>184-19-0307</t>
  </si>
  <si>
    <t>Baldwin</t>
  </si>
  <si>
    <t>7998 Dawson Cliffs East Jenniferfurt, ME 73851</t>
  </si>
  <si>
    <t>jesus50@gmail.com</t>
  </si>
  <si>
    <t>552-20-7832</t>
  </si>
  <si>
    <t>13696 Bennett Dale Suite 185 Huffport, VT 06155</t>
  </si>
  <si>
    <t>castillomichael@yahoo.com</t>
  </si>
  <si>
    <t>932.712.3653</t>
  </si>
  <si>
    <t>369-13-2015</t>
  </si>
  <si>
    <t>Barbara</t>
  </si>
  <si>
    <t>3270 Kimberly Square Apt. 196 Brettchester, ND 57205</t>
  </si>
  <si>
    <t>jonesmary@hotmail.com</t>
  </si>
  <si>
    <t>878-58-4085</t>
  </si>
  <si>
    <t>132 Teresa Mount Port Rebeccahaven, KY 39077</t>
  </si>
  <si>
    <t>meadowsscott@gmail.com</t>
  </si>
  <si>
    <t>001-868-544-3859x555</t>
  </si>
  <si>
    <t>180-60-5220</t>
  </si>
  <si>
    <t>Dougherty</t>
  </si>
  <si>
    <t>8676 Lee Flats Port Brian, FL 59516</t>
  </si>
  <si>
    <t>calvin92@yahoo.com</t>
  </si>
  <si>
    <t>846.613.4568x009</t>
  </si>
  <si>
    <t>068-08-3950</t>
  </si>
  <si>
    <t>Bryan</t>
  </si>
  <si>
    <t>94428 Thomas Overpass Suite 063 Port Jaclynmouth, GU 13926</t>
  </si>
  <si>
    <t>dixonphillip@hotmail.com</t>
  </si>
  <si>
    <t>776-21-6792</t>
  </si>
  <si>
    <t>Kerry</t>
  </si>
  <si>
    <t>7740 Katherine Hill Port Juliebury, SD 27707</t>
  </si>
  <si>
    <t>teresa03@hotmail.com</t>
  </si>
  <si>
    <t>240.413.9969</t>
  </si>
  <si>
    <t>456-61-4701</t>
  </si>
  <si>
    <t>65141 Tiffany Ridge Wilsonchester, CT 20888</t>
  </si>
  <si>
    <t>blakemark@gmail.com</t>
  </si>
  <si>
    <t>591.580.5076x166</t>
  </si>
  <si>
    <t>629-98-9297</t>
  </si>
  <si>
    <t>238 Collier Gardens Apt. 073 Rogersside, NH 71708</t>
  </si>
  <si>
    <t>jackiekeller@hotmail.com</t>
  </si>
  <si>
    <t>645-270-5670x212</t>
  </si>
  <si>
    <t>037-09-9734</t>
  </si>
  <si>
    <t>Melendez</t>
  </si>
  <si>
    <t>875 Breanna Brook Suite 939 Shawland, KY 18448</t>
  </si>
  <si>
    <t>carlsontammy@hotmail.com</t>
  </si>
  <si>
    <t>561-68-9863</t>
  </si>
  <si>
    <t>Sheri</t>
  </si>
  <si>
    <t>72499 Watkins Lodge South Joshua, CT 19535</t>
  </si>
  <si>
    <t>graybrianna@yahoo.com</t>
  </si>
  <si>
    <t>+1-837-567-3046x472</t>
  </si>
  <si>
    <t>338-58-2369</t>
  </si>
  <si>
    <t>9490 Curtis Plains Apt. 922 Port Shellyland, VT 55738</t>
  </si>
  <si>
    <t>charles15@hotmail.com</t>
  </si>
  <si>
    <t>487.673.5684x465</t>
  </si>
  <si>
    <t>827-19-0849</t>
  </si>
  <si>
    <t>Ramos</t>
  </si>
  <si>
    <t>80913 Stephen Squares North Rebecca, VT 88823</t>
  </si>
  <si>
    <t>davismelinda@hotmail.com</t>
  </si>
  <si>
    <t>843.351.2698</t>
  </si>
  <si>
    <t>226-85-5389</t>
  </si>
  <si>
    <t>70544 Diane Street Suite 190 East Cindy, TN 36432</t>
  </si>
  <si>
    <t>crystal76@gmail.com</t>
  </si>
  <si>
    <t>925-766-1097x07394</t>
  </si>
  <si>
    <t>846-09-4532</t>
  </si>
  <si>
    <t>Hines</t>
  </si>
  <si>
    <t>7149 Curtis Cliff Suite 118 Zamoraburgh, WI 45257</t>
  </si>
  <si>
    <t>hannahmorris@gmail.com</t>
  </si>
  <si>
    <t>+1-437-511-7205x97221</t>
  </si>
  <si>
    <t>684-25-0957</t>
  </si>
  <si>
    <t>Joyce</t>
  </si>
  <si>
    <t>USCGC Levine FPO AP 64931</t>
  </si>
  <si>
    <t>aaronmeadows@gmail.com</t>
  </si>
  <si>
    <t>363-356-4551x058</t>
  </si>
  <si>
    <t>243-16-7083</t>
  </si>
  <si>
    <t>Clements</t>
  </si>
  <si>
    <t>659 Snyder Squares Sarahside, MA 80362</t>
  </si>
  <si>
    <t>benjaminmason@gmail.com</t>
  </si>
  <si>
    <t>(311)297-4871x8919</t>
  </si>
  <si>
    <t>043-15-8844</t>
  </si>
  <si>
    <t>Goodwin</t>
  </si>
  <si>
    <t>9992 Mason Park Williamsville, SC 87535</t>
  </si>
  <si>
    <t>smithjames@gmail.com</t>
  </si>
  <si>
    <t>965-292-4533x37947</t>
  </si>
  <si>
    <t>726-21-1082</t>
  </si>
  <si>
    <t>Powell</t>
  </si>
  <si>
    <t>1735 Barker Drives Brownborough, MA 54916</t>
  </si>
  <si>
    <t>jane67@gmail.com</t>
  </si>
  <si>
    <t>572.568.1577x3723</t>
  </si>
  <si>
    <t>671-73-2400</t>
  </si>
  <si>
    <t>PSC 8044, Box 6635 APO AE 19705</t>
  </si>
  <si>
    <t>david45@gmail.com</t>
  </si>
  <si>
    <t>001-939-774-8165x63381</t>
  </si>
  <si>
    <t>437-28-3879</t>
  </si>
  <si>
    <t>86919 Veronica Valley Hartfurt, FM 54002</t>
  </si>
  <si>
    <t>mario48@hotmail.com</t>
  </si>
  <si>
    <t>365.452.5863x087</t>
  </si>
  <si>
    <t>458-10-0119</t>
  </si>
  <si>
    <t>119 Chelsea Crest New Bruceside, ND 27142</t>
  </si>
  <si>
    <t>rgonzales@yahoo.com</t>
  </si>
  <si>
    <t>(557)778-7261x04627</t>
  </si>
  <si>
    <t>444-98-0084</t>
  </si>
  <si>
    <t>Kayla</t>
  </si>
  <si>
    <t>Fischer</t>
  </si>
  <si>
    <t>660 Reyes Square Suite 133 Humphreyberg, WA 87191</t>
  </si>
  <si>
    <t>brooksdavid@hotmail.com</t>
  </si>
  <si>
    <t>(257)735-7441</t>
  </si>
  <si>
    <t>316-24-0465</t>
  </si>
  <si>
    <t>3432 Jasmin Plains Dunnfurt, MA 21286</t>
  </si>
  <si>
    <t>danielsmith@yahoo.com</t>
  </si>
  <si>
    <t>001-413-826-8235x31259</t>
  </si>
  <si>
    <t>686-50-0838</t>
  </si>
  <si>
    <t>31129 Jessica Overpass Apt. 188 West David, MN 08836</t>
  </si>
  <si>
    <t>gonzalezamanda@yahoo.com</t>
  </si>
  <si>
    <t>(595)812-3851x3167</t>
  </si>
  <si>
    <t>137-62-2843</t>
  </si>
  <si>
    <t>7714 Wright Loop East Katherine, MI 46027</t>
  </si>
  <si>
    <t>whitneyortiz@yahoo.com</t>
  </si>
  <si>
    <t>545-637-9248</t>
  </si>
  <si>
    <t>301-98-7407</t>
  </si>
  <si>
    <t>Cuevas</t>
  </si>
  <si>
    <t>76130 Jonathan Lakes West Patrickstad, IA 75302</t>
  </si>
  <si>
    <t>yreynolds@yahoo.com</t>
  </si>
  <si>
    <t>664-939-8945</t>
  </si>
  <si>
    <t>607-24-7260</t>
  </si>
  <si>
    <t>Brooke</t>
  </si>
  <si>
    <t>209 Haynes Causeway Matthewborough, SC 42168</t>
  </si>
  <si>
    <t>mtapia@hotmail.com</t>
  </si>
  <si>
    <t>751.577.5489</t>
  </si>
  <si>
    <t>379-15-1525</t>
  </si>
  <si>
    <t>Gates</t>
  </si>
  <si>
    <t>700 Matthew Roads Suite 883 Lorihaven, FM 38409</t>
  </si>
  <si>
    <t>figueroabrian@yahoo.com</t>
  </si>
  <si>
    <t>680-53-7870</t>
  </si>
  <si>
    <t>402 Jordan Street Suite 761 Elizabethborough, NM 58347</t>
  </si>
  <si>
    <t>eric15@gmail.com</t>
  </si>
  <si>
    <t>973.675.8986</t>
  </si>
  <si>
    <t>091-81-0431</t>
  </si>
  <si>
    <t>777 Williams Light North Jonathan, MP 76718</t>
  </si>
  <si>
    <t>teresa96@hotmail.com</t>
  </si>
  <si>
    <t>140-48-4630</t>
  </si>
  <si>
    <t>Kenneth</t>
  </si>
  <si>
    <t>19712 Moreno Valleys Apt. 928 Harrisview, KY 12112</t>
  </si>
  <si>
    <t>anna53@gmail.com</t>
  </si>
  <si>
    <t>593-706-8597x95302</t>
  </si>
  <si>
    <t>427-44-8231</t>
  </si>
  <si>
    <t>Bray</t>
  </si>
  <si>
    <t>325 Wheeler Light Suite 533 Campbellhaven, AS 50658</t>
  </si>
  <si>
    <t>vincent66@hotmail.com</t>
  </si>
  <si>
    <t>575-390-1936x7598</t>
  </si>
  <si>
    <t>441-18-9415</t>
  </si>
  <si>
    <t>509 Bailey Fall Apt. 370 New Lauren, GA 93514</t>
  </si>
  <si>
    <t>ijohnson@hotmail.com</t>
  </si>
  <si>
    <t>(615)637-3270</t>
  </si>
  <si>
    <t>257-76-6460</t>
  </si>
  <si>
    <t>Ronnie</t>
  </si>
  <si>
    <t>USCGC Chapman FPO AP 09439</t>
  </si>
  <si>
    <t>padillavictor@hotmail.com</t>
  </si>
  <si>
    <t>301-741-3030x80443</t>
  </si>
  <si>
    <t>742-07-2175</t>
  </si>
  <si>
    <t>Ortega</t>
  </si>
  <si>
    <t>6351 Steven Coves Apt. 571 Port Gabriel, TN 08440</t>
  </si>
  <si>
    <t>michaelcoleman@yahoo.com</t>
  </si>
  <si>
    <t>638-433-4993x74175</t>
  </si>
  <si>
    <t>527-87-6920</t>
  </si>
  <si>
    <t>Alexandra</t>
  </si>
  <si>
    <t>Braun</t>
  </si>
  <si>
    <t>Unit 3715 Box 2882 DPO AE 75134</t>
  </si>
  <si>
    <t>taylormelissa@hotmail.com</t>
  </si>
  <si>
    <t>748.996.4495</t>
  </si>
  <si>
    <t>436-04-0992</t>
  </si>
  <si>
    <t>0692 Stephanie Junctions East Jameschester, RI 71493</t>
  </si>
  <si>
    <t>timothy35@yahoo.com</t>
  </si>
  <si>
    <t>558-09-6240</t>
  </si>
  <si>
    <t>Sims</t>
  </si>
  <si>
    <t>USNV Salazar FPO AE 71829</t>
  </si>
  <si>
    <t>racheljohnson@yahoo.com</t>
  </si>
  <si>
    <t>+1-661-378-1486x9984</t>
  </si>
  <si>
    <t>823-42-7264</t>
  </si>
  <si>
    <t>00260 Snyder Village South Bryantown, TN 45976</t>
  </si>
  <si>
    <t>wellsmonica@gmail.com</t>
  </si>
  <si>
    <t>+1-463-851-3575x9868</t>
  </si>
  <si>
    <t>332-28-3152</t>
  </si>
  <si>
    <t>54125 James Shores Russellton, NE 93110</t>
  </si>
  <si>
    <t>lopezcurtis@yahoo.com</t>
  </si>
  <si>
    <t>+1-794-769-1105x81851</t>
  </si>
  <si>
    <t>024-74-3784</t>
  </si>
  <si>
    <t>Walton</t>
  </si>
  <si>
    <t>2755 Stewart Points Suite 427 Meganborough, KY 06996</t>
  </si>
  <si>
    <t>joseph52@yahoo.com</t>
  </si>
  <si>
    <t>684-646-9051x06516</t>
  </si>
  <si>
    <t>885-42-0154</t>
  </si>
  <si>
    <t>Gallagher</t>
  </si>
  <si>
    <t>1376 Strickland Village Apt. 282 Watkinschester, PR 68274</t>
  </si>
  <si>
    <t>collin33@gmail.com</t>
  </si>
  <si>
    <t>001-723-614-8625</t>
  </si>
  <si>
    <t>048-75-7744</t>
  </si>
  <si>
    <t>Walters</t>
  </si>
  <si>
    <t>299 Daniel Oval Brittanymouth, NM 50797</t>
  </si>
  <si>
    <t>lisa60@gmail.com</t>
  </si>
  <si>
    <t>+1-407-441-3239x623</t>
  </si>
  <si>
    <t>590-98-0345</t>
  </si>
  <si>
    <t>395 Brandon Causeway New Catherineberg, NM 94570</t>
  </si>
  <si>
    <t>kathrynprice@hotmail.com</t>
  </si>
  <si>
    <t>001-448-272-8453x61567</t>
  </si>
  <si>
    <t>630-38-9814</t>
  </si>
  <si>
    <t>Harry</t>
  </si>
  <si>
    <t>USCGC Holmes FPO AP 71426</t>
  </si>
  <si>
    <t>stevensmith@hotmail.com</t>
  </si>
  <si>
    <t>690-91-8897</t>
  </si>
  <si>
    <t>345 Richard Spurs Michaelborough, NM 72620</t>
  </si>
  <si>
    <t>christian23@gmail.com</t>
  </si>
  <si>
    <t>(280)969-5601x746</t>
  </si>
  <si>
    <t>720-37-3364</t>
  </si>
  <si>
    <t>Sheryl</t>
  </si>
  <si>
    <t>Thornton</t>
  </si>
  <si>
    <t>868 Ashley Locks Lake Brittanymouth, FL 94882</t>
  </si>
  <si>
    <t>phampton@hotmail.com</t>
  </si>
  <si>
    <t>492.955.1783</t>
  </si>
  <si>
    <t>173-42-7023</t>
  </si>
  <si>
    <t>79727 Michele Path Suite 041 Nicoleport, WA 79743</t>
  </si>
  <si>
    <t>bryanlewis@gmail.com</t>
  </si>
  <si>
    <t>(530)868-9214x331</t>
  </si>
  <si>
    <t>889-01-0734</t>
  </si>
  <si>
    <t>5989 Doyle Village Moonmouth, PR 71518</t>
  </si>
  <si>
    <t>(583)740-6393x7482</t>
  </si>
  <si>
    <t>566-07-0714</t>
  </si>
  <si>
    <t>Sanford</t>
  </si>
  <si>
    <t>40922 Lester Trail East Jacobshire, VA 90804</t>
  </si>
  <si>
    <t>gnixon@hotmail.com</t>
  </si>
  <si>
    <t>+1-570-666-2567x36548</t>
  </si>
  <si>
    <t>594-05-7016</t>
  </si>
  <si>
    <t>8313 Phyllis Stravenue Port Brandon, AK 89406</t>
  </si>
  <si>
    <t>gerald33@yahoo.com</t>
  </si>
  <si>
    <t>811-59-7789</t>
  </si>
  <si>
    <t>9927 Klein Island Suite 504 Luceroborough, UT 34761</t>
  </si>
  <si>
    <t>tjohnson@yahoo.com</t>
  </si>
  <si>
    <t>839.811.3062</t>
  </si>
  <si>
    <t>080-21-0170</t>
  </si>
  <si>
    <t>797 Debra Pass Suite 497 Bryantshire, SC 96712</t>
  </si>
  <si>
    <t>lorettajones@yahoo.com</t>
  </si>
  <si>
    <t>(847)445-7597</t>
  </si>
  <si>
    <t>816-13-6389</t>
  </si>
  <si>
    <t>66629 Freeman Road Lake Kevin, MO 39206</t>
  </si>
  <si>
    <t>floreswilliam@yahoo.com</t>
  </si>
  <si>
    <t>699.508.0376x66941</t>
  </si>
  <si>
    <t>798-28-1924</t>
  </si>
  <si>
    <t>Alexis</t>
  </si>
  <si>
    <t>74593 King Harbors Stephanieborough, WI 99362</t>
  </si>
  <si>
    <t>jonathoncox@hotmail.com</t>
  </si>
  <si>
    <t>268.263.4504x807</t>
  </si>
  <si>
    <t>696-46-1711</t>
  </si>
  <si>
    <t>Zimmerman</t>
  </si>
  <si>
    <t>52741 Kelly Junction Dawnville, UT 23964</t>
  </si>
  <si>
    <t>flee@gmail.com</t>
  </si>
  <si>
    <t>529.612.0301x242</t>
  </si>
  <si>
    <t>847-30-9065</t>
  </si>
  <si>
    <t>679 Smith Run Suite 225 Aliciaburgh, ME 29459</t>
  </si>
  <si>
    <t>xlawrence@hotmail.com</t>
  </si>
  <si>
    <t>+1-404-843-1196x568</t>
  </si>
  <si>
    <t>168-07-8401</t>
  </si>
  <si>
    <t>2353 Powers Brooks Suite 231 Port Brian, FL 97803</t>
  </si>
  <si>
    <t>michaellee@hotmail.com</t>
  </si>
  <si>
    <t>441.911.0172x1022</t>
  </si>
  <si>
    <t>452-37-2165</t>
  </si>
  <si>
    <t>Unit 2334 Box 5394 DPO AA 92315</t>
  </si>
  <si>
    <t>anthonywilliamson@yahoo.com</t>
  </si>
  <si>
    <t>(595)316-8582x4794</t>
  </si>
  <si>
    <t>775-36-6851</t>
  </si>
  <si>
    <t>264 Stefanie Throughway Suite 264 Taylorhaven, IL 06157</t>
  </si>
  <si>
    <t>wcooper@yahoo.com</t>
  </si>
  <si>
    <t>907.585.5563x72038</t>
  </si>
  <si>
    <t>642-22-4323</t>
  </si>
  <si>
    <t>PSC 4122, Box 2995 APO AA 38551</t>
  </si>
  <si>
    <t>nicole26@yahoo.com</t>
  </si>
  <si>
    <t>625-730-3514</t>
  </si>
  <si>
    <t>297-11-5691</t>
  </si>
  <si>
    <t>01477 Alexander Station Port Nathan, AZ 34725</t>
  </si>
  <si>
    <t>aaronklein@yahoo.com</t>
  </si>
  <si>
    <t>(481)465-3871</t>
  </si>
  <si>
    <t>199-90-8065</t>
  </si>
  <si>
    <t>Harrell</t>
  </si>
  <si>
    <t>4540 Anthony Courts Jonathanfurt, NM 79905</t>
  </si>
  <si>
    <t>michaelhenry@hotmail.com</t>
  </si>
  <si>
    <t>660.394.3532x94405</t>
  </si>
  <si>
    <t>004-19-9387</t>
  </si>
  <si>
    <t>986 Gonzalez Track Shawnberg, MO 69915</t>
  </si>
  <si>
    <t>michellecox@gmail.com</t>
  </si>
  <si>
    <t>411-299-7281x1344</t>
  </si>
  <si>
    <t>585-88-5495</t>
  </si>
  <si>
    <t>Tiffany</t>
  </si>
  <si>
    <t>88169 Alexander Plains Apt. 160 South Kirkfurt, TN 28753</t>
  </si>
  <si>
    <t>mark42@hotmail.com</t>
  </si>
  <si>
    <t>001-502-457-9419x422</t>
  </si>
  <si>
    <t>474-62-7424</t>
  </si>
  <si>
    <t>Morton</t>
  </si>
  <si>
    <t>6670 Laurie Throughway Apt. 991 Pricemouth, OK 94102</t>
  </si>
  <si>
    <t>brianparker@gmail.com</t>
  </si>
  <si>
    <t>(561)293-5354</t>
  </si>
  <si>
    <t>868-03-8124</t>
  </si>
  <si>
    <t>Morrison</t>
  </si>
  <si>
    <t>13696 Houston Falls Sandrastad, MO 92487</t>
  </si>
  <si>
    <t>coleedward@hotmail.com</t>
  </si>
  <si>
    <t>866.673.1574x9720</t>
  </si>
  <si>
    <t>497-60-6987</t>
  </si>
  <si>
    <t>110 James Hill Marktown, VA 99682</t>
  </si>
  <si>
    <t>ghorton@gmail.com</t>
  </si>
  <si>
    <t>+1-962-403-5909x87514</t>
  </si>
  <si>
    <t>507-97-9104</t>
  </si>
  <si>
    <t>81053 White Locks Vargasstad, AK 84785</t>
  </si>
  <si>
    <t>victoriamontgomery@gmail.com</t>
  </si>
  <si>
    <t>001-561-764-3033x766</t>
  </si>
  <si>
    <t>418-41-9671</t>
  </si>
  <si>
    <t>Shelly</t>
  </si>
  <si>
    <t>58655 Bailey Islands Apt. 161 Crystalstad, FM 37611</t>
  </si>
  <si>
    <t>maddenmiranda@hotmail.com</t>
  </si>
  <si>
    <t>+1-356-960-5276x758</t>
  </si>
  <si>
    <t>711-99-0440</t>
  </si>
  <si>
    <t>Colton</t>
  </si>
  <si>
    <t>0972 Steven Ways Cynthiaside, TX 18677</t>
  </si>
  <si>
    <t>wendypierce@gmail.com</t>
  </si>
  <si>
    <t>477.932.6807x9680</t>
  </si>
  <si>
    <t>514-87-7296</t>
  </si>
  <si>
    <t>27898 Rhonda Islands Suite 305 East Kennethmouth, IN 08728</t>
  </si>
  <si>
    <t>juliewilliams@yahoo.com</t>
  </si>
  <si>
    <t>252-669-9183x3185</t>
  </si>
  <si>
    <t>806-74-1284</t>
  </si>
  <si>
    <t>06568 Bennett Cliffs Suite 210 Reedside, MS 96259</t>
  </si>
  <si>
    <t>vneal@hotmail.com</t>
  </si>
  <si>
    <t>764.799.9337</t>
  </si>
  <si>
    <t>324-50-3518</t>
  </si>
  <si>
    <t>6241 Riley Estates Suite 412 Hillberg, NV 58931</t>
  </si>
  <si>
    <t>shawn57@yahoo.com</t>
  </si>
  <si>
    <t>538.907.3943x3398</t>
  </si>
  <si>
    <t>480-91-8273</t>
  </si>
  <si>
    <t>Cruz</t>
  </si>
  <si>
    <t>33870 Christine Fords Apt. 388 West Stephen, MI 47103</t>
  </si>
  <si>
    <t>pricejames@yahoo.com</t>
  </si>
  <si>
    <t>+1-249-401-4777x232</t>
  </si>
  <si>
    <t>632-92-6376</t>
  </si>
  <si>
    <t>Erica</t>
  </si>
  <si>
    <t>286 Rose Coves Suite 353 Lake Barbara, TN 63944</t>
  </si>
  <si>
    <t>deniseholmes@yahoo.com</t>
  </si>
  <si>
    <t>(723)600-5109x3664</t>
  </si>
  <si>
    <t>015-26-7682</t>
  </si>
  <si>
    <t>Joe</t>
  </si>
  <si>
    <t>5594 Vanessa Station Apt. 714 North Anthony, CA 24326</t>
  </si>
  <si>
    <t>tgross@yahoo.com</t>
  </si>
  <si>
    <t>001-338-316-7815x10627</t>
  </si>
  <si>
    <t>381-60-6080</t>
  </si>
  <si>
    <t>60235 Lisa Inlet Apt. 512 Josehaven, OH 89616</t>
  </si>
  <si>
    <t>christopheryu@gmail.com</t>
  </si>
  <si>
    <t>(259)568-9595x2072</t>
  </si>
  <si>
    <t>528-53-1978</t>
  </si>
  <si>
    <t>Krystal</t>
  </si>
  <si>
    <t>638 Grace Ridges Suite 712 East Alexisbury, OR 50127</t>
  </si>
  <si>
    <t>wtaylor@gmail.com</t>
  </si>
  <si>
    <t>205-356-4498</t>
  </si>
  <si>
    <t>748-96-5400</t>
  </si>
  <si>
    <t>Kristy</t>
  </si>
  <si>
    <t>PSC 3140, Box 0998 APO AP 42936</t>
  </si>
  <si>
    <t>brucesnyder@gmail.com</t>
  </si>
  <si>
    <t>(753)606-4716</t>
  </si>
  <si>
    <t>338-42-7209</t>
  </si>
  <si>
    <t>5623 Ryan Fall Suite 526 Kochtown, GU 60436</t>
  </si>
  <si>
    <t>becky26@gmail.com</t>
  </si>
  <si>
    <t>(480)221-0191x616</t>
  </si>
  <si>
    <t>862-32-5355</t>
  </si>
  <si>
    <t>PSC 3804, Box 3734 APO AP 12061</t>
  </si>
  <si>
    <t>wilsonkelly@hotmail.com</t>
  </si>
  <si>
    <t>001-363-635-8727x99130</t>
  </si>
  <si>
    <t>840-68-4132</t>
  </si>
  <si>
    <t>24515 Massey Lane Apt. 066 East Keithfort, WV 25034</t>
  </si>
  <si>
    <t>psmith@yahoo.com</t>
  </si>
  <si>
    <t>001-618-749-2529</t>
  </si>
  <si>
    <t>125-77-4845</t>
  </si>
  <si>
    <t>Le</t>
  </si>
  <si>
    <t>7277 Wilson Lodge Apt. 824 East Sheryl, IL 44219</t>
  </si>
  <si>
    <t>rmiranda@gmail.com</t>
  </si>
  <si>
    <t>429-377-1076x2761</t>
  </si>
  <si>
    <t>597-10-3120</t>
  </si>
  <si>
    <t>Joan</t>
  </si>
  <si>
    <t>27402 Christopher Harbor Suite 425 South Gabrielleton, WI 90769</t>
  </si>
  <si>
    <t>courtneywashington@yahoo.com</t>
  </si>
  <si>
    <t>(340)812-9927</t>
  </si>
  <si>
    <t>806-79-6546</t>
  </si>
  <si>
    <t>Wu</t>
  </si>
  <si>
    <t>319 Carter Ports Foxchester, KS 36542</t>
  </si>
  <si>
    <t>cynthiarivera@yahoo.com</t>
  </si>
  <si>
    <t>(551)421-9334x5209</t>
  </si>
  <si>
    <t>611-51-5580</t>
  </si>
  <si>
    <t>22523 Michael Freeway Suite 742 Pughtown, MI 92618</t>
  </si>
  <si>
    <t>vclark@gmail.com</t>
  </si>
  <si>
    <t>(840)375-0661x805</t>
  </si>
  <si>
    <t>504-42-2304</t>
  </si>
  <si>
    <t>Stacey</t>
  </si>
  <si>
    <t>Saunders</t>
  </si>
  <si>
    <t>0143 Melissa Spur Suite 658 Martinville, WV 52074</t>
  </si>
  <si>
    <t>robertarnold@gmail.com</t>
  </si>
  <si>
    <t>+1-705-831-6706x845</t>
  </si>
  <si>
    <t>440-17-2832</t>
  </si>
  <si>
    <t>298 Samantha Walk Apt. 839 South Matthewton, OK 10745</t>
  </si>
  <si>
    <t>franklinrick@hotmail.com</t>
  </si>
  <si>
    <t>857-99-0694</t>
  </si>
  <si>
    <t>Unit 9198 Box 1921 DPO AA 43324</t>
  </si>
  <si>
    <t>philipmacias@yahoo.com</t>
  </si>
  <si>
    <t>618-98-5043</t>
  </si>
  <si>
    <t>Hayley</t>
  </si>
  <si>
    <t>Mcdowell</t>
  </si>
  <si>
    <t>352 Hannah Glen Strongstad, LA 22179</t>
  </si>
  <si>
    <t>katelynwalker@hotmail.com</t>
  </si>
  <si>
    <t>578-88-7752</t>
  </si>
  <si>
    <t>Julia</t>
  </si>
  <si>
    <t>803 Ashley Hollow South James, SD 93373</t>
  </si>
  <si>
    <t>matthew15@gmail.com</t>
  </si>
  <si>
    <t>(592)702-1886x82918</t>
  </si>
  <si>
    <t>897-40-7669</t>
  </si>
  <si>
    <t>Maureen</t>
  </si>
  <si>
    <t>Mullen</t>
  </si>
  <si>
    <t>111 Robert Run Pamburgh, AR 18227</t>
  </si>
  <si>
    <t>brandon39@gmail.com</t>
  </si>
  <si>
    <t>001-209-925-7787x1305</t>
  </si>
  <si>
    <t>090-70-2598</t>
  </si>
  <si>
    <t>Unit 7910 Box 8395 DPO AE 08468</t>
  </si>
  <si>
    <t>edwardperry@yahoo.com</t>
  </si>
  <si>
    <t>214-23-0014</t>
  </si>
  <si>
    <t>123 Michael Turnpike Suite 726 Kathrynstad, NY 99720</t>
  </si>
  <si>
    <t>edwarddean@gmail.com</t>
  </si>
  <si>
    <t>450-02-3283</t>
  </si>
  <si>
    <t>Church</t>
  </si>
  <si>
    <t>6742 Christopher Center Suite 178 New Jeffreystad, IL 12055</t>
  </si>
  <si>
    <t>sawyercheryl@gmail.com</t>
  </si>
  <si>
    <t>719.784.0184x1513</t>
  </si>
  <si>
    <t>466-24-3090</t>
  </si>
  <si>
    <t>Case</t>
  </si>
  <si>
    <t>73693 Scott Orchard Port Aprilstad, SD 43207</t>
  </si>
  <si>
    <t>paul44@gmail.com</t>
  </si>
  <si>
    <t>001-272-332-2668x0624</t>
  </si>
  <si>
    <t>652-52-0475</t>
  </si>
  <si>
    <t>Unit 9488 Box 4920 DPO AE 19867</t>
  </si>
  <si>
    <t>davisbrenda@yahoo.com</t>
  </si>
  <si>
    <t>662-399-7507x6037</t>
  </si>
  <si>
    <t>762-80-0576</t>
  </si>
  <si>
    <t>Rodgers</t>
  </si>
  <si>
    <t>38851 Mcbride Trace Garciamouth, ID 59118</t>
  </si>
  <si>
    <t>keithroberts@gmail.com</t>
  </si>
  <si>
    <t>(755)531-3998x472</t>
  </si>
  <si>
    <t>341-08-4373</t>
  </si>
  <si>
    <t>2863 Sampson Corners Randyfort, CA 89243</t>
  </si>
  <si>
    <t>bendermichael@yahoo.com</t>
  </si>
  <si>
    <t>(675)532-7744</t>
  </si>
  <si>
    <t>021-29-4418</t>
  </si>
  <si>
    <t>Debra</t>
  </si>
  <si>
    <t>USNV Osborn FPO AE 60217</t>
  </si>
  <si>
    <t>mike63@yahoo.com</t>
  </si>
  <si>
    <t>647-36-1321</t>
  </si>
  <si>
    <t>9497 Charles Plain Suite 623 Richardchester, MD 24838</t>
  </si>
  <si>
    <t>younglauren@yahoo.com</t>
  </si>
  <si>
    <t>(246)801-1232</t>
  </si>
  <si>
    <t>054-26-8065</t>
  </si>
  <si>
    <t>Perkins</t>
  </si>
  <si>
    <t>1799 Brown Passage Kellyport, NH 15505</t>
  </si>
  <si>
    <t>amanda60@gmail.com</t>
  </si>
  <si>
    <t>487-460-5748x7895</t>
  </si>
  <si>
    <t>190-79-6704</t>
  </si>
  <si>
    <t>Torres</t>
  </si>
  <si>
    <t>12946 Ann Glen Apt. 521 Port Kathleen, NH 85753</t>
  </si>
  <si>
    <t>robinsonscott@hotmail.com</t>
  </si>
  <si>
    <t>783.915.2377x517</t>
  </si>
  <si>
    <t>479-13-5923</t>
  </si>
  <si>
    <t>56998 Wilson Oval Apt. 022 Alejandromouth, DC 18364</t>
  </si>
  <si>
    <t>karencollier@yahoo.com</t>
  </si>
  <si>
    <t>675-846-8235x9564</t>
  </si>
  <si>
    <t>773-90-4151</t>
  </si>
  <si>
    <t>Bowman</t>
  </si>
  <si>
    <t>985 Roth Causeway Suite 470 Michaelland, AK 70331</t>
  </si>
  <si>
    <t>ltran@hotmail.com</t>
  </si>
  <si>
    <t>754.997.3856x08001</t>
  </si>
  <si>
    <t>627-15-0726</t>
  </si>
  <si>
    <t>Rowland</t>
  </si>
  <si>
    <t>373 Carson Key Charlesfurt, MS 13123</t>
  </si>
  <si>
    <t>uallen@yahoo.com</t>
  </si>
  <si>
    <t>(835)921-7703x08269</t>
  </si>
  <si>
    <t>043-72-9090</t>
  </si>
  <si>
    <t>431 Scott Divide New Maria, MS 44098</t>
  </si>
  <si>
    <t>tmccoy@hotmail.com</t>
  </si>
  <si>
    <t>001-474-316-4664x86717</t>
  </si>
  <si>
    <t>594-67-3128</t>
  </si>
  <si>
    <t>Baxter</t>
  </si>
  <si>
    <t>5621 Phillip Ranch Suite 672 Port Shannonville, RI 01130</t>
  </si>
  <si>
    <t>braychristian@hotmail.com</t>
  </si>
  <si>
    <t>(262)501-0867</t>
  </si>
  <si>
    <t>420-52-9564</t>
  </si>
  <si>
    <t>554 Robin Plaza Danielstad, AS 83812</t>
  </si>
  <si>
    <t>robertsemily@gmail.com</t>
  </si>
  <si>
    <t>141-68-0870</t>
  </si>
  <si>
    <t>392 Megan Fields Suite 327 Stevenside, ND 17757</t>
  </si>
  <si>
    <t>lauren69@gmail.com</t>
  </si>
  <si>
    <t>380-44-6225</t>
  </si>
  <si>
    <t>Bowers</t>
  </si>
  <si>
    <t>8829 Smith Ferry Apt. 233 Lake Jay, NJ 45198</t>
  </si>
  <si>
    <t>williamthomas@yahoo.com</t>
  </si>
  <si>
    <t>302-986-5093x3817</t>
  </si>
  <si>
    <t>033-82-0026</t>
  </si>
  <si>
    <t>352 Morse Ports Apt. 804 Lake Devinton, UT 65169</t>
  </si>
  <si>
    <t>kkelly@hotmail.com</t>
  </si>
  <si>
    <t>762.539.2483</t>
  </si>
  <si>
    <t>654-29-5959</t>
  </si>
  <si>
    <t>315 Jason Trafficway Suite 063 Dianafort, WY 48189</t>
  </si>
  <si>
    <t>emily51@gmail.com</t>
  </si>
  <si>
    <t>+1-462-279-6488x4983</t>
  </si>
  <si>
    <t>447-84-9883</t>
  </si>
  <si>
    <t>66981 Gardner Mountain Nortonmouth, GU 49021</t>
  </si>
  <si>
    <t>egomez@yahoo.com</t>
  </si>
  <si>
    <t>298.263.0803x43453</t>
  </si>
  <si>
    <t>087-90-4125</t>
  </si>
  <si>
    <t>597 Jessica Cape Suite 076 Kellyshire, LA 35131</t>
  </si>
  <si>
    <t>kristin52@gmail.com</t>
  </si>
  <si>
    <t>897.253.9211x643</t>
  </si>
  <si>
    <t>436-34-1788</t>
  </si>
  <si>
    <t>Campbell</t>
  </si>
  <si>
    <t>208 Amber Ramp Apt. 045 North Krystalfurt, WV 37540</t>
  </si>
  <si>
    <t>nswanson@gmail.com</t>
  </si>
  <si>
    <t>874-51-5424</t>
  </si>
  <si>
    <t>Berry</t>
  </si>
  <si>
    <t>Unit 5593 Box 7542 DPO AP 59332</t>
  </si>
  <si>
    <t>wgray@gmail.com</t>
  </si>
  <si>
    <t>+1-945-963-2087x49013</t>
  </si>
  <si>
    <t>832-24-6464</t>
  </si>
  <si>
    <t>Vanessa</t>
  </si>
  <si>
    <t>Brooks</t>
  </si>
  <si>
    <t>067 Brown Valleys Suite 568 East Adrian, MI 03568</t>
  </si>
  <si>
    <t>coreybrewer@hotmail.com</t>
  </si>
  <si>
    <t>+1-855-351-1268x658</t>
  </si>
  <si>
    <t>357-76-5399</t>
  </si>
  <si>
    <t>USNS Boyer FPO AA 06755</t>
  </si>
  <si>
    <t>cruzyvonne@gmail.com</t>
  </si>
  <si>
    <t>+1-247-230-9247x373</t>
  </si>
  <si>
    <t>166-47-4391</t>
  </si>
  <si>
    <t>Wallace</t>
  </si>
  <si>
    <t>22319 Victoria Summit Cynthiastad, VI 36845</t>
  </si>
  <si>
    <t>sarahvalenzuela@hotmail.com</t>
  </si>
  <si>
    <t>547-43-8598</t>
  </si>
  <si>
    <t>0305 Thompson Mews Apt. 991 West Cassandra, PW 52473</t>
  </si>
  <si>
    <t>westmarco@gmail.com</t>
  </si>
  <si>
    <t>129-19-8672</t>
  </si>
  <si>
    <t>402 Huffman Track Carolbury, SD 91424</t>
  </si>
  <si>
    <t>franceswilliams@yahoo.com</t>
  </si>
  <si>
    <t>001-741-697-4074x606</t>
  </si>
  <si>
    <t>576-27-7338</t>
  </si>
  <si>
    <t>06647 Lamb Circle Suite 182 Lake Curtis, NC 52597</t>
  </si>
  <si>
    <t>ohensley@hotmail.com</t>
  </si>
  <si>
    <t>001-566-648-7326</t>
  </si>
  <si>
    <t>879-66-7981</t>
  </si>
  <si>
    <t>40400 Cory View Mejiamouth, PW 30886</t>
  </si>
  <si>
    <t>yatesmelissa@hotmail.com</t>
  </si>
  <si>
    <t>373.684.8488x0783</t>
  </si>
  <si>
    <t>058-06-4857</t>
  </si>
  <si>
    <t>371 Tammy Forest South Brianmouth, CO 72014</t>
  </si>
  <si>
    <t>chad75@hotmail.com</t>
  </si>
  <si>
    <t>301.213.4429x174</t>
  </si>
  <si>
    <t>840-60-7031</t>
  </si>
  <si>
    <t>57601 Wilson Shoals Apt. 239 Lake Keith, ID 42065</t>
  </si>
  <si>
    <t>qyoung@hotmail.com</t>
  </si>
  <si>
    <t>+1-783-522-7704x09571</t>
  </si>
  <si>
    <t>486-80-0708</t>
  </si>
  <si>
    <t>Wanda</t>
  </si>
  <si>
    <t>65971 Mendoza Rest Apt. 117 Port Stevenbury, NM 21475</t>
  </si>
  <si>
    <t>brittany60@gmail.com</t>
  </si>
  <si>
    <t>334.509.8796</t>
  </si>
  <si>
    <t>205-52-9694</t>
  </si>
  <si>
    <t>Sellers</t>
  </si>
  <si>
    <t>05665 Audrey Vista Wilsonborough, LA 11168</t>
  </si>
  <si>
    <t>qthomas@gmail.com</t>
  </si>
  <si>
    <t>859-26-6313</t>
  </si>
  <si>
    <t>5116 Murray Fork Suite 978 Port Jamesport, VI 10608</t>
  </si>
  <si>
    <t>alexandervaldez@hotmail.com</t>
  </si>
  <si>
    <t>652-66-5150</t>
  </si>
  <si>
    <t>48331 Ashley Parks Lake Jeanfurt, ID 08850</t>
  </si>
  <si>
    <t>bondtraci@yahoo.com</t>
  </si>
  <si>
    <t>+1-586-623-5942x880</t>
  </si>
  <si>
    <t>384-53-0360</t>
  </si>
  <si>
    <t>Hoffman</t>
  </si>
  <si>
    <t>Unit 6257 Box 8639 DPO AA 20510</t>
  </si>
  <si>
    <t>samantha13@gmail.com</t>
  </si>
  <si>
    <t>001-336-504-3789x86189</t>
  </si>
  <si>
    <t>165-56-8392</t>
  </si>
  <si>
    <t>694 Adrian Parkways Apt. 466 South Scott, PR 61930</t>
  </si>
  <si>
    <t>christopher84@yahoo.com</t>
  </si>
  <si>
    <t>(771)280-4479x54583</t>
  </si>
  <si>
    <t>294-76-6613</t>
  </si>
  <si>
    <t>1858 Miles Shoal Apt. 138 New Jasminestad, WI 44165</t>
  </si>
  <si>
    <t>bianca09@hotmail.com</t>
  </si>
  <si>
    <t>001-777-668-0767</t>
  </si>
  <si>
    <t>481-86-5797</t>
  </si>
  <si>
    <t>859 Christina Parkway Hestershire, NH 04116</t>
  </si>
  <si>
    <t>grahammatthew@yahoo.com</t>
  </si>
  <si>
    <t>601.298.9327x23177</t>
  </si>
  <si>
    <t>135-61-7988</t>
  </si>
  <si>
    <t>Lucas</t>
  </si>
  <si>
    <t>Berger</t>
  </si>
  <si>
    <t>17151 Estrada Square Suite 746 Chaneyburgh, FM 42888</t>
  </si>
  <si>
    <t>sabrinalara@gmail.com</t>
  </si>
  <si>
    <t>349.773.8729</t>
  </si>
  <si>
    <t>527-15-2464</t>
  </si>
  <si>
    <t>267 Sophia Estate South David, MN 01088</t>
  </si>
  <si>
    <t>morgan04@hotmail.com</t>
  </si>
  <si>
    <t>(884)754-4325</t>
  </si>
  <si>
    <t>855-41-6514</t>
  </si>
  <si>
    <t>Cannon</t>
  </si>
  <si>
    <t>429 Michelle Lodge Suite 132 South Cynthia, OR 27771</t>
  </si>
  <si>
    <t>berryjeremy@yahoo.com</t>
  </si>
  <si>
    <t>(243)324-8232x8775</t>
  </si>
  <si>
    <t>125-10-9578</t>
  </si>
  <si>
    <t>97089 Alvarez Islands Samanthamouth, MI 10820</t>
  </si>
  <si>
    <t>luisleonard@gmail.com</t>
  </si>
  <si>
    <t>409-359-6973x04684</t>
  </si>
  <si>
    <t>292-37-6938</t>
  </si>
  <si>
    <t>4977 Leon Creek Lisamouth, VT 94481</t>
  </si>
  <si>
    <t>david88@hotmail.com</t>
  </si>
  <si>
    <t>(511)430-1326</t>
  </si>
  <si>
    <t>677-36-2650</t>
  </si>
  <si>
    <t>Selena</t>
  </si>
  <si>
    <t>Collier</t>
  </si>
  <si>
    <t>6627 Carla Glens Port Nathanland, CA 94302</t>
  </si>
  <si>
    <t>stonebrandon@hotmail.com</t>
  </si>
  <si>
    <t>428-40-2020</t>
  </si>
  <si>
    <t>Garrett</t>
  </si>
  <si>
    <t>066 Adams Cape Apt. 935 Joanntown, AR 48308</t>
  </si>
  <si>
    <t>kevin98@yahoo.com</t>
  </si>
  <si>
    <t>(381)760-4526x85935</t>
  </si>
  <si>
    <t>057-91-5212</t>
  </si>
  <si>
    <t>Jeff</t>
  </si>
  <si>
    <t>2218 Jennifer Road Lake Stephanieside, AK 62726</t>
  </si>
  <si>
    <t>jessica00@yahoo.com</t>
  </si>
  <si>
    <t>+1-830-503-2717x438</t>
  </si>
  <si>
    <t>064-70-1324</t>
  </si>
  <si>
    <t>814 Frances Pines Hendrixtown, WA 65530</t>
  </si>
  <si>
    <t>eallen@hotmail.com</t>
  </si>
  <si>
    <t>373-04-1893</t>
  </si>
  <si>
    <t>Dawn</t>
  </si>
  <si>
    <t>Gonzalez</t>
  </si>
  <si>
    <t>PSC 1249, Box 5762 APO AE 97828</t>
  </si>
  <si>
    <t>oliverapril@hotmail.com</t>
  </si>
  <si>
    <t>(545)502-2331x54208</t>
  </si>
  <si>
    <t>302-05-9083</t>
  </si>
  <si>
    <t>Ellen</t>
  </si>
  <si>
    <t>Hartman</t>
  </si>
  <si>
    <t>981 Knight Tunnel Suite 996 Marystad, ND 81868</t>
  </si>
  <si>
    <t>christianporter@gmail.com</t>
  </si>
  <si>
    <t>999.340.9700x77419</t>
  </si>
  <si>
    <t>733-66-3969</t>
  </si>
  <si>
    <t>Desiree</t>
  </si>
  <si>
    <t>Garrison</t>
  </si>
  <si>
    <t>500 Taylor Stravenue Apt. 924 East Gregory, AK 87166</t>
  </si>
  <si>
    <t>hernandeznicholas@gmail.com</t>
  </si>
  <si>
    <t>+1-495-206-7674x04536</t>
  </si>
  <si>
    <t>041-79-9788</t>
  </si>
  <si>
    <t>Jasmine</t>
  </si>
  <si>
    <t>Beltran</t>
  </si>
  <si>
    <t>28382 Sellers Wells New Carrie, TX 90292</t>
  </si>
  <si>
    <t>csmith@yahoo.com</t>
  </si>
  <si>
    <t>+1-649-274-6988x607</t>
  </si>
  <si>
    <t>291-01-0410</t>
  </si>
  <si>
    <t>104 Kelly Square Wellsfort, AZ 85038</t>
  </si>
  <si>
    <t>ryanwhite@yahoo.com</t>
  </si>
  <si>
    <t>001-217-936-7173x45330</t>
  </si>
  <si>
    <t>252-32-2992</t>
  </si>
  <si>
    <t>88291 Kristin Walks East Dawn, IA 39975</t>
  </si>
  <si>
    <t>pettykevin@hotmail.com</t>
  </si>
  <si>
    <t>001-759-768-3845x308</t>
  </si>
  <si>
    <t>429-15-7356</t>
  </si>
  <si>
    <t>Montoya</t>
  </si>
  <si>
    <t>94598 Hill Plain Suite 908 Davidton, OK 42031</t>
  </si>
  <si>
    <t>dmurphy@yahoo.com</t>
  </si>
  <si>
    <t>729-43-3128</t>
  </si>
  <si>
    <t>7800 Tiffany Landing South Martinmouth, GA 77152</t>
  </si>
  <si>
    <t>chennicole@yahoo.com</t>
  </si>
  <si>
    <t>748.503.8760</t>
  </si>
  <si>
    <t>824-19-3651</t>
  </si>
  <si>
    <t>374 Kelly Shoals Apt. 201 Ramirezfurt, DC 18116</t>
  </si>
  <si>
    <t>phernandez@yahoo.com</t>
  </si>
  <si>
    <t>(306)473-1234x3837</t>
  </si>
  <si>
    <t>232-75-3345</t>
  </si>
  <si>
    <t>20673 Shaw Divide Apt. 615 Fisherland, OR 43444</t>
  </si>
  <si>
    <t>marylogan@gmail.com</t>
  </si>
  <si>
    <t>(327)633-2808x871</t>
  </si>
  <si>
    <t>836-99-4843</t>
  </si>
  <si>
    <t>072 Alan Villages Logantown, OK 93005</t>
  </si>
  <si>
    <t>ellen41@yahoo.com</t>
  </si>
  <si>
    <t>001-320-420-2903x82769</t>
  </si>
  <si>
    <t>795-67-8236</t>
  </si>
  <si>
    <t>702 Sharp Road Port Michaelville, CO 46441</t>
  </si>
  <si>
    <t>ewest@gmail.com</t>
  </si>
  <si>
    <t>670-448-5341x923</t>
  </si>
  <si>
    <t>642-12-3926</t>
  </si>
  <si>
    <t>685 William Hills Apt. 119 Thomasland, CO 47684</t>
  </si>
  <si>
    <t>matthewholt@hotmail.com</t>
  </si>
  <si>
    <t>(637)821-8229</t>
  </si>
  <si>
    <t>306-80-1119</t>
  </si>
  <si>
    <t>0716 Hall Rapid Apt. 706 South Cathy, SC 68989</t>
  </si>
  <si>
    <t>weekskatherine@hotmail.com</t>
  </si>
  <si>
    <t>221-241-1820x747</t>
  </si>
  <si>
    <t>229-36-9302</t>
  </si>
  <si>
    <t>924 Leon Route Suite 353 Thomasmouth, AS 60703</t>
  </si>
  <si>
    <t>sheppardterri@yahoo.com</t>
  </si>
  <si>
    <t>462.408.6714x0871</t>
  </si>
  <si>
    <t>560-71-1452</t>
  </si>
  <si>
    <t>Rickey</t>
  </si>
  <si>
    <t>1661 Noah Centers Greenton, PA 42930</t>
  </si>
  <si>
    <t>amywilliams@yahoo.com</t>
  </si>
  <si>
    <t>277-964-8499x4576</t>
  </si>
  <si>
    <t>635-59-8464</t>
  </si>
  <si>
    <t>14844 Pineda Orchard East Dana, UT 41189</t>
  </si>
  <si>
    <t>scott41@hotmail.com</t>
  </si>
  <si>
    <t>587-935-1850</t>
  </si>
  <si>
    <t>620-45-3706</t>
  </si>
  <si>
    <t>Andrea</t>
  </si>
  <si>
    <t>500 Stanley Club North Kellymouth, OR 60602</t>
  </si>
  <si>
    <t>carterkathryn@hotmail.com</t>
  </si>
  <si>
    <t>949.730.2772</t>
  </si>
  <si>
    <t>532-53-1389</t>
  </si>
  <si>
    <t>58118 Joy Underpass South Whitney, AK 05343</t>
  </si>
  <si>
    <t>gbuckley@hotmail.com</t>
  </si>
  <si>
    <t>+1-491-353-7574x6208</t>
  </si>
  <si>
    <t>675-12-3716</t>
  </si>
  <si>
    <t>Park</t>
  </si>
  <si>
    <t>USNV Harrison FPO AE 60812</t>
  </si>
  <si>
    <t>brianochoa@hotmail.com</t>
  </si>
  <si>
    <t>076-02-5128</t>
  </si>
  <si>
    <t>00088 Charles Street Morenoville, PA 20142</t>
  </si>
  <si>
    <t>cruzjoseph@yahoo.com</t>
  </si>
  <si>
    <t>221-508-6599</t>
  </si>
  <si>
    <t>425-83-4428</t>
  </si>
  <si>
    <t>504 Luis Rue South Donald, GU 04738</t>
  </si>
  <si>
    <t>valeriepowell@gmail.com</t>
  </si>
  <si>
    <t>(914)529-4103x0434</t>
  </si>
  <si>
    <t>853-27-8957</t>
  </si>
  <si>
    <t>Avery</t>
  </si>
  <si>
    <t>6723 Thornton Loop Suite 039 Port Eddieborough, VT 55775</t>
  </si>
  <si>
    <t>timothy56@yahoo.com</t>
  </si>
  <si>
    <t>757.836.6190</t>
  </si>
  <si>
    <t>696-54-7063</t>
  </si>
  <si>
    <t>Weiss</t>
  </si>
  <si>
    <t>61472 Miranda Mountains Apt. 128 New Jeanette, ME 22720</t>
  </si>
  <si>
    <t>fmoore@yahoo.com</t>
  </si>
  <si>
    <t>(603)653-8971x64116</t>
  </si>
  <si>
    <t>414-99-8308</t>
  </si>
  <si>
    <t>125 Phillips Island Suite 778 Blanchardtown, OK 73950</t>
  </si>
  <si>
    <t>acostadana@hotmail.com</t>
  </si>
  <si>
    <t>(363)312-8481x17001</t>
  </si>
  <si>
    <t>565-57-1513</t>
  </si>
  <si>
    <t>Carter</t>
  </si>
  <si>
    <t>9201 David Via Henryburgh, MA 86656</t>
  </si>
  <si>
    <t>marvinmoore@gmail.com</t>
  </si>
  <si>
    <t>358-49-4679</t>
  </si>
  <si>
    <t>Jill</t>
  </si>
  <si>
    <t>94336 Lee Lock Breannachester, KS 74769</t>
  </si>
  <si>
    <t>ronaldmartinez@hotmail.com</t>
  </si>
  <si>
    <t>+1-774-635-2852x23788</t>
  </si>
  <si>
    <t>018-49-5054</t>
  </si>
  <si>
    <t>Moreno</t>
  </si>
  <si>
    <t>1631 Andersen Garden Kingland, MH 12816</t>
  </si>
  <si>
    <t>harveyemily@yahoo.com</t>
  </si>
  <si>
    <t>+1-784-429-3368x80132</t>
  </si>
  <si>
    <t>450-58-1637</t>
  </si>
  <si>
    <t>80036 Juarez Points Apt. 928 Marksview, MA 28969</t>
  </si>
  <si>
    <t>hawkinschristine@yahoo.com</t>
  </si>
  <si>
    <t>(515)619-8265x0755</t>
  </si>
  <si>
    <t>501-37-5608</t>
  </si>
  <si>
    <t>Weaver</t>
  </si>
  <si>
    <t>5884 Shepard Mill South Maryside, LA 35756</t>
  </si>
  <si>
    <t>georgesmith@gmail.com</t>
  </si>
  <si>
    <t>297-618-4349</t>
  </si>
  <si>
    <t>899-74-9867</t>
  </si>
  <si>
    <t>Bailey</t>
  </si>
  <si>
    <t>86205 Myers Groves Suite 180 North Jasmineshire, PW 17827</t>
  </si>
  <si>
    <t>padillatamara@yahoo.com</t>
  </si>
  <si>
    <t>(499)893-6546</t>
  </si>
  <si>
    <t>092-01-2020</t>
  </si>
  <si>
    <t>PSC 5189, Box 9613 APO AA 71572</t>
  </si>
  <si>
    <t>steven88@gmail.com</t>
  </si>
  <si>
    <t>001-433-906-8748x4202</t>
  </si>
  <si>
    <t>002-78-0140</t>
  </si>
  <si>
    <t>USCGC Pope FPO AA 46289</t>
  </si>
  <si>
    <t>christinagood@yahoo.com</t>
  </si>
  <si>
    <t>001-969-667-8950x2066</t>
  </si>
  <si>
    <t>601-81-3180</t>
  </si>
  <si>
    <t>PSC 1824, Box 9386 APO AE 48987</t>
  </si>
  <si>
    <t>lucas24@hotmail.com</t>
  </si>
  <si>
    <t>(910)689-1500x20148</t>
  </si>
  <si>
    <t>139-60-9007</t>
  </si>
  <si>
    <t>889 John Spring Apt. 538 East Robert, MD 40600</t>
  </si>
  <si>
    <t>brownadrienne@yahoo.com</t>
  </si>
  <si>
    <t>621-245-2713x9044</t>
  </si>
  <si>
    <t>121-28-1115</t>
  </si>
  <si>
    <t>83549 Hunter Mountain Ericside, CA 76931</t>
  </si>
  <si>
    <t>michaelwolfe@yahoo.com</t>
  </si>
  <si>
    <t>732.504.7563x590</t>
  </si>
  <si>
    <t>733-56-8596</t>
  </si>
  <si>
    <t>19909 Nichole Overpass Apt. 476 Port Melvinchester, FL 19447</t>
  </si>
  <si>
    <t>alexanderbreanna@gmail.com</t>
  </si>
  <si>
    <t>001-836-348-6774x743</t>
  </si>
  <si>
    <t>516-78-4204</t>
  </si>
  <si>
    <t>Mason</t>
  </si>
  <si>
    <t>98209 Tasha Highway Apt. 144 Port Patricia, GU 84935</t>
  </si>
  <si>
    <t>kimberlygomez@yahoo.com</t>
  </si>
  <si>
    <t>929.582.7026x777</t>
  </si>
  <si>
    <t>543-57-6744</t>
  </si>
  <si>
    <t>Carson</t>
  </si>
  <si>
    <t>3682 Hardy Locks Suite 087 Peterchester, IA 37245</t>
  </si>
  <si>
    <t>melissapatel@gmail.com</t>
  </si>
  <si>
    <t>925-215-0156x4131</t>
  </si>
  <si>
    <t>269-30-0596</t>
  </si>
  <si>
    <t>42109 Hansen Manors Suite 001 Lake Erinburgh, GU 68207</t>
  </si>
  <si>
    <t>thompsonwilliam@hotmail.com</t>
  </si>
  <si>
    <t>736.265.6327</t>
  </si>
  <si>
    <t>709-73-3057</t>
  </si>
  <si>
    <t>PSC 0986, Box 7939 APO AE 79084</t>
  </si>
  <si>
    <t>arthur26@gmail.com</t>
  </si>
  <si>
    <t>001-445-887-7091</t>
  </si>
  <si>
    <t>267-81-0765</t>
  </si>
  <si>
    <t>282 Megan Run Apt. 840 Vangtown, AZ 63733</t>
  </si>
  <si>
    <t>kanderson@yahoo.com</t>
  </si>
  <si>
    <t>(636)328-1066</t>
  </si>
  <si>
    <t>085-21-6702</t>
  </si>
  <si>
    <t>239 Harris Mountains Suite 238 North Antonio, IL 02016</t>
  </si>
  <si>
    <t>halljeremy@hotmail.com</t>
  </si>
  <si>
    <t>915.263.8458</t>
  </si>
  <si>
    <t>250-55-1789</t>
  </si>
  <si>
    <t>Manning</t>
  </si>
  <si>
    <t>23001 Wendy Glens Apt. 161 Lake Kenneth, NH 20847</t>
  </si>
  <si>
    <t>mooresamantha@yahoo.com</t>
  </si>
  <si>
    <t>392-90-1645</t>
  </si>
  <si>
    <t>5818 Owen Radial Apt. 686 East Debraside, CA 89684</t>
  </si>
  <si>
    <t>andrewbartlett@yahoo.com</t>
  </si>
  <si>
    <t>551-88-2797</t>
  </si>
  <si>
    <t>Omar</t>
  </si>
  <si>
    <t>Jensen</t>
  </si>
  <si>
    <t>444 Hansen Mountain Port Robertborough, MA 84566</t>
  </si>
  <si>
    <t>ycarter@gmail.com</t>
  </si>
  <si>
    <t>(763)472-4210x0978</t>
  </si>
  <si>
    <t>493-34-0998</t>
  </si>
  <si>
    <t>4731 George Highway Lake Christopherville, NC 06043</t>
  </si>
  <si>
    <t>hartbeverly@gmail.com</t>
  </si>
  <si>
    <t>001-903-972-2558x48188</t>
  </si>
  <si>
    <t>752-74-8701</t>
  </si>
  <si>
    <t>65622 Morales Estate Elainechester, VT 35689</t>
  </si>
  <si>
    <t>ogreen@hotmail.com</t>
  </si>
  <si>
    <t>(353)723-1785x21839</t>
  </si>
  <si>
    <t>324-09-4174</t>
  </si>
  <si>
    <t>1578 Teresa Mall South Tyler, AZ 86736</t>
  </si>
  <si>
    <t>joseph53@hotmail.com</t>
  </si>
  <si>
    <t>001-455-657-4390x6654</t>
  </si>
  <si>
    <t>797-15-1520</t>
  </si>
  <si>
    <t>Nguyen</t>
  </si>
  <si>
    <t>09223 Perkins Rue Apt. 270 Melissafort, AS 76446</t>
  </si>
  <si>
    <t>troy33@gmail.com</t>
  </si>
  <si>
    <t>+1-999-501-4813x46000</t>
  </si>
  <si>
    <t>819-01-6124</t>
  </si>
  <si>
    <t>86992 Ramirez Crescent Apt. 022 South Jason, IN 60283</t>
  </si>
  <si>
    <t>sharon29@hotmail.com</t>
  </si>
  <si>
    <t>001-389-618-4272x9526</t>
  </si>
  <si>
    <t>763-38-9178</t>
  </si>
  <si>
    <t>8945 Medina Forge Apt. 784 Scottburgh, GA 79108</t>
  </si>
  <si>
    <t>annettejohnston@gmail.com</t>
  </si>
  <si>
    <t>(441)550-8875</t>
  </si>
  <si>
    <t>001-21-6031</t>
  </si>
  <si>
    <t>Hutchinson</t>
  </si>
  <si>
    <t>12678 Rowe Neck Suite 597 East Heatherview, KY 50703</t>
  </si>
  <si>
    <t>sarashelton@gmail.com</t>
  </si>
  <si>
    <t>001-943-996-0309x47400</t>
  </si>
  <si>
    <t>671-41-4966</t>
  </si>
  <si>
    <t>9130 Katherine Coves West Kelseyberg, LA 36730</t>
  </si>
  <si>
    <t>michael86@gmail.com</t>
  </si>
  <si>
    <t>(984)473-6097x86395</t>
  </si>
  <si>
    <t>010-64-2473</t>
  </si>
  <si>
    <t>248 Timothy Cliffs Apt. 152 Port Jennifer, DC 55794</t>
  </si>
  <si>
    <t>nicole52@yahoo.com</t>
  </si>
  <si>
    <t>643.436.4584x91408</t>
  </si>
  <si>
    <t>505-91-1259</t>
  </si>
  <si>
    <t>58889 Chapman Drives Suite 800 Larrychester, ME 08730</t>
  </si>
  <si>
    <t>lisamurray@gmail.com</t>
  </si>
  <si>
    <t>(443)762-4437x602</t>
  </si>
  <si>
    <t>112-02-4327</t>
  </si>
  <si>
    <t>6749 Webb Shores Suite 919 Grayfurt, AR 90550</t>
  </si>
  <si>
    <t>tylersmith@yahoo.com</t>
  </si>
  <si>
    <t>+1-288-966-3689x265</t>
  </si>
  <si>
    <t>069-04-6655</t>
  </si>
  <si>
    <t>Cooley</t>
  </si>
  <si>
    <t>8544 Shepard Keys Butlerland, NE 20598</t>
  </si>
  <si>
    <t>rhicks@hotmail.com</t>
  </si>
  <si>
    <t>523-56-3853</t>
  </si>
  <si>
    <t>Horton</t>
  </si>
  <si>
    <t>52278 Davidson Shore Villanuevastad, FM 46303</t>
  </si>
  <si>
    <t>jason30@yahoo.com</t>
  </si>
  <si>
    <t>001-390-236-8643x6440</t>
  </si>
  <si>
    <t>698-79-4908</t>
  </si>
  <si>
    <t>55476 Roman Walk Tanyamouth, PA 25190</t>
  </si>
  <si>
    <t>moorekenneth@yahoo.com</t>
  </si>
  <si>
    <t>731-255-2647</t>
  </si>
  <si>
    <t>813-21-6308</t>
  </si>
  <si>
    <t>Kathleen</t>
  </si>
  <si>
    <t>Boyd</t>
  </si>
  <si>
    <t>16419 Susan Lights Apt. 489 Lake Johnfort, SC 09026</t>
  </si>
  <si>
    <t>mcgeeconnor@hotmail.com</t>
  </si>
  <si>
    <t>766-357-1503</t>
  </si>
  <si>
    <t>662-37-1714</t>
  </si>
  <si>
    <t>Conner</t>
  </si>
  <si>
    <t>54213 Thomas Springs Bakerside, UT 73169</t>
  </si>
  <si>
    <t>danajones@yahoo.com</t>
  </si>
  <si>
    <t>001-377-443-5148x447</t>
  </si>
  <si>
    <t>847-16-9542</t>
  </si>
  <si>
    <t>Deanna</t>
  </si>
  <si>
    <t>02380 Mcknight Isle Brownville, GU 90912</t>
  </si>
  <si>
    <t>yesenianguyen@gmail.com</t>
  </si>
  <si>
    <t>784-430-4914x2083</t>
  </si>
  <si>
    <t>722-88-7269</t>
  </si>
  <si>
    <t>Collins</t>
  </si>
  <si>
    <t>12968 Taylor Drive Sarahshire, KS 18494</t>
  </si>
  <si>
    <t>tina51@gmail.com</t>
  </si>
  <si>
    <t>824-82-3397</t>
  </si>
  <si>
    <t>Becker</t>
  </si>
  <si>
    <t>08400 Thomas Locks Bradleybury, UT 82897</t>
  </si>
  <si>
    <t>simmonsjoseph@gmail.com</t>
  </si>
  <si>
    <t>693.442.6246x306</t>
  </si>
  <si>
    <t>287-49-4554</t>
  </si>
  <si>
    <t>217 Brian Circle Apt. 929 Ronaldside, WA 46195</t>
  </si>
  <si>
    <t>igomez@gmail.com</t>
  </si>
  <si>
    <t>270.673.6410</t>
  </si>
  <si>
    <t>692-92-5258</t>
  </si>
  <si>
    <t>Morales</t>
  </si>
  <si>
    <t>92090 Edward Corner Timothytown, RI 31315</t>
  </si>
  <si>
    <t>ochavez@yahoo.com</t>
  </si>
  <si>
    <t>615-46-1445</t>
  </si>
  <si>
    <t>PSC 1990, Box 4290 APO AP 77155</t>
  </si>
  <si>
    <t>tinawalker@hotmail.com</t>
  </si>
  <si>
    <t>498-82-7096</t>
  </si>
  <si>
    <t>144 Martinez Path Apt. 966 Lake Richardside, DC 16684</t>
  </si>
  <si>
    <t>frichardson@gmail.com</t>
  </si>
  <si>
    <t>+1-274-224-8795x13829</t>
  </si>
  <si>
    <t>603-32-0896</t>
  </si>
  <si>
    <t>Buchanan</t>
  </si>
  <si>
    <t>USNS Bates FPO AA 11581</t>
  </si>
  <si>
    <t>mshaw@gmail.com</t>
  </si>
  <si>
    <t>842-58-8639</t>
  </si>
  <si>
    <t>Janice</t>
  </si>
  <si>
    <t>240 Amber Corners Suite 413 Port Matthew, MO 32380</t>
  </si>
  <si>
    <t>donaldnolan@gmail.com</t>
  </si>
  <si>
    <t>141-75-5401</t>
  </si>
  <si>
    <t>Frazier</t>
  </si>
  <si>
    <t>985 Frost Ferry North Rhonda, MN 38066</t>
  </si>
  <si>
    <t>mmadden@yahoo.com</t>
  </si>
  <si>
    <t>(957)210-4838</t>
  </si>
  <si>
    <t>286-72-2638</t>
  </si>
  <si>
    <t>4231 Keith Freeway Apt. 516 Benitezfort, NY 03161</t>
  </si>
  <si>
    <t>valdezsandra@gmail.com</t>
  </si>
  <si>
    <t>244.237.2617</t>
  </si>
  <si>
    <t>258-84-0328</t>
  </si>
  <si>
    <t>84461 Moore Knoll Suite 163 Gordonland, OH 99890</t>
  </si>
  <si>
    <t>garylee@gmail.com</t>
  </si>
  <si>
    <t>892.493.9498</t>
  </si>
  <si>
    <t>379-79-4185</t>
  </si>
  <si>
    <t>29610 Katherine Field Apt. 209 East Carl, MO 68550</t>
  </si>
  <si>
    <t>owilson@yahoo.com</t>
  </si>
  <si>
    <t>236-04-0721</t>
  </si>
  <si>
    <t>Werner</t>
  </si>
  <si>
    <t>594 Amy Branch Apt. 226 Jessicaland, LA 34887</t>
  </si>
  <si>
    <t>wolfejulie@gmail.com</t>
  </si>
  <si>
    <t>740-456-5849</t>
  </si>
  <si>
    <t>518-17-3293</t>
  </si>
  <si>
    <t>Bruce</t>
  </si>
  <si>
    <t>725 Wilson Haven North Connie, MO 74810</t>
  </si>
  <si>
    <t>morrischristine@hotmail.com</t>
  </si>
  <si>
    <t>479.598.8972</t>
  </si>
  <si>
    <t>548-98-9291</t>
  </si>
  <si>
    <t>Aaron</t>
  </si>
  <si>
    <t>Andrews</t>
  </si>
  <si>
    <t>91855 Tyler Estates Apt. 926 Cheryltown, PA 97636</t>
  </si>
  <si>
    <t>kelly86@hotmail.com</t>
  </si>
  <si>
    <t>001-325-730-4126x62302</t>
  </si>
  <si>
    <t>464-12-0950</t>
  </si>
  <si>
    <t>3156 James Camp East Brianburgh, WV 16351</t>
  </si>
  <si>
    <t>perezdavid@gmail.com</t>
  </si>
  <si>
    <t>(270)819-7683</t>
  </si>
  <si>
    <t>798-26-5937</t>
  </si>
  <si>
    <t>52745 Herrera Spring Port Jeffery, MH 74871</t>
  </si>
  <si>
    <t>davidbrown@yahoo.com</t>
  </si>
  <si>
    <t>618-53-3377</t>
  </si>
  <si>
    <t>3587 Holly Club South Jessicahaven, AZ 59717</t>
  </si>
  <si>
    <t>joshua96@gmail.com</t>
  </si>
  <si>
    <t>609-67-8801</t>
  </si>
  <si>
    <t>Martha</t>
  </si>
  <si>
    <t>43991 Brandon Route Carterhaven, PA 30159</t>
  </si>
  <si>
    <t>harveytiffany@yahoo.com</t>
  </si>
  <si>
    <t>(679)864-6491x74396</t>
  </si>
  <si>
    <t>430-68-8513</t>
  </si>
  <si>
    <t>PSC 3621, Box 7187 APO AP 53644</t>
  </si>
  <si>
    <t>xavier72@hotmail.com</t>
  </si>
  <si>
    <t>+1-215-602-1013x2868</t>
  </si>
  <si>
    <t>423-72-4685</t>
  </si>
  <si>
    <t>559 Deborah Throughway North Wendy, PW 38095</t>
  </si>
  <si>
    <t>hgreen@gmail.com</t>
  </si>
  <si>
    <t>884-779-5349</t>
  </si>
  <si>
    <t>565-11-3995</t>
  </si>
  <si>
    <t>Moss</t>
  </si>
  <si>
    <t>47265 Delgado Freeway Port Gary, IA 47702</t>
  </si>
  <si>
    <t>eric76@hotmail.com</t>
  </si>
  <si>
    <t>312.218.8906</t>
  </si>
  <si>
    <t>524-84-3912</t>
  </si>
  <si>
    <t>Kirsten</t>
  </si>
  <si>
    <t>00408 Louis Drive Apt. 390 East Jodyfort, PW 01888</t>
  </si>
  <si>
    <t>estradarhonda@yahoo.com</t>
  </si>
  <si>
    <t>477.371.0540x0190</t>
  </si>
  <si>
    <t>810-59-3603</t>
  </si>
  <si>
    <t>Sheena</t>
  </si>
  <si>
    <t>House</t>
  </si>
  <si>
    <t>40140 Le Keys Apt. 280 Lisashire, GU 43680</t>
  </si>
  <si>
    <t>coxrobert@hotmail.com</t>
  </si>
  <si>
    <t>276-06-5157</t>
  </si>
  <si>
    <t>Unit 5535 Box 7226 DPO AA 29017</t>
  </si>
  <si>
    <t>parkertimothy@hotmail.com</t>
  </si>
  <si>
    <t>(478)321-4000x122</t>
  </si>
  <si>
    <t>494-48-2604</t>
  </si>
  <si>
    <t>Kristen</t>
  </si>
  <si>
    <t>94879 Contreras Land Apt. 666 Port Josephmouth, MP 24478</t>
  </si>
  <si>
    <t>petersonmorgan@yahoo.com</t>
  </si>
  <si>
    <t>916-222-3095x7075</t>
  </si>
  <si>
    <t>139-96-5138</t>
  </si>
  <si>
    <t>679 Samuel Mews Suite 944 South Donna, OR 22447</t>
  </si>
  <si>
    <t>briangood@yahoo.com</t>
  </si>
  <si>
    <t>538-433-0163x8795</t>
  </si>
  <si>
    <t>474-07-4644</t>
  </si>
  <si>
    <t>78151 Pace Expressway West Anthony, GU 43530</t>
  </si>
  <si>
    <t>daviskaren@gmail.com</t>
  </si>
  <si>
    <t>001-634-406-2266x2629</t>
  </si>
  <si>
    <t>011-59-0232</t>
  </si>
  <si>
    <t>Sherry</t>
  </si>
  <si>
    <t>778 Kari Extensions Kellymouth, MI 39054</t>
  </si>
  <si>
    <t>fporter@gmail.com</t>
  </si>
  <si>
    <t>644.388.4102x81115</t>
  </si>
  <si>
    <t>623-72-8509</t>
  </si>
  <si>
    <t>Watts</t>
  </si>
  <si>
    <t>47811 Jimenez Cliffs Apt. 144 Melissahaven, IA 31466</t>
  </si>
  <si>
    <t>chelseatorres@hotmail.com</t>
  </si>
  <si>
    <t>533-83-1711</t>
  </si>
  <si>
    <t>789 Erika Way Suite 953 Port Stephanie, NV 31046</t>
  </si>
  <si>
    <t>langrichard@yahoo.com</t>
  </si>
  <si>
    <t>244.684.0539x3833</t>
  </si>
  <si>
    <t>065-93-5173</t>
  </si>
  <si>
    <t>Carlos</t>
  </si>
  <si>
    <t>52792 Jasmine Course Cunninghamberg, IN 69869</t>
  </si>
  <si>
    <t>lstewart@gmail.com</t>
  </si>
  <si>
    <t>602-373-6545x3240</t>
  </si>
  <si>
    <t>557-02-4598</t>
  </si>
  <si>
    <t>3093 Justin Corners Suite 275 Lake Kevinburgh, MS 19222</t>
  </si>
  <si>
    <t>amandawillis@yahoo.com</t>
  </si>
  <si>
    <t>650.588.4743</t>
  </si>
  <si>
    <t>680-95-7648</t>
  </si>
  <si>
    <t>Oscar</t>
  </si>
  <si>
    <t>0461 David Court Apt. 428 Lake Valerieberg, OK 82301</t>
  </si>
  <si>
    <t>sherry53@gmail.com</t>
  </si>
  <si>
    <t>+1-280-503-9638x520</t>
  </si>
  <si>
    <t>828-01-2328</t>
  </si>
  <si>
    <t>905 Rodgers Roads Katherineport, NM 65479</t>
  </si>
  <si>
    <t>amy76@gmail.com</t>
  </si>
  <si>
    <t>+1-543-660-7291x80915</t>
  </si>
  <si>
    <t>480-36-5049</t>
  </si>
  <si>
    <t>Adrian</t>
  </si>
  <si>
    <t>71104 Joshua Plaza Apt. 870 Lake Cathy, KS 80844</t>
  </si>
  <si>
    <t>jsnyder@yahoo.com</t>
  </si>
  <si>
    <t>001-748-327-1034x811</t>
  </si>
  <si>
    <t>657-40-9263</t>
  </si>
  <si>
    <t>Wiley</t>
  </si>
  <si>
    <t>66385 Black Fall Apt. 358 West Toni, WV 90327</t>
  </si>
  <si>
    <t>justinbean@gmail.com</t>
  </si>
  <si>
    <t>001-996-486-1549x8306</t>
  </si>
  <si>
    <t>028-10-4687</t>
  </si>
  <si>
    <t>671 Lawrence Curve Suite 986 Wuland, WA 93706</t>
  </si>
  <si>
    <t>christophermatthews@gmail.com</t>
  </si>
  <si>
    <t>001-757-916-8922x8287</t>
  </si>
  <si>
    <t>183-34-3257</t>
  </si>
  <si>
    <t>Love</t>
  </si>
  <si>
    <t>68114 Mullins Mountains East Kathrynchester, PW 90906</t>
  </si>
  <si>
    <t>eric03@gmail.com</t>
  </si>
  <si>
    <t>980.667.0412</t>
  </si>
  <si>
    <t>093-21-7249</t>
  </si>
  <si>
    <t>15725 Trevor Crossroad Apt. 016 Lynnchester, VI 30175</t>
  </si>
  <si>
    <t>kfrederick@yahoo.com</t>
  </si>
  <si>
    <t>888-372-4229</t>
  </si>
  <si>
    <t>886-54-8164</t>
  </si>
  <si>
    <t>1340 Amanda Shoal Suite 419 South Lauraport, WA 07182</t>
  </si>
  <si>
    <t>carolinephillips@hotmail.com</t>
  </si>
  <si>
    <t>001-528-862-4591x952</t>
  </si>
  <si>
    <t>097-62-0805</t>
  </si>
  <si>
    <t>Brock</t>
  </si>
  <si>
    <t>90823 Smith Spurs Suite 287 Jenningston, WI 56550</t>
  </si>
  <si>
    <t>david07@gmail.com</t>
  </si>
  <si>
    <t>+1-747-651-7336x9182</t>
  </si>
  <si>
    <t>546-83-3089</t>
  </si>
  <si>
    <t>Diane</t>
  </si>
  <si>
    <t>425 Brian Pike Apt. 744 North Jennifer, MS 07393</t>
  </si>
  <si>
    <t>brittanyburnett@yahoo.com</t>
  </si>
  <si>
    <t>864.556.8167x7719</t>
  </si>
  <si>
    <t>665-42-6389</t>
  </si>
  <si>
    <t>PSC 5617, Box 8584 APO AP 94266</t>
  </si>
  <si>
    <t>sblair@yahoo.com</t>
  </si>
  <si>
    <t>(832)436-3693</t>
  </si>
  <si>
    <t>466-71-7315</t>
  </si>
  <si>
    <t>032 Caitlin Court Apt. 957 East Thomasmouth, GA 46894</t>
  </si>
  <si>
    <t>melinda72@gmail.com</t>
  </si>
  <si>
    <t>231.700.0783x5853</t>
  </si>
  <si>
    <t>161-85-8046</t>
  </si>
  <si>
    <t>Moody</t>
  </si>
  <si>
    <t>77274 Harper Neck Acostatown, DC 78326</t>
  </si>
  <si>
    <t>daniel39@yahoo.com</t>
  </si>
  <si>
    <t>263.490.8291</t>
  </si>
  <si>
    <t>048-44-5606</t>
  </si>
  <si>
    <t>7791 Hardin Well South Joetown, MS 99264</t>
  </si>
  <si>
    <t>william85@gmail.com</t>
  </si>
  <si>
    <t>781.279.3616x862</t>
  </si>
  <si>
    <t>324-66-2750</t>
  </si>
  <si>
    <t>Danny</t>
  </si>
  <si>
    <t>Oliver</t>
  </si>
  <si>
    <t>97546 Joel Knolls South Dawnport, OR 89664</t>
  </si>
  <si>
    <t>johnsondiana@hotmail.com</t>
  </si>
  <si>
    <t>832.592.0838x497</t>
  </si>
  <si>
    <t>725-22-3423</t>
  </si>
  <si>
    <t>577 Nelson Ports Suite 064 Kelliside, LA 27135</t>
  </si>
  <si>
    <t>pwilliams@yahoo.com</t>
  </si>
  <si>
    <t>136-80-2528</t>
  </si>
  <si>
    <t>Molly</t>
  </si>
  <si>
    <t>1770 Lynn Crossroad Apt. 825 Elliottfurt, WI 83290</t>
  </si>
  <si>
    <t>fmartinez@gmail.com</t>
  </si>
  <si>
    <t>001-788-572-1838x545</t>
  </si>
  <si>
    <t>020-16-0289</t>
  </si>
  <si>
    <t>59036 Wade Motorway Suite 138 West Elizabethmouth, KS 42297</t>
  </si>
  <si>
    <t>andrew37@hotmail.com</t>
  </si>
  <si>
    <t>001-913-860-1562x5993</t>
  </si>
  <si>
    <t>329-80-5537</t>
  </si>
  <si>
    <t>Bethany</t>
  </si>
  <si>
    <t>Mcknight</t>
  </si>
  <si>
    <t>7545 Caldwell Hill Suite 808 Coxburgh, ME 75766</t>
  </si>
  <si>
    <t>perezjamie@hotmail.com</t>
  </si>
  <si>
    <t>+1-292-337-6801x69726</t>
  </si>
  <si>
    <t>779-81-0181</t>
  </si>
  <si>
    <t>840 Christopher Rue Lake Connie, DE 13436</t>
  </si>
  <si>
    <t>melody73@yahoo.com</t>
  </si>
  <si>
    <t>001-692-913-0270</t>
  </si>
  <si>
    <t>357-86-5120</t>
  </si>
  <si>
    <t>749 Jenna Fall Suite 090 Taylorton, MA 83975</t>
  </si>
  <si>
    <t>taylorlori@hotmail.com</t>
  </si>
  <si>
    <t>(374)366-7954x48014</t>
  </si>
  <si>
    <t>422-78-3581</t>
  </si>
  <si>
    <t>4096 John Wall Port Maryfurt, IA 78793</t>
  </si>
  <si>
    <t>bonnie31@yahoo.com</t>
  </si>
  <si>
    <t>500-698-9945</t>
  </si>
  <si>
    <t>419-90-2899</t>
  </si>
  <si>
    <t>8313 James Trafficway Apt. 383 North Stevenshire, WY 67996</t>
  </si>
  <si>
    <t>mariegrant@yahoo.com</t>
  </si>
  <si>
    <t>546.831.8751</t>
  </si>
  <si>
    <t>769-59-1922</t>
  </si>
  <si>
    <t>012 Kevin Isle Apt. 011 Larryport, UT 61894</t>
  </si>
  <si>
    <t>sandra20@hotmail.com</t>
  </si>
  <si>
    <t>500.617.6399x74412</t>
  </si>
  <si>
    <t>307-40-2094</t>
  </si>
  <si>
    <t>Whitehead</t>
  </si>
  <si>
    <t>289 Jessica Islands Suite 925 Gonzalezside, DC 35274</t>
  </si>
  <si>
    <t>dixonshelia@gmail.com</t>
  </si>
  <si>
    <t>+1-647-551-8614x6344</t>
  </si>
  <si>
    <t>392-99-6959</t>
  </si>
  <si>
    <t>Steve</t>
  </si>
  <si>
    <t>505 Gonzalez Harbor Suite 418 Martinezport, HI 20956</t>
  </si>
  <si>
    <t>hooversue@gmail.com</t>
  </si>
  <si>
    <t>468.687.4421x068</t>
  </si>
  <si>
    <t>830-75-6640</t>
  </si>
  <si>
    <t>Morrow</t>
  </si>
  <si>
    <t>354 Ryan Turnpike New Tina, NY 40320</t>
  </si>
  <si>
    <t>mhaney@hotmail.com</t>
  </si>
  <si>
    <t>(579)379-4407</t>
  </si>
  <si>
    <t>633-86-7663</t>
  </si>
  <si>
    <t>01666 April Brooks Lake Patriciafurt, GU 14431</t>
  </si>
  <si>
    <t>debrastewart@hotmail.com</t>
  </si>
  <si>
    <t>001-202-408-4774x9168</t>
  </si>
  <si>
    <t>385-37-1850</t>
  </si>
  <si>
    <t>Alvin</t>
  </si>
  <si>
    <t>5026 Fox Stravenue North Richardburgh, NH 72999</t>
  </si>
  <si>
    <t>mendozamatthew@gmail.com</t>
  </si>
  <si>
    <t>709-605-2461</t>
  </si>
  <si>
    <t>261-91-8202</t>
  </si>
  <si>
    <t>Jodi</t>
  </si>
  <si>
    <t>18832 Joshua Motorway Brooksville, DE 70769</t>
  </si>
  <si>
    <t>jeanette16@yahoo.com</t>
  </si>
  <si>
    <t>209.473.8881</t>
  </si>
  <si>
    <t>340-48-7170</t>
  </si>
  <si>
    <t>99763 Scott Path Simpsonmouth, AZ 67852</t>
  </si>
  <si>
    <t>porterstephen@yahoo.com</t>
  </si>
  <si>
    <t>(460)474-1955</t>
  </si>
  <si>
    <t>868-88-6198</t>
  </si>
  <si>
    <t>9588 Vazquez Flat New Dennisburgh, CA 45758</t>
  </si>
  <si>
    <t>bethgarrison@gmail.com</t>
  </si>
  <si>
    <t>313.433.7029</t>
  </si>
  <si>
    <t>845-14-1836</t>
  </si>
  <si>
    <t>8215 Thomas Gardens Suite 284 East Tina, IL 60173</t>
  </si>
  <si>
    <t>danieldyer@yahoo.com</t>
  </si>
  <si>
    <t>601-761-4949</t>
  </si>
  <si>
    <t>637-48-0992</t>
  </si>
  <si>
    <t>58249 Wilson Rapid Jenniferberg, GU 48926</t>
  </si>
  <si>
    <t>wilkersonronald@gmail.com</t>
  </si>
  <si>
    <t>(674)674-8128x909</t>
  </si>
  <si>
    <t>739-48-2023</t>
  </si>
  <si>
    <t>Bentley</t>
  </si>
  <si>
    <t>PSC 5395, Box 1007 APO AE 75404</t>
  </si>
  <si>
    <t>mooresarah@hotmail.com</t>
  </si>
  <si>
    <t>335-731-2521</t>
  </si>
  <si>
    <t>762-32-4315</t>
  </si>
  <si>
    <t>102 Solis Key Parkerport, MS 45068</t>
  </si>
  <si>
    <t>hgarrison@yahoo.com</t>
  </si>
  <si>
    <t>(593)349-7082</t>
  </si>
  <si>
    <t>033-49-5789</t>
  </si>
  <si>
    <t>35288 Nicole Land Apt. 828 Adamborough, WI 84144</t>
  </si>
  <si>
    <t>daviscaleb@hotmail.com</t>
  </si>
  <si>
    <t>529-14-3110</t>
  </si>
  <si>
    <t>USCGC Dunn FPO AA 11602</t>
  </si>
  <si>
    <t>vazquezbrittany@gmail.com</t>
  </si>
  <si>
    <t>642-560-3920</t>
  </si>
  <si>
    <t>768-08-1388</t>
  </si>
  <si>
    <t>5565 Daniel Gateway West Bryanborough, FM 20974</t>
  </si>
  <si>
    <t>riggskaren@gmail.com</t>
  </si>
  <si>
    <t>476.935.7562x1708</t>
  </si>
  <si>
    <t>248-76-0435</t>
  </si>
  <si>
    <t>Chen</t>
  </si>
  <si>
    <t>84823 Webb Creek Suite 522 North Stephen, KY 81527</t>
  </si>
  <si>
    <t>kimberly58@yahoo.com</t>
  </si>
  <si>
    <t>851-832-3077</t>
  </si>
  <si>
    <t>104-02-8646</t>
  </si>
  <si>
    <t>00801 Desiree Extension Suite 747 Lake Elizabeth, NE 71258</t>
  </si>
  <si>
    <t>howardjoshua@yahoo.com</t>
  </si>
  <si>
    <t>(346)347-9913</t>
  </si>
  <si>
    <t>340-87-8474</t>
  </si>
  <si>
    <t>3031 Walker View New Andrewport, UT 54492</t>
  </si>
  <si>
    <t>patricia42@hotmail.com</t>
  </si>
  <si>
    <t>(506)513-5608x81332</t>
  </si>
  <si>
    <t>294-48-8152</t>
  </si>
  <si>
    <t>1233 Patterson Trail Port Zachary, AK 16212</t>
  </si>
  <si>
    <t>lhowell@hotmail.com</t>
  </si>
  <si>
    <t>463.722.6381x13676</t>
  </si>
  <si>
    <t>458-59-9120</t>
  </si>
  <si>
    <t>483 Teresa Divide Apt. 754 Chenbury, AL 19457</t>
  </si>
  <si>
    <t>turnertyler@hotmail.com</t>
  </si>
  <si>
    <t>001-517-272-0122</t>
  </si>
  <si>
    <t>741-16-0867</t>
  </si>
  <si>
    <t>Hawkins</t>
  </si>
  <si>
    <t>8950 Charles Road Apt. 148 New David, WA 25987</t>
  </si>
  <si>
    <t>starkdavid@gmail.com</t>
  </si>
  <si>
    <t>001-300-976-1496x647</t>
  </si>
  <si>
    <t>225-88-6084</t>
  </si>
  <si>
    <t>Cunningham</t>
  </si>
  <si>
    <t>254 Beasley Villages Suite 637 Scottberg, MS 08831</t>
  </si>
  <si>
    <t>ginastewart@gmail.com</t>
  </si>
  <si>
    <t>001-671-862-9227x7163</t>
  </si>
  <si>
    <t>295-08-0025</t>
  </si>
  <si>
    <t>Pineda</t>
  </si>
  <si>
    <t>276 Marissa Valley Apt. 589 Suzanneside, TN 31237</t>
  </si>
  <si>
    <t>patrickjones@gmail.com</t>
  </si>
  <si>
    <t>(623)695-5813x5654</t>
  </si>
  <si>
    <t>840-57-3251</t>
  </si>
  <si>
    <t>00773 Vincent Heights East Jefferychester, VT 33715</t>
  </si>
  <si>
    <t>jessica86@gmail.com</t>
  </si>
  <si>
    <t>664.721.2290x7542</t>
  </si>
  <si>
    <t>444-73-9801</t>
  </si>
  <si>
    <t>689 Clark Avenue Transtad, NC 13973</t>
  </si>
  <si>
    <t>cindywoodward@yahoo.com</t>
  </si>
  <si>
    <t>(676)661-6441x86015</t>
  </si>
  <si>
    <t>555-56-5636</t>
  </si>
  <si>
    <t>Sonya</t>
  </si>
  <si>
    <t>Unit 4886 Box 9568 DPO AP 38661</t>
  </si>
  <si>
    <t>jbradley@hotmail.com</t>
  </si>
  <si>
    <t>846.731.6138x281</t>
  </si>
  <si>
    <t>120-72-4735</t>
  </si>
  <si>
    <t>424 Yates Crossroad Apt. 289 Port Eric, NH 83632</t>
  </si>
  <si>
    <t>zthomas@yahoo.com</t>
  </si>
  <si>
    <t>+1-629-275-5047x03503</t>
  </si>
  <si>
    <t>566-55-1020</t>
  </si>
  <si>
    <t>02283 Erik Squares Suite 116 Port Shari, IN 03331</t>
  </si>
  <si>
    <t>davisbeverly@yahoo.com</t>
  </si>
  <si>
    <t>001-269-754-4937x5502</t>
  </si>
  <si>
    <t>402-29-6187</t>
  </si>
  <si>
    <t>Lyons</t>
  </si>
  <si>
    <t>Unit 8877 Box 9607 DPO AP 59251</t>
  </si>
  <si>
    <t>robin90@gmail.com</t>
  </si>
  <si>
    <t>+1-331-822-0843x737</t>
  </si>
  <si>
    <t>408-02-3532</t>
  </si>
  <si>
    <t>27197 Swanson Roads Suite 745 West David, GU 73784</t>
  </si>
  <si>
    <t>+1-429-882-4119x28119</t>
  </si>
  <si>
    <t>258-31-1920</t>
  </si>
  <si>
    <t>36193 Tim Ridge Grahamland, VT 01386</t>
  </si>
  <si>
    <t>amanda56@yahoo.com</t>
  </si>
  <si>
    <t>711-83-7029</t>
  </si>
  <si>
    <t>Vickie</t>
  </si>
  <si>
    <t>903 Elizabeth Stream East William, ID 86934</t>
  </si>
  <si>
    <t>hernandezjason@gmail.com</t>
  </si>
  <si>
    <t>001-484-339-2678x585</t>
  </si>
  <si>
    <t>810-24-0136</t>
  </si>
  <si>
    <t>044 Carr Centers South Anthony, PW 09177</t>
  </si>
  <si>
    <t>amanda73@hotmail.com</t>
  </si>
  <si>
    <t>+1-840-642-0726x0873</t>
  </si>
  <si>
    <t>627-90-8732</t>
  </si>
  <si>
    <t>2283 Bowen Glen Murphyview, NY 42564</t>
  </si>
  <si>
    <t>tamaraeaton@gmail.com</t>
  </si>
  <si>
    <t>264.306.1096</t>
  </si>
  <si>
    <t>457-57-3207</t>
  </si>
  <si>
    <t>Barry</t>
  </si>
  <si>
    <t>240 Donna Summit Christopherton, OH 66940</t>
  </si>
  <si>
    <t>santosjose@gmail.com</t>
  </si>
  <si>
    <t>269.577.0428x83040</t>
  </si>
  <si>
    <t>053-21-5679</t>
  </si>
  <si>
    <t>6324 Cuevas Light South Dianehaven, DE 40304</t>
  </si>
  <si>
    <t>ogarza@gmail.com</t>
  </si>
  <si>
    <t>841.422.5558</t>
  </si>
  <si>
    <t>209-85-9217</t>
  </si>
  <si>
    <t>Roberson</t>
  </si>
  <si>
    <t>10729 Gregory Manors Suite 249 New Nicolas, WI 27506</t>
  </si>
  <si>
    <t>wyoung@gmail.com</t>
  </si>
  <si>
    <t>+1-239-543-5108x817</t>
  </si>
  <si>
    <t>697-73-3597</t>
  </si>
  <si>
    <t>522 Kelly Tunnel Douglasland, MT 82065</t>
  </si>
  <si>
    <t>moraleskaitlyn@hotmail.com</t>
  </si>
  <si>
    <t>(473)934-0428x52287</t>
  </si>
  <si>
    <t>846-69-9438</t>
  </si>
  <si>
    <t>787 Luis Island Suite 749 South Melissaport, TN 80618</t>
  </si>
  <si>
    <t>james91@yahoo.com</t>
  </si>
  <si>
    <t>302.315.0112</t>
  </si>
  <si>
    <t>552-78-5031</t>
  </si>
  <si>
    <t>33273 Reyes Glens Apt. 183 Lake John, GU 12375</t>
  </si>
  <si>
    <t>tcameron@gmail.com</t>
  </si>
  <si>
    <t>817-220-5994x6680</t>
  </si>
  <si>
    <t>011-56-9928</t>
  </si>
  <si>
    <t>187 Smith Fields Costastad, NJ 60410</t>
  </si>
  <si>
    <t>rhorn@gmail.com</t>
  </si>
  <si>
    <t>233-856-2064x3087</t>
  </si>
  <si>
    <t>137-22-0569</t>
  </si>
  <si>
    <t>Catherine</t>
  </si>
  <si>
    <t>Burgess</t>
  </si>
  <si>
    <t>6999 Johnson Parkways Apt. 476 Nicholasfort, MH 03209</t>
  </si>
  <si>
    <t>dlove@yahoo.com</t>
  </si>
  <si>
    <t>(929)398-6492x16210</t>
  </si>
  <si>
    <t>201-11-8207</t>
  </si>
  <si>
    <t>Sawyer</t>
  </si>
  <si>
    <t>3712 Foster Parkway North Nicole, GA 92481</t>
  </si>
  <si>
    <t>markjames@hotmail.com</t>
  </si>
  <si>
    <t>299.770.8563</t>
  </si>
  <si>
    <t>658-54-1720</t>
  </si>
  <si>
    <t>2357 Bryan Loop Suite 757 Bentonmouth, WV 04742</t>
  </si>
  <si>
    <t>megandawson@gmail.com</t>
  </si>
  <si>
    <t>847-319-1978x97632</t>
  </si>
  <si>
    <t>155-94-7528</t>
  </si>
  <si>
    <t>Ray</t>
  </si>
  <si>
    <t>2313 Natalie Skyway Apt. 865 Lewisview, CT 05369</t>
  </si>
  <si>
    <t>uallen@gmail.com</t>
  </si>
  <si>
    <t>786-712-0645x795</t>
  </si>
  <si>
    <t>470-41-5907</t>
  </si>
  <si>
    <t>Olivia</t>
  </si>
  <si>
    <t>796 Mayer Key Grahamshire, AK 68640</t>
  </si>
  <si>
    <t>evelyn32@yahoo.com</t>
  </si>
  <si>
    <t>+1-441-492-6092x94514</t>
  </si>
  <si>
    <t>031-67-7499</t>
  </si>
  <si>
    <t>10863 Lisa Motorway New Christopherton, SD 97735</t>
  </si>
  <si>
    <t>mortondiane@yahoo.com</t>
  </si>
  <si>
    <t>001-542-950-3301x0006</t>
  </si>
  <si>
    <t>378-85-9301</t>
  </si>
  <si>
    <t>88652 Allison Underpass Apt. 064 Brianberg, MN 94036</t>
  </si>
  <si>
    <t>austinallen@yahoo.com</t>
  </si>
  <si>
    <t>428-636-1006x762</t>
  </si>
  <si>
    <t>794-92-2112</t>
  </si>
  <si>
    <t>Juan</t>
  </si>
  <si>
    <t>Fuentes</t>
  </si>
  <si>
    <t>3860 Gross Ways West Jamesmouth, SC 20650</t>
  </si>
  <si>
    <t>edwardlin@hotmail.com</t>
  </si>
  <si>
    <t>+1-630-962-4909x9563</t>
  </si>
  <si>
    <t>395-10-5204</t>
  </si>
  <si>
    <t>580 Edward Orchard Apt. 539 South Cynthiastad, VI 43270</t>
  </si>
  <si>
    <t>jay27@gmail.com</t>
  </si>
  <si>
    <t>+1-291-245-8315x998</t>
  </si>
  <si>
    <t>068-96-4199</t>
  </si>
  <si>
    <t>5514 John Villages Gonzalezhaven, MT 89119</t>
  </si>
  <si>
    <t>jonesjustin@hotmail.com</t>
  </si>
  <si>
    <t>(930)902-7762x07288</t>
  </si>
  <si>
    <t>246-47-1284</t>
  </si>
  <si>
    <t>44996 James Ferry Hernandezview, WI 23133</t>
  </si>
  <si>
    <t>jbailey@gmail.com</t>
  </si>
  <si>
    <t>895-71-2603</t>
  </si>
  <si>
    <t>65805 Whitney Roads West Cindyburgh, MS 20804</t>
  </si>
  <si>
    <t>ilarson@hotmail.com</t>
  </si>
  <si>
    <t>642-698-0351x67256</t>
  </si>
  <si>
    <t>745-65-4260</t>
  </si>
  <si>
    <t>394 Lee Prairie Apt. 634 Lake Laurenview, VT 65793</t>
  </si>
  <si>
    <t>hallkelly@yahoo.com</t>
  </si>
  <si>
    <t>682.899.4655x8670</t>
  </si>
  <si>
    <t>883-74-4987</t>
  </si>
  <si>
    <t>Frederick</t>
  </si>
  <si>
    <t>PSC 1035, Box 5686 APO AE 85858</t>
  </si>
  <si>
    <t>xtaylor@yahoo.com</t>
  </si>
  <si>
    <t>+1-338-597-2385x4338</t>
  </si>
  <si>
    <t>075-06-7811</t>
  </si>
  <si>
    <t>Valencia</t>
  </si>
  <si>
    <t>2871 Joseph Forks Apt. 000 Martinezfort, MO 86564</t>
  </si>
  <si>
    <t>ccruz@hotmail.com</t>
  </si>
  <si>
    <t>521-429-5720x09142</t>
  </si>
  <si>
    <t>298-78-2128</t>
  </si>
  <si>
    <t>Donna</t>
  </si>
  <si>
    <t>Hopkins</t>
  </si>
  <si>
    <t>6500 James Street Apt. 958 New Caitlin, MH 84573</t>
  </si>
  <si>
    <t>stevenvalentine@yahoo.com</t>
  </si>
  <si>
    <t>(498)332-8754</t>
  </si>
  <si>
    <t>544-79-6819</t>
  </si>
  <si>
    <t>537 Jones Rest Suite 226 Robertschester, VA 25062</t>
  </si>
  <si>
    <t>isosa@yahoo.com</t>
  </si>
  <si>
    <t>(656)616-8761x788</t>
  </si>
  <si>
    <t>075-55-7793</t>
  </si>
  <si>
    <t>9118 Leonard Shores Apt. 884 South Steventown, IA 05605</t>
  </si>
  <si>
    <t>umaddox@hotmail.com</t>
  </si>
  <si>
    <t>637-969-9507x585</t>
  </si>
  <si>
    <t>182-51-1527</t>
  </si>
  <si>
    <t>Unit 6484 Box 9686 DPO AE 97152</t>
  </si>
  <si>
    <t>levyrandy@yahoo.com</t>
  </si>
  <si>
    <t>868.929.7480x25093</t>
  </si>
  <si>
    <t>650-30-9626</t>
  </si>
  <si>
    <t>Zamora</t>
  </si>
  <si>
    <t>4209 Bell Forest Barronmouth, MA 47845</t>
  </si>
  <si>
    <t>georgetommy@hotmail.com</t>
  </si>
  <si>
    <t>001-455-430-6392</t>
  </si>
  <si>
    <t>042-34-5130</t>
  </si>
  <si>
    <t>49015 Wanda Underpass Lake Josephbury, VA 21850</t>
  </si>
  <si>
    <t>yperez@yahoo.com</t>
  </si>
  <si>
    <t>471.340.6554x1717</t>
  </si>
  <si>
    <t>649-80-1108</t>
  </si>
  <si>
    <t>6459 Lynn Meadows Apt. 779 Tylerville, NY 11744</t>
  </si>
  <si>
    <t>oterrell@hotmail.com</t>
  </si>
  <si>
    <t>946.760.9098x847</t>
  </si>
  <si>
    <t>085-50-4258</t>
  </si>
  <si>
    <t>40616 Gomez Bypass Suite 033 Karenview, MT 97606</t>
  </si>
  <si>
    <t>iwood@yahoo.com</t>
  </si>
  <si>
    <t>382.699.1495x16681</t>
  </si>
  <si>
    <t>591-15-0410</t>
  </si>
  <si>
    <t>Erik</t>
  </si>
  <si>
    <t>Wyatt</t>
  </si>
  <si>
    <t>150 Adrienne Knolls Suite 033 Port Catherine, ME 35819</t>
  </si>
  <si>
    <t>wmartinez@yahoo.com</t>
  </si>
  <si>
    <t>514-240-8916x039</t>
  </si>
  <si>
    <t>625-19-8647</t>
  </si>
  <si>
    <t>Keller</t>
  </si>
  <si>
    <t>42650 Perry Valley Hernandezview, NM 91526</t>
  </si>
  <si>
    <t>vparker@hotmail.com</t>
  </si>
  <si>
    <t>+1-578-970-5022x91162</t>
  </si>
  <si>
    <t>128-63-9649</t>
  </si>
  <si>
    <t>663 Rebecca Ramp East Richard, DE 80819</t>
  </si>
  <si>
    <t>jessicajohnson@gmail.com</t>
  </si>
  <si>
    <t>607-77-8708</t>
  </si>
  <si>
    <t>225 Matthew Path Suite 653 Stephanieton, KY 34286</t>
  </si>
  <si>
    <t>ashley91@yahoo.com</t>
  </si>
  <si>
    <t>619-918-9818x071</t>
  </si>
  <si>
    <t>209-37-4690</t>
  </si>
  <si>
    <t>Mariah</t>
  </si>
  <si>
    <t>809 Michelle Vista Suite 279 New Jamesview, IL 41509</t>
  </si>
  <si>
    <t>sean80@gmail.com</t>
  </si>
  <si>
    <t>428-480-9189x390</t>
  </si>
  <si>
    <t>325-54-4948</t>
  </si>
  <si>
    <t>PSC 9568, Box 7775 APO AE 93152</t>
  </si>
  <si>
    <t>markblake@hotmail.com</t>
  </si>
  <si>
    <t>326-237-5332x856</t>
  </si>
  <si>
    <t>532-81-1793</t>
  </si>
  <si>
    <t>14575 Jonathan Garden Suite 277 Ericksontown, OK 84904</t>
  </si>
  <si>
    <t>kbarnes@yahoo.com</t>
  </si>
  <si>
    <t>932-353-4228</t>
  </si>
  <si>
    <t>064-80-9568</t>
  </si>
  <si>
    <t>507 Lindsey Fork Suite 694 Brownside, VI 62581</t>
  </si>
  <si>
    <t>combsariel@hotmail.com</t>
  </si>
  <si>
    <t>+1-771-439-4549x268</t>
  </si>
  <si>
    <t>675-67-1874</t>
  </si>
  <si>
    <t>Guerra</t>
  </si>
  <si>
    <t>2634 Frank Tunnel Suite 195 Port Ryan, VT 14184</t>
  </si>
  <si>
    <t>jonathanwatkins@hotmail.com</t>
  </si>
  <si>
    <t>001-538-395-8387x3738</t>
  </si>
  <si>
    <t>184-01-0335</t>
  </si>
  <si>
    <t>Page</t>
  </si>
  <si>
    <t>USNV Terry FPO AA 50204</t>
  </si>
  <si>
    <t>katieconrad@gmail.com</t>
  </si>
  <si>
    <t>786-543-7504</t>
  </si>
  <si>
    <t>482-72-8784</t>
  </si>
  <si>
    <t>75907 Coleman Junction New Phillip, AS 11924</t>
  </si>
  <si>
    <t>phillipray@yahoo.com</t>
  </si>
  <si>
    <t>813-34-3905</t>
  </si>
  <si>
    <t>1200 Brown Walks North Michelle, CO 14712</t>
  </si>
  <si>
    <t>smithchristopher@gmail.com</t>
  </si>
  <si>
    <t>+1-504-220-0235x465</t>
  </si>
  <si>
    <t>312-31-1377</t>
  </si>
  <si>
    <t>PSC 2745, Box 8684 APO AE 47857</t>
  </si>
  <si>
    <t>angela74@gmail.com</t>
  </si>
  <si>
    <t>001-524-865-9608</t>
  </si>
  <si>
    <t>321-61-9639</t>
  </si>
  <si>
    <t>780 Pacheco Stravenue Apt. 934 Port Williamton, IA 99131</t>
  </si>
  <si>
    <t>wherrera@hotmail.com</t>
  </si>
  <si>
    <t>+1-437-350-9249x467</t>
  </si>
  <si>
    <t>115-12-4787</t>
  </si>
  <si>
    <t>61998 Koch Port Apt. 010 South Sarahshire, AK 09527</t>
  </si>
  <si>
    <t>michaeldiaz@hotmail.com</t>
  </si>
  <si>
    <t>151-14-4554</t>
  </si>
  <si>
    <t>Wendy</t>
  </si>
  <si>
    <t>Schultz</t>
  </si>
  <si>
    <t>3932 Marshall Row Suite 987 Port Denise, MT 35884</t>
  </si>
  <si>
    <t>rodriguezwendy@gmail.com</t>
  </si>
  <si>
    <t>150-58-6931</t>
  </si>
  <si>
    <t>Maldonado</t>
  </si>
  <si>
    <t>6175 Sarah Roads West Donna, PA 73684</t>
  </si>
  <si>
    <t>robertlopez@gmail.com</t>
  </si>
  <si>
    <t>730-204-4987x723</t>
  </si>
  <si>
    <t>337-01-7460</t>
  </si>
  <si>
    <t>20208 Montes Pike Simonberg, TN 92370</t>
  </si>
  <si>
    <t>eward@hotmail.com</t>
  </si>
  <si>
    <t>650-390-2405x63742</t>
  </si>
  <si>
    <t>507-82-3925</t>
  </si>
  <si>
    <t>763 Ingram Square Apt. 167 Ayalaside, FL 24508</t>
  </si>
  <si>
    <t>michael03@yahoo.com</t>
  </si>
  <si>
    <t>+1-353-540-0438x9106</t>
  </si>
  <si>
    <t>496-92-4680</t>
  </si>
  <si>
    <t>Jacobson</t>
  </si>
  <si>
    <t>123 David Viaduct Evansfort, OR 14861</t>
  </si>
  <si>
    <t>agarcia@gmail.com</t>
  </si>
  <si>
    <t>001-266-772-3653</t>
  </si>
  <si>
    <t>205-63-7595</t>
  </si>
  <si>
    <t>Schmitt</t>
  </si>
  <si>
    <t>82732 Jones Walks Hunterton, CO 88495</t>
  </si>
  <si>
    <t>donna65@yahoo.com</t>
  </si>
  <si>
    <t>811-73-3249</t>
  </si>
  <si>
    <t>63976 Oconnell Isle Apt. 497 East Brentville, OK 10841</t>
  </si>
  <si>
    <t>bensonwilliam@gmail.com</t>
  </si>
  <si>
    <t>418.301.9757x601</t>
  </si>
  <si>
    <t>192-39-8998</t>
  </si>
  <si>
    <t>PSC 9503, Box 3437 APO AA 01865</t>
  </si>
  <si>
    <t>courtney67@gmail.com</t>
  </si>
  <si>
    <t>(802)848-6639x6034</t>
  </si>
  <si>
    <t>861-82-4204</t>
  </si>
  <si>
    <t>1305 Sara Inlet Tracyborough, PA 59213</t>
  </si>
  <si>
    <t>lori31@gmail.com</t>
  </si>
  <si>
    <t>803-481-9728</t>
  </si>
  <si>
    <t>396-72-3520</t>
  </si>
  <si>
    <t>7905 Reed Rapids East Matthew, GU 27115</t>
  </si>
  <si>
    <t>brendataylor@gmail.com</t>
  </si>
  <si>
    <t>(488)472-9742x1623</t>
  </si>
  <si>
    <t>055-13-2693</t>
  </si>
  <si>
    <t>USNV Romero FPO AP 02869</t>
  </si>
  <si>
    <t>paulali@yahoo.com</t>
  </si>
  <si>
    <t>889-654-1315</t>
  </si>
  <si>
    <t>450-58-3155</t>
  </si>
  <si>
    <t>Sosa</t>
  </si>
  <si>
    <t>735 Villegas Lakes Apt. 816 Sotomouth, ND 54475</t>
  </si>
  <si>
    <t>tylersampson@yahoo.com</t>
  </si>
  <si>
    <t>595-859-9131x10454</t>
  </si>
  <si>
    <t>476-38-0917</t>
  </si>
  <si>
    <t>Little</t>
  </si>
  <si>
    <t>49698 Jennifer Port Suite 269 Markburgh, AZ 02073</t>
  </si>
  <si>
    <t>rachelowens@gmail.com</t>
  </si>
  <si>
    <t>104-34-8433</t>
  </si>
  <si>
    <t>694 Yvette Port Friedmanshire, OR 98111</t>
  </si>
  <si>
    <t>tommy24@hotmail.com</t>
  </si>
  <si>
    <t>235-773-5256x222</t>
  </si>
  <si>
    <t>888-48-7537</t>
  </si>
  <si>
    <t>0843 Michael Dale Suite 054 New Gregoryview, OR 19532</t>
  </si>
  <si>
    <t>nichole86@yahoo.com</t>
  </si>
  <si>
    <t>882-62-1230</t>
  </si>
  <si>
    <t>Preston</t>
  </si>
  <si>
    <t>838 Alexander Trace Suite 502 New Christinefurt, RI 57664</t>
  </si>
  <si>
    <t>heatherrichardson@yahoo.com</t>
  </si>
  <si>
    <t>(328)547-1186x60408</t>
  </si>
  <si>
    <t>105-21-7369</t>
  </si>
  <si>
    <t>USNV Rice FPO AA 99768</t>
  </si>
  <si>
    <t>sandovalyvonne@gmail.com</t>
  </si>
  <si>
    <t>001-672-793-0721x39268</t>
  </si>
  <si>
    <t>870-69-9458</t>
  </si>
  <si>
    <t>3702 Williams Throughway Chapmanburgh, CA 40333</t>
  </si>
  <si>
    <t>travis00@yahoo.com</t>
  </si>
  <si>
    <t>(812)728-6987x17280</t>
  </si>
  <si>
    <t>233-45-9440</t>
  </si>
  <si>
    <t>Arthur</t>
  </si>
  <si>
    <t>8876 Sarah Springs South Jeffreymouth, FL 65276</t>
  </si>
  <si>
    <t>rodneyparrish@yahoo.com</t>
  </si>
  <si>
    <t>865-05-7732</t>
  </si>
  <si>
    <t>01148 Hughes Flats Apt. 782 South Andreaberg, MA 74272</t>
  </si>
  <si>
    <t>nathanliu@gmail.com</t>
  </si>
  <si>
    <t>(223)608-7029</t>
  </si>
  <si>
    <t>361-19-3751</t>
  </si>
  <si>
    <t>Sharon</t>
  </si>
  <si>
    <t>65905 Daniel Wells Apt. 923 North Laura, MH 05035</t>
  </si>
  <si>
    <t>sweeneygeorge@hotmail.com</t>
  </si>
  <si>
    <t>+1-594-620-8087x61153</t>
  </si>
  <si>
    <t>092-21-6465</t>
  </si>
  <si>
    <t>61683 Mcfarland Path Apt. 568 East Justin, IL 47622</t>
  </si>
  <si>
    <t>uhuang@yahoo.com</t>
  </si>
  <si>
    <t>723.898.3836</t>
  </si>
  <si>
    <t>569-84-7430</t>
  </si>
  <si>
    <t>19629 Romero Run Suite 269 West Brandonhaven, MN 29905</t>
  </si>
  <si>
    <t>turnerrebecca@hotmail.com</t>
  </si>
  <si>
    <t>(607)204-6988x58187</t>
  </si>
  <si>
    <t>594-10-2894</t>
  </si>
  <si>
    <t>167 Amanda Forks New Kristy, TN 70966</t>
  </si>
  <si>
    <t>ramseychristine@yahoo.com</t>
  </si>
  <si>
    <t>001-849-572-9101x69431</t>
  </si>
  <si>
    <t>122-06-2961</t>
  </si>
  <si>
    <t>Jo</t>
  </si>
  <si>
    <t>Unit 9722 Box 7818 DPO AP 60106</t>
  </si>
  <si>
    <t>steven65@hotmail.com</t>
  </si>
  <si>
    <t>236.950.2980x752</t>
  </si>
  <si>
    <t>052-82-5816</t>
  </si>
  <si>
    <t>2412 Wise Plains Suite 644 West Edward, AR 26372</t>
  </si>
  <si>
    <t>annemckinney@yahoo.com</t>
  </si>
  <si>
    <t>(637)642-0567</t>
  </si>
  <si>
    <t>238-12-4010</t>
  </si>
  <si>
    <t>735 Johnson Cliff Johnsonshire, MN 10638</t>
  </si>
  <si>
    <t>rfischer@yahoo.com</t>
  </si>
  <si>
    <t>765-658-2116</t>
  </si>
  <si>
    <t>498-57-9734</t>
  </si>
  <si>
    <t>31981 Michelle Extension Suite 545 North Davidchester, NC 69367</t>
  </si>
  <si>
    <t>leeanthony@hotmail.com</t>
  </si>
  <si>
    <t>(863)484-8183x499</t>
  </si>
  <si>
    <t>167-39-0114</t>
  </si>
  <si>
    <t>7939 Steve Glen Apt. 735 North Hannah, AZ 16710</t>
  </si>
  <si>
    <t>sprice@hotmail.com</t>
  </si>
  <si>
    <t>001-656-526-0145</t>
  </si>
  <si>
    <t>799-50-0002</t>
  </si>
  <si>
    <t>Tate</t>
  </si>
  <si>
    <t>6661 Morse Views East Ralphland, UT 13061</t>
  </si>
  <si>
    <t>cdiaz@yahoo.com</t>
  </si>
  <si>
    <t>(784)495-1857</t>
  </si>
  <si>
    <t>442-23-4213</t>
  </si>
  <si>
    <t>19263 Allen Summit North Erica, NH 89614</t>
  </si>
  <si>
    <t>delacruztimothy@gmail.com</t>
  </si>
  <si>
    <t>(432)375-3099x9591</t>
  </si>
  <si>
    <t>710-02-8186</t>
  </si>
  <si>
    <t>Watson</t>
  </si>
  <si>
    <t>748 Snyder Valley Denisebury, LA 89353</t>
  </si>
  <si>
    <t>kenneth85@hotmail.com</t>
  </si>
  <si>
    <t>(639)665-2860</t>
  </si>
  <si>
    <t>595-13-0243</t>
  </si>
  <si>
    <t>137 Carpenter Unions Port Micheal, SC 93466</t>
  </si>
  <si>
    <t>lhall@yahoo.com</t>
  </si>
  <si>
    <t>+1-988-825-2656x737</t>
  </si>
  <si>
    <t>177-58-9962</t>
  </si>
  <si>
    <t>Lam</t>
  </si>
  <si>
    <t>PSC 5334, Box 5181 APO AA 26062</t>
  </si>
  <si>
    <t>agates@hotmail.com</t>
  </si>
  <si>
    <t>804-318-4230x22465</t>
  </si>
  <si>
    <t>698-04-5340</t>
  </si>
  <si>
    <t>Denise</t>
  </si>
  <si>
    <t>Hudson</t>
  </si>
  <si>
    <t>700 Conrad Parkway Apt. 273 Potterland, NC 32011</t>
  </si>
  <si>
    <t>simmonsmichael@gmail.com</t>
  </si>
  <si>
    <t>+1-560-652-5337x7392</t>
  </si>
  <si>
    <t>363-36-2218</t>
  </si>
  <si>
    <t>PSC 7844, Box 7596 APO AA 97445</t>
  </si>
  <si>
    <t>robinsonemily@hotmail.com</t>
  </si>
  <si>
    <t>001-318-661-4112x0979</t>
  </si>
  <si>
    <t>527-03-4507</t>
  </si>
  <si>
    <t>6965 Mahoney Light Taylorview, IN 25906</t>
  </si>
  <si>
    <t>kimberlybrooks@gmail.com</t>
  </si>
  <si>
    <t>(606)619-2967x285</t>
  </si>
  <si>
    <t>426-77-1033</t>
  </si>
  <si>
    <t>88490 Davis Stream Suite 142 New Adambury, WY 82152</t>
  </si>
  <si>
    <t>medwards@hotmail.com</t>
  </si>
  <si>
    <t>001-736-979-8406x7801</t>
  </si>
  <si>
    <t>087-99-1053</t>
  </si>
  <si>
    <t>Hanna</t>
  </si>
  <si>
    <t>728 Ashley Loaf Burnsview, WV 23347</t>
  </si>
  <si>
    <t>imoore@yahoo.com</t>
  </si>
  <si>
    <t>531-216-1696</t>
  </si>
  <si>
    <t>073-73-0913</t>
  </si>
  <si>
    <t>Cameron</t>
  </si>
  <si>
    <t>78322 Dawn Brooks Myersbury, HI 92019</t>
  </si>
  <si>
    <t>jasminepark@gmail.com</t>
  </si>
  <si>
    <t>001-471-751-5256x1133</t>
  </si>
  <si>
    <t>329-79-3917</t>
  </si>
  <si>
    <t>Camacho</t>
  </si>
  <si>
    <t>0066 Kirsten Heights Apt. 553 Lewisburgh, MO 35661</t>
  </si>
  <si>
    <t>krivera@yahoo.com</t>
  </si>
  <si>
    <t>641-568-9498</t>
  </si>
  <si>
    <t>042-39-3607</t>
  </si>
  <si>
    <t>7824 Diaz Viaduct North Elizabeth, CO 51788</t>
  </si>
  <si>
    <t>lwilliams@hotmail.com</t>
  </si>
  <si>
    <t>639-391-2327x3806</t>
  </si>
  <si>
    <t>065-86-1442</t>
  </si>
  <si>
    <t>1012 White Pine North Robert, MH 28141</t>
  </si>
  <si>
    <t>kennethallison@yahoo.com</t>
  </si>
  <si>
    <t>+1-912-664-3709x409</t>
  </si>
  <si>
    <t>324-54-7465</t>
  </si>
  <si>
    <t>Douglas</t>
  </si>
  <si>
    <t>19288 Mcfarland Harbor West Dalemouth, MP 72261</t>
  </si>
  <si>
    <t>caldwellemily@hotmail.com</t>
  </si>
  <si>
    <t>001-642-209-9525x32843</t>
  </si>
  <si>
    <t>393-40-4291</t>
  </si>
  <si>
    <t>Boone</t>
  </si>
  <si>
    <t>8349 Curtis Path Apt. 839 New Cameronfort, MS 06432</t>
  </si>
  <si>
    <t>ujenkins@gmail.com</t>
  </si>
  <si>
    <t>542-86-8185</t>
  </si>
  <si>
    <t>Jimmy</t>
  </si>
  <si>
    <t>4407 Whitney Streets Tylerstad, KS 90631</t>
  </si>
  <si>
    <t>sara90@yahoo.com</t>
  </si>
  <si>
    <t>739-606-6536x0168</t>
  </si>
  <si>
    <t>738-21-2155</t>
  </si>
  <si>
    <t>778 Adkins Ramp Suite 631 Port Juliaberg, AZ 86988</t>
  </si>
  <si>
    <t>matthewroberson@hotmail.com</t>
  </si>
  <si>
    <t>354.552.5550x62038</t>
  </si>
  <si>
    <t>049-35-9279</t>
  </si>
  <si>
    <t>Kurt</t>
  </si>
  <si>
    <t>52911 Brown Port Lambertbury, NV 22808</t>
  </si>
  <si>
    <t>jwillis@gmail.com</t>
  </si>
  <si>
    <t>+1-316-889-0867x91996</t>
  </si>
  <si>
    <t>392-75-4209</t>
  </si>
  <si>
    <t>Ramsey</t>
  </si>
  <si>
    <t>479 Hunt Lock Suite 967 Rodriguezside, IN 52285</t>
  </si>
  <si>
    <t>veronicapollard@gmail.com</t>
  </si>
  <si>
    <t>(562)356-4931</t>
  </si>
  <si>
    <t>052-25-5615</t>
  </si>
  <si>
    <t>11054 Ryan Plaza Mercadoton, OK 23073</t>
  </si>
  <si>
    <t>mgreene@yahoo.com</t>
  </si>
  <si>
    <t>856-46-9141</t>
  </si>
  <si>
    <t>195 Hansen Coves East Josebury, NY 42222</t>
  </si>
  <si>
    <t>hrosales@yahoo.com</t>
  </si>
  <si>
    <t>+1-508-365-3223x71449</t>
  </si>
  <si>
    <t>088-15-3290</t>
  </si>
  <si>
    <t>Wells</t>
  </si>
  <si>
    <t>2807 Mitchell Shores Apt. 323 Kristenton, NJ 57418</t>
  </si>
  <si>
    <t>danielle19@yahoo.com</t>
  </si>
  <si>
    <t>407.242.3906</t>
  </si>
  <si>
    <t>360-62-7863</t>
  </si>
  <si>
    <t>08310 Elizabeth Forks East Cynthia, HI 67050</t>
  </si>
  <si>
    <t>xanderson@hotmail.com</t>
  </si>
  <si>
    <t>883-76-2218</t>
  </si>
  <si>
    <t>PSC 9237, Box 9527 APO AP 23066</t>
  </si>
  <si>
    <t>tammy35@yahoo.com</t>
  </si>
  <si>
    <t>454.518.0727</t>
  </si>
  <si>
    <t>471-33-0682</t>
  </si>
  <si>
    <t>669 Michele Villages Thompsonchester, KS 18733</t>
  </si>
  <si>
    <t>hansendaniel@gmail.com</t>
  </si>
  <si>
    <t>(687)491-2113</t>
  </si>
  <si>
    <t>724-43-6110</t>
  </si>
  <si>
    <t>Rhonda</t>
  </si>
  <si>
    <t>Richmond</t>
  </si>
  <si>
    <t>62806 Carrie Harbors Apt. 283 North Joeside, SD 93573</t>
  </si>
  <si>
    <t>ashley05@hotmail.com</t>
  </si>
  <si>
    <t>001-526-897-8561</t>
  </si>
  <si>
    <t>665-39-6075</t>
  </si>
  <si>
    <t>2471 Donna Isle Kathleenberg, VA 81133</t>
  </si>
  <si>
    <t>david20@hotmail.com</t>
  </si>
  <si>
    <t>567.698.5138</t>
  </si>
  <si>
    <t>536-58-6861</t>
  </si>
  <si>
    <t>060 Brown Points Suite 331 East Jasmine, FM 78157</t>
  </si>
  <si>
    <t>kweber@hotmail.com</t>
  </si>
  <si>
    <t>462-29-8001</t>
  </si>
  <si>
    <t>Kline</t>
  </si>
  <si>
    <t>508 Brian Crest Estradaville, ME 69184</t>
  </si>
  <si>
    <t>lindseycrane@gmail.com</t>
  </si>
  <si>
    <t>783-11-5626</t>
  </si>
  <si>
    <t>Goodman</t>
  </si>
  <si>
    <t>24341 Collins Ford Apt. 662 East Robin, PW 61104</t>
  </si>
  <si>
    <t>jonesjames@yahoo.com</t>
  </si>
  <si>
    <t>731-963-8279x6016</t>
  </si>
  <si>
    <t>226-03-0956</t>
  </si>
  <si>
    <t>Spence</t>
  </si>
  <si>
    <t>0038 Wendy Extension Suite 406 Georgemouth, DE 45984</t>
  </si>
  <si>
    <t>jramsey@hotmail.com</t>
  </si>
  <si>
    <t>363-275-1866x25094</t>
  </si>
  <si>
    <t>564-78-3148</t>
  </si>
  <si>
    <t>357 Morris Port Nelsonchester, OK 14993</t>
  </si>
  <si>
    <t>fred53@yahoo.com</t>
  </si>
  <si>
    <t>232.559.4722</t>
  </si>
  <si>
    <t>540-75-3840</t>
  </si>
  <si>
    <t>Perry</t>
  </si>
  <si>
    <t>6737 Melanie Flats Apt. 048 Port Melissa, NH 11126</t>
  </si>
  <si>
    <t>rharris@hotmail.com</t>
  </si>
  <si>
    <t>054-69-9636</t>
  </si>
  <si>
    <t>Sylvia</t>
  </si>
  <si>
    <t>5931 Christopher Inlet Jeffreyville, UT 08549</t>
  </si>
  <si>
    <t>luis68@hotmail.com</t>
  </si>
  <si>
    <t>977-633-5385</t>
  </si>
  <si>
    <t>697-37-2308</t>
  </si>
  <si>
    <t>82090 Thomas Lodge West Michael, AL 14066</t>
  </si>
  <si>
    <t>christian31@hotmail.com</t>
  </si>
  <si>
    <t>001-690-413-9451x3190</t>
  </si>
  <si>
    <t>729-55-6522</t>
  </si>
  <si>
    <t>Newman</t>
  </si>
  <si>
    <t>6481 Allison Road Suite 650 North Jonathanmouth, OR 50592</t>
  </si>
  <si>
    <t>elynch@yahoo.com</t>
  </si>
  <si>
    <t>752-837-4635</t>
  </si>
  <si>
    <t>048-67-1311</t>
  </si>
  <si>
    <t>42729 Gray Expressway Traceyhaven, MS 52274</t>
  </si>
  <si>
    <t>figueroaheather@yahoo.com</t>
  </si>
  <si>
    <t>735.515.2277</t>
  </si>
  <si>
    <t>554-23-2557</t>
  </si>
  <si>
    <t>Dunlap</t>
  </si>
  <si>
    <t>291 Sanchez Prairie South Amber, OH 13027</t>
  </si>
  <si>
    <t>amberlarsen@yahoo.com</t>
  </si>
  <si>
    <t>(637)854-9098x27474</t>
  </si>
  <si>
    <t>862-26-8609</t>
  </si>
  <si>
    <t>8756 Kelly Run West Laurashire, NY 21475</t>
  </si>
  <si>
    <t>tami20@yahoo.com</t>
  </si>
  <si>
    <t>(512)232-0331x168</t>
  </si>
  <si>
    <t>646-48-0786</t>
  </si>
  <si>
    <t>Caldwell</t>
  </si>
  <si>
    <t>98811 Whitehead Garden Port Maryport, MS 32586</t>
  </si>
  <si>
    <t>raymondsingh@hotmail.com</t>
  </si>
  <si>
    <t>893.381.4785x02832</t>
  </si>
  <si>
    <t>281-88-8985</t>
  </si>
  <si>
    <t>170 Boyer Corner Apt. 083 Davidport, OH 47950</t>
  </si>
  <si>
    <t>thomas90@gmail.com</t>
  </si>
  <si>
    <t>(211)965-0927x2979</t>
  </si>
  <si>
    <t>892-36-3877</t>
  </si>
  <si>
    <t>60016 Adam Shores Suite 849 Jonathanhaven, CT 27464</t>
  </si>
  <si>
    <t>lshort@yahoo.com</t>
  </si>
  <si>
    <t>+1-579-634-9068x1606</t>
  </si>
  <si>
    <t>199-46-7016</t>
  </si>
  <si>
    <t>3633 Fred Summit Suite 974 Lesliechester, TX 99412</t>
  </si>
  <si>
    <t>randy44@hotmail.com</t>
  </si>
  <si>
    <t>052-88-2886</t>
  </si>
  <si>
    <t>274 Douglas Coves North Daniel, FL 71737</t>
  </si>
  <si>
    <t>danielle56@gmail.com</t>
  </si>
  <si>
    <t>486.256.3363x7428</t>
  </si>
  <si>
    <t>465-30-9270</t>
  </si>
  <si>
    <t>2462 Lamb Expressway Suite 232 South Brandiview, DC 30123</t>
  </si>
  <si>
    <t>nmoore@hotmail.com</t>
  </si>
  <si>
    <t>453.647.0427x255</t>
  </si>
  <si>
    <t>841-10-2625</t>
  </si>
  <si>
    <t>780 Johnson Squares Apt. 656 Douglasport, MO 45431</t>
  </si>
  <si>
    <t>suzanne83@hotmail.com</t>
  </si>
  <si>
    <t>777.586.1734x023</t>
  </si>
  <si>
    <t>306-93-0806</t>
  </si>
  <si>
    <t>Courtney</t>
  </si>
  <si>
    <t>4137 Ryan Radial Suite 921 North Travisbury, MH 67913</t>
  </si>
  <si>
    <t>yfuller@gmail.com</t>
  </si>
  <si>
    <t>808.715.4152x13738</t>
  </si>
  <si>
    <t>102-26-0670</t>
  </si>
  <si>
    <t>Velez</t>
  </si>
  <si>
    <t>375 Thomas Locks Apt. 823 New Kenneth, SC 14957</t>
  </si>
  <si>
    <t>carmenkhan@gmail.com</t>
  </si>
  <si>
    <t>907.779.5487x788</t>
  </si>
  <si>
    <t>842-66-9256</t>
  </si>
  <si>
    <t>Theodore</t>
  </si>
  <si>
    <t>786 Luis Knoll Suite 054 Lake Angela, NY 58465</t>
  </si>
  <si>
    <t>hendrixmatthew@hotmail.com</t>
  </si>
  <si>
    <t>001-821-352-5825x77363</t>
  </si>
  <si>
    <t>230-89-4151</t>
  </si>
  <si>
    <t>Unit 0523 Box 2571 DPO AP 42922</t>
  </si>
  <si>
    <t>btaylor@yahoo.com</t>
  </si>
  <si>
    <t>139-62-4728</t>
  </si>
  <si>
    <t>PSC 4617, Box 0772 APO AA 90837</t>
  </si>
  <si>
    <t>christophergallegos@gmail.com</t>
  </si>
  <si>
    <t>001-828-999-1221x94627</t>
  </si>
  <si>
    <t>504-78-6881</t>
  </si>
  <si>
    <t>5382 Timothy Centers Coxbury, VI 24686</t>
  </si>
  <si>
    <t>207.551.2708x9791</t>
  </si>
  <si>
    <t>522-73-2488</t>
  </si>
  <si>
    <t>59639 Keith Pike Wigginston, NJ 03807</t>
  </si>
  <si>
    <t>sherriprice@yahoo.com</t>
  </si>
  <si>
    <t>(813)283-6832x827</t>
  </si>
  <si>
    <t>887-02-8088</t>
  </si>
  <si>
    <t>0989 Gonzalez Walks Apt. 566 Lake Jessicaville, UT 07026</t>
  </si>
  <si>
    <t>lisataylor@gmail.com</t>
  </si>
  <si>
    <t>001-948-382-7563x41051</t>
  </si>
  <si>
    <t>197-33-3818</t>
  </si>
  <si>
    <t>688 Christina Locks Kimberlytown, UT 38579</t>
  </si>
  <si>
    <t>christopher26@gmail.com</t>
  </si>
  <si>
    <t>608.708.5343</t>
  </si>
  <si>
    <t>874-48-4915</t>
  </si>
  <si>
    <t>5198 Christopher Canyon Suite 480 Morganborough, GA 20314</t>
  </si>
  <si>
    <t>mary87@hotmail.com</t>
  </si>
  <si>
    <t>001-552-467-5289x590</t>
  </si>
  <si>
    <t>305-27-3977</t>
  </si>
  <si>
    <t>1096 Terry Causeway Suite 141 Melaniefurt, KS 43678</t>
  </si>
  <si>
    <t>eric17@yahoo.com</t>
  </si>
  <si>
    <t>(596)580-0980x35282</t>
  </si>
  <si>
    <t>794-23-5009</t>
  </si>
  <si>
    <t>9587 Orr Alley Lopezbury, MI 58301</t>
  </si>
  <si>
    <t>swhite@yahoo.com</t>
  </si>
  <si>
    <t>(587)522-8195</t>
  </si>
  <si>
    <t>228-14-0075</t>
  </si>
  <si>
    <t>Chung</t>
  </si>
  <si>
    <t>246 Randall Ramp South Amandaville, VI 78548</t>
  </si>
  <si>
    <t>stevenanderson@gmail.com</t>
  </si>
  <si>
    <t>452.643.0116x45167</t>
  </si>
  <si>
    <t>395-56-7271</t>
  </si>
  <si>
    <t>9486 Keith Tunnel Suite 027 Jessicashire, KS 48567</t>
  </si>
  <si>
    <t>mnichols@gmail.com</t>
  </si>
  <si>
    <t>244-53-3057</t>
  </si>
  <si>
    <t>2505 Hughes Walks Suite 791 Howelltown, CO 39218</t>
  </si>
  <si>
    <t>aimee05@yahoo.com</t>
  </si>
  <si>
    <t>422-12-3312</t>
  </si>
  <si>
    <t>Peterson</t>
  </si>
  <si>
    <t>21039 David Street Michaelberg, MD 26069</t>
  </si>
  <si>
    <t>owest@yahoo.com</t>
  </si>
  <si>
    <t>940-644-8846</t>
  </si>
  <si>
    <t>269-85-3966</t>
  </si>
  <si>
    <t>5948 Tucker Rapids Andersonville, KS 83369</t>
  </si>
  <si>
    <t>pattersonmatthew@gmail.com</t>
  </si>
  <si>
    <t>(288)730-6431x54917</t>
  </si>
  <si>
    <t>077-62-1994</t>
  </si>
  <si>
    <t>Glenda</t>
  </si>
  <si>
    <t>60203 Shaffer Ranch Suite 223 Rojaston, VT 58160</t>
  </si>
  <si>
    <t>tylerstacey@gmail.com</t>
  </si>
  <si>
    <t>203.866.6915</t>
  </si>
  <si>
    <t>670-33-3862</t>
  </si>
  <si>
    <t>469 Simmons Locks Ashleymouth, AK 66455</t>
  </si>
  <si>
    <t>brittanyweber@gmail.com</t>
  </si>
  <si>
    <t>(334)870-3559x8067</t>
  </si>
  <si>
    <t>239-87-6078</t>
  </si>
  <si>
    <t>05354 Brooks Port Lake Teresafurt, IN 34480</t>
  </si>
  <si>
    <t>annjackson@hotmail.com</t>
  </si>
  <si>
    <t>456.858.5365</t>
  </si>
  <si>
    <t>253-87-4535</t>
  </si>
  <si>
    <t>Jocelyn</t>
  </si>
  <si>
    <t>7558 Bell Views Suite 964 West Aaron, VA 53599</t>
  </si>
  <si>
    <t>zward@gmail.com</t>
  </si>
  <si>
    <t>737-223-1342</t>
  </si>
  <si>
    <t>447-23-8775</t>
  </si>
  <si>
    <t>Unit 3338 Box 4251 DPO AA 27617</t>
  </si>
  <si>
    <t>andersoncarmen@yahoo.com</t>
  </si>
  <si>
    <t>902.277.6504x3054</t>
  </si>
  <si>
    <t>304-22-5625</t>
  </si>
  <si>
    <t>360 Navarro Centers Burtontown, MH 91601</t>
  </si>
  <si>
    <t>emily97@hotmail.com</t>
  </si>
  <si>
    <t>600-94-3638</t>
  </si>
  <si>
    <t>Mora</t>
  </si>
  <si>
    <t>77086 Hart Trail Apt. 575 Kristenchester, MN 60810</t>
  </si>
  <si>
    <t>rthomas@yahoo.com</t>
  </si>
  <si>
    <t>200-717-7311</t>
  </si>
  <si>
    <t>483-37-7426</t>
  </si>
  <si>
    <t>Fletcher</t>
  </si>
  <si>
    <t>9662 Brown Land Tylerstad, CT 57285</t>
  </si>
  <si>
    <t>joshua89@hotmail.com</t>
  </si>
  <si>
    <t>558-37-1374</t>
  </si>
  <si>
    <t>106 Conley Union Derekbury, SD 94955</t>
  </si>
  <si>
    <t>matthewjohnston@gmail.com</t>
  </si>
  <si>
    <t>+1-624-858-0161x967</t>
  </si>
  <si>
    <t>706-33-9720</t>
  </si>
  <si>
    <t>Sherri</t>
  </si>
  <si>
    <t>2004 Timothy Crescent Apt. 717 Josephport, RI 86171</t>
  </si>
  <si>
    <t>kimberlypeterson@gmail.com</t>
  </si>
  <si>
    <t>(534)752-8547</t>
  </si>
  <si>
    <t>100-83-2054</t>
  </si>
  <si>
    <t>Laurie</t>
  </si>
  <si>
    <t>028 Sanchez Plains Meganton, GA 61838</t>
  </si>
  <si>
    <t>woodjoseph@yahoo.com</t>
  </si>
  <si>
    <t>938.574.1722x074</t>
  </si>
  <si>
    <t>517-99-2200</t>
  </si>
  <si>
    <t>Unit 4572 Box 5567 DPO AA 41234</t>
  </si>
  <si>
    <t>barnettmolly@yahoo.com</t>
  </si>
  <si>
    <t>279-720-5347x443</t>
  </si>
  <si>
    <t>871-03-1612</t>
  </si>
  <si>
    <t>USS King FPO AE 70151</t>
  </si>
  <si>
    <t>andersonnicole@gmail.com</t>
  </si>
  <si>
    <t>379.302.2688x7571</t>
  </si>
  <si>
    <t>189-12-3684</t>
  </si>
  <si>
    <t>Ellison</t>
  </si>
  <si>
    <t>120 Mann Court Bennetttown, FM 30831</t>
  </si>
  <si>
    <t>hansenevelyn@gmail.com</t>
  </si>
  <si>
    <t>(494)633-1201x1788</t>
  </si>
  <si>
    <t>639-40-4028</t>
  </si>
  <si>
    <t>Janet</t>
  </si>
  <si>
    <t>PSC 8971, Box 1630 APO AE 56782</t>
  </si>
  <si>
    <t>corynicholson@yahoo.com</t>
  </si>
  <si>
    <t>001-745-400-6370</t>
  </si>
  <si>
    <t>786-15-9862</t>
  </si>
  <si>
    <t>231 Harper Pike Susanport, NJ 86513</t>
  </si>
  <si>
    <t>hobbssheila@gmail.com</t>
  </si>
  <si>
    <t>431-89-4798</t>
  </si>
  <si>
    <t>062 Perez Manor Suite 836 East Luke, DE 32635</t>
  </si>
  <si>
    <t>achen@gmail.com</t>
  </si>
  <si>
    <t>001-291-889-9267</t>
  </si>
  <si>
    <t>663-32-2847</t>
  </si>
  <si>
    <t>Castro</t>
  </si>
  <si>
    <t>Unit 7000 Box 9403 DPO AE 59963</t>
  </si>
  <si>
    <t>rodneyharris@hotmail.com</t>
  </si>
  <si>
    <t>(593)206-5192</t>
  </si>
  <si>
    <t>193-84-0683</t>
  </si>
  <si>
    <t>Gay</t>
  </si>
  <si>
    <t>857 Scott Fords Apt. 028 Davidside, MA 06843</t>
  </si>
  <si>
    <t>sue70@gmail.com</t>
  </si>
  <si>
    <t>502.411.0452x477</t>
  </si>
  <si>
    <t>459-75-6568</t>
  </si>
  <si>
    <t>Eileen</t>
  </si>
  <si>
    <t>Wong</t>
  </si>
  <si>
    <t>503 Peter Ports Suite 675 North Austinchester, NV 68290</t>
  </si>
  <si>
    <t>campbellsean@gmail.com</t>
  </si>
  <si>
    <t>717.788.8119x3465</t>
  </si>
  <si>
    <t>071-32-7916</t>
  </si>
  <si>
    <t>Lambert</t>
  </si>
  <si>
    <t>0717 Edwin Cliffs Apt. 305 East Rachelview, WV 87562</t>
  </si>
  <si>
    <t>kirbytricia@hotmail.com</t>
  </si>
  <si>
    <t>933.902.7574</t>
  </si>
  <si>
    <t>603-76-9015</t>
  </si>
  <si>
    <t>019 Mendoza Vista Port Randyside, TX 40966</t>
  </si>
  <si>
    <t>htaylor@hotmail.com</t>
  </si>
  <si>
    <t>052-40-6824</t>
  </si>
  <si>
    <t>Unit 8235 Box 2234 DPO AP 85336</t>
  </si>
  <si>
    <t>joseph85@gmail.com</t>
  </si>
  <si>
    <t>(207)550-1223x146</t>
  </si>
  <si>
    <t>039-76-5224</t>
  </si>
  <si>
    <t>917 Sullivan Forges Apt. 581 North Anthony, AR 76089</t>
  </si>
  <si>
    <t>ublevins@yahoo.com</t>
  </si>
  <si>
    <t>939-491-5770x78004</t>
  </si>
  <si>
    <t>608-99-3056</t>
  </si>
  <si>
    <t>28470 Salas Fort Apt. 965 Wilsonville, OR 19139</t>
  </si>
  <si>
    <t>angela42@gmail.com</t>
  </si>
  <si>
    <t>570.698.5140</t>
  </si>
  <si>
    <t>465-66-3860</t>
  </si>
  <si>
    <t>Kathy</t>
  </si>
  <si>
    <t>Unit 6231 Box 0031 DPO AP 98928</t>
  </si>
  <si>
    <t>sharon61@yahoo.com</t>
  </si>
  <si>
    <t>+1-908-597-6761x08082</t>
  </si>
  <si>
    <t>297-49-1063</t>
  </si>
  <si>
    <t>3052 White Isle Tranhaven, UT 06762</t>
  </si>
  <si>
    <t>harrisonfrancisco@hotmail.com</t>
  </si>
  <si>
    <t>887-16-2773</t>
  </si>
  <si>
    <t>Guerrero</t>
  </si>
  <si>
    <t>61875 Raymond Fort Hollystad, GA 87537</t>
  </si>
  <si>
    <t>khall@hotmail.com</t>
  </si>
  <si>
    <t>863-302-8816x078</t>
  </si>
  <si>
    <t>322-90-7442</t>
  </si>
  <si>
    <t>521 Wells Shoal North Brianamouth, MO 10399</t>
  </si>
  <si>
    <t>melissa18@yahoo.com</t>
  </si>
  <si>
    <t>001-805-420-5607</t>
  </si>
  <si>
    <t>239-70-9235</t>
  </si>
  <si>
    <t>2870 Schneider Dam Suite 796 North Nicholas, MA 19495</t>
  </si>
  <si>
    <t>catherineriley@yahoo.com</t>
  </si>
  <si>
    <t>(704)561-4148x2838</t>
  </si>
  <si>
    <t>811-33-2370</t>
  </si>
  <si>
    <t>716 Paul Street Port Lukefurt, NC 45087</t>
  </si>
  <si>
    <t>cathywilliams@gmail.com</t>
  </si>
  <si>
    <t>(731)487-3731x66204</t>
  </si>
  <si>
    <t>425-33-4455</t>
  </si>
  <si>
    <t>42168 Martinez Orchard Apt. 181 South Williamborough, CO 37820</t>
  </si>
  <si>
    <t>rreed@yahoo.com</t>
  </si>
  <si>
    <t>404-04-3122</t>
  </si>
  <si>
    <t>Duffy</t>
  </si>
  <si>
    <t>70320 Deborah Fort North Teresaborough, MD 76452</t>
  </si>
  <si>
    <t>xdoyle@yahoo.com</t>
  </si>
  <si>
    <t>615.614.4416</t>
  </si>
  <si>
    <t>707-13-6730</t>
  </si>
  <si>
    <t>713 Delgado Unions Port Kimberly, NV 07440</t>
  </si>
  <si>
    <t>michealnorman@yahoo.com</t>
  </si>
  <si>
    <t>+1-944-820-0332x346</t>
  </si>
  <si>
    <t>489-41-1470</t>
  </si>
  <si>
    <t>91789 Victoria Springs Briannafurt, TN 13961</t>
  </si>
  <si>
    <t>williamscarla@hotmail.com</t>
  </si>
  <si>
    <t>831-934-9895</t>
  </si>
  <si>
    <t>686-37-1680</t>
  </si>
  <si>
    <t>6588 Bryan Roads Apt. 713 Walterchester, NM 94263</t>
  </si>
  <si>
    <t>jennifer89@hotmail.com</t>
  </si>
  <si>
    <t>693.864.6761</t>
  </si>
  <si>
    <t>134-44-3144</t>
  </si>
  <si>
    <t>119 Alexa Mills Apt. 235 West Brian, IA 38689</t>
  </si>
  <si>
    <t>escobarleonard@yahoo.com</t>
  </si>
  <si>
    <t>556.772.2343</t>
  </si>
  <si>
    <t>664-18-9089</t>
  </si>
  <si>
    <t>02114 Donna Vista North Marytown, AR 94688</t>
  </si>
  <si>
    <t>miguelcampos@gmail.com</t>
  </si>
  <si>
    <t>001-556-938-0452</t>
  </si>
  <si>
    <t>692-96-8184</t>
  </si>
  <si>
    <t>3607 Gina Circles Apt. 765 Valerieshire, DE 41246</t>
  </si>
  <si>
    <t>parkcourtney@hotmail.com</t>
  </si>
  <si>
    <t>001-602-876-4535</t>
  </si>
  <si>
    <t>200-25-0067</t>
  </si>
  <si>
    <t>82484 Sherry Ranch West Bradleychester, AS 73293</t>
  </si>
  <si>
    <t>glennallison@hotmail.com</t>
  </si>
  <si>
    <t>545.318.3185x126</t>
  </si>
  <si>
    <t>400-34-5068</t>
  </si>
  <si>
    <t>9167 Megan Highway Apt. 244 New Jessicaborough, CT 45920</t>
  </si>
  <si>
    <t>johngarcia@yahoo.com</t>
  </si>
  <si>
    <t>006-24-5286</t>
  </si>
  <si>
    <t>23139 Teresa Orchard Suite 114 Douglasside, NV 65182</t>
  </si>
  <si>
    <t>joshuajohnston@gmail.com</t>
  </si>
  <si>
    <t>001-578-964-8228x43740</t>
  </si>
  <si>
    <t>458-33-4876</t>
  </si>
  <si>
    <t>0577 Kevin Cove North Jenna, NY 71570</t>
  </si>
  <si>
    <t>kimberlyhess@yahoo.com</t>
  </si>
  <si>
    <t>979-942-0095</t>
  </si>
  <si>
    <t>044-43-9450</t>
  </si>
  <si>
    <t>Angelica</t>
  </si>
  <si>
    <t>Mclean</t>
  </si>
  <si>
    <t>USNS Anderson FPO AE 08298</t>
  </si>
  <si>
    <t>youngjoshua@hotmail.com</t>
  </si>
  <si>
    <t>(848)359-3725x60478</t>
  </si>
  <si>
    <t>267-12-1541</t>
  </si>
  <si>
    <t>PSC 5721, Box 4728 APO AE 12493</t>
  </si>
  <si>
    <t>kristinmontoya@hotmail.com</t>
  </si>
  <si>
    <t>(621)331-6781</t>
  </si>
  <si>
    <t>041-96-1102</t>
  </si>
  <si>
    <t>56060 Patricia Ville Suite 986 Port Jessicaburgh, MN 84043</t>
  </si>
  <si>
    <t>perezalexis@hotmail.com</t>
  </si>
  <si>
    <t>001-732-960-7562x9256</t>
  </si>
  <si>
    <t>417-74-4654</t>
  </si>
  <si>
    <t>86944 Angela Ridges Apt. 230 Port Angelaburgh, NH 87433</t>
  </si>
  <si>
    <t>keith00@gmail.com</t>
  </si>
  <si>
    <t>(677)812-9428</t>
  </si>
  <si>
    <t>664-03-8109</t>
  </si>
  <si>
    <t>Larry</t>
  </si>
  <si>
    <t>Patton</t>
  </si>
  <si>
    <t>931 Jill Island Dianatown, SD 36997</t>
  </si>
  <si>
    <t>tmiller@yahoo.com</t>
  </si>
  <si>
    <t>(351)388-6747x613</t>
  </si>
  <si>
    <t>196-97-9646</t>
  </si>
  <si>
    <t>593 Townsend Terrace Suite 826 Hamptonburgh, ME 29603</t>
  </si>
  <si>
    <t>ruizchristine@gmail.com</t>
  </si>
  <si>
    <t>(340)895-5169x6901</t>
  </si>
  <si>
    <t>248-33-0984</t>
  </si>
  <si>
    <t>1689 Wilson Pines South Samantha, NM 49690</t>
  </si>
  <si>
    <t>rebeccaharris@hotmail.com</t>
  </si>
  <si>
    <t>319-896-3065x6455</t>
  </si>
  <si>
    <t>590-13-6478</t>
  </si>
  <si>
    <t>PSC 5978, Box 5239 APO AA 81242</t>
  </si>
  <si>
    <t>troy12@hotmail.com</t>
  </si>
  <si>
    <t>+1-361-627-3742x954</t>
  </si>
  <si>
    <t>748-05-5813</t>
  </si>
  <si>
    <t>26587 Jodi Trail North Melissatown, GA 41110</t>
  </si>
  <si>
    <t>elizabethortiz@yahoo.com</t>
  </si>
  <si>
    <t>001-546-983-8087</t>
  </si>
  <si>
    <t>685-07-8943</t>
  </si>
  <si>
    <t>7332 Mckenzie Row Apt. 911 West Gary, ME 69024</t>
  </si>
  <si>
    <t>javierjohnson@yahoo.com</t>
  </si>
  <si>
    <t>342-735-9077x410</t>
  </si>
  <si>
    <t>636-28-7798</t>
  </si>
  <si>
    <t>Colleen</t>
  </si>
  <si>
    <t>0011 Zachary Keys North Kurt, PA 89043</t>
  </si>
  <si>
    <t>parkmichelle@hotmail.com</t>
  </si>
  <si>
    <t>796-916-9437x8460</t>
  </si>
  <si>
    <t>204-98-0494</t>
  </si>
  <si>
    <t>Alisha</t>
  </si>
  <si>
    <t>608 Craig Camp Suite 045 West Jeffreyburgh, AR 41152</t>
  </si>
  <si>
    <t>brownjason@yahoo.com</t>
  </si>
  <si>
    <t>659-580-8097</t>
  </si>
  <si>
    <t>678-45-1329</t>
  </si>
  <si>
    <t>098 Allison Canyon Heatherchester, OH 48940</t>
  </si>
  <si>
    <t>jacquelinebarnes@hotmail.com</t>
  </si>
  <si>
    <t>421-12-0152</t>
  </si>
  <si>
    <t>712 Melendez Tunnel New Robert, MT 05481</t>
  </si>
  <si>
    <t>april64@gmail.com</t>
  </si>
  <si>
    <t>(589)605-3644x469</t>
  </si>
  <si>
    <t>312-98-8550</t>
  </si>
  <si>
    <t>Erickson</t>
  </si>
  <si>
    <t>4950 Charles Place East Karenmouth, OH 67438</t>
  </si>
  <si>
    <t>paulanderson@gmail.com</t>
  </si>
  <si>
    <t>(577)688-4456x285</t>
  </si>
  <si>
    <t>660-81-4320</t>
  </si>
  <si>
    <t>PSC 7053, Box 3712 APO AE 35667</t>
  </si>
  <si>
    <t>xshort@yahoo.com</t>
  </si>
  <si>
    <t>455-229-6150</t>
  </si>
  <si>
    <t>107-53-2913</t>
  </si>
  <si>
    <t>8098 Samantha Shore Suite 420 East Nicolefort, IL 32564</t>
  </si>
  <si>
    <t>gilbertbenjamin@gmail.com</t>
  </si>
  <si>
    <t>519-764-7618</t>
  </si>
  <si>
    <t>227-23-1842</t>
  </si>
  <si>
    <t>Jody</t>
  </si>
  <si>
    <t>24484 Hart Groves Suite 915 New Sarah, SD 71437</t>
  </si>
  <si>
    <t>phillipsdiamond@gmail.com</t>
  </si>
  <si>
    <t>233-831-5254</t>
  </si>
  <si>
    <t>213-66-6625</t>
  </si>
  <si>
    <t>860 Michael Pass East Christopherhaven, CT 47665</t>
  </si>
  <si>
    <t>irichards@yahoo.com</t>
  </si>
  <si>
    <t>877-310-2983x808</t>
  </si>
  <si>
    <t>515-58-6506</t>
  </si>
  <si>
    <t>423 Christian Courts Apt. 001 Lake Jessicamouth, PA 79731</t>
  </si>
  <si>
    <t>larry13@hotmail.com</t>
  </si>
  <si>
    <t>(366)993-3438x0947</t>
  </si>
  <si>
    <t>286-11-8588</t>
  </si>
  <si>
    <t>6017 Matthew Crest South Heathertown, AK 97850</t>
  </si>
  <si>
    <t>smartin@gmail.com</t>
  </si>
  <si>
    <t>(666)479-4674x4578</t>
  </si>
  <si>
    <t>691-31-4418</t>
  </si>
  <si>
    <t>9115 Steven Locks Port Thomasstad, VA 81085</t>
  </si>
  <si>
    <t>hillcynthia@gmail.com</t>
  </si>
  <si>
    <t>359-474-2610x198</t>
  </si>
  <si>
    <t>507-58-5437</t>
  </si>
  <si>
    <t>Unit 5660 Box 1845 DPO AE 99310</t>
  </si>
  <si>
    <t>julie14@yahoo.com</t>
  </si>
  <si>
    <t>752-02-4423</t>
  </si>
  <si>
    <t>7332 Brown Stream Suite 522 Marcusfurt, ID 15843</t>
  </si>
  <si>
    <t>charris@gmail.com</t>
  </si>
  <si>
    <t>+1-913-499-5526x583</t>
  </si>
  <si>
    <t>113-78-8714</t>
  </si>
  <si>
    <t>PSC 5848, Box 8788 APO AA 77260</t>
  </si>
  <si>
    <t>dross@hotmail.com</t>
  </si>
  <si>
    <t>428-709-9068x529</t>
  </si>
  <si>
    <t>741-39-1217</t>
  </si>
  <si>
    <t>3705 Perez Lodge Lawrenceland, ME 67449</t>
  </si>
  <si>
    <t>dale32@hotmail.com</t>
  </si>
  <si>
    <t>+1-754-691-1041x5166</t>
  </si>
  <si>
    <t>767-26-7561</t>
  </si>
  <si>
    <t>Mcguire</t>
  </si>
  <si>
    <t>123 Anne Gardens Apt. 913 New Tamara, ND 48046</t>
  </si>
  <si>
    <t>michaellopez@gmail.com</t>
  </si>
  <si>
    <t>(703)466-0330x655</t>
  </si>
  <si>
    <t>115-94-5665</t>
  </si>
  <si>
    <t>240 Green Fords Lake Pamela, MT 37095</t>
  </si>
  <si>
    <t>troy30@hotmail.com</t>
  </si>
  <si>
    <t>(700)798-2870</t>
  </si>
  <si>
    <t>438-68-9059</t>
  </si>
  <si>
    <t>Jon</t>
  </si>
  <si>
    <t>0344 David Lake Adkinsstad, GA 23171</t>
  </si>
  <si>
    <t>uholmes@hotmail.com</t>
  </si>
  <si>
    <t>+1-396-413-5557x948</t>
  </si>
  <si>
    <t>542-87-5775</t>
  </si>
  <si>
    <t>Jacob</t>
  </si>
  <si>
    <t>6062 Woods Springs Apt. 444 Fordburgh, NE 70881</t>
  </si>
  <si>
    <t>zjackson@hotmail.com</t>
  </si>
  <si>
    <t>950.887.5252</t>
  </si>
  <si>
    <t>587-29-5960</t>
  </si>
  <si>
    <t>570 Harper Brook West Davidshire, WI 82967</t>
  </si>
  <si>
    <t>paul44@yahoo.com</t>
  </si>
  <si>
    <t>001-801-842-6328x94224</t>
  </si>
  <si>
    <t>436-65-4178</t>
  </si>
  <si>
    <t>605 Shannon Estate Apt. 838 Port Dwaynemouth, IA 02994</t>
  </si>
  <si>
    <t>jessicabaker@gmail.com</t>
  </si>
  <si>
    <t>276-917-3590x91555</t>
  </si>
  <si>
    <t>871-17-0469</t>
  </si>
  <si>
    <t>30883 Little Crossroad Valerieville, LA 10839</t>
  </si>
  <si>
    <t>michellevega@gmail.com</t>
  </si>
  <si>
    <t>001-229-532-6054x6297</t>
  </si>
  <si>
    <t>259-70-0055</t>
  </si>
  <si>
    <t>95464 Stone Manor Thomasport, AR 43041</t>
  </si>
  <si>
    <t>timothy36@gmail.com</t>
  </si>
  <si>
    <t>755-865-2648</t>
  </si>
  <si>
    <t>369-25-7472</t>
  </si>
  <si>
    <t>Sabrina</t>
  </si>
  <si>
    <t>05995 Thomas Springs Suite 409 Tuckerview, GA 96625</t>
  </si>
  <si>
    <t>blara@hotmail.com</t>
  </si>
  <si>
    <t>654.368.6638x813</t>
  </si>
  <si>
    <t>172-77-3006</t>
  </si>
  <si>
    <t>8708 Barnett Extensions East Christopher, MI 52264</t>
  </si>
  <si>
    <t>wattsjohn@gmail.com</t>
  </si>
  <si>
    <t>(960)624-9189</t>
  </si>
  <si>
    <t>782-65-1187</t>
  </si>
  <si>
    <t>3173 Bryan Mission Parksville, MS 24581</t>
  </si>
  <si>
    <t>eanderson@hotmail.com</t>
  </si>
  <si>
    <t>201.223.1611</t>
  </si>
  <si>
    <t>294-58-7860</t>
  </si>
  <si>
    <t>4473 Avila Path Apt. 316 East Hollystad, VA 06375</t>
  </si>
  <si>
    <t>denniswells@hotmail.com</t>
  </si>
  <si>
    <t>(222)663-0830x25314</t>
  </si>
  <si>
    <t>160-55-4935</t>
  </si>
  <si>
    <t>731 Atkinson Squares North Gregory, DC 35197</t>
  </si>
  <si>
    <t>hmaldonado@gmail.com</t>
  </si>
  <si>
    <t>685-854-1432x41081</t>
  </si>
  <si>
    <t>379-83-2878</t>
  </si>
  <si>
    <t>375 Mark Avenue Boyleview, OH 77800</t>
  </si>
  <si>
    <t>vincent46@hotmail.com</t>
  </si>
  <si>
    <t>001-220-469-9491x63414</t>
  </si>
  <si>
    <t>811-74-7092</t>
  </si>
  <si>
    <t>7541 Christopher Light Karenside, CA 66789</t>
  </si>
  <si>
    <t>fraziermarissa@hotmail.com</t>
  </si>
  <si>
    <t>(245)477-4105</t>
  </si>
  <si>
    <t>134-68-4341</t>
  </si>
  <si>
    <t>Gill</t>
  </si>
  <si>
    <t>9300 Deleon Forges Apt. 543 Mclaughlinfurt, FM 43321</t>
  </si>
  <si>
    <t>diane73@gmail.com</t>
  </si>
  <si>
    <t>(513)523-6579x330</t>
  </si>
  <si>
    <t>625-38-9637</t>
  </si>
  <si>
    <t>4064 Cross Lights Apt. 162 Davismouth, WV 51551</t>
  </si>
  <si>
    <t>evanrichardson@yahoo.com</t>
  </si>
  <si>
    <t>489-606-0208</t>
  </si>
  <si>
    <t>111-78-8909</t>
  </si>
  <si>
    <t>14331 Andrea Glen Jamestown, RI 93928</t>
  </si>
  <si>
    <t>mitchellandrea@hotmail.com</t>
  </si>
  <si>
    <t>(996)956-7625</t>
  </si>
  <si>
    <t>586-19-7577</t>
  </si>
  <si>
    <t>6623 Mark Lock Suite 588 Manningfurt, KS 54215</t>
  </si>
  <si>
    <t>mendezjonathan@yahoo.com</t>
  </si>
  <si>
    <t>(807)875-3768</t>
  </si>
  <si>
    <t>327-38-1650</t>
  </si>
  <si>
    <t>72991 Hamilton Court Gibsonborough, OH 82152</t>
  </si>
  <si>
    <t>salinasjoseph@yahoo.com</t>
  </si>
  <si>
    <t>361.390.6957x623</t>
  </si>
  <si>
    <t>013-56-0732</t>
  </si>
  <si>
    <t>Huang</t>
  </si>
  <si>
    <t>7596 Douglas Island Brendaberg, MP 46655</t>
  </si>
  <si>
    <t>pricerobert@hotmail.com</t>
  </si>
  <si>
    <t>465-272-3439x82027</t>
  </si>
  <si>
    <t>613-19-9754</t>
  </si>
  <si>
    <t>Unit 9100 Box 6130 DPO AA 24644</t>
  </si>
  <si>
    <t>heather64@hotmail.com</t>
  </si>
  <si>
    <t>+1-700-631-5480x8034</t>
  </si>
  <si>
    <t>549-20-5688</t>
  </si>
  <si>
    <t>Gavin</t>
  </si>
  <si>
    <t>Hinton</t>
  </si>
  <si>
    <t>67924 Bryan Lights New Heatherburgh, AR 95987</t>
  </si>
  <si>
    <t>shelby17@yahoo.com</t>
  </si>
  <si>
    <t>665-48-4348</t>
  </si>
  <si>
    <t>Micheal</t>
  </si>
  <si>
    <t>Cain</t>
  </si>
  <si>
    <t>86423 Erin Cliffs Cameronport, SC 35330</t>
  </si>
  <si>
    <t>xochoa@yahoo.com</t>
  </si>
  <si>
    <t>213-29-4077</t>
  </si>
  <si>
    <t>9789 Roman Trafficway Suite 040 Port Karen, AL 69027</t>
  </si>
  <si>
    <t>hmonroe@hotmail.com</t>
  </si>
  <si>
    <t>001-639-874-1334x6940</t>
  </si>
  <si>
    <t>692-58-4297</t>
  </si>
  <si>
    <t>Sharp</t>
  </si>
  <si>
    <t>Unit 7266 Box 6031 DPO AP 03325</t>
  </si>
  <si>
    <t>mathisjeremy@yahoo.com</t>
  </si>
  <si>
    <t>578-94-5523</t>
  </si>
  <si>
    <t>036 Wright Cliffs Dustinton, OR 98615</t>
  </si>
  <si>
    <t>benjamin93@gmail.com</t>
  </si>
  <si>
    <t>648.841.7134</t>
  </si>
  <si>
    <t>287-26-8953</t>
  </si>
  <si>
    <t>72656 Drake Grove Apt. 407 East Staceyton, WA 89695</t>
  </si>
  <si>
    <t>dgutierrez@hotmail.com</t>
  </si>
  <si>
    <t>+1-335-522-0206x455</t>
  </si>
  <si>
    <t>518-71-1607</t>
  </si>
  <si>
    <t>929 Goodman Gateway South Charlene, KS 82642</t>
  </si>
  <si>
    <t>katherineortiz@yahoo.com</t>
  </si>
  <si>
    <t>441-824-2034x23820</t>
  </si>
  <si>
    <t>440-30-7694</t>
  </si>
  <si>
    <t>71214 Margaret Knoll Dicksonchester, TX 65433</t>
  </si>
  <si>
    <t>lisa58@gmail.com</t>
  </si>
  <si>
    <t>001-396-831-3119</t>
  </si>
  <si>
    <t>097-59-8806</t>
  </si>
  <si>
    <t>Snow</t>
  </si>
  <si>
    <t>233 Matthew Mount Apt. 298 East Nathanhaven, DE 58244</t>
  </si>
  <si>
    <t>xlivingston@yahoo.com</t>
  </si>
  <si>
    <t>+1-467-550-2850x95934</t>
  </si>
  <si>
    <t>426-37-1254</t>
  </si>
  <si>
    <t>1845 Beth Center South David, PA 52588</t>
  </si>
  <si>
    <t>tanyaferguson@gmail.com</t>
  </si>
  <si>
    <t>668-37-3666</t>
  </si>
  <si>
    <t>PSC 7457, Box 0836 APO AP 41540</t>
  </si>
  <si>
    <t>ryan29@gmail.com</t>
  </si>
  <si>
    <t>909-468-8325x766</t>
  </si>
  <si>
    <t>367-43-5456</t>
  </si>
  <si>
    <t>915 Mitchell Shore Suite 477 Gillshire, KY 87118</t>
  </si>
  <si>
    <t>ramirezscott@gmail.com</t>
  </si>
  <si>
    <t>903-557-7414</t>
  </si>
  <si>
    <t>268-32-6793</t>
  </si>
  <si>
    <t>USNV Nelson FPO AP 73280</t>
  </si>
  <si>
    <t>dillonthompson@gmail.com</t>
  </si>
  <si>
    <t>001-535-643-0620x22882</t>
  </si>
  <si>
    <t>837-65-0367</t>
  </si>
  <si>
    <t>Silva</t>
  </si>
  <si>
    <t>084 Parker Island Apt. 250 East Valeriebury, LA 20864</t>
  </si>
  <si>
    <t>phillipsdavid@hotmail.com</t>
  </si>
  <si>
    <t>434-413-2508</t>
  </si>
  <si>
    <t>020-96-5387</t>
  </si>
  <si>
    <t>897 Lopez Junctions Maryside, NE 86358</t>
  </si>
  <si>
    <t>sextontammy@hotmail.com</t>
  </si>
  <si>
    <t>+1-501-854-4638x88016</t>
  </si>
  <si>
    <t>490-15-9411</t>
  </si>
  <si>
    <t>Pacheco</t>
  </si>
  <si>
    <t>PSC 0495, Box 7208 APO AE 84971</t>
  </si>
  <si>
    <t>julia26@gmail.com</t>
  </si>
  <si>
    <t>477.427.3782</t>
  </si>
  <si>
    <t>734-94-7890</t>
  </si>
  <si>
    <t>52798 Hayes Throughway Ashleyton, IL 33513</t>
  </si>
  <si>
    <t>jessica55@yahoo.com</t>
  </si>
  <si>
    <t>586.402.7613x53579</t>
  </si>
  <si>
    <t>855-54-0815</t>
  </si>
  <si>
    <t>5311 Baker Union Thomasborough, MD 74310</t>
  </si>
  <si>
    <t>robinsondenise@yahoo.com</t>
  </si>
  <si>
    <t>741-61-2895</t>
  </si>
  <si>
    <t>Beth</t>
  </si>
  <si>
    <t>58780 Noah View Apt. 468 South Cynthia, RI 36202</t>
  </si>
  <si>
    <t>morganmegan@yahoo.com</t>
  </si>
  <si>
    <t>204-308-1149x031</t>
  </si>
  <si>
    <t>608-38-7585</t>
  </si>
  <si>
    <t>Warren</t>
  </si>
  <si>
    <t>02528 Mark Crossroad New Tiffanystad, MH 99000</t>
  </si>
  <si>
    <t>anita73@gmail.com</t>
  </si>
  <si>
    <t>393-76-1575</t>
  </si>
  <si>
    <t>Chandler</t>
  </si>
  <si>
    <t>0152 Butler View Oconnorburgh, OR 21757</t>
  </si>
  <si>
    <t>millerkimberly@yahoo.com</t>
  </si>
  <si>
    <t>315.311.7481x4009</t>
  </si>
  <si>
    <t>205-80-7334</t>
  </si>
  <si>
    <t>Santana</t>
  </si>
  <si>
    <t>5809 Cortez Shores Richardburgh, OK 99923</t>
  </si>
  <si>
    <t>davidserrano@hotmail.com</t>
  </si>
  <si>
    <t>(932)815-2424</t>
  </si>
  <si>
    <t>414-19-1355</t>
  </si>
  <si>
    <t>Unit 7751 Box 6842 DPO AP 37374</t>
  </si>
  <si>
    <t>stantongeorge@gmail.com</t>
  </si>
  <si>
    <t>568-889-8996x96482</t>
  </si>
  <si>
    <t>542-60-6189</t>
  </si>
  <si>
    <t>6315 Ritter Port Michaelberg, ID 66154</t>
  </si>
  <si>
    <t>bautistaterry@gmail.com</t>
  </si>
  <si>
    <t>273.618.1789x954</t>
  </si>
  <si>
    <t>165-91-0178</t>
  </si>
  <si>
    <t>41279 Hayes Cliffs West Sharon, VI 24861</t>
  </si>
  <si>
    <t>williamsullivan@hotmail.com</t>
  </si>
  <si>
    <t>677-12-8732</t>
  </si>
  <si>
    <t>Kiara</t>
  </si>
  <si>
    <t>Ritter</t>
  </si>
  <si>
    <t>1040 Martinez Shoal Apt. 648 Cesarstad, MN 14265</t>
  </si>
  <si>
    <t>robertshea@gmail.com</t>
  </si>
  <si>
    <t>(502)331-8098x3510</t>
  </si>
  <si>
    <t>809-24-2288</t>
  </si>
  <si>
    <t>Espinoza</t>
  </si>
  <si>
    <t>745 Davis Square Apt. 547 Frankfort, NE 06723</t>
  </si>
  <si>
    <t>annahughes@yahoo.com</t>
  </si>
  <si>
    <t>450-13-0805</t>
  </si>
  <si>
    <t>5195 Lee Hollow Thompsonhaven, PA 39294</t>
  </si>
  <si>
    <t>murphytodd@yahoo.com</t>
  </si>
  <si>
    <t>+1-617-574-6219x09600</t>
  </si>
  <si>
    <t>645-11-8915</t>
  </si>
  <si>
    <t>52484 Logan Crossing North Katelyn, KS 09916</t>
  </si>
  <si>
    <t>fmaldonado@gmail.com</t>
  </si>
  <si>
    <t>074-13-5950</t>
  </si>
  <si>
    <t>PSC 4192, Box 7635 APO AE 53363</t>
  </si>
  <si>
    <t>jonathanmorris@gmail.com</t>
  </si>
  <si>
    <t>795-381-7216x303</t>
  </si>
  <si>
    <t>661-15-0720</t>
  </si>
  <si>
    <t>Melvin</t>
  </si>
  <si>
    <t>Palmer</t>
  </si>
  <si>
    <t>98932 Isabel Freeway West Johnberg, OK 99761</t>
  </si>
  <si>
    <t>ryan55@gmail.com</t>
  </si>
  <si>
    <t>242-806-9798x902</t>
  </si>
  <si>
    <t>575-74-6712</t>
  </si>
  <si>
    <t>78024 Torres Cove Apt. 742 Lake Amanda, PA 84070</t>
  </si>
  <si>
    <t>kellybrian@hotmail.com</t>
  </si>
  <si>
    <t>323.940.0718x0303</t>
  </si>
  <si>
    <t>019-27-4181</t>
  </si>
  <si>
    <t>995 Duncan Inlet Port Joshua, AL 49898</t>
  </si>
  <si>
    <t>frederick44@hotmail.com</t>
  </si>
  <si>
    <t>043-20-6526</t>
  </si>
  <si>
    <t>2536 Mckee Mill Suite 140 Christopherstad, CA 47633</t>
  </si>
  <si>
    <t>tmueller@gmail.com</t>
  </si>
  <si>
    <t>232.216.4118x88608</t>
  </si>
  <si>
    <t>715-10-1438</t>
  </si>
  <si>
    <t>Judy</t>
  </si>
  <si>
    <t>2699 Adams Mission Suite 655 Darrellside, PW 46909</t>
  </si>
  <si>
    <t>millerchristopher@yahoo.com</t>
  </si>
  <si>
    <t>+1-310-667-0266x2746</t>
  </si>
  <si>
    <t>185-37-7153</t>
  </si>
  <si>
    <t>9615 Boyer Spring Stephaniefurt, UT 31487</t>
  </si>
  <si>
    <t>cwilliams@hotmail.com</t>
  </si>
  <si>
    <t>001-215-859-1901x41631</t>
  </si>
  <si>
    <t>409-28-0114</t>
  </si>
  <si>
    <t>0400 Erin Green Suite 224 Lake Amanda, NC 03623</t>
  </si>
  <si>
    <t>nboyd@hotmail.com</t>
  </si>
  <si>
    <t>(408)375-8514</t>
  </si>
  <si>
    <t>798-34-8677</t>
  </si>
  <si>
    <t>416 Washington Locks Julieberg, WV 10893</t>
  </si>
  <si>
    <t>ncraig@yahoo.com</t>
  </si>
  <si>
    <t>001-400-203-3594x4109</t>
  </si>
  <si>
    <t>229-53-5437</t>
  </si>
  <si>
    <t>6724 Pugh Roads West Ryan, IN 66999</t>
  </si>
  <si>
    <t>desireemoore@hotmail.com</t>
  </si>
  <si>
    <t>+1-226-278-2415x6936</t>
  </si>
  <si>
    <t>797-95-6063</t>
  </si>
  <si>
    <t>Day</t>
  </si>
  <si>
    <t>6565 Logan Land Suite 822 South Brooke, PR 30406</t>
  </si>
  <si>
    <t>pvance@hotmail.com</t>
  </si>
  <si>
    <t>914-708-2199x43041</t>
  </si>
  <si>
    <t>314-04-1569</t>
  </si>
  <si>
    <t>328 Cook Course Apt. 696 Jeffreymouth, MS 18254</t>
  </si>
  <si>
    <t>amandaramirez@yahoo.com</t>
  </si>
  <si>
    <t>(308)304-7291</t>
  </si>
  <si>
    <t>834-08-8468</t>
  </si>
  <si>
    <t>6637 Williams Common Apt. 754 West Heatherbury, IA 40177</t>
  </si>
  <si>
    <t>randallbruce@yahoo.com</t>
  </si>
  <si>
    <t>001-715-532-1723</t>
  </si>
  <si>
    <t>308-65-9559</t>
  </si>
  <si>
    <t>02524 Gibbs Place North Cheryl, DE 11124</t>
  </si>
  <si>
    <t>(338)524-3692x7494</t>
  </si>
  <si>
    <t>890-97-4112</t>
  </si>
  <si>
    <t>Neal</t>
  </si>
  <si>
    <t>32304 Brenda Pines Suite 578 Kington, PR 75225</t>
  </si>
  <si>
    <t>michele53@yahoo.com</t>
  </si>
  <si>
    <t>787.661.1239x8559</t>
  </si>
  <si>
    <t>083-56-0889</t>
  </si>
  <si>
    <t>3123 Fowler Roads Jeremychester, MN 87714</t>
  </si>
  <si>
    <t>ohughes@hotmail.com</t>
  </si>
  <si>
    <t>(490)896-6368</t>
  </si>
  <si>
    <t>499-85-2132</t>
  </si>
  <si>
    <t>Townsend</t>
  </si>
  <si>
    <t>3767 Jennifer Locks North Anthony, AS 87522</t>
  </si>
  <si>
    <t>alvaradojoshua@yahoo.com</t>
  </si>
  <si>
    <t>(839)761-0864</t>
  </si>
  <si>
    <t>547-86-3913</t>
  </si>
  <si>
    <t>USNV Preston FPO AP 14563</t>
  </si>
  <si>
    <t>clifford69@hotmail.com</t>
  </si>
  <si>
    <t>214-620-0580</t>
  </si>
  <si>
    <t>210-59-5424</t>
  </si>
  <si>
    <t>718 Raymond Court Apt. 758 Tateshire, MT 49095</t>
  </si>
  <si>
    <t>monica10@gmail.com</t>
  </si>
  <si>
    <t>739-397-0936x73158</t>
  </si>
  <si>
    <t>883-88-1564</t>
  </si>
  <si>
    <t>09949 Robert Burg New Christinaside, TX 93586</t>
  </si>
  <si>
    <t>jamie62@gmail.com</t>
  </si>
  <si>
    <t>+1-214-609-2351x21772</t>
  </si>
  <si>
    <t>806-09-7999</t>
  </si>
  <si>
    <t>Tami</t>
  </si>
  <si>
    <t>170 Kelly Club West Christina, NM 06247</t>
  </si>
  <si>
    <t>dramos@gmail.com</t>
  </si>
  <si>
    <t>001-875-518-5879</t>
  </si>
  <si>
    <t>640-51-9169</t>
  </si>
  <si>
    <t>8945 Ryan Landing Apt. 358 North Bobbytown, SD 21461</t>
  </si>
  <si>
    <t>michaeljohnson@yahoo.com</t>
  </si>
  <si>
    <t>001-458-570-9344</t>
  </si>
  <si>
    <t>795-59-5070</t>
  </si>
  <si>
    <t>Rhodes</t>
  </si>
  <si>
    <t>688 Tom Trail Suite 086 North Paulstad, KY 97209</t>
  </si>
  <si>
    <t>stephanie86@gmail.com</t>
  </si>
  <si>
    <t>604-815-2347</t>
  </si>
  <si>
    <t>612-38-7667</t>
  </si>
  <si>
    <t>71056 Barbara Roads Suite 568 Davidton, NY 98761</t>
  </si>
  <si>
    <t>christopher85@gmail.com</t>
  </si>
  <si>
    <t>897-497-5648x5966</t>
  </si>
  <si>
    <t>505-09-9500</t>
  </si>
  <si>
    <t>Mueller</t>
  </si>
  <si>
    <t>99785 Timothy Park Suite 862 West Sarah, GU 80929</t>
  </si>
  <si>
    <t>amurphy@hotmail.com</t>
  </si>
  <si>
    <t>(732)220-8067x58715</t>
  </si>
  <si>
    <t>152-53-3215</t>
  </si>
  <si>
    <t>1233 Murphy Mountain South Kathrynmouth, WV 66764</t>
  </si>
  <si>
    <t>richard38@yahoo.com</t>
  </si>
  <si>
    <t>852-386-1069x35623</t>
  </si>
  <si>
    <t>618-10-7893</t>
  </si>
  <si>
    <t>9385 Holmes Estates Apt. 323 Brandonstad, NY 92880</t>
  </si>
  <si>
    <t>vincentjones@gmail.com</t>
  </si>
  <si>
    <t>+1-842-501-2536x41450</t>
  </si>
  <si>
    <t>008-82-3189</t>
  </si>
  <si>
    <t>693 Duke Cape Howardberg, AK 16945</t>
  </si>
  <si>
    <t>karen65@gmail.com</t>
  </si>
  <si>
    <t>090-83-2853</t>
  </si>
  <si>
    <t>382 Miller Falls Apt. 910 Daltonburgh, UT 14557</t>
  </si>
  <si>
    <t>jacksonjonathan@yahoo.com</t>
  </si>
  <si>
    <t>044-85-0371</t>
  </si>
  <si>
    <t>75430 Andrea Loaf New Lisaberg, FL 32872</t>
  </si>
  <si>
    <t>hutchinsonrobert@hotmail.com</t>
  </si>
  <si>
    <t>(757)446-0056x83730</t>
  </si>
  <si>
    <t>542-15-3656</t>
  </si>
  <si>
    <t>2199 Webb Run Danielton, OR 68094</t>
  </si>
  <si>
    <t>nathan70@hotmail.com</t>
  </si>
  <si>
    <t>(546)731-0686x313</t>
  </si>
  <si>
    <t>679-17-4715</t>
  </si>
  <si>
    <t>840 Paul Prairie Apt. 592 Jacksonport, AS 75030</t>
  </si>
  <si>
    <t>mhall@yahoo.com</t>
  </si>
  <si>
    <t>828-301-2522x4000</t>
  </si>
  <si>
    <t>882-22-4817</t>
  </si>
  <si>
    <t>98590 Hurley Camp Suite 358 Lake Michael, SD 82528</t>
  </si>
  <si>
    <t>lparrish@gmail.com</t>
  </si>
  <si>
    <t>844.741.4534</t>
  </si>
  <si>
    <t>800-58-8440</t>
  </si>
  <si>
    <t>53159 Matthew Haven Sylviaborough, IN 99515</t>
  </si>
  <si>
    <t>sullivanmichael@hotmail.com</t>
  </si>
  <si>
    <t>+1-801-419-4031x78225</t>
  </si>
  <si>
    <t>494-97-8949</t>
  </si>
  <si>
    <t>Schaefer</t>
  </si>
  <si>
    <t>372 Jeremiah Avenue Apt. 936 East Scottstad, HI 60244</t>
  </si>
  <si>
    <t>dduarte@gmail.com</t>
  </si>
  <si>
    <t>(648)766-3671x444</t>
  </si>
  <si>
    <t>898-49-2630</t>
  </si>
  <si>
    <t>74567 Turner Burg North Edward, NH 87720</t>
  </si>
  <si>
    <t>choijoseph@hotmail.com</t>
  </si>
  <si>
    <t>(364)880-6190</t>
  </si>
  <si>
    <t>130-94-3253</t>
  </si>
  <si>
    <t>Ruben</t>
  </si>
  <si>
    <t>7026 Candice Locks Littlehaven, TX 07860</t>
  </si>
  <si>
    <t>collinsdalton@gmail.com</t>
  </si>
  <si>
    <t>(366)521-5770x0218</t>
  </si>
  <si>
    <t>775-90-2977</t>
  </si>
  <si>
    <t>69645 Johnson Brook Ericland, MS 66326</t>
  </si>
  <si>
    <t>zbullock@hotmail.com</t>
  </si>
  <si>
    <t>518-371-7498</t>
  </si>
  <si>
    <t>770-18-6224</t>
  </si>
  <si>
    <t>2426 Kline Center East Johnside, DC 82271</t>
  </si>
  <si>
    <t>tristan37@hotmail.com</t>
  </si>
  <si>
    <t>361-705-6962</t>
  </si>
  <si>
    <t>680-74-9705</t>
  </si>
  <si>
    <t>86160 Billy Green Jamesberg, NC 23108</t>
  </si>
  <si>
    <t>alee@hotmail.com</t>
  </si>
  <si>
    <t>522-269-8499x41572</t>
  </si>
  <si>
    <t>617-11-9451</t>
  </si>
  <si>
    <t>3822 Lisa Road Apt. 257 Lake Robert, KS 82569</t>
  </si>
  <si>
    <t>fjohnson@gmail.com</t>
  </si>
  <si>
    <t>257-70-8864</t>
  </si>
  <si>
    <t>7060 Walker Brook Suite 955 Meyerbury, MI 09607</t>
  </si>
  <si>
    <t>jonessean@hotmail.com</t>
  </si>
  <si>
    <t>831-46-6483</t>
  </si>
  <si>
    <t>013 Wade Brook Suite 177 Port Tara, OR 47268</t>
  </si>
  <si>
    <t>dfleming@yahoo.com</t>
  </si>
  <si>
    <t>648-905-2170</t>
  </si>
  <si>
    <t>338-91-8369</t>
  </si>
  <si>
    <t>7547 Melton Alley Apt. 835 Wardfort, SD 55272</t>
  </si>
  <si>
    <t>cward@hotmail.com</t>
  </si>
  <si>
    <t>937.623.7879</t>
  </si>
  <si>
    <t>669-89-8991</t>
  </si>
  <si>
    <t>Philip</t>
  </si>
  <si>
    <t>576 Jeremy Islands Suite 802 Taylorhaven, NH 53654</t>
  </si>
  <si>
    <t>dorseycorey@hotmail.com</t>
  </si>
  <si>
    <t>001-570-926-5424x701</t>
  </si>
  <si>
    <t>659-18-4172</t>
  </si>
  <si>
    <t>Caitlin</t>
  </si>
  <si>
    <t>301 Blackburn Glens New Aprilborough, VI 85084</t>
  </si>
  <si>
    <t>robinfrazier@hotmail.com</t>
  </si>
  <si>
    <t>+1-791-332-0629x39141</t>
  </si>
  <si>
    <t>754-91-7134</t>
  </si>
  <si>
    <t>8404 Pena Squares Apt. 725 Natalieland, FM 87713</t>
  </si>
  <si>
    <t>victoria30@hotmail.com</t>
  </si>
  <si>
    <t>208.235.0865</t>
  </si>
  <si>
    <t>676-66-5741</t>
  </si>
  <si>
    <t>USCGC Johnson FPO AA 55132</t>
  </si>
  <si>
    <t>stephenpeterson@yahoo.com</t>
  </si>
  <si>
    <t>+1-317-810-9562x428</t>
  </si>
  <si>
    <t>499-71-4329</t>
  </si>
  <si>
    <t>717 Leblanc Neck Apt. 503 South Paulmouth, NV 36251</t>
  </si>
  <si>
    <t>jose41@gmail.com</t>
  </si>
  <si>
    <t>(564)466-0632x3084</t>
  </si>
  <si>
    <t>161-95-9144</t>
  </si>
  <si>
    <t>02327 Anne Crescent Sandovalchester, AR 73235</t>
  </si>
  <si>
    <t>xspencer@gmail.com</t>
  </si>
  <si>
    <t>001-262-847-6922x24130</t>
  </si>
  <si>
    <t>443-24-8611</t>
  </si>
  <si>
    <t>846 Samantha Port Port Mistyville, VT 19687</t>
  </si>
  <si>
    <t>jessicamills@gmail.com</t>
  </si>
  <si>
    <t>001-760-279-2642x87063</t>
  </si>
  <si>
    <t>218-69-9036</t>
  </si>
  <si>
    <t>872 Watson Ford Suite 181 Lawrencestad, DC 43019</t>
  </si>
  <si>
    <t>huangadam@yahoo.com</t>
  </si>
  <si>
    <t>534-696-3916x180</t>
  </si>
  <si>
    <t>731-21-3034</t>
  </si>
  <si>
    <t>4369 Holland Courts Suite 490 South Rebecca, DE 33649</t>
  </si>
  <si>
    <t>comptonroy@gmail.com</t>
  </si>
  <si>
    <t>872-05-4674</t>
  </si>
  <si>
    <t>3270 Deanna Creek Carneyville, NJ 68506</t>
  </si>
  <si>
    <t>briana15@yahoo.com</t>
  </si>
  <si>
    <t>+1-410-454-9495x7838</t>
  </si>
  <si>
    <t>238-33-9724</t>
  </si>
  <si>
    <t>90937 Tina Rapid Apt. 971 Port Meredithton, NE 24711</t>
  </si>
  <si>
    <t>sdrake@yahoo.com</t>
  </si>
  <si>
    <t>001-744-668-6173x713</t>
  </si>
  <si>
    <t>221-90-8777</t>
  </si>
  <si>
    <t>PSC 5973, Box 1141 APO AP 16083</t>
  </si>
  <si>
    <t>cmendoza@hotmail.com</t>
  </si>
  <si>
    <t>115-89-2261</t>
  </si>
  <si>
    <t>6995 Torres Passage Apt. 145 West Sarah, MH 12247</t>
  </si>
  <si>
    <t>michellehayes@yahoo.com</t>
  </si>
  <si>
    <t>535-09-9915</t>
  </si>
  <si>
    <t>51708 Michael Locks East Tamara, NE 04953</t>
  </si>
  <si>
    <t>rgregory@yahoo.com</t>
  </si>
  <si>
    <t>(563)968-6520x3595</t>
  </si>
  <si>
    <t>511-44-5884</t>
  </si>
  <si>
    <t>Unit 3652 Box 5497 DPO AE 82866</t>
  </si>
  <si>
    <t>watsonshelley@gmail.com</t>
  </si>
  <si>
    <t>626.606.1944</t>
  </si>
  <si>
    <t>761-77-0320</t>
  </si>
  <si>
    <t>157 Jesse Lodge Suite 115 Kaylamouth, MA 93015</t>
  </si>
  <si>
    <t>joseph17@gmail.com</t>
  </si>
  <si>
    <t>344.552.7497x41310</t>
  </si>
  <si>
    <t>038-58-4383</t>
  </si>
  <si>
    <t>4917 Castillo Squares Laurenhaven, IA 58446</t>
  </si>
  <si>
    <t>lewiskristy@gmail.com</t>
  </si>
  <si>
    <t>+1-550-997-1655x00164</t>
  </si>
  <si>
    <t>359-26-4514</t>
  </si>
  <si>
    <t>0604 Henry Plaza South Markville, VT 78649</t>
  </si>
  <si>
    <t>terrencerobertson@yahoo.com</t>
  </si>
  <si>
    <t>(588)500-3556x4758</t>
  </si>
  <si>
    <t>030-03-9366</t>
  </si>
  <si>
    <t>13840 Higgins Route Lake Timothyshire, CO 61523</t>
  </si>
  <si>
    <t>steven99@hotmail.com</t>
  </si>
  <si>
    <t>+1-439-832-8352x82207</t>
  </si>
  <si>
    <t>635-76-4460</t>
  </si>
  <si>
    <t>162 Kayla Orchard Apt. 906 Curtismouth, MA 15550</t>
  </si>
  <si>
    <t>qvance@yahoo.com</t>
  </si>
  <si>
    <t>001-756-848-3851x304</t>
  </si>
  <si>
    <t>638-78-0962</t>
  </si>
  <si>
    <t>219 Catherine Harbors Cassandramouth, AZ 56726</t>
  </si>
  <si>
    <t>fisherjames@gmail.com</t>
  </si>
  <si>
    <t>433-51-8426</t>
  </si>
  <si>
    <t>Garza</t>
  </si>
  <si>
    <t>23432 Tracy Light West George, MI 31923</t>
  </si>
  <si>
    <t>laura93@hotmail.com</t>
  </si>
  <si>
    <t>(358)427-8571</t>
  </si>
  <si>
    <t>719-75-1705</t>
  </si>
  <si>
    <t>Hickman</t>
  </si>
  <si>
    <t>860 Williams Trafficway Apt. 880 Collinsfort, GA 81280</t>
  </si>
  <si>
    <t>chadpope@hotmail.com</t>
  </si>
  <si>
    <t>001-348-989-3917</t>
  </si>
  <si>
    <t>140-24-2808</t>
  </si>
  <si>
    <t>77341 Robert Islands Apt. 767 North Kennethport, MP 33772</t>
  </si>
  <si>
    <t>heatherzimmerman@hotmail.com</t>
  </si>
  <si>
    <t>325-600-3504</t>
  </si>
  <si>
    <t>113-16-1576</t>
  </si>
  <si>
    <t>833 Christopher Drive Samanthaberg, WV 53377</t>
  </si>
  <si>
    <t>lgibson@gmail.com</t>
  </si>
  <si>
    <t>291-737-0318x1584</t>
  </si>
  <si>
    <t>898-07-7294</t>
  </si>
  <si>
    <t>3590 Herrera Rapid Jerrystad, AZ 76504</t>
  </si>
  <si>
    <t>ashleymartinez@hotmail.com</t>
  </si>
  <si>
    <t>398.391.4859x290</t>
  </si>
  <si>
    <t>721-45-0889</t>
  </si>
  <si>
    <t>8009 Kenneth Plaza Apt. 757 North Ricky, KY 44806</t>
  </si>
  <si>
    <t>ellen69@yahoo.com</t>
  </si>
  <si>
    <t>466.285.9896x25151</t>
  </si>
  <si>
    <t>072-32-3583</t>
  </si>
  <si>
    <t>Frye</t>
  </si>
  <si>
    <t>0350 Vickie Hill Garychester, ID 52826</t>
  </si>
  <si>
    <t>xwillis@yahoo.com</t>
  </si>
  <si>
    <t>281.777.7995x65571</t>
  </si>
  <si>
    <t>446-14-4132</t>
  </si>
  <si>
    <t>067 Charles Port Suite 133 Kellystad, ND 83783</t>
  </si>
  <si>
    <t>lewisedward@yahoo.com</t>
  </si>
  <si>
    <t>(363)805-8063x62281</t>
  </si>
  <si>
    <t>452-87-5985</t>
  </si>
  <si>
    <t>Morse</t>
  </si>
  <si>
    <t>10389 Jennifer Trace West Brendashire, CT 37455</t>
  </si>
  <si>
    <t>jskinner@yahoo.com</t>
  </si>
  <si>
    <t>001-726-714-5465x832</t>
  </si>
  <si>
    <t>111-68-5537</t>
  </si>
  <si>
    <t>78205 April Vista Apt. 793 Luketown, IL 15465</t>
  </si>
  <si>
    <t>wallacenicholas@hotmail.com</t>
  </si>
  <si>
    <t>+1-758-592-0242x6709</t>
  </si>
  <si>
    <t>326-36-0899</t>
  </si>
  <si>
    <t>104 Singleton Loaf Apt. 418 Smithhaven, DE 24487</t>
  </si>
  <si>
    <t>ajackson@hotmail.com</t>
  </si>
  <si>
    <t>(876)298-2086x823</t>
  </si>
  <si>
    <t>014-38-2033</t>
  </si>
  <si>
    <t>Jackie</t>
  </si>
  <si>
    <t>4122 West Circles Apt. 603 North Sandraland, WY 59743</t>
  </si>
  <si>
    <t>csloan@hotmail.com</t>
  </si>
  <si>
    <t>001-531-281-9632x75506</t>
  </si>
  <si>
    <t>240-68-4263</t>
  </si>
  <si>
    <t>Key</t>
  </si>
  <si>
    <t>707 Margaret Loop Apt. 101 Lisaside, TX 05536</t>
  </si>
  <si>
    <t>mfisher@gmail.com</t>
  </si>
  <si>
    <t>284.390.8019</t>
  </si>
  <si>
    <t>867-93-9838</t>
  </si>
  <si>
    <t>333 Hall Walks Suite 583 Port Chloe, RI 81141</t>
  </si>
  <si>
    <t>dana66@gmail.com</t>
  </si>
  <si>
    <t>(667)676-6813</t>
  </si>
  <si>
    <t>736-04-7733</t>
  </si>
  <si>
    <t>6179 Tina Pine Lake Scott, FL 84508</t>
  </si>
  <si>
    <t>andersonangela@hotmail.com</t>
  </si>
  <si>
    <t>727.776.3374x116</t>
  </si>
  <si>
    <t>796-68-2361</t>
  </si>
  <si>
    <t>9328 Tammy Streets Lake Cynthia, GA 40423</t>
  </si>
  <si>
    <t>wmedina@yahoo.com</t>
  </si>
  <si>
    <t>245.268.5773</t>
  </si>
  <si>
    <t>810-94-9183</t>
  </si>
  <si>
    <t>Mckee</t>
  </si>
  <si>
    <t>53387 Griffin Parks Suite 754 New Patrick, MI 31723</t>
  </si>
  <si>
    <t>gallowaydeborah@yahoo.com</t>
  </si>
  <si>
    <t>(651)550-5691x46344</t>
  </si>
  <si>
    <t>283-48-8136</t>
  </si>
  <si>
    <t>414 Humphrey Lock Apt. 163 West Heatherstad, VT 21712</t>
  </si>
  <si>
    <t>whitemark@gmail.com</t>
  </si>
  <si>
    <t>(711)331-4986</t>
  </si>
  <si>
    <t>535-57-6727</t>
  </si>
  <si>
    <t>Unit 1169 Box 5299 DPO AP 07754</t>
  </si>
  <si>
    <t>christopher57@gmail.com</t>
  </si>
  <si>
    <t>310-514-7894x7943</t>
  </si>
  <si>
    <t>052-76-6900</t>
  </si>
  <si>
    <t>29635 Sanchez Viaduct Port Timothyview, NJ 25215</t>
  </si>
  <si>
    <t>hollowayadam@hotmail.com</t>
  </si>
  <si>
    <t>503.809.1972x59613</t>
  </si>
  <si>
    <t>023-15-3329</t>
  </si>
  <si>
    <t>984 Wade Freeway Suite 081 Port Kennethmouth, VI 11901</t>
  </si>
  <si>
    <t>johnbradshaw@gmail.com</t>
  </si>
  <si>
    <t>759.788.1738x5840</t>
  </si>
  <si>
    <t>155-52-8695</t>
  </si>
  <si>
    <t>23434 Owens Shore North Charles, DC 79052</t>
  </si>
  <si>
    <t>walkeralyssa@hotmail.com</t>
  </si>
  <si>
    <t>+1-851-959-9574x808</t>
  </si>
  <si>
    <t>054-24-3992</t>
  </si>
  <si>
    <t>Bill</t>
  </si>
  <si>
    <t>7743 Ramos Drives Apt. 841 Whitestad, AL 32152</t>
  </si>
  <si>
    <t>lbowen@hotmail.com</t>
  </si>
  <si>
    <t>+1-983-491-5559x870</t>
  </si>
  <si>
    <t>078-07-0151</t>
  </si>
  <si>
    <t>416 Woods Gateway Suite 792 Burkeshire, ID 00864</t>
  </si>
  <si>
    <t>iparks@yahoo.com</t>
  </si>
  <si>
    <t>826.243.1360x877</t>
  </si>
  <si>
    <t>648-48-0136</t>
  </si>
  <si>
    <t>Avila</t>
  </si>
  <si>
    <t>7748 Cory Islands East Jeffrey, PA 37430</t>
  </si>
  <si>
    <t>shelby76@yahoo.com</t>
  </si>
  <si>
    <t>+1-769-902-9135x2591</t>
  </si>
  <si>
    <t>561-31-1641</t>
  </si>
  <si>
    <t>624 Garner Rue South Melissahaven, SC 59082</t>
  </si>
  <si>
    <t>grobinson@yahoo.com</t>
  </si>
  <si>
    <t>(302)407-1238</t>
  </si>
  <si>
    <t>860-51-7273</t>
  </si>
  <si>
    <t>75168 Sara Falls North David, NM 38121</t>
  </si>
  <si>
    <t>andrew32@yahoo.com</t>
  </si>
  <si>
    <t>(361)396-6374x4327</t>
  </si>
  <si>
    <t>460-81-4687</t>
  </si>
  <si>
    <t>Gray</t>
  </si>
  <si>
    <t>8355 Decker Rapids Port Karen, AR 15316</t>
  </si>
  <si>
    <t>juan75@gmail.com</t>
  </si>
  <si>
    <t>+1-610-234-2373x9414</t>
  </si>
  <si>
    <t>628-27-7191</t>
  </si>
  <si>
    <t>Myers</t>
  </si>
  <si>
    <t>4708 Andrea Plaza New Nicholasmouth, OK 54781</t>
  </si>
  <si>
    <t>anthony65@yahoo.com</t>
  </si>
  <si>
    <t>706.690.8235x728</t>
  </si>
  <si>
    <t>618-79-6607</t>
  </si>
  <si>
    <t>8946 Curtis Bridge Port Aaronchester, MI 87256</t>
  </si>
  <si>
    <t>tiffany35@hotmail.com</t>
  </si>
  <si>
    <t>(381)359-8937</t>
  </si>
  <si>
    <t>854-81-3267</t>
  </si>
  <si>
    <t>Unit 0599 Box 5150 DPO AA 89082</t>
  </si>
  <si>
    <t>cgomez@gmail.com</t>
  </si>
  <si>
    <t>001-822-732-6020x265</t>
  </si>
  <si>
    <t>547-85-0199</t>
  </si>
  <si>
    <t>873 Kathleen Summit Apt. 335 South Sarah, IA 63052</t>
  </si>
  <si>
    <t>lchambers@yahoo.com</t>
  </si>
  <si>
    <t>001-793-379-4169</t>
  </si>
  <si>
    <t>141-57-2904</t>
  </si>
  <si>
    <t>0425 Jennifer Springs East Angelicabury, GA 32275</t>
  </si>
  <si>
    <t>william77@yahoo.com</t>
  </si>
  <si>
    <t>380-622-4011</t>
  </si>
  <si>
    <t>283-74-1448</t>
  </si>
  <si>
    <t>Meza</t>
  </si>
  <si>
    <t>717 Brittany Falls Suite 144 North Kathy, KS 62926</t>
  </si>
  <si>
    <t>karalopez@hotmail.com</t>
  </si>
  <si>
    <t>504-16-8156</t>
  </si>
  <si>
    <t>94542 Dawn Square Suite 860 North Carlos, NJ 72226</t>
  </si>
  <si>
    <t>brandy36@yahoo.com</t>
  </si>
  <si>
    <t>001-650-437-0709x24088</t>
  </si>
  <si>
    <t>255-66-9832</t>
  </si>
  <si>
    <t>Salazar</t>
  </si>
  <si>
    <t>033 Haney Islands Nathanborough, MO 75908</t>
  </si>
  <si>
    <t>anthony56@gmail.com</t>
  </si>
  <si>
    <t>001-733-404-4792x019</t>
  </si>
  <si>
    <t>530-11-0244</t>
  </si>
  <si>
    <t>Reed</t>
  </si>
  <si>
    <t>740 Bradley Crest East Lauren, IL 60010</t>
  </si>
  <si>
    <t>wjackson@yahoo.com</t>
  </si>
  <si>
    <t>(965)308-2603</t>
  </si>
  <si>
    <t>315-60-1946</t>
  </si>
  <si>
    <t>Marvin</t>
  </si>
  <si>
    <t>355 Graham Mall Apt. 734 New Brian, ND 15819</t>
  </si>
  <si>
    <t>katelyn32@hotmail.com</t>
  </si>
  <si>
    <t>486-773-3990x321</t>
  </si>
  <si>
    <t>738-12-3577</t>
  </si>
  <si>
    <t>0793 Nichols Vista South Ruth, GA 44675</t>
  </si>
  <si>
    <t>xandersen@gmail.com</t>
  </si>
  <si>
    <t>223-490-4179x273</t>
  </si>
  <si>
    <t>755-28-9226</t>
  </si>
  <si>
    <t>71390 Sanders Green Apt. 337 Jamesport, MI 21783</t>
  </si>
  <si>
    <t>pballard@gmail.com</t>
  </si>
  <si>
    <t>(711)978-0067x625</t>
  </si>
  <si>
    <t>309-83-0201</t>
  </si>
  <si>
    <t>150 Chelsea Ridges South Cody, ME 00786</t>
  </si>
  <si>
    <t>steven52@hotmail.com</t>
  </si>
  <si>
    <t>(249)600-2833</t>
  </si>
  <si>
    <t>231-69-8088</t>
  </si>
  <si>
    <t>00328 James Manors Suite 366 Erinstad, VT 70833</t>
  </si>
  <si>
    <t>qbryan@gmail.com</t>
  </si>
  <si>
    <t>001-729-310-6515x53704</t>
  </si>
  <si>
    <t>870-90-4015</t>
  </si>
  <si>
    <t>Sandoval</t>
  </si>
  <si>
    <t>17608 Thompson Prairie Suite 198 Christinashire, SC 92515</t>
  </si>
  <si>
    <t>albertcarroll@hotmail.com</t>
  </si>
  <si>
    <t>001-760-312-8032x46975</t>
  </si>
  <si>
    <t>392-19-9758</t>
  </si>
  <si>
    <t>3839 Daniel Ridge Apt. 530 Bondchester, AS 52680</t>
  </si>
  <si>
    <t>kimberly78@gmail.com</t>
  </si>
  <si>
    <t>(465)888-2193x294</t>
  </si>
  <si>
    <t>107-10-2507</t>
  </si>
  <si>
    <t>0617 Ronald Ferry Apt. 023 Taylorport, MA 19939</t>
  </si>
  <si>
    <t>donaldsimmons@gmail.com</t>
  </si>
  <si>
    <t>001-668-734-7277</t>
  </si>
  <si>
    <t>636-83-9576</t>
  </si>
  <si>
    <t>49644 Miller Hollow Millerchester, NM 81706</t>
  </si>
  <si>
    <t>michelleortiz@gmail.com</t>
  </si>
  <si>
    <t>759-878-7905</t>
  </si>
  <si>
    <t>260-13-1594</t>
  </si>
  <si>
    <t>Maynard</t>
  </si>
  <si>
    <t>92313 Alice Glens Davidsonfurt, WY 26078</t>
  </si>
  <si>
    <t>eroberts@hotmail.com</t>
  </si>
  <si>
    <t>897.658.7497</t>
  </si>
  <si>
    <t>799-09-0454</t>
  </si>
  <si>
    <t>4679 Samantha Glens Earlhaven, WI 60646</t>
  </si>
  <si>
    <t>smoore@hotmail.com</t>
  </si>
  <si>
    <t>+1-277-729-1040x54339</t>
  </si>
  <si>
    <t>607-45-6463</t>
  </si>
  <si>
    <t>90830 Tanner Lock Henrymouth, VT 34252</t>
  </si>
  <si>
    <t>dpage@hotmail.com</t>
  </si>
  <si>
    <t>297-12-8488</t>
  </si>
  <si>
    <t>PSC 9688, Box 5701 APO AA 74779</t>
  </si>
  <si>
    <t>lnewton@hotmail.com</t>
  </si>
  <si>
    <t>486.609.1481</t>
  </si>
  <si>
    <t>133-80-7604</t>
  </si>
  <si>
    <t>3551 Miller Dale Apt. 202 Cannonville, ID 01575</t>
  </si>
  <si>
    <t>morganrichard@gmail.com</t>
  </si>
  <si>
    <t>419-603-0733x09541</t>
  </si>
  <si>
    <t>783-77-5635</t>
  </si>
  <si>
    <t>Flores</t>
  </si>
  <si>
    <t>8592 Rodgers Radial Shannonhaven, MN 08879</t>
  </si>
  <si>
    <t>mhill@gmail.com</t>
  </si>
  <si>
    <t>+1-501-532-2303x80569</t>
  </si>
  <si>
    <t>018-93-9112</t>
  </si>
  <si>
    <t>6316 Ronald Forge Robertfurt, FM 10227</t>
  </si>
  <si>
    <t>cmeyer@yahoo.com</t>
  </si>
  <si>
    <t>+1-470-390-0531x782</t>
  </si>
  <si>
    <t>706-45-2831</t>
  </si>
  <si>
    <t>086 Jennifer Branch Port Glenn, MS 33847</t>
  </si>
  <si>
    <t>diane43@yahoo.com</t>
  </si>
  <si>
    <t>456-47-6282</t>
  </si>
  <si>
    <t>Romero</t>
  </si>
  <si>
    <t>24845 Sharp Rue Murphychester, NH 50006</t>
  </si>
  <si>
    <t>lawrencedan@gmail.com</t>
  </si>
  <si>
    <t>321-366-1414x463</t>
  </si>
  <si>
    <t>607-97-0645</t>
  </si>
  <si>
    <t>Cheyenne</t>
  </si>
  <si>
    <t>20000 Richard Ranch Apt. 058 Lake Matthewside, NC 82383</t>
  </si>
  <si>
    <t>perezbrian@gmail.com</t>
  </si>
  <si>
    <t>871-70-6443</t>
  </si>
  <si>
    <t>580 Nash Gardens Apt. 665 Dianamouth, IA 47010</t>
  </si>
  <si>
    <t>suarezpamela@hotmail.com</t>
  </si>
  <si>
    <t>496.324.7963x01374</t>
  </si>
  <si>
    <t>066-69-7400</t>
  </si>
  <si>
    <t>USNV Cabrera FPO AP 37657</t>
  </si>
  <si>
    <t>jamessampson@yahoo.com</t>
  </si>
  <si>
    <t>754-313-8558</t>
  </si>
  <si>
    <t>424-49-1574</t>
  </si>
  <si>
    <t>220 Black Mountain Suite 765 New Jamesmouth, WI 26613</t>
  </si>
  <si>
    <t>derek06@yahoo.com</t>
  </si>
  <si>
    <t>257.847.0788x58011</t>
  </si>
  <si>
    <t>688-56-2028</t>
  </si>
  <si>
    <t>Carroll</t>
  </si>
  <si>
    <t>4452 Doyle Terrace Amandashire, TN 39299</t>
  </si>
  <si>
    <t>jgriffith@hotmail.com</t>
  </si>
  <si>
    <t>+1-304-776-5918x340</t>
  </si>
  <si>
    <t>399-98-2484</t>
  </si>
  <si>
    <t>71131 Lynn Way Apt. 178 Dianashire, NE 47854</t>
  </si>
  <si>
    <t>rachelduncan@gmail.com</t>
  </si>
  <si>
    <t>(440)409-2565x467</t>
  </si>
  <si>
    <t>477-25-3364</t>
  </si>
  <si>
    <t>827 Martinez Center Jamiechester, OH 61526</t>
  </si>
  <si>
    <t>thomas25@hotmail.com</t>
  </si>
  <si>
    <t>+1-981-399-9209x1375</t>
  </si>
  <si>
    <t>191-70-5430</t>
  </si>
  <si>
    <t>PSC 0652, Box 7356 APO AA 03759</t>
  </si>
  <si>
    <t>hooverpatrick@yahoo.com</t>
  </si>
  <si>
    <t>001-539-705-4338</t>
  </si>
  <si>
    <t>337-86-5545</t>
  </si>
  <si>
    <t>Gabriel</t>
  </si>
  <si>
    <t>760 Mary Prairie Bakershire, RI 49763</t>
  </si>
  <si>
    <t>karenpacheco@hotmail.com</t>
  </si>
  <si>
    <t>640-89-0720</t>
  </si>
  <si>
    <t>43192 Lacey Street South Corey, AK 95396</t>
  </si>
  <si>
    <t>cruzsavannah@hotmail.com</t>
  </si>
  <si>
    <t>849-70-3417</t>
  </si>
  <si>
    <t>4243 Wesley Drive Davenportmouth, ID 67751</t>
  </si>
  <si>
    <t>lchoi@hotmail.com</t>
  </si>
  <si>
    <t>+1-847-962-1225x19309</t>
  </si>
  <si>
    <t>556-51-5009</t>
  </si>
  <si>
    <t>Dalton</t>
  </si>
  <si>
    <t>Morris</t>
  </si>
  <si>
    <t>127 Carrillo Plaza Apt. 948 Ianton, MH 69135</t>
  </si>
  <si>
    <t>hritter@gmail.com</t>
  </si>
  <si>
    <t>230.345.1964x3925</t>
  </si>
  <si>
    <t>667-19-8729</t>
  </si>
  <si>
    <t>Darren</t>
  </si>
  <si>
    <t>760 James Trail Austinchester, SC 59479</t>
  </si>
  <si>
    <t>kallen@gmail.com</t>
  </si>
  <si>
    <t>511-490-4295x32485</t>
  </si>
  <si>
    <t>150-72-4020</t>
  </si>
  <si>
    <t>64131 Turner Neck Mezaborough, AZ 06668</t>
  </si>
  <si>
    <t>omoore@gmail.com</t>
  </si>
  <si>
    <t>809.732.0817</t>
  </si>
  <si>
    <t>858-50-4999</t>
  </si>
  <si>
    <t>84851 Johnson Crest Apt. 559 Lorettaberg, DC 25008</t>
  </si>
  <si>
    <t>vegajoseph@gmail.com</t>
  </si>
  <si>
    <t>001-726-481-1790x14744</t>
  </si>
  <si>
    <t>154-82-4189</t>
  </si>
  <si>
    <t>Mclaughlin</t>
  </si>
  <si>
    <t>0256 Brooke Islands Port Wendyborough, ID 10013</t>
  </si>
  <si>
    <t>mccormickcraig@gmail.com</t>
  </si>
  <si>
    <t>401-815-5870x80579</t>
  </si>
  <si>
    <t>341-28-8987</t>
  </si>
  <si>
    <t>9885 Haney Rest Lake Claudialand, AZ 22170</t>
  </si>
  <si>
    <t>xlopez@gmail.com</t>
  </si>
  <si>
    <t>(295)858-7332x069</t>
  </si>
  <si>
    <t>462-13-3137</t>
  </si>
  <si>
    <t>9893 Larsen Circle Apt. 083 Pachecoborough, SC 11003</t>
  </si>
  <si>
    <t>maddoxmelanie@hotmail.com</t>
  </si>
  <si>
    <t>301.430.7473x98939</t>
  </si>
  <si>
    <t>187-96-3200</t>
  </si>
  <si>
    <t>Barker</t>
  </si>
  <si>
    <t>Unit 8056 Box 2633 DPO AE 98622</t>
  </si>
  <si>
    <t>tanderson@yahoo.com</t>
  </si>
  <si>
    <t>001-769-633-2827x589</t>
  </si>
  <si>
    <t>803-49-5022</t>
  </si>
  <si>
    <t>Norman</t>
  </si>
  <si>
    <t>22178 Mitchell Lane Apt. 905 Patrickton, KY 88216</t>
  </si>
  <si>
    <t>beverlyforbes@yahoo.com</t>
  </si>
  <si>
    <t>+1-777-724-9719x2347</t>
  </si>
  <si>
    <t>791-27-7389</t>
  </si>
  <si>
    <t>Blackwell</t>
  </si>
  <si>
    <t>45165 West Ridge Suite 518 Garyton, NC 93390</t>
  </si>
  <si>
    <t>jacobberger@gmail.com</t>
  </si>
  <si>
    <t>+1-460-745-0031x045</t>
  </si>
  <si>
    <t>066-32-7297</t>
  </si>
  <si>
    <t>Knight</t>
  </si>
  <si>
    <t>784 Guerra Ranch Kirkchester, NY 95310</t>
  </si>
  <si>
    <t>hmiller@yahoo.com</t>
  </si>
  <si>
    <t>(696)466-4272x505</t>
  </si>
  <si>
    <t>066-57-9094</t>
  </si>
  <si>
    <t>0149 Maurice Track Barnettberg, WV 14473</t>
  </si>
  <si>
    <t>rfoster@gmail.com</t>
  </si>
  <si>
    <t>647-213-5753x4825</t>
  </si>
  <si>
    <t>182-77-9787</t>
  </si>
  <si>
    <t>81825 Blair Extensions Dylanborough, MA 04426</t>
  </si>
  <si>
    <t>ann48@hotmail.com</t>
  </si>
  <si>
    <t>001-200-598-0574x712</t>
  </si>
  <si>
    <t>604-89-7509</t>
  </si>
  <si>
    <t>715 Katie Tunnel Apt. 453 Port Jeffrey, WV 91800</t>
  </si>
  <si>
    <t>jeffrey40@gmail.com</t>
  </si>
  <si>
    <t>394-15-3860</t>
  </si>
  <si>
    <t>Darryl</t>
  </si>
  <si>
    <t>7621 Parks Skyway East Robertton, TN 69295</t>
  </si>
  <si>
    <t>armstrongmason@hotmail.com</t>
  </si>
  <si>
    <t>384-911-4409</t>
  </si>
  <si>
    <t>414-80-6129</t>
  </si>
  <si>
    <t>Stephens</t>
  </si>
  <si>
    <t>600 Moses Creek Cervantesshire, MO 19748</t>
  </si>
  <si>
    <t>sherry62@yahoo.com</t>
  </si>
  <si>
    <t>453.537.9130</t>
  </si>
  <si>
    <t>891-61-4588</t>
  </si>
  <si>
    <t>966 Fisher View Port Howard, NV 17180</t>
  </si>
  <si>
    <t>brent37@hotmail.com</t>
  </si>
  <si>
    <t>(447)366-4707</t>
  </si>
  <si>
    <t>397-28-6597</t>
  </si>
  <si>
    <t>544 Potter Port Suite 681 West Thomas, CT 38854</t>
  </si>
  <si>
    <t>bradleywilliams@gmail.com</t>
  </si>
  <si>
    <t>001-797-669-8100</t>
  </si>
  <si>
    <t>689-17-2165</t>
  </si>
  <si>
    <t>Jorge</t>
  </si>
  <si>
    <t>Rowe</t>
  </si>
  <si>
    <t>029 Wilson Dam Apt. 042 Harrellshire, OR 96326</t>
  </si>
  <si>
    <t>nlozano@gmail.com</t>
  </si>
  <si>
    <t>+1-728-211-8354x13327</t>
  </si>
  <si>
    <t>819-03-5456</t>
  </si>
  <si>
    <t>003 Brooke Plaza East Ashleyfort, RI 64032</t>
  </si>
  <si>
    <t>william53@gmail.com</t>
  </si>
  <si>
    <t>(882)680-7042</t>
  </si>
  <si>
    <t>188-88-3698</t>
  </si>
  <si>
    <t>48928 Michael Loaf Apt. 794 South Victoria, PR 40293</t>
  </si>
  <si>
    <t>coreyrichardson@hotmail.com</t>
  </si>
  <si>
    <t>+1-840-827-3458x490</t>
  </si>
  <si>
    <t>363-56-1581</t>
  </si>
  <si>
    <t>767 Stanley Estates Suite 372 Coryborough, MT 04723</t>
  </si>
  <si>
    <t>ibrooks@gmail.com</t>
  </si>
  <si>
    <t>(354)854-9218</t>
  </si>
  <si>
    <t>344-07-6693</t>
  </si>
  <si>
    <t>Marks</t>
  </si>
  <si>
    <t>9954 Oconnell Loaf Rodriguezville, DE 74725</t>
  </si>
  <si>
    <t>zrobinson@yahoo.com</t>
  </si>
  <si>
    <t>552-51-7608</t>
  </si>
  <si>
    <t>52881 Harris Crescent Apt. 448 Colleenville, MP 72906</t>
  </si>
  <si>
    <t>nreyes@yahoo.com</t>
  </si>
  <si>
    <t>(827)571-3708x6490</t>
  </si>
  <si>
    <t>220-56-0729</t>
  </si>
  <si>
    <t>442 Weiss Summit Apt. 793 West Natalie, VT 92886</t>
  </si>
  <si>
    <t>richardsdaniel@hotmail.com</t>
  </si>
  <si>
    <t>820-228-5608x3554</t>
  </si>
  <si>
    <t>217-41-6426</t>
  </si>
  <si>
    <t>5326 Micheal Green Suite 152 New Christopher, MH 93614</t>
  </si>
  <si>
    <t>vwilliams@gmail.com</t>
  </si>
  <si>
    <t>(805)244-0667</t>
  </si>
  <si>
    <t>344-45-7697</t>
  </si>
  <si>
    <t>08090 Wendy Terrace Apt. 359 New Danielborough, MP 78615</t>
  </si>
  <si>
    <t>eespinoza@yahoo.com</t>
  </si>
  <si>
    <t>493.647.2655x7918</t>
  </si>
  <si>
    <t>254-82-2681</t>
  </si>
  <si>
    <t>Benton</t>
  </si>
  <si>
    <t>0858 Robinson Square Apt. 588 Brookechester, WY 96922</t>
  </si>
  <si>
    <t>denise71@hotmail.com</t>
  </si>
  <si>
    <t>319.787.1772x226</t>
  </si>
  <si>
    <t>718-83-4228</t>
  </si>
  <si>
    <t>Alice</t>
  </si>
  <si>
    <t>Matthews</t>
  </si>
  <si>
    <t>7026 Clark Neck Apt. 662 Woodshaven, DC 10081</t>
  </si>
  <si>
    <t>bethany49@gmail.com</t>
  </si>
  <si>
    <t>(461)967-2866x44948</t>
  </si>
  <si>
    <t>739-67-9078</t>
  </si>
  <si>
    <t>53705 John Road Suite 156 Shanechester, TX 78717</t>
  </si>
  <si>
    <t>kyoung@hotmail.com</t>
  </si>
  <si>
    <t>668-374-5014</t>
  </si>
  <si>
    <t>503-51-3418</t>
  </si>
  <si>
    <t>5971 Herring Haven Apt. 654 North Jenniferstad, NY 05193</t>
  </si>
  <si>
    <t>zgibbs@hotmail.com</t>
  </si>
  <si>
    <t>001-407-673-4362x8064</t>
  </si>
  <si>
    <t>252-53-5861</t>
  </si>
  <si>
    <t>220 Aaron Skyway Suite 021 Sarahbury, DE 01768</t>
  </si>
  <si>
    <t>vmurphy@yahoo.com</t>
  </si>
  <si>
    <t>(468)296-7318x555</t>
  </si>
  <si>
    <t>246-22-6579</t>
  </si>
  <si>
    <t>Mata</t>
  </si>
  <si>
    <t>8046 Phillips Prairie East Amandaberg, TN 58323</t>
  </si>
  <si>
    <t>ksullivan@gmail.com</t>
  </si>
  <si>
    <t>955-983-2709x921</t>
  </si>
  <si>
    <t>814-79-4203</t>
  </si>
  <si>
    <t>Cummings</t>
  </si>
  <si>
    <t>145 Mandy Alley West Feliciaton, WA 39023</t>
  </si>
  <si>
    <t>jennifergreene@hotmail.com</t>
  </si>
  <si>
    <t>+1-550-542-3628x4546</t>
  </si>
  <si>
    <t>240-60-1283</t>
  </si>
  <si>
    <t>PSC 6336, Box 4244 APO AP 97454</t>
  </si>
  <si>
    <t>eric50@yahoo.com</t>
  </si>
  <si>
    <t>785.634.4868</t>
  </si>
  <si>
    <t>037-15-1645</t>
  </si>
  <si>
    <t>551 Sean Fields Suite 715 North Christine, VI 30562</t>
  </si>
  <si>
    <t>xgray@yahoo.com</t>
  </si>
  <si>
    <t>417-31-9089</t>
  </si>
  <si>
    <t>101 David Pine Sanchezberg, KS 41819</t>
  </si>
  <si>
    <t>martinezmatthew@hotmail.com</t>
  </si>
  <si>
    <t>682.232.9381</t>
  </si>
  <si>
    <t>033-05-4526</t>
  </si>
  <si>
    <t>Julian</t>
  </si>
  <si>
    <t>21619 Davis Avenue Apt. 689 Danielmouth, IL 90112</t>
  </si>
  <si>
    <t>ricejacqueline@gmail.com</t>
  </si>
  <si>
    <t>(997)902-6783</t>
  </si>
  <si>
    <t>081-01-3096</t>
  </si>
  <si>
    <t>PSC 7149, Box 0183 APO AA 77206</t>
  </si>
  <si>
    <t>carlasparks@hotmail.com</t>
  </si>
  <si>
    <t>(251)356-1169x58125</t>
  </si>
  <si>
    <t>477-28-9225</t>
  </si>
  <si>
    <t>818 Marcus Estate North Jose, MS 67974</t>
  </si>
  <si>
    <t>lynn92@hotmail.com</t>
  </si>
  <si>
    <t>(392)809-5445x941</t>
  </si>
  <si>
    <t>056-41-3359</t>
  </si>
  <si>
    <t>USNS Hamilton FPO AE 97335</t>
  </si>
  <si>
    <t>stacey64@gmail.com</t>
  </si>
  <si>
    <t>224.604.9712</t>
  </si>
  <si>
    <t>590-82-0234</t>
  </si>
  <si>
    <t>Katrina</t>
  </si>
  <si>
    <t>6729 Dylan Brooks Port Kimberlychester, TN 73580</t>
  </si>
  <si>
    <t>watkinsjeffrey@hotmail.com</t>
  </si>
  <si>
    <t>775-12-6209</t>
  </si>
  <si>
    <t>Underwood</t>
  </si>
  <si>
    <t>816 Stephanie Extensions Gonzalezside, AS 74658</t>
  </si>
  <si>
    <t>lbradford@yahoo.com</t>
  </si>
  <si>
    <t>(998)602-0028</t>
  </si>
  <si>
    <t>194-44-9817</t>
  </si>
  <si>
    <t>757 Nixon Mountains Suite 995 Port Williemouth, MT 72609</t>
  </si>
  <si>
    <t>bellluis@yahoo.com</t>
  </si>
  <si>
    <t>741.602.3838x120</t>
  </si>
  <si>
    <t>737-33-4249</t>
  </si>
  <si>
    <t>1118 Vincent Overpass Suite 044 Alexandershire, ND 07435</t>
  </si>
  <si>
    <t>dsmith@gmail.com</t>
  </si>
  <si>
    <t>378.812.6841x816</t>
  </si>
  <si>
    <t>075-75-2658</t>
  </si>
  <si>
    <t>276 Riley Radial Emilyview, RI 57568</t>
  </si>
  <si>
    <t>vwong@yahoo.com</t>
  </si>
  <si>
    <t>821-261-0857x5254</t>
  </si>
  <si>
    <t>405-72-6967</t>
  </si>
  <si>
    <t>Erin</t>
  </si>
  <si>
    <t>PSC 7713, Box 2161 APO AE 78023</t>
  </si>
  <si>
    <t>andreszamora@gmail.com</t>
  </si>
  <si>
    <t>878.794.9605x87907</t>
  </si>
  <si>
    <t>274-86-1517</t>
  </si>
  <si>
    <t>Shields</t>
  </si>
  <si>
    <t>5917 Carr Crest Angelamouth, WV 60079</t>
  </si>
  <si>
    <t>johnbriggs@yahoo.com</t>
  </si>
  <si>
    <t>809-817-2779</t>
  </si>
  <si>
    <t>290-70-7367</t>
  </si>
  <si>
    <t>7385 Gregory Motorway Apt. 512 Port Ashleyview, FL 09331</t>
  </si>
  <si>
    <t>ofox@hotmail.com</t>
  </si>
  <si>
    <t>001-314-480-7563x0700</t>
  </si>
  <si>
    <t>476-70-4462</t>
  </si>
  <si>
    <t>4656 Judy Gardens Suite 953 North Andrew, MP 44973</t>
  </si>
  <si>
    <t>karinamedina@hotmail.com</t>
  </si>
  <si>
    <t>922-671-7303x503</t>
  </si>
  <si>
    <t>011-82-5796</t>
  </si>
  <si>
    <t>2967 Palmer Stravenue New James, NH 72255</t>
  </si>
  <si>
    <t>jpittman@hotmail.com</t>
  </si>
  <si>
    <t>506.533.0943</t>
  </si>
  <si>
    <t>386-36-6425</t>
  </si>
  <si>
    <t>8143 Kristen Springs Suite 151 Brianbury, VT 86769</t>
  </si>
  <si>
    <t>joshuasloan@hotmail.com</t>
  </si>
  <si>
    <t>416-950-5949x343</t>
  </si>
  <si>
    <t>670-55-7547</t>
  </si>
  <si>
    <t>Karl</t>
  </si>
  <si>
    <t>6902 Samantha Underpass Suite 536 New Christopher, OK 87688</t>
  </si>
  <si>
    <t>brewertammy@hotmail.com</t>
  </si>
  <si>
    <t>001-768-766-3842</t>
  </si>
  <si>
    <t>610-94-5492</t>
  </si>
  <si>
    <t>Jay</t>
  </si>
  <si>
    <t>Unit 9820 Box 3776 DPO AP 85954</t>
  </si>
  <si>
    <t>jilliantucker@gmail.com</t>
  </si>
  <si>
    <t>245-596-9786x9641</t>
  </si>
  <si>
    <t>851-30-4716</t>
  </si>
  <si>
    <t>639 Vincent Circles Suite 937 Davidmouth, MT 74087</t>
  </si>
  <si>
    <t>romerosheryl@yahoo.com</t>
  </si>
  <si>
    <t>493.383.0144x77918</t>
  </si>
  <si>
    <t>091-39-3907</t>
  </si>
  <si>
    <t>866 Robert Loop South Adrianaland, MA 29154</t>
  </si>
  <si>
    <t>connie82@gmail.com</t>
  </si>
  <si>
    <t>(552)807-1264</t>
  </si>
  <si>
    <t>649-79-0910</t>
  </si>
  <si>
    <t>8492 Daniel Meadow East Cassandra, KS 29856</t>
  </si>
  <si>
    <t>adamwilson@gmail.com</t>
  </si>
  <si>
    <t>001-712-594-2764x1190</t>
  </si>
  <si>
    <t>331-03-7169</t>
  </si>
  <si>
    <t>066 Ryan Harbors Ashleyberg, OK 74981</t>
  </si>
  <si>
    <t>angela11@yahoo.com</t>
  </si>
  <si>
    <t>+1-649-787-1066x04596</t>
  </si>
  <si>
    <t>810-98-7948</t>
  </si>
  <si>
    <t>Branch</t>
  </si>
  <si>
    <t>479 Tommy Avenue Suite 321 West Gregory, PR 85054</t>
  </si>
  <si>
    <t>tracy09@hotmail.com</t>
  </si>
  <si>
    <t>654-39-6211</t>
  </si>
  <si>
    <t>Singh</t>
  </si>
  <si>
    <t>3889 William Haven Suite 605 Matthewhaven, ID 63945</t>
  </si>
  <si>
    <t>robynowens@yahoo.com</t>
  </si>
  <si>
    <t>382-993-8006x63134</t>
  </si>
  <si>
    <t>849-53-7212</t>
  </si>
  <si>
    <t>9318 Deanna Ramp Apt. 545 Romerostad, WA 66605</t>
  </si>
  <si>
    <t>ogreen@gmail.com</t>
  </si>
  <si>
    <t>+1-961-382-6558x91950</t>
  </si>
  <si>
    <t>711-30-7999</t>
  </si>
  <si>
    <t>60540 Johnson Parks Suite 281 West Kyleland, HI 81142</t>
  </si>
  <si>
    <t>patellaura@gmail.com</t>
  </si>
  <si>
    <t>237-14-1364</t>
  </si>
  <si>
    <t>Tapia</t>
  </si>
  <si>
    <t>3502 Jensen Vista New Hannah, OR 22228</t>
  </si>
  <si>
    <t>kimberly19@yahoo.com</t>
  </si>
  <si>
    <t>+1-962-735-5690x639</t>
  </si>
  <si>
    <t>673-93-2387</t>
  </si>
  <si>
    <t>Henson</t>
  </si>
  <si>
    <t>73105 Jason Extension Apt. 093 Troyberg, PW 83842</t>
  </si>
  <si>
    <t>andrew78@gmail.com</t>
  </si>
  <si>
    <t>+1-344-695-1209x699</t>
  </si>
  <si>
    <t>895-45-5155</t>
  </si>
  <si>
    <t>Randolph</t>
  </si>
  <si>
    <t>61732 Adams Gardens Apt. 091 East Edward, VA 93058</t>
  </si>
  <si>
    <t>matthewparker@hotmail.com</t>
  </si>
  <si>
    <t>001-232-664-5318</t>
  </si>
  <si>
    <t>895-05-5197</t>
  </si>
  <si>
    <t>8808 Jones Streets Apt. 493 Walterburgh, PW 71096</t>
  </si>
  <si>
    <t>fgordon@gmail.com</t>
  </si>
  <si>
    <t>445.444.9750x8781</t>
  </si>
  <si>
    <t>009-97-7010</t>
  </si>
  <si>
    <t>22995 David Causeway Andradeland, PR 42941</t>
  </si>
  <si>
    <t>vgonzalez@yahoo.com</t>
  </si>
  <si>
    <t>512.279.2637x245</t>
  </si>
  <si>
    <t>192-45-6249</t>
  </si>
  <si>
    <t>58727 David Ways Apt. 932 Finleyfurt, MN 50073</t>
  </si>
  <si>
    <t>jeffersonkatelyn@yahoo.com</t>
  </si>
  <si>
    <t>(483)712-1139x39358</t>
  </si>
  <si>
    <t>647-01-4798</t>
  </si>
  <si>
    <t>Phyllis</t>
  </si>
  <si>
    <t>57179 Julia Port Lake Rachel, SD 82910</t>
  </si>
  <si>
    <t>xsherman@yahoo.com</t>
  </si>
  <si>
    <t>433-847-0516</t>
  </si>
  <si>
    <t>433-44-6882</t>
  </si>
  <si>
    <t>130 Martin Prairie South Holly, AR 82777</t>
  </si>
  <si>
    <t>lawrence77@yahoo.com</t>
  </si>
  <si>
    <t>244-58-7675</t>
  </si>
  <si>
    <t>Miss</t>
  </si>
  <si>
    <t>1571 Brown Ferry Suite 491 Christinabury, PR 01064</t>
  </si>
  <si>
    <t>yvonnebrown@hotmail.com</t>
  </si>
  <si>
    <t>815-59-4451</t>
  </si>
  <si>
    <t>Alexa</t>
  </si>
  <si>
    <t>2627 Chambers Rapids Apt. 326 East Jane, WV 59107</t>
  </si>
  <si>
    <t>deborahkhan@gmail.com</t>
  </si>
  <si>
    <t>001-771-809-6593</t>
  </si>
  <si>
    <t>009-56-8588</t>
  </si>
  <si>
    <t>PSC 5699, Box 7861 APO AE 47736</t>
  </si>
  <si>
    <t>joneslindsey@gmail.com</t>
  </si>
  <si>
    <t>269.616.1123x170</t>
  </si>
  <si>
    <t>780-75-2717</t>
  </si>
  <si>
    <t>08331 Sanchez Centers Lauraburgh, PW 11529</t>
  </si>
  <si>
    <t>raychristopher@gmail.com</t>
  </si>
  <si>
    <t>001-810-632-7873x70325</t>
  </si>
  <si>
    <t>047-58-9136</t>
  </si>
  <si>
    <t>858 Clark Drive Lindachester, WI 98759</t>
  </si>
  <si>
    <t>theresa22@gmail.com</t>
  </si>
  <si>
    <t>574.636.0372</t>
  </si>
  <si>
    <t>414-65-3760</t>
  </si>
  <si>
    <t>Potts</t>
  </si>
  <si>
    <t>737 Lauren Islands New Carly, FL 58781</t>
  </si>
  <si>
    <t>melvinberg@yahoo.com</t>
  </si>
  <si>
    <t>001-382-716-2607x754</t>
  </si>
  <si>
    <t>673-51-4737</t>
  </si>
  <si>
    <t>45246 Sandra Street Suite 638 Thomashaven, SC 43265</t>
  </si>
  <si>
    <t>kwatts@yahoo.com</t>
  </si>
  <si>
    <t>001-844-833-6378x9056</t>
  </si>
  <si>
    <t>139-11-4628</t>
  </si>
  <si>
    <t>8275 Cody Drive Patrickmouth, KS 56878</t>
  </si>
  <si>
    <t>vargasisaac@gmail.com</t>
  </si>
  <si>
    <t>(284)274-2919x2789</t>
  </si>
  <si>
    <t>087-05-9767</t>
  </si>
  <si>
    <t>3481 Amanda Stravenue Alishaton, GU 49090</t>
  </si>
  <si>
    <t>ocortez@hotmail.com</t>
  </si>
  <si>
    <t>754.943.4168</t>
  </si>
  <si>
    <t>585-13-3734</t>
  </si>
  <si>
    <t>3849 Eric Dam Kristinetown, NY 75653</t>
  </si>
  <si>
    <t>russellcabrera@gmail.com</t>
  </si>
  <si>
    <t>858-562-9191</t>
  </si>
  <si>
    <t>092-73-9397</t>
  </si>
  <si>
    <t>766 Amy Lakes Julieburgh, IN 94336</t>
  </si>
  <si>
    <t>johnsonkelsey@gmail.com</t>
  </si>
  <si>
    <t>497-79-6917</t>
  </si>
  <si>
    <t>80974 Roy Mills Suite 521 Ianburgh, WV 80914</t>
  </si>
  <si>
    <t>dlester@yahoo.com</t>
  </si>
  <si>
    <t>814-50-8676</t>
  </si>
  <si>
    <t>86890 Ramirez Fall Suite 703 Cummingsland, CO 88366</t>
  </si>
  <si>
    <t>xalvarez@yahoo.com</t>
  </si>
  <si>
    <t>766-966-4726x978</t>
  </si>
  <si>
    <t>460-93-4760</t>
  </si>
  <si>
    <t>Phillip</t>
  </si>
  <si>
    <t>USCGC Perkins FPO AP 84211</t>
  </si>
  <si>
    <t>thomasrice@yahoo.com</t>
  </si>
  <si>
    <t>890.599.4612x24208</t>
  </si>
  <si>
    <t>651-40-0463</t>
  </si>
  <si>
    <t>160 Hurley Fort Melissaborough, IA 32546</t>
  </si>
  <si>
    <t>hodgeschristina@hotmail.com</t>
  </si>
  <si>
    <t>550.544.6538x7675</t>
  </si>
  <si>
    <t>387-33-3620</t>
  </si>
  <si>
    <t>Dyer</t>
  </si>
  <si>
    <t>118 Walker Road West Maria, SD 97762</t>
  </si>
  <si>
    <t>ydixon@hotmail.com</t>
  </si>
  <si>
    <t>(837)493-6479x1489</t>
  </si>
  <si>
    <t>377-41-9392</t>
  </si>
  <si>
    <t>Sexton</t>
  </si>
  <si>
    <t>USS Roberts FPO AE 96305</t>
  </si>
  <si>
    <t>sarahunderwood@hotmail.com</t>
  </si>
  <si>
    <t>410-894-7098x9188</t>
  </si>
  <si>
    <t>163-89-7205</t>
  </si>
  <si>
    <t>48443 Williams Light Lake Michaelmouth, FM 63210</t>
  </si>
  <si>
    <t>vmelendez@hotmail.com</t>
  </si>
  <si>
    <t>(987)569-5263</t>
  </si>
  <si>
    <t>823-30-8039</t>
  </si>
  <si>
    <t>5658 Simpson Tunnel New Christopher, ID 61644</t>
  </si>
  <si>
    <t>mark05@hotmail.com</t>
  </si>
  <si>
    <t>(675)564-5839</t>
  </si>
  <si>
    <t>784-05-2626</t>
  </si>
  <si>
    <t>2117 Huang Field Jasonview, ME 71057</t>
  </si>
  <si>
    <t>lintina@yahoo.com</t>
  </si>
  <si>
    <t>687.973.9175</t>
  </si>
  <si>
    <t>129-19-7041</t>
  </si>
  <si>
    <t>Vicki</t>
  </si>
  <si>
    <t>Mathis</t>
  </si>
  <si>
    <t>82445 Foster Trafficway Apt. 511 Port Lindsay, AL 64245</t>
  </si>
  <si>
    <t>morrowerica@hotmail.com</t>
  </si>
  <si>
    <t>537.681.8842x845</t>
  </si>
  <si>
    <t>592-37-6442</t>
  </si>
  <si>
    <t>582 Knapp Drive West Paul, WA 98280</t>
  </si>
  <si>
    <t>cynthiaharvey@hotmail.com</t>
  </si>
  <si>
    <t>535.576.9828x9470</t>
  </si>
  <si>
    <t>073-33-8897</t>
  </si>
  <si>
    <t>1206 Chase Radial Schultzborough, CT 96375</t>
  </si>
  <si>
    <t>conniescott@hotmail.com</t>
  </si>
  <si>
    <t>(361)810-3425</t>
  </si>
  <si>
    <t>808-26-0645</t>
  </si>
  <si>
    <t>749 Donna Plaza Cranehaven, VT 02499</t>
  </si>
  <si>
    <t>maynardpatricia@hotmail.com</t>
  </si>
  <si>
    <t>756.460.9383x407</t>
  </si>
  <si>
    <t>606-58-2766</t>
  </si>
  <si>
    <t>15881 Hayes Bypass New David, MO 11772</t>
  </si>
  <si>
    <t>sharon42@yahoo.com</t>
  </si>
  <si>
    <t>386.356.0248</t>
  </si>
  <si>
    <t>249-97-0960</t>
  </si>
  <si>
    <t>12286 David Alley Chavezborough, TN 36334</t>
  </si>
  <si>
    <t>karen70@hotmail.com</t>
  </si>
  <si>
    <t>584.530.1058</t>
  </si>
  <si>
    <t>235-94-6023</t>
  </si>
  <si>
    <t>57661 Trujillo Shore Suite 653 Valentinefurt, MS 87206</t>
  </si>
  <si>
    <t>williamstokes@gmail.com</t>
  </si>
  <si>
    <t>727-79-6199</t>
  </si>
  <si>
    <t>823 Michael Walk Apt. 333 New Lisa, ND 67747</t>
  </si>
  <si>
    <t>dominic01@hotmail.com</t>
  </si>
  <si>
    <t>694.906.7798x4158</t>
  </si>
  <si>
    <t>403-03-3198</t>
  </si>
  <si>
    <t>25611 Jennifer Lakes Suite 719 South Dawnberg, FL 58058</t>
  </si>
  <si>
    <t>jeffreyhayden@gmail.com</t>
  </si>
  <si>
    <t>001-477-878-9229</t>
  </si>
  <si>
    <t>632-43-7182</t>
  </si>
  <si>
    <t>3580 Morgan Orchard Davismouth, HI 64189</t>
  </si>
  <si>
    <t>jonesamy@yahoo.com</t>
  </si>
  <si>
    <t>406-820-1137x548</t>
  </si>
  <si>
    <t>836-07-7871</t>
  </si>
  <si>
    <t>Estes</t>
  </si>
  <si>
    <t>59924 Christopher Rapid Suite 030 Lake Tommychester, PR 65923</t>
  </si>
  <si>
    <t>tjohnson@gmail.com</t>
  </si>
  <si>
    <t>001-443-890-8121x3299</t>
  </si>
  <si>
    <t>771-23-6742</t>
  </si>
  <si>
    <t>200 Peterson Mission Suite 226 Westport, MH 61984</t>
  </si>
  <si>
    <t>christineleach@yahoo.com</t>
  </si>
  <si>
    <t>001-830-528-1297</t>
  </si>
  <si>
    <t>105-04-2201</t>
  </si>
  <si>
    <t>8079 Fernandez Creek Apt. 066 Reynoldsfurt, GU 79491</t>
  </si>
  <si>
    <t>matthewskathleen@hotmail.com</t>
  </si>
  <si>
    <t>001-330-824-3708</t>
  </si>
  <si>
    <t>280-54-7476</t>
  </si>
  <si>
    <t>225 Pena Prairie New Christina, SD 55914</t>
  </si>
  <si>
    <t>acampbell@yahoo.com</t>
  </si>
  <si>
    <t>218-281-4049x52061</t>
  </si>
  <si>
    <t>201-41-4611</t>
  </si>
  <si>
    <t>Wood</t>
  </si>
  <si>
    <t>Unit 3632 Box 2122 DPO AE 42584</t>
  </si>
  <si>
    <t>bakerbrianna@gmail.com</t>
  </si>
  <si>
    <t>697-541-1865</t>
  </si>
  <si>
    <t>064-97-9630</t>
  </si>
  <si>
    <t>7994 Kayla Summit Rodriguezbury, WV 40708</t>
  </si>
  <si>
    <t>ashley42@gmail.com</t>
  </si>
  <si>
    <t>+1-239-542-6040x4843</t>
  </si>
  <si>
    <t>184-61-0499</t>
  </si>
  <si>
    <t>Donaldson</t>
  </si>
  <si>
    <t>3861 Leonard Plaza Port Joshua, TN 87497</t>
  </si>
  <si>
    <t>katherine77@gmail.com</t>
  </si>
  <si>
    <t>996.289.7657</t>
  </si>
  <si>
    <t>538-63-0901</t>
  </si>
  <si>
    <t>103 Eric Land Apt. 802 South Sarastad, NV 86886</t>
  </si>
  <si>
    <t>margaret53@gmail.com</t>
  </si>
  <si>
    <t>737-371-9139x004</t>
  </si>
  <si>
    <t>501-80-1796</t>
  </si>
  <si>
    <t>Mccann</t>
  </si>
  <si>
    <t>USNV Davis FPO AE 76997</t>
  </si>
  <si>
    <t>dustinthompson@hotmail.com</t>
  </si>
  <si>
    <t>001-801-518-1625</t>
  </si>
  <si>
    <t>468-16-9223</t>
  </si>
  <si>
    <t>Li</t>
  </si>
  <si>
    <t>8947 Richardson Highway Cindystad, FL 13746</t>
  </si>
  <si>
    <t>hannahmartin@yahoo.com</t>
  </si>
  <si>
    <t>504-436-8356</t>
  </si>
  <si>
    <t>686-51-0263</t>
  </si>
  <si>
    <t>459 Reyes Hill Apt. 300 Millerside, NM 09691</t>
  </si>
  <si>
    <t>colleen96@yahoo.com</t>
  </si>
  <si>
    <t>(516)437-0922x3424</t>
  </si>
  <si>
    <t>442-43-1421</t>
  </si>
  <si>
    <t>0115 Smith Loop Newtonberg, HI 58776</t>
  </si>
  <si>
    <t>lmartin@gmail.com</t>
  </si>
  <si>
    <t>557-663-4832</t>
  </si>
  <si>
    <t>281-43-9149</t>
  </si>
  <si>
    <t>57561 Cynthia Estate Riveratown, WI 09448</t>
  </si>
  <si>
    <t>fletcherbrandy@yahoo.com</t>
  </si>
  <si>
    <t>+1-626-438-9248x3610</t>
  </si>
  <si>
    <t>333-22-8645</t>
  </si>
  <si>
    <t>2546 Hill Mill Suite 749 Michelleport, IN 79851</t>
  </si>
  <si>
    <t>liularry@gmail.com</t>
  </si>
  <si>
    <t>+1-346-406-1611x4204</t>
  </si>
  <si>
    <t>786-26-0630</t>
  </si>
  <si>
    <t>683 Andrew Mill South Tamara, LA 50449</t>
  </si>
  <si>
    <t>michelle83@hotmail.com</t>
  </si>
  <si>
    <t>607.739.1436</t>
  </si>
  <si>
    <t>032-40-0363</t>
  </si>
  <si>
    <t>996 Reyes Summit Ingramview, AS 55731</t>
  </si>
  <si>
    <t>cherylfreeman@hotmail.com</t>
  </si>
  <si>
    <t>211-582-9258x36111</t>
  </si>
  <si>
    <t>677-27-0098</t>
  </si>
  <si>
    <t>Unit 1607 Box 3589 DPO AA 26118</t>
  </si>
  <si>
    <t>yvonne96@yahoo.com</t>
  </si>
  <si>
    <t>610-53-8611</t>
  </si>
  <si>
    <t>Connor</t>
  </si>
  <si>
    <t>2193 Kristen Hollow South Teresa, VI 63401</t>
  </si>
  <si>
    <t>paul43@yahoo.com</t>
  </si>
  <si>
    <t>001-731-827-9669</t>
  </si>
  <si>
    <t>858-44-3280</t>
  </si>
  <si>
    <t>63223 Frederick Roads Dominiquehaven, CA 54948</t>
  </si>
  <si>
    <t>ryandavis@gmail.com</t>
  </si>
  <si>
    <t>(897)698-7238</t>
  </si>
  <si>
    <t>031-19-8234</t>
  </si>
  <si>
    <t>Mallory</t>
  </si>
  <si>
    <t>12310 Lee Gardens Gibsonfurt, TX 57495</t>
  </si>
  <si>
    <t>tjones@yahoo.com</t>
  </si>
  <si>
    <t>592-903-6381</t>
  </si>
  <si>
    <t>493-05-1983</t>
  </si>
  <si>
    <t>70743 Daniel Curve West Allison, GU 58699</t>
  </si>
  <si>
    <t>micheal45@gmail.com</t>
  </si>
  <si>
    <t>772-590-8098x465</t>
  </si>
  <si>
    <t>558-29-6925</t>
  </si>
  <si>
    <t>1102 Brent Avenue Apt. 079 Lake Sarahton, GA 94735</t>
  </si>
  <si>
    <t>thomasdarin@yahoo.com</t>
  </si>
  <si>
    <t>(249)948-1385x8790</t>
  </si>
  <si>
    <t>217-92-5670</t>
  </si>
  <si>
    <t>0318 Schultz Turnpike Robertshire, WV 34585</t>
  </si>
  <si>
    <t>ortegapatricia@hotmail.com</t>
  </si>
  <si>
    <t>680-661-0118x431</t>
  </si>
  <si>
    <t>724-35-7604</t>
  </si>
  <si>
    <t>Hood</t>
  </si>
  <si>
    <t>714 Angela Forest Suite 521 Arellanotown, MS 40858</t>
  </si>
  <si>
    <t>heather41@hotmail.com</t>
  </si>
  <si>
    <t>994-460-6115x1015</t>
  </si>
  <si>
    <t>167-64-9284</t>
  </si>
  <si>
    <t>Combs</t>
  </si>
  <si>
    <t>78335 Ball Tunnel South Jefferymouth, RI 95071</t>
  </si>
  <si>
    <t>rebeccaanderson@yahoo.com</t>
  </si>
  <si>
    <t>+1-441-409-6939x5397</t>
  </si>
  <si>
    <t>358-83-4389</t>
  </si>
  <si>
    <t>0507 Jason Prairie Meganshire, GA 46406</t>
  </si>
  <si>
    <t>lori90@yahoo.com</t>
  </si>
  <si>
    <t>865.206.8752x56599</t>
  </si>
  <si>
    <t>059-13-0542</t>
  </si>
  <si>
    <t>Dale</t>
  </si>
  <si>
    <t>PSC 3293, Box 7438 APO AP 33219</t>
  </si>
  <si>
    <t>dyoder@gmail.com</t>
  </si>
  <si>
    <t>001-483-259-1080x7945</t>
  </si>
  <si>
    <t>453-36-0078</t>
  </si>
  <si>
    <t>6536 Costa Groves Suite 374 Port Michael, ND 34838</t>
  </si>
  <si>
    <t>jennifer75@hotmail.com</t>
  </si>
  <si>
    <t>001-516-255-0741x568</t>
  </si>
  <si>
    <t>315-30-0229</t>
  </si>
  <si>
    <t>2371 Diaz Ranch Suite 028 West Nicholasshire, OK 15987</t>
  </si>
  <si>
    <t>austinrhodes@yahoo.com</t>
  </si>
  <si>
    <t>217-01-7251</t>
  </si>
  <si>
    <t>6073 Victoria Roads Suite 213 South Michael, UT 60586</t>
  </si>
  <si>
    <t>dtyler@yahoo.com</t>
  </si>
  <si>
    <t>533-292-0335x54078</t>
  </si>
  <si>
    <t>047-09-4783</t>
  </si>
  <si>
    <t>5221 Steven Manor Apt. 420 Patrickmouth, KY 10233</t>
  </si>
  <si>
    <t>riggsjohn@gmail.com</t>
  </si>
  <si>
    <t>184-16-2859</t>
  </si>
  <si>
    <t>09200 Huerta Well Melindaland, DE 52513</t>
  </si>
  <si>
    <t>adamsrobert@hotmail.com</t>
  </si>
  <si>
    <t>+1-594-329-6798x02316</t>
  </si>
  <si>
    <t>896-81-8598</t>
  </si>
  <si>
    <t>Kemp</t>
  </si>
  <si>
    <t>571 Janice Way Suite 156 New Catherineburgh, CA 42818</t>
  </si>
  <si>
    <t>heather42@hotmail.com</t>
  </si>
  <si>
    <t>(860)837-9501x30526</t>
  </si>
  <si>
    <t>217-71-8442</t>
  </si>
  <si>
    <t>Harding</t>
  </si>
  <si>
    <t>394 Wagner Junctions Gutierrezview, CO 45388</t>
  </si>
  <si>
    <t>hdixon@hotmail.com</t>
  </si>
  <si>
    <t>977.347.5391x0083</t>
  </si>
  <si>
    <t>261-14-3896</t>
  </si>
  <si>
    <t>3151 Moore Plains Suite 709 Richardside, NM 98454</t>
  </si>
  <si>
    <t>xyoung@yahoo.com</t>
  </si>
  <si>
    <t>509.292.2513x785</t>
  </si>
  <si>
    <t>569-06-2360</t>
  </si>
  <si>
    <t>192 Eric Curve Suite 791 New Theresamouth, TX 06573</t>
  </si>
  <si>
    <t>michael75@gmail.com</t>
  </si>
  <si>
    <t>(943)263-4735</t>
  </si>
  <si>
    <t>633-02-9459</t>
  </si>
  <si>
    <t>Cisneros</t>
  </si>
  <si>
    <t>191 Jason Garden Port Jenniferstad, RI 93927</t>
  </si>
  <si>
    <t>carpenterchristina@gmail.com</t>
  </si>
  <si>
    <t>380-761-9462x098</t>
  </si>
  <si>
    <t>237-61-8620</t>
  </si>
  <si>
    <t>8882 Davis Via Apt. 623 Damonhaven, MH 78135</t>
  </si>
  <si>
    <t>dawnkennedy@hotmail.com</t>
  </si>
  <si>
    <t>001-872-373-3816x3989</t>
  </si>
  <si>
    <t>501-10-4807</t>
  </si>
  <si>
    <t>6076 Jose Parks Jessicafort, MH 22460</t>
  </si>
  <si>
    <t>jennifercervantes@gmail.com</t>
  </si>
  <si>
    <t>001-348-228-0617x9751</t>
  </si>
  <si>
    <t>313-83-2033</t>
  </si>
  <si>
    <t>22538 Larry Shores Suite 917 Robertafurt, KS 48743</t>
  </si>
  <si>
    <t>maryjackson@yahoo.com</t>
  </si>
  <si>
    <t>001-731-835-6981x3886</t>
  </si>
  <si>
    <t>283-45-9406</t>
  </si>
  <si>
    <t>43097 Ashley Ramp Josephstad, AK 64554</t>
  </si>
  <si>
    <t>leelaura@hotmail.com</t>
  </si>
  <si>
    <t>268-307-6438</t>
  </si>
  <si>
    <t>708-92-0456</t>
  </si>
  <si>
    <t>003 Julia Port Suite 189 West Victoria, PA 53868</t>
  </si>
  <si>
    <t>desireechapman@gmail.com</t>
  </si>
  <si>
    <t>870-954-9886x42717</t>
  </si>
  <si>
    <t>699-96-2912</t>
  </si>
  <si>
    <t>05800 Perkins Cape East Jessica, GU 50092</t>
  </si>
  <si>
    <t>ohess@yahoo.com</t>
  </si>
  <si>
    <t>834-430-4624x34202</t>
  </si>
  <si>
    <t>678-86-2262</t>
  </si>
  <si>
    <t>Unit 6016 Box 7841 DPO AP 41354</t>
  </si>
  <si>
    <t>hgutierrez@gmail.com</t>
  </si>
  <si>
    <t>800-97-5848</t>
  </si>
  <si>
    <t>0342 Curtis Mountains Apt. 542 South Amberville, GA 10041</t>
  </si>
  <si>
    <t>cardenasjordan@yahoo.com</t>
  </si>
  <si>
    <t>(960)481-0604</t>
  </si>
  <si>
    <t>563-32-6228</t>
  </si>
  <si>
    <t>107 Richard Spur Apt. 585 Ashleyfurt, WA 81759</t>
  </si>
  <si>
    <t>virginia02@yahoo.com</t>
  </si>
  <si>
    <t>001-478-666-0651</t>
  </si>
  <si>
    <t>052-33-4529</t>
  </si>
  <si>
    <t>Booker</t>
  </si>
  <si>
    <t>4346 Cox Cape Apt. 904 Jamesmouth, MP 48213</t>
  </si>
  <si>
    <t>justin88@yahoo.com</t>
  </si>
  <si>
    <t>(359)493-1867x69699</t>
  </si>
  <si>
    <t>856-17-3071</t>
  </si>
  <si>
    <t>35683 Andrea Ridge South Diane, PW 51214</t>
  </si>
  <si>
    <t>vcook@yahoo.com</t>
  </si>
  <si>
    <t>001-544-661-3099x5301</t>
  </si>
  <si>
    <t>548-29-7883</t>
  </si>
  <si>
    <t>USNV Rodriguez FPO AA 72816</t>
  </si>
  <si>
    <t>qsanders@gmail.com</t>
  </si>
  <si>
    <t>556-56-7129</t>
  </si>
  <si>
    <t>Klein</t>
  </si>
  <si>
    <t>3548 Wright Inlet Suite 278 Port Seanfurt, GU 35233</t>
  </si>
  <si>
    <t>johnsonkatherine@hotmail.com</t>
  </si>
  <si>
    <t>(345)549-0123</t>
  </si>
  <si>
    <t>594-02-2664</t>
  </si>
  <si>
    <t>7956 Christopher Light New Elizabethfort, ID 81432</t>
  </si>
  <si>
    <t>nicole25@gmail.com</t>
  </si>
  <si>
    <t>(940)672-5190x4745</t>
  </si>
  <si>
    <t>481-40-0670</t>
  </si>
  <si>
    <t>4868 Shannon Bridge Hugheshaven, MN 42007</t>
  </si>
  <si>
    <t>emoore@yahoo.com</t>
  </si>
  <si>
    <t>518-564-2342</t>
  </si>
  <si>
    <t>083-07-5743</t>
  </si>
  <si>
    <t>91883 Courtney Vista Apt. 804 East Jay, AZ 09289</t>
  </si>
  <si>
    <t>fgraham@hotmail.com</t>
  </si>
  <si>
    <t>001-612-560-5416x64765</t>
  </si>
  <si>
    <t>834-21-3287</t>
  </si>
  <si>
    <t>483 Robinson View South Curtis, CA 39627</t>
  </si>
  <si>
    <t>ruizjames@gmail.com</t>
  </si>
  <si>
    <t>(747)795-2569</t>
  </si>
  <si>
    <t>063-62-6836</t>
  </si>
  <si>
    <t>2795 Rodriguez Underpass Apt. 624 West Tammy, DC 12264</t>
  </si>
  <si>
    <t>hmarshall@hotmail.com</t>
  </si>
  <si>
    <t>890.251.8500</t>
  </si>
  <si>
    <t>792-56-6974</t>
  </si>
  <si>
    <t>209 Weaver Loop Davidshire, SD 48899</t>
  </si>
  <si>
    <t>eclay@hotmail.com</t>
  </si>
  <si>
    <t>(317)746-6297x3432</t>
  </si>
  <si>
    <t>608-68-8307</t>
  </si>
  <si>
    <t>1195 Ashley Drives Rowebury, VT 77857</t>
  </si>
  <si>
    <t>myerscody@yahoo.com</t>
  </si>
  <si>
    <t>628.327.2167x044</t>
  </si>
  <si>
    <t>019-64-6354</t>
  </si>
  <si>
    <t>Chang</t>
  </si>
  <si>
    <t>32332 Cabrera Shores Suite 117 Martinshire, NM 64545</t>
  </si>
  <si>
    <t>richardsonraymond@hotmail.com</t>
  </si>
  <si>
    <t>+1-431-597-8394x2460</t>
  </si>
  <si>
    <t>096-96-0254</t>
  </si>
  <si>
    <t>Houston</t>
  </si>
  <si>
    <t>879 Kline Cliff Suite 608 Shawborough, AL 77625</t>
  </si>
  <si>
    <t>rweber@yahoo.com</t>
  </si>
  <si>
    <t>(570)924-7939x93686</t>
  </si>
  <si>
    <t>531-02-7062</t>
  </si>
  <si>
    <t>3684 Samantha Turnpike Suite 566 Andersenstad, IN 40465</t>
  </si>
  <si>
    <t>lori11@gmail.com</t>
  </si>
  <si>
    <t>+1-437-753-3997x1601</t>
  </si>
  <si>
    <t>697-83-3048</t>
  </si>
  <si>
    <t>Hogan</t>
  </si>
  <si>
    <t>798 Parker Inlet Port Christianfort, CT 47103</t>
  </si>
  <si>
    <t>tanyamartinez@gmail.com</t>
  </si>
  <si>
    <t>001-919-353-0048x94622</t>
  </si>
  <si>
    <t>781-06-6327</t>
  </si>
  <si>
    <t>4315 Cesar Alley Apt. 770 Amandatown, ND 98261</t>
  </si>
  <si>
    <t>christophermedina@hotmail.com</t>
  </si>
  <si>
    <t>+1-663-748-1480x60316</t>
  </si>
  <si>
    <t>001-11-4175</t>
  </si>
  <si>
    <t>21069 White Harbor Suite 610 New Alexafort, AZ 33023</t>
  </si>
  <si>
    <t>brandon93@yahoo.com</t>
  </si>
  <si>
    <t>(370)699-4313x965</t>
  </si>
  <si>
    <t>526-04-1415</t>
  </si>
  <si>
    <t>2096 Reed Stream Apt. 343 Port Vanessa, NY 70436</t>
  </si>
  <si>
    <t>robinsonrobert@hotmail.com</t>
  </si>
  <si>
    <t>+1-934-374-9745x11357</t>
  </si>
  <si>
    <t>075-98-1673</t>
  </si>
  <si>
    <t>2011 Haynes Underpass Apt. 386 Wayneton, NJ 87749</t>
  </si>
  <si>
    <t>trevinodonald@yahoo.com</t>
  </si>
  <si>
    <t>001-879-334-4904</t>
  </si>
  <si>
    <t>847-24-0957</t>
  </si>
  <si>
    <t>056 Micheal Brook Apt. 041 Ellisville, NH 72071</t>
  </si>
  <si>
    <t>lgeorge@yahoo.com</t>
  </si>
  <si>
    <t>001-789-946-0325</t>
  </si>
  <si>
    <t>155-37-9209</t>
  </si>
  <si>
    <t>Betty</t>
  </si>
  <si>
    <t>689 Navarro Greens Suite 714 South Paulashire, MT 64023</t>
  </si>
  <si>
    <t>collin68@yahoo.com</t>
  </si>
  <si>
    <t>969.692.4899</t>
  </si>
  <si>
    <t>436-79-9099</t>
  </si>
  <si>
    <t>7192 Shelton Lane Suite 883 Geraldport, LA 03706</t>
  </si>
  <si>
    <t>brucebutler@yahoo.com</t>
  </si>
  <si>
    <t>241.884.4630</t>
  </si>
  <si>
    <t>146-52-6645</t>
  </si>
  <si>
    <t>341 Floyd Stravenue Suite 258 New James, OR 94378</t>
  </si>
  <si>
    <t>lmiller@hotmail.com</t>
  </si>
  <si>
    <t>782-860-9553</t>
  </si>
  <si>
    <t>374-32-4513</t>
  </si>
  <si>
    <t>5949 Suzanne Port Apt. 444 Williamberg, GU 29823</t>
  </si>
  <si>
    <t>tinastevenson@gmail.com</t>
  </si>
  <si>
    <t>443-414-8259x06418</t>
  </si>
  <si>
    <t>373-92-7727</t>
  </si>
  <si>
    <t>25591 Rachel Road Apt. 300 East Danielleberg, PW 16624</t>
  </si>
  <si>
    <t>fitzpatrickthomas@yahoo.com</t>
  </si>
  <si>
    <t>(943)792-2478x26186</t>
  </si>
  <si>
    <t>668-02-5232</t>
  </si>
  <si>
    <t>Spears</t>
  </si>
  <si>
    <t>634 Candice Fields Suite 244 Lake Garymouth, ND 59064</t>
  </si>
  <si>
    <t>lutzeric@gmail.com</t>
  </si>
  <si>
    <t>717-563-0541</t>
  </si>
  <si>
    <t>546-26-5342</t>
  </si>
  <si>
    <t>Unit 5197 Box 9787 DPO AP 46016</t>
  </si>
  <si>
    <t>bcoleman@gmail.com</t>
  </si>
  <si>
    <t>(810)685-7157</t>
  </si>
  <si>
    <t>320-28-0761</t>
  </si>
  <si>
    <t>Gloria</t>
  </si>
  <si>
    <t>1173 Wilson Circles Suite 464 Port Brandy, PA 03364</t>
  </si>
  <si>
    <t>sheryl58@gmail.com</t>
  </si>
  <si>
    <t>001-546-977-1325x4235</t>
  </si>
  <si>
    <t>549-31-5419</t>
  </si>
  <si>
    <t>9700 Jocelyn Mountains North Robert, MN 16934</t>
  </si>
  <si>
    <t>megan65@hotmail.com</t>
  </si>
  <si>
    <t>836-752-8295</t>
  </si>
  <si>
    <t>730-77-2157</t>
  </si>
  <si>
    <t>Mcdaniel</t>
  </si>
  <si>
    <t>4205 Price Harbors Courtneyport, AL 90871</t>
  </si>
  <si>
    <t>tammyharrison@hotmail.com</t>
  </si>
  <si>
    <t>752.817.4490</t>
  </si>
  <si>
    <t>611-99-6471</t>
  </si>
  <si>
    <t>82445 King Haven New Joseph, MT 85530</t>
  </si>
  <si>
    <t>nicholeporter@gmail.com</t>
  </si>
  <si>
    <t>981-601-0112</t>
  </si>
  <si>
    <t>216-69-5122</t>
  </si>
  <si>
    <t>Dustin</t>
  </si>
  <si>
    <t>7058 Rogers Mill Suite 897 West David, MH 62047</t>
  </si>
  <si>
    <t>905-565-4980</t>
  </si>
  <si>
    <t>306-71-5585</t>
  </si>
  <si>
    <t>773 Stephanie Bridge Haydenhaven, OK 02839</t>
  </si>
  <si>
    <t>jenna73@gmail.com</t>
  </si>
  <si>
    <t>(395)910-2864</t>
  </si>
  <si>
    <t>095-58-7531</t>
  </si>
  <si>
    <t>Unit 8713 Box 8649 DPO AA 36298</t>
  </si>
  <si>
    <t>gbrown@hotmail.com</t>
  </si>
  <si>
    <t>001-691-219-5307x50481</t>
  </si>
  <si>
    <t>716-26-5690</t>
  </si>
  <si>
    <t>34053 Jimmy Camp Suite 074 New Richard, CA 41678</t>
  </si>
  <si>
    <t>morganjennifer@yahoo.com</t>
  </si>
  <si>
    <t>001-561-365-9708x707</t>
  </si>
  <si>
    <t>433-54-0981</t>
  </si>
  <si>
    <t>Mccullough</t>
  </si>
  <si>
    <t>9241 Duane Squares Apt. 512 East Michaelfurt, MN 90714</t>
  </si>
  <si>
    <t>conniegutierrez@hotmail.com</t>
  </si>
  <si>
    <t>505.581.6066x99957</t>
  </si>
  <si>
    <t>862-25-4919</t>
  </si>
  <si>
    <t>Ariel</t>
  </si>
  <si>
    <t>6003 Tiffany Port Saramouth, IN 13666</t>
  </si>
  <si>
    <t>cynthia97@yahoo.com</t>
  </si>
  <si>
    <t>479-895-2163x55320</t>
  </si>
  <si>
    <t>007-71-7920</t>
  </si>
  <si>
    <t>PSC 0609, Box 4175 APO AE 88708</t>
  </si>
  <si>
    <t>toddmartin@yahoo.com</t>
  </si>
  <si>
    <t>224.281.5314</t>
  </si>
  <si>
    <t>162-66-5437</t>
  </si>
  <si>
    <t>604 Carrillo Common Suite 031 New Mary, SC 94798</t>
  </si>
  <si>
    <t>xarmstrong@hotmail.com</t>
  </si>
  <si>
    <t>+1-384-315-9172x280</t>
  </si>
  <si>
    <t>539-38-4926</t>
  </si>
  <si>
    <t>62899 Hoffman Prairie Carrilloton, IL 43221</t>
  </si>
  <si>
    <t>kimberlygarner@hotmail.com</t>
  </si>
  <si>
    <t>(814)486-8078</t>
  </si>
  <si>
    <t>492-34-3744</t>
  </si>
  <si>
    <t>USCGC Hernandez FPO AE 04219</t>
  </si>
  <si>
    <t>bettyjohnson@yahoo.com</t>
  </si>
  <si>
    <t>(425)339-1537x10936</t>
  </si>
  <si>
    <t>338-69-6362</t>
  </si>
  <si>
    <t>01425 Reyes Locks Robertfort, VT 18378</t>
  </si>
  <si>
    <t>lauraharris@yahoo.com</t>
  </si>
  <si>
    <t>(634)219-7594x873</t>
  </si>
  <si>
    <t>602-16-9321</t>
  </si>
  <si>
    <t>616 Collins Parkway Wilsonchester, NY 29304</t>
  </si>
  <si>
    <t>michelelane@gmail.com</t>
  </si>
  <si>
    <t>261.606.6459</t>
  </si>
  <si>
    <t>068-65-3631</t>
  </si>
  <si>
    <t>Theresa</t>
  </si>
  <si>
    <t>PSC 3872, Box 5446 APO AE 30680</t>
  </si>
  <si>
    <t>joshua99@yahoo.com</t>
  </si>
  <si>
    <t>232.245.0802x52205</t>
  </si>
  <si>
    <t>160-56-8559</t>
  </si>
  <si>
    <t>USS Bell FPO AA 99858</t>
  </si>
  <si>
    <t>300-804-9326x55225</t>
  </si>
  <si>
    <t>482-34-2514</t>
  </si>
  <si>
    <t>7658 Vaughan Well Apt. 222 Elizabethburgh, AL 65416</t>
  </si>
  <si>
    <t>jacob53@gmail.com</t>
  </si>
  <si>
    <t>873.334.4064</t>
  </si>
  <si>
    <t>682-14-3051</t>
  </si>
  <si>
    <t>326 Garcia Village Apt. 610 Victortown, TN 19863</t>
  </si>
  <si>
    <t>jmartinez@gmail.com</t>
  </si>
  <si>
    <t>433.801.7267x873</t>
  </si>
  <si>
    <t>607-12-3221</t>
  </si>
  <si>
    <t>09683 Joshua Avenue New Andreamouth, IL 01770</t>
  </si>
  <si>
    <t>silvaderek@yahoo.com</t>
  </si>
  <si>
    <t>001-416-212-7093x838</t>
  </si>
  <si>
    <t>694-19-5184</t>
  </si>
  <si>
    <t>713 Thompson Skyway Carolville, MD 71141</t>
  </si>
  <si>
    <t>xalvarez@gmail.com</t>
  </si>
  <si>
    <t>943-927-3916x1286</t>
  </si>
  <si>
    <t>494-15-9692</t>
  </si>
  <si>
    <t>Hendrix</t>
  </si>
  <si>
    <t>2067 Holt Station Suite 177 Lake Michaelfort, FL 35126</t>
  </si>
  <si>
    <t>adam13@hotmail.com</t>
  </si>
  <si>
    <t>722.368.7453x6829</t>
  </si>
  <si>
    <t>223-96-5125</t>
  </si>
  <si>
    <t>9080 Whitaker Ford Apt. 759 Kaufmanside, NJ 39227</t>
  </si>
  <si>
    <t>williamcervantes@hotmail.com</t>
  </si>
  <si>
    <t>(457)217-1939x025</t>
  </si>
  <si>
    <t>842-28-6898</t>
  </si>
  <si>
    <t>9165 Caitlin Lake Kevintown, OR 60885</t>
  </si>
  <si>
    <t>elizabetherickson@yahoo.com</t>
  </si>
  <si>
    <t>445.781.0156x64566</t>
  </si>
  <si>
    <t>596-80-8886</t>
  </si>
  <si>
    <t>5821 Ingram Hills Apt. 540 Fordmouth, AK 39172</t>
  </si>
  <si>
    <t>wbrown@hotmail.com</t>
  </si>
  <si>
    <t>866-565-1925</t>
  </si>
  <si>
    <t>571-50-9676</t>
  </si>
  <si>
    <t>11212 Mary Club West Christina, MD 28591</t>
  </si>
  <si>
    <t>uwalker@gmail.com</t>
  </si>
  <si>
    <t>932.949.7819</t>
  </si>
  <si>
    <t>520-38-8848</t>
  </si>
  <si>
    <t>02556 Christian Well Vanessaburgh, NY 67918</t>
  </si>
  <si>
    <t>dsmith@hotmail.com</t>
  </si>
  <si>
    <t>+1-248-433-6243x0393</t>
  </si>
  <si>
    <t>741-94-1168</t>
  </si>
  <si>
    <t>Kirk</t>
  </si>
  <si>
    <t>260 Lane Rue North David, DE 98385</t>
  </si>
  <si>
    <t>ccooper@yahoo.com</t>
  </si>
  <si>
    <t>490-66-2032</t>
  </si>
  <si>
    <t>72704 Emily Estate Apt. 691 Williamsberg, NM 92736</t>
  </si>
  <si>
    <t>inelson@gmail.com</t>
  </si>
  <si>
    <t>452-309-5671</t>
  </si>
  <si>
    <t>494-10-1663</t>
  </si>
  <si>
    <t>Byrd</t>
  </si>
  <si>
    <t>3371 Jeremy Throughway Port Michaelfurt, WI 98786</t>
  </si>
  <si>
    <t>lisagrimes@hotmail.com</t>
  </si>
  <si>
    <t>(762)871-1255</t>
  </si>
  <si>
    <t>780-78-9799</t>
  </si>
  <si>
    <t>7583 Meyer Mountains Apt. 441 West Danielle, AL 56295</t>
  </si>
  <si>
    <t>nicholas29@yahoo.com</t>
  </si>
  <si>
    <t>726-706-1427x472</t>
  </si>
  <si>
    <t>521-18-2511</t>
  </si>
  <si>
    <t>78723 Mills Islands Suite 075 New Thomashaven, DE 46805</t>
  </si>
  <si>
    <t>adrian75@gmail.com</t>
  </si>
  <si>
    <t>+1-972-906-7029x87715</t>
  </si>
  <si>
    <t>656-98-4419</t>
  </si>
  <si>
    <t>Wang</t>
  </si>
  <si>
    <t>626 Figueroa Burg Apt. 067 East Katherineville, FM 90373</t>
  </si>
  <si>
    <t>stephanie16@yahoo.com</t>
  </si>
  <si>
    <t>+1-632-849-4963x8623</t>
  </si>
  <si>
    <t>540-07-9467</t>
  </si>
  <si>
    <t>Lowe</t>
  </si>
  <si>
    <t>6780 Barry Crossroad Suite 425 West Sarahbury, HI 37780</t>
  </si>
  <si>
    <t>stacymacias@gmail.com</t>
  </si>
  <si>
    <t>012-33-6734</t>
  </si>
  <si>
    <t>8523 Espinoza Garden Melissaberg, OR 48088</t>
  </si>
  <si>
    <t>butlerbethany@yahoo.com</t>
  </si>
  <si>
    <t>(988)437-5050x9363</t>
  </si>
  <si>
    <t>350-95-7436</t>
  </si>
  <si>
    <t>Carlson</t>
  </si>
  <si>
    <t>USNV Robertson FPO AE 73935</t>
  </si>
  <si>
    <t>vfitzgerald@hotmail.com</t>
  </si>
  <si>
    <t>(490)886-3564</t>
  </si>
  <si>
    <t>534-30-7080</t>
  </si>
  <si>
    <t>027 Paula Plains Suite 187 Bradleymouth, PA 73258</t>
  </si>
  <si>
    <t>roberthoffman@hotmail.com</t>
  </si>
  <si>
    <t>456-15-2534</t>
  </si>
  <si>
    <t>891 Jane Coves Brandonmouth, GA 22583</t>
  </si>
  <si>
    <t>mfarley@gmail.com</t>
  </si>
  <si>
    <t>+1-523-334-2913x54269</t>
  </si>
  <si>
    <t>635-43-2548</t>
  </si>
  <si>
    <t>086 Daniel Orchard New Douglashaven, FM 84274</t>
  </si>
  <si>
    <t>smithjason@hotmail.com</t>
  </si>
  <si>
    <t>759.469.5065x354</t>
  </si>
  <si>
    <t>068-10-6204</t>
  </si>
  <si>
    <t>Edwin</t>
  </si>
  <si>
    <t>882 Moore Bypass Suite 180 Camposton, UT 27894</t>
  </si>
  <si>
    <t>karenbailey@gmail.com</t>
  </si>
  <si>
    <t>(438)345-2927x805</t>
  </si>
  <si>
    <t>767-64-2204</t>
  </si>
  <si>
    <t>Obrien</t>
  </si>
  <si>
    <t>PSC 0527, Box 0455 APO AP 41427</t>
  </si>
  <si>
    <t>thomasmary@hotmail.com</t>
  </si>
  <si>
    <t>569-90-4794</t>
  </si>
  <si>
    <t>Sanders</t>
  </si>
  <si>
    <t>561 Kevin Loaf West Lisaborough, AK 63605</t>
  </si>
  <si>
    <t>qnguyen@yahoo.com</t>
  </si>
  <si>
    <t>+1-266-695-4112x13604</t>
  </si>
  <si>
    <t>792-14-4137</t>
  </si>
  <si>
    <t>Kramer</t>
  </si>
  <si>
    <t>PSC 0953, Box 3479 APO AA 45361</t>
  </si>
  <si>
    <t>samuellee@yahoo.com</t>
  </si>
  <si>
    <t>(391)433-8574x8214</t>
  </si>
  <si>
    <t>420-09-3632</t>
  </si>
  <si>
    <t>67187 Briggs Mountains Kingstad, PW 62010</t>
  </si>
  <si>
    <t>james56@hotmail.com</t>
  </si>
  <si>
    <t>001-864-789-6405x94758</t>
  </si>
  <si>
    <t>346-02-2713</t>
  </si>
  <si>
    <t>931 Keith Mill Martinton, AK 54265</t>
  </si>
  <si>
    <t>taustin@gmail.com</t>
  </si>
  <si>
    <t>255-795-9697x58951</t>
  </si>
  <si>
    <t>180-64-2442</t>
  </si>
  <si>
    <t>6027 John Track Shortview, MI 90887</t>
  </si>
  <si>
    <t>loretta46@hotmail.com</t>
  </si>
  <si>
    <t>001-668-328-4752x8480</t>
  </si>
  <si>
    <t>526-86-5927</t>
  </si>
  <si>
    <t>541 Ferrell Well Suite 306 East Timothy, WV 19565</t>
  </si>
  <si>
    <t>russellpaul@yahoo.com</t>
  </si>
  <si>
    <t>001-871-765-4319x021</t>
  </si>
  <si>
    <t>589-72-3467</t>
  </si>
  <si>
    <t>43800 Betty Loop West Nicole, AR 09321</t>
  </si>
  <si>
    <t>blopez@yahoo.com</t>
  </si>
  <si>
    <t>(874)812-1130</t>
  </si>
  <si>
    <t>207-95-2474</t>
  </si>
  <si>
    <t>34318 Julia Road Apt. 257 South Denisemouth, MO 66742</t>
  </si>
  <si>
    <t>eric07@hotmail.com</t>
  </si>
  <si>
    <t>001-869-253-0953x14178</t>
  </si>
  <si>
    <t>317-62-8198</t>
  </si>
  <si>
    <t>25713 Caleb Union Suite 653 Ashleyberg, MN 32516</t>
  </si>
  <si>
    <t>donnaclark@gmail.com</t>
  </si>
  <si>
    <t>001-832-524-3307x68003</t>
  </si>
  <si>
    <t>252-15-3283</t>
  </si>
  <si>
    <t>1582 Kelsey Landing Apt. 358 Michelefurt, MN 75435</t>
  </si>
  <si>
    <t>cgonzalez@hotmail.com</t>
  </si>
  <si>
    <t>+1-516-893-6976x834</t>
  </si>
  <si>
    <t>509-12-7815</t>
  </si>
  <si>
    <t>4926 Jessica Well Port Steven, MA 02372</t>
  </si>
  <si>
    <t>privers@hotmail.com</t>
  </si>
  <si>
    <t>731-955-7897</t>
  </si>
  <si>
    <t>419-43-5816</t>
  </si>
  <si>
    <t>58765 Pamela Keys East Sandra, TX 06704</t>
  </si>
  <si>
    <t>steveedwards@hotmail.com</t>
  </si>
  <si>
    <t>001-578-319-2121x6107</t>
  </si>
  <si>
    <t>648-22-9398</t>
  </si>
  <si>
    <t>Nicholson</t>
  </si>
  <si>
    <t>77323 Wanda Hill Apt. 796 Lake Sarah, WY 26305</t>
  </si>
  <si>
    <t>lindaroberts@hotmail.com</t>
  </si>
  <si>
    <t>301.940.7564</t>
  </si>
  <si>
    <t>683-28-3530</t>
  </si>
  <si>
    <t>8325 Geoffrey Forest Hernandezland, IL 76743</t>
  </si>
  <si>
    <t>itaylor@gmail.com</t>
  </si>
  <si>
    <t>(258)446-7347x08752</t>
  </si>
  <si>
    <t>581-98-8399</t>
  </si>
  <si>
    <t>Hale</t>
  </si>
  <si>
    <t>1802 Brandon Summit Bryanville, IN 29891</t>
  </si>
  <si>
    <t>eferguson@yahoo.com</t>
  </si>
  <si>
    <t>(316)316-7259</t>
  </si>
  <si>
    <t>021-58-2846</t>
  </si>
  <si>
    <t>3395 James Island West Jacobmouth, OK 26946</t>
  </si>
  <si>
    <t>klineashley@hotmail.com</t>
  </si>
  <si>
    <t>802-897-3017x323</t>
  </si>
  <si>
    <t>426-06-3988</t>
  </si>
  <si>
    <t>FIXEDDEPOSITID</t>
  </si>
  <si>
    <t>PRINCIPALAMOUNT</t>
  </si>
  <si>
    <t>MATURITYDATE</t>
  </si>
  <si>
    <t>INTERESTPAYMENTFREQUENCY</t>
  </si>
  <si>
    <t>MATURITYAMOUNT</t>
  </si>
  <si>
    <t>Weekly</t>
  </si>
  <si>
    <t>Yearly</t>
  </si>
  <si>
    <t>Monthly</t>
  </si>
  <si>
    <t>Daily</t>
  </si>
  <si>
    <t>Quarterly</t>
  </si>
  <si>
    <t>Half Yearly</t>
  </si>
  <si>
    <t>LOANID</t>
  </si>
  <si>
    <t>LOANTYPE</t>
  </si>
  <si>
    <t>LOANAMOUNT</t>
  </si>
  <si>
    <t>LOANSTATUS</t>
  </si>
  <si>
    <t>EMI</t>
  </si>
  <si>
    <t>LOANTERM</t>
  </si>
  <si>
    <t>DISBURSEMENTDATE</t>
  </si>
  <si>
    <t>REPAYMENTSCHEDULE</t>
  </si>
  <si>
    <t>UKXN32848501988368</t>
  </si>
  <si>
    <t>Credit Card Loan</t>
  </si>
  <si>
    <t>Rejected</t>
  </si>
  <si>
    <t>5th of every Month</t>
  </si>
  <si>
    <t>TANY78981806145400</t>
  </si>
  <si>
    <t>Business Loan</t>
  </si>
  <si>
    <t>6th of every Month</t>
  </si>
  <si>
    <t>IJLL28558915671779</t>
  </si>
  <si>
    <t>Approved</t>
  </si>
  <si>
    <t>DLZY42697565409199</t>
  </si>
  <si>
    <t>Auto Loan</t>
  </si>
  <si>
    <t>Pending</t>
  </si>
  <si>
    <t>SUTZ59186527973655</t>
  </si>
  <si>
    <t>4th of every Month</t>
  </si>
  <si>
    <t>TPLE03779951273803</t>
  </si>
  <si>
    <t>7th of every Month</t>
  </si>
  <si>
    <t>XNMP40873789986829</t>
  </si>
  <si>
    <t>HPPB20022181161987</t>
  </si>
  <si>
    <t>TNYG75496068679017</t>
  </si>
  <si>
    <t>Student Loan</t>
  </si>
  <si>
    <t>IOOE89092818744760</t>
  </si>
  <si>
    <t>2nd of every Month</t>
  </si>
  <si>
    <t>FIZR23700903925218</t>
  </si>
  <si>
    <t>1st of every Month</t>
  </si>
  <si>
    <t>JUGL08657573028359</t>
  </si>
  <si>
    <t>KGSU54196119799329</t>
  </si>
  <si>
    <t>KXOZ70590176740699</t>
  </si>
  <si>
    <t>Home Loan</t>
  </si>
  <si>
    <t>3rd of every Month</t>
  </si>
  <si>
    <t>MUOP80649761242469</t>
  </si>
  <si>
    <t>IMNB11682269252016</t>
  </si>
  <si>
    <t>EUVD40311301488497</t>
  </si>
  <si>
    <t>WUAR85659755095096</t>
  </si>
  <si>
    <t>GTIM34231707879325</t>
  </si>
  <si>
    <t>QBAK38868047157548</t>
  </si>
  <si>
    <t>Personal Loan</t>
  </si>
  <si>
    <t>ATJF76813916142995</t>
  </si>
  <si>
    <t>NKRL75112819508683</t>
  </si>
  <si>
    <t>KGYH69734342145537</t>
  </si>
  <si>
    <t>PTLS29273440673278</t>
  </si>
  <si>
    <t>EGOQ50582576273037</t>
  </si>
  <si>
    <t>QCUR73147857561400</t>
  </si>
  <si>
    <t>NZCX11635343052525</t>
  </si>
  <si>
    <t>LQNK58410403679650</t>
  </si>
  <si>
    <t>EBFJ39038557414717</t>
  </si>
  <si>
    <t>QWKS62175992232317</t>
  </si>
  <si>
    <t>SKAE80482844871472</t>
  </si>
  <si>
    <t>NJWK85815199383044</t>
  </si>
  <si>
    <t>ZSAC21078263750710</t>
  </si>
  <si>
    <t>CKPN71675539317888</t>
  </si>
  <si>
    <t>KSFU02199291051544</t>
  </si>
  <si>
    <t>SHRZ70246596122853</t>
  </si>
  <si>
    <t>KKXC83617617301538</t>
  </si>
  <si>
    <t>NPEQ71721267179020</t>
  </si>
  <si>
    <t>QXZX08050373666002</t>
  </si>
  <si>
    <t>JFCW15496391165792</t>
  </si>
  <si>
    <t>OSRC12178128272859</t>
  </si>
  <si>
    <t>DAEF37499509121539</t>
  </si>
  <si>
    <t>VFII52931078929243</t>
  </si>
  <si>
    <t>WQER79035150203060</t>
  </si>
  <si>
    <t>TSNJ43855553256613</t>
  </si>
  <si>
    <t>WZTV36884354730700</t>
  </si>
  <si>
    <t>FSPW34739460640159</t>
  </si>
  <si>
    <t>UFXF10966774322090</t>
  </si>
  <si>
    <t>LMUV17380378831464</t>
  </si>
  <si>
    <t>ZWMN78353138033450</t>
  </si>
  <si>
    <t>RFPN16730320283286</t>
  </si>
  <si>
    <t>XYOX29771855145753</t>
  </si>
  <si>
    <t>XIUX42521657170832</t>
  </si>
  <si>
    <t>OEIN96048876864622</t>
  </si>
  <si>
    <t>NMDX27423134655311</t>
  </si>
  <si>
    <t>JURH96758093252520</t>
  </si>
  <si>
    <t>JBNS31045223743779</t>
  </si>
  <si>
    <t>MVWK94920825108631</t>
  </si>
  <si>
    <t>QWVP09662664555270</t>
  </si>
  <si>
    <t>NLTE00121325112485</t>
  </si>
  <si>
    <t>ZGHO08383225470461</t>
  </si>
  <si>
    <t>MXOJ94734143816024</t>
  </si>
  <si>
    <t>VAEY66576278566090</t>
  </si>
  <si>
    <t>HYJM31555377080054</t>
  </si>
  <si>
    <t>GQNZ60316124575864</t>
  </si>
  <si>
    <t>YQZO08702476137757</t>
  </si>
  <si>
    <t>UNYR76808950304167</t>
  </si>
  <si>
    <t>BXVV55847423451791</t>
  </si>
  <si>
    <t>KXYF52451044922562</t>
  </si>
  <si>
    <t>ZHDB60344039503979</t>
  </si>
  <si>
    <t>TDOM89424968061201</t>
  </si>
  <si>
    <t>JOMS13034392863696</t>
  </si>
  <si>
    <t>CHVP02722982856096</t>
  </si>
  <si>
    <t>CXOL31357200910403</t>
  </si>
  <si>
    <t>ZQID78732997990919</t>
  </si>
  <si>
    <t>DAUQ63483008985822</t>
  </si>
  <si>
    <t>SVUF66063625401049</t>
  </si>
  <si>
    <t>BISO21450244658193</t>
  </si>
  <si>
    <t>DAIE68843974945245</t>
  </si>
  <si>
    <t>HLBA71044757140763</t>
  </si>
  <si>
    <t>XSDN43665132064395</t>
  </si>
  <si>
    <t>SNZA90376472817982</t>
  </si>
  <si>
    <t>ISXC69149626544832</t>
  </si>
  <si>
    <t>ORCP40466406517352</t>
  </si>
  <si>
    <t>JVBZ20529837871412</t>
  </si>
  <si>
    <t>SQYN57100977653797</t>
  </si>
  <si>
    <t>GKER57843718522207</t>
  </si>
  <si>
    <t>KIKR17402333624463</t>
  </si>
  <si>
    <t>CVAB50607601508273</t>
  </si>
  <si>
    <t>TUMF84211289578684</t>
  </si>
  <si>
    <t>IFDU44359618454307</t>
  </si>
  <si>
    <t>CNCN54441396696711</t>
  </si>
  <si>
    <t>WJTA10993119820657</t>
  </si>
  <si>
    <t>UOLH43161941870855</t>
  </si>
  <si>
    <t>LSVT06596592126806</t>
  </si>
  <si>
    <t>SOYY04894070757324</t>
  </si>
  <si>
    <t>XZYM13171160451347</t>
  </si>
  <si>
    <t>ZWJU21471343896460</t>
  </si>
  <si>
    <t>ZDQW55384657026355</t>
  </si>
  <si>
    <t>NXFY89667447801572</t>
  </si>
  <si>
    <t>GGNE30992065099201</t>
  </si>
  <si>
    <t>QPME10440043435066</t>
  </si>
  <si>
    <t>AYRW40742418630047</t>
  </si>
  <si>
    <t>IADP84093194819012</t>
  </si>
  <si>
    <t>PTHV49964991817332</t>
  </si>
  <si>
    <t>MAYO31030378125317</t>
  </si>
  <si>
    <t>HMYS02728657488321</t>
  </si>
  <si>
    <t>SLWV96877842391936</t>
  </si>
  <si>
    <t>VXVL78366946219095</t>
  </si>
  <si>
    <t>ZVES98633962938571</t>
  </si>
  <si>
    <t>WWYU64779653631274</t>
  </si>
  <si>
    <t>DOQU74641719471821</t>
  </si>
  <si>
    <t>SMJU49254167136867</t>
  </si>
  <si>
    <t>MTSR75022699381441</t>
  </si>
  <si>
    <t>UWRS14919007214494</t>
  </si>
  <si>
    <t>IICR93717310436399</t>
  </si>
  <si>
    <t>JNFK68419640561762</t>
  </si>
  <si>
    <t>ROVS27816179652097</t>
  </si>
  <si>
    <t>KYLW40418735234541</t>
  </si>
  <si>
    <t>BTOM25295076834777</t>
  </si>
  <si>
    <t>NAWS35418762581088</t>
  </si>
  <si>
    <t>LSZB62357081352730</t>
  </si>
  <si>
    <t>JOIZ83039725699794</t>
  </si>
  <si>
    <t>EJWZ82245102430759</t>
  </si>
  <si>
    <t>XGSP63402683039321</t>
  </si>
  <si>
    <t>JQMB87931177710701</t>
  </si>
  <si>
    <t>XGXM42710008710173</t>
  </si>
  <si>
    <t>UURW49445246314235</t>
  </si>
  <si>
    <t>JRPD21024471361828</t>
  </si>
  <si>
    <t>UGUS76075010600735</t>
  </si>
  <si>
    <t>BTWE45441539023164</t>
  </si>
  <si>
    <t>BRJD00071054322590</t>
  </si>
  <si>
    <t>VFWW22559402610371</t>
  </si>
  <si>
    <t>UWFF29764278086405</t>
  </si>
  <si>
    <t>WGHL85134340302276</t>
  </si>
  <si>
    <t>UWFH51905201830414</t>
  </si>
  <si>
    <t>LBOW62160214625397</t>
  </si>
  <si>
    <t>RKRF89774157987463</t>
  </si>
  <si>
    <t>PXMA27841994408031</t>
  </si>
  <si>
    <t>UOWI64741088163753</t>
  </si>
  <si>
    <t>RUVC92136532107666</t>
  </si>
  <si>
    <t>LOJH68814426154348</t>
  </si>
  <si>
    <t>NPZD24086910193521</t>
  </si>
  <si>
    <t>YBWP99370866838700</t>
  </si>
  <si>
    <t>SXEG33434034078244</t>
  </si>
  <si>
    <t>ZBSU27993998790141</t>
  </si>
  <si>
    <t>AYXG78495417152525</t>
  </si>
  <si>
    <t>OVOW51631318331090</t>
  </si>
  <si>
    <t>YUZX96860348924645</t>
  </si>
  <si>
    <t>HQHS85021543740005</t>
  </si>
  <si>
    <t>SMLV38593754619719</t>
  </si>
  <si>
    <t>BTAQ66761417018520</t>
  </si>
  <si>
    <t>TLXS08570009167439</t>
  </si>
  <si>
    <t>QLVP40507039571664</t>
  </si>
  <si>
    <t>BGYK19360115298608</t>
  </si>
  <si>
    <t>LNBA36939456292732</t>
  </si>
  <si>
    <t>MFKR31515610570047</t>
  </si>
  <si>
    <t>LUQB13736282227226</t>
  </si>
  <si>
    <t>ISTN19990618145435</t>
  </si>
  <si>
    <t>OBCL76856954216343</t>
  </si>
  <si>
    <t>ZSLJ86708605494478</t>
  </si>
  <si>
    <t>MXHV07188041328639</t>
  </si>
  <si>
    <t>LFXK86065639317814</t>
  </si>
  <si>
    <t>DYNS18557056247662</t>
  </si>
  <si>
    <t>IYXE89991571018144</t>
  </si>
  <si>
    <t>NZIY17835563105031</t>
  </si>
  <si>
    <t>LBFI25463985437294</t>
  </si>
  <si>
    <t>WLGL83036558030769</t>
  </si>
  <si>
    <t>LRCW44245243176266</t>
  </si>
  <si>
    <t>RIFX28520898826428</t>
  </si>
  <si>
    <t>RERO28491927892998</t>
  </si>
  <si>
    <t>QPCO04510667882161</t>
  </si>
  <si>
    <t>PMXN26771718855139</t>
  </si>
  <si>
    <t>JLGX76783642884138</t>
  </si>
  <si>
    <t>OJQU98981481066195</t>
  </si>
  <si>
    <t>GIQV20025627372255</t>
  </si>
  <si>
    <t>GKRU75987363374746</t>
  </si>
  <si>
    <t>OALO94943330860931</t>
  </si>
  <si>
    <t>OCZT29456468612964</t>
  </si>
  <si>
    <t>CWDB92720977372817</t>
  </si>
  <si>
    <t>TVZS95883983959820</t>
  </si>
  <si>
    <t>XZFQ45301512196298</t>
  </si>
  <si>
    <t>UPYS03085150441286</t>
  </si>
  <si>
    <t>TCIH80939165083006</t>
  </si>
  <si>
    <t>EVFV46205276621111</t>
  </si>
  <si>
    <t>QVTE24544530694149</t>
  </si>
  <si>
    <t>AKDL64350673917409</t>
  </si>
  <si>
    <t>PFCQ01921279536242</t>
  </si>
  <si>
    <t>NLKD51646234748862</t>
  </si>
  <si>
    <t>ONGL33467590007712</t>
  </si>
  <si>
    <t>VWSY07428718783045</t>
  </si>
  <si>
    <t>MQQZ17341625748732</t>
  </si>
  <si>
    <t>EITG57143414856778</t>
  </si>
  <si>
    <t>BBMS85812463591578</t>
  </si>
  <si>
    <t>BEOR72415563185231</t>
  </si>
  <si>
    <t>YPOG16407848695627</t>
  </si>
  <si>
    <t>UVGK62525332379872</t>
  </si>
  <si>
    <t>MENJ81288420051771</t>
  </si>
  <si>
    <t>MQIG89761300156673</t>
  </si>
  <si>
    <t>ULKM37175768381064</t>
  </si>
  <si>
    <t>GJAU47864290748461</t>
  </si>
  <si>
    <t>QSIJ95549429423338</t>
  </si>
  <si>
    <t>FJGO76326699449310</t>
  </si>
  <si>
    <t>ILBV22174878274930</t>
  </si>
  <si>
    <t>JQYF75511959032118</t>
  </si>
  <si>
    <t>UMTB14264598084650</t>
  </si>
  <si>
    <t>XYAE34651621317140</t>
  </si>
  <si>
    <t>MWJQ43426702281106</t>
  </si>
  <si>
    <t>MAWP11480648748193</t>
  </si>
  <si>
    <t>JKNH67538401629158</t>
  </si>
  <si>
    <t>VUFJ66941474768508</t>
  </si>
  <si>
    <t>SVFY99922829470313</t>
  </si>
  <si>
    <t>HRYY89186444813827</t>
  </si>
  <si>
    <t>VBAR28307893046801</t>
  </si>
  <si>
    <t>FKAJ56925911710602</t>
  </si>
  <si>
    <t>QKYX61631257062595</t>
  </si>
  <si>
    <t>VSXW19446363654736</t>
  </si>
  <si>
    <t>ATDN76967714610919</t>
  </si>
  <si>
    <t>SKRD52831680431974</t>
  </si>
  <si>
    <t>PYAK39868642624024</t>
  </si>
  <si>
    <t>LAHA92933163524084</t>
  </si>
  <si>
    <t>XACD13988767144482</t>
  </si>
  <si>
    <t>QAFV07067261229426</t>
  </si>
  <si>
    <t>UTMN53087198195258</t>
  </si>
  <si>
    <t>ZHKV53632129988699</t>
  </si>
  <si>
    <t>GRVK38285553423095</t>
  </si>
  <si>
    <t>RCYU59631359996070</t>
  </si>
  <si>
    <t>PGOJ78583463188781</t>
  </si>
  <si>
    <t>OTYF04833450556959</t>
  </si>
  <si>
    <t>WPPT62255447403412</t>
  </si>
  <si>
    <t>CBOJ54739976064860</t>
  </si>
  <si>
    <t>TJJE48529821847784</t>
  </si>
  <si>
    <t>NARM55830320569704</t>
  </si>
  <si>
    <t>HNQC50731727927507</t>
  </si>
  <si>
    <t>JONQ01490180458968</t>
  </si>
  <si>
    <t>CFNG72330220626320</t>
  </si>
  <si>
    <t>ILEO78961759069243</t>
  </si>
  <si>
    <t>QUFQ51563789235489</t>
  </si>
  <si>
    <t>IKMX78651829157593</t>
  </si>
  <si>
    <t>NMFM82563194585787</t>
  </si>
  <si>
    <t>NTHM46837674323071</t>
  </si>
  <si>
    <t>HGIA15815844857023</t>
  </si>
  <si>
    <t>CATF38586310879959</t>
  </si>
  <si>
    <t>ENNI07098170097673</t>
  </si>
  <si>
    <t>KJFN20886652940669</t>
  </si>
  <si>
    <t>DLFI85258281241781</t>
  </si>
  <si>
    <t>GMXZ56731829670302</t>
  </si>
  <si>
    <t>DCLM80170204007230</t>
  </si>
  <si>
    <t>PWYR94956270186242</t>
  </si>
  <si>
    <t>WTYZ67093410775898</t>
  </si>
  <si>
    <t>QMMU83892131658516</t>
  </si>
  <si>
    <t>RCXH78818562637853</t>
  </si>
  <si>
    <t>ZGSV32185650608225</t>
  </si>
  <si>
    <t>TWBS72928462576444</t>
  </si>
  <si>
    <t>YAWU73009853490695</t>
  </si>
  <si>
    <t>SRGV50120017917288</t>
  </si>
  <si>
    <t>LIDA73828507960115</t>
  </si>
  <si>
    <t>GDRM93230415785133</t>
  </si>
  <si>
    <t>FRSO58114409325188</t>
  </si>
  <si>
    <t>NMPP76637929712439</t>
  </si>
  <si>
    <t>NFFE84159083816516</t>
  </si>
  <si>
    <t>NHEG72597130078780</t>
  </si>
  <si>
    <t>TPRH49439361643502</t>
  </si>
  <si>
    <t>DOSB67122839921054</t>
  </si>
  <si>
    <t>LRHJ55564229127130</t>
  </si>
  <si>
    <t>NCAJ90769815430771</t>
  </si>
  <si>
    <t>ZCUD53723764318733</t>
  </si>
  <si>
    <t>TYNV29575165542306</t>
  </si>
  <si>
    <t>JIJU17013693295040</t>
  </si>
  <si>
    <t>WQBN17142053626844</t>
  </si>
  <si>
    <t>UNTD22900132724137</t>
  </si>
  <si>
    <t>DMJP01334865716093</t>
  </si>
  <si>
    <t>RIQY62357064466588</t>
  </si>
  <si>
    <t>NDUI28305586623861</t>
  </si>
  <si>
    <t>IMOW08372119171393</t>
  </si>
  <si>
    <t>LAKW96158199937950</t>
  </si>
  <si>
    <t>BPCX55701299014029</t>
  </si>
  <si>
    <t>GDOS63394792028603</t>
  </si>
  <si>
    <t>NDYA76934517317524</t>
  </si>
  <si>
    <t>OHZS49691092871211</t>
  </si>
  <si>
    <t>JHZD90044815529032</t>
  </si>
  <si>
    <t>YQOG75097557457838</t>
  </si>
  <si>
    <t>ARCX20550007130328</t>
  </si>
  <si>
    <t>PAWV05913989892022</t>
  </si>
  <si>
    <t>HPFR96009654422310</t>
  </si>
  <si>
    <t>ZAWQ47097142437785</t>
  </si>
  <si>
    <t>OQGD37093722575517</t>
  </si>
  <si>
    <t>SYPI95221924606527</t>
  </si>
  <si>
    <t>QTKL62672344058362</t>
  </si>
  <si>
    <t>AQII59505409145367</t>
  </si>
  <si>
    <t>HNLP23943215128902</t>
  </si>
  <si>
    <t>UBTZ98400143062489</t>
  </si>
  <si>
    <t>HANR28328226987394</t>
  </si>
  <si>
    <t>CTBY58579632018614</t>
  </si>
  <si>
    <t>SXLQ57145868892610</t>
  </si>
  <si>
    <t>GPYE82355113522691</t>
  </si>
  <si>
    <t>ENMT24438725789239</t>
  </si>
  <si>
    <t>SSXG29327761784815</t>
  </si>
  <si>
    <t>BBPH49542005955167</t>
  </si>
  <si>
    <t>BXHC72364179188292</t>
  </si>
  <si>
    <t>WURP86221678313508</t>
  </si>
  <si>
    <t>CFXJ68461323618992</t>
  </si>
  <si>
    <t>KUIK12716589913395</t>
  </si>
  <si>
    <t>RZUM04276764346012</t>
  </si>
  <si>
    <t>OLSR83499955895757</t>
  </si>
  <si>
    <t>HHXD52349024007600</t>
  </si>
  <si>
    <t>JTTV22561726178398</t>
  </si>
  <si>
    <t>FGKO22354458246733</t>
  </si>
  <si>
    <t>KAZE03691493500934</t>
  </si>
  <si>
    <t>FKCS66283250493994</t>
  </si>
  <si>
    <t>GHJT78377247871435</t>
  </si>
  <si>
    <t>IPRZ19383274214326</t>
  </si>
  <si>
    <t>FJMW62506641727684</t>
  </si>
  <si>
    <t>YWVM07038373926010</t>
  </si>
  <si>
    <t>WHKZ12191671767848</t>
  </si>
  <si>
    <t>BUBH40564021884641</t>
  </si>
  <si>
    <t>DNRU77693563862109</t>
  </si>
  <si>
    <t>NMVD52356427678862</t>
  </si>
  <si>
    <t>ZGUG35082347702680</t>
  </si>
  <si>
    <t>BPRK93719599876519</t>
  </si>
  <si>
    <t>HMIE54566768529506</t>
  </si>
  <si>
    <t>FCZF89292026568267</t>
  </si>
  <si>
    <t>UJBW90893030641564</t>
  </si>
  <si>
    <t>XPQG14026936745611</t>
  </si>
  <si>
    <t>FTRF64840250770417</t>
  </si>
  <si>
    <t>XCCI65967785101534</t>
  </si>
  <si>
    <t>WCYX59331608812404</t>
  </si>
  <si>
    <t>CTMC40772991721879</t>
  </si>
  <si>
    <t>MDIW88185744426253</t>
  </si>
  <si>
    <t>BDSN02515925085389</t>
  </si>
  <si>
    <t>GFFR79756744893225</t>
  </si>
  <si>
    <t>KKEN45045230448691</t>
  </si>
  <si>
    <t>VFBB79452148755520</t>
  </si>
  <si>
    <t>PYNE21210469780358</t>
  </si>
  <si>
    <t>ZWVC25203715445069</t>
  </si>
  <si>
    <t>RXOJ08006189642124</t>
  </si>
  <si>
    <t>YFSG40737746377883</t>
  </si>
  <si>
    <t>RLTH03138014044305</t>
  </si>
  <si>
    <t>YJWO27598585095625</t>
  </si>
  <si>
    <t>EHEM01984945661900</t>
  </si>
  <si>
    <t>BLHQ47400642024551</t>
  </si>
  <si>
    <t>JOHW41199606089540</t>
  </si>
  <si>
    <t>VDVZ51080996686208</t>
  </si>
  <si>
    <t>FBKU92080110963203</t>
  </si>
  <si>
    <t>QJSZ57493148304846</t>
  </si>
  <si>
    <t>RATO76455226656088</t>
  </si>
  <si>
    <t>UHRK85580992277652</t>
  </si>
  <si>
    <t>LBCF91262524823698</t>
  </si>
  <si>
    <t>KQQG46667303610349</t>
  </si>
  <si>
    <t>INBL06997857846400</t>
  </si>
  <si>
    <t>ECFM48901506942463</t>
  </si>
  <si>
    <t>UVDA08767652322201</t>
  </si>
  <si>
    <t>MRBD90527063164581</t>
  </si>
  <si>
    <t>LAMU37955775260855</t>
  </si>
  <si>
    <t>LRHZ15986323323927</t>
  </si>
  <si>
    <t>NKST85763034821178</t>
  </si>
  <si>
    <t>FXXC16812721082716</t>
  </si>
  <si>
    <t>OFTT73838210101956</t>
  </si>
  <si>
    <t>JKFB14281790472615</t>
  </si>
  <si>
    <t>KHMH57608873565623</t>
  </si>
  <si>
    <t>VGRO18062749009717</t>
  </si>
  <si>
    <t>YTNQ84139956598817</t>
  </si>
  <si>
    <t>VPNO47097223437027</t>
  </si>
  <si>
    <t>WYRN00037524325595</t>
  </si>
  <si>
    <t>WPVP07484154195945</t>
  </si>
  <si>
    <t>MXFA54146734435271</t>
  </si>
  <si>
    <t>FDXM54236214566819</t>
  </si>
  <si>
    <t>WPCK30423407497653</t>
  </si>
  <si>
    <t>LFOD38130772874501</t>
  </si>
  <si>
    <t>GPCP60733636344496</t>
  </si>
  <si>
    <t>XQOE51316309574727</t>
  </si>
  <si>
    <t>ELHE29283575204565</t>
  </si>
  <si>
    <t>MGTE73861203995805</t>
  </si>
  <si>
    <t>SSHL44065198946481</t>
  </si>
  <si>
    <t>PBIX72021738818228</t>
  </si>
  <si>
    <t>ROZS31661203771597</t>
  </si>
  <si>
    <t>ULGI21826405052176</t>
  </si>
  <si>
    <t>NCWY62164174176921</t>
  </si>
  <si>
    <t>ROUJ54237725259307</t>
  </si>
  <si>
    <t>IQQQ35366988342019</t>
  </si>
  <si>
    <t>MDSB85463622958724</t>
  </si>
  <si>
    <t>CJBF70032876304279</t>
  </si>
  <si>
    <t>DNGX22854503366876</t>
  </si>
  <si>
    <t>SAUH93548491087843</t>
  </si>
  <si>
    <t>OHAD49478521610979</t>
  </si>
  <si>
    <t>WVOU28693814963033</t>
  </si>
  <si>
    <t>QWXX37259399213772</t>
  </si>
  <si>
    <t>ETFB04619166910296</t>
  </si>
  <si>
    <t>MDAV33227037230950</t>
  </si>
  <si>
    <t>FBIP47227849216982</t>
  </si>
  <si>
    <t>NUEY48351694952897</t>
  </si>
  <si>
    <t>GUGI45679651969846</t>
  </si>
  <si>
    <t>BADK11398205843276</t>
  </si>
  <si>
    <t>SCPK39678173551641</t>
  </si>
  <si>
    <t>IWZR84823272220574</t>
  </si>
  <si>
    <t>TFWV65621960219345</t>
  </si>
  <si>
    <t>HCNW64075702328759</t>
  </si>
  <si>
    <t>NCAH10730462913044</t>
  </si>
  <si>
    <t>ALWF62129903580836</t>
  </si>
  <si>
    <t>PETR67801030718352</t>
  </si>
  <si>
    <t>YHXK65149813098004</t>
  </si>
  <si>
    <t>JPNF48094532692478</t>
  </si>
  <si>
    <t>WKOD38419520846898</t>
  </si>
  <si>
    <t>YTSC98417817259554</t>
  </si>
  <si>
    <t>VFRG54963708602929</t>
  </si>
  <si>
    <t>RDKP81031208505470</t>
  </si>
  <si>
    <t>SOFU36411456624480</t>
  </si>
  <si>
    <t>GDQR38983926070116</t>
  </si>
  <si>
    <t>SBUF42295053911660</t>
  </si>
  <si>
    <t>RRTV63708002071047</t>
  </si>
  <si>
    <t>ECAJ28201557669468</t>
  </si>
  <si>
    <t>NWZM13780989976018</t>
  </si>
  <si>
    <t>BBTL48516094688076</t>
  </si>
  <si>
    <t>NZEY95147883792441</t>
  </si>
  <si>
    <t>TMQV96054853134433</t>
  </si>
  <si>
    <t>HDLK50900315775686</t>
  </si>
  <si>
    <t>XGCO47751862356681</t>
  </si>
  <si>
    <t>MMRV75874417145314</t>
  </si>
  <si>
    <t>SWHI00292316665893</t>
  </si>
  <si>
    <t>WHUN68842623659928</t>
  </si>
  <si>
    <t>HLBZ91998207174522</t>
  </si>
  <si>
    <t>ANML41774451874578</t>
  </si>
  <si>
    <t>RIZB18219424783649</t>
  </si>
  <si>
    <t>YQHN61757057190052</t>
  </si>
  <si>
    <t>CVSR87135166521404</t>
  </si>
  <si>
    <t>ODZE39998634224081</t>
  </si>
  <si>
    <t>CYHZ39989502482867</t>
  </si>
  <si>
    <t>UAQB41190426065958</t>
  </si>
  <si>
    <t>PLYH74739927478092</t>
  </si>
  <si>
    <t>KJVL26564838160852</t>
  </si>
  <si>
    <t>TNPJ37722260439837</t>
  </si>
  <si>
    <t>FODM92648742805742</t>
  </si>
  <si>
    <t>PHHL82852129691630</t>
  </si>
  <si>
    <t>PRFU34255687842866</t>
  </si>
  <si>
    <t>UFOK41088106398015</t>
  </si>
  <si>
    <t>WDQO59775066646297</t>
  </si>
  <si>
    <t>CCUH74052109568860</t>
  </si>
  <si>
    <t>DANF92872347746472</t>
  </si>
  <si>
    <t>LQZQ86334678929090</t>
  </si>
  <si>
    <t>PUVT06245120753217</t>
  </si>
  <si>
    <t>UMLH76930924903328</t>
  </si>
  <si>
    <t>RFBL06892460088290</t>
  </si>
  <si>
    <t>RWSD40064945554665</t>
  </si>
  <si>
    <t>OTMC23597861693255</t>
  </si>
  <si>
    <t>LACL74605013663163</t>
  </si>
  <si>
    <t>ICHM83811954447844</t>
  </si>
  <si>
    <t>GVMJ68641633700199</t>
  </si>
  <si>
    <t>XFWW91916109234177</t>
  </si>
  <si>
    <t>XYOP93523004534017</t>
  </si>
  <si>
    <t>WKKK17275297234095</t>
  </si>
  <si>
    <t>CZDL36690193715023</t>
  </si>
  <si>
    <t>NEPZ96697654679517</t>
  </si>
  <si>
    <t>ONVF62689887125892</t>
  </si>
  <si>
    <t>MTHO02742575182961</t>
  </si>
  <si>
    <t>PPAB01005420324571</t>
  </si>
  <si>
    <t>TOAP32565727552645</t>
  </si>
  <si>
    <t>JSWS56331534387462</t>
  </si>
  <si>
    <t>LFYB38917087492540</t>
  </si>
  <si>
    <t>CLPG51082531761481</t>
  </si>
  <si>
    <t>QOCF16035271066748</t>
  </si>
  <si>
    <t>MYXZ19269194391632</t>
  </si>
  <si>
    <t>QOEA51936493816235</t>
  </si>
  <si>
    <t>PKDL96106931920680</t>
  </si>
  <si>
    <t>DEBA64640136100013</t>
  </si>
  <si>
    <t>XKZL64767742899894</t>
  </si>
  <si>
    <t>WKDQ61427537661864</t>
  </si>
  <si>
    <t>HLNZ71091831779387</t>
  </si>
  <si>
    <t>SDWB75467943869236</t>
  </si>
  <si>
    <t>AZHF09868401134374</t>
  </si>
  <si>
    <t>QUKP93648915474905</t>
  </si>
  <si>
    <t>XZEL24988705794114</t>
  </si>
  <si>
    <t>IZTG87876117160724</t>
  </si>
  <si>
    <t>FXXN04190612049910</t>
  </si>
  <si>
    <t>NULR62188192245511</t>
  </si>
  <si>
    <t>AKVU77573273476557</t>
  </si>
  <si>
    <t>LUOF10028232171864</t>
  </si>
  <si>
    <t>YWOK62984896362174</t>
  </si>
  <si>
    <t>TYJY25888311931604</t>
  </si>
  <si>
    <t>ZTHH83192247885093</t>
  </si>
  <si>
    <t>LGGJ42943895571261</t>
  </si>
  <si>
    <t>TDBM70691348711566</t>
  </si>
  <si>
    <t>TVGC04000456247098</t>
  </si>
  <si>
    <t>ISTU18740308692141</t>
  </si>
  <si>
    <t>WWML22778237312748</t>
  </si>
  <si>
    <t>PTBK70701865828421</t>
  </si>
  <si>
    <t>TTQG77375597435207</t>
  </si>
  <si>
    <t>QWVA83009618427961</t>
  </si>
  <si>
    <t>SOMG18655932741189</t>
  </si>
  <si>
    <t>LSRL82725155360240</t>
  </si>
  <si>
    <t>IAYU09574925588081</t>
  </si>
  <si>
    <t>LCOO06942210354191</t>
  </si>
  <si>
    <t>WYKL02172840238480</t>
  </si>
  <si>
    <t>GTMN02400005867906</t>
  </si>
  <si>
    <t>QGAA55691986552578</t>
  </si>
  <si>
    <t>WJEQ35317052492335</t>
  </si>
  <si>
    <t>WEXM65636376177714</t>
  </si>
  <si>
    <t>LWAG60125129303726</t>
  </si>
  <si>
    <t>QODB28726560853828</t>
  </si>
  <si>
    <t>WAGN35213604052202</t>
  </si>
  <si>
    <t>XJQT65461751061705</t>
  </si>
  <si>
    <t>SWZB35572575196300</t>
  </si>
  <si>
    <t>JKEQ21141710229624</t>
  </si>
  <si>
    <t>FNLB10899278273901</t>
  </si>
  <si>
    <t>ZBUV29780372491223</t>
  </si>
  <si>
    <t>ACGZ05897091164186</t>
  </si>
  <si>
    <t>ABRR23611803169635</t>
  </si>
  <si>
    <t>CJBL57554232534472</t>
  </si>
  <si>
    <t>ATFI24553711999639</t>
  </si>
  <si>
    <t>QKIH08832746814127</t>
  </si>
  <si>
    <t>APIQ50993181915895</t>
  </si>
  <si>
    <t>ELAF08175783610673</t>
  </si>
  <si>
    <t>DBEH96809011496880</t>
  </si>
  <si>
    <t>HZHH70639003165454</t>
  </si>
  <si>
    <t>UNEF04505593657383</t>
  </si>
  <si>
    <t>UZNB91223490041949</t>
  </si>
  <si>
    <t>UTLA92513619067327</t>
  </si>
  <si>
    <t>YASL94849948964722</t>
  </si>
  <si>
    <t>RMRH62569148797640</t>
  </si>
  <si>
    <t>KZHP21891525582652</t>
  </si>
  <si>
    <t>DPNJ38782597561192</t>
  </si>
  <si>
    <t>ZUNM97292324938824</t>
  </si>
  <si>
    <t>FBIM50996752961037</t>
  </si>
  <si>
    <t>GQIV16215693237188</t>
  </si>
  <si>
    <t>UALB53367465722979</t>
  </si>
  <si>
    <t>STJE53155621560021</t>
  </si>
  <si>
    <t>LERG73241323146263</t>
  </si>
  <si>
    <t>REZB99400811883353</t>
  </si>
  <si>
    <t>OOXR98728068690922</t>
  </si>
  <si>
    <t>AJAF70137918565401</t>
  </si>
  <si>
    <t>VBXB47564051720093</t>
  </si>
  <si>
    <t>WKNI87480439984988</t>
  </si>
  <si>
    <t>DFVP13398299919051</t>
  </si>
  <si>
    <t>UBGR83651370109350</t>
  </si>
  <si>
    <t>EXSI66802828383361</t>
  </si>
  <si>
    <t>YIJD55517864256429</t>
  </si>
  <si>
    <t>TXHB20663129881486</t>
  </si>
  <si>
    <t>AVLY43720805623628</t>
  </si>
  <si>
    <t>UVSS68243853905061</t>
  </si>
  <si>
    <t>RDVX52291742905543</t>
  </si>
  <si>
    <t>IDYT56017798755645</t>
  </si>
  <si>
    <t>VDLL68543031582538</t>
  </si>
  <si>
    <t>HIWY46894655869003</t>
  </si>
  <si>
    <t>LDNC93785369756633</t>
  </si>
  <si>
    <t>UQOB96113380611030</t>
  </si>
  <si>
    <t>VAOL52287550988985</t>
  </si>
  <si>
    <t>QAJT50644408623584</t>
  </si>
  <si>
    <t>NTXW21864474556856</t>
  </si>
  <si>
    <t>NJGU61564708913642</t>
  </si>
  <si>
    <t>YIFI57532549486224</t>
  </si>
  <si>
    <t>SNUU78587967298025</t>
  </si>
  <si>
    <t>OQHT83815936679441</t>
  </si>
  <si>
    <t>MQLI30290215266915</t>
  </si>
  <si>
    <t>JZPJ75718947696207</t>
  </si>
  <si>
    <t>MXNT40802410290311</t>
  </si>
  <si>
    <t>LITR46654472313952</t>
  </si>
  <si>
    <t>AJIL04321580347318</t>
  </si>
  <si>
    <t>GXGS18054034697043</t>
  </si>
  <si>
    <t>OHFX62013570210873</t>
  </si>
  <si>
    <t>SWSZ59172740915924</t>
  </si>
  <si>
    <t>UMWB91145889730548</t>
  </si>
  <si>
    <t>HRHD66421419096895</t>
  </si>
  <si>
    <t>SEPM45536703680684</t>
  </si>
  <si>
    <t>UEFX58941719993643</t>
  </si>
  <si>
    <t>GXJN36680294245472</t>
  </si>
  <si>
    <t>PVZB16025899765660</t>
  </si>
  <si>
    <t>ZKEI97289571889390</t>
  </si>
  <si>
    <t>ZDDF57008287070672</t>
  </si>
  <si>
    <t>VCUV38842797208748</t>
  </si>
  <si>
    <t>KTFZ52607671751139</t>
  </si>
  <si>
    <t>AUDL82132792824382</t>
  </si>
  <si>
    <t>GQDS59926142419148</t>
  </si>
  <si>
    <t>WOMN17168342149545</t>
  </si>
  <si>
    <t>JUNG65600843126919</t>
  </si>
  <si>
    <t>JKOU41069551429020</t>
  </si>
  <si>
    <t>NITZ22817642396993</t>
  </si>
  <si>
    <t>KOTB96665547528363</t>
  </si>
  <si>
    <t>ELRW14255143840528</t>
  </si>
  <si>
    <t>ILVR85665659798661</t>
  </si>
  <si>
    <t>IARZ41560089716291</t>
  </si>
  <si>
    <t>QXZJ58998339493074</t>
  </si>
  <si>
    <t>ZWEV09324101910063</t>
  </si>
  <si>
    <t>RFJP88955464740543</t>
  </si>
  <si>
    <t>QWDO94326379242808</t>
  </si>
  <si>
    <t>PXFL38467483323488</t>
  </si>
  <si>
    <t>OYRG23687875424522</t>
  </si>
  <si>
    <t>NYNL35917080772106</t>
  </si>
  <si>
    <t>ZDVD08575155042120</t>
  </si>
  <si>
    <t>VNDB92620225731553</t>
  </si>
  <si>
    <t>XJFX18360279377550</t>
  </si>
  <si>
    <t>BIDD56622550927337</t>
  </si>
  <si>
    <t>WPQS68720347994701</t>
  </si>
  <si>
    <t>DPOA43205375427750</t>
  </si>
  <si>
    <t>OHAR20096352104857</t>
  </si>
  <si>
    <t>EZEF55128258136256</t>
  </si>
  <si>
    <t>ECDD81535602079151</t>
  </si>
  <si>
    <t>LNIZ57045314425604</t>
  </si>
  <si>
    <t>YIKD59242315834202</t>
  </si>
  <si>
    <t>DLBW25243489910409</t>
  </si>
  <si>
    <t>YCTB79673151685391</t>
  </si>
  <si>
    <t>WQUW08404910409240</t>
  </si>
  <si>
    <t>PQBK16437149243427</t>
  </si>
  <si>
    <t>NCWF82184849903333</t>
  </si>
  <si>
    <t>BNWD33149852225777</t>
  </si>
  <si>
    <t>HHOL88142455451197</t>
  </si>
  <si>
    <t>FIVX61323343206170</t>
  </si>
  <si>
    <t>OUJR14246458625471</t>
  </si>
  <si>
    <t>LBIM26170442278115</t>
  </si>
  <si>
    <t>NPHG71489522326501</t>
  </si>
  <si>
    <t>DRIX79536978191349</t>
  </si>
  <si>
    <t>YETG23879903106518</t>
  </si>
  <si>
    <t>LASO73691852840080</t>
  </si>
  <si>
    <t>DMJY79712923827529</t>
  </si>
  <si>
    <t>HQPS12137978474095</t>
  </si>
  <si>
    <t>OHCC32195615212289</t>
  </si>
  <si>
    <t>EOUC55504771641214</t>
  </si>
  <si>
    <t>AWXO31645969059803</t>
  </si>
  <si>
    <t>UGIN84300728032822</t>
  </si>
  <si>
    <t>ELAF51418889341582</t>
  </si>
  <si>
    <t>PAFP94538419173718</t>
  </si>
  <si>
    <t>HAJW75675323945921</t>
  </si>
  <si>
    <t>VMVV42439602528991</t>
  </si>
  <si>
    <t>NEGP71586491789531</t>
  </si>
  <si>
    <t>MCOF58676001619676</t>
  </si>
  <si>
    <t>HDMK71554270301441</t>
  </si>
  <si>
    <t>XBIR78001116720206</t>
  </si>
  <si>
    <t>VFVF53072658383137</t>
  </si>
  <si>
    <t>YNQM46740884902563</t>
  </si>
  <si>
    <t>LTJI32508618897005</t>
  </si>
  <si>
    <t>DGAX25005561989244</t>
  </si>
  <si>
    <t>QCZU78159435054260</t>
  </si>
  <si>
    <t>KKPD21171860572484</t>
  </si>
  <si>
    <t>JULP62975838088316</t>
  </si>
  <si>
    <t>JKJI88659575335193</t>
  </si>
  <si>
    <t>AEGE98501730732529</t>
  </si>
  <si>
    <t>GRGJ11800589679656</t>
  </si>
  <si>
    <t>VCJV84858718596314</t>
  </si>
  <si>
    <t>MEFE54107035052817</t>
  </si>
  <si>
    <t>BPFM41900625009572</t>
  </si>
  <si>
    <t>IWJN31483099726149</t>
  </si>
  <si>
    <t>LZZA79978658639573</t>
  </si>
  <si>
    <t>WXBD72028917601036</t>
  </si>
  <si>
    <t>QCUQ41837425943427</t>
  </si>
  <si>
    <t>RUHN47482503793714</t>
  </si>
  <si>
    <t>IYRD85375504722814</t>
  </si>
  <si>
    <t>QYFS15895855357191</t>
  </si>
  <si>
    <t>OXFN35706597845595</t>
  </si>
  <si>
    <t>NNMF83935955370178</t>
  </si>
  <si>
    <t>RMZM72604803828194</t>
  </si>
  <si>
    <t>BWTF24373807023998</t>
  </si>
  <si>
    <t>PSGE58206936596208</t>
  </si>
  <si>
    <t>MOPD99001028965021</t>
  </si>
  <si>
    <t>NKXG66394858090065</t>
  </si>
  <si>
    <t>ZXBV23351881459270</t>
  </si>
  <si>
    <t>WBKT79071572969547</t>
  </si>
  <si>
    <t>YORA34159081393994</t>
  </si>
  <si>
    <t>QLZL90332012145802</t>
  </si>
  <si>
    <t>RUIO91159413978686</t>
  </si>
  <si>
    <t>EODV16527730886132</t>
  </si>
  <si>
    <t>XSUJ01778426551089</t>
  </si>
  <si>
    <t>JRLM80678993058549</t>
  </si>
  <si>
    <t>SKCS84255756173211</t>
  </si>
  <si>
    <t>MEED22878107262501</t>
  </si>
  <si>
    <t>GKPL95685694511682</t>
  </si>
  <si>
    <t>LYRU18514516832391</t>
  </si>
  <si>
    <t>QCRM48879161552530</t>
  </si>
  <si>
    <t>OWDM67420193003686</t>
  </si>
  <si>
    <t>NXLH71767846654915</t>
  </si>
  <si>
    <t>NUQC13824359526148</t>
  </si>
  <si>
    <t>DUNY87977414301270</t>
  </si>
  <si>
    <t>JXJZ03385884034048</t>
  </si>
  <si>
    <t>AGJQ02795276830576</t>
  </si>
  <si>
    <t>OPIB04575132549279</t>
  </si>
  <si>
    <t>UGRK43244182192379</t>
  </si>
  <si>
    <t>CZTR61490183989157</t>
  </si>
  <si>
    <t>KWIM30723910027248</t>
  </si>
  <si>
    <t>CNAL36544441419416</t>
  </si>
  <si>
    <t>VHHY73631453001763</t>
  </si>
  <si>
    <t>KFPE99254954663171</t>
  </si>
  <si>
    <t>BGPI06489942927673</t>
  </si>
  <si>
    <t>BSUW64224192145874</t>
  </si>
  <si>
    <t>GJTQ06716313259468</t>
  </si>
  <si>
    <t>AWWU95180724667729</t>
  </si>
  <si>
    <t>KJMO65796106850086</t>
  </si>
  <si>
    <t>ZFLY77594046907097</t>
  </si>
  <si>
    <t>UAZJ20432409422811</t>
  </si>
  <si>
    <t>QHGO76775974614274</t>
  </si>
  <si>
    <t>SWDL89705487833876</t>
  </si>
  <si>
    <t>NNMT90205480886587</t>
  </si>
  <si>
    <t>NCRY38524565980461</t>
  </si>
  <si>
    <t>YIBR33049602915705</t>
  </si>
  <si>
    <t>RBEC00309249106993</t>
  </si>
  <si>
    <t>LIID48825503840728</t>
  </si>
  <si>
    <t>HLVK34196309847410</t>
  </si>
  <si>
    <t>RMYZ00137433904333</t>
  </si>
  <si>
    <t>LMOX29480939320081</t>
  </si>
  <si>
    <t>BFUM44563757493524</t>
  </si>
  <si>
    <t>SVTK29904056213351</t>
  </si>
  <si>
    <t>BUJZ33389053880817</t>
  </si>
  <si>
    <t>DNUW37958498779763</t>
  </si>
  <si>
    <t>EZYP60149672326048</t>
  </si>
  <si>
    <t>ORJT12233481839659</t>
  </si>
  <si>
    <t>MBTW43684098665690</t>
  </si>
  <si>
    <t>LPZO07199719124874</t>
  </si>
  <si>
    <t>TYMP45332431008614</t>
  </si>
  <si>
    <t>UTXH94676519469134</t>
  </si>
  <si>
    <t>FTWO00343410417274</t>
  </si>
  <si>
    <t>KBYT98130625804074</t>
  </si>
  <si>
    <t>CFWC29643605583140</t>
  </si>
  <si>
    <t>FQET91193664990650</t>
  </si>
  <si>
    <t>ITON37132215220945</t>
  </si>
  <si>
    <t>UGUT82446954821976</t>
  </si>
  <si>
    <t>BMUD33068915296934</t>
  </si>
  <si>
    <t>AFDQ00165958305221</t>
  </si>
  <si>
    <t>FLOC27078681336365</t>
  </si>
  <si>
    <t>HLAZ36395203985359</t>
  </si>
  <si>
    <t>NEEA35077521625593</t>
  </si>
  <si>
    <t>WNMG68642343887401</t>
  </si>
  <si>
    <t>ULRF00969442239444</t>
  </si>
  <si>
    <t>ZOTE46185109837537</t>
  </si>
  <si>
    <t>NOGZ20322918415719</t>
  </si>
  <si>
    <t>SRPV24228287187977</t>
  </si>
  <si>
    <t>QAEU77113694436213</t>
  </si>
  <si>
    <t>IQSG00540665482855</t>
  </si>
  <si>
    <t>KWHE75892770589183</t>
  </si>
  <si>
    <t>WQHB80214101691843</t>
  </si>
  <si>
    <t>EKKQ63717597382924</t>
  </si>
  <si>
    <t>IFBW30104945951222</t>
  </si>
  <si>
    <t>XAEJ43231994267184</t>
  </si>
  <si>
    <t>XKSF90379946661808</t>
  </si>
  <si>
    <t>OUEI51678086802614</t>
  </si>
  <si>
    <t>XBXG84837646639335</t>
  </si>
  <si>
    <t>RRTT24845048574124</t>
  </si>
  <si>
    <t>XHET36237614838306</t>
  </si>
  <si>
    <t>ODWT41476050577728</t>
  </si>
  <si>
    <t>XUJZ15494692475249</t>
  </si>
  <si>
    <t>PAIE68700260671530</t>
  </si>
  <si>
    <t>GXPY64264490124195</t>
  </si>
  <si>
    <t>SWWP97830782054538</t>
  </si>
  <si>
    <t>ONZU74969523162741</t>
  </si>
  <si>
    <t>HMET64047750507091</t>
  </si>
  <si>
    <t>VLXC39081103624362</t>
  </si>
  <si>
    <t>THSJ61632185373929</t>
  </si>
  <si>
    <t>TONS69173252952132</t>
  </si>
  <si>
    <t>QSAW92258354933015</t>
  </si>
  <si>
    <t>DXOW05314843382615</t>
  </si>
  <si>
    <t>GCHE22661862896917</t>
  </si>
  <si>
    <t>VEMB32865700234720</t>
  </si>
  <si>
    <t>VODD90770265443030</t>
  </si>
  <si>
    <t>JKNI43106193600982</t>
  </si>
  <si>
    <t>KRVJ79288569462297</t>
  </si>
  <si>
    <t>JHYA04387168808877</t>
  </si>
  <si>
    <t>QOVF14491142229546</t>
  </si>
  <si>
    <t>GLXT10301237659455</t>
  </si>
  <si>
    <t>JEPL84603690646232</t>
  </si>
  <si>
    <t>FMHA23276916573269</t>
  </si>
  <si>
    <t>GYYF20547196961300</t>
  </si>
  <si>
    <t>VZIX79364945397513</t>
  </si>
  <si>
    <t>VIKP55964960833907</t>
  </si>
  <si>
    <t>AEYQ77873136858426</t>
  </si>
  <si>
    <t>ZOCF62866079324694</t>
  </si>
  <si>
    <t>QNYU91558776761712</t>
  </si>
  <si>
    <t>BNMR66919788111738</t>
  </si>
  <si>
    <t>LUOL80477789481625</t>
  </si>
  <si>
    <t>KEXQ18958735173652</t>
  </si>
  <si>
    <t>GPGP07071750483990</t>
  </si>
  <si>
    <t>GJQX71500824953169</t>
  </si>
  <si>
    <t>FVVX89639183449127</t>
  </si>
  <si>
    <t>PMVJ25147530426232</t>
  </si>
  <si>
    <t>PSVH65826630467337</t>
  </si>
  <si>
    <t>UJVJ31138086289396</t>
  </si>
  <si>
    <t>KTYE95514002646717</t>
  </si>
  <si>
    <t>WRGG54888884464251</t>
  </si>
  <si>
    <t>TUMG37494916547899</t>
  </si>
  <si>
    <t>BLTK07716159339874</t>
  </si>
  <si>
    <t>DWAS79169040320843</t>
  </si>
  <si>
    <t>LREC86788931741530</t>
  </si>
  <si>
    <t>MDQI24579467214466</t>
  </si>
  <si>
    <t>FRBW47027390378724</t>
  </si>
  <si>
    <t>GHZE60164623376630</t>
  </si>
  <si>
    <t>WIXM13988599004496</t>
  </si>
  <si>
    <t>IZFC68877360454540</t>
  </si>
  <si>
    <t>NSLB87644277516843</t>
  </si>
  <si>
    <t>WORV13297965428169</t>
  </si>
  <si>
    <t>HCVI99465113730868</t>
  </si>
  <si>
    <t>AVQB57035780774403</t>
  </si>
  <si>
    <t>NSXO41603782304509</t>
  </si>
  <si>
    <t>GYQE57335484019835</t>
  </si>
  <si>
    <t>SRFZ48402399302020</t>
  </si>
  <si>
    <t>HAMP26767472638871</t>
  </si>
  <si>
    <t>HYPS38694086603804</t>
  </si>
  <si>
    <t>NQXC20037446737804</t>
  </si>
  <si>
    <t>ZACV98894550761433</t>
  </si>
  <si>
    <t>NKMN26795180003844</t>
  </si>
  <si>
    <t>KUOD08714535158208</t>
  </si>
  <si>
    <t>DSAE20525479618783</t>
  </si>
  <si>
    <t>OAVF36320049167011</t>
  </si>
  <si>
    <t>LAUN67475679784350</t>
  </si>
  <si>
    <t>XZIZ75875894001165</t>
  </si>
  <si>
    <t>ADQJ92912643999636</t>
  </si>
  <si>
    <t>RPNW31534046469655</t>
  </si>
  <si>
    <t>NPQB45846624707201</t>
  </si>
  <si>
    <t>GGLL20943632096691</t>
  </si>
  <si>
    <t>WXFI05891671360488</t>
  </si>
  <si>
    <t>MMNY10945262064034</t>
  </si>
  <si>
    <t>SKDB72995223481560</t>
  </si>
  <si>
    <t>GXKE78274917146815</t>
  </si>
  <si>
    <t>LPHL35596388920927</t>
  </si>
  <si>
    <t>NTUH51734131787304</t>
  </si>
  <si>
    <t>EVBR60268747276660</t>
  </si>
  <si>
    <t>VWGF12290379084587</t>
  </si>
  <si>
    <t>AYIM95725607007655</t>
  </si>
  <si>
    <t>OEAP83534415951685</t>
  </si>
  <si>
    <t>BLMV33730260715256</t>
  </si>
  <si>
    <t>ITCM00703348708657</t>
  </si>
  <si>
    <t>SPSM70445873542067</t>
  </si>
  <si>
    <t>GEWJ34270535904534</t>
  </si>
  <si>
    <t>WLQC59383387374199</t>
  </si>
  <si>
    <t>OWSB01187495720630</t>
  </si>
  <si>
    <t>THEC69701619014280</t>
  </si>
  <si>
    <t>PKOU79747593975437</t>
  </si>
  <si>
    <t>OERQ46809085830737</t>
  </si>
  <si>
    <t>IRHW01742208212516</t>
  </si>
  <si>
    <t>MRQG50316221213639</t>
  </si>
  <si>
    <t>BWDK97850279491719</t>
  </si>
  <si>
    <t>JETM85462284851754</t>
  </si>
  <si>
    <t>EALK72294665523779</t>
  </si>
  <si>
    <t>IUEV07182718382163</t>
  </si>
  <si>
    <t>OOKF80904844411361</t>
  </si>
  <si>
    <t>WYZP27777018448996</t>
  </si>
  <si>
    <t>HAIB24773220807272</t>
  </si>
  <si>
    <t>RIIX07711034734892</t>
  </si>
  <si>
    <t>COTL88621716006457</t>
  </si>
  <si>
    <t>ZTAV89498945286794</t>
  </si>
  <si>
    <t>UKBR11838657033056</t>
  </si>
  <si>
    <t>OEES56328249570000</t>
  </si>
  <si>
    <t>XESE35365765997015</t>
  </si>
  <si>
    <t>IRSY19699236168479</t>
  </si>
  <si>
    <t>KXVJ63817759344098</t>
  </si>
  <si>
    <t>HWUI65826766271691</t>
  </si>
  <si>
    <t>RVZN47085236201646</t>
  </si>
  <si>
    <t>JZUX36465645046356</t>
  </si>
  <si>
    <t>YGKM94621904562544</t>
  </si>
  <si>
    <t>SBXN01525110641066</t>
  </si>
  <si>
    <t>MRCT41751467668172</t>
  </si>
  <si>
    <t>EBIB87346926007593</t>
  </si>
  <si>
    <t>ZUIF11274524271282</t>
  </si>
  <si>
    <t>CYYU99171650879097</t>
  </si>
  <si>
    <t>OXCU81770177119248</t>
  </si>
  <si>
    <t>IQRT17117815070406</t>
  </si>
  <si>
    <t>XNMN93062926740602</t>
  </si>
  <si>
    <t>ZEKV89984132816689</t>
  </si>
  <si>
    <t>IRAI73797546145569</t>
  </si>
  <si>
    <t>XXZV68068564912092</t>
  </si>
  <si>
    <t>SIOG11077669145042</t>
  </si>
  <si>
    <t>DANI49720729555708</t>
  </si>
  <si>
    <t>DJFS57073168961660</t>
  </si>
  <si>
    <t>WGRL10387017046202</t>
  </si>
  <si>
    <t>HMRC81169172837881</t>
  </si>
  <si>
    <t>BIAQ84520246803876</t>
  </si>
  <si>
    <t>MZRH52436516533198</t>
  </si>
  <si>
    <t>FEPF29777327859112</t>
  </si>
  <si>
    <t>TZDY03142470556180</t>
  </si>
  <si>
    <t>UPCX88168146765490</t>
  </si>
  <si>
    <t>FGLP74509436340106</t>
  </si>
  <si>
    <t>YGID34744685206791</t>
  </si>
  <si>
    <t>UXVB35731004113044</t>
  </si>
  <si>
    <t>HGQG04236031743944</t>
  </si>
  <si>
    <t>LLHM70360046144671</t>
  </si>
  <si>
    <t>KCIT61984773809742</t>
  </si>
  <si>
    <t>MOZU61521889921412</t>
  </si>
  <si>
    <t>YMOK01972542837770</t>
  </si>
  <si>
    <t>DBBT78295811721606</t>
  </si>
  <si>
    <t>MATD42397070616384</t>
  </si>
  <si>
    <t>PEPS14843819096427</t>
  </si>
  <si>
    <t>JIYR57352805093717</t>
  </si>
  <si>
    <t>VPHS46238492271898</t>
  </si>
  <si>
    <t>FAQU52099905930791</t>
  </si>
  <si>
    <t>OYWS60396346638730</t>
  </si>
  <si>
    <t>XDDW07579126324313</t>
  </si>
  <si>
    <t>TWVC41812618956391</t>
  </si>
  <si>
    <t>TIPR06286179010969</t>
  </si>
  <si>
    <t>AXGQ75391942341417</t>
  </si>
  <si>
    <t>UPQR28783249117218</t>
  </si>
  <si>
    <t>HGWT08456357058890</t>
  </si>
  <si>
    <t>YOVX68523133570766</t>
  </si>
  <si>
    <t>GVND35360264125758</t>
  </si>
  <si>
    <t>CVUX66931637833858</t>
  </si>
  <si>
    <t>VBJN14341005363834</t>
  </si>
  <si>
    <t>IYMU96952117191880</t>
  </si>
  <si>
    <t>VDTK24067689124255</t>
  </si>
  <si>
    <t>DGTY46662896458442</t>
  </si>
  <si>
    <t>LPTC85008354303743</t>
  </si>
  <si>
    <t>WJQE34452955878895</t>
  </si>
  <si>
    <t>TTQF12313052045392</t>
  </si>
  <si>
    <t>OVLU36752212421178</t>
  </si>
  <si>
    <t>MDQG22697944291023</t>
  </si>
  <si>
    <t>YPOA37144880745059</t>
  </si>
  <si>
    <t>UPYV44552418867340</t>
  </si>
  <si>
    <t>OMSY40529790908437</t>
  </si>
  <si>
    <t>RBWE40166201967161</t>
  </si>
  <si>
    <t>GKYG80556604801792</t>
  </si>
  <si>
    <t>LWOU89992358628630</t>
  </si>
  <si>
    <t>JAHR17454011137597</t>
  </si>
  <si>
    <t>CIPS99534234774241</t>
  </si>
  <si>
    <t>JBLP89941464157495</t>
  </si>
  <si>
    <t>NXCH55425027753226</t>
  </si>
  <si>
    <t>VZRR63223207813992</t>
  </si>
  <si>
    <t>ZGSI80389305572161</t>
  </si>
  <si>
    <t>OJVE23889683814102</t>
  </si>
  <si>
    <t>JWSQ55137838303436</t>
  </si>
  <si>
    <t>SWBC25857943935684</t>
  </si>
  <si>
    <t>HCVG14386099722482</t>
  </si>
  <si>
    <t>TZYZ17936641778448</t>
  </si>
  <si>
    <t>NVUU47742946453148</t>
  </si>
  <si>
    <t>WDDO40919160103435</t>
  </si>
  <si>
    <t>FWDM51876224265536</t>
  </si>
  <si>
    <t>YSNA98782193668731</t>
  </si>
  <si>
    <t>BTAE86833060880440</t>
  </si>
  <si>
    <t>QBJP24126984699497</t>
  </si>
  <si>
    <t>BYOD91398177410271</t>
  </si>
  <si>
    <t>GLTW29909216848902</t>
  </si>
  <si>
    <t>OXKK74132876692469</t>
  </si>
  <si>
    <t>KEOT08350040306376</t>
  </si>
  <si>
    <t>YATC63131094936994</t>
  </si>
  <si>
    <t>ALIG99727163958590</t>
  </si>
  <si>
    <t>ZGLP60063066967450</t>
  </si>
  <si>
    <t>ANAS81297859637442</t>
  </si>
  <si>
    <t>BCTU35159279388793</t>
  </si>
  <si>
    <t>FFSZ16641641133526</t>
  </si>
  <si>
    <t>NNLD26709296369611</t>
  </si>
  <si>
    <t>TNAI01203671818055</t>
  </si>
  <si>
    <t>YPSR34204851308093</t>
  </si>
  <si>
    <t>JEGW19531188760966</t>
  </si>
  <si>
    <t>IQID00355495523283</t>
  </si>
  <si>
    <t>SAMQ53346669786625</t>
  </si>
  <si>
    <t>ZSPW99859612339729</t>
  </si>
  <si>
    <t>MLFW63612979275892</t>
  </si>
  <si>
    <t>PKEF10824461905007</t>
  </si>
  <si>
    <t>TOWJ70370242559663</t>
  </si>
  <si>
    <t>HGJH18072278690156</t>
  </si>
  <si>
    <t>IKCR76387817775429</t>
  </si>
  <si>
    <t>ECOB97527986545415</t>
  </si>
  <si>
    <t>HIPU85533688308924</t>
  </si>
  <si>
    <t>BYMS29894832563086</t>
  </si>
  <si>
    <t>MDQR88888885733907</t>
  </si>
  <si>
    <t>ANII40999966778662</t>
  </si>
  <si>
    <t>VLON47076258955920</t>
  </si>
  <si>
    <t>LIIU99620410441402</t>
  </si>
  <si>
    <t>LTDT56761837541035</t>
  </si>
  <si>
    <t>NZPX55044047976294</t>
  </si>
  <si>
    <t>FIWG07456341551698</t>
  </si>
  <si>
    <t>VPQW95600022348352</t>
  </si>
  <si>
    <t>VHCW24741105478030</t>
  </si>
  <si>
    <t>DHIG33148512021459</t>
  </si>
  <si>
    <t>DKBC71973768836451</t>
  </si>
  <si>
    <t>HCPM83398386284286</t>
  </si>
  <si>
    <t>FJJW70240880787913</t>
  </si>
  <si>
    <t>DZWL41334285473303</t>
  </si>
  <si>
    <t>KLSP09513562864140</t>
  </si>
  <si>
    <t>XEZC67599609998696</t>
  </si>
  <si>
    <t>WGTW70264287149973</t>
  </si>
  <si>
    <t>DPSX04327939409745</t>
  </si>
  <si>
    <t>MPVD26874469072186</t>
  </si>
  <si>
    <t>NMJM12707525944044</t>
  </si>
  <si>
    <t>RMFG73311646157559</t>
  </si>
  <si>
    <t>GZSB16820682902096</t>
  </si>
  <si>
    <t>CDNI23433314779335</t>
  </si>
  <si>
    <t>CDTI45349113403185</t>
  </si>
  <si>
    <t>DILD57626304149965</t>
  </si>
  <si>
    <t>NNLK32248475716968</t>
  </si>
  <si>
    <t>SGVD94704424327250</t>
  </si>
  <si>
    <t>RIHQ05477683742388</t>
  </si>
  <si>
    <t>NVTN22572553768513</t>
  </si>
  <si>
    <t>MUPS67884020534174</t>
  </si>
  <si>
    <t>PMUY42343604550957</t>
  </si>
  <si>
    <t>QNVC15255462531564</t>
  </si>
  <si>
    <t>YCGI27847574177760</t>
  </si>
  <si>
    <t>WQAU71261860713432</t>
  </si>
  <si>
    <t>SNIT93413936973400</t>
  </si>
  <si>
    <t>OICK02662955284196</t>
  </si>
  <si>
    <t>QPRV23045068848557</t>
  </si>
  <si>
    <t>HRAK31118055391415</t>
  </si>
  <si>
    <t>LDRH47818408127990</t>
  </si>
  <si>
    <t>PRUN72525092308943</t>
  </si>
  <si>
    <t>ZDPV22715138382700</t>
  </si>
  <si>
    <t>AUZE07518100236571</t>
  </si>
  <si>
    <t>WPUO15794982607466</t>
  </si>
  <si>
    <t>DQWZ65262037468431</t>
  </si>
  <si>
    <t>UFMX63313690193930</t>
  </si>
  <si>
    <t>TAFS67314372536956</t>
  </si>
  <si>
    <t>ZFJA68122607630575</t>
  </si>
  <si>
    <t>DUUW14624444771344</t>
  </si>
  <si>
    <t>XWTE24220416771246</t>
  </si>
  <si>
    <t>PFZL04996048614433</t>
  </si>
  <si>
    <t>BGYQ58253846789226</t>
  </si>
  <si>
    <t>JDYG50065065996889</t>
  </si>
  <si>
    <t>YNBN45704527337136</t>
  </si>
  <si>
    <t>HUKM13751888392682</t>
  </si>
  <si>
    <t>NDKZ19079148939081</t>
  </si>
  <si>
    <t>RXUX53011823363855</t>
  </si>
  <si>
    <t>DJZT46277823684620</t>
  </si>
  <si>
    <t>VSME33917887562517</t>
  </si>
  <si>
    <t>XZMB02376853531951</t>
  </si>
  <si>
    <t>NXRI03258860743245</t>
  </si>
  <si>
    <t>ZDKU99536398150087</t>
  </si>
  <si>
    <t>PMNB78440437763071</t>
  </si>
  <si>
    <t>CTLA64389921925307</t>
  </si>
  <si>
    <t>RWXY99656133746019</t>
  </si>
  <si>
    <t>FFZC86607980920412</t>
  </si>
  <si>
    <t>WXHM54493854734552</t>
  </si>
  <si>
    <t>EBFS88735555200500</t>
  </si>
  <si>
    <t>LXWL12682464156047</t>
  </si>
  <si>
    <t>CJTW47417179987237</t>
  </si>
  <si>
    <t>SIPT59358736303565</t>
  </si>
  <si>
    <t>WNZD83578633196131</t>
  </si>
  <si>
    <t>IMQY94402464139912</t>
  </si>
  <si>
    <t>EJDX40512165790357</t>
  </si>
  <si>
    <t>ZAKY23984068945960</t>
  </si>
  <si>
    <t>UPHY54594431449967</t>
  </si>
  <si>
    <t>KFWZ73623948454800</t>
  </si>
  <si>
    <t>ZSGZ63285083670644</t>
  </si>
  <si>
    <t>FQBN76305210692041</t>
  </si>
  <si>
    <t>NTUI57751377338050</t>
  </si>
  <si>
    <t>WLXX30248078457284</t>
  </si>
  <si>
    <t>ZOOK96316078327027</t>
  </si>
  <si>
    <t>RMYO76162123746178</t>
  </si>
  <si>
    <t>RMOO26320501026827</t>
  </si>
  <si>
    <t>PSOA36677959927157</t>
  </si>
  <si>
    <t>RMDV72062098238648</t>
  </si>
  <si>
    <t>VDMM73504430748794</t>
  </si>
  <si>
    <t>SEDV13293080490124</t>
  </si>
  <si>
    <t>CIAY30874469402144</t>
  </si>
  <si>
    <t>ORMH61957647677855</t>
  </si>
  <si>
    <t>LWBZ87768975909097</t>
  </si>
  <si>
    <t>GQOW57176696933673</t>
  </si>
  <si>
    <t>NVYB33894045810325</t>
  </si>
  <si>
    <t>IOAN31505994629328</t>
  </si>
  <si>
    <t>DILL09977975585264</t>
  </si>
  <si>
    <t>NGYI05498839211536</t>
  </si>
  <si>
    <t>VOYI68571812888923</t>
  </si>
  <si>
    <t>XUXQ07448743223283</t>
  </si>
  <si>
    <t>HYUV63889712285634</t>
  </si>
  <si>
    <t>NESF58084619317225</t>
  </si>
  <si>
    <t>YTTP35683681927625</t>
  </si>
  <si>
    <t>QBTL74331234323750</t>
  </si>
  <si>
    <t>XAII13493700670007</t>
  </si>
  <si>
    <t>ZJGM29634178915194</t>
  </si>
  <si>
    <t>CLSC94008120407318</t>
  </si>
  <si>
    <t>NVIX80820892264884</t>
  </si>
  <si>
    <t>WKTY37947139188760</t>
  </si>
  <si>
    <t>QWXR69564140851053</t>
  </si>
  <si>
    <t>MNUV82103557452968</t>
  </si>
  <si>
    <t>RGIV95939218447745</t>
  </si>
  <si>
    <t>KHQF26893918026620</t>
  </si>
  <si>
    <t>HFQM98096993246787</t>
  </si>
  <si>
    <t>JFYE56984832848056</t>
  </si>
  <si>
    <t>XCGZ86128580805042</t>
  </si>
  <si>
    <t>SWIZ18981237268206</t>
  </si>
  <si>
    <t>HZXG66367052938044</t>
  </si>
  <si>
    <t>NEIO82265979531858</t>
  </si>
  <si>
    <t>ABUL16071587239323</t>
  </si>
  <si>
    <t>JDTH50011132771665</t>
  </si>
  <si>
    <t>HLTR39409592376312</t>
  </si>
  <si>
    <t>DQNH92675864986915</t>
  </si>
  <si>
    <t>WWJD07300707936545</t>
  </si>
  <si>
    <t>YNCJ98987700448273</t>
  </si>
  <si>
    <t>MMEL27282406253993</t>
  </si>
  <si>
    <t>HXVV04399676786173</t>
  </si>
  <si>
    <t>ZMJN32346970492119</t>
  </si>
  <si>
    <t>BQZR70705949193571</t>
  </si>
  <si>
    <t>LPZZ58592227931019</t>
  </si>
  <si>
    <t>XIZJ47912073689826</t>
  </si>
  <si>
    <t>LVJR31501737696507</t>
  </si>
  <si>
    <t>PIAA85154140458616</t>
  </si>
  <si>
    <t>NGYM20363930211625</t>
  </si>
  <si>
    <t>IJSQ45094496981794</t>
  </si>
  <si>
    <t>JVOL44741448084447</t>
  </si>
  <si>
    <t>LQIE47699927326423</t>
  </si>
  <si>
    <t>YSEB62355302203937</t>
  </si>
  <si>
    <t>JATN66106435284355</t>
  </si>
  <si>
    <t>DPPQ08341449211434</t>
  </si>
  <si>
    <t>MNZI18712942931109</t>
  </si>
  <si>
    <t>IGWR45141115358710</t>
  </si>
  <si>
    <t>OKHC81318541836840</t>
  </si>
  <si>
    <t>TBVB96790217068138</t>
  </si>
  <si>
    <t>KWOJ29236761086382</t>
  </si>
  <si>
    <t>NDVE67036377377491</t>
  </si>
  <si>
    <t>WGJA87916832337853</t>
  </si>
  <si>
    <t>EHVQ93666910344684</t>
  </si>
  <si>
    <t>WHCM44954556066025</t>
  </si>
  <si>
    <t>JVYA88711630385555</t>
  </si>
  <si>
    <t>GFEX02059389148919</t>
  </si>
  <si>
    <t>XYJN51882308159666</t>
  </si>
  <si>
    <t>FIDL54036487511511</t>
  </si>
  <si>
    <t>LRUR40219602035804</t>
  </si>
  <si>
    <t>ZOKH05606325603997</t>
  </si>
  <si>
    <t>PKGF89320275876488</t>
  </si>
  <si>
    <t>VCZK83527600036857</t>
  </si>
  <si>
    <t>ILJQ91362576711422</t>
  </si>
  <si>
    <t>HMFJ66731006745561</t>
  </si>
  <si>
    <t>JIDS98655318266997</t>
  </si>
  <si>
    <t>XERH27232871111467</t>
  </si>
  <si>
    <t>BIYT07688225149417</t>
  </si>
  <si>
    <t>KBWC38030149782343</t>
  </si>
  <si>
    <t>GZAR27647293795519</t>
  </si>
  <si>
    <t>UCBT89014200219601</t>
  </si>
  <si>
    <t>LXPR56253024084452</t>
  </si>
  <si>
    <t>BFRK25661606409365</t>
  </si>
  <si>
    <t>UZZA44864290934024</t>
  </si>
  <si>
    <t>OKQE13074354638111</t>
  </si>
  <si>
    <t>IVDV50344507396610</t>
  </si>
  <si>
    <t>YVXD55900054797639</t>
  </si>
  <si>
    <t>KWIB86070967782570</t>
  </si>
  <si>
    <t>FWGJ23203968108390</t>
  </si>
  <si>
    <t>TUGY64855500145616</t>
  </si>
  <si>
    <t>WJLK08038065153919</t>
  </si>
  <si>
    <t>KHKP93349914677199</t>
  </si>
  <si>
    <t>OQEH24205323537498</t>
  </si>
  <si>
    <t>JRRX75511519298208</t>
  </si>
  <si>
    <t>GXVL22640307337657</t>
  </si>
  <si>
    <t>FKRR33473641736488</t>
  </si>
  <si>
    <t>WXVF51417301967077</t>
  </si>
  <si>
    <t>YUZN15906062036660</t>
  </si>
  <si>
    <t>RQRE26013810353409</t>
  </si>
  <si>
    <t>RRVA87275909641675</t>
  </si>
  <si>
    <t>RJZN40102255604840</t>
  </si>
  <si>
    <t>CFLR81008066840837</t>
  </si>
  <si>
    <t>WQEE62712342404920</t>
  </si>
  <si>
    <t>TRLH31478012931909</t>
  </si>
  <si>
    <t>ZIGU76666255009511</t>
  </si>
  <si>
    <t>PASM61587380302128</t>
  </si>
  <si>
    <t>UGRA40826448443955</t>
  </si>
  <si>
    <t>VYLN59498670197866</t>
  </si>
  <si>
    <t>MCOA63209004697931</t>
  </si>
  <si>
    <t>RLXM57724178713915</t>
  </si>
  <si>
    <t>TCIE85259006080816</t>
  </si>
  <si>
    <t>EEQT41295354471176</t>
  </si>
  <si>
    <t>AHHO15826791140008</t>
  </si>
  <si>
    <t>CEMA89355190320110</t>
  </si>
  <si>
    <t>SOFT08519559975861</t>
  </si>
  <si>
    <t>EIDW14224441557455</t>
  </si>
  <si>
    <t>IDQT28820195217754</t>
  </si>
  <si>
    <t>MPLQ52371907251831</t>
  </si>
  <si>
    <t>HNZA42324314260732</t>
  </si>
  <si>
    <t>GFUU03004586369382</t>
  </si>
  <si>
    <t>OZNH06572980553639</t>
  </si>
  <si>
    <t>WHDM35011608958278</t>
  </si>
  <si>
    <t>QSAF15508854475860</t>
  </si>
  <si>
    <t>XDYL72764534868884</t>
  </si>
  <si>
    <t>JCQO71996235949920</t>
  </si>
  <si>
    <t>JZSG76375543443721</t>
  </si>
  <si>
    <t>BIJD35626578600124</t>
  </si>
  <si>
    <t>VLOX37845285404585</t>
  </si>
  <si>
    <t>DTDF87020970140580</t>
  </si>
  <si>
    <t>EHAT40575440591660</t>
  </si>
  <si>
    <t>LLHX44017703612618</t>
  </si>
  <si>
    <t>DGTW61648742201802</t>
  </si>
  <si>
    <t>IEIM35472830667630</t>
  </si>
  <si>
    <t>YKND71621247280570</t>
  </si>
  <si>
    <t>QKLR32330446811018</t>
  </si>
  <si>
    <t>OUDO44122709102023</t>
  </si>
  <si>
    <t>QKWE75104881500773</t>
  </si>
  <si>
    <t>DQRR64573442485843</t>
  </si>
  <si>
    <t>TGPD34251066879439</t>
  </si>
  <si>
    <t>GVGR22506388019936</t>
  </si>
  <si>
    <t>SHGV40978065924099</t>
  </si>
  <si>
    <t>FMIC88447928737780</t>
  </si>
  <si>
    <t>KZSX35060234634419</t>
  </si>
  <si>
    <t>LPGQ22201905533056</t>
  </si>
  <si>
    <t>GSUV83046694998600</t>
  </si>
  <si>
    <t>QQCY08542350153658</t>
  </si>
  <si>
    <t>VZKL83592111255731</t>
  </si>
  <si>
    <t>LMZU76068995956017</t>
  </si>
  <si>
    <t>UXJB45901985717669</t>
  </si>
  <si>
    <t>IOAC36383127194916</t>
  </si>
  <si>
    <t>OEDY72138570062069</t>
  </si>
  <si>
    <t>WNXI59643592521166</t>
  </si>
  <si>
    <t>JHRN03218895817010</t>
  </si>
  <si>
    <t>AXFU93456013300033</t>
  </si>
  <si>
    <t>NBGY63212740614217</t>
  </si>
  <si>
    <t>YXVU34260254234221</t>
  </si>
  <si>
    <t>HKUL52066793634831</t>
  </si>
  <si>
    <t>DISR04968989189065</t>
  </si>
  <si>
    <t>QIEP54053310367836</t>
  </si>
  <si>
    <t>PNXN92322470991192</t>
  </si>
  <si>
    <t>WRYI59220586674846</t>
  </si>
  <si>
    <t>RDUJ41758298388772</t>
  </si>
  <si>
    <t>IBPL61167578408384</t>
  </si>
  <si>
    <t>YJGJ39800947969412</t>
  </si>
  <si>
    <t>KRCQ78670648585141</t>
  </si>
  <si>
    <t>FMRR68118500903920</t>
  </si>
  <si>
    <t>XILI95311700942012</t>
  </si>
  <si>
    <t>CSXX11520191289531</t>
  </si>
  <si>
    <t>XGZF43167570959883</t>
  </si>
  <si>
    <t>SYHY97926749053930</t>
  </si>
  <si>
    <t>PCGA85225149813923</t>
  </si>
  <si>
    <t>UDOM73198636825471</t>
  </si>
  <si>
    <t>FCGY57723960814065</t>
  </si>
  <si>
    <t>ZAYJ60834683232713</t>
  </si>
  <si>
    <t>QNYT66785669536098</t>
  </si>
  <si>
    <t>LJHA77405101807984</t>
  </si>
  <si>
    <t>JBBQ57006981463764</t>
  </si>
  <si>
    <t>JMFX81340265124242</t>
  </si>
  <si>
    <t>PECD66882104881170</t>
  </si>
  <si>
    <t>GAEE82403201628908</t>
  </si>
  <si>
    <t>OTFL92003430103467</t>
  </si>
  <si>
    <t>CTME68414490002730</t>
  </si>
  <si>
    <t>QZBD89819922236002</t>
  </si>
  <si>
    <t>SKFD17913820275326</t>
  </si>
  <si>
    <t>ECPY02859112942797</t>
  </si>
  <si>
    <t>EXIC26329437070359</t>
  </si>
  <si>
    <t>FYAU19853130956101</t>
  </si>
  <si>
    <t>ZOAK04239164140931</t>
  </si>
  <si>
    <t>TRST43750564797653</t>
  </si>
  <si>
    <t>VYCI53051436166770</t>
  </si>
  <si>
    <t>QJZK67306930654411</t>
  </si>
  <si>
    <t>XEYF49632993381887</t>
  </si>
  <si>
    <t>GVQM80851401588233</t>
  </si>
  <si>
    <t>MATG97761033093060</t>
  </si>
  <si>
    <t>SBAL56126279295651</t>
  </si>
  <si>
    <t>WTLN78187203888145</t>
  </si>
  <si>
    <t>PUPV57741808860376</t>
  </si>
  <si>
    <t>DEDG39051476636387</t>
  </si>
  <si>
    <t>COZC96251678903377</t>
  </si>
  <si>
    <t>WBFJ09855302687711</t>
  </si>
  <si>
    <t>XDAV28137979230398</t>
  </si>
  <si>
    <t>WCBM09520806064349</t>
  </si>
  <si>
    <t>GLKL88140501309504</t>
  </si>
  <si>
    <t>ZTAP52526591436619</t>
  </si>
  <si>
    <t>SJWI09383704701573</t>
  </si>
  <si>
    <t>GSDO11908240727064</t>
  </si>
  <si>
    <t>FDMR97724151052469</t>
  </si>
  <si>
    <t>PNTO58949378113829</t>
  </si>
  <si>
    <t>NNVA34625260162244</t>
  </si>
  <si>
    <t>TNPN89676198943206</t>
  </si>
  <si>
    <t>EZXF55885368943840</t>
  </si>
  <si>
    <t>DINR01110154817558</t>
  </si>
  <si>
    <t>EHHJ84297960778201</t>
  </si>
  <si>
    <t>JZXX81925031765428</t>
  </si>
  <si>
    <t>FETU86134257551545</t>
  </si>
  <si>
    <t>YSSV42868772317167</t>
  </si>
  <si>
    <t>RMZW41035746233008</t>
  </si>
  <si>
    <t>LXNC61824872809698</t>
  </si>
  <si>
    <t>BVJW89071813812878</t>
  </si>
  <si>
    <t>ZRMI76706549491417</t>
  </si>
  <si>
    <t>EAYM37645184104711</t>
  </si>
  <si>
    <t>OWJG90164190510783</t>
  </si>
  <si>
    <t>YQMV92049322166621</t>
  </si>
  <si>
    <t>PCRW17781624254697</t>
  </si>
  <si>
    <t>KUEY70344130225774</t>
  </si>
  <si>
    <t>NIJE88659639243451</t>
  </si>
  <si>
    <t>BAHB81256317465189</t>
  </si>
  <si>
    <t>CUQQ60937831971640</t>
  </si>
  <si>
    <t>DDIN84358787059279</t>
  </si>
  <si>
    <t>AOSL83277292293464</t>
  </si>
  <si>
    <t>ASQL93450080458489</t>
  </si>
  <si>
    <t>BCJF19727756046430</t>
  </si>
  <si>
    <t>PTTA30153854068921</t>
  </si>
  <si>
    <t>EFRN34028180915237</t>
  </si>
  <si>
    <t>TUDG68448314261410</t>
  </si>
  <si>
    <t>RNAT44370219054376</t>
  </si>
  <si>
    <t>HJEG26759449371226</t>
  </si>
  <si>
    <t>JJRV70874532869942</t>
  </si>
  <si>
    <t>XDGR94115045431300</t>
  </si>
  <si>
    <t>GLPK98322533979776</t>
  </si>
  <si>
    <t>DGLR84986629242248</t>
  </si>
  <si>
    <t>EAPF77114582134590</t>
  </si>
  <si>
    <t>ORML26257046664633</t>
  </si>
  <si>
    <t>JHKR65644275277199</t>
  </si>
  <si>
    <t>PTDJ82547481868543</t>
  </si>
  <si>
    <t>BPLB51153587849767</t>
  </si>
  <si>
    <t>UHWG67054131078125</t>
  </si>
  <si>
    <t>OBPU49360061328798</t>
  </si>
  <si>
    <t>NAKO59838733173926</t>
  </si>
  <si>
    <t>JYMQ36273933604304</t>
  </si>
  <si>
    <t>TQBN07504298865441</t>
  </si>
  <si>
    <t>ECJZ47806522952901</t>
  </si>
  <si>
    <t>GEFI41384212857105</t>
  </si>
  <si>
    <t>DPSD40196069934864</t>
  </si>
  <si>
    <t>URGB08306793816284</t>
  </si>
  <si>
    <t>LDUZ67245286851852</t>
  </si>
  <si>
    <t>XPGM38453966726059</t>
  </si>
  <si>
    <t>GXWZ83045013444680</t>
  </si>
  <si>
    <t>RRAR89807413248359</t>
  </si>
  <si>
    <t>UKNA88191098278225</t>
  </si>
  <si>
    <t>DNTD23495887872022</t>
  </si>
  <si>
    <t>TEEN98995635261884</t>
  </si>
  <si>
    <t>QUCX87852117960077</t>
  </si>
  <si>
    <t>THAW21645182628410</t>
  </si>
  <si>
    <t>BBEJ78128473733179</t>
  </si>
  <si>
    <t>BQCX85823470591814</t>
  </si>
  <si>
    <t>HSVB60284361110866</t>
  </si>
  <si>
    <t>IUPX64189895890726</t>
  </si>
  <si>
    <t>BAJU15702504431505</t>
  </si>
  <si>
    <t>VXFX13525419386968</t>
  </si>
  <si>
    <t>TRPZ03703838657087</t>
  </si>
  <si>
    <t>WINV72481824721320</t>
  </si>
  <si>
    <t>JFQC56767425477895</t>
  </si>
  <si>
    <t>DMXX08238143969634</t>
  </si>
  <si>
    <t>REQZ08097925802727</t>
  </si>
  <si>
    <t>IPXZ54609708783235</t>
  </si>
  <si>
    <t>WKUX17787797948282</t>
  </si>
  <si>
    <t>BXCD69653773844381</t>
  </si>
  <si>
    <t>MNWB45125284581844</t>
  </si>
  <si>
    <t>ROZX19453972240455</t>
  </si>
  <si>
    <t>KDDG55718662376191</t>
  </si>
  <si>
    <t>ZGYD44712690416021</t>
  </si>
  <si>
    <t>NKTP91588111227571</t>
  </si>
  <si>
    <t>FXYN98511429040772</t>
  </si>
  <si>
    <t>AETP57334113747953</t>
  </si>
  <si>
    <t>YMKZ90239295022358</t>
  </si>
  <si>
    <t>KNXP47492314609512</t>
  </si>
  <si>
    <t>MENU97940496170195</t>
  </si>
  <si>
    <t>JBSA91339765523581</t>
  </si>
  <si>
    <t>OSQA08389874342828</t>
  </si>
  <si>
    <t>QKKI93817322628899</t>
  </si>
  <si>
    <t>BLJN42459864043339</t>
  </si>
  <si>
    <t>RHQM78140651267817</t>
  </si>
  <si>
    <t>PPPI90922929920452</t>
  </si>
  <si>
    <t>ZAIV82569610154826</t>
  </si>
  <si>
    <t>YUAV89625385447774</t>
  </si>
  <si>
    <t>EDHZ71815095941884</t>
  </si>
  <si>
    <t>XQHI00097447124302</t>
  </si>
  <si>
    <t>DMMS81293424794723</t>
  </si>
  <si>
    <t>AXPD35027835977122</t>
  </si>
  <si>
    <t>MCRZ21716423662464</t>
  </si>
  <si>
    <t>KVHW30035477052633</t>
  </si>
  <si>
    <t>JMJT13854639708665</t>
  </si>
  <si>
    <t>XFFJ35336959123640</t>
  </si>
  <si>
    <t>LVDV33670090770362</t>
  </si>
  <si>
    <t>LWSC43979664291044</t>
  </si>
  <si>
    <t>MZMT17279616149485</t>
  </si>
  <si>
    <t>OBZX99385729083117</t>
  </si>
  <si>
    <t>ITRC68729677565994</t>
  </si>
  <si>
    <t>QSKJ84352142363002</t>
  </si>
  <si>
    <t>PNJL51280912425105</t>
  </si>
  <si>
    <t>WTWJ60904134195009</t>
  </si>
  <si>
    <t>WOEH37771282705324</t>
  </si>
  <si>
    <t>JCRA16556652954953</t>
  </si>
  <si>
    <t>XNVY13772186814058</t>
  </si>
  <si>
    <t>OGME77380274793330</t>
  </si>
  <si>
    <t>CUNR28443014090961</t>
  </si>
  <si>
    <t>ZGJB14855917828406</t>
  </si>
  <si>
    <t>DWKP96443473478400</t>
  </si>
  <si>
    <t>LMDX90759403531004</t>
  </si>
  <si>
    <t>KAAA59642177855292</t>
  </si>
  <si>
    <t>QKXP58953647181902</t>
  </si>
  <si>
    <t>ZKDB29391848797221</t>
  </si>
  <si>
    <t>YASZ30038402982814</t>
  </si>
  <si>
    <t>HDWK77726774332786</t>
  </si>
  <si>
    <t>NTMV27268353940997</t>
  </si>
  <si>
    <t>UHKX47292472706718</t>
  </si>
  <si>
    <t>GTQG04467970419684</t>
  </si>
  <si>
    <t>PCNP83186152791459</t>
  </si>
  <si>
    <t>TRJV16552854001691</t>
  </si>
  <si>
    <t>HLGI16048353093768</t>
  </si>
  <si>
    <t>YYXX04740703847589</t>
  </si>
  <si>
    <t>RAAW13317854879309</t>
  </si>
  <si>
    <t>WZCE46080554297638</t>
  </si>
  <si>
    <t>GODM86248033211403</t>
  </si>
  <si>
    <t>IFAT87425554995306</t>
  </si>
  <si>
    <t>ECHG01528265982466</t>
  </si>
  <si>
    <t>OHWX20794898392841</t>
  </si>
  <si>
    <t>OORA06470606652039</t>
  </si>
  <si>
    <t>YAGR42863587185358</t>
  </si>
  <si>
    <t>DPSN58121122474549</t>
  </si>
  <si>
    <t>SUUB66957378573304</t>
  </si>
  <si>
    <t>JNZF67298932326934</t>
  </si>
  <si>
    <t>LGKR95608454005489</t>
  </si>
  <si>
    <t>AXVB27914812676205</t>
  </si>
  <si>
    <t>YXRV54589465057008</t>
  </si>
  <si>
    <t>VHMM54713605225515</t>
  </si>
  <si>
    <t>LGOG08966517447224</t>
  </si>
  <si>
    <t>MQQP21511595590113</t>
  </si>
  <si>
    <t>BJGP54663900994276</t>
  </si>
  <si>
    <t>NQLC00552335773915</t>
  </si>
  <si>
    <t>ZUZM50966692302090</t>
  </si>
  <si>
    <t>VTAA05350934623871</t>
  </si>
  <si>
    <t>OSWC30696888794277</t>
  </si>
  <si>
    <t>FCHL06756292646525</t>
  </si>
  <si>
    <t>OFJL76095179234536</t>
  </si>
  <si>
    <t>CUYQ32772123291988</t>
  </si>
  <si>
    <t>UODL16788648688364</t>
  </si>
  <si>
    <t>IBYK69388906442098</t>
  </si>
  <si>
    <t>UKSE05357781965290</t>
  </si>
  <si>
    <t>TVSN23759340537765</t>
  </si>
  <si>
    <t>ZFWQ31153008194102</t>
  </si>
  <si>
    <t>BNDL79952625073000</t>
  </si>
  <si>
    <t>SXUO75592447453226</t>
  </si>
  <si>
    <t>IABK09439526068686</t>
  </si>
  <si>
    <t>HEFY63410990545901</t>
  </si>
  <si>
    <t>SSJQ68583209405437</t>
  </si>
  <si>
    <t>KOBU38941866818407</t>
  </si>
  <si>
    <t>FQIL45184862574703</t>
  </si>
  <si>
    <t>ECYF66746323649783</t>
  </si>
  <si>
    <t>ALFY25247178193586</t>
  </si>
  <si>
    <t>VERJ86457607608433</t>
  </si>
  <si>
    <t>TTUQ15099439932757</t>
  </si>
  <si>
    <t>WNXS83871430761848</t>
  </si>
  <si>
    <t>FCLM68957932261536</t>
  </si>
  <si>
    <t>MRFU11000355816519</t>
  </si>
  <si>
    <t>NVAG54933841587025</t>
  </si>
  <si>
    <t>CIRU26668316104369</t>
  </si>
  <si>
    <t>CLHI44892837628372</t>
  </si>
  <si>
    <t>BUVM12498406702278</t>
  </si>
  <si>
    <t>OEQL37562032919469</t>
  </si>
  <si>
    <t>CKXA92299577277834</t>
  </si>
  <si>
    <t>YERV08950824051577</t>
  </si>
  <si>
    <t>GZIJ69635763646790</t>
  </si>
  <si>
    <t>JXUS03504217529760</t>
  </si>
  <si>
    <t>RDNG87145766250628</t>
  </si>
  <si>
    <t>BDTX49236351776633</t>
  </si>
  <si>
    <t>QWLY63852646584157</t>
  </si>
  <si>
    <t>QFWT61800391661056</t>
  </si>
  <si>
    <t>SUSS18773565921494</t>
  </si>
  <si>
    <t>MZUA77753650520349</t>
  </si>
  <si>
    <t>QFYN18441566519628</t>
  </si>
  <si>
    <t>OGZF08782782749608</t>
  </si>
  <si>
    <t>IESK54355719694690</t>
  </si>
  <si>
    <t>EGFX61557398596731</t>
  </si>
  <si>
    <t>AORU46268020167620</t>
  </si>
  <si>
    <t>FYHF61618568105262</t>
  </si>
  <si>
    <t>WQXS60557277483007</t>
  </si>
  <si>
    <t>ITMT05721581703425</t>
  </si>
  <si>
    <t>OHOA98013546345108</t>
  </si>
  <si>
    <t>KGOW96199884389844</t>
  </si>
  <si>
    <t>KNEY16230430320004</t>
  </si>
  <si>
    <t>JIHA97399058124215</t>
  </si>
  <si>
    <t>WWPY33946705685664</t>
  </si>
  <si>
    <t>QVFF39682295052676</t>
  </si>
  <si>
    <t>ATHX80851862228456</t>
  </si>
  <si>
    <t>VIFL70620519994032</t>
  </si>
  <si>
    <t>QOWT18906076880643</t>
  </si>
  <si>
    <t>UTHU78156477558762</t>
  </si>
  <si>
    <t>VDQH55416357352106</t>
  </si>
  <si>
    <t>MUSD03517990713196</t>
  </si>
  <si>
    <t>JDRU69090174236785</t>
  </si>
  <si>
    <t>NLGA48111769376864</t>
  </si>
  <si>
    <t>QRKM60002810060750</t>
  </si>
  <si>
    <t>PMOO91255713767392</t>
  </si>
  <si>
    <t>UWWV50931858583405</t>
  </si>
  <si>
    <t>WPZU33097110155076</t>
  </si>
  <si>
    <t>UBQA45308198106612</t>
  </si>
  <si>
    <t>KOTU06549517589614</t>
  </si>
  <si>
    <t>WEJM98109342578066</t>
  </si>
  <si>
    <t>POVC02046642129644</t>
  </si>
  <si>
    <t>EYMT90803092706628</t>
  </si>
  <si>
    <t>EDNJ24178248182064</t>
  </si>
  <si>
    <t>KXAB02306412649057</t>
  </si>
  <si>
    <t>IEYH15829911749948</t>
  </si>
  <si>
    <t>QMZX31968278635787</t>
  </si>
  <si>
    <t>REAQ56991088179103</t>
  </si>
  <si>
    <t>AHNK16644323786973</t>
  </si>
  <si>
    <t>KZUN41827990861480</t>
  </si>
  <si>
    <t>KHWD56745936919010</t>
  </si>
  <si>
    <t>BPEJ56301782041701</t>
  </si>
  <si>
    <t>HVWX68641227702225</t>
  </si>
  <si>
    <t>CIUS67637263898837</t>
  </si>
  <si>
    <t>GXZY95850449764068</t>
  </si>
  <si>
    <t>FEKJ36711921561703</t>
  </si>
  <si>
    <t>EOCW01855104302111</t>
  </si>
  <si>
    <t>SZQN01021429835468</t>
  </si>
  <si>
    <t>JMJT69964884697489</t>
  </si>
  <si>
    <t>BLSB27367834573456</t>
  </si>
  <si>
    <t>PKBF83159220594416</t>
  </si>
  <si>
    <t>AWQX75399150401870</t>
  </si>
  <si>
    <t>TMFT08282863470245</t>
  </si>
  <si>
    <t>IFDJ98851731680590</t>
  </si>
  <si>
    <t>TVOK64828754431417</t>
  </si>
  <si>
    <t>QOIT43664905432522</t>
  </si>
  <si>
    <t>YZPM92008497140416</t>
  </si>
  <si>
    <t>TPKQ59717853668340</t>
  </si>
  <si>
    <t>IUMW77677889335557</t>
  </si>
  <si>
    <t>DZHU73738991759079</t>
  </si>
  <si>
    <t>RHOH11878366361893</t>
  </si>
  <si>
    <t>GTMP81996390952576</t>
  </si>
  <si>
    <t>EPGV41112601472274</t>
  </si>
  <si>
    <t>KJMG82033179695096</t>
  </si>
  <si>
    <t>FOXI93654876800727</t>
  </si>
  <si>
    <t>JCKS60653662523081</t>
  </si>
  <si>
    <t>OXNG81817529232518</t>
  </si>
  <si>
    <t>PQIM43288755477495</t>
  </si>
  <si>
    <t>HGJC78497493626733</t>
  </si>
  <si>
    <t>IMPV22136864935607</t>
  </si>
  <si>
    <t>FEYS90645859249325</t>
  </si>
  <si>
    <t>JZVA08690560640713</t>
  </si>
  <si>
    <t>VXQU79137871857884</t>
  </si>
  <si>
    <t>KKAE53169800848949</t>
  </si>
  <si>
    <t>WFKZ29028020606702</t>
  </si>
  <si>
    <t>KKSP57377130440734</t>
  </si>
  <si>
    <t>VHEK56464046889898</t>
  </si>
  <si>
    <t>QZZJ99641686911348</t>
  </si>
  <si>
    <t>BZGE30107600623599</t>
  </si>
  <si>
    <t>EIFT34671743341606</t>
  </si>
  <si>
    <t>SVXD96311817594032</t>
  </si>
  <si>
    <t>FSDG04168833301874</t>
  </si>
  <si>
    <t>QNPD87517751451695</t>
  </si>
  <si>
    <t>SQEW84845000519730</t>
  </si>
  <si>
    <t>HNQM85633321214546</t>
  </si>
  <si>
    <t>RSPM05871566393322</t>
  </si>
  <si>
    <t>BZGO03184359525006</t>
  </si>
  <si>
    <t>FQZA43063822209383</t>
  </si>
  <si>
    <t>ELYJ10174326891439</t>
  </si>
  <si>
    <t>NQFD23169525142828</t>
  </si>
  <si>
    <t>MQCY70577073695900</t>
  </si>
  <si>
    <t>WFEO59008035469678</t>
  </si>
  <si>
    <t>IQWT16337894589341</t>
  </si>
  <si>
    <t>VZTI77107673892213</t>
  </si>
  <si>
    <t>MTHU37022312770002</t>
  </si>
  <si>
    <t>XLEX05149634256292</t>
  </si>
  <si>
    <t>OHMP39547011113634</t>
  </si>
  <si>
    <t>YEYW82426162871126</t>
  </si>
  <si>
    <t>CYRW46973044485192</t>
  </si>
  <si>
    <t>IOUE22373511880467</t>
  </si>
  <si>
    <t>ZEZK65650960886850</t>
  </si>
  <si>
    <t>WBUO35410132866546</t>
  </si>
  <si>
    <t>LCQA01397944112023</t>
  </si>
  <si>
    <t>YHVS11541955572342</t>
  </si>
  <si>
    <t>ELPE68506442944535</t>
  </si>
  <si>
    <t>CYBS15118185626938</t>
  </si>
  <si>
    <t>UFDL88474925651557</t>
  </si>
  <si>
    <t>PSBK57508286854576</t>
  </si>
  <si>
    <t>OUQD81469989829587</t>
  </si>
  <si>
    <t>YYEK27935230272135</t>
  </si>
  <si>
    <t>ANKQ35070051420533</t>
  </si>
  <si>
    <t>DIGU00456703878577</t>
  </si>
  <si>
    <t>BTBC27102054331809</t>
  </si>
  <si>
    <t>QOFD54995818230083</t>
  </si>
  <si>
    <t>ZCKH95712157090477</t>
  </si>
  <si>
    <t>PFLW48931963592038</t>
  </si>
  <si>
    <t>UOST29845383717598</t>
  </si>
  <si>
    <t>MFOE19030886954538</t>
  </si>
  <si>
    <t>DBWI00292689655634</t>
  </si>
  <si>
    <t>YPTY42679444209037</t>
  </si>
  <si>
    <t>OIMN80773007326099</t>
  </si>
  <si>
    <t>TZHB97115676090259</t>
  </si>
  <si>
    <t>RPJO70761143773172</t>
  </si>
  <si>
    <t>MVZK40884346223931</t>
  </si>
  <si>
    <t>OZBB62514972419400</t>
  </si>
  <si>
    <t>FHLM05580809083810</t>
  </si>
  <si>
    <t>BFGJ78091336723370</t>
  </si>
  <si>
    <t>KLQI41339595404107</t>
  </si>
  <si>
    <t>NULP49422086317484</t>
  </si>
  <si>
    <t>NYJQ53973020393254</t>
  </si>
  <si>
    <t>KBOR08349657261837</t>
  </si>
  <si>
    <t>YEVL63907406270427</t>
  </si>
  <si>
    <t>TIQN83099896849302</t>
  </si>
  <si>
    <t>PNVH52531510860040</t>
  </si>
  <si>
    <t>YPDN85157139281633</t>
  </si>
  <si>
    <t>MVBC75963728378409</t>
  </si>
  <si>
    <t>MQPJ55185743195592</t>
  </si>
  <si>
    <t>RJJT64791607396469</t>
  </si>
  <si>
    <t>YEBT25540179499581</t>
  </si>
  <si>
    <t>DHFT23101186678081</t>
  </si>
  <si>
    <t>RMTM79881635965063</t>
  </si>
  <si>
    <t>CGYE35162999806164</t>
  </si>
  <si>
    <t>AFRD55422046555228</t>
  </si>
  <si>
    <t>ZRXA51367609807170</t>
  </si>
  <si>
    <t>ISNB03245700844973</t>
  </si>
  <si>
    <t>RBDY04808235918937</t>
  </si>
  <si>
    <t>TYJI57255527738900</t>
  </si>
  <si>
    <t>UIDZ69688649493057</t>
  </si>
  <si>
    <t>PQJO11816178213906</t>
  </si>
  <si>
    <t>AXEK90944955772297</t>
  </si>
  <si>
    <t>KBVD61186191528108</t>
  </si>
  <si>
    <t>EQXY11420859281243</t>
  </si>
  <si>
    <t>IFGO06731973110188</t>
  </si>
  <si>
    <t>RIBS52010922968223</t>
  </si>
  <si>
    <t>QMAB82390586679390</t>
  </si>
  <si>
    <t>FOMH89471002587936</t>
  </si>
  <si>
    <t>SHMD51413838904019</t>
  </si>
  <si>
    <t>FXXB92767807263453</t>
  </si>
  <si>
    <t>DNTM14245296313659</t>
  </si>
  <si>
    <t>KILY22407977102672</t>
  </si>
  <si>
    <t>USCO01890633018826</t>
  </si>
  <si>
    <t>SATP06915727779419</t>
  </si>
  <si>
    <t>RJJG78129940054644</t>
  </si>
  <si>
    <t>XNMA70087594822657</t>
  </si>
  <si>
    <t>VRRC29801691399748</t>
  </si>
  <si>
    <t>HUWX79953535195307</t>
  </si>
  <si>
    <t>UQHP54113897297860</t>
  </si>
  <si>
    <t>CZLQ23814261086286</t>
  </si>
  <si>
    <t>QLFZ40002028403706</t>
  </si>
  <si>
    <t>INMO58711982345973</t>
  </si>
  <si>
    <t>AHIS36945881011741</t>
  </si>
  <si>
    <t>ZRZA21016322300314</t>
  </si>
  <si>
    <t>UAKS32365582772091</t>
  </si>
  <si>
    <t>TXHN81905949023765</t>
  </si>
  <si>
    <t>KNCK58191784258806</t>
  </si>
  <si>
    <t>HOHV49608686923581</t>
  </si>
  <si>
    <t>BIOB62017716826918</t>
  </si>
  <si>
    <t>AGGL15406548871441</t>
  </si>
  <si>
    <t>ZRQP84812311137657</t>
  </si>
  <si>
    <t>SVKV30400703359767</t>
  </si>
  <si>
    <t>PIMA19286881354556</t>
  </si>
  <si>
    <t>JPVP66135050825334</t>
  </si>
  <si>
    <t>PUDG31096599712918</t>
  </si>
  <si>
    <t>CHDZ87624153507699</t>
  </si>
  <si>
    <t>SAIM49690155651423</t>
  </si>
  <si>
    <t>QKSN44109880314800</t>
  </si>
  <si>
    <t>XXXR93642700204191</t>
  </si>
  <si>
    <t>MLCS06558314894808</t>
  </si>
  <si>
    <t>EMGW46458526509775</t>
  </si>
  <si>
    <t>DAOJ12733598931536</t>
  </si>
  <si>
    <t>WAXX10502939937009</t>
  </si>
  <si>
    <t>RVCJ57952790723234</t>
  </si>
  <si>
    <t>LLLP20314819023436</t>
  </si>
  <si>
    <t>HKHQ47585620606254</t>
  </si>
  <si>
    <t>XFLQ05724060294327</t>
  </si>
  <si>
    <t>FDQG11667943228733</t>
  </si>
  <si>
    <t>SHWH94074852400264</t>
  </si>
  <si>
    <t>GQYP56779180695249</t>
  </si>
  <si>
    <t>ZQEL14757183471808</t>
  </si>
  <si>
    <t>INNP76264162938832</t>
  </si>
  <si>
    <t>BUTF39305025507055</t>
  </si>
  <si>
    <t>TQMQ12017320881935</t>
  </si>
  <si>
    <t>ZSYY52720453783015</t>
  </si>
  <si>
    <t>DYPQ17211045296451</t>
  </si>
  <si>
    <t>VFJW00910612263570</t>
  </si>
  <si>
    <t>SUDS39227448215786</t>
  </si>
  <si>
    <t>QMFP31612667938024</t>
  </si>
  <si>
    <t>YOWS64278539472599</t>
  </si>
  <si>
    <t>YKEU08641431094101</t>
  </si>
  <si>
    <t>CSRU42735803191060</t>
  </si>
  <si>
    <t>CCFF04834394156140</t>
  </si>
  <si>
    <t>WPLZ77763857665657</t>
  </si>
  <si>
    <t>AMRQ69484409330483</t>
  </si>
  <si>
    <t>JQOS18886611109569</t>
  </si>
  <si>
    <t>KLLT42893388748777</t>
  </si>
  <si>
    <t>RVON39736279552981</t>
  </si>
  <si>
    <t>YILK73933461216469</t>
  </si>
  <si>
    <t>TFFE64279708689840</t>
  </si>
  <si>
    <t>RAFV36413819783315</t>
  </si>
  <si>
    <t>WNCJ30141731321217</t>
  </si>
  <si>
    <t>RYVO26894149346194</t>
  </si>
  <si>
    <t>UHMN84838122805382</t>
  </si>
  <si>
    <t>PHAJ53500591799049</t>
  </si>
  <si>
    <t>IURJ44122130215782</t>
  </si>
  <si>
    <t>VJKL31853834023200</t>
  </si>
  <si>
    <t>HUTK83090439704542</t>
  </si>
  <si>
    <t>NBBZ47164455187498</t>
  </si>
  <si>
    <t>JSBP51362151416183</t>
  </si>
  <si>
    <t>KFXX46882963038630</t>
  </si>
  <si>
    <t>CDRX02806379672936</t>
  </si>
  <si>
    <t>NVQM55787996246078</t>
  </si>
  <si>
    <t>ELFY88906560815815</t>
  </si>
  <si>
    <t>LJAY98480923438572</t>
  </si>
  <si>
    <t>LVZP05583639244686</t>
  </si>
  <si>
    <t>BQNN22303905229716</t>
  </si>
  <si>
    <t>ZSWY21654745020514</t>
  </si>
  <si>
    <t>ZRDF65173234192716</t>
  </si>
  <si>
    <t>DVIJ86384218408839</t>
  </si>
  <si>
    <t>MOZO89026731673071</t>
  </si>
  <si>
    <t>LNYU11966342692612</t>
  </si>
  <si>
    <t>TDTU83895736080459</t>
  </si>
  <si>
    <t>HWDW71014353703008</t>
  </si>
  <si>
    <t>IBEZ36581593254610</t>
  </si>
  <si>
    <t>BECK60544630096311</t>
  </si>
  <si>
    <t>SLEJ55029695158451</t>
  </si>
  <si>
    <t>OCKC83935257382749</t>
  </si>
  <si>
    <t>WIAI28774925326894</t>
  </si>
  <si>
    <t>CJBG36015535338182</t>
  </si>
  <si>
    <t>YHKK64179442299019</t>
  </si>
  <si>
    <t>VXRX88999428936710</t>
  </si>
  <si>
    <t>EAYD42061118279058</t>
  </si>
  <si>
    <t>BEZJ50839887016700</t>
  </si>
  <si>
    <t>YZNV75883668147100</t>
  </si>
  <si>
    <t>XCQK42107542384292</t>
  </si>
  <si>
    <t>UQCP63782494543825</t>
  </si>
  <si>
    <t>JESG13356011500105</t>
  </si>
  <si>
    <t>BXNB18782371949568</t>
  </si>
  <si>
    <t>QBGW94652538733331</t>
  </si>
  <si>
    <t>VVFR68912595950816</t>
  </si>
  <si>
    <t>EDAX86241179021589</t>
  </si>
  <si>
    <t>XPTN39582651712211</t>
  </si>
  <si>
    <t>ZYQC44816398497663</t>
  </si>
  <si>
    <t>UUEL45416133424270</t>
  </si>
  <si>
    <t>XSPG81924369822728</t>
  </si>
  <si>
    <t>IXRS50631967598055</t>
  </si>
  <si>
    <t>MQGP66718452319958</t>
  </si>
  <si>
    <t>CLQH88875773956004</t>
  </si>
  <si>
    <t>SQHF99120045087062</t>
  </si>
  <si>
    <t>OKYS43144180000057</t>
  </si>
  <si>
    <t>QQUT88486935678600</t>
  </si>
  <si>
    <t>QQRC71613033088130</t>
  </si>
  <si>
    <t>NLXT16041086054703</t>
  </si>
  <si>
    <t>OQIV93277314811552</t>
  </si>
  <si>
    <t>UTSK70760688998569</t>
  </si>
  <si>
    <t>SKFE40032115091779</t>
  </si>
  <si>
    <t>FRBD81112500026372</t>
  </si>
  <si>
    <t>PSXL26282326438718</t>
  </si>
  <si>
    <t>ZKTX58589460762895</t>
  </si>
  <si>
    <t>BXVG79478515454508</t>
  </si>
  <si>
    <t>UWUT67654635434883</t>
  </si>
  <si>
    <t>VFMM89767721958580</t>
  </si>
  <si>
    <t>QDJO55846383255625</t>
  </si>
  <si>
    <t>GZKM01823681579344</t>
  </si>
  <si>
    <t>IWPY98167033216011</t>
  </si>
  <si>
    <t>UDTF56621331832957</t>
  </si>
  <si>
    <t>SORR08957191512002</t>
  </si>
  <si>
    <t>JCCY67321458798010</t>
  </si>
  <si>
    <t>QAZQ47524193845667</t>
  </si>
  <si>
    <t>UZET70917454859436</t>
  </si>
  <si>
    <t>FFSY28438020519056</t>
  </si>
  <si>
    <t>OIFM80139590625581</t>
  </si>
  <si>
    <t>YIBU39714339814886</t>
  </si>
  <si>
    <t>GXWH83132751684975</t>
  </si>
  <si>
    <t>MIPL00851543102199</t>
  </si>
  <si>
    <t>ESNB84122804805965</t>
  </si>
  <si>
    <t>DUYV38644849172486</t>
  </si>
  <si>
    <t>QJRX80021859110373</t>
  </si>
  <si>
    <t>UOYX84375118067228</t>
  </si>
  <si>
    <t>YONB37637969798685</t>
  </si>
  <si>
    <t>VAJW54656924437164</t>
  </si>
  <si>
    <t>XSAA83234358762774</t>
  </si>
  <si>
    <t>OPRE55166947615565</t>
  </si>
  <si>
    <t>MIXX74912594579879</t>
  </si>
  <si>
    <t>TNNY17086631762731</t>
  </si>
  <si>
    <t>GDHR24079321019807</t>
  </si>
  <si>
    <t>MLWT73543242125934</t>
  </si>
  <si>
    <t>LIUF78269812103041</t>
  </si>
  <si>
    <t>FKGO78633723073232</t>
  </si>
  <si>
    <t>PZYX88025516207808</t>
  </si>
  <si>
    <t>JIAD87555046674829</t>
  </si>
  <si>
    <t>OVTC63640542052892</t>
  </si>
  <si>
    <t>FIHK34956846274604</t>
  </si>
  <si>
    <t>RUBZ21152213649044</t>
  </si>
  <si>
    <t>IAQE06635748506651</t>
  </si>
  <si>
    <t>VAGH83655162473739</t>
  </si>
  <si>
    <t>NGIC74446458555846</t>
  </si>
  <si>
    <t>QSWU24177283212161</t>
  </si>
  <si>
    <t>DDSJ28206567138236</t>
  </si>
  <si>
    <t>KMAR54834427711467</t>
  </si>
  <si>
    <t>GXCM08331841018430</t>
  </si>
  <si>
    <t>AOYL62498195275712</t>
  </si>
  <si>
    <t>ZPRZ57319972254979</t>
  </si>
  <si>
    <t>BEFA36249315919865</t>
  </si>
  <si>
    <t>KJAJ24898241356273</t>
  </si>
  <si>
    <t>YRWW83956875081492</t>
  </si>
  <si>
    <t>TEDK92074135746786</t>
  </si>
  <si>
    <t>CVPE92526910860971</t>
  </si>
  <si>
    <t>XBGU22113062217208</t>
  </si>
  <si>
    <t>RCKS90017179301970</t>
  </si>
  <si>
    <t>YUVX85850887616239</t>
  </si>
  <si>
    <t>LCVM12520759832797</t>
  </si>
  <si>
    <t>SSBI61775046441648</t>
  </si>
  <si>
    <t>TECF92292939539481</t>
  </si>
  <si>
    <t>CXYO26624707148470</t>
  </si>
  <si>
    <t>DIHS17990480062441</t>
  </si>
  <si>
    <t>OBVV58069030488434</t>
  </si>
  <si>
    <t>NCUA29645464140261</t>
  </si>
  <si>
    <t>UZVI88421187096320</t>
  </si>
  <si>
    <t>YECU00430945153543</t>
  </si>
  <si>
    <t>LJQR29233119193229</t>
  </si>
  <si>
    <t>YRRR93364678864806</t>
  </si>
  <si>
    <t>WVJX23809590813367</t>
  </si>
  <si>
    <t>WMMP24016740345536</t>
  </si>
  <si>
    <t>QGKW17507889490461</t>
  </si>
  <si>
    <t>FLIV60089226851541</t>
  </si>
  <si>
    <t>NOKJ34895031788928</t>
  </si>
  <si>
    <t>OAVM09881306521128</t>
  </si>
  <si>
    <t>DRGY43076412785586</t>
  </si>
  <si>
    <t>HECA88114955620887</t>
  </si>
  <si>
    <t>HXHH52863709268215</t>
  </si>
  <si>
    <t>GRWD90817938323874</t>
  </si>
  <si>
    <t>MIHJ37060046723706</t>
  </si>
  <si>
    <t>UQRF95019905378275</t>
  </si>
  <si>
    <t>ZKEL04944405235065</t>
  </si>
  <si>
    <t>SOAJ02144752615492</t>
  </si>
  <si>
    <t>XTEZ12923802241410</t>
  </si>
  <si>
    <t>SOFG97017728370146</t>
  </si>
  <si>
    <t>NQHU83468348152336</t>
  </si>
  <si>
    <t>BHAS07966416060704</t>
  </si>
  <si>
    <t>TETW15277129720197</t>
  </si>
  <si>
    <t>FLYN44161731805595</t>
  </si>
  <si>
    <t>YVVW08757597442696</t>
  </si>
  <si>
    <t>BWUF17759157183078</t>
  </si>
  <si>
    <t>IXML65546491013234</t>
  </si>
  <si>
    <t>NJMC23040000046584</t>
  </si>
  <si>
    <t>EUTH71441477339762</t>
  </si>
  <si>
    <t>HSVW62913437874138</t>
  </si>
  <si>
    <t>OZHX74996456895715</t>
  </si>
  <si>
    <t>JDPO41952085664097</t>
  </si>
  <si>
    <t>STLE96644868578596</t>
  </si>
  <si>
    <t>OALA84111702726231</t>
  </si>
  <si>
    <t>PUSO42639799372815</t>
  </si>
  <si>
    <t>JOFN53063106073945</t>
  </si>
  <si>
    <t>QUEL86318470632720</t>
  </si>
  <si>
    <t>DGZL76024980642062</t>
  </si>
  <si>
    <t>LBNM61717630831731</t>
  </si>
  <si>
    <t>KWZP22472946687364</t>
  </si>
  <si>
    <t>BTJK90616284437940</t>
  </si>
  <si>
    <t>BLUJ91775021681954</t>
  </si>
  <si>
    <t>ZRAB79839850467405</t>
  </si>
  <si>
    <t>XEIJ46518670977385</t>
  </si>
  <si>
    <t>HCLB80935067497604</t>
  </si>
  <si>
    <t>FTMQ44643955554593</t>
  </si>
  <si>
    <t>PGFA56871984998122</t>
  </si>
  <si>
    <t>KCUL67693749235772</t>
  </si>
  <si>
    <t>FPFO76098053915594</t>
  </si>
  <si>
    <t>WCXA33286258676925</t>
  </si>
  <si>
    <t>FFJI96312009506655</t>
  </si>
  <si>
    <t>TXQA86187433112349</t>
  </si>
  <si>
    <t>ONZH40227411024916</t>
  </si>
  <si>
    <t>NHKL16712769102031</t>
  </si>
  <si>
    <t>DXAP14790187668507</t>
  </si>
  <si>
    <t>FGXE40579160976365</t>
  </si>
  <si>
    <t>YICR57345545108233</t>
  </si>
  <si>
    <t>KUFH80537828831402</t>
  </si>
  <si>
    <t>AIYM98342961608322</t>
  </si>
  <si>
    <t>NGUZ87452869628970</t>
  </si>
  <si>
    <t>PKAS48319523462588</t>
  </si>
  <si>
    <t>KWDY26173623249716</t>
  </si>
  <si>
    <t>TBFL22628060873325</t>
  </si>
  <si>
    <t>CXHF95086152405896</t>
  </si>
  <si>
    <t>GSUH79633421454439</t>
  </si>
  <si>
    <t>RVBW72768140143559</t>
  </si>
  <si>
    <t>BFUE65797640578558</t>
  </si>
  <si>
    <t>AJSF66014121101984</t>
  </si>
  <si>
    <t>NBWN65879461190551</t>
  </si>
  <si>
    <t>DNOD73880695422372</t>
  </si>
  <si>
    <t>UWPE81187603038249</t>
  </si>
  <si>
    <t>UMOL78083755906870</t>
  </si>
  <si>
    <t>DJBQ17189533751408</t>
  </si>
  <si>
    <t>NNCT94030882800679</t>
  </si>
  <si>
    <t>LQKH62360871993680</t>
  </si>
  <si>
    <t>CINK20117421129297</t>
  </si>
  <si>
    <t>NKOK66625931099362</t>
  </si>
  <si>
    <t>INPY03704241021107</t>
  </si>
  <si>
    <t>KNJN94905069717444</t>
  </si>
  <si>
    <t>OXUH97145145358993</t>
  </si>
  <si>
    <t>AQEJ59364755114999</t>
  </si>
  <si>
    <t>OJXU47841708025634</t>
  </si>
  <si>
    <t>UDNA52759455580752</t>
  </si>
  <si>
    <t>MOKP75585950409782</t>
  </si>
  <si>
    <t>SGWC11846703704374</t>
  </si>
  <si>
    <t>YMYX99323519837669</t>
  </si>
  <si>
    <t>PYVX32559809520810</t>
  </si>
  <si>
    <t>SIOF42236867046486</t>
  </si>
  <si>
    <t>IXLF83089188681690</t>
  </si>
  <si>
    <t>HCSO85259072346962</t>
  </si>
  <si>
    <t>FSPT25838864352404</t>
  </si>
  <si>
    <t>KZPN67269096080273</t>
  </si>
  <si>
    <t>RQJH45299328557183</t>
  </si>
  <si>
    <t>KICT13737245182590</t>
  </si>
  <si>
    <t>GQOT78473089256882</t>
  </si>
  <si>
    <t>QEXT29400607920099</t>
  </si>
  <si>
    <t>MDKT58618340269610</t>
  </si>
  <si>
    <t>ONGA00161606257129</t>
  </si>
  <si>
    <t>CPSO82421249075747</t>
  </si>
  <si>
    <t>ZTZQ41027997850748</t>
  </si>
  <si>
    <t>XSON06504913408622</t>
  </si>
  <si>
    <t>TWGL83169082223083</t>
  </si>
  <si>
    <t>NTZQ25227783240325</t>
  </si>
  <si>
    <t>EXOM20341701123560</t>
  </si>
  <si>
    <t>MGFQ93369615094965</t>
  </si>
  <si>
    <t>YUJX55818419783807</t>
  </si>
  <si>
    <t>HHLW05594080982764</t>
  </si>
  <si>
    <t>LRKT10448972693796</t>
  </si>
  <si>
    <t>JFME70190290209287</t>
  </si>
  <si>
    <t>RXGQ39142951091503</t>
  </si>
  <si>
    <t>HZIG34000625442968</t>
  </si>
  <si>
    <t>AWNY38667949422895</t>
  </si>
  <si>
    <t>XEAP44176768907552</t>
  </si>
  <si>
    <t>IBWB54438980433666</t>
  </si>
  <si>
    <t>FBOI34301433594485</t>
  </si>
  <si>
    <t>QXNG60526150375868</t>
  </si>
  <si>
    <t>URNP01833518407411</t>
  </si>
  <si>
    <t>EWGC33548352679041</t>
  </si>
  <si>
    <t>YCDO96386602220825</t>
  </si>
  <si>
    <t>OJZG40236131623690</t>
  </si>
  <si>
    <t>EXQP56613236137505</t>
  </si>
  <si>
    <t>EOCW14865614861577</t>
  </si>
  <si>
    <t>WVPH22083763744875</t>
  </si>
  <si>
    <t>MDPN20631314820177</t>
  </si>
  <si>
    <t>VYAP22095293346408</t>
  </si>
  <si>
    <t>IIAN98011492114886</t>
  </si>
  <si>
    <t>URJJ73178347469443</t>
  </si>
  <si>
    <t>SOYK41358745788693</t>
  </si>
  <si>
    <t>ZOWT42491226838889</t>
  </si>
  <si>
    <t>IPQA44546909792670</t>
  </si>
  <si>
    <t>QRIG03579641500208</t>
  </si>
  <si>
    <t>DNMW88609020226070</t>
  </si>
  <si>
    <t>TYFR69667761241724</t>
  </si>
  <si>
    <t>VSZE18020655330026</t>
  </si>
  <si>
    <t>GJLD59181172600201</t>
  </si>
  <si>
    <t>RNFV02938169150100</t>
  </si>
  <si>
    <t>ICHC73651903342225</t>
  </si>
  <si>
    <t>NJPJ05481473992969</t>
  </si>
  <si>
    <t>WKVF44346382715953</t>
  </si>
  <si>
    <t>FRYT75309861662264</t>
  </si>
  <si>
    <t>JZHE50796395181180</t>
  </si>
  <si>
    <t>GDLB94763463835276</t>
  </si>
  <si>
    <t>ZUYM65979435624924</t>
  </si>
  <si>
    <t>DCIH46545106555977</t>
  </si>
  <si>
    <t>GHXL96909115417952</t>
  </si>
  <si>
    <t>ZBRR73414691994454</t>
  </si>
  <si>
    <t>GMQA76192986451482</t>
  </si>
  <si>
    <t>DWGT72974257560889</t>
  </si>
  <si>
    <t>LAZS25364513291030</t>
  </si>
  <si>
    <t>NHUG51902901474755</t>
  </si>
  <si>
    <t>KQJW59911741482955</t>
  </si>
  <si>
    <t>HQZV36565173540925</t>
  </si>
  <si>
    <t>NPDJ17169966475144</t>
  </si>
  <si>
    <t>XJDI66236342526929</t>
  </si>
  <si>
    <t>CKNO62902239952504</t>
  </si>
  <si>
    <t>ARHJ31483970819484</t>
  </si>
  <si>
    <t>FNIC86927422402831</t>
  </si>
  <si>
    <t>FHYQ93306940492236</t>
  </si>
  <si>
    <t>XFGS60272391363897</t>
  </si>
  <si>
    <t>IJHN67269170513550</t>
  </si>
  <si>
    <t>SRTC60629984655039</t>
  </si>
  <si>
    <t>JIKH83758586653632</t>
  </si>
  <si>
    <t>ZKNJ97556827220713</t>
  </si>
  <si>
    <t>RDQW58291069675135</t>
  </si>
  <si>
    <t>CDVR92437469776134</t>
  </si>
  <si>
    <t>UHSZ27503634232266</t>
  </si>
  <si>
    <t>ZTFX79053269883994</t>
  </si>
  <si>
    <t>CYGD14633083276353</t>
  </si>
  <si>
    <t>MBNM36641812385196</t>
  </si>
  <si>
    <t>CARE90568573939999</t>
  </si>
  <si>
    <t>QFVQ46963929773010</t>
  </si>
  <si>
    <t>VSAJ38664172624185</t>
  </si>
  <si>
    <t>MHVH62992154362868</t>
  </si>
  <si>
    <t>VMQB34613725950533</t>
  </si>
  <si>
    <t>PNNC42146777264313</t>
  </si>
  <si>
    <t>FLMY69625310343580</t>
  </si>
  <si>
    <t>DSAE94225865137645</t>
  </si>
  <si>
    <t>TMJL07454806181701</t>
  </si>
  <si>
    <t>WLSZ19956054363274</t>
  </si>
  <si>
    <t>DZVH03822083150841</t>
  </si>
  <si>
    <t>NUUX35510364833678</t>
  </si>
  <si>
    <t>YFCB64187216270433</t>
  </si>
  <si>
    <t>LLYL37583307315311</t>
  </si>
  <si>
    <t>HOFO68119933793745</t>
  </si>
  <si>
    <t>NLQT51453908785482</t>
  </si>
  <si>
    <t>XXBV35906179504734</t>
  </si>
  <si>
    <t>FFTR22738282895540</t>
  </si>
  <si>
    <t>AUMF57321460202199</t>
  </si>
  <si>
    <t>FKFI74125737359216</t>
  </si>
  <si>
    <t>XWLO05992064556193</t>
  </si>
  <si>
    <t>GTSZ78318849430346</t>
  </si>
  <si>
    <t>NMUE44200422280822</t>
  </si>
  <si>
    <t>UKTM17656390887615</t>
  </si>
  <si>
    <t>IDEY82792618392285</t>
  </si>
  <si>
    <t>HSXZ91246302970197</t>
  </si>
  <si>
    <t>IIPF70133101712789</t>
  </si>
  <si>
    <t>QCAK32401056330651</t>
  </si>
  <si>
    <t>XEWN89606567209096</t>
  </si>
  <si>
    <t>OHBU40483759631216</t>
  </si>
  <si>
    <t>ZVIV05117560242424</t>
  </si>
  <si>
    <t>VSXE62247054714004</t>
  </si>
  <si>
    <t>XHAN35055131835565</t>
  </si>
  <si>
    <t>IGRK43900728531887</t>
  </si>
  <si>
    <t>ELOB33726278611401</t>
  </si>
  <si>
    <t>GYOU23664904896604</t>
  </si>
  <si>
    <t>GHRL23639368462826</t>
  </si>
  <si>
    <t>NUEW89079245613852</t>
  </si>
  <si>
    <t>RNIM40353245302549</t>
  </si>
  <si>
    <t>XFDV98522473937370</t>
  </si>
  <si>
    <t>QZRU62249708373121</t>
  </si>
  <si>
    <t>ZRDM07617139660326</t>
  </si>
  <si>
    <t>ODXL15328399469272</t>
  </si>
  <si>
    <t>VSAB40184257771938</t>
  </si>
  <si>
    <t>GJKE86640028692737</t>
  </si>
  <si>
    <t>VOEJ66625658398960</t>
  </si>
  <si>
    <t>MJAE39256354603055</t>
  </si>
  <si>
    <t>CKXA23695426933404</t>
  </si>
  <si>
    <t>NZWP64317216684744</t>
  </si>
  <si>
    <t>NAQF47029963306148</t>
  </si>
  <si>
    <t>TIUQ35569547713322</t>
  </si>
  <si>
    <t>CLZP74821474783154</t>
  </si>
  <si>
    <t>MZDX42700770390230</t>
  </si>
  <si>
    <t>MUVA15512564902207</t>
  </si>
  <si>
    <t>MISM01946298935361</t>
  </si>
  <si>
    <t>VQSI82599094851127</t>
  </si>
  <si>
    <t>BGUN89799120704568</t>
  </si>
  <si>
    <t>OEBT19357411209588</t>
  </si>
  <si>
    <t>NEEO40412453685325</t>
  </si>
  <si>
    <t>ZZYD19181179144224</t>
  </si>
  <si>
    <t>MISK74443185343549</t>
  </si>
  <si>
    <t>JRRM94627054562507</t>
  </si>
  <si>
    <t>AXNE71811147882497</t>
  </si>
  <si>
    <t>ALVM33693381786782</t>
  </si>
  <si>
    <t>UZMX35121385348213</t>
  </si>
  <si>
    <t>PRKR16518237332005</t>
  </si>
  <si>
    <t>UDBN55785834447376</t>
  </si>
  <si>
    <t>LFBB96312684524898</t>
  </si>
  <si>
    <t>ABSM53310882673253</t>
  </si>
  <si>
    <t>BTHJ46298161368404</t>
  </si>
  <si>
    <t>CCEM29035573887890</t>
  </si>
  <si>
    <t>EDGZ79466191437601</t>
  </si>
  <si>
    <t>GYJB86789903435856</t>
  </si>
  <si>
    <t>YYDT03428754603562</t>
  </si>
  <si>
    <t>EULS20237131318406</t>
  </si>
  <si>
    <t>HJCA01189849534140</t>
  </si>
  <si>
    <t>MIHE91532447335827</t>
  </si>
  <si>
    <t>ETYY91986593769951</t>
  </si>
  <si>
    <t>DZTY80581892530948</t>
  </si>
  <si>
    <t>BHGY81461731235334</t>
  </si>
  <si>
    <t>STOCKID</t>
  </si>
  <si>
    <t>STOCKNAME</t>
  </si>
  <si>
    <t>STOCKSYMBOL</t>
  </si>
  <si>
    <t>STOCKEXCHANGE</t>
  </si>
  <si>
    <t>PURCHASEPRICE</t>
  </si>
  <si>
    <t>PURCHASEDATE</t>
  </si>
  <si>
    <t>QUANTITY</t>
  </si>
  <si>
    <t>Mahindra &amp; Mahindra Limited</t>
  </si>
  <si>
    <t xml:space="preserve"> M&amp;M</t>
  </si>
  <si>
    <t>BSE</t>
  </si>
  <si>
    <t>Britannia Industries Limited</t>
  </si>
  <si>
    <t xml:space="preserve"> BRITANNIA</t>
  </si>
  <si>
    <t>Bajaj Auto Limited</t>
  </si>
  <si>
    <t xml:space="preserve"> BAJAJ-AUTO</t>
  </si>
  <si>
    <t>Tata Motors Limited</t>
  </si>
  <si>
    <t xml:space="preserve"> TATAMOTORS</t>
  </si>
  <si>
    <t>NSE</t>
  </si>
  <si>
    <t>Larsen &amp; Toubro Limited</t>
  </si>
  <si>
    <t xml:space="preserve"> LT</t>
  </si>
  <si>
    <t>Tech Mahindra Limited</t>
  </si>
  <si>
    <t xml:space="preserve"> TECHM</t>
  </si>
  <si>
    <t>Wipro Limited</t>
  </si>
  <si>
    <t xml:space="preserve"> WIPRO</t>
  </si>
  <si>
    <t>Hindustan Petroleum Corporation Limited</t>
  </si>
  <si>
    <t xml:space="preserve"> HINDPETRO</t>
  </si>
  <si>
    <t>Bharti Airtel Limited</t>
  </si>
  <si>
    <t xml:space="preserve"> BHARTIARTL</t>
  </si>
  <si>
    <t>Infosys Limited</t>
  </si>
  <si>
    <t xml:space="preserve"> INFY</t>
  </si>
  <si>
    <t>Asian Paints Limited</t>
  </si>
  <si>
    <t xml:space="preserve"> ASIANPAINT</t>
  </si>
  <si>
    <t>Tata Consumer Products Limited</t>
  </si>
  <si>
    <t xml:space="preserve"> TATACONSUM</t>
  </si>
  <si>
    <t>Reliance Industries Limited</t>
  </si>
  <si>
    <t xml:space="preserve"> RELIANCE</t>
  </si>
  <si>
    <t>SBI Life Insurance Company Limited</t>
  </si>
  <si>
    <t xml:space="preserve"> SBILIFE</t>
  </si>
  <si>
    <t>Bajaj Finance Limited</t>
  </si>
  <si>
    <t xml:space="preserve"> BAJFINANCE</t>
  </si>
  <si>
    <t>Grasim Industries Limited</t>
  </si>
  <si>
    <t xml:space="preserve"> GRASIM</t>
  </si>
  <si>
    <t>Nestle India Limited</t>
  </si>
  <si>
    <t xml:space="preserve"> NESTLEIND</t>
  </si>
  <si>
    <t>Axis Bank Limited</t>
  </si>
  <si>
    <t xml:space="preserve"> AXISBANK</t>
  </si>
  <si>
    <t>HDFC Bank Limited</t>
  </si>
  <si>
    <t xml:space="preserve"> HDFCBANK</t>
  </si>
  <si>
    <t>Cipla Limited</t>
  </si>
  <si>
    <t xml:space="preserve"> CIPLA</t>
  </si>
  <si>
    <t>Sun Pharmaceutical Industries Limited</t>
  </si>
  <si>
    <t xml:space="preserve"> SUNPHARMA</t>
  </si>
  <si>
    <t>Power Grid Corporation of India Limited</t>
  </si>
  <si>
    <t xml:space="preserve"> POWERGRID</t>
  </si>
  <si>
    <t>Shree Cement Limited</t>
  </si>
  <si>
    <t xml:space="preserve"> SHREECEM</t>
  </si>
  <si>
    <t>Bajaj Finserv Limited</t>
  </si>
  <si>
    <t xml:space="preserve"> BAJAJFINSV</t>
  </si>
  <si>
    <t>Adani Enterprises Limited</t>
  </si>
  <si>
    <t xml:space="preserve"> ADANIENT</t>
  </si>
  <si>
    <t>Aditya Birla Capital Limited</t>
  </si>
  <si>
    <t xml:space="preserve"> ABCAPITAL</t>
  </si>
  <si>
    <t>Coal India Limited</t>
  </si>
  <si>
    <t xml:space="preserve"> COALINDIA</t>
  </si>
  <si>
    <t>Hindustan Zinc Limited</t>
  </si>
  <si>
    <t xml:space="preserve"> HINDZINC</t>
  </si>
  <si>
    <t>Titan Company Limited</t>
  </si>
  <si>
    <t xml:space="preserve"> TITAN</t>
  </si>
  <si>
    <t>Maruti Suzuki India Limited</t>
  </si>
  <si>
    <t xml:space="preserve"> MARUTI</t>
  </si>
  <si>
    <t>Dr. Reddy's Laboratories Limited</t>
  </si>
  <si>
    <t xml:space="preserve"> DRREDDY</t>
  </si>
  <si>
    <t>Hero MotoCorp Limited</t>
  </si>
  <si>
    <t xml:space="preserve"> HEROMOTOCO</t>
  </si>
  <si>
    <t>State Bank of India</t>
  </si>
  <si>
    <t xml:space="preserve"> SBIN</t>
  </si>
  <si>
    <t>Kotak Mahindra Bank Limited</t>
  </si>
  <si>
    <t xml:space="preserve"> KOTAKBANK</t>
  </si>
  <si>
    <t>Housing Development Finance Corporation Limited</t>
  </si>
  <si>
    <t xml:space="preserve"> HDFC</t>
  </si>
  <si>
    <t>IndusInd Bank Limited</t>
  </si>
  <si>
    <t xml:space="preserve"> INDUSINDBK</t>
  </si>
  <si>
    <t>Adani Ports and Special Economic Zone Limited</t>
  </si>
  <si>
    <t xml:space="preserve"> ADANIPORTS</t>
  </si>
  <si>
    <t>Adani Green Energy Limited</t>
  </si>
  <si>
    <t xml:space="preserve"> ADANIGREEN</t>
  </si>
  <si>
    <t>Hindustan Unilever Limited</t>
  </si>
  <si>
    <t xml:space="preserve"> HINDUNILVR</t>
  </si>
  <si>
    <t>Tata Steel Limited</t>
  </si>
  <si>
    <t xml:space="preserve"> TATASTEEL</t>
  </si>
  <si>
    <t>Tata Consultancy Services Limited</t>
  </si>
  <si>
    <t xml:space="preserve"> TCS</t>
  </si>
  <si>
    <t>ITC Limited</t>
  </si>
  <si>
    <t xml:space="preserve"> ITC</t>
  </si>
  <si>
    <t>HCL Technologies Limited</t>
  </si>
  <si>
    <t xml:space="preserve"> HCLTECH</t>
  </si>
  <si>
    <t>Divi's Laboratories Limited</t>
  </si>
  <si>
    <t xml:space="preserve"> DIVISLAB</t>
  </si>
  <si>
    <t>UltraTech Cement Limited</t>
  </si>
  <si>
    <t xml:space="preserve"> ULTRACEMCO</t>
  </si>
  <si>
    <t>Larsen &amp; Toubro Infotech Limited</t>
  </si>
  <si>
    <t xml:space="preserve"> LTI</t>
  </si>
  <si>
    <t>ICICI Bank Limited</t>
  </si>
  <si>
    <t xml:space="preserve"> ICICIBANK</t>
  </si>
  <si>
    <t>Eicher Motors Limited</t>
  </si>
  <si>
    <t xml:space="preserve"> EICHERMOT</t>
  </si>
  <si>
    <t>TRANSACTIONID</t>
  </si>
  <si>
    <t>TRANSACTIONTYPE</t>
  </si>
  <si>
    <t>AMOUNT</t>
  </si>
  <si>
    <t>TRANSACTIONDATE</t>
  </si>
  <si>
    <t>TRANSACTIONSTATUS</t>
  </si>
  <si>
    <t>Online Payments</t>
  </si>
  <si>
    <t>Failed</t>
  </si>
  <si>
    <t>Deposit</t>
  </si>
  <si>
    <t>Completed</t>
  </si>
  <si>
    <t>Wire Transfers</t>
  </si>
  <si>
    <t>Cash Withdrawals</t>
  </si>
  <si>
    <t>Checks</t>
  </si>
  <si>
    <t>Withdrawal</t>
  </si>
  <si>
    <t>INVESMENT AMOUNT</t>
  </si>
  <si>
    <t>Current date</t>
  </si>
  <si>
    <t>Holding period</t>
  </si>
  <si>
    <t>Capitial Gain</t>
  </si>
  <si>
    <t>Tax Liability</t>
  </si>
  <si>
    <t>Tax Rate</t>
  </si>
  <si>
    <t>Tax liability</t>
  </si>
  <si>
    <t>Current Date</t>
  </si>
  <si>
    <t>Holding Period</t>
  </si>
  <si>
    <t>Capital Gain</t>
  </si>
  <si>
    <t>noc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</si>
</sst>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22" fontId="0" fillId="0" borderId="0" xfId="0" applyNumberFormat="1"/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1"/>
  <sheetViews>
    <sheetView workbookViewId="0">
      <selection activeCell="J1" sqref="J1:J1048576"/>
    </sheetView>
  </sheetViews>
  <sheetFormatPr defaultRowHeight="15" x14ac:dyDescent="0.25"/>
  <cols>
    <col min="1" max="1" width="16" bestFit="1" customWidth="1"/>
    <col min="2" max="2" width="30.85546875" bestFit="1" customWidth="1"/>
    <col min="3" max="3" width="22.5703125" bestFit="1" customWidth="1"/>
    <col min="4" max="4" width="17.85546875" bestFit="1" customWidth="1"/>
    <col min="5" max="5" width="7" bestFit="1" customWidth="1"/>
    <col min="6" max="6" width="21.42578125" bestFit="1" customWidth="1"/>
    <col min="7" max="7" width="18.28515625" bestFit="1" customWidth="1"/>
    <col min="8" max="8" width="23.7109375" bestFit="1" customWidth="1"/>
    <col min="9" max="9" width="15.28515625" bestFit="1" customWidth="1"/>
    <col min="10" max="10" width="14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15041</v>
      </c>
      <c r="J1" s="4"/>
    </row>
    <row r="2" spans="1:11" x14ac:dyDescent="0.25">
      <c r="A2">
        <v>1001</v>
      </c>
      <c r="B2" t="s">
        <v>8</v>
      </c>
      <c r="C2" t="s">
        <v>23</v>
      </c>
      <c r="D2" t="s">
        <v>38</v>
      </c>
      <c r="E2">
        <v>192.5</v>
      </c>
      <c r="F2">
        <v>65206760</v>
      </c>
      <c r="G2" s="2">
        <v>39811.126458333332</v>
      </c>
      <c r="H2" t="s">
        <v>49</v>
      </c>
      <c r="I2">
        <f>F2/E2</f>
        <v>338736.4155844156</v>
      </c>
    </row>
    <row r="3" spans="1:11" x14ac:dyDescent="0.25">
      <c r="A3">
        <v>1002</v>
      </c>
      <c r="B3" t="s">
        <v>9</v>
      </c>
      <c r="C3" t="s">
        <v>24</v>
      </c>
      <c r="D3" t="s">
        <v>39</v>
      </c>
      <c r="E3">
        <v>84.71</v>
      </c>
      <c r="F3">
        <v>21213875</v>
      </c>
      <c r="G3" s="2">
        <v>41214.988715277781</v>
      </c>
      <c r="H3" t="s">
        <v>50</v>
      </c>
      <c r="I3">
        <f t="shared" ref="I3:I66" si="0">F3/E3</f>
        <v>250429.40620942038</v>
      </c>
      <c r="K3" s="4"/>
    </row>
    <row r="4" spans="1:11" x14ac:dyDescent="0.25">
      <c r="A4">
        <v>1003</v>
      </c>
      <c r="B4" t="s">
        <v>10</v>
      </c>
      <c r="C4" t="s">
        <v>25</v>
      </c>
      <c r="D4" t="s">
        <v>39</v>
      </c>
      <c r="E4">
        <v>34.28</v>
      </c>
      <c r="F4">
        <v>25993523</v>
      </c>
      <c r="G4" s="2">
        <v>42220.922442129631</v>
      </c>
      <c r="H4" t="s">
        <v>51</v>
      </c>
      <c r="I4">
        <f t="shared" si="0"/>
        <v>758270.79929988331</v>
      </c>
    </row>
    <row r="5" spans="1:11" x14ac:dyDescent="0.25">
      <c r="A5">
        <v>1004</v>
      </c>
      <c r="B5" t="s">
        <v>11</v>
      </c>
      <c r="C5" t="s">
        <v>26</v>
      </c>
      <c r="D5" t="s">
        <v>40</v>
      </c>
      <c r="E5">
        <v>71.569999999999993</v>
      </c>
      <c r="F5">
        <v>63803896</v>
      </c>
      <c r="G5" s="2">
        <v>41355.198159722233</v>
      </c>
      <c r="H5" t="s">
        <v>52</v>
      </c>
      <c r="I5">
        <f t="shared" si="0"/>
        <v>891489.39499790419</v>
      </c>
    </row>
    <row r="6" spans="1:11" x14ac:dyDescent="0.25">
      <c r="A6">
        <v>1005</v>
      </c>
      <c r="B6" t="s">
        <v>12</v>
      </c>
      <c r="C6" t="s">
        <v>27</v>
      </c>
      <c r="D6" t="s">
        <v>39</v>
      </c>
      <c r="E6">
        <v>118.8</v>
      </c>
      <c r="F6">
        <v>9446310</v>
      </c>
      <c r="G6" s="2">
        <v>42593.354571759257</v>
      </c>
      <c r="H6" t="s">
        <v>53</v>
      </c>
      <c r="I6">
        <f t="shared" si="0"/>
        <v>79514.393939393936</v>
      </c>
    </row>
    <row r="7" spans="1:11" x14ac:dyDescent="0.25">
      <c r="A7">
        <v>1006</v>
      </c>
      <c r="B7" t="s">
        <v>13</v>
      </c>
      <c r="C7" t="s">
        <v>28</v>
      </c>
      <c r="D7" t="s">
        <v>40</v>
      </c>
      <c r="E7">
        <v>172.9</v>
      </c>
      <c r="F7">
        <v>76414130</v>
      </c>
      <c r="G7" s="2">
        <v>41614.440879629627</v>
      </c>
      <c r="H7" t="s">
        <v>54</v>
      </c>
      <c r="I7">
        <f t="shared" si="0"/>
        <v>441955.63909774437</v>
      </c>
    </row>
    <row r="8" spans="1:11" x14ac:dyDescent="0.25">
      <c r="A8">
        <v>1007</v>
      </c>
      <c r="B8" t="s">
        <v>10</v>
      </c>
      <c r="C8" t="s">
        <v>25</v>
      </c>
      <c r="D8" t="s">
        <v>41</v>
      </c>
      <c r="E8">
        <v>74.150000000000006</v>
      </c>
      <c r="F8">
        <v>93787653</v>
      </c>
      <c r="G8" s="2">
        <v>43301.186435185176</v>
      </c>
      <c r="H8" t="s">
        <v>55</v>
      </c>
      <c r="I8">
        <f t="shared" si="0"/>
        <v>1264836.8577208361</v>
      </c>
    </row>
    <row r="9" spans="1:11" x14ac:dyDescent="0.25">
      <c r="A9">
        <v>1008</v>
      </c>
      <c r="B9" t="s">
        <v>12</v>
      </c>
      <c r="C9" t="s">
        <v>27</v>
      </c>
      <c r="D9" t="s">
        <v>40</v>
      </c>
      <c r="E9">
        <v>163.47</v>
      </c>
      <c r="F9">
        <v>44867657</v>
      </c>
      <c r="G9" s="2">
        <v>40200.169606481482</v>
      </c>
      <c r="H9" t="s">
        <v>56</v>
      </c>
      <c r="I9">
        <f t="shared" si="0"/>
        <v>274470.28200893133</v>
      </c>
    </row>
    <row r="10" spans="1:11" x14ac:dyDescent="0.25">
      <c r="A10">
        <v>1009</v>
      </c>
      <c r="B10" t="s">
        <v>10</v>
      </c>
      <c r="C10" t="s">
        <v>25</v>
      </c>
      <c r="D10" t="s">
        <v>41</v>
      </c>
      <c r="E10">
        <v>105.6</v>
      </c>
      <c r="F10">
        <v>42776102</v>
      </c>
      <c r="G10" s="2">
        <v>39997.923449074071</v>
      </c>
      <c r="H10" t="s">
        <v>57</v>
      </c>
      <c r="I10">
        <f t="shared" si="0"/>
        <v>405076.72348484851</v>
      </c>
    </row>
    <row r="11" spans="1:11" x14ac:dyDescent="0.25">
      <c r="A11">
        <v>1010</v>
      </c>
      <c r="B11" t="s">
        <v>8</v>
      </c>
      <c r="C11" t="s">
        <v>23</v>
      </c>
      <c r="D11" t="s">
        <v>42</v>
      </c>
      <c r="E11">
        <v>48.51</v>
      </c>
      <c r="F11">
        <v>47646789</v>
      </c>
      <c r="G11" s="2">
        <v>39325.245868055557</v>
      </c>
      <c r="H11" t="s">
        <v>58</v>
      </c>
      <c r="I11">
        <f t="shared" si="0"/>
        <v>982205.50401978975</v>
      </c>
    </row>
    <row r="12" spans="1:11" x14ac:dyDescent="0.25">
      <c r="A12">
        <v>1011</v>
      </c>
      <c r="B12" t="s">
        <v>8</v>
      </c>
      <c r="C12" t="s">
        <v>23</v>
      </c>
      <c r="D12" t="s">
        <v>38</v>
      </c>
      <c r="E12">
        <v>54.31</v>
      </c>
      <c r="F12">
        <v>74928962</v>
      </c>
      <c r="G12" s="2">
        <v>38010.010937500003</v>
      </c>
      <c r="H12" t="s">
        <v>59</v>
      </c>
      <c r="I12">
        <f t="shared" si="0"/>
        <v>1379653.139385012</v>
      </c>
    </row>
    <row r="13" spans="1:11" x14ac:dyDescent="0.25">
      <c r="A13">
        <v>1012</v>
      </c>
      <c r="B13" t="s">
        <v>14</v>
      </c>
      <c r="C13" t="s">
        <v>29</v>
      </c>
      <c r="D13" t="s">
        <v>41</v>
      </c>
      <c r="E13">
        <v>94.14</v>
      </c>
      <c r="F13">
        <v>11750634</v>
      </c>
      <c r="G13" s="2">
        <v>42838.809791666667</v>
      </c>
      <c r="H13" t="s">
        <v>60</v>
      </c>
      <c r="I13">
        <f t="shared" si="0"/>
        <v>124820.8413001912</v>
      </c>
    </row>
    <row r="14" spans="1:11" x14ac:dyDescent="0.25">
      <c r="A14">
        <v>1013</v>
      </c>
      <c r="B14" t="s">
        <v>15</v>
      </c>
      <c r="C14" t="s">
        <v>30</v>
      </c>
      <c r="D14" t="s">
        <v>38</v>
      </c>
      <c r="E14">
        <v>184.21</v>
      </c>
      <c r="F14">
        <v>61058501</v>
      </c>
      <c r="G14" s="2">
        <v>39742.221898148149</v>
      </c>
      <c r="H14" t="s">
        <v>61</v>
      </c>
      <c r="I14">
        <f t="shared" si="0"/>
        <v>331461.38103251724</v>
      </c>
    </row>
    <row r="15" spans="1:11" x14ac:dyDescent="0.25">
      <c r="A15">
        <v>1014</v>
      </c>
      <c r="B15" t="s">
        <v>16</v>
      </c>
      <c r="C15" t="s">
        <v>31</v>
      </c>
      <c r="D15" t="s">
        <v>41</v>
      </c>
      <c r="E15">
        <v>40.93</v>
      </c>
      <c r="F15">
        <v>25005868</v>
      </c>
      <c r="G15" s="2">
        <v>38532.023148148153</v>
      </c>
      <c r="H15" t="s">
        <v>62</v>
      </c>
      <c r="I15">
        <f t="shared" si="0"/>
        <v>610942.29171756655</v>
      </c>
    </row>
    <row r="16" spans="1:11" x14ac:dyDescent="0.25">
      <c r="A16">
        <v>1015</v>
      </c>
      <c r="B16" t="s">
        <v>8</v>
      </c>
      <c r="C16" t="s">
        <v>23</v>
      </c>
      <c r="D16" t="s">
        <v>41</v>
      </c>
      <c r="E16">
        <v>140.97</v>
      </c>
      <c r="F16">
        <v>8786097</v>
      </c>
      <c r="G16" s="2">
        <v>37990.692094907397</v>
      </c>
      <c r="H16" t="s">
        <v>63</v>
      </c>
      <c r="I16">
        <f t="shared" si="0"/>
        <v>62326.005533092146</v>
      </c>
    </row>
    <row r="17" spans="1:9" x14ac:dyDescent="0.25">
      <c r="A17">
        <v>1016</v>
      </c>
      <c r="B17" t="s">
        <v>10</v>
      </c>
      <c r="C17" t="s">
        <v>25</v>
      </c>
      <c r="D17" t="s">
        <v>43</v>
      </c>
      <c r="E17">
        <v>146.6</v>
      </c>
      <c r="F17">
        <v>39208217</v>
      </c>
      <c r="G17" s="2">
        <v>44091.31759259259</v>
      </c>
      <c r="H17" t="s">
        <v>64</v>
      </c>
      <c r="I17">
        <f t="shared" si="0"/>
        <v>267450.32060027285</v>
      </c>
    </row>
    <row r="18" spans="1:9" x14ac:dyDescent="0.25">
      <c r="A18">
        <v>1017</v>
      </c>
      <c r="B18" t="s">
        <v>15</v>
      </c>
      <c r="C18" t="s">
        <v>30</v>
      </c>
      <c r="D18" t="s">
        <v>39</v>
      </c>
      <c r="E18">
        <v>141.28</v>
      </c>
      <c r="F18">
        <v>33611853</v>
      </c>
      <c r="G18" s="2">
        <v>44171.051006944443</v>
      </c>
      <c r="H18" t="s">
        <v>65</v>
      </c>
      <c r="I18">
        <f t="shared" si="0"/>
        <v>237909.49178935448</v>
      </c>
    </row>
    <row r="19" spans="1:9" x14ac:dyDescent="0.25">
      <c r="A19">
        <v>1018</v>
      </c>
      <c r="B19" t="s">
        <v>17</v>
      </c>
      <c r="C19" t="s">
        <v>32</v>
      </c>
      <c r="D19" t="s">
        <v>43</v>
      </c>
      <c r="E19">
        <v>148.66</v>
      </c>
      <c r="F19">
        <v>62007787</v>
      </c>
      <c r="G19" s="2">
        <v>41285.541076388887</v>
      </c>
      <c r="H19" t="s">
        <v>66</v>
      </c>
      <c r="I19">
        <f t="shared" si="0"/>
        <v>417111.44221713982</v>
      </c>
    </row>
    <row r="20" spans="1:9" x14ac:dyDescent="0.25">
      <c r="A20">
        <v>1019</v>
      </c>
      <c r="B20" t="s">
        <v>18</v>
      </c>
      <c r="C20" t="s">
        <v>33</v>
      </c>
      <c r="D20" t="s">
        <v>42</v>
      </c>
      <c r="E20">
        <v>66.459999999999994</v>
      </c>
      <c r="F20">
        <v>52012646</v>
      </c>
      <c r="G20" s="2">
        <v>42524.74560185185</v>
      </c>
      <c r="H20" t="s">
        <v>67</v>
      </c>
      <c r="I20">
        <f t="shared" si="0"/>
        <v>782615.79897682823</v>
      </c>
    </row>
    <row r="21" spans="1:9" x14ac:dyDescent="0.25">
      <c r="A21">
        <v>1020</v>
      </c>
      <c r="B21" t="s">
        <v>11</v>
      </c>
      <c r="C21" t="s">
        <v>26</v>
      </c>
      <c r="D21" t="s">
        <v>44</v>
      </c>
      <c r="E21">
        <v>53.93</v>
      </c>
      <c r="F21">
        <v>79554290</v>
      </c>
      <c r="G21" s="2">
        <v>38690.223333333342</v>
      </c>
      <c r="H21" t="s">
        <v>68</v>
      </c>
      <c r="I21">
        <f t="shared" si="0"/>
        <v>1475139.8108659373</v>
      </c>
    </row>
    <row r="22" spans="1:9" x14ac:dyDescent="0.25">
      <c r="A22">
        <v>1021</v>
      </c>
      <c r="B22" t="s">
        <v>19</v>
      </c>
      <c r="C22" t="s">
        <v>34</v>
      </c>
      <c r="D22" t="s">
        <v>38</v>
      </c>
      <c r="E22">
        <v>88.35</v>
      </c>
      <c r="F22">
        <v>74295129</v>
      </c>
      <c r="G22" s="2">
        <v>39216.964409722219</v>
      </c>
      <c r="H22" t="s">
        <v>69</v>
      </c>
      <c r="I22">
        <f t="shared" si="0"/>
        <v>840918.26825127343</v>
      </c>
    </row>
    <row r="23" spans="1:9" x14ac:dyDescent="0.25">
      <c r="A23">
        <v>1022</v>
      </c>
      <c r="B23" t="s">
        <v>20</v>
      </c>
      <c r="C23" t="s">
        <v>35</v>
      </c>
      <c r="D23" t="s">
        <v>39</v>
      </c>
      <c r="E23">
        <v>79.290000000000006</v>
      </c>
      <c r="F23">
        <v>70419912</v>
      </c>
      <c r="G23" s="2">
        <v>38531.698888888888</v>
      </c>
      <c r="H23" t="s">
        <v>70</v>
      </c>
      <c r="I23">
        <f t="shared" si="0"/>
        <v>888131.06318577367</v>
      </c>
    </row>
    <row r="24" spans="1:9" x14ac:dyDescent="0.25">
      <c r="A24">
        <v>1023</v>
      </c>
      <c r="B24" t="s">
        <v>11</v>
      </c>
      <c r="C24" t="s">
        <v>26</v>
      </c>
      <c r="D24" t="s">
        <v>38</v>
      </c>
      <c r="E24">
        <v>82.53</v>
      </c>
      <c r="F24">
        <v>73999627</v>
      </c>
      <c r="G24" s="2">
        <v>39156.09611111111</v>
      </c>
      <c r="H24" t="s">
        <v>71</v>
      </c>
      <c r="I24">
        <f t="shared" si="0"/>
        <v>896639.12516660604</v>
      </c>
    </row>
    <row r="25" spans="1:9" x14ac:dyDescent="0.25">
      <c r="A25">
        <v>1024</v>
      </c>
      <c r="B25" t="s">
        <v>17</v>
      </c>
      <c r="C25" t="s">
        <v>32</v>
      </c>
      <c r="D25" t="s">
        <v>45</v>
      </c>
      <c r="E25">
        <v>166.49</v>
      </c>
      <c r="F25">
        <v>50389200</v>
      </c>
      <c r="G25" s="2">
        <v>37893.466226851851</v>
      </c>
      <c r="H25" t="s">
        <v>72</v>
      </c>
      <c r="I25">
        <f t="shared" si="0"/>
        <v>302656.01537629886</v>
      </c>
    </row>
    <row r="26" spans="1:9" x14ac:dyDescent="0.25">
      <c r="A26">
        <v>1025</v>
      </c>
      <c r="B26" t="s">
        <v>13</v>
      </c>
      <c r="C26" t="s">
        <v>28</v>
      </c>
      <c r="D26" t="s">
        <v>42</v>
      </c>
      <c r="E26">
        <v>114.39</v>
      </c>
      <c r="F26">
        <v>68866962</v>
      </c>
      <c r="G26" s="2">
        <v>43481.327256944453</v>
      </c>
      <c r="H26" t="s">
        <v>73</v>
      </c>
      <c r="I26">
        <f t="shared" si="0"/>
        <v>602036.55913978489</v>
      </c>
    </row>
    <row r="27" spans="1:9" x14ac:dyDescent="0.25">
      <c r="A27">
        <v>1026</v>
      </c>
      <c r="B27" t="s">
        <v>11</v>
      </c>
      <c r="C27" t="s">
        <v>26</v>
      </c>
      <c r="D27" t="s">
        <v>44</v>
      </c>
      <c r="E27">
        <v>51.26</v>
      </c>
      <c r="F27">
        <v>10991760</v>
      </c>
      <c r="G27" s="2">
        <v>44364.720092592594</v>
      </c>
      <c r="H27" t="s">
        <v>74</v>
      </c>
      <c r="I27">
        <f t="shared" si="0"/>
        <v>214431.52555598909</v>
      </c>
    </row>
    <row r="28" spans="1:9" x14ac:dyDescent="0.25">
      <c r="A28">
        <v>1027</v>
      </c>
      <c r="B28" t="s">
        <v>16</v>
      </c>
      <c r="C28" t="s">
        <v>31</v>
      </c>
      <c r="D28" t="s">
        <v>46</v>
      </c>
      <c r="E28">
        <v>37.81</v>
      </c>
      <c r="F28">
        <v>57594730</v>
      </c>
      <c r="G28" s="2">
        <v>42956.031875000001</v>
      </c>
      <c r="H28" t="s">
        <v>75</v>
      </c>
      <c r="I28">
        <f t="shared" si="0"/>
        <v>1523267.12509918</v>
      </c>
    </row>
    <row r="29" spans="1:9" x14ac:dyDescent="0.25">
      <c r="A29">
        <v>1028</v>
      </c>
      <c r="B29" t="s">
        <v>16</v>
      </c>
      <c r="C29" t="s">
        <v>31</v>
      </c>
      <c r="D29" t="s">
        <v>46</v>
      </c>
      <c r="E29">
        <v>166.49</v>
      </c>
      <c r="F29">
        <v>10384413</v>
      </c>
      <c r="G29" s="2">
        <v>39891.941967592589</v>
      </c>
      <c r="H29" t="s">
        <v>76</v>
      </c>
      <c r="I29">
        <f t="shared" si="0"/>
        <v>62372.592948525431</v>
      </c>
    </row>
    <row r="30" spans="1:9" x14ac:dyDescent="0.25">
      <c r="A30">
        <v>1029</v>
      </c>
      <c r="B30" t="s">
        <v>11</v>
      </c>
      <c r="C30" t="s">
        <v>26</v>
      </c>
      <c r="D30" t="s">
        <v>42</v>
      </c>
      <c r="E30">
        <v>98.5</v>
      </c>
      <c r="F30">
        <v>61102725</v>
      </c>
      <c r="G30" s="2">
        <v>43802.52</v>
      </c>
      <c r="H30" t="s">
        <v>77</v>
      </c>
      <c r="I30">
        <f t="shared" si="0"/>
        <v>620332.23350253806</v>
      </c>
    </row>
    <row r="31" spans="1:9" x14ac:dyDescent="0.25">
      <c r="A31">
        <v>1030</v>
      </c>
      <c r="B31" t="s">
        <v>15</v>
      </c>
      <c r="C31" t="s">
        <v>30</v>
      </c>
      <c r="D31" t="s">
        <v>47</v>
      </c>
      <c r="E31">
        <v>193.97</v>
      </c>
      <c r="F31">
        <v>49305231</v>
      </c>
      <c r="G31" s="2">
        <v>42252.708761574067</v>
      </c>
      <c r="H31" t="s">
        <v>78</v>
      </c>
      <c r="I31">
        <f t="shared" si="0"/>
        <v>254189.98298705986</v>
      </c>
    </row>
    <row r="32" spans="1:9" x14ac:dyDescent="0.25">
      <c r="A32">
        <v>1031</v>
      </c>
      <c r="B32" t="s">
        <v>17</v>
      </c>
      <c r="C32" t="s">
        <v>32</v>
      </c>
      <c r="D32" t="s">
        <v>41</v>
      </c>
      <c r="E32">
        <v>173.36</v>
      </c>
      <c r="F32">
        <v>79087634</v>
      </c>
      <c r="G32" s="2">
        <v>43772.042013888888</v>
      </c>
      <c r="H32" t="s">
        <v>79</v>
      </c>
      <c r="I32">
        <f t="shared" si="0"/>
        <v>456204.62621135206</v>
      </c>
    </row>
    <row r="33" spans="1:9" x14ac:dyDescent="0.25">
      <c r="A33">
        <v>1032</v>
      </c>
      <c r="B33" t="s">
        <v>18</v>
      </c>
      <c r="C33" t="s">
        <v>33</v>
      </c>
      <c r="D33" t="s">
        <v>39</v>
      </c>
      <c r="E33">
        <v>173.8</v>
      </c>
      <c r="F33">
        <v>17285705</v>
      </c>
      <c r="G33" s="2">
        <v>38393.352870370371</v>
      </c>
      <c r="H33" t="s">
        <v>80</v>
      </c>
      <c r="I33">
        <f t="shared" si="0"/>
        <v>99457.451093210577</v>
      </c>
    </row>
    <row r="34" spans="1:9" x14ac:dyDescent="0.25">
      <c r="A34">
        <v>1033</v>
      </c>
      <c r="B34" t="s">
        <v>13</v>
      </c>
      <c r="C34" t="s">
        <v>28</v>
      </c>
      <c r="D34" t="s">
        <v>45</v>
      </c>
      <c r="E34">
        <v>57.62</v>
      </c>
      <c r="F34">
        <v>1816140</v>
      </c>
      <c r="G34" s="2">
        <v>44450.645949074067</v>
      </c>
      <c r="H34" t="s">
        <v>81</v>
      </c>
      <c r="I34">
        <f t="shared" si="0"/>
        <v>31519.26414439431</v>
      </c>
    </row>
    <row r="35" spans="1:9" x14ac:dyDescent="0.25">
      <c r="A35">
        <v>1034</v>
      </c>
      <c r="B35" t="s">
        <v>10</v>
      </c>
      <c r="C35" t="s">
        <v>25</v>
      </c>
      <c r="D35" t="s">
        <v>40</v>
      </c>
      <c r="E35">
        <v>78.930000000000007</v>
      </c>
      <c r="F35">
        <v>24101604</v>
      </c>
      <c r="G35" s="2">
        <v>40104.097430555557</v>
      </c>
      <c r="H35" t="s">
        <v>82</v>
      </c>
      <c r="I35">
        <f t="shared" si="0"/>
        <v>305354.16191562143</v>
      </c>
    </row>
    <row r="36" spans="1:9" x14ac:dyDescent="0.25">
      <c r="A36">
        <v>1035</v>
      </c>
      <c r="B36" t="s">
        <v>13</v>
      </c>
      <c r="C36" t="s">
        <v>28</v>
      </c>
      <c r="D36" t="s">
        <v>46</v>
      </c>
      <c r="E36">
        <v>88.81</v>
      </c>
      <c r="F36">
        <v>34092010</v>
      </c>
      <c r="G36" s="2">
        <v>43431.615185185183</v>
      </c>
      <c r="H36" t="s">
        <v>83</v>
      </c>
      <c r="I36">
        <f t="shared" si="0"/>
        <v>383875.80227451865</v>
      </c>
    </row>
    <row r="37" spans="1:9" x14ac:dyDescent="0.25">
      <c r="A37">
        <v>1036</v>
      </c>
      <c r="B37" t="s">
        <v>11</v>
      </c>
      <c r="C37" t="s">
        <v>26</v>
      </c>
      <c r="D37" t="s">
        <v>47</v>
      </c>
      <c r="E37">
        <v>181</v>
      </c>
      <c r="F37">
        <v>20761443</v>
      </c>
      <c r="G37" s="2">
        <v>42450.032372685193</v>
      </c>
      <c r="H37" t="s">
        <v>84</v>
      </c>
      <c r="I37">
        <f t="shared" si="0"/>
        <v>114704.10497237569</v>
      </c>
    </row>
    <row r="38" spans="1:9" x14ac:dyDescent="0.25">
      <c r="A38">
        <v>1037</v>
      </c>
      <c r="B38" t="s">
        <v>12</v>
      </c>
      <c r="C38" t="s">
        <v>27</v>
      </c>
      <c r="D38" t="s">
        <v>45</v>
      </c>
      <c r="E38">
        <v>181.96</v>
      </c>
      <c r="F38">
        <v>38651704</v>
      </c>
      <c r="G38" s="2">
        <v>38655.662314814806</v>
      </c>
      <c r="H38" t="s">
        <v>85</v>
      </c>
      <c r="I38">
        <f t="shared" si="0"/>
        <v>212418.6854253682</v>
      </c>
    </row>
    <row r="39" spans="1:9" x14ac:dyDescent="0.25">
      <c r="A39">
        <v>1038</v>
      </c>
      <c r="B39" t="s">
        <v>20</v>
      </c>
      <c r="C39" t="s">
        <v>35</v>
      </c>
      <c r="D39" t="s">
        <v>45</v>
      </c>
      <c r="E39">
        <v>93.22</v>
      </c>
      <c r="F39">
        <v>85677476</v>
      </c>
      <c r="G39" s="2">
        <v>42572.876400462963</v>
      </c>
      <c r="H39" t="s">
        <v>86</v>
      </c>
      <c r="I39">
        <f t="shared" si="0"/>
        <v>919088.99377815926</v>
      </c>
    </row>
    <row r="40" spans="1:9" x14ac:dyDescent="0.25">
      <c r="A40">
        <v>1039</v>
      </c>
      <c r="B40" t="s">
        <v>9</v>
      </c>
      <c r="C40" t="s">
        <v>24</v>
      </c>
      <c r="D40" t="s">
        <v>41</v>
      </c>
      <c r="E40">
        <v>39.47</v>
      </c>
      <c r="F40">
        <v>15193232</v>
      </c>
      <c r="G40" s="2">
        <v>40119.606192129628</v>
      </c>
      <c r="H40" t="s">
        <v>87</v>
      </c>
      <c r="I40">
        <f t="shared" si="0"/>
        <v>384931.13757284015</v>
      </c>
    </row>
    <row r="41" spans="1:9" x14ac:dyDescent="0.25">
      <c r="A41">
        <v>1040</v>
      </c>
      <c r="B41" t="s">
        <v>19</v>
      </c>
      <c r="C41" t="s">
        <v>34</v>
      </c>
      <c r="D41" t="s">
        <v>43</v>
      </c>
      <c r="E41">
        <v>94.69</v>
      </c>
      <c r="F41">
        <v>58763169</v>
      </c>
      <c r="G41" s="2">
        <v>38103.955925925933</v>
      </c>
      <c r="H41" t="s">
        <v>88</v>
      </c>
      <c r="I41">
        <f t="shared" si="0"/>
        <v>620584.73967684025</v>
      </c>
    </row>
    <row r="42" spans="1:9" x14ac:dyDescent="0.25">
      <c r="A42">
        <v>1041</v>
      </c>
      <c r="B42" t="s">
        <v>17</v>
      </c>
      <c r="C42" t="s">
        <v>32</v>
      </c>
      <c r="D42" t="s">
        <v>48</v>
      </c>
      <c r="E42">
        <v>191.38</v>
      </c>
      <c r="F42">
        <v>73840391</v>
      </c>
      <c r="G42" s="2">
        <v>43013.264386574083</v>
      </c>
      <c r="H42" t="s">
        <v>89</v>
      </c>
      <c r="I42">
        <f t="shared" si="0"/>
        <v>385831.28331069078</v>
      </c>
    </row>
    <row r="43" spans="1:9" x14ac:dyDescent="0.25">
      <c r="A43">
        <v>1042</v>
      </c>
      <c r="B43" t="s">
        <v>8</v>
      </c>
      <c r="C43" t="s">
        <v>23</v>
      </c>
      <c r="D43" t="s">
        <v>38</v>
      </c>
      <c r="E43">
        <v>150.26</v>
      </c>
      <c r="F43">
        <v>44436324</v>
      </c>
      <c r="G43" s="2">
        <v>42362.687326388892</v>
      </c>
      <c r="H43" t="s">
        <v>90</v>
      </c>
      <c r="I43">
        <f t="shared" si="0"/>
        <v>295729.56209237326</v>
      </c>
    </row>
    <row r="44" spans="1:9" x14ac:dyDescent="0.25">
      <c r="A44">
        <v>1043</v>
      </c>
      <c r="B44" t="s">
        <v>19</v>
      </c>
      <c r="C44" t="s">
        <v>34</v>
      </c>
      <c r="D44" t="s">
        <v>38</v>
      </c>
      <c r="E44">
        <v>174.89</v>
      </c>
      <c r="F44">
        <v>62156398</v>
      </c>
      <c r="G44" s="2">
        <v>42369.408159722218</v>
      </c>
      <c r="H44" t="s">
        <v>91</v>
      </c>
      <c r="I44">
        <f t="shared" si="0"/>
        <v>355402.81319686666</v>
      </c>
    </row>
    <row r="45" spans="1:9" x14ac:dyDescent="0.25">
      <c r="A45">
        <v>1044</v>
      </c>
      <c r="B45" t="s">
        <v>20</v>
      </c>
      <c r="C45" t="s">
        <v>35</v>
      </c>
      <c r="D45" t="s">
        <v>46</v>
      </c>
      <c r="E45">
        <v>69.17</v>
      </c>
      <c r="F45">
        <v>5514601</v>
      </c>
      <c r="G45" s="2">
        <v>38612.08216435185</v>
      </c>
      <c r="H45" t="s">
        <v>92</v>
      </c>
      <c r="I45">
        <f t="shared" si="0"/>
        <v>79725.328899812055</v>
      </c>
    </row>
    <row r="46" spans="1:9" x14ac:dyDescent="0.25">
      <c r="A46">
        <v>1045</v>
      </c>
      <c r="B46" t="s">
        <v>17</v>
      </c>
      <c r="C46" t="s">
        <v>32</v>
      </c>
      <c r="D46" t="s">
        <v>48</v>
      </c>
      <c r="E46">
        <v>167.45</v>
      </c>
      <c r="F46">
        <v>10044468</v>
      </c>
      <c r="G46" s="2">
        <v>38482.958819444437</v>
      </c>
      <c r="H46" t="s">
        <v>93</v>
      </c>
      <c r="I46">
        <f t="shared" si="0"/>
        <v>59984.879068378621</v>
      </c>
    </row>
    <row r="47" spans="1:9" x14ac:dyDescent="0.25">
      <c r="A47">
        <v>1046</v>
      </c>
      <c r="B47" t="s">
        <v>12</v>
      </c>
      <c r="C47" t="s">
        <v>27</v>
      </c>
      <c r="D47" t="s">
        <v>48</v>
      </c>
      <c r="E47">
        <v>94.33</v>
      </c>
      <c r="F47">
        <v>45356910</v>
      </c>
      <c r="G47" s="2">
        <v>39510.594467592593</v>
      </c>
      <c r="H47" t="s">
        <v>94</v>
      </c>
      <c r="I47">
        <f t="shared" si="0"/>
        <v>480832.29089367116</v>
      </c>
    </row>
    <row r="48" spans="1:9" x14ac:dyDescent="0.25">
      <c r="A48">
        <v>1047</v>
      </c>
      <c r="B48" t="s">
        <v>16</v>
      </c>
      <c r="C48" t="s">
        <v>31</v>
      </c>
      <c r="D48" t="s">
        <v>41</v>
      </c>
      <c r="E48">
        <v>80.73</v>
      </c>
      <c r="F48">
        <v>59714233</v>
      </c>
      <c r="G48" s="2">
        <v>38667.351712962962</v>
      </c>
      <c r="H48" t="s">
        <v>95</v>
      </c>
      <c r="I48">
        <f t="shared" si="0"/>
        <v>739678.34757834754</v>
      </c>
    </row>
    <row r="49" spans="1:9" x14ac:dyDescent="0.25">
      <c r="A49">
        <v>1048</v>
      </c>
      <c r="B49" t="s">
        <v>20</v>
      </c>
      <c r="C49" t="s">
        <v>35</v>
      </c>
      <c r="D49" t="s">
        <v>45</v>
      </c>
      <c r="E49">
        <v>125.31</v>
      </c>
      <c r="F49">
        <v>93939168</v>
      </c>
      <c r="G49" s="2">
        <v>44357.631215277783</v>
      </c>
      <c r="H49" t="s">
        <v>96</v>
      </c>
      <c r="I49">
        <f t="shared" si="0"/>
        <v>749654.20158008137</v>
      </c>
    </row>
    <row r="50" spans="1:9" x14ac:dyDescent="0.25">
      <c r="A50">
        <v>1049</v>
      </c>
      <c r="B50" t="s">
        <v>10</v>
      </c>
      <c r="C50" t="s">
        <v>25</v>
      </c>
      <c r="D50" t="s">
        <v>47</v>
      </c>
      <c r="E50">
        <v>191.65</v>
      </c>
      <c r="F50">
        <v>39153371</v>
      </c>
      <c r="G50" s="2">
        <v>43618.654780092591</v>
      </c>
      <c r="H50" t="s">
        <v>97</v>
      </c>
      <c r="I50">
        <f t="shared" si="0"/>
        <v>204296.22228019827</v>
      </c>
    </row>
    <row r="51" spans="1:9" x14ac:dyDescent="0.25">
      <c r="A51">
        <v>1050</v>
      </c>
      <c r="B51" t="s">
        <v>19</v>
      </c>
      <c r="C51" t="s">
        <v>34</v>
      </c>
      <c r="D51" t="s">
        <v>39</v>
      </c>
      <c r="E51">
        <v>104.4</v>
      </c>
      <c r="F51">
        <v>20751205</v>
      </c>
      <c r="G51" s="2">
        <v>43378.735868055563</v>
      </c>
      <c r="H51" t="s">
        <v>98</v>
      </c>
      <c r="I51">
        <f t="shared" si="0"/>
        <v>198766.33141762452</v>
      </c>
    </row>
    <row r="52" spans="1:9" x14ac:dyDescent="0.25">
      <c r="A52">
        <v>1051</v>
      </c>
      <c r="B52" t="s">
        <v>21</v>
      </c>
      <c r="C52" t="s">
        <v>36</v>
      </c>
      <c r="D52" t="s">
        <v>48</v>
      </c>
      <c r="E52">
        <v>98.4</v>
      </c>
      <c r="F52">
        <v>11701627</v>
      </c>
      <c r="G52" s="2">
        <v>42218.307893518519</v>
      </c>
      <c r="H52" t="s">
        <v>99</v>
      </c>
      <c r="I52">
        <f t="shared" si="0"/>
        <v>118918.97357723577</v>
      </c>
    </row>
    <row r="53" spans="1:9" x14ac:dyDescent="0.25">
      <c r="A53">
        <v>1052</v>
      </c>
      <c r="B53" t="s">
        <v>20</v>
      </c>
      <c r="C53" t="s">
        <v>35</v>
      </c>
      <c r="D53" t="s">
        <v>38</v>
      </c>
      <c r="E53">
        <v>155.26</v>
      </c>
      <c r="F53">
        <v>2622263</v>
      </c>
      <c r="G53" s="2">
        <v>39118.514525462961</v>
      </c>
      <c r="H53" t="s">
        <v>100</v>
      </c>
      <c r="I53">
        <f t="shared" si="0"/>
        <v>16889.495040577098</v>
      </c>
    </row>
    <row r="54" spans="1:9" x14ac:dyDescent="0.25">
      <c r="A54">
        <v>1053</v>
      </c>
      <c r="B54" t="s">
        <v>10</v>
      </c>
      <c r="C54" t="s">
        <v>25</v>
      </c>
      <c r="D54" t="s">
        <v>42</v>
      </c>
      <c r="E54">
        <v>92.35</v>
      </c>
      <c r="F54">
        <v>10700598</v>
      </c>
      <c r="G54" s="2">
        <v>43975.765532407408</v>
      </c>
      <c r="H54" t="s">
        <v>101</v>
      </c>
      <c r="I54">
        <f t="shared" si="0"/>
        <v>115870.03789929616</v>
      </c>
    </row>
    <row r="55" spans="1:9" x14ac:dyDescent="0.25">
      <c r="A55">
        <v>1054</v>
      </c>
      <c r="B55" t="s">
        <v>9</v>
      </c>
      <c r="C55" t="s">
        <v>24</v>
      </c>
      <c r="D55" t="s">
        <v>38</v>
      </c>
      <c r="E55">
        <v>145.55000000000001</v>
      </c>
      <c r="F55">
        <v>51773648</v>
      </c>
      <c r="G55" s="2">
        <v>42000.335196759261</v>
      </c>
      <c r="H55" t="s">
        <v>102</v>
      </c>
      <c r="I55">
        <f t="shared" si="0"/>
        <v>355710.39505324629</v>
      </c>
    </row>
    <row r="56" spans="1:9" x14ac:dyDescent="0.25">
      <c r="A56">
        <v>1055</v>
      </c>
      <c r="B56" t="s">
        <v>22</v>
      </c>
      <c r="C56" t="s">
        <v>37</v>
      </c>
      <c r="D56" t="s">
        <v>42</v>
      </c>
      <c r="E56">
        <v>129.68</v>
      </c>
      <c r="F56">
        <v>49865078</v>
      </c>
      <c r="G56" s="2">
        <v>38798.84034722222</v>
      </c>
      <c r="H56" t="s">
        <v>103</v>
      </c>
      <c r="I56">
        <f t="shared" si="0"/>
        <v>384524.04380012339</v>
      </c>
    </row>
    <row r="57" spans="1:9" x14ac:dyDescent="0.25">
      <c r="A57">
        <v>1056</v>
      </c>
      <c r="B57" t="s">
        <v>10</v>
      </c>
      <c r="C57" t="s">
        <v>25</v>
      </c>
      <c r="D57" t="s">
        <v>47</v>
      </c>
      <c r="E57">
        <v>69.540000000000006</v>
      </c>
      <c r="F57">
        <v>38353500</v>
      </c>
      <c r="G57" s="2">
        <v>39133.22084490741</v>
      </c>
      <c r="H57" t="s">
        <v>104</v>
      </c>
      <c r="I57">
        <f t="shared" si="0"/>
        <v>551531.49266609142</v>
      </c>
    </row>
    <row r="58" spans="1:9" x14ac:dyDescent="0.25">
      <c r="A58">
        <v>1057</v>
      </c>
      <c r="B58" t="s">
        <v>15</v>
      </c>
      <c r="C58" t="s">
        <v>30</v>
      </c>
      <c r="D58" t="s">
        <v>44</v>
      </c>
      <c r="E58">
        <v>103.18</v>
      </c>
      <c r="F58">
        <v>19618499</v>
      </c>
      <c r="G58" s="2">
        <v>41460.81</v>
      </c>
      <c r="H58" t="s">
        <v>105</v>
      </c>
      <c r="I58">
        <f t="shared" si="0"/>
        <v>190138.5830587323</v>
      </c>
    </row>
    <row r="59" spans="1:9" x14ac:dyDescent="0.25">
      <c r="A59">
        <v>1058</v>
      </c>
      <c r="B59" t="s">
        <v>19</v>
      </c>
      <c r="C59" t="s">
        <v>34</v>
      </c>
      <c r="D59" t="s">
        <v>48</v>
      </c>
      <c r="E59">
        <v>155.37</v>
      </c>
      <c r="F59">
        <v>10883854</v>
      </c>
      <c r="G59" s="2">
        <v>38938.691064814811</v>
      </c>
      <c r="H59" t="s">
        <v>106</v>
      </c>
      <c r="I59">
        <f t="shared" si="0"/>
        <v>70051.193924180989</v>
      </c>
    </row>
    <row r="60" spans="1:9" x14ac:dyDescent="0.25">
      <c r="A60">
        <v>1059</v>
      </c>
      <c r="B60" t="s">
        <v>13</v>
      </c>
      <c r="C60" t="s">
        <v>28</v>
      </c>
      <c r="D60" t="s">
        <v>48</v>
      </c>
      <c r="E60">
        <v>33.85</v>
      </c>
      <c r="F60">
        <v>67878894</v>
      </c>
      <c r="G60" s="2">
        <v>42202.719421296293</v>
      </c>
      <c r="H60" t="s">
        <v>107</v>
      </c>
      <c r="I60">
        <f t="shared" si="0"/>
        <v>2005284.903988183</v>
      </c>
    </row>
    <row r="61" spans="1:9" x14ac:dyDescent="0.25">
      <c r="A61">
        <v>1060</v>
      </c>
      <c r="B61" t="s">
        <v>18</v>
      </c>
      <c r="C61" t="s">
        <v>33</v>
      </c>
      <c r="D61" t="s">
        <v>46</v>
      </c>
      <c r="E61">
        <v>197.89</v>
      </c>
      <c r="F61">
        <v>91040535</v>
      </c>
      <c r="G61" s="2">
        <v>38230.134629629632</v>
      </c>
      <c r="H61" t="s">
        <v>108</v>
      </c>
      <c r="I61">
        <f t="shared" si="0"/>
        <v>460056.26863408968</v>
      </c>
    </row>
    <row r="62" spans="1:9" x14ac:dyDescent="0.25">
      <c r="A62">
        <v>1061</v>
      </c>
      <c r="B62" t="s">
        <v>8</v>
      </c>
      <c r="C62" t="s">
        <v>23</v>
      </c>
      <c r="D62" t="s">
        <v>40</v>
      </c>
      <c r="E62">
        <v>165.4</v>
      </c>
      <c r="F62">
        <v>54131998</v>
      </c>
      <c r="G62" s="2">
        <v>44207.615173611113</v>
      </c>
      <c r="H62" t="s">
        <v>109</v>
      </c>
      <c r="I62">
        <f t="shared" si="0"/>
        <v>327279.31076178962</v>
      </c>
    </row>
    <row r="63" spans="1:9" x14ac:dyDescent="0.25">
      <c r="A63">
        <v>1062</v>
      </c>
      <c r="B63" t="s">
        <v>10</v>
      </c>
      <c r="C63" t="s">
        <v>25</v>
      </c>
      <c r="D63" t="s">
        <v>45</v>
      </c>
      <c r="E63">
        <v>134.93</v>
      </c>
      <c r="F63">
        <v>81134904</v>
      </c>
      <c r="G63" s="2">
        <v>42933.727013888893</v>
      </c>
      <c r="H63" t="s">
        <v>110</v>
      </c>
      <c r="I63">
        <f t="shared" si="0"/>
        <v>601311.07981916552</v>
      </c>
    </row>
    <row r="64" spans="1:9" x14ac:dyDescent="0.25">
      <c r="A64">
        <v>1063</v>
      </c>
      <c r="B64" t="s">
        <v>17</v>
      </c>
      <c r="C64" t="s">
        <v>32</v>
      </c>
      <c r="D64" t="s">
        <v>43</v>
      </c>
      <c r="E64">
        <v>76.22</v>
      </c>
      <c r="F64">
        <v>99280478</v>
      </c>
      <c r="G64" s="2">
        <v>39427.118576388893</v>
      </c>
      <c r="H64" t="s">
        <v>111</v>
      </c>
      <c r="I64">
        <f t="shared" si="0"/>
        <v>1302551.5350301759</v>
      </c>
    </row>
    <row r="65" spans="1:9" x14ac:dyDescent="0.25">
      <c r="A65">
        <v>1064</v>
      </c>
      <c r="B65" t="s">
        <v>9</v>
      </c>
      <c r="C65" t="s">
        <v>24</v>
      </c>
      <c r="D65" t="s">
        <v>47</v>
      </c>
      <c r="E65">
        <v>152.96</v>
      </c>
      <c r="F65">
        <v>64726697</v>
      </c>
      <c r="G65" s="2">
        <v>43101.669074074067</v>
      </c>
      <c r="H65" t="s">
        <v>112</v>
      </c>
      <c r="I65">
        <f t="shared" si="0"/>
        <v>423160.9375</v>
      </c>
    </row>
    <row r="66" spans="1:9" x14ac:dyDescent="0.25">
      <c r="A66">
        <v>1065</v>
      </c>
      <c r="B66" t="s">
        <v>9</v>
      </c>
      <c r="C66" t="s">
        <v>24</v>
      </c>
      <c r="D66" t="s">
        <v>46</v>
      </c>
      <c r="E66">
        <v>36.78</v>
      </c>
      <c r="F66">
        <v>40890971</v>
      </c>
      <c r="G66" s="2">
        <v>40233.379814814813</v>
      </c>
      <c r="H66" t="s">
        <v>113</v>
      </c>
      <c r="I66">
        <f t="shared" si="0"/>
        <v>1111771.9140837411</v>
      </c>
    </row>
    <row r="67" spans="1:9" x14ac:dyDescent="0.25">
      <c r="A67">
        <v>1066</v>
      </c>
      <c r="B67" t="s">
        <v>16</v>
      </c>
      <c r="C67" t="s">
        <v>31</v>
      </c>
      <c r="D67" t="s">
        <v>44</v>
      </c>
      <c r="E67">
        <v>52.85</v>
      </c>
      <c r="F67">
        <v>71644712</v>
      </c>
      <c r="G67" s="2">
        <v>40551.347858796304</v>
      </c>
      <c r="H67" t="s">
        <v>114</v>
      </c>
      <c r="I67">
        <f t="shared" ref="I67:I130" si="1">F67/E67</f>
        <v>1355623.6896877957</v>
      </c>
    </row>
    <row r="68" spans="1:9" x14ac:dyDescent="0.25">
      <c r="A68">
        <v>1067</v>
      </c>
      <c r="B68" t="s">
        <v>12</v>
      </c>
      <c r="C68" t="s">
        <v>27</v>
      </c>
      <c r="D68" t="s">
        <v>39</v>
      </c>
      <c r="E68">
        <v>122.77</v>
      </c>
      <c r="F68">
        <v>71540056</v>
      </c>
      <c r="G68" s="2">
        <v>43017.972997685189</v>
      </c>
      <c r="H68" t="s">
        <v>115</v>
      </c>
      <c r="I68">
        <f t="shared" si="1"/>
        <v>582716.10328256094</v>
      </c>
    </row>
    <row r="69" spans="1:9" x14ac:dyDescent="0.25">
      <c r="A69">
        <v>1068</v>
      </c>
      <c r="B69" t="s">
        <v>13</v>
      </c>
      <c r="C69" t="s">
        <v>28</v>
      </c>
      <c r="D69" t="s">
        <v>45</v>
      </c>
      <c r="E69">
        <v>190.5</v>
      </c>
      <c r="F69">
        <v>84011603</v>
      </c>
      <c r="G69" s="2">
        <v>41238.894606481481</v>
      </c>
      <c r="H69" t="s">
        <v>50</v>
      </c>
      <c r="I69">
        <f t="shared" si="1"/>
        <v>441005.79002624674</v>
      </c>
    </row>
    <row r="70" spans="1:9" x14ac:dyDescent="0.25">
      <c r="A70">
        <v>1069</v>
      </c>
      <c r="B70" t="s">
        <v>12</v>
      </c>
      <c r="C70" t="s">
        <v>27</v>
      </c>
      <c r="D70" t="s">
        <v>38</v>
      </c>
      <c r="E70">
        <v>118.52</v>
      </c>
      <c r="F70">
        <v>89460558</v>
      </c>
      <c r="G70" s="2">
        <v>43925.425729166673</v>
      </c>
      <c r="H70" t="s">
        <v>116</v>
      </c>
      <c r="I70">
        <f t="shared" si="1"/>
        <v>754814.02294971317</v>
      </c>
    </row>
    <row r="71" spans="1:9" x14ac:dyDescent="0.25">
      <c r="A71">
        <v>1070</v>
      </c>
      <c r="B71" t="s">
        <v>8</v>
      </c>
      <c r="C71" t="s">
        <v>23</v>
      </c>
      <c r="D71" t="s">
        <v>41</v>
      </c>
      <c r="E71">
        <v>83.41</v>
      </c>
      <c r="F71">
        <v>45499604</v>
      </c>
      <c r="G71" s="2">
        <v>41124.885729166657</v>
      </c>
      <c r="H71" t="s">
        <v>117</v>
      </c>
      <c r="I71">
        <f t="shared" si="1"/>
        <v>545493.39407744876</v>
      </c>
    </row>
    <row r="72" spans="1:9" x14ac:dyDescent="0.25">
      <c r="A72">
        <v>1071</v>
      </c>
      <c r="B72" t="s">
        <v>20</v>
      </c>
      <c r="C72" t="s">
        <v>35</v>
      </c>
      <c r="D72" t="s">
        <v>42</v>
      </c>
      <c r="E72">
        <v>45.66</v>
      </c>
      <c r="F72">
        <v>17450420</v>
      </c>
      <c r="G72" s="2">
        <v>41460.657916666663</v>
      </c>
      <c r="H72" t="s">
        <v>118</v>
      </c>
      <c r="I72">
        <f t="shared" si="1"/>
        <v>382181.77836180467</v>
      </c>
    </row>
    <row r="73" spans="1:9" x14ac:dyDescent="0.25">
      <c r="A73">
        <v>1072</v>
      </c>
      <c r="B73" t="s">
        <v>15</v>
      </c>
      <c r="C73" t="s">
        <v>30</v>
      </c>
      <c r="D73" t="s">
        <v>44</v>
      </c>
      <c r="E73">
        <v>45.66</v>
      </c>
      <c r="F73">
        <v>71070438</v>
      </c>
      <c r="G73" s="2">
        <v>40198.07885416667</v>
      </c>
      <c r="H73" t="s">
        <v>119</v>
      </c>
      <c r="I73">
        <f t="shared" si="1"/>
        <v>1556514.1918528255</v>
      </c>
    </row>
    <row r="74" spans="1:9" x14ac:dyDescent="0.25">
      <c r="A74">
        <v>1073</v>
      </c>
      <c r="B74" t="s">
        <v>20</v>
      </c>
      <c r="C74" t="s">
        <v>35</v>
      </c>
      <c r="D74" t="s">
        <v>38</v>
      </c>
      <c r="E74">
        <v>103.72</v>
      </c>
      <c r="F74">
        <v>15663019</v>
      </c>
      <c r="G74" s="2">
        <v>39604.76357638889</v>
      </c>
      <c r="H74" t="s">
        <v>120</v>
      </c>
      <c r="I74">
        <f t="shared" si="1"/>
        <v>151012.52410335519</v>
      </c>
    </row>
    <row r="75" spans="1:9" x14ac:dyDescent="0.25">
      <c r="A75">
        <v>1074</v>
      </c>
      <c r="B75" t="s">
        <v>13</v>
      </c>
      <c r="C75" t="s">
        <v>28</v>
      </c>
      <c r="D75" t="s">
        <v>44</v>
      </c>
      <c r="E75">
        <v>61.93</v>
      </c>
      <c r="F75">
        <v>64369811</v>
      </c>
      <c r="G75" s="2">
        <v>38058.518842592603</v>
      </c>
      <c r="H75" t="s">
        <v>121</v>
      </c>
      <c r="I75">
        <f t="shared" si="1"/>
        <v>1039396.2699822381</v>
      </c>
    </row>
    <row r="76" spans="1:9" x14ac:dyDescent="0.25">
      <c r="A76">
        <v>1075</v>
      </c>
      <c r="B76" t="s">
        <v>10</v>
      </c>
      <c r="C76" t="s">
        <v>25</v>
      </c>
      <c r="D76" t="s">
        <v>38</v>
      </c>
      <c r="E76">
        <v>79.22</v>
      </c>
      <c r="F76">
        <v>11106192</v>
      </c>
      <c r="G76" s="2">
        <v>40909.709409722222</v>
      </c>
      <c r="H76" t="s">
        <v>122</v>
      </c>
      <c r="I76">
        <f t="shared" si="1"/>
        <v>140194.29437010855</v>
      </c>
    </row>
    <row r="77" spans="1:9" x14ac:dyDescent="0.25">
      <c r="A77">
        <v>1076</v>
      </c>
      <c r="B77" t="s">
        <v>16</v>
      </c>
      <c r="C77" t="s">
        <v>31</v>
      </c>
      <c r="D77" t="s">
        <v>44</v>
      </c>
      <c r="E77">
        <v>91.26</v>
      </c>
      <c r="F77">
        <v>32486749</v>
      </c>
      <c r="G77" s="2">
        <v>38419.159351851849</v>
      </c>
      <c r="H77" t="s">
        <v>123</v>
      </c>
      <c r="I77">
        <f t="shared" si="1"/>
        <v>355980.15559938637</v>
      </c>
    </row>
    <row r="78" spans="1:9" x14ac:dyDescent="0.25">
      <c r="A78">
        <v>1077</v>
      </c>
      <c r="B78" t="s">
        <v>15</v>
      </c>
      <c r="C78" t="s">
        <v>30</v>
      </c>
      <c r="D78" t="s">
        <v>47</v>
      </c>
      <c r="E78">
        <v>63.78</v>
      </c>
      <c r="F78">
        <v>39313088</v>
      </c>
      <c r="G78" s="2">
        <v>41822.113182870373</v>
      </c>
      <c r="H78" t="s">
        <v>124</v>
      </c>
      <c r="I78">
        <f t="shared" si="1"/>
        <v>616385.82627783006</v>
      </c>
    </row>
    <row r="79" spans="1:9" x14ac:dyDescent="0.25">
      <c r="A79">
        <v>1078</v>
      </c>
      <c r="B79" t="s">
        <v>13</v>
      </c>
      <c r="C79" t="s">
        <v>28</v>
      </c>
      <c r="D79" t="s">
        <v>44</v>
      </c>
      <c r="E79">
        <v>192.4</v>
      </c>
      <c r="F79">
        <v>57300344</v>
      </c>
      <c r="G79" s="2">
        <v>39763.013819444437</v>
      </c>
      <c r="H79" t="s">
        <v>125</v>
      </c>
      <c r="I79">
        <f t="shared" si="1"/>
        <v>297818.83575883578</v>
      </c>
    </row>
    <row r="80" spans="1:9" x14ac:dyDescent="0.25">
      <c r="A80">
        <v>1079</v>
      </c>
      <c r="B80" t="s">
        <v>19</v>
      </c>
      <c r="C80" t="s">
        <v>34</v>
      </c>
      <c r="D80" t="s">
        <v>45</v>
      </c>
      <c r="E80">
        <v>89.2</v>
      </c>
      <c r="F80">
        <v>31440583</v>
      </c>
      <c r="G80" s="2">
        <v>42720.075474537043</v>
      </c>
      <c r="H80" t="s">
        <v>126</v>
      </c>
      <c r="I80">
        <f t="shared" si="1"/>
        <v>352472.90358744393</v>
      </c>
    </row>
    <row r="81" spans="1:9" x14ac:dyDescent="0.25">
      <c r="A81">
        <v>1080</v>
      </c>
      <c r="B81" t="s">
        <v>13</v>
      </c>
      <c r="C81" t="s">
        <v>28</v>
      </c>
      <c r="D81" t="s">
        <v>39</v>
      </c>
      <c r="E81">
        <v>183.97</v>
      </c>
      <c r="F81">
        <v>14969816</v>
      </c>
      <c r="G81" s="2">
        <v>40690.070648148147</v>
      </c>
      <c r="H81" t="s">
        <v>127</v>
      </c>
      <c r="I81">
        <f t="shared" si="1"/>
        <v>81370.962656954944</v>
      </c>
    </row>
    <row r="82" spans="1:9" x14ac:dyDescent="0.25">
      <c r="A82">
        <v>1081</v>
      </c>
      <c r="B82" t="s">
        <v>8</v>
      </c>
      <c r="C82" t="s">
        <v>23</v>
      </c>
      <c r="D82" t="s">
        <v>42</v>
      </c>
      <c r="E82">
        <v>136.21</v>
      </c>
      <c r="F82">
        <v>14210327</v>
      </c>
      <c r="G82" s="2">
        <v>43294.610625000001</v>
      </c>
      <c r="H82" t="s">
        <v>128</v>
      </c>
      <c r="I82">
        <f t="shared" si="1"/>
        <v>104326.60597606636</v>
      </c>
    </row>
    <row r="83" spans="1:9" x14ac:dyDescent="0.25">
      <c r="A83">
        <v>1082</v>
      </c>
      <c r="B83" t="s">
        <v>16</v>
      </c>
      <c r="C83" t="s">
        <v>31</v>
      </c>
      <c r="D83" t="s">
        <v>47</v>
      </c>
      <c r="E83">
        <v>60.74</v>
      </c>
      <c r="F83">
        <v>999426</v>
      </c>
      <c r="G83" s="2">
        <v>43906.470370370371</v>
      </c>
      <c r="H83" t="s">
        <v>129</v>
      </c>
      <c r="I83">
        <f t="shared" si="1"/>
        <v>16454.165294698716</v>
      </c>
    </row>
    <row r="84" spans="1:9" x14ac:dyDescent="0.25">
      <c r="A84">
        <v>1083</v>
      </c>
      <c r="B84" t="s">
        <v>17</v>
      </c>
      <c r="C84" t="s">
        <v>32</v>
      </c>
      <c r="D84" t="s">
        <v>48</v>
      </c>
      <c r="E84">
        <v>162.84</v>
      </c>
      <c r="F84">
        <v>90226579</v>
      </c>
      <c r="G84" s="2">
        <v>43180.380486111113</v>
      </c>
      <c r="H84" t="s">
        <v>130</v>
      </c>
      <c r="I84">
        <f t="shared" si="1"/>
        <v>554081.17784328177</v>
      </c>
    </row>
    <row r="85" spans="1:9" x14ac:dyDescent="0.25">
      <c r="A85">
        <v>1084</v>
      </c>
      <c r="B85" t="s">
        <v>19</v>
      </c>
      <c r="C85" t="s">
        <v>34</v>
      </c>
      <c r="D85" t="s">
        <v>48</v>
      </c>
      <c r="E85">
        <v>163.86</v>
      </c>
      <c r="F85">
        <v>30122939</v>
      </c>
      <c r="G85" s="2">
        <v>38847.331805555557</v>
      </c>
      <c r="H85" t="s">
        <v>131</v>
      </c>
      <c r="I85">
        <f t="shared" si="1"/>
        <v>183833.38825826923</v>
      </c>
    </row>
    <row r="86" spans="1:9" x14ac:dyDescent="0.25">
      <c r="A86">
        <v>1085</v>
      </c>
      <c r="B86" t="s">
        <v>18</v>
      </c>
      <c r="C86" t="s">
        <v>33</v>
      </c>
      <c r="D86" t="s">
        <v>40</v>
      </c>
      <c r="E86">
        <v>192</v>
      </c>
      <c r="F86">
        <v>75176869</v>
      </c>
      <c r="G86" s="2">
        <v>44045.529027777768</v>
      </c>
      <c r="H86" t="s">
        <v>132</v>
      </c>
      <c r="I86">
        <f t="shared" si="1"/>
        <v>391546.19270833331</v>
      </c>
    </row>
    <row r="87" spans="1:9" x14ac:dyDescent="0.25">
      <c r="A87">
        <v>1086</v>
      </c>
      <c r="B87" t="s">
        <v>17</v>
      </c>
      <c r="C87" t="s">
        <v>32</v>
      </c>
      <c r="D87" t="s">
        <v>41</v>
      </c>
      <c r="E87">
        <v>56.87</v>
      </c>
      <c r="F87">
        <v>71653147</v>
      </c>
      <c r="G87" s="2">
        <v>43025.024467592593</v>
      </c>
      <c r="H87" t="s">
        <v>133</v>
      </c>
      <c r="I87">
        <f t="shared" si="1"/>
        <v>1259946.3161596626</v>
      </c>
    </row>
    <row r="88" spans="1:9" x14ac:dyDescent="0.25">
      <c r="A88">
        <v>1087</v>
      </c>
      <c r="B88" t="s">
        <v>17</v>
      </c>
      <c r="C88" t="s">
        <v>32</v>
      </c>
      <c r="D88" t="s">
        <v>44</v>
      </c>
      <c r="E88">
        <v>30.71</v>
      </c>
      <c r="F88">
        <v>57271609</v>
      </c>
      <c r="G88" s="2">
        <v>39427.07607638889</v>
      </c>
      <c r="H88" t="s">
        <v>134</v>
      </c>
      <c r="I88">
        <f t="shared" si="1"/>
        <v>1864917.2582220775</v>
      </c>
    </row>
    <row r="89" spans="1:9" x14ac:dyDescent="0.25">
      <c r="A89">
        <v>1088</v>
      </c>
      <c r="B89" t="s">
        <v>16</v>
      </c>
      <c r="C89" t="s">
        <v>31</v>
      </c>
      <c r="D89" t="s">
        <v>38</v>
      </c>
      <c r="E89">
        <v>96.81</v>
      </c>
      <c r="F89">
        <v>49515446</v>
      </c>
      <c r="G89" s="2">
        <v>44011.452465277784</v>
      </c>
      <c r="H89" t="s">
        <v>135</v>
      </c>
      <c r="I89">
        <f t="shared" si="1"/>
        <v>511470.36463175289</v>
      </c>
    </row>
    <row r="90" spans="1:9" x14ac:dyDescent="0.25">
      <c r="A90">
        <v>1089</v>
      </c>
      <c r="B90" t="s">
        <v>22</v>
      </c>
      <c r="C90" t="s">
        <v>37</v>
      </c>
      <c r="D90" t="s">
        <v>46</v>
      </c>
      <c r="E90">
        <v>40.98</v>
      </c>
      <c r="F90">
        <v>60346745</v>
      </c>
      <c r="G90" s="2">
        <v>44432.267812500002</v>
      </c>
      <c r="H90" t="s">
        <v>136</v>
      </c>
      <c r="I90">
        <f t="shared" si="1"/>
        <v>1472590.1659346023</v>
      </c>
    </row>
    <row r="91" spans="1:9" x14ac:dyDescent="0.25">
      <c r="A91">
        <v>1090</v>
      </c>
      <c r="B91" t="s">
        <v>17</v>
      </c>
      <c r="C91" t="s">
        <v>32</v>
      </c>
      <c r="D91" t="s">
        <v>38</v>
      </c>
      <c r="E91">
        <v>69.39</v>
      </c>
      <c r="F91">
        <v>44305647</v>
      </c>
      <c r="G91" s="2">
        <v>41556.974502314813</v>
      </c>
      <c r="H91" t="s">
        <v>137</v>
      </c>
      <c r="I91">
        <f t="shared" si="1"/>
        <v>638501.9022913964</v>
      </c>
    </row>
    <row r="92" spans="1:9" x14ac:dyDescent="0.25">
      <c r="A92">
        <v>1091</v>
      </c>
      <c r="B92" t="s">
        <v>15</v>
      </c>
      <c r="C92" t="s">
        <v>30</v>
      </c>
      <c r="D92" t="s">
        <v>39</v>
      </c>
      <c r="E92">
        <v>157.65</v>
      </c>
      <c r="F92">
        <v>31482279</v>
      </c>
      <c r="G92" s="2">
        <v>39556.308032407411</v>
      </c>
      <c r="H92" t="s">
        <v>138</v>
      </c>
      <c r="I92">
        <f t="shared" si="1"/>
        <v>199697.29781160798</v>
      </c>
    </row>
    <row r="93" spans="1:9" x14ac:dyDescent="0.25">
      <c r="A93">
        <v>1092</v>
      </c>
      <c r="B93" t="s">
        <v>17</v>
      </c>
      <c r="C93" t="s">
        <v>32</v>
      </c>
      <c r="D93" t="s">
        <v>44</v>
      </c>
      <c r="E93">
        <v>30.61</v>
      </c>
      <c r="F93">
        <v>72222546</v>
      </c>
      <c r="G93" s="2">
        <v>42910.576435185183</v>
      </c>
      <c r="H93" t="s">
        <v>139</v>
      </c>
      <c r="I93">
        <f t="shared" si="1"/>
        <v>2359442.861809866</v>
      </c>
    </row>
    <row r="94" spans="1:9" x14ac:dyDescent="0.25">
      <c r="A94">
        <v>1093</v>
      </c>
      <c r="B94" t="s">
        <v>15</v>
      </c>
      <c r="C94" t="s">
        <v>30</v>
      </c>
      <c r="D94" t="s">
        <v>43</v>
      </c>
      <c r="E94">
        <v>53.39</v>
      </c>
      <c r="F94">
        <v>89621562</v>
      </c>
      <c r="G94" s="2">
        <v>37960.278749999998</v>
      </c>
      <c r="H94" t="s">
        <v>140</v>
      </c>
      <c r="I94">
        <f t="shared" si="1"/>
        <v>1678620.7529499906</v>
      </c>
    </row>
    <row r="95" spans="1:9" x14ac:dyDescent="0.25">
      <c r="A95">
        <v>1094</v>
      </c>
      <c r="B95" t="s">
        <v>11</v>
      </c>
      <c r="C95" t="s">
        <v>26</v>
      </c>
      <c r="D95" t="s">
        <v>39</v>
      </c>
      <c r="E95">
        <v>96.49</v>
      </c>
      <c r="F95">
        <v>3462038</v>
      </c>
      <c r="G95" s="2">
        <v>44552.302777777782</v>
      </c>
      <c r="H95" t="s">
        <v>141</v>
      </c>
      <c r="I95">
        <f t="shared" si="1"/>
        <v>35879.759560576225</v>
      </c>
    </row>
    <row r="96" spans="1:9" x14ac:dyDescent="0.25">
      <c r="A96">
        <v>1095</v>
      </c>
      <c r="B96" t="s">
        <v>14</v>
      </c>
      <c r="C96" t="s">
        <v>29</v>
      </c>
      <c r="D96" t="s">
        <v>46</v>
      </c>
      <c r="E96">
        <v>166.6</v>
      </c>
      <c r="F96">
        <v>44668695</v>
      </c>
      <c r="G96" s="2">
        <v>39105.344930555562</v>
      </c>
      <c r="H96" t="s">
        <v>142</v>
      </c>
      <c r="I96">
        <f t="shared" si="1"/>
        <v>268119.41776710685</v>
      </c>
    </row>
    <row r="97" spans="1:9" x14ac:dyDescent="0.25">
      <c r="A97">
        <v>1096</v>
      </c>
      <c r="B97" t="s">
        <v>22</v>
      </c>
      <c r="C97" t="s">
        <v>37</v>
      </c>
      <c r="D97" t="s">
        <v>44</v>
      </c>
      <c r="E97">
        <v>43.49</v>
      </c>
      <c r="F97">
        <v>39570401</v>
      </c>
      <c r="G97" s="2">
        <v>40376.294236111113</v>
      </c>
      <c r="H97" t="s">
        <v>143</v>
      </c>
      <c r="I97">
        <f t="shared" si="1"/>
        <v>909873.55713957222</v>
      </c>
    </row>
    <row r="98" spans="1:9" x14ac:dyDescent="0.25">
      <c r="A98">
        <v>1097</v>
      </c>
      <c r="B98" t="s">
        <v>19</v>
      </c>
      <c r="C98" t="s">
        <v>34</v>
      </c>
      <c r="D98" t="s">
        <v>39</v>
      </c>
      <c r="E98">
        <v>67.17</v>
      </c>
      <c r="F98">
        <v>17156150</v>
      </c>
      <c r="G98" s="2">
        <v>40016.797662037039</v>
      </c>
      <c r="H98" t="s">
        <v>59</v>
      </c>
      <c r="I98">
        <f t="shared" si="1"/>
        <v>255413.87524192347</v>
      </c>
    </row>
    <row r="99" spans="1:9" x14ac:dyDescent="0.25">
      <c r="A99">
        <v>1098</v>
      </c>
      <c r="B99" t="s">
        <v>22</v>
      </c>
      <c r="C99" t="s">
        <v>37</v>
      </c>
      <c r="D99" t="s">
        <v>47</v>
      </c>
      <c r="E99">
        <v>148.99</v>
      </c>
      <c r="F99">
        <v>76446503</v>
      </c>
      <c r="G99" s="2">
        <v>43456.441203703696</v>
      </c>
      <c r="H99" t="s">
        <v>144</v>
      </c>
      <c r="I99">
        <f t="shared" si="1"/>
        <v>513098.21464527817</v>
      </c>
    </row>
    <row r="100" spans="1:9" x14ac:dyDescent="0.25">
      <c r="A100">
        <v>1099</v>
      </c>
      <c r="B100" t="s">
        <v>13</v>
      </c>
      <c r="C100" t="s">
        <v>28</v>
      </c>
      <c r="D100" t="s">
        <v>46</v>
      </c>
      <c r="E100">
        <v>145.5</v>
      </c>
      <c r="F100">
        <v>80208293</v>
      </c>
      <c r="G100" s="2">
        <v>42581.900312500002</v>
      </c>
      <c r="H100" t="s">
        <v>145</v>
      </c>
      <c r="I100">
        <f t="shared" si="1"/>
        <v>551259.74570446741</v>
      </c>
    </row>
    <row r="101" spans="1:9" x14ac:dyDescent="0.25">
      <c r="A101">
        <v>1100</v>
      </c>
      <c r="B101" t="s">
        <v>9</v>
      </c>
      <c r="C101" t="s">
        <v>24</v>
      </c>
      <c r="D101" t="s">
        <v>43</v>
      </c>
      <c r="E101">
        <v>93.71</v>
      </c>
      <c r="F101">
        <v>83274557</v>
      </c>
      <c r="G101" s="2">
        <v>38863.561574074083</v>
      </c>
      <c r="H101" t="s">
        <v>146</v>
      </c>
      <c r="I101">
        <f t="shared" si="1"/>
        <v>888641.09486714343</v>
      </c>
    </row>
    <row r="102" spans="1:9" x14ac:dyDescent="0.25">
      <c r="A102">
        <v>1101</v>
      </c>
      <c r="B102" t="s">
        <v>9</v>
      </c>
      <c r="C102" t="s">
        <v>24</v>
      </c>
      <c r="D102" t="s">
        <v>38</v>
      </c>
      <c r="E102">
        <v>192.24</v>
      </c>
      <c r="F102">
        <v>97878387</v>
      </c>
      <c r="G102" s="2">
        <v>38263.426412037043</v>
      </c>
      <c r="H102" t="s">
        <v>147</v>
      </c>
      <c r="I102">
        <f t="shared" si="1"/>
        <v>509146.83208489383</v>
      </c>
    </row>
    <row r="103" spans="1:9" x14ac:dyDescent="0.25">
      <c r="A103">
        <v>1102</v>
      </c>
      <c r="B103" t="s">
        <v>16</v>
      </c>
      <c r="C103" t="s">
        <v>31</v>
      </c>
      <c r="D103" t="s">
        <v>38</v>
      </c>
      <c r="E103">
        <v>196.64</v>
      </c>
      <c r="F103">
        <v>12871141</v>
      </c>
      <c r="G103" s="2">
        <v>40926.258819444447</v>
      </c>
      <c r="H103" t="s">
        <v>148</v>
      </c>
      <c r="I103">
        <f t="shared" si="1"/>
        <v>65455.354963384867</v>
      </c>
    </row>
    <row r="104" spans="1:9" x14ac:dyDescent="0.25">
      <c r="A104">
        <v>1103</v>
      </c>
      <c r="B104" t="s">
        <v>18</v>
      </c>
      <c r="C104" t="s">
        <v>33</v>
      </c>
      <c r="D104" t="s">
        <v>46</v>
      </c>
      <c r="E104">
        <v>75.400000000000006</v>
      </c>
      <c r="F104">
        <v>66068263</v>
      </c>
      <c r="G104" s="2">
        <v>41496.803136574083</v>
      </c>
      <c r="H104" t="s">
        <v>149</v>
      </c>
      <c r="I104">
        <f t="shared" si="1"/>
        <v>876236.90981432353</v>
      </c>
    </row>
    <row r="105" spans="1:9" x14ac:dyDescent="0.25">
      <c r="A105">
        <v>1104</v>
      </c>
      <c r="B105" t="s">
        <v>14</v>
      </c>
      <c r="C105" t="s">
        <v>29</v>
      </c>
      <c r="D105" t="s">
        <v>39</v>
      </c>
      <c r="E105">
        <v>163.34</v>
      </c>
      <c r="F105">
        <v>87602782</v>
      </c>
      <c r="G105" s="2">
        <v>38024.833182870367</v>
      </c>
      <c r="H105" t="s">
        <v>150</v>
      </c>
      <c r="I105">
        <f t="shared" si="1"/>
        <v>536321.67258479248</v>
      </c>
    </row>
    <row r="106" spans="1:9" x14ac:dyDescent="0.25">
      <c r="A106">
        <v>1105</v>
      </c>
      <c r="B106" t="s">
        <v>12</v>
      </c>
      <c r="C106" t="s">
        <v>27</v>
      </c>
      <c r="D106" t="s">
        <v>39</v>
      </c>
      <c r="E106">
        <v>91.86</v>
      </c>
      <c r="F106">
        <v>35409509</v>
      </c>
      <c r="G106" s="2">
        <v>38483.845196759263</v>
      </c>
      <c r="H106" t="s">
        <v>151</v>
      </c>
      <c r="I106">
        <f t="shared" si="1"/>
        <v>385472.55606357503</v>
      </c>
    </row>
    <row r="107" spans="1:9" x14ac:dyDescent="0.25">
      <c r="A107">
        <v>1106</v>
      </c>
      <c r="B107" t="s">
        <v>10</v>
      </c>
      <c r="C107" t="s">
        <v>25</v>
      </c>
      <c r="D107" t="s">
        <v>48</v>
      </c>
      <c r="E107">
        <v>139.96</v>
      </c>
      <c r="F107">
        <v>81174400</v>
      </c>
      <c r="G107" s="2">
        <v>38902.816157407397</v>
      </c>
      <c r="H107" t="s">
        <v>152</v>
      </c>
      <c r="I107">
        <f t="shared" si="1"/>
        <v>579982.85224349808</v>
      </c>
    </row>
    <row r="108" spans="1:9" x14ac:dyDescent="0.25">
      <c r="A108">
        <v>1107</v>
      </c>
      <c r="B108" t="s">
        <v>11</v>
      </c>
      <c r="C108" t="s">
        <v>26</v>
      </c>
      <c r="D108" t="s">
        <v>42</v>
      </c>
      <c r="E108">
        <v>142.44</v>
      </c>
      <c r="F108">
        <v>60710930</v>
      </c>
      <c r="G108" s="2">
        <v>43948.098333333342</v>
      </c>
      <c r="H108" t="s">
        <v>153</v>
      </c>
      <c r="I108">
        <f t="shared" si="1"/>
        <v>426221.07554057852</v>
      </c>
    </row>
    <row r="109" spans="1:9" x14ac:dyDescent="0.25">
      <c r="A109">
        <v>1108</v>
      </c>
      <c r="B109" t="s">
        <v>20</v>
      </c>
      <c r="C109" t="s">
        <v>35</v>
      </c>
      <c r="D109" t="s">
        <v>39</v>
      </c>
      <c r="E109">
        <v>65.930000000000007</v>
      </c>
      <c r="F109">
        <v>4569676</v>
      </c>
      <c r="G109" s="2">
        <v>41139.875821759262</v>
      </c>
      <c r="H109" t="s">
        <v>154</v>
      </c>
      <c r="I109">
        <f t="shared" si="1"/>
        <v>69311.026846655543</v>
      </c>
    </row>
    <row r="110" spans="1:9" x14ac:dyDescent="0.25">
      <c r="A110">
        <v>1109</v>
      </c>
      <c r="B110" t="s">
        <v>19</v>
      </c>
      <c r="C110" t="s">
        <v>34</v>
      </c>
      <c r="D110" t="s">
        <v>39</v>
      </c>
      <c r="E110">
        <v>198.92</v>
      </c>
      <c r="F110">
        <v>26962521</v>
      </c>
      <c r="G110" s="2">
        <v>42132.60361111111</v>
      </c>
      <c r="H110" t="s">
        <v>155</v>
      </c>
      <c r="I110">
        <f t="shared" si="1"/>
        <v>135544.54554594812</v>
      </c>
    </row>
    <row r="111" spans="1:9" x14ac:dyDescent="0.25">
      <c r="A111">
        <v>1110</v>
      </c>
      <c r="B111" t="s">
        <v>17</v>
      </c>
      <c r="C111" t="s">
        <v>32</v>
      </c>
      <c r="D111" t="s">
        <v>47</v>
      </c>
      <c r="E111">
        <v>154.30000000000001</v>
      </c>
      <c r="F111">
        <v>29043569</v>
      </c>
      <c r="G111" s="2">
        <v>41396.675219907411</v>
      </c>
      <c r="H111" t="s">
        <v>156</v>
      </c>
      <c r="I111">
        <f t="shared" si="1"/>
        <v>188227.92611795204</v>
      </c>
    </row>
    <row r="112" spans="1:9" x14ac:dyDescent="0.25">
      <c r="A112">
        <v>1111</v>
      </c>
      <c r="B112" t="s">
        <v>16</v>
      </c>
      <c r="C112" t="s">
        <v>31</v>
      </c>
      <c r="D112" t="s">
        <v>39</v>
      </c>
      <c r="E112">
        <v>87.13</v>
      </c>
      <c r="F112">
        <v>38547860</v>
      </c>
      <c r="G112" s="2">
        <v>43000.898784722223</v>
      </c>
      <c r="H112" t="s">
        <v>157</v>
      </c>
      <c r="I112">
        <f t="shared" si="1"/>
        <v>442417.76655572135</v>
      </c>
    </row>
    <row r="113" spans="1:9" x14ac:dyDescent="0.25">
      <c r="A113">
        <v>1112</v>
      </c>
      <c r="B113" t="s">
        <v>13</v>
      </c>
      <c r="C113" t="s">
        <v>28</v>
      </c>
      <c r="D113" t="s">
        <v>43</v>
      </c>
      <c r="E113">
        <v>48.55</v>
      </c>
      <c r="F113">
        <v>20392331</v>
      </c>
      <c r="G113" s="2">
        <v>41421.827268518522</v>
      </c>
      <c r="H113" t="s">
        <v>158</v>
      </c>
      <c r="I113">
        <f t="shared" si="1"/>
        <v>420027.41503604536</v>
      </c>
    </row>
    <row r="114" spans="1:9" x14ac:dyDescent="0.25">
      <c r="A114">
        <v>1113</v>
      </c>
      <c r="B114" t="s">
        <v>11</v>
      </c>
      <c r="C114" t="s">
        <v>26</v>
      </c>
      <c r="D114" t="s">
        <v>47</v>
      </c>
      <c r="E114">
        <v>36.89</v>
      </c>
      <c r="F114">
        <v>71013564</v>
      </c>
      <c r="G114" s="2">
        <v>40239.232916666668</v>
      </c>
      <c r="H114" t="s">
        <v>159</v>
      </c>
      <c r="I114">
        <f t="shared" si="1"/>
        <v>1925008.5117918134</v>
      </c>
    </row>
    <row r="115" spans="1:9" x14ac:dyDescent="0.25">
      <c r="A115">
        <v>1114</v>
      </c>
      <c r="B115" t="s">
        <v>14</v>
      </c>
      <c r="C115" t="s">
        <v>29</v>
      </c>
      <c r="D115" t="s">
        <v>41</v>
      </c>
      <c r="E115">
        <v>58.38</v>
      </c>
      <c r="F115">
        <v>59849252</v>
      </c>
      <c r="G115" s="2">
        <v>39493.510520833333</v>
      </c>
      <c r="H115" t="s">
        <v>160</v>
      </c>
      <c r="I115">
        <f t="shared" si="1"/>
        <v>1025167.0435080506</v>
      </c>
    </row>
    <row r="116" spans="1:9" x14ac:dyDescent="0.25">
      <c r="A116">
        <v>1115</v>
      </c>
      <c r="B116" t="s">
        <v>19</v>
      </c>
      <c r="C116" t="s">
        <v>34</v>
      </c>
      <c r="D116" t="s">
        <v>42</v>
      </c>
      <c r="E116">
        <v>52.3</v>
      </c>
      <c r="F116">
        <v>3363965</v>
      </c>
      <c r="G116" s="2">
        <v>40851.283472222232</v>
      </c>
      <c r="H116" t="s">
        <v>161</v>
      </c>
      <c r="I116">
        <f t="shared" si="1"/>
        <v>64320.554493307842</v>
      </c>
    </row>
    <row r="117" spans="1:9" x14ac:dyDescent="0.25">
      <c r="A117">
        <v>1116</v>
      </c>
      <c r="B117" t="s">
        <v>15</v>
      </c>
      <c r="C117" t="s">
        <v>30</v>
      </c>
      <c r="D117" t="s">
        <v>43</v>
      </c>
      <c r="E117">
        <v>103.63</v>
      </c>
      <c r="F117">
        <v>94638340</v>
      </c>
      <c r="G117" s="2">
        <v>39116.434259259258</v>
      </c>
      <c r="H117" t="s">
        <v>162</v>
      </c>
      <c r="I117">
        <f t="shared" si="1"/>
        <v>913233.04062530154</v>
      </c>
    </row>
    <row r="118" spans="1:9" x14ac:dyDescent="0.25">
      <c r="A118">
        <v>1117</v>
      </c>
      <c r="B118" t="s">
        <v>9</v>
      </c>
      <c r="C118" t="s">
        <v>24</v>
      </c>
      <c r="D118" t="s">
        <v>48</v>
      </c>
      <c r="E118">
        <v>151.69999999999999</v>
      </c>
      <c r="F118">
        <v>65387213</v>
      </c>
      <c r="G118" s="2">
        <v>43331.478796296287</v>
      </c>
      <c r="H118" t="s">
        <v>163</v>
      </c>
      <c r="I118">
        <f t="shared" si="1"/>
        <v>431029.74950560322</v>
      </c>
    </row>
    <row r="119" spans="1:9" x14ac:dyDescent="0.25">
      <c r="A119">
        <v>1118</v>
      </c>
      <c r="B119" t="s">
        <v>14</v>
      </c>
      <c r="C119" t="s">
        <v>29</v>
      </c>
      <c r="D119" t="s">
        <v>39</v>
      </c>
      <c r="E119">
        <v>83.91</v>
      </c>
      <c r="F119">
        <v>84979442</v>
      </c>
      <c r="G119" s="2">
        <v>44149.02071759259</v>
      </c>
      <c r="H119" t="s">
        <v>164</v>
      </c>
      <c r="I119">
        <f t="shared" si="1"/>
        <v>1012745.1078536528</v>
      </c>
    </row>
    <row r="120" spans="1:9" x14ac:dyDescent="0.25">
      <c r="A120">
        <v>1119</v>
      </c>
      <c r="B120" t="s">
        <v>21</v>
      </c>
      <c r="C120" t="s">
        <v>36</v>
      </c>
      <c r="D120" t="s">
        <v>40</v>
      </c>
      <c r="E120">
        <v>152.22999999999999</v>
      </c>
      <c r="F120">
        <v>65578290</v>
      </c>
      <c r="G120" s="2">
        <v>39849.06795138889</v>
      </c>
      <c r="H120" t="s">
        <v>165</v>
      </c>
      <c r="I120">
        <f t="shared" si="1"/>
        <v>430784.27379622939</v>
      </c>
    </row>
    <row r="121" spans="1:9" x14ac:dyDescent="0.25">
      <c r="A121">
        <v>1120</v>
      </c>
      <c r="B121" t="s">
        <v>20</v>
      </c>
      <c r="C121" t="s">
        <v>35</v>
      </c>
      <c r="D121" t="s">
        <v>45</v>
      </c>
      <c r="E121">
        <v>174.73</v>
      </c>
      <c r="F121">
        <v>82453985</v>
      </c>
      <c r="G121" s="2">
        <v>39617.6328125</v>
      </c>
      <c r="H121" t="s">
        <v>166</v>
      </c>
      <c r="I121">
        <f t="shared" si="1"/>
        <v>471893.69312653813</v>
      </c>
    </row>
    <row r="122" spans="1:9" x14ac:dyDescent="0.25">
      <c r="A122">
        <v>1121</v>
      </c>
      <c r="B122" t="s">
        <v>8</v>
      </c>
      <c r="C122" t="s">
        <v>23</v>
      </c>
      <c r="D122" t="s">
        <v>41</v>
      </c>
      <c r="E122">
        <v>87.66</v>
      </c>
      <c r="F122">
        <v>98653361</v>
      </c>
      <c r="G122" s="2">
        <v>40463.919618055559</v>
      </c>
      <c r="H122" t="s">
        <v>167</v>
      </c>
      <c r="I122">
        <f t="shared" si="1"/>
        <v>1125409.0919461555</v>
      </c>
    </row>
    <row r="123" spans="1:9" x14ac:dyDescent="0.25">
      <c r="A123">
        <v>1122</v>
      </c>
      <c r="B123" t="s">
        <v>15</v>
      </c>
      <c r="C123" t="s">
        <v>30</v>
      </c>
      <c r="D123" t="s">
        <v>40</v>
      </c>
      <c r="E123">
        <v>114.54</v>
      </c>
      <c r="F123">
        <v>19340532</v>
      </c>
      <c r="G123" s="2">
        <v>38916.777268518519</v>
      </c>
      <c r="H123" t="s">
        <v>168</v>
      </c>
      <c r="I123">
        <f t="shared" si="1"/>
        <v>168853.95495023573</v>
      </c>
    </row>
    <row r="124" spans="1:9" x14ac:dyDescent="0.25">
      <c r="A124">
        <v>1123</v>
      </c>
      <c r="B124" t="s">
        <v>18</v>
      </c>
      <c r="C124" t="s">
        <v>33</v>
      </c>
      <c r="D124" t="s">
        <v>44</v>
      </c>
      <c r="E124">
        <v>43.9</v>
      </c>
      <c r="F124">
        <v>29090734</v>
      </c>
      <c r="G124" s="2">
        <v>43600.537349537037</v>
      </c>
      <c r="H124" t="s">
        <v>169</v>
      </c>
      <c r="I124">
        <f t="shared" si="1"/>
        <v>662659.08883826877</v>
      </c>
    </row>
    <row r="125" spans="1:9" x14ac:dyDescent="0.25">
      <c r="A125">
        <v>1124</v>
      </c>
      <c r="B125" t="s">
        <v>9</v>
      </c>
      <c r="C125" t="s">
        <v>24</v>
      </c>
      <c r="D125" t="s">
        <v>48</v>
      </c>
      <c r="E125">
        <v>73.2</v>
      </c>
      <c r="F125">
        <v>36817924</v>
      </c>
      <c r="G125" s="2">
        <v>44382.076249999998</v>
      </c>
      <c r="H125" t="s">
        <v>170</v>
      </c>
      <c r="I125">
        <f t="shared" si="1"/>
        <v>502977.10382513661</v>
      </c>
    </row>
    <row r="126" spans="1:9" x14ac:dyDescent="0.25">
      <c r="A126">
        <v>1125</v>
      </c>
      <c r="B126" t="s">
        <v>9</v>
      </c>
      <c r="C126" t="s">
        <v>24</v>
      </c>
      <c r="D126" t="s">
        <v>41</v>
      </c>
      <c r="E126">
        <v>81.489999999999995</v>
      </c>
      <c r="F126">
        <v>43051619</v>
      </c>
      <c r="G126" s="2">
        <v>39967.785833333342</v>
      </c>
      <c r="H126" t="s">
        <v>171</v>
      </c>
      <c r="I126">
        <f t="shared" si="1"/>
        <v>528305.54669284576</v>
      </c>
    </row>
    <row r="127" spans="1:9" x14ac:dyDescent="0.25">
      <c r="A127">
        <v>1126</v>
      </c>
      <c r="B127" t="s">
        <v>18</v>
      </c>
      <c r="C127" t="s">
        <v>33</v>
      </c>
      <c r="D127" t="s">
        <v>42</v>
      </c>
      <c r="E127">
        <v>98.28</v>
      </c>
      <c r="F127">
        <v>31970481</v>
      </c>
      <c r="G127" s="2">
        <v>43101.825428240743</v>
      </c>
      <c r="H127" t="s">
        <v>172</v>
      </c>
      <c r="I127">
        <f t="shared" si="1"/>
        <v>325299.96947496949</v>
      </c>
    </row>
    <row r="128" spans="1:9" x14ac:dyDescent="0.25">
      <c r="A128">
        <v>1127</v>
      </c>
      <c r="B128" t="s">
        <v>12</v>
      </c>
      <c r="C128" t="s">
        <v>27</v>
      </c>
      <c r="D128" t="s">
        <v>44</v>
      </c>
      <c r="E128">
        <v>179.21</v>
      </c>
      <c r="F128">
        <v>29938440</v>
      </c>
      <c r="G128" s="2">
        <v>42866.357152777768</v>
      </c>
      <c r="H128" t="s">
        <v>173</v>
      </c>
      <c r="I128">
        <f t="shared" si="1"/>
        <v>167057.8650744936</v>
      </c>
    </row>
    <row r="129" spans="1:9" x14ac:dyDescent="0.25">
      <c r="A129">
        <v>1128</v>
      </c>
      <c r="B129" t="s">
        <v>13</v>
      </c>
      <c r="C129" t="s">
        <v>28</v>
      </c>
      <c r="D129" t="s">
        <v>47</v>
      </c>
      <c r="E129">
        <v>36.270000000000003</v>
      </c>
      <c r="F129">
        <v>87870142</v>
      </c>
      <c r="G129" s="2">
        <v>40034.048125000001</v>
      </c>
      <c r="H129" t="s">
        <v>174</v>
      </c>
      <c r="I129">
        <f t="shared" si="1"/>
        <v>2422667.2732285634</v>
      </c>
    </row>
    <row r="130" spans="1:9" x14ac:dyDescent="0.25">
      <c r="A130">
        <v>1129</v>
      </c>
      <c r="B130" t="s">
        <v>12</v>
      </c>
      <c r="C130" t="s">
        <v>27</v>
      </c>
      <c r="D130" t="s">
        <v>47</v>
      </c>
      <c r="E130">
        <v>119.31</v>
      </c>
      <c r="F130">
        <v>12658037</v>
      </c>
      <c r="G130" s="2">
        <v>38082.397002314807</v>
      </c>
      <c r="H130" t="s">
        <v>175</v>
      </c>
      <c r="I130">
        <f t="shared" si="1"/>
        <v>106093.68032855586</v>
      </c>
    </row>
    <row r="131" spans="1:9" x14ac:dyDescent="0.25">
      <c r="A131">
        <v>1130</v>
      </c>
      <c r="B131" t="s">
        <v>8</v>
      </c>
      <c r="C131" t="s">
        <v>23</v>
      </c>
      <c r="D131" t="s">
        <v>41</v>
      </c>
      <c r="E131">
        <v>134.58000000000001</v>
      </c>
      <c r="F131">
        <v>74075264</v>
      </c>
      <c r="G131" s="2">
        <v>39033.223240740743</v>
      </c>
      <c r="H131" t="s">
        <v>176</v>
      </c>
      <c r="I131">
        <f t="shared" ref="I131:I194" si="2">F131/E131</f>
        <v>550418.07103581505</v>
      </c>
    </row>
    <row r="132" spans="1:9" x14ac:dyDescent="0.25">
      <c r="A132">
        <v>1131</v>
      </c>
      <c r="B132" t="s">
        <v>14</v>
      </c>
      <c r="C132" t="s">
        <v>29</v>
      </c>
      <c r="D132" t="s">
        <v>48</v>
      </c>
      <c r="E132">
        <v>153.61000000000001</v>
      </c>
      <c r="F132">
        <v>22136896</v>
      </c>
      <c r="G132" s="2">
        <v>37894.989988425928</v>
      </c>
      <c r="H132" t="s">
        <v>177</v>
      </c>
      <c r="I132">
        <f t="shared" si="2"/>
        <v>144111.03443786211</v>
      </c>
    </row>
    <row r="133" spans="1:9" x14ac:dyDescent="0.25">
      <c r="A133">
        <v>1132</v>
      </c>
      <c r="B133" t="s">
        <v>16</v>
      </c>
      <c r="C133" t="s">
        <v>31</v>
      </c>
      <c r="D133" t="s">
        <v>39</v>
      </c>
      <c r="E133">
        <v>176.3</v>
      </c>
      <c r="F133">
        <v>84641899</v>
      </c>
      <c r="G133" s="2">
        <v>42352.016342592593</v>
      </c>
      <c r="H133" t="s">
        <v>178</v>
      </c>
      <c r="I133">
        <f t="shared" si="2"/>
        <v>480101.52580828132</v>
      </c>
    </row>
    <row r="134" spans="1:9" x14ac:dyDescent="0.25">
      <c r="A134">
        <v>1133</v>
      </c>
      <c r="B134" t="s">
        <v>17</v>
      </c>
      <c r="C134" t="s">
        <v>32</v>
      </c>
      <c r="D134" t="s">
        <v>43</v>
      </c>
      <c r="E134">
        <v>167.51</v>
      </c>
      <c r="F134">
        <v>39191902</v>
      </c>
      <c r="G134" s="2">
        <v>39925.90148148148</v>
      </c>
      <c r="H134" t="s">
        <v>179</v>
      </c>
      <c r="I134">
        <f t="shared" si="2"/>
        <v>233967.53626649157</v>
      </c>
    </row>
    <row r="135" spans="1:9" x14ac:dyDescent="0.25">
      <c r="A135">
        <v>1134</v>
      </c>
      <c r="B135" t="s">
        <v>16</v>
      </c>
      <c r="C135" t="s">
        <v>31</v>
      </c>
      <c r="D135" t="s">
        <v>47</v>
      </c>
      <c r="E135">
        <v>177.86</v>
      </c>
      <c r="F135">
        <v>22149443</v>
      </c>
      <c r="G135" s="2">
        <v>43543.581921296303</v>
      </c>
      <c r="H135" t="s">
        <v>180</v>
      </c>
      <c r="I135">
        <f t="shared" si="2"/>
        <v>124533.02035308669</v>
      </c>
    </row>
    <row r="136" spans="1:9" x14ac:dyDescent="0.25">
      <c r="A136">
        <v>1135</v>
      </c>
      <c r="B136" t="s">
        <v>20</v>
      </c>
      <c r="C136" t="s">
        <v>35</v>
      </c>
      <c r="D136" t="s">
        <v>48</v>
      </c>
      <c r="E136">
        <v>138.49</v>
      </c>
      <c r="F136">
        <v>68951438</v>
      </c>
      <c r="G136" s="2">
        <v>39675.304525462961</v>
      </c>
      <c r="H136" t="s">
        <v>181</v>
      </c>
      <c r="I136">
        <f t="shared" si="2"/>
        <v>497880.26572315686</v>
      </c>
    </row>
    <row r="137" spans="1:9" x14ac:dyDescent="0.25">
      <c r="A137">
        <v>1136</v>
      </c>
      <c r="B137" t="s">
        <v>18</v>
      </c>
      <c r="C137" t="s">
        <v>33</v>
      </c>
      <c r="D137" t="s">
        <v>40</v>
      </c>
      <c r="E137">
        <v>123.31</v>
      </c>
      <c r="F137">
        <v>89447135</v>
      </c>
      <c r="G137" s="2">
        <v>43347.118171296293</v>
      </c>
      <c r="H137" t="s">
        <v>182</v>
      </c>
      <c r="I137">
        <f t="shared" si="2"/>
        <v>725384.27540345467</v>
      </c>
    </row>
    <row r="138" spans="1:9" x14ac:dyDescent="0.25">
      <c r="A138">
        <v>1137</v>
      </c>
      <c r="B138" t="s">
        <v>22</v>
      </c>
      <c r="C138" t="s">
        <v>37</v>
      </c>
      <c r="D138" t="s">
        <v>46</v>
      </c>
      <c r="E138">
        <v>81.7</v>
      </c>
      <c r="F138">
        <v>43511759</v>
      </c>
      <c r="G138" s="2">
        <v>39287.238587962973</v>
      </c>
      <c r="H138" t="s">
        <v>183</v>
      </c>
      <c r="I138">
        <f t="shared" si="2"/>
        <v>532579.66952264379</v>
      </c>
    </row>
    <row r="139" spans="1:9" x14ac:dyDescent="0.25">
      <c r="A139">
        <v>1138</v>
      </c>
      <c r="B139" t="s">
        <v>18</v>
      </c>
      <c r="C139" t="s">
        <v>33</v>
      </c>
      <c r="D139" t="s">
        <v>44</v>
      </c>
      <c r="E139">
        <v>192.92</v>
      </c>
      <c r="F139">
        <v>49584649</v>
      </c>
      <c r="G139" s="2">
        <v>40739.041041666656</v>
      </c>
      <c r="H139" t="s">
        <v>184</v>
      </c>
      <c r="I139">
        <f t="shared" si="2"/>
        <v>257021.8173336098</v>
      </c>
    </row>
    <row r="140" spans="1:9" x14ac:dyDescent="0.25">
      <c r="A140">
        <v>1139</v>
      </c>
      <c r="B140" t="s">
        <v>12</v>
      </c>
      <c r="C140" t="s">
        <v>27</v>
      </c>
      <c r="D140" t="s">
        <v>39</v>
      </c>
      <c r="E140">
        <v>55.79</v>
      </c>
      <c r="F140">
        <v>71194740</v>
      </c>
      <c r="G140" s="2">
        <v>44599.252465277779</v>
      </c>
      <c r="H140" t="s">
        <v>185</v>
      </c>
      <c r="I140">
        <f t="shared" si="2"/>
        <v>1276120.0932066678</v>
      </c>
    </row>
    <row r="141" spans="1:9" x14ac:dyDescent="0.25">
      <c r="A141">
        <v>1140</v>
      </c>
      <c r="B141" t="s">
        <v>18</v>
      </c>
      <c r="C141" t="s">
        <v>33</v>
      </c>
      <c r="D141" t="s">
        <v>39</v>
      </c>
      <c r="E141">
        <v>159.94</v>
      </c>
      <c r="F141">
        <v>83348152</v>
      </c>
      <c r="G141" s="2">
        <v>39956.66033564815</v>
      </c>
      <c r="H141" t="s">
        <v>186</v>
      </c>
      <c r="I141">
        <f t="shared" si="2"/>
        <v>521121.37051394273</v>
      </c>
    </row>
    <row r="142" spans="1:9" x14ac:dyDescent="0.25">
      <c r="A142">
        <v>1141</v>
      </c>
      <c r="B142" t="s">
        <v>19</v>
      </c>
      <c r="C142" t="s">
        <v>34</v>
      </c>
      <c r="D142" t="s">
        <v>42</v>
      </c>
      <c r="E142">
        <v>84.43</v>
      </c>
      <c r="F142">
        <v>74693613</v>
      </c>
      <c r="G142" s="2">
        <v>38899.430868055562</v>
      </c>
      <c r="H142" t="s">
        <v>187</v>
      </c>
      <c r="I142">
        <f t="shared" si="2"/>
        <v>884680.95463697729</v>
      </c>
    </row>
    <row r="143" spans="1:9" x14ac:dyDescent="0.25">
      <c r="A143">
        <v>1142</v>
      </c>
      <c r="B143" t="s">
        <v>16</v>
      </c>
      <c r="C143" t="s">
        <v>31</v>
      </c>
      <c r="D143" t="s">
        <v>44</v>
      </c>
      <c r="E143">
        <v>64.73</v>
      </c>
      <c r="F143">
        <v>22873929</v>
      </c>
      <c r="G143" s="2">
        <v>38348.602812500001</v>
      </c>
      <c r="H143" t="s">
        <v>188</v>
      </c>
      <c r="I143">
        <f t="shared" si="2"/>
        <v>353374.46315464232</v>
      </c>
    </row>
    <row r="144" spans="1:9" x14ac:dyDescent="0.25">
      <c r="A144">
        <v>1143</v>
      </c>
      <c r="B144" t="s">
        <v>16</v>
      </c>
      <c r="C144" t="s">
        <v>31</v>
      </c>
      <c r="D144" t="s">
        <v>38</v>
      </c>
      <c r="E144">
        <v>185.41</v>
      </c>
      <c r="F144">
        <v>11672336</v>
      </c>
      <c r="G144" s="2">
        <v>41466.377523148149</v>
      </c>
      <c r="H144" t="s">
        <v>189</v>
      </c>
      <c r="I144">
        <f t="shared" si="2"/>
        <v>62954.188015748885</v>
      </c>
    </row>
    <row r="145" spans="1:9" x14ac:dyDescent="0.25">
      <c r="A145">
        <v>1144</v>
      </c>
      <c r="B145" t="s">
        <v>16</v>
      </c>
      <c r="C145" t="s">
        <v>31</v>
      </c>
      <c r="D145" t="s">
        <v>40</v>
      </c>
      <c r="E145">
        <v>168.65</v>
      </c>
      <c r="F145">
        <v>80960129</v>
      </c>
      <c r="G145" s="2">
        <v>40381.350601851853</v>
      </c>
      <c r="H145" t="s">
        <v>190</v>
      </c>
      <c r="I145">
        <f t="shared" si="2"/>
        <v>480048.20041506074</v>
      </c>
    </row>
    <row r="146" spans="1:9" x14ac:dyDescent="0.25">
      <c r="A146">
        <v>1145</v>
      </c>
      <c r="B146" t="s">
        <v>8</v>
      </c>
      <c r="C146" t="s">
        <v>23</v>
      </c>
      <c r="D146" t="s">
        <v>40</v>
      </c>
      <c r="E146">
        <v>30.12</v>
      </c>
      <c r="F146">
        <v>13601378</v>
      </c>
      <c r="G146" s="2">
        <v>44650.58861111111</v>
      </c>
      <c r="H146" t="s">
        <v>176</v>
      </c>
      <c r="I146">
        <f t="shared" si="2"/>
        <v>451572.97476759629</v>
      </c>
    </row>
    <row r="147" spans="1:9" x14ac:dyDescent="0.25">
      <c r="A147">
        <v>1146</v>
      </c>
      <c r="B147" t="s">
        <v>19</v>
      </c>
      <c r="C147" t="s">
        <v>34</v>
      </c>
      <c r="D147" t="s">
        <v>43</v>
      </c>
      <c r="E147">
        <v>87.6</v>
      </c>
      <c r="F147">
        <v>34671320</v>
      </c>
      <c r="G147" s="2">
        <v>41374.038182870368</v>
      </c>
      <c r="H147" t="s">
        <v>191</v>
      </c>
      <c r="I147">
        <f t="shared" si="2"/>
        <v>395791.32420091325</v>
      </c>
    </row>
    <row r="148" spans="1:9" x14ac:dyDescent="0.25">
      <c r="A148">
        <v>1147</v>
      </c>
      <c r="B148" t="s">
        <v>20</v>
      </c>
      <c r="C148" t="s">
        <v>35</v>
      </c>
      <c r="D148" t="s">
        <v>45</v>
      </c>
      <c r="E148">
        <v>109.55</v>
      </c>
      <c r="F148">
        <v>78861577</v>
      </c>
      <c r="G148" s="2">
        <v>44231.857754629629</v>
      </c>
      <c r="H148" t="s">
        <v>132</v>
      </c>
      <c r="I148">
        <f t="shared" si="2"/>
        <v>719868.34322227293</v>
      </c>
    </row>
    <row r="149" spans="1:9" x14ac:dyDescent="0.25">
      <c r="A149">
        <v>1148</v>
      </c>
      <c r="B149" t="s">
        <v>21</v>
      </c>
      <c r="C149" t="s">
        <v>36</v>
      </c>
      <c r="D149" t="s">
        <v>40</v>
      </c>
      <c r="E149">
        <v>83.57</v>
      </c>
      <c r="F149">
        <v>20438647</v>
      </c>
      <c r="G149" s="2">
        <v>38185.494976851849</v>
      </c>
      <c r="H149" t="s">
        <v>192</v>
      </c>
      <c r="I149">
        <f t="shared" si="2"/>
        <v>244569.18750747878</v>
      </c>
    </row>
    <row r="150" spans="1:9" x14ac:dyDescent="0.25">
      <c r="A150">
        <v>1149</v>
      </c>
      <c r="B150" t="s">
        <v>10</v>
      </c>
      <c r="C150" t="s">
        <v>25</v>
      </c>
      <c r="D150" t="s">
        <v>46</v>
      </c>
      <c r="E150">
        <v>54.75</v>
      </c>
      <c r="F150">
        <v>97621870</v>
      </c>
      <c r="G150" s="2">
        <v>44120.856805555559</v>
      </c>
      <c r="H150" t="s">
        <v>193</v>
      </c>
      <c r="I150">
        <f t="shared" si="2"/>
        <v>1783047.8538812785</v>
      </c>
    </row>
    <row r="151" spans="1:9" x14ac:dyDescent="0.25">
      <c r="A151">
        <v>1150</v>
      </c>
      <c r="B151" t="s">
        <v>8</v>
      </c>
      <c r="C151" t="s">
        <v>23</v>
      </c>
      <c r="D151" t="s">
        <v>47</v>
      </c>
      <c r="E151">
        <v>89.89</v>
      </c>
      <c r="F151">
        <v>90904021</v>
      </c>
      <c r="G151" s="2">
        <v>39744.435555555552</v>
      </c>
      <c r="H151" t="s">
        <v>194</v>
      </c>
      <c r="I151">
        <f t="shared" si="2"/>
        <v>1011280.6875069529</v>
      </c>
    </row>
    <row r="152" spans="1:9" x14ac:dyDescent="0.25">
      <c r="A152">
        <v>1151</v>
      </c>
      <c r="B152" t="s">
        <v>10</v>
      </c>
      <c r="C152" t="s">
        <v>25</v>
      </c>
      <c r="D152" t="s">
        <v>39</v>
      </c>
      <c r="E152">
        <v>180.73</v>
      </c>
      <c r="F152">
        <v>25719678</v>
      </c>
      <c r="G152" s="2">
        <v>39078.294594907413</v>
      </c>
      <c r="H152" t="s">
        <v>60</v>
      </c>
      <c r="I152">
        <f t="shared" si="2"/>
        <v>142309.95407513971</v>
      </c>
    </row>
    <row r="153" spans="1:9" x14ac:dyDescent="0.25">
      <c r="A153">
        <v>1152</v>
      </c>
      <c r="B153" t="s">
        <v>19</v>
      </c>
      <c r="C153" t="s">
        <v>34</v>
      </c>
      <c r="D153" t="s">
        <v>45</v>
      </c>
      <c r="E153">
        <v>60.27</v>
      </c>
      <c r="F153">
        <v>9911376</v>
      </c>
      <c r="G153" s="2">
        <v>43969.863703703697</v>
      </c>
      <c r="H153" t="s">
        <v>195</v>
      </c>
      <c r="I153">
        <f t="shared" si="2"/>
        <v>164449.57690393229</v>
      </c>
    </row>
    <row r="154" spans="1:9" x14ac:dyDescent="0.25">
      <c r="A154">
        <v>1153</v>
      </c>
      <c r="B154" t="s">
        <v>8</v>
      </c>
      <c r="C154" t="s">
        <v>23</v>
      </c>
      <c r="D154" t="s">
        <v>44</v>
      </c>
      <c r="E154">
        <v>190.41</v>
      </c>
      <c r="F154">
        <v>89766888</v>
      </c>
      <c r="G154" s="2">
        <v>42488.646365740737</v>
      </c>
      <c r="H154" t="s">
        <v>196</v>
      </c>
      <c r="I154">
        <f t="shared" si="2"/>
        <v>471439.98739561997</v>
      </c>
    </row>
    <row r="155" spans="1:9" x14ac:dyDescent="0.25">
      <c r="A155">
        <v>1154</v>
      </c>
      <c r="B155" t="s">
        <v>11</v>
      </c>
      <c r="C155" t="s">
        <v>26</v>
      </c>
      <c r="D155" t="s">
        <v>46</v>
      </c>
      <c r="E155">
        <v>147.13</v>
      </c>
      <c r="F155">
        <v>23171807</v>
      </c>
      <c r="G155" s="2">
        <v>40946.167025462957</v>
      </c>
      <c r="H155" t="s">
        <v>197</v>
      </c>
      <c r="I155">
        <f t="shared" si="2"/>
        <v>157492.06144226194</v>
      </c>
    </row>
    <row r="156" spans="1:9" x14ac:dyDescent="0.25">
      <c r="A156">
        <v>1155</v>
      </c>
      <c r="B156" t="s">
        <v>21</v>
      </c>
      <c r="C156" t="s">
        <v>36</v>
      </c>
      <c r="D156" t="s">
        <v>40</v>
      </c>
      <c r="E156">
        <v>51.11</v>
      </c>
      <c r="F156">
        <v>89256416</v>
      </c>
      <c r="G156" s="2">
        <v>44350.792164351849</v>
      </c>
      <c r="H156" t="s">
        <v>198</v>
      </c>
      <c r="I156">
        <f t="shared" si="2"/>
        <v>1746359.1469379768</v>
      </c>
    </row>
    <row r="157" spans="1:9" x14ac:dyDescent="0.25">
      <c r="A157">
        <v>1156</v>
      </c>
      <c r="B157" t="s">
        <v>19</v>
      </c>
      <c r="C157" t="s">
        <v>34</v>
      </c>
      <c r="D157" t="s">
        <v>47</v>
      </c>
      <c r="E157">
        <v>193.55</v>
      </c>
      <c r="F157">
        <v>67184905</v>
      </c>
      <c r="G157" s="2">
        <v>38862.217662037037</v>
      </c>
      <c r="H157" t="s">
        <v>199</v>
      </c>
      <c r="I157">
        <f t="shared" si="2"/>
        <v>347119.1165073624</v>
      </c>
    </row>
    <row r="158" spans="1:9" x14ac:dyDescent="0.25">
      <c r="A158">
        <v>1157</v>
      </c>
      <c r="B158" t="s">
        <v>13</v>
      </c>
      <c r="C158" t="s">
        <v>28</v>
      </c>
      <c r="D158" t="s">
        <v>46</v>
      </c>
      <c r="E158">
        <v>143.63999999999999</v>
      </c>
      <c r="F158">
        <v>82360611</v>
      </c>
      <c r="G158" s="2">
        <v>44564.518090277779</v>
      </c>
      <c r="H158" t="s">
        <v>200</v>
      </c>
      <c r="I158">
        <f t="shared" si="2"/>
        <v>573382.14285714296</v>
      </c>
    </row>
    <row r="159" spans="1:9" x14ac:dyDescent="0.25">
      <c r="A159">
        <v>1158</v>
      </c>
      <c r="B159" t="s">
        <v>13</v>
      </c>
      <c r="C159" t="s">
        <v>28</v>
      </c>
      <c r="D159" t="s">
        <v>48</v>
      </c>
      <c r="E159">
        <v>66.5</v>
      </c>
      <c r="F159">
        <v>13316950</v>
      </c>
      <c r="G159" s="2">
        <v>41508.554456018523</v>
      </c>
      <c r="H159" t="s">
        <v>201</v>
      </c>
      <c r="I159">
        <f t="shared" si="2"/>
        <v>200254.8872180451</v>
      </c>
    </row>
    <row r="160" spans="1:9" x14ac:dyDescent="0.25">
      <c r="A160">
        <v>1159</v>
      </c>
      <c r="B160" t="s">
        <v>18</v>
      </c>
      <c r="C160" t="s">
        <v>33</v>
      </c>
      <c r="D160" t="s">
        <v>46</v>
      </c>
      <c r="E160">
        <v>179.65</v>
      </c>
      <c r="F160">
        <v>6375772</v>
      </c>
      <c r="G160" s="2">
        <v>43144.881354166668</v>
      </c>
      <c r="H160" t="s">
        <v>202</v>
      </c>
      <c r="I160">
        <f t="shared" si="2"/>
        <v>35489.963818536038</v>
      </c>
    </row>
    <row r="161" spans="1:9" x14ac:dyDescent="0.25">
      <c r="A161">
        <v>1160</v>
      </c>
      <c r="B161" t="s">
        <v>21</v>
      </c>
      <c r="C161" t="s">
        <v>36</v>
      </c>
      <c r="D161" t="s">
        <v>43</v>
      </c>
      <c r="E161">
        <v>85.17</v>
      </c>
      <c r="F161">
        <v>69525088</v>
      </c>
      <c r="G161" s="2">
        <v>37952.890914351847</v>
      </c>
      <c r="H161" t="s">
        <v>203</v>
      </c>
      <c r="I161">
        <f t="shared" si="2"/>
        <v>816309.59257954673</v>
      </c>
    </row>
    <row r="162" spans="1:9" x14ac:dyDescent="0.25">
      <c r="A162">
        <v>1161</v>
      </c>
      <c r="B162" t="s">
        <v>18</v>
      </c>
      <c r="C162" t="s">
        <v>33</v>
      </c>
      <c r="D162" t="s">
        <v>38</v>
      </c>
      <c r="E162">
        <v>69.959999999999994</v>
      </c>
      <c r="F162">
        <v>33097584</v>
      </c>
      <c r="G162" s="2">
        <v>37966.676793981482</v>
      </c>
      <c r="H162" t="s">
        <v>204</v>
      </c>
      <c r="I162">
        <f t="shared" si="2"/>
        <v>473092.96740994859</v>
      </c>
    </row>
    <row r="163" spans="1:9" x14ac:dyDescent="0.25">
      <c r="A163">
        <v>1162</v>
      </c>
      <c r="B163" t="s">
        <v>15</v>
      </c>
      <c r="C163" t="s">
        <v>30</v>
      </c>
      <c r="D163" t="s">
        <v>40</v>
      </c>
      <c r="E163">
        <v>113.88</v>
      </c>
      <c r="F163">
        <v>28633486</v>
      </c>
      <c r="G163" s="2">
        <v>41860.127372685187</v>
      </c>
      <c r="H163" t="s">
        <v>205</v>
      </c>
      <c r="I163">
        <f t="shared" si="2"/>
        <v>251435.59887600984</v>
      </c>
    </row>
    <row r="164" spans="1:9" x14ac:dyDescent="0.25">
      <c r="A164">
        <v>1163</v>
      </c>
      <c r="B164" t="s">
        <v>15</v>
      </c>
      <c r="C164" t="s">
        <v>30</v>
      </c>
      <c r="D164" t="s">
        <v>42</v>
      </c>
      <c r="E164">
        <v>62.21</v>
      </c>
      <c r="F164">
        <v>53014321</v>
      </c>
      <c r="G164" s="2">
        <v>38412.376319444447</v>
      </c>
      <c r="H164" t="s">
        <v>206</v>
      </c>
      <c r="I164">
        <f t="shared" si="2"/>
        <v>852183.26635589136</v>
      </c>
    </row>
    <row r="165" spans="1:9" x14ac:dyDescent="0.25">
      <c r="A165">
        <v>1164</v>
      </c>
      <c r="B165" t="s">
        <v>22</v>
      </c>
      <c r="C165" t="s">
        <v>37</v>
      </c>
      <c r="D165" t="s">
        <v>40</v>
      </c>
      <c r="E165">
        <v>114.45</v>
      </c>
      <c r="F165">
        <v>99870475</v>
      </c>
      <c r="G165" s="2">
        <v>38661.957361111112</v>
      </c>
      <c r="H165" t="s">
        <v>207</v>
      </c>
      <c r="I165">
        <f t="shared" si="2"/>
        <v>872612.27610310179</v>
      </c>
    </row>
    <row r="166" spans="1:9" x14ac:dyDescent="0.25">
      <c r="A166">
        <v>1165</v>
      </c>
      <c r="B166" t="s">
        <v>12</v>
      </c>
      <c r="C166" t="s">
        <v>27</v>
      </c>
      <c r="D166" t="s">
        <v>42</v>
      </c>
      <c r="E166">
        <v>150.9</v>
      </c>
      <c r="F166">
        <v>68338543</v>
      </c>
      <c r="G166" s="2">
        <v>43676.919618055559</v>
      </c>
      <c r="H166" t="s">
        <v>208</v>
      </c>
      <c r="I166">
        <f t="shared" si="2"/>
        <v>452873.04837640817</v>
      </c>
    </row>
    <row r="167" spans="1:9" x14ac:dyDescent="0.25">
      <c r="A167">
        <v>1166</v>
      </c>
      <c r="B167" t="s">
        <v>21</v>
      </c>
      <c r="C167" t="s">
        <v>36</v>
      </c>
      <c r="D167" t="s">
        <v>44</v>
      </c>
      <c r="E167">
        <v>57.57</v>
      </c>
      <c r="F167">
        <v>97961261</v>
      </c>
      <c r="G167" s="2">
        <v>42459.225937499999</v>
      </c>
      <c r="H167" t="s">
        <v>209</v>
      </c>
      <c r="I167">
        <f t="shared" si="2"/>
        <v>1701602.5881535523</v>
      </c>
    </row>
    <row r="168" spans="1:9" x14ac:dyDescent="0.25">
      <c r="A168">
        <v>1167</v>
      </c>
      <c r="B168" t="s">
        <v>11</v>
      </c>
      <c r="C168" t="s">
        <v>26</v>
      </c>
      <c r="D168" t="s">
        <v>38</v>
      </c>
      <c r="E168">
        <v>135.91</v>
      </c>
      <c r="F168">
        <v>82481475</v>
      </c>
      <c r="G168" s="2">
        <v>38173.793703703697</v>
      </c>
      <c r="H168" t="s">
        <v>210</v>
      </c>
      <c r="I168">
        <f t="shared" si="2"/>
        <v>606883.0476050328</v>
      </c>
    </row>
    <row r="169" spans="1:9" x14ac:dyDescent="0.25">
      <c r="A169">
        <v>1168</v>
      </c>
      <c r="B169" t="s">
        <v>12</v>
      </c>
      <c r="C169" t="s">
        <v>27</v>
      </c>
      <c r="D169" t="s">
        <v>38</v>
      </c>
      <c r="E169">
        <v>153.63</v>
      </c>
      <c r="F169">
        <v>75422795</v>
      </c>
      <c r="G169" s="2">
        <v>39085.797951388893</v>
      </c>
      <c r="H169" t="s">
        <v>211</v>
      </c>
      <c r="I169">
        <f t="shared" si="2"/>
        <v>490937.93529909523</v>
      </c>
    </row>
    <row r="170" spans="1:9" x14ac:dyDescent="0.25">
      <c r="A170">
        <v>1169</v>
      </c>
      <c r="B170" t="s">
        <v>15</v>
      </c>
      <c r="C170" t="s">
        <v>30</v>
      </c>
      <c r="D170" t="s">
        <v>45</v>
      </c>
      <c r="E170">
        <v>115.31</v>
      </c>
      <c r="F170">
        <v>51108069</v>
      </c>
      <c r="G170" s="2">
        <v>38731.036921296298</v>
      </c>
      <c r="H170" t="s">
        <v>212</v>
      </c>
      <c r="I170">
        <f t="shared" si="2"/>
        <v>443223.21567947272</v>
      </c>
    </row>
    <row r="171" spans="1:9" x14ac:dyDescent="0.25">
      <c r="A171">
        <v>1170</v>
      </c>
      <c r="B171" t="s">
        <v>22</v>
      </c>
      <c r="C171" t="s">
        <v>37</v>
      </c>
      <c r="D171" t="s">
        <v>39</v>
      </c>
      <c r="E171">
        <v>83.65</v>
      </c>
      <c r="F171">
        <v>55820640</v>
      </c>
      <c r="G171" s="2">
        <v>41848.985486111109</v>
      </c>
      <c r="H171" t="s">
        <v>213</v>
      </c>
      <c r="I171">
        <f t="shared" si="2"/>
        <v>667311.89479976089</v>
      </c>
    </row>
    <row r="172" spans="1:9" x14ac:dyDescent="0.25">
      <c r="A172">
        <v>1171</v>
      </c>
      <c r="B172" t="s">
        <v>10</v>
      </c>
      <c r="C172" t="s">
        <v>25</v>
      </c>
      <c r="D172" t="s">
        <v>42</v>
      </c>
      <c r="E172">
        <v>112.72</v>
      </c>
      <c r="F172">
        <v>1541615</v>
      </c>
      <c r="G172" s="2">
        <v>43850.582037037027</v>
      </c>
      <c r="H172" t="s">
        <v>214</v>
      </c>
      <c r="I172">
        <f t="shared" si="2"/>
        <v>13676.499290276792</v>
      </c>
    </row>
    <row r="173" spans="1:9" x14ac:dyDescent="0.25">
      <c r="A173">
        <v>1172</v>
      </c>
      <c r="B173" t="s">
        <v>21</v>
      </c>
      <c r="C173" t="s">
        <v>36</v>
      </c>
      <c r="D173" t="s">
        <v>38</v>
      </c>
      <c r="E173">
        <v>106.6</v>
      </c>
      <c r="F173">
        <v>42999244</v>
      </c>
      <c r="G173" s="2">
        <v>41832.02789351852</v>
      </c>
      <c r="H173" t="s">
        <v>215</v>
      </c>
      <c r="I173">
        <f t="shared" si="2"/>
        <v>403370.0187617261</v>
      </c>
    </row>
    <row r="174" spans="1:9" x14ac:dyDescent="0.25">
      <c r="A174">
        <v>1173</v>
      </c>
      <c r="B174" t="s">
        <v>15</v>
      </c>
      <c r="C174" t="s">
        <v>30</v>
      </c>
      <c r="D174" t="s">
        <v>39</v>
      </c>
      <c r="E174">
        <v>123.67</v>
      </c>
      <c r="F174">
        <v>90074489</v>
      </c>
      <c r="G174" s="2">
        <v>38867.249340277784</v>
      </c>
      <c r="H174" t="s">
        <v>216</v>
      </c>
      <c r="I174">
        <f t="shared" si="2"/>
        <v>728345.50820732594</v>
      </c>
    </row>
    <row r="175" spans="1:9" x14ac:dyDescent="0.25">
      <c r="A175">
        <v>1174</v>
      </c>
      <c r="B175" t="s">
        <v>16</v>
      </c>
      <c r="C175" t="s">
        <v>31</v>
      </c>
      <c r="D175" t="s">
        <v>47</v>
      </c>
      <c r="E175">
        <v>163.25</v>
      </c>
      <c r="F175">
        <v>21079900</v>
      </c>
      <c r="G175" s="2">
        <v>41066.835011574083</v>
      </c>
      <c r="H175" t="s">
        <v>217</v>
      </c>
      <c r="I175">
        <f t="shared" si="2"/>
        <v>129126.49310872894</v>
      </c>
    </row>
    <row r="176" spans="1:9" x14ac:dyDescent="0.25">
      <c r="A176">
        <v>1175</v>
      </c>
      <c r="B176" t="s">
        <v>21</v>
      </c>
      <c r="C176" t="s">
        <v>36</v>
      </c>
      <c r="D176" t="s">
        <v>48</v>
      </c>
      <c r="E176">
        <v>94.46</v>
      </c>
      <c r="F176">
        <v>52544051</v>
      </c>
      <c r="G176" s="2">
        <v>41804.112222222233</v>
      </c>
      <c r="H176" t="s">
        <v>218</v>
      </c>
      <c r="I176">
        <f t="shared" si="2"/>
        <v>556257.15646834648</v>
      </c>
    </row>
    <row r="177" spans="1:9" x14ac:dyDescent="0.25">
      <c r="A177">
        <v>1176</v>
      </c>
      <c r="B177" t="s">
        <v>12</v>
      </c>
      <c r="C177" t="s">
        <v>27</v>
      </c>
      <c r="D177" t="s">
        <v>48</v>
      </c>
      <c r="E177">
        <v>62.75</v>
      </c>
      <c r="F177">
        <v>77648976</v>
      </c>
      <c r="G177" s="2">
        <v>38567.972986111112</v>
      </c>
      <c r="H177" t="s">
        <v>219</v>
      </c>
      <c r="I177">
        <f t="shared" si="2"/>
        <v>1237433.8804780876</v>
      </c>
    </row>
    <row r="178" spans="1:9" x14ac:dyDescent="0.25">
      <c r="A178">
        <v>1177</v>
      </c>
      <c r="B178" t="s">
        <v>22</v>
      </c>
      <c r="C178" t="s">
        <v>37</v>
      </c>
      <c r="D178" t="s">
        <v>47</v>
      </c>
      <c r="E178">
        <v>49.22</v>
      </c>
      <c r="F178">
        <v>75194468</v>
      </c>
      <c r="G178" s="2">
        <v>38458.007071759261</v>
      </c>
      <c r="H178" t="s">
        <v>167</v>
      </c>
      <c r="I178">
        <f t="shared" si="2"/>
        <v>1527721.8203982122</v>
      </c>
    </row>
    <row r="179" spans="1:9" x14ac:dyDescent="0.25">
      <c r="A179">
        <v>1178</v>
      </c>
      <c r="B179" t="s">
        <v>9</v>
      </c>
      <c r="C179" t="s">
        <v>24</v>
      </c>
      <c r="D179" t="s">
        <v>43</v>
      </c>
      <c r="E179">
        <v>153.6</v>
      </c>
      <c r="F179">
        <v>46907676</v>
      </c>
      <c r="G179" s="2">
        <v>44222.626030092593</v>
      </c>
      <c r="H179" t="s">
        <v>220</v>
      </c>
      <c r="I179">
        <f t="shared" si="2"/>
        <v>305388.515625</v>
      </c>
    </row>
    <row r="180" spans="1:9" x14ac:dyDescent="0.25">
      <c r="A180">
        <v>1179</v>
      </c>
      <c r="B180" t="s">
        <v>10</v>
      </c>
      <c r="C180" t="s">
        <v>25</v>
      </c>
      <c r="D180" t="s">
        <v>41</v>
      </c>
      <c r="E180">
        <v>196.34</v>
      </c>
      <c r="F180">
        <v>17697714</v>
      </c>
      <c r="G180" s="2">
        <v>43429.282939814817</v>
      </c>
      <c r="H180" t="s">
        <v>221</v>
      </c>
      <c r="I180">
        <f t="shared" si="2"/>
        <v>90138.097178364056</v>
      </c>
    </row>
    <row r="181" spans="1:9" x14ac:dyDescent="0.25">
      <c r="A181">
        <v>1180</v>
      </c>
      <c r="B181" t="s">
        <v>20</v>
      </c>
      <c r="C181" t="s">
        <v>35</v>
      </c>
      <c r="D181" t="s">
        <v>44</v>
      </c>
      <c r="E181">
        <v>151.5</v>
      </c>
      <c r="F181">
        <v>60443432</v>
      </c>
      <c r="G181" s="2">
        <v>42175.194016203714</v>
      </c>
      <c r="H181" t="s">
        <v>222</v>
      </c>
      <c r="I181">
        <f t="shared" si="2"/>
        <v>398966.54785478546</v>
      </c>
    </row>
    <row r="182" spans="1:9" x14ac:dyDescent="0.25">
      <c r="A182">
        <v>1181</v>
      </c>
      <c r="B182" t="s">
        <v>8</v>
      </c>
      <c r="C182" t="s">
        <v>23</v>
      </c>
      <c r="D182" t="s">
        <v>44</v>
      </c>
      <c r="E182">
        <v>180.97</v>
      </c>
      <c r="F182">
        <v>47662038</v>
      </c>
      <c r="G182" s="2">
        <v>43280.379872685182</v>
      </c>
      <c r="H182" t="s">
        <v>223</v>
      </c>
      <c r="I182">
        <f t="shared" si="2"/>
        <v>263369.82925346744</v>
      </c>
    </row>
    <row r="183" spans="1:9" x14ac:dyDescent="0.25">
      <c r="A183">
        <v>1182</v>
      </c>
      <c r="B183" t="s">
        <v>14</v>
      </c>
      <c r="C183" t="s">
        <v>29</v>
      </c>
      <c r="D183" t="s">
        <v>44</v>
      </c>
      <c r="E183">
        <v>189.84</v>
      </c>
      <c r="F183">
        <v>51743599</v>
      </c>
      <c r="G183" s="2">
        <v>38508.232453703713</v>
      </c>
      <c r="H183" t="s">
        <v>224</v>
      </c>
      <c r="I183">
        <f t="shared" si="2"/>
        <v>272564.25937631691</v>
      </c>
    </row>
    <row r="184" spans="1:9" x14ac:dyDescent="0.25">
      <c r="A184">
        <v>1183</v>
      </c>
      <c r="B184" t="s">
        <v>11</v>
      </c>
      <c r="C184" t="s">
        <v>26</v>
      </c>
      <c r="D184" t="s">
        <v>40</v>
      </c>
      <c r="E184">
        <v>141.43</v>
      </c>
      <c r="F184">
        <v>374845</v>
      </c>
      <c r="G184" s="2">
        <v>42410.823125000003</v>
      </c>
      <c r="H184" t="s">
        <v>225</v>
      </c>
      <c r="I184">
        <f t="shared" si="2"/>
        <v>2650.3924202785829</v>
      </c>
    </row>
    <row r="185" spans="1:9" x14ac:dyDescent="0.25">
      <c r="A185">
        <v>1184</v>
      </c>
      <c r="B185" t="s">
        <v>17</v>
      </c>
      <c r="C185" t="s">
        <v>32</v>
      </c>
      <c r="D185" t="s">
        <v>40</v>
      </c>
      <c r="E185">
        <v>127.35</v>
      </c>
      <c r="F185">
        <v>94990780</v>
      </c>
      <c r="G185" s="2">
        <v>43154.526712962957</v>
      </c>
      <c r="H185" t="s">
        <v>226</v>
      </c>
      <c r="I185">
        <f t="shared" si="2"/>
        <v>745903.25873576757</v>
      </c>
    </row>
    <row r="186" spans="1:9" x14ac:dyDescent="0.25">
      <c r="A186">
        <v>1185</v>
      </c>
      <c r="B186" t="s">
        <v>14</v>
      </c>
      <c r="C186" t="s">
        <v>29</v>
      </c>
      <c r="D186" t="s">
        <v>40</v>
      </c>
      <c r="E186">
        <v>137.38</v>
      </c>
      <c r="F186">
        <v>68310410</v>
      </c>
      <c r="G186" s="2">
        <v>39436.654907407406</v>
      </c>
      <c r="H186" t="s">
        <v>227</v>
      </c>
      <c r="I186">
        <f t="shared" si="2"/>
        <v>497236.93405153591</v>
      </c>
    </row>
    <row r="187" spans="1:9" x14ac:dyDescent="0.25">
      <c r="A187">
        <v>1186</v>
      </c>
      <c r="B187" t="s">
        <v>12</v>
      </c>
      <c r="C187" t="s">
        <v>27</v>
      </c>
      <c r="D187" t="s">
        <v>40</v>
      </c>
      <c r="E187">
        <v>158</v>
      </c>
      <c r="F187">
        <v>30607987</v>
      </c>
      <c r="G187" s="2">
        <v>44243.963738425933</v>
      </c>
      <c r="H187" t="s">
        <v>228</v>
      </c>
      <c r="I187">
        <f t="shared" si="2"/>
        <v>193721.43670886077</v>
      </c>
    </row>
    <row r="188" spans="1:9" x14ac:dyDescent="0.25">
      <c r="A188">
        <v>1187</v>
      </c>
      <c r="B188" t="s">
        <v>8</v>
      </c>
      <c r="C188" t="s">
        <v>23</v>
      </c>
      <c r="D188" t="s">
        <v>47</v>
      </c>
      <c r="E188">
        <v>175.6</v>
      </c>
      <c r="F188">
        <v>94144153</v>
      </c>
      <c r="G188" s="2">
        <v>44605.169652777768</v>
      </c>
      <c r="H188" t="s">
        <v>229</v>
      </c>
      <c r="I188">
        <f t="shared" si="2"/>
        <v>536128.43394077453</v>
      </c>
    </row>
    <row r="189" spans="1:9" x14ac:dyDescent="0.25">
      <c r="A189">
        <v>1188</v>
      </c>
      <c r="B189" t="s">
        <v>10</v>
      </c>
      <c r="C189" t="s">
        <v>25</v>
      </c>
      <c r="D189" t="s">
        <v>41</v>
      </c>
      <c r="E189">
        <v>198.3</v>
      </c>
      <c r="F189">
        <v>97823514</v>
      </c>
      <c r="G189" s="2">
        <v>39821.690833333327</v>
      </c>
      <c r="H189" t="s">
        <v>230</v>
      </c>
      <c r="I189">
        <f t="shared" si="2"/>
        <v>493310.71104387287</v>
      </c>
    </row>
    <row r="190" spans="1:9" x14ac:dyDescent="0.25">
      <c r="A190">
        <v>1189</v>
      </c>
      <c r="B190" t="s">
        <v>13</v>
      </c>
      <c r="C190" t="s">
        <v>28</v>
      </c>
      <c r="D190" t="s">
        <v>40</v>
      </c>
      <c r="E190">
        <v>84.51</v>
      </c>
      <c r="F190">
        <v>77833478</v>
      </c>
      <c r="G190" s="2">
        <v>38437.646365740737</v>
      </c>
      <c r="H190" t="s">
        <v>231</v>
      </c>
      <c r="I190">
        <f t="shared" si="2"/>
        <v>920997.25476274989</v>
      </c>
    </row>
    <row r="191" spans="1:9" x14ac:dyDescent="0.25">
      <c r="A191">
        <v>1190</v>
      </c>
      <c r="B191" t="s">
        <v>16</v>
      </c>
      <c r="C191" t="s">
        <v>31</v>
      </c>
      <c r="D191" t="s">
        <v>47</v>
      </c>
      <c r="E191">
        <v>73.400000000000006</v>
      </c>
      <c r="F191">
        <v>9047518</v>
      </c>
      <c r="G191" s="2">
        <v>44322.91300925926</v>
      </c>
      <c r="H191" t="s">
        <v>232</v>
      </c>
      <c r="I191">
        <f t="shared" si="2"/>
        <v>123263.18801089918</v>
      </c>
    </row>
    <row r="192" spans="1:9" x14ac:dyDescent="0.25">
      <c r="A192">
        <v>1191</v>
      </c>
      <c r="B192" t="s">
        <v>15</v>
      </c>
      <c r="C192" t="s">
        <v>30</v>
      </c>
      <c r="D192" t="s">
        <v>42</v>
      </c>
      <c r="E192">
        <v>83.92</v>
      </c>
      <c r="F192">
        <v>14208588</v>
      </c>
      <c r="G192" s="2">
        <v>40890.217453703714</v>
      </c>
      <c r="H192" t="s">
        <v>233</v>
      </c>
      <c r="I192">
        <f t="shared" si="2"/>
        <v>169311.10581506195</v>
      </c>
    </row>
    <row r="193" spans="1:9" x14ac:dyDescent="0.25">
      <c r="A193">
        <v>1192</v>
      </c>
      <c r="B193" t="s">
        <v>22</v>
      </c>
      <c r="C193" t="s">
        <v>37</v>
      </c>
      <c r="D193" t="s">
        <v>39</v>
      </c>
      <c r="E193">
        <v>66.650000000000006</v>
      </c>
      <c r="F193">
        <v>69853911</v>
      </c>
      <c r="G193" s="2">
        <v>42714.357604166667</v>
      </c>
      <c r="H193" t="s">
        <v>234</v>
      </c>
      <c r="I193">
        <f t="shared" si="2"/>
        <v>1048070.6826706675</v>
      </c>
    </row>
    <row r="194" spans="1:9" x14ac:dyDescent="0.25">
      <c r="A194">
        <v>1193</v>
      </c>
      <c r="B194" t="s">
        <v>14</v>
      </c>
      <c r="C194" t="s">
        <v>29</v>
      </c>
      <c r="D194" t="s">
        <v>40</v>
      </c>
      <c r="E194">
        <v>50.85</v>
      </c>
      <c r="F194">
        <v>37580966</v>
      </c>
      <c r="G194" s="2">
        <v>43635.465104166673</v>
      </c>
      <c r="H194" t="s">
        <v>235</v>
      </c>
      <c r="I194">
        <f t="shared" si="2"/>
        <v>739055.37856440514</v>
      </c>
    </row>
    <row r="195" spans="1:9" x14ac:dyDescent="0.25">
      <c r="A195">
        <v>1194</v>
      </c>
      <c r="B195" t="s">
        <v>18</v>
      </c>
      <c r="C195" t="s">
        <v>33</v>
      </c>
      <c r="D195" t="s">
        <v>42</v>
      </c>
      <c r="E195">
        <v>129.57</v>
      </c>
      <c r="F195">
        <v>98444488</v>
      </c>
      <c r="G195" s="2">
        <v>38124.369016203702</v>
      </c>
      <c r="H195" t="s">
        <v>236</v>
      </c>
      <c r="I195">
        <f t="shared" ref="I195:I258" si="3">F195/E195</f>
        <v>759778.40549509926</v>
      </c>
    </row>
    <row r="196" spans="1:9" x14ac:dyDescent="0.25">
      <c r="A196">
        <v>1195</v>
      </c>
      <c r="B196" t="s">
        <v>8</v>
      </c>
      <c r="C196" t="s">
        <v>23</v>
      </c>
      <c r="D196" t="s">
        <v>42</v>
      </c>
      <c r="E196">
        <v>121.9</v>
      </c>
      <c r="F196">
        <v>25351063</v>
      </c>
      <c r="G196" s="2">
        <v>37900.162268518521</v>
      </c>
      <c r="H196" t="s">
        <v>179</v>
      </c>
      <c r="I196">
        <f t="shared" si="3"/>
        <v>207966.06234618538</v>
      </c>
    </row>
    <row r="197" spans="1:9" x14ac:dyDescent="0.25">
      <c r="A197">
        <v>1196</v>
      </c>
      <c r="B197" t="s">
        <v>22</v>
      </c>
      <c r="C197" t="s">
        <v>37</v>
      </c>
      <c r="D197" t="s">
        <v>42</v>
      </c>
      <c r="E197">
        <v>75.709999999999994</v>
      </c>
      <c r="F197">
        <v>64533120</v>
      </c>
      <c r="G197" s="2">
        <v>40337.27983796296</v>
      </c>
      <c r="H197" t="s">
        <v>237</v>
      </c>
      <c r="I197">
        <f t="shared" si="3"/>
        <v>852372.47391361778</v>
      </c>
    </row>
    <row r="198" spans="1:9" x14ac:dyDescent="0.25">
      <c r="A198">
        <v>1197</v>
      </c>
      <c r="B198" t="s">
        <v>22</v>
      </c>
      <c r="C198" t="s">
        <v>37</v>
      </c>
      <c r="D198" t="s">
        <v>38</v>
      </c>
      <c r="E198">
        <v>153.16999999999999</v>
      </c>
      <c r="F198">
        <v>72729754</v>
      </c>
      <c r="G198" s="2">
        <v>42046.085694444453</v>
      </c>
      <c r="H198" t="s">
        <v>69</v>
      </c>
      <c r="I198">
        <f t="shared" si="3"/>
        <v>474830.28008095582</v>
      </c>
    </row>
    <row r="199" spans="1:9" x14ac:dyDescent="0.25">
      <c r="A199">
        <v>1198</v>
      </c>
      <c r="B199" t="s">
        <v>22</v>
      </c>
      <c r="C199" t="s">
        <v>37</v>
      </c>
      <c r="D199" t="s">
        <v>41</v>
      </c>
      <c r="E199">
        <v>132.49</v>
      </c>
      <c r="F199">
        <v>47928903</v>
      </c>
      <c r="G199" s="2">
        <v>40010.885324074072</v>
      </c>
      <c r="H199" t="s">
        <v>238</v>
      </c>
      <c r="I199">
        <f t="shared" si="3"/>
        <v>361754.87206581625</v>
      </c>
    </row>
    <row r="200" spans="1:9" x14ac:dyDescent="0.25">
      <c r="A200">
        <v>1199</v>
      </c>
      <c r="B200" t="s">
        <v>16</v>
      </c>
      <c r="C200" t="s">
        <v>31</v>
      </c>
      <c r="D200" t="s">
        <v>40</v>
      </c>
      <c r="E200">
        <v>63.35</v>
      </c>
      <c r="F200">
        <v>53885803</v>
      </c>
      <c r="G200" s="2">
        <v>39516.21</v>
      </c>
      <c r="H200" t="s">
        <v>239</v>
      </c>
      <c r="I200">
        <f t="shared" si="3"/>
        <v>850604.62509865826</v>
      </c>
    </row>
    <row r="201" spans="1:9" x14ac:dyDescent="0.25">
      <c r="A201">
        <v>1200</v>
      </c>
      <c r="B201" t="s">
        <v>22</v>
      </c>
      <c r="C201" t="s">
        <v>37</v>
      </c>
      <c r="D201" t="s">
        <v>39</v>
      </c>
      <c r="E201">
        <v>195.18</v>
      </c>
      <c r="F201">
        <v>63877410</v>
      </c>
      <c r="G201" s="2">
        <v>42475.762326388889</v>
      </c>
      <c r="H201" t="s">
        <v>240</v>
      </c>
      <c r="I201">
        <f t="shared" si="3"/>
        <v>327274.36212726712</v>
      </c>
    </row>
    <row r="202" spans="1:9" x14ac:dyDescent="0.25">
      <c r="A202">
        <v>1201</v>
      </c>
      <c r="B202" t="s">
        <v>8</v>
      </c>
      <c r="C202" t="s">
        <v>23</v>
      </c>
      <c r="D202" t="s">
        <v>45</v>
      </c>
      <c r="E202">
        <v>112.84</v>
      </c>
      <c r="F202">
        <v>7555309</v>
      </c>
      <c r="G202" s="2">
        <v>41598.599768518521</v>
      </c>
      <c r="H202" t="s">
        <v>241</v>
      </c>
      <c r="I202">
        <f t="shared" si="3"/>
        <v>66955.946472881958</v>
      </c>
    </row>
    <row r="203" spans="1:9" x14ac:dyDescent="0.25">
      <c r="A203">
        <v>1202</v>
      </c>
      <c r="B203" t="s">
        <v>15</v>
      </c>
      <c r="C203" t="s">
        <v>30</v>
      </c>
      <c r="D203" t="s">
        <v>41</v>
      </c>
      <c r="E203">
        <v>182.54</v>
      </c>
      <c r="F203">
        <v>98544283</v>
      </c>
      <c r="G203" s="2">
        <v>40756.540532407409</v>
      </c>
      <c r="H203" t="s">
        <v>242</v>
      </c>
      <c r="I203">
        <f t="shared" si="3"/>
        <v>539850.35060808598</v>
      </c>
    </row>
    <row r="204" spans="1:9" x14ac:dyDescent="0.25">
      <c r="A204">
        <v>1203</v>
      </c>
      <c r="B204" t="s">
        <v>9</v>
      </c>
      <c r="C204" t="s">
        <v>24</v>
      </c>
      <c r="D204" t="s">
        <v>40</v>
      </c>
      <c r="E204">
        <v>52.51</v>
      </c>
      <c r="F204">
        <v>63343242</v>
      </c>
      <c r="G204" s="2">
        <v>43014.624780092592</v>
      </c>
      <c r="H204" t="s">
        <v>243</v>
      </c>
      <c r="I204">
        <f t="shared" si="3"/>
        <v>1206308.1698724052</v>
      </c>
    </row>
    <row r="205" spans="1:9" x14ac:dyDescent="0.25">
      <c r="A205">
        <v>1204</v>
      </c>
      <c r="B205" t="s">
        <v>13</v>
      </c>
      <c r="C205" t="s">
        <v>28</v>
      </c>
      <c r="D205" t="s">
        <v>39</v>
      </c>
      <c r="E205">
        <v>111.83</v>
      </c>
      <c r="F205">
        <v>26071902</v>
      </c>
      <c r="G205" s="2">
        <v>38527.517280092587</v>
      </c>
      <c r="H205" t="s">
        <v>244</v>
      </c>
      <c r="I205">
        <f t="shared" si="3"/>
        <v>233138.71054278818</v>
      </c>
    </row>
    <row r="206" spans="1:9" x14ac:dyDescent="0.25">
      <c r="A206">
        <v>1205</v>
      </c>
      <c r="B206" t="s">
        <v>19</v>
      </c>
      <c r="C206" t="s">
        <v>34</v>
      </c>
      <c r="D206" t="s">
        <v>39</v>
      </c>
      <c r="E206">
        <v>113.38</v>
      </c>
      <c r="F206">
        <v>35035509</v>
      </c>
      <c r="G206" s="2">
        <v>39811.871192129627</v>
      </c>
      <c r="H206" t="s">
        <v>245</v>
      </c>
      <c r="I206">
        <f t="shared" si="3"/>
        <v>309009.60486858356</v>
      </c>
    </row>
    <row r="207" spans="1:9" x14ac:dyDescent="0.25">
      <c r="A207">
        <v>1206</v>
      </c>
      <c r="B207" t="s">
        <v>16</v>
      </c>
      <c r="C207" t="s">
        <v>31</v>
      </c>
      <c r="D207" t="s">
        <v>42</v>
      </c>
      <c r="E207">
        <v>30.64</v>
      </c>
      <c r="F207">
        <v>35858643</v>
      </c>
      <c r="G207" s="2">
        <v>40157.736678240741</v>
      </c>
      <c r="H207" t="s">
        <v>55</v>
      </c>
      <c r="I207">
        <f t="shared" si="3"/>
        <v>1170321.2467362925</v>
      </c>
    </row>
    <row r="208" spans="1:9" x14ac:dyDescent="0.25">
      <c r="A208">
        <v>1207</v>
      </c>
      <c r="B208" t="s">
        <v>10</v>
      </c>
      <c r="C208" t="s">
        <v>25</v>
      </c>
      <c r="D208" t="s">
        <v>38</v>
      </c>
      <c r="E208">
        <v>115.45</v>
      </c>
      <c r="F208">
        <v>4295987</v>
      </c>
      <c r="G208" s="2">
        <v>41057.118194444447</v>
      </c>
      <c r="H208" t="s">
        <v>203</v>
      </c>
      <c r="I208">
        <f t="shared" si="3"/>
        <v>37210.801212646169</v>
      </c>
    </row>
    <row r="209" spans="1:9" x14ac:dyDescent="0.25">
      <c r="A209">
        <v>1208</v>
      </c>
      <c r="B209" t="s">
        <v>11</v>
      </c>
      <c r="C209" t="s">
        <v>26</v>
      </c>
      <c r="D209" t="s">
        <v>45</v>
      </c>
      <c r="E209">
        <v>163.11000000000001</v>
      </c>
      <c r="F209">
        <v>54573514</v>
      </c>
      <c r="G209" s="2">
        <v>40375.894375000003</v>
      </c>
      <c r="H209" t="s">
        <v>246</v>
      </c>
      <c r="I209">
        <f t="shared" si="3"/>
        <v>334581.0434675985</v>
      </c>
    </row>
    <row r="210" spans="1:9" x14ac:dyDescent="0.25">
      <c r="A210">
        <v>1209</v>
      </c>
      <c r="B210" t="s">
        <v>12</v>
      </c>
      <c r="C210" t="s">
        <v>27</v>
      </c>
      <c r="D210" t="s">
        <v>42</v>
      </c>
      <c r="E210">
        <v>38.21</v>
      </c>
      <c r="F210">
        <v>63843340</v>
      </c>
      <c r="G210" s="2">
        <v>40858.394143518519</v>
      </c>
      <c r="H210" t="s">
        <v>247</v>
      </c>
      <c r="I210">
        <f t="shared" si="3"/>
        <v>1670854.2266422403</v>
      </c>
    </row>
    <row r="211" spans="1:9" x14ac:dyDescent="0.25">
      <c r="A211">
        <v>1210</v>
      </c>
      <c r="B211" t="s">
        <v>13</v>
      </c>
      <c r="C211" t="s">
        <v>28</v>
      </c>
      <c r="D211" t="s">
        <v>41</v>
      </c>
      <c r="E211">
        <v>77.709999999999994</v>
      </c>
      <c r="F211">
        <v>74524121</v>
      </c>
      <c r="G211" s="2">
        <v>38037.700671296298</v>
      </c>
      <c r="H211" t="s">
        <v>248</v>
      </c>
      <c r="I211">
        <f t="shared" si="3"/>
        <v>959002.97259040026</v>
      </c>
    </row>
    <row r="212" spans="1:9" x14ac:dyDescent="0.25">
      <c r="A212">
        <v>1211</v>
      </c>
      <c r="B212" t="s">
        <v>14</v>
      </c>
      <c r="C212" t="s">
        <v>29</v>
      </c>
      <c r="D212" t="s">
        <v>47</v>
      </c>
      <c r="E212">
        <v>71.38</v>
      </c>
      <c r="F212">
        <v>8262663</v>
      </c>
      <c r="G212" s="2">
        <v>44490.429699074077</v>
      </c>
      <c r="H212" t="s">
        <v>249</v>
      </c>
      <c r="I212">
        <f t="shared" si="3"/>
        <v>115755.99607733259</v>
      </c>
    </row>
    <row r="213" spans="1:9" x14ac:dyDescent="0.25">
      <c r="A213">
        <v>1212</v>
      </c>
      <c r="B213" t="s">
        <v>21</v>
      </c>
      <c r="C213" t="s">
        <v>36</v>
      </c>
      <c r="D213" t="s">
        <v>47</v>
      </c>
      <c r="E213">
        <v>74.209999999999994</v>
      </c>
      <c r="F213">
        <v>87395764</v>
      </c>
      <c r="G213" s="2">
        <v>40881.889328703714</v>
      </c>
      <c r="H213" t="s">
        <v>250</v>
      </c>
      <c r="I213">
        <f t="shared" si="3"/>
        <v>1177681.7679558012</v>
      </c>
    </row>
    <row r="214" spans="1:9" x14ac:dyDescent="0.25">
      <c r="A214">
        <v>1213</v>
      </c>
      <c r="B214" t="s">
        <v>21</v>
      </c>
      <c r="C214" t="s">
        <v>36</v>
      </c>
      <c r="D214" t="s">
        <v>41</v>
      </c>
      <c r="E214">
        <v>199.2</v>
      </c>
      <c r="F214">
        <v>86876038</v>
      </c>
      <c r="G214" s="2">
        <v>41901.879178240742</v>
      </c>
      <c r="H214" t="s">
        <v>251</v>
      </c>
      <c r="I214">
        <f t="shared" si="3"/>
        <v>436124.68875502009</v>
      </c>
    </row>
    <row r="215" spans="1:9" x14ac:dyDescent="0.25">
      <c r="A215">
        <v>1214</v>
      </c>
      <c r="B215" t="s">
        <v>18</v>
      </c>
      <c r="C215" t="s">
        <v>33</v>
      </c>
      <c r="D215" t="s">
        <v>42</v>
      </c>
      <c r="E215">
        <v>137.97999999999999</v>
      </c>
      <c r="F215">
        <v>87618620</v>
      </c>
      <c r="G215" s="2">
        <v>39092.097418981481</v>
      </c>
      <c r="H215" t="s">
        <v>252</v>
      </c>
      <c r="I215">
        <f t="shared" si="3"/>
        <v>635009.5666038557</v>
      </c>
    </row>
    <row r="216" spans="1:9" x14ac:dyDescent="0.25">
      <c r="A216">
        <v>1215</v>
      </c>
      <c r="B216" t="s">
        <v>11</v>
      </c>
      <c r="C216" t="s">
        <v>26</v>
      </c>
      <c r="D216" t="s">
        <v>41</v>
      </c>
      <c r="E216">
        <v>37.42</v>
      </c>
      <c r="F216">
        <v>13387872</v>
      </c>
      <c r="G216" s="2">
        <v>40942.343888888892</v>
      </c>
      <c r="H216" t="s">
        <v>253</v>
      </c>
      <c r="I216">
        <f t="shared" si="3"/>
        <v>357773.16942811327</v>
      </c>
    </row>
    <row r="217" spans="1:9" x14ac:dyDescent="0.25">
      <c r="A217">
        <v>1216</v>
      </c>
      <c r="B217" t="s">
        <v>8</v>
      </c>
      <c r="C217" t="s">
        <v>23</v>
      </c>
      <c r="D217" t="s">
        <v>44</v>
      </c>
      <c r="E217">
        <v>52.3</v>
      </c>
      <c r="F217">
        <v>89983341</v>
      </c>
      <c r="G217" s="2">
        <v>38923.077662037038</v>
      </c>
      <c r="H217" t="s">
        <v>254</v>
      </c>
      <c r="I217">
        <f t="shared" si="3"/>
        <v>1720522.7724665394</v>
      </c>
    </row>
    <row r="218" spans="1:9" x14ac:dyDescent="0.25">
      <c r="A218">
        <v>1217</v>
      </c>
      <c r="B218" t="s">
        <v>18</v>
      </c>
      <c r="C218" t="s">
        <v>33</v>
      </c>
      <c r="D218" t="s">
        <v>45</v>
      </c>
      <c r="E218">
        <v>162.71</v>
      </c>
      <c r="F218">
        <v>86129142</v>
      </c>
      <c r="G218" s="2">
        <v>39826.196145833332</v>
      </c>
      <c r="H218" t="s">
        <v>255</v>
      </c>
      <c r="I218">
        <f t="shared" si="3"/>
        <v>529341.41724540596</v>
      </c>
    </row>
    <row r="219" spans="1:9" x14ac:dyDescent="0.25">
      <c r="A219">
        <v>1218</v>
      </c>
      <c r="B219" t="s">
        <v>15</v>
      </c>
      <c r="C219" t="s">
        <v>30</v>
      </c>
      <c r="D219" t="s">
        <v>42</v>
      </c>
      <c r="E219">
        <v>173.95</v>
      </c>
      <c r="F219">
        <v>76222770</v>
      </c>
      <c r="G219" s="2">
        <v>38905.548159722217</v>
      </c>
      <c r="H219" t="s">
        <v>256</v>
      </c>
      <c r="I219">
        <f t="shared" si="3"/>
        <v>438187.81258982467</v>
      </c>
    </row>
    <row r="220" spans="1:9" x14ac:dyDescent="0.25">
      <c r="A220">
        <v>1219</v>
      </c>
      <c r="B220" t="s">
        <v>12</v>
      </c>
      <c r="C220" t="s">
        <v>27</v>
      </c>
      <c r="D220" t="s">
        <v>48</v>
      </c>
      <c r="E220">
        <v>154.80000000000001</v>
      </c>
      <c r="F220">
        <v>81802343</v>
      </c>
      <c r="G220" s="2">
        <v>44574.20826388889</v>
      </c>
      <c r="H220" t="s">
        <v>257</v>
      </c>
      <c r="I220">
        <f t="shared" si="3"/>
        <v>528438.90826873376</v>
      </c>
    </row>
    <row r="221" spans="1:9" x14ac:dyDescent="0.25">
      <c r="A221">
        <v>1220</v>
      </c>
      <c r="B221" t="s">
        <v>22</v>
      </c>
      <c r="C221" t="s">
        <v>37</v>
      </c>
      <c r="D221" t="s">
        <v>43</v>
      </c>
      <c r="E221">
        <v>87.46</v>
      </c>
      <c r="F221">
        <v>86393705</v>
      </c>
      <c r="G221" s="2">
        <v>43720.920069444437</v>
      </c>
      <c r="H221" t="s">
        <v>258</v>
      </c>
      <c r="I221">
        <f t="shared" si="3"/>
        <v>987808.19803338673</v>
      </c>
    </row>
    <row r="222" spans="1:9" x14ac:dyDescent="0.25">
      <c r="A222">
        <v>1221</v>
      </c>
      <c r="B222" t="s">
        <v>8</v>
      </c>
      <c r="C222" t="s">
        <v>23</v>
      </c>
      <c r="D222" t="s">
        <v>47</v>
      </c>
      <c r="E222">
        <v>160.46</v>
      </c>
      <c r="F222">
        <v>23846675</v>
      </c>
      <c r="G222" s="2">
        <v>42903.285173611112</v>
      </c>
      <c r="H222" t="s">
        <v>259</v>
      </c>
      <c r="I222">
        <f t="shared" si="3"/>
        <v>148614.4521999252</v>
      </c>
    </row>
    <row r="223" spans="1:9" x14ac:dyDescent="0.25">
      <c r="A223">
        <v>1222</v>
      </c>
      <c r="B223" t="s">
        <v>8</v>
      </c>
      <c r="C223" t="s">
        <v>23</v>
      </c>
      <c r="D223" t="s">
        <v>38</v>
      </c>
      <c r="E223">
        <v>85.61</v>
      </c>
      <c r="F223">
        <v>47016063</v>
      </c>
      <c r="G223" s="2">
        <v>40661.12736111111</v>
      </c>
      <c r="H223" t="s">
        <v>260</v>
      </c>
      <c r="I223">
        <f t="shared" si="3"/>
        <v>549188.91484639642</v>
      </c>
    </row>
    <row r="224" spans="1:9" x14ac:dyDescent="0.25">
      <c r="A224">
        <v>1223</v>
      </c>
      <c r="B224" t="s">
        <v>16</v>
      </c>
      <c r="C224" t="s">
        <v>31</v>
      </c>
      <c r="D224" t="s">
        <v>38</v>
      </c>
      <c r="E224">
        <v>96.27</v>
      </c>
      <c r="F224">
        <v>10204415</v>
      </c>
      <c r="G224" s="2">
        <v>43245.548333333332</v>
      </c>
      <c r="H224" t="s">
        <v>261</v>
      </c>
      <c r="I224">
        <f t="shared" si="3"/>
        <v>105997.87057234861</v>
      </c>
    </row>
    <row r="225" spans="1:9" x14ac:dyDescent="0.25">
      <c r="A225">
        <v>1224</v>
      </c>
      <c r="B225" t="s">
        <v>18</v>
      </c>
      <c r="C225" t="s">
        <v>33</v>
      </c>
      <c r="D225" t="s">
        <v>38</v>
      </c>
      <c r="E225">
        <v>122.89</v>
      </c>
      <c r="F225">
        <v>75821076</v>
      </c>
      <c r="G225" s="2">
        <v>44592.151828703703</v>
      </c>
      <c r="H225" t="s">
        <v>262</v>
      </c>
      <c r="I225">
        <f t="shared" si="3"/>
        <v>616983.28586540814</v>
      </c>
    </row>
    <row r="226" spans="1:9" x14ac:dyDescent="0.25">
      <c r="A226">
        <v>1225</v>
      </c>
      <c r="B226" t="s">
        <v>15</v>
      </c>
      <c r="C226" t="s">
        <v>30</v>
      </c>
      <c r="D226" t="s">
        <v>45</v>
      </c>
      <c r="E226">
        <v>114.99</v>
      </c>
      <c r="F226">
        <v>24999413</v>
      </c>
      <c r="G226" s="2">
        <v>44828.947164351863</v>
      </c>
      <c r="H226" t="s">
        <v>263</v>
      </c>
      <c r="I226">
        <f t="shared" si="3"/>
        <v>217405.10479172104</v>
      </c>
    </row>
    <row r="227" spans="1:9" x14ac:dyDescent="0.25">
      <c r="A227">
        <v>1226</v>
      </c>
      <c r="B227" t="s">
        <v>13</v>
      </c>
      <c r="C227" t="s">
        <v>28</v>
      </c>
      <c r="D227" t="s">
        <v>43</v>
      </c>
      <c r="E227">
        <v>108.12</v>
      </c>
      <c r="F227">
        <v>51010300</v>
      </c>
      <c r="G227" s="2">
        <v>44061.451203703713</v>
      </c>
      <c r="H227" t="s">
        <v>264</v>
      </c>
      <c r="I227">
        <f t="shared" si="3"/>
        <v>471793.37772844988</v>
      </c>
    </row>
    <row r="228" spans="1:9" x14ac:dyDescent="0.25">
      <c r="A228">
        <v>1227</v>
      </c>
      <c r="B228" t="s">
        <v>11</v>
      </c>
      <c r="C228" t="s">
        <v>26</v>
      </c>
      <c r="D228" t="s">
        <v>44</v>
      </c>
      <c r="E228">
        <v>129.62</v>
      </c>
      <c r="F228">
        <v>22614384</v>
      </c>
      <c r="G228" s="2">
        <v>42605.716782407413</v>
      </c>
      <c r="H228" t="s">
        <v>265</v>
      </c>
      <c r="I228">
        <f t="shared" si="3"/>
        <v>174466.77981792932</v>
      </c>
    </row>
    <row r="229" spans="1:9" x14ac:dyDescent="0.25">
      <c r="A229">
        <v>1228</v>
      </c>
      <c r="B229" t="s">
        <v>11</v>
      </c>
      <c r="C229" t="s">
        <v>26</v>
      </c>
      <c r="D229" t="s">
        <v>40</v>
      </c>
      <c r="E229">
        <v>97.64</v>
      </c>
      <c r="F229">
        <v>73111564</v>
      </c>
      <c r="G229" s="2">
        <v>44162.389305555553</v>
      </c>
      <c r="H229" t="s">
        <v>266</v>
      </c>
      <c r="I229">
        <f t="shared" si="3"/>
        <v>748787.01351904962</v>
      </c>
    </row>
    <row r="230" spans="1:9" x14ac:dyDescent="0.25">
      <c r="A230">
        <v>1229</v>
      </c>
      <c r="B230" t="s">
        <v>20</v>
      </c>
      <c r="C230" t="s">
        <v>35</v>
      </c>
      <c r="D230" t="s">
        <v>46</v>
      </c>
      <c r="E230">
        <v>187.55</v>
      </c>
      <c r="F230">
        <v>71153391</v>
      </c>
      <c r="G230" s="2">
        <v>39095.672766203701</v>
      </c>
      <c r="H230" t="s">
        <v>267</v>
      </c>
      <c r="I230">
        <f t="shared" si="3"/>
        <v>379383.58304452145</v>
      </c>
    </row>
    <row r="231" spans="1:9" x14ac:dyDescent="0.25">
      <c r="A231">
        <v>1230</v>
      </c>
      <c r="B231" t="s">
        <v>11</v>
      </c>
      <c r="C231" t="s">
        <v>26</v>
      </c>
      <c r="D231" t="s">
        <v>45</v>
      </c>
      <c r="E231">
        <v>126.97</v>
      </c>
      <c r="F231">
        <v>53501819</v>
      </c>
      <c r="G231" s="2">
        <v>43490.70113425926</v>
      </c>
      <c r="H231" t="s">
        <v>268</v>
      </c>
      <c r="I231">
        <f t="shared" si="3"/>
        <v>421373.70244939747</v>
      </c>
    </row>
    <row r="232" spans="1:9" x14ac:dyDescent="0.25">
      <c r="A232">
        <v>1231</v>
      </c>
      <c r="B232" t="s">
        <v>11</v>
      </c>
      <c r="C232" t="s">
        <v>26</v>
      </c>
      <c r="D232" t="s">
        <v>42</v>
      </c>
      <c r="E232">
        <v>59.65</v>
      </c>
      <c r="F232">
        <v>30074453</v>
      </c>
      <c r="G232" s="2">
        <v>40953.799375000002</v>
      </c>
      <c r="H232" t="s">
        <v>269</v>
      </c>
      <c r="I232">
        <f t="shared" si="3"/>
        <v>504181.94467728416</v>
      </c>
    </row>
    <row r="233" spans="1:9" x14ac:dyDescent="0.25">
      <c r="A233">
        <v>1232</v>
      </c>
      <c r="B233" t="s">
        <v>18</v>
      </c>
      <c r="C233" t="s">
        <v>33</v>
      </c>
      <c r="D233" t="s">
        <v>46</v>
      </c>
      <c r="E233">
        <v>45.14</v>
      </c>
      <c r="F233">
        <v>22060481</v>
      </c>
      <c r="G233" s="2">
        <v>44164.14</v>
      </c>
      <c r="H233" t="s">
        <v>270</v>
      </c>
      <c r="I233">
        <f t="shared" si="3"/>
        <v>488712.47230837395</v>
      </c>
    </row>
    <row r="234" spans="1:9" x14ac:dyDescent="0.25">
      <c r="A234">
        <v>1233</v>
      </c>
      <c r="B234" t="s">
        <v>21</v>
      </c>
      <c r="C234" t="s">
        <v>36</v>
      </c>
      <c r="D234" t="s">
        <v>47</v>
      </c>
      <c r="E234">
        <v>95.39</v>
      </c>
      <c r="F234">
        <v>75371751</v>
      </c>
      <c r="G234" s="2">
        <v>40308.379641203697</v>
      </c>
      <c r="H234" t="s">
        <v>271</v>
      </c>
      <c r="I234">
        <f t="shared" si="3"/>
        <v>790143.10724394594</v>
      </c>
    </row>
    <row r="235" spans="1:9" x14ac:dyDescent="0.25">
      <c r="A235">
        <v>1234</v>
      </c>
      <c r="B235" t="s">
        <v>22</v>
      </c>
      <c r="C235" t="s">
        <v>37</v>
      </c>
      <c r="D235" t="s">
        <v>45</v>
      </c>
      <c r="E235">
        <v>104.59</v>
      </c>
      <c r="F235">
        <v>34914919</v>
      </c>
      <c r="G235" s="2">
        <v>43370.85261574074</v>
      </c>
      <c r="H235" t="s">
        <v>272</v>
      </c>
      <c r="I235">
        <f t="shared" si="3"/>
        <v>333826.55129553494</v>
      </c>
    </row>
    <row r="236" spans="1:9" x14ac:dyDescent="0.25">
      <c r="A236">
        <v>1235</v>
      </c>
      <c r="B236" t="s">
        <v>11</v>
      </c>
      <c r="C236" t="s">
        <v>26</v>
      </c>
      <c r="D236" t="s">
        <v>45</v>
      </c>
      <c r="E236">
        <v>139.57</v>
      </c>
      <c r="F236">
        <v>19597262</v>
      </c>
      <c r="G236" s="2">
        <v>41316.905486111107</v>
      </c>
      <c r="H236" t="s">
        <v>273</v>
      </c>
      <c r="I236">
        <f t="shared" si="3"/>
        <v>140411.70738697427</v>
      </c>
    </row>
    <row r="237" spans="1:9" x14ac:dyDescent="0.25">
      <c r="A237">
        <v>1236</v>
      </c>
      <c r="B237" t="s">
        <v>19</v>
      </c>
      <c r="C237" t="s">
        <v>34</v>
      </c>
      <c r="D237" t="s">
        <v>43</v>
      </c>
      <c r="E237">
        <v>139.31</v>
      </c>
      <c r="F237">
        <v>1047531</v>
      </c>
      <c r="G237" s="2">
        <v>40402.567361111112</v>
      </c>
      <c r="H237" t="s">
        <v>274</v>
      </c>
      <c r="I237">
        <f t="shared" si="3"/>
        <v>7519.4243055057068</v>
      </c>
    </row>
    <row r="238" spans="1:9" x14ac:dyDescent="0.25">
      <c r="A238">
        <v>1237</v>
      </c>
      <c r="B238" t="s">
        <v>21</v>
      </c>
      <c r="C238" t="s">
        <v>36</v>
      </c>
      <c r="D238" t="s">
        <v>43</v>
      </c>
      <c r="E238">
        <v>164.41</v>
      </c>
      <c r="F238">
        <v>36024062</v>
      </c>
      <c r="G238" s="2">
        <v>44079.127210648148</v>
      </c>
      <c r="H238" t="s">
        <v>275</v>
      </c>
      <c r="I238">
        <f t="shared" si="3"/>
        <v>219111.13679216593</v>
      </c>
    </row>
    <row r="239" spans="1:9" x14ac:dyDescent="0.25">
      <c r="A239">
        <v>1238</v>
      </c>
      <c r="B239" t="s">
        <v>17</v>
      </c>
      <c r="C239" t="s">
        <v>32</v>
      </c>
      <c r="D239" t="s">
        <v>43</v>
      </c>
      <c r="E239">
        <v>42.36</v>
      </c>
      <c r="F239">
        <v>6407856</v>
      </c>
      <c r="G239" s="2">
        <v>43831.154687499999</v>
      </c>
      <c r="H239" t="s">
        <v>219</v>
      </c>
      <c r="I239">
        <f t="shared" si="3"/>
        <v>151271.388101983</v>
      </c>
    </row>
    <row r="240" spans="1:9" x14ac:dyDescent="0.25">
      <c r="A240">
        <v>1239</v>
      </c>
      <c r="B240" t="s">
        <v>8</v>
      </c>
      <c r="C240" t="s">
        <v>23</v>
      </c>
      <c r="D240" t="s">
        <v>43</v>
      </c>
      <c r="E240">
        <v>53.56</v>
      </c>
      <c r="F240">
        <v>65326941</v>
      </c>
      <c r="G240" s="2">
        <v>38451.696435185193</v>
      </c>
      <c r="H240" t="s">
        <v>276</v>
      </c>
      <c r="I240">
        <f t="shared" si="3"/>
        <v>1219696.4339058998</v>
      </c>
    </row>
    <row r="241" spans="1:9" x14ac:dyDescent="0.25">
      <c r="A241">
        <v>1240</v>
      </c>
      <c r="B241" t="s">
        <v>19</v>
      </c>
      <c r="C241" t="s">
        <v>34</v>
      </c>
      <c r="D241" t="s">
        <v>40</v>
      </c>
      <c r="E241">
        <v>76.87</v>
      </c>
      <c r="F241">
        <v>58304451</v>
      </c>
      <c r="G241" s="2">
        <v>42783.722581018519</v>
      </c>
      <c r="H241" t="s">
        <v>277</v>
      </c>
      <c r="I241">
        <f t="shared" si="3"/>
        <v>758481.21503837639</v>
      </c>
    </row>
    <row r="242" spans="1:9" x14ac:dyDescent="0.25">
      <c r="A242">
        <v>1241</v>
      </c>
      <c r="B242" t="s">
        <v>22</v>
      </c>
      <c r="C242" t="s">
        <v>37</v>
      </c>
      <c r="D242" t="s">
        <v>44</v>
      </c>
      <c r="E242">
        <v>97.64</v>
      </c>
      <c r="F242">
        <v>69888887</v>
      </c>
      <c r="G242" s="2">
        <v>38695.243541666663</v>
      </c>
      <c r="H242" t="s">
        <v>278</v>
      </c>
      <c r="I242">
        <f t="shared" si="3"/>
        <v>715781.30888979929</v>
      </c>
    </row>
    <row r="243" spans="1:9" x14ac:dyDescent="0.25">
      <c r="A243">
        <v>1242</v>
      </c>
      <c r="B243" t="s">
        <v>18</v>
      </c>
      <c r="C243" t="s">
        <v>33</v>
      </c>
      <c r="D243" t="s">
        <v>43</v>
      </c>
      <c r="E243">
        <v>64.5</v>
      </c>
      <c r="F243">
        <v>3008175</v>
      </c>
      <c r="G243" s="2">
        <v>40613.171574074076</v>
      </c>
      <c r="H243" t="s">
        <v>279</v>
      </c>
      <c r="I243">
        <f t="shared" si="3"/>
        <v>46638.372093023259</v>
      </c>
    </row>
    <row r="244" spans="1:9" x14ac:dyDescent="0.25">
      <c r="A244">
        <v>1243</v>
      </c>
      <c r="B244" t="s">
        <v>15</v>
      </c>
      <c r="C244" t="s">
        <v>30</v>
      </c>
      <c r="D244" t="s">
        <v>40</v>
      </c>
      <c r="E244">
        <v>150.65</v>
      </c>
      <c r="F244">
        <v>11597423</v>
      </c>
      <c r="G244" s="2">
        <v>44586.959456018521</v>
      </c>
      <c r="H244" t="s">
        <v>280</v>
      </c>
      <c r="I244">
        <f t="shared" si="3"/>
        <v>76982.562230335214</v>
      </c>
    </row>
    <row r="245" spans="1:9" x14ac:dyDescent="0.25">
      <c r="A245">
        <v>1244</v>
      </c>
      <c r="B245" t="s">
        <v>10</v>
      </c>
      <c r="C245" t="s">
        <v>25</v>
      </c>
      <c r="D245" t="s">
        <v>44</v>
      </c>
      <c r="E245">
        <v>97.9</v>
      </c>
      <c r="F245">
        <v>14208195</v>
      </c>
      <c r="G245" s="2">
        <v>42719.554351851853</v>
      </c>
      <c r="H245" t="s">
        <v>135</v>
      </c>
      <c r="I245">
        <f t="shared" si="3"/>
        <v>145129.67313585291</v>
      </c>
    </row>
    <row r="246" spans="1:9" x14ac:dyDescent="0.25">
      <c r="A246">
        <v>1245</v>
      </c>
      <c r="B246" t="s">
        <v>10</v>
      </c>
      <c r="C246" t="s">
        <v>25</v>
      </c>
      <c r="D246" t="s">
        <v>42</v>
      </c>
      <c r="E246">
        <v>191.6</v>
      </c>
      <c r="F246">
        <v>31970041</v>
      </c>
      <c r="G246" s="2">
        <v>41469.515844907408</v>
      </c>
      <c r="H246" t="s">
        <v>281</v>
      </c>
      <c r="I246">
        <f t="shared" si="3"/>
        <v>166858.25156576201</v>
      </c>
    </row>
    <row r="247" spans="1:9" x14ac:dyDescent="0.25">
      <c r="A247">
        <v>1246</v>
      </c>
      <c r="B247" t="s">
        <v>18</v>
      </c>
      <c r="C247" t="s">
        <v>33</v>
      </c>
      <c r="D247" t="s">
        <v>40</v>
      </c>
      <c r="E247">
        <v>147.22999999999999</v>
      </c>
      <c r="F247">
        <v>96240126</v>
      </c>
      <c r="G247" s="2">
        <v>44116.978888888887</v>
      </c>
      <c r="H247" t="s">
        <v>282</v>
      </c>
      <c r="I247">
        <f t="shared" si="3"/>
        <v>653671.98261223943</v>
      </c>
    </row>
    <row r="248" spans="1:9" x14ac:dyDescent="0.25">
      <c r="A248">
        <v>1247</v>
      </c>
      <c r="B248" t="s">
        <v>12</v>
      </c>
      <c r="C248" t="s">
        <v>27</v>
      </c>
      <c r="D248" t="s">
        <v>42</v>
      </c>
      <c r="E248">
        <v>61.53</v>
      </c>
      <c r="F248">
        <v>26197873</v>
      </c>
      <c r="G248" s="2">
        <v>44562.196250000001</v>
      </c>
      <c r="H248" t="s">
        <v>162</v>
      </c>
      <c r="I248">
        <f t="shared" si="3"/>
        <v>425773.9801722737</v>
      </c>
    </row>
    <row r="249" spans="1:9" x14ac:dyDescent="0.25">
      <c r="A249">
        <v>1248</v>
      </c>
      <c r="B249" t="s">
        <v>21</v>
      </c>
      <c r="C249" t="s">
        <v>36</v>
      </c>
      <c r="D249" t="s">
        <v>46</v>
      </c>
      <c r="E249">
        <v>118.43</v>
      </c>
      <c r="F249">
        <v>2521741</v>
      </c>
      <c r="G249" s="2">
        <v>43112.851840277777</v>
      </c>
      <c r="H249" t="s">
        <v>283</v>
      </c>
      <c r="I249">
        <f t="shared" si="3"/>
        <v>21293.09296630921</v>
      </c>
    </row>
    <row r="250" spans="1:9" x14ac:dyDescent="0.25">
      <c r="A250">
        <v>1249</v>
      </c>
      <c r="B250" t="s">
        <v>19</v>
      </c>
      <c r="C250" t="s">
        <v>34</v>
      </c>
      <c r="D250" t="s">
        <v>43</v>
      </c>
      <c r="E250">
        <v>62.88</v>
      </c>
      <c r="F250">
        <v>95281860</v>
      </c>
      <c r="G250" s="2">
        <v>43144.813113425917</v>
      </c>
      <c r="H250" t="s">
        <v>284</v>
      </c>
      <c r="I250">
        <f t="shared" si="3"/>
        <v>1515296.7557251907</v>
      </c>
    </row>
    <row r="251" spans="1:9" x14ac:dyDescent="0.25">
      <c r="A251">
        <v>1250</v>
      </c>
      <c r="B251" t="s">
        <v>12</v>
      </c>
      <c r="C251" t="s">
        <v>27</v>
      </c>
      <c r="D251" t="s">
        <v>47</v>
      </c>
      <c r="E251">
        <v>144.29</v>
      </c>
      <c r="F251">
        <v>26557953</v>
      </c>
      <c r="G251" s="2">
        <v>38217.107905092591</v>
      </c>
      <c r="H251" t="s">
        <v>285</v>
      </c>
      <c r="I251">
        <f t="shared" si="3"/>
        <v>184059.55367662347</v>
      </c>
    </row>
    <row r="252" spans="1:9" x14ac:dyDescent="0.25">
      <c r="A252">
        <v>1251</v>
      </c>
      <c r="B252" t="s">
        <v>16</v>
      </c>
      <c r="C252" t="s">
        <v>31</v>
      </c>
      <c r="D252" t="s">
        <v>47</v>
      </c>
      <c r="E252">
        <v>166.1</v>
      </c>
      <c r="F252">
        <v>3426392</v>
      </c>
      <c r="G252" s="2">
        <v>40515.919641203713</v>
      </c>
      <c r="H252" t="s">
        <v>286</v>
      </c>
      <c r="I252">
        <f t="shared" si="3"/>
        <v>20628.488862131246</v>
      </c>
    </row>
    <row r="253" spans="1:9" x14ac:dyDescent="0.25">
      <c r="A253">
        <v>1252</v>
      </c>
      <c r="B253" t="s">
        <v>17</v>
      </c>
      <c r="C253" t="s">
        <v>32</v>
      </c>
      <c r="D253" t="s">
        <v>39</v>
      </c>
      <c r="E253">
        <v>109.72</v>
      </c>
      <c r="F253">
        <v>7994295</v>
      </c>
      <c r="G253" s="2">
        <v>41590.317604166667</v>
      </c>
      <c r="H253" t="s">
        <v>287</v>
      </c>
      <c r="I253">
        <f t="shared" si="3"/>
        <v>72860.873131607732</v>
      </c>
    </row>
    <row r="254" spans="1:9" x14ac:dyDescent="0.25">
      <c r="A254">
        <v>1253</v>
      </c>
      <c r="B254" t="s">
        <v>13</v>
      </c>
      <c r="C254" t="s">
        <v>28</v>
      </c>
      <c r="D254" t="s">
        <v>45</v>
      </c>
      <c r="E254">
        <v>125.14</v>
      </c>
      <c r="F254">
        <v>51848286</v>
      </c>
      <c r="G254" s="2">
        <v>41938.061284722222</v>
      </c>
      <c r="H254" t="s">
        <v>288</v>
      </c>
      <c r="I254">
        <f t="shared" si="3"/>
        <v>414322.24708326673</v>
      </c>
    </row>
    <row r="255" spans="1:9" x14ac:dyDescent="0.25">
      <c r="A255">
        <v>1254</v>
      </c>
      <c r="B255" t="s">
        <v>22</v>
      </c>
      <c r="C255" t="s">
        <v>37</v>
      </c>
      <c r="D255" t="s">
        <v>39</v>
      </c>
      <c r="E255">
        <v>48.25</v>
      </c>
      <c r="F255">
        <v>76485362</v>
      </c>
      <c r="G255" s="2">
        <v>44146.288622685177</v>
      </c>
      <c r="H255" t="s">
        <v>289</v>
      </c>
      <c r="I255">
        <f t="shared" si="3"/>
        <v>1585188.8497409327</v>
      </c>
    </row>
    <row r="256" spans="1:9" x14ac:dyDescent="0.25">
      <c r="A256">
        <v>1255</v>
      </c>
      <c r="B256" t="s">
        <v>14</v>
      </c>
      <c r="C256" t="s">
        <v>29</v>
      </c>
      <c r="D256" t="s">
        <v>45</v>
      </c>
      <c r="E256">
        <v>183.83</v>
      </c>
      <c r="F256">
        <v>45273281</v>
      </c>
      <c r="G256" s="2">
        <v>39440.382048611107</v>
      </c>
      <c r="H256" t="s">
        <v>290</v>
      </c>
      <c r="I256">
        <f t="shared" si="3"/>
        <v>246277.97965511613</v>
      </c>
    </row>
    <row r="257" spans="1:9" x14ac:dyDescent="0.25">
      <c r="A257">
        <v>1256</v>
      </c>
      <c r="B257" t="s">
        <v>22</v>
      </c>
      <c r="C257" t="s">
        <v>37</v>
      </c>
      <c r="D257" t="s">
        <v>47</v>
      </c>
      <c r="E257">
        <v>171.12</v>
      </c>
      <c r="F257">
        <v>59446313</v>
      </c>
      <c r="G257" s="2">
        <v>41887.011261574073</v>
      </c>
      <c r="H257" t="s">
        <v>166</v>
      </c>
      <c r="I257">
        <f t="shared" si="3"/>
        <v>347395.47101449274</v>
      </c>
    </row>
    <row r="258" spans="1:9" x14ac:dyDescent="0.25">
      <c r="A258">
        <v>1257</v>
      </c>
      <c r="B258" t="s">
        <v>8</v>
      </c>
      <c r="C258" t="s">
        <v>23</v>
      </c>
      <c r="D258" t="s">
        <v>45</v>
      </c>
      <c r="E258">
        <v>35.21</v>
      </c>
      <c r="F258">
        <v>60258282</v>
      </c>
      <c r="G258" s="2">
        <v>40815.475497685176</v>
      </c>
      <c r="H258" t="s">
        <v>291</v>
      </c>
      <c r="I258">
        <f t="shared" si="3"/>
        <v>1711396.8190854869</v>
      </c>
    </row>
    <row r="259" spans="1:9" x14ac:dyDescent="0.25">
      <c r="A259">
        <v>1258</v>
      </c>
      <c r="B259" t="s">
        <v>9</v>
      </c>
      <c r="C259" t="s">
        <v>24</v>
      </c>
      <c r="D259" t="s">
        <v>40</v>
      </c>
      <c r="E259">
        <v>48.89</v>
      </c>
      <c r="F259">
        <v>82136383</v>
      </c>
      <c r="G259" s="2">
        <v>41593.985613425917</v>
      </c>
      <c r="H259" t="s">
        <v>292</v>
      </c>
      <c r="I259">
        <f t="shared" ref="I259:I322" si="4">F259/E259</f>
        <v>1680024.1971773368</v>
      </c>
    </row>
    <row r="260" spans="1:9" x14ac:dyDescent="0.25">
      <c r="A260">
        <v>1259</v>
      </c>
      <c r="B260" t="s">
        <v>19</v>
      </c>
      <c r="C260" t="s">
        <v>34</v>
      </c>
      <c r="D260" t="s">
        <v>47</v>
      </c>
      <c r="E260">
        <v>129.51</v>
      </c>
      <c r="F260">
        <v>68648072</v>
      </c>
      <c r="G260" s="2">
        <v>43666.454340277778</v>
      </c>
      <c r="H260" t="s">
        <v>293</v>
      </c>
      <c r="I260">
        <f t="shared" si="4"/>
        <v>530060.01080997614</v>
      </c>
    </row>
    <row r="261" spans="1:9" x14ac:dyDescent="0.25">
      <c r="A261">
        <v>1260</v>
      </c>
      <c r="B261" t="s">
        <v>17</v>
      </c>
      <c r="C261" t="s">
        <v>32</v>
      </c>
      <c r="D261" t="s">
        <v>38</v>
      </c>
      <c r="E261">
        <v>141.5</v>
      </c>
      <c r="F261">
        <v>27297315</v>
      </c>
      <c r="G261" s="2">
        <v>39356.811666666668</v>
      </c>
      <c r="H261" t="s">
        <v>294</v>
      </c>
      <c r="I261">
        <f t="shared" si="4"/>
        <v>192913.88692579506</v>
      </c>
    </row>
    <row r="262" spans="1:9" x14ac:dyDescent="0.25">
      <c r="A262">
        <v>1261</v>
      </c>
      <c r="B262" t="s">
        <v>12</v>
      </c>
      <c r="C262" t="s">
        <v>27</v>
      </c>
      <c r="D262" t="s">
        <v>46</v>
      </c>
      <c r="E262">
        <v>192.6</v>
      </c>
      <c r="F262">
        <v>61103183</v>
      </c>
      <c r="G262" s="2">
        <v>42562.700752314813</v>
      </c>
      <c r="H262" t="s">
        <v>295</v>
      </c>
      <c r="I262">
        <f t="shared" si="4"/>
        <v>317254.32502596057</v>
      </c>
    </row>
    <row r="263" spans="1:9" x14ac:dyDescent="0.25">
      <c r="A263">
        <v>1262</v>
      </c>
      <c r="B263" t="s">
        <v>15</v>
      </c>
      <c r="C263" t="s">
        <v>30</v>
      </c>
      <c r="D263" t="s">
        <v>48</v>
      </c>
      <c r="E263">
        <v>59.89</v>
      </c>
      <c r="F263">
        <v>2628121</v>
      </c>
      <c r="G263" s="2">
        <v>42567.114004629628</v>
      </c>
      <c r="H263" t="s">
        <v>296</v>
      </c>
      <c r="I263">
        <f t="shared" si="4"/>
        <v>43882.46785773919</v>
      </c>
    </row>
    <row r="264" spans="1:9" x14ac:dyDescent="0.25">
      <c r="A264">
        <v>1263</v>
      </c>
      <c r="B264" t="s">
        <v>21</v>
      </c>
      <c r="C264" t="s">
        <v>36</v>
      </c>
      <c r="D264" t="s">
        <v>40</v>
      </c>
      <c r="E264">
        <v>119.44</v>
      </c>
      <c r="F264">
        <v>59112947</v>
      </c>
      <c r="G264" s="2">
        <v>40295.68167824074</v>
      </c>
      <c r="H264" t="s">
        <v>96</v>
      </c>
      <c r="I264">
        <f t="shared" si="4"/>
        <v>494917.50669792364</v>
      </c>
    </row>
    <row r="265" spans="1:9" x14ac:dyDescent="0.25">
      <c r="A265">
        <v>1264</v>
      </c>
      <c r="B265" t="s">
        <v>22</v>
      </c>
      <c r="C265" t="s">
        <v>37</v>
      </c>
      <c r="D265" t="s">
        <v>41</v>
      </c>
      <c r="E265">
        <v>114.17</v>
      </c>
      <c r="F265">
        <v>5375232</v>
      </c>
      <c r="G265" s="2">
        <v>43303.170706018522</v>
      </c>
      <c r="H265" t="s">
        <v>297</v>
      </c>
      <c r="I265">
        <f t="shared" si="4"/>
        <v>47080.949461329597</v>
      </c>
    </row>
    <row r="266" spans="1:9" x14ac:dyDescent="0.25">
      <c r="A266">
        <v>1265</v>
      </c>
      <c r="B266" t="s">
        <v>8</v>
      </c>
      <c r="C266" t="s">
        <v>23</v>
      </c>
      <c r="D266" t="s">
        <v>45</v>
      </c>
      <c r="E266">
        <v>155.37</v>
      </c>
      <c r="F266">
        <v>72730468</v>
      </c>
      <c r="G266" s="2">
        <v>44774.649097222216</v>
      </c>
      <c r="H266" t="s">
        <v>298</v>
      </c>
      <c r="I266">
        <f t="shared" si="4"/>
        <v>468111.39859689772</v>
      </c>
    </row>
    <row r="267" spans="1:9" x14ac:dyDescent="0.25">
      <c r="A267">
        <v>1266</v>
      </c>
      <c r="B267" t="s">
        <v>20</v>
      </c>
      <c r="C267" t="s">
        <v>35</v>
      </c>
      <c r="D267" t="s">
        <v>45</v>
      </c>
      <c r="E267">
        <v>97.29</v>
      </c>
      <c r="F267">
        <v>33907349</v>
      </c>
      <c r="G267" s="2">
        <v>42571.156643518523</v>
      </c>
      <c r="H267" t="s">
        <v>228</v>
      </c>
      <c r="I267">
        <f t="shared" si="4"/>
        <v>348518.33693082532</v>
      </c>
    </row>
    <row r="268" spans="1:9" x14ac:dyDescent="0.25">
      <c r="A268">
        <v>1267</v>
      </c>
      <c r="B268" t="s">
        <v>10</v>
      </c>
      <c r="C268" t="s">
        <v>25</v>
      </c>
      <c r="D268" t="s">
        <v>48</v>
      </c>
      <c r="E268">
        <v>91.13</v>
      </c>
      <c r="F268">
        <v>93214503</v>
      </c>
      <c r="G268" s="2">
        <v>43348.856863425928</v>
      </c>
      <c r="H268" t="s">
        <v>299</v>
      </c>
      <c r="I268">
        <f t="shared" si="4"/>
        <v>1022873.9493031933</v>
      </c>
    </row>
    <row r="269" spans="1:9" x14ac:dyDescent="0.25">
      <c r="A269">
        <v>1268</v>
      </c>
      <c r="B269" t="s">
        <v>13</v>
      </c>
      <c r="C269" t="s">
        <v>28</v>
      </c>
      <c r="D269" t="s">
        <v>42</v>
      </c>
      <c r="E269">
        <v>167.49</v>
      </c>
      <c r="F269">
        <v>98347594</v>
      </c>
      <c r="G269" s="2">
        <v>39032.197256944448</v>
      </c>
      <c r="H269" t="s">
        <v>300</v>
      </c>
      <c r="I269">
        <f t="shared" si="4"/>
        <v>587184.87073855149</v>
      </c>
    </row>
    <row r="270" spans="1:9" x14ac:dyDescent="0.25">
      <c r="A270">
        <v>1269</v>
      </c>
      <c r="B270" t="s">
        <v>13</v>
      </c>
      <c r="C270" t="s">
        <v>28</v>
      </c>
      <c r="D270" t="s">
        <v>44</v>
      </c>
      <c r="E270">
        <v>186.4</v>
      </c>
      <c r="F270">
        <v>60909006</v>
      </c>
      <c r="G270" s="2">
        <v>41248.170578703714</v>
      </c>
      <c r="H270" t="s">
        <v>301</v>
      </c>
      <c r="I270">
        <f t="shared" si="4"/>
        <v>326765.05364806869</v>
      </c>
    </row>
    <row r="271" spans="1:9" x14ac:dyDescent="0.25">
      <c r="A271">
        <v>1270</v>
      </c>
      <c r="B271" t="s">
        <v>22</v>
      </c>
      <c r="C271" t="s">
        <v>37</v>
      </c>
      <c r="D271" t="s">
        <v>42</v>
      </c>
      <c r="E271">
        <v>70.59</v>
      </c>
      <c r="F271">
        <v>16474221</v>
      </c>
      <c r="G271" s="2">
        <v>41770.164606481478</v>
      </c>
      <c r="H271" t="s">
        <v>302</v>
      </c>
      <c r="I271">
        <f t="shared" si="4"/>
        <v>233378.96302592434</v>
      </c>
    </row>
    <row r="272" spans="1:9" x14ac:dyDescent="0.25">
      <c r="A272">
        <v>1271</v>
      </c>
      <c r="B272" t="s">
        <v>10</v>
      </c>
      <c r="C272" t="s">
        <v>25</v>
      </c>
      <c r="D272" t="s">
        <v>48</v>
      </c>
      <c r="E272">
        <v>105.47</v>
      </c>
      <c r="F272">
        <v>86382197</v>
      </c>
      <c r="G272" s="2">
        <v>44374.91128472222</v>
      </c>
      <c r="H272" t="s">
        <v>303</v>
      </c>
      <c r="I272">
        <f t="shared" si="4"/>
        <v>819021.49426377169</v>
      </c>
    </row>
    <row r="273" spans="1:9" x14ac:dyDescent="0.25">
      <c r="A273">
        <v>1272</v>
      </c>
      <c r="B273" t="s">
        <v>11</v>
      </c>
      <c r="C273" t="s">
        <v>26</v>
      </c>
      <c r="D273" t="s">
        <v>39</v>
      </c>
      <c r="E273">
        <v>98.38</v>
      </c>
      <c r="F273">
        <v>15264396</v>
      </c>
      <c r="G273" s="2">
        <v>43061.825104166674</v>
      </c>
      <c r="H273" t="s">
        <v>304</v>
      </c>
      <c r="I273">
        <f t="shared" si="4"/>
        <v>155157.51168936776</v>
      </c>
    </row>
    <row r="274" spans="1:9" x14ac:dyDescent="0.25">
      <c r="A274">
        <v>1273</v>
      </c>
      <c r="B274" t="s">
        <v>22</v>
      </c>
      <c r="C274" t="s">
        <v>37</v>
      </c>
      <c r="D274" t="s">
        <v>48</v>
      </c>
      <c r="E274">
        <v>148.1</v>
      </c>
      <c r="F274">
        <v>66115771</v>
      </c>
      <c r="G274" s="2">
        <v>39616.20857638889</v>
      </c>
      <c r="H274" t="s">
        <v>305</v>
      </c>
      <c r="I274">
        <f t="shared" si="4"/>
        <v>446426.54287643486</v>
      </c>
    </row>
    <row r="275" spans="1:9" x14ac:dyDescent="0.25">
      <c r="A275">
        <v>1274</v>
      </c>
      <c r="B275" t="s">
        <v>21</v>
      </c>
      <c r="C275" t="s">
        <v>36</v>
      </c>
      <c r="D275" t="s">
        <v>41</v>
      </c>
      <c r="E275">
        <v>180.14</v>
      </c>
      <c r="F275">
        <v>53267191</v>
      </c>
      <c r="G275" s="2">
        <v>44375.64671296296</v>
      </c>
      <c r="H275" t="s">
        <v>306</v>
      </c>
      <c r="I275">
        <f t="shared" si="4"/>
        <v>295698.85089374933</v>
      </c>
    </row>
    <row r="276" spans="1:9" x14ac:dyDescent="0.25">
      <c r="A276">
        <v>1275</v>
      </c>
      <c r="B276" t="s">
        <v>11</v>
      </c>
      <c r="C276" t="s">
        <v>26</v>
      </c>
      <c r="D276" t="s">
        <v>46</v>
      </c>
      <c r="E276">
        <v>177.83</v>
      </c>
      <c r="F276">
        <v>32635600</v>
      </c>
      <c r="G276" s="2">
        <v>42487.671516203707</v>
      </c>
      <c r="H276" t="s">
        <v>307</v>
      </c>
      <c r="I276">
        <f t="shared" si="4"/>
        <v>183521.34060619693</v>
      </c>
    </row>
    <row r="277" spans="1:9" x14ac:dyDescent="0.25">
      <c r="A277">
        <v>1276</v>
      </c>
      <c r="B277" t="s">
        <v>9</v>
      </c>
      <c r="C277" t="s">
        <v>24</v>
      </c>
      <c r="D277" t="s">
        <v>46</v>
      </c>
      <c r="E277">
        <v>100.27</v>
      </c>
      <c r="F277">
        <v>18961540</v>
      </c>
      <c r="G277" s="2">
        <v>41429.038819444453</v>
      </c>
      <c r="H277" t="s">
        <v>308</v>
      </c>
      <c r="I277">
        <f t="shared" si="4"/>
        <v>189104.81699411588</v>
      </c>
    </row>
    <row r="278" spans="1:9" x14ac:dyDescent="0.25">
      <c r="A278">
        <v>1277</v>
      </c>
      <c r="B278" t="s">
        <v>17</v>
      </c>
      <c r="C278" t="s">
        <v>32</v>
      </c>
      <c r="D278" t="s">
        <v>39</v>
      </c>
      <c r="E278">
        <v>107.59</v>
      </c>
      <c r="F278">
        <v>87826201</v>
      </c>
      <c r="G278" s="2">
        <v>42697.936608796299</v>
      </c>
      <c r="H278" t="s">
        <v>309</v>
      </c>
      <c r="I278">
        <f t="shared" si="4"/>
        <v>816304.49855934561</v>
      </c>
    </row>
    <row r="279" spans="1:9" x14ac:dyDescent="0.25">
      <c r="A279">
        <v>1278</v>
      </c>
      <c r="B279" t="s">
        <v>21</v>
      </c>
      <c r="C279" t="s">
        <v>36</v>
      </c>
      <c r="D279" t="s">
        <v>38</v>
      </c>
      <c r="E279">
        <v>176.26</v>
      </c>
      <c r="F279">
        <v>1654746</v>
      </c>
      <c r="G279" s="2">
        <v>43705.446423611109</v>
      </c>
      <c r="H279" t="s">
        <v>310</v>
      </c>
      <c r="I279">
        <f t="shared" si="4"/>
        <v>9388.097129240894</v>
      </c>
    </row>
    <row r="280" spans="1:9" x14ac:dyDescent="0.25">
      <c r="A280">
        <v>1279</v>
      </c>
      <c r="B280" t="s">
        <v>8</v>
      </c>
      <c r="C280" t="s">
        <v>23</v>
      </c>
      <c r="D280" t="s">
        <v>48</v>
      </c>
      <c r="E280">
        <v>103.19</v>
      </c>
      <c r="F280">
        <v>44391368</v>
      </c>
      <c r="G280" s="2">
        <v>44667.293657407397</v>
      </c>
      <c r="H280" t="s">
        <v>311</v>
      </c>
      <c r="I280">
        <f t="shared" si="4"/>
        <v>430190.59986432793</v>
      </c>
    </row>
    <row r="281" spans="1:9" x14ac:dyDescent="0.25">
      <c r="A281">
        <v>1280</v>
      </c>
      <c r="B281" t="s">
        <v>18</v>
      </c>
      <c r="C281" t="s">
        <v>33</v>
      </c>
      <c r="D281" t="s">
        <v>47</v>
      </c>
      <c r="E281">
        <v>37.340000000000003</v>
      </c>
      <c r="F281">
        <v>16105566</v>
      </c>
      <c r="G281" s="2">
        <v>44382.43346064815</v>
      </c>
      <c r="H281" t="s">
        <v>312</v>
      </c>
      <c r="I281">
        <f t="shared" si="4"/>
        <v>431322.06748794852</v>
      </c>
    </row>
    <row r="282" spans="1:9" x14ac:dyDescent="0.25">
      <c r="A282">
        <v>1281</v>
      </c>
      <c r="B282" t="s">
        <v>8</v>
      </c>
      <c r="C282" t="s">
        <v>23</v>
      </c>
      <c r="D282" t="s">
        <v>46</v>
      </c>
      <c r="E282">
        <v>164.7</v>
      </c>
      <c r="F282">
        <v>88099294</v>
      </c>
      <c r="G282" s="2">
        <v>39815.62835648148</v>
      </c>
      <c r="H282" t="s">
        <v>313</v>
      </c>
      <c r="I282">
        <f t="shared" si="4"/>
        <v>534907.67455980578</v>
      </c>
    </row>
    <row r="283" spans="1:9" x14ac:dyDescent="0.25">
      <c r="A283">
        <v>1282</v>
      </c>
      <c r="B283" t="s">
        <v>18</v>
      </c>
      <c r="C283" t="s">
        <v>33</v>
      </c>
      <c r="D283" t="s">
        <v>38</v>
      </c>
      <c r="E283">
        <v>142.29</v>
      </c>
      <c r="F283">
        <v>78233473</v>
      </c>
      <c r="G283" s="2">
        <v>44615.785370370373</v>
      </c>
      <c r="H283" t="s">
        <v>190</v>
      </c>
      <c r="I283">
        <f t="shared" si="4"/>
        <v>549817.08482676232</v>
      </c>
    </row>
    <row r="284" spans="1:9" x14ac:dyDescent="0.25">
      <c r="A284">
        <v>1283</v>
      </c>
      <c r="B284" t="s">
        <v>21</v>
      </c>
      <c r="C284" t="s">
        <v>36</v>
      </c>
      <c r="D284" t="s">
        <v>42</v>
      </c>
      <c r="E284">
        <v>84.77</v>
      </c>
      <c r="F284">
        <v>81747114</v>
      </c>
      <c r="G284" s="2">
        <v>40426.207430555558</v>
      </c>
      <c r="H284" t="s">
        <v>314</v>
      </c>
      <c r="I284">
        <f t="shared" si="4"/>
        <v>964340.14391883928</v>
      </c>
    </row>
    <row r="285" spans="1:9" x14ac:dyDescent="0.25">
      <c r="A285">
        <v>1284</v>
      </c>
      <c r="B285" t="s">
        <v>12</v>
      </c>
      <c r="C285" t="s">
        <v>27</v>
      </c>
      <c r="D285" t="s">
        <v>39</v>
      </c>
      <c r="E285">
        <v>79.55</v>
      </c>
      <c r="F285">
        <v>14670754</v>
      </c>
      <c r="G285" s="2">
        <v>44581.542314814818</v>
      </c>
      <c r="H285" t="s">
        <v>315</v>
      </c>
      <c r="I285">
        <f t="shared" si="4"/>
        <v>184421.79761156507</v>
      </c>
    </row>
    <row r="286" spans="1:9" x14ac:dyDescent="0.25">
      <c r="A286">
        <v>1285</v>
      </c>
      <c r="B286" t="s">
        <v>11</v>
      </c>
      <c r="C286" t="s">
        <v>26</v>
      </c>
      <c r="D286" t="s">
        <v>41</v>
      </c>
      <c r="E286">
        <v>93.77</v>
      </c>
      <c r="F286">
        <v>85323199</v>
      </c>
      <c r="G286" s="2">
        <v>38598.932824074072</v>
      </c>
      <c r="H286" t="s">
        <v>316</v>
      </c>
      <c r="I286">
        <f t="shared" si="4"/>
        <v>909920.00639863499</v>
      </c>
    </row>
    <row r="287" spans="1:9" x14ac:dyDescent="0.25">
      <c r="A287">
        <v>1286</v>
      </c>
      <c r="B287" t="s">
        <v>10</v>
      </c>
      <c r="C287" t="s">
        <v>25</v>
      </c>
      <c r="D287" t="s">
        <v>43</v>
      </c>
      <c r="E287">
        <v>153.83000000000001</v>
      </c>
      <c r="F287">
        <v>81093545</v>
      </c>
      <c r="G287" s="2">
        <v>41111.468136574083</v>
      </c>
      <c r="H287" t="s">
        <v>317</v>
      </c>
      <c r="I287">
        <f t="shared" si="4"/>
        <v>527163.39465643885</v>
      </c>
    </row>
    <row r="288" spans="1:9" x14ac:dyDescent="0.25">
      <c r="A288">
        <v>1287</v>
      </c>
      <c r="B288" t="s">
        <v>20</v>
      </c>
      <c r="C288" t="s">
        <v>35</v>
      </c>
      <c r="D288" t="s">
        <v>41</v>
      </c>
      <c r="E288">
        <v>48.9</v>
      </c>
      <c r="F288">
        <v>20188602</v>
      </c>
      <c r="G288" s="2">
        <v>44797.065567129634</v>
      </c>
      <c r="H288" t="s">
        <v>318</v>
      </c>
      <c r="I288">
        <f t="shared" si="4"/>
        <v>412854.84662576689</v>
      </c>
    </row>
    <row r="289" spans="1:9" x14ac:dyDescent="0.25">
      <c r="A289">
        <v>1288</v>
      </c>
      <c r="B289" t="s">
        <v>14</v>
      </c>
      <c r="C289" t="s">
        <v>29</v>
      </c>
      <c r="D289" t="s">
        <v>42</v>
      </c>
      <c r="E289">
        <v>167.14</v>
      </c>
      <c r="F289">
        <v>48175627</v>
      </c>
      <c r="G289" s="2">
        <v>40175.597025462957</v>
      </c>
      <c r="H289" t="s">
        <v>319</v>
      </c>
      <c r="I289">
        <f t="shared" si="4"/>
        <v>288235.17410554027</v>
      </c>
    </row>
    <row r="290" spans="1:9" x14ac:dyDescent="0.25">
      <c r="A290">
        <v>1289</v>
      </c>
      <c r="B290" t="s">
        <v>20</v>
      </c>
      <c r="C290" t="s">
        <v>35</v>
      </c>
      <c r="D290" t="s">
        <v>45</v>
      </c>
      <c r="E290">
        <v>160.26</v>
      </c>
      <c r="F290">
        <v>53766991</v>
      </c>
      <c r="G290" s="2">
        <v>44726.007604166669</v>
      </c>
      <c r="H290" t="s">
        <v>132</v>
      </c>
      <c r="I290">
        <f t="shared" si="4"/>
        <v>335498.50867340574</v>
      </c>
    </row>
    <row r="291" spans="1:9" x14ac:dyDescent="0.25">
      <c r="A291">
        <v>1290</v>
      </c>
      <c r="B291" t="s">
        <v>22</v>
      </c>
      <c r="C291" t="s">
        <v>37</v>
      </c>
      <c r="D291" t="s">
        <v>44</v>
      </c>
      <c r="E291">
        <v>187.2</v>
      </c>
      <c r="F291">
        <v>30414394</v>
      </c>
      <c r="G291" s="2">
        <v>43886.171226851853</v>
      </c>
      <c r="H291" t="s">
        <v>320</v>
      </c>
      <c r="I291">
        <f t="shared" si="4"/>
        <v>162470.05341880344</v>
      </c>
    </row>
    <row r="292" spans="1:9" x14ac:dyDescent="0.25">
      <c r="A292">
        <v>1291</v>
      </c>
      <c r="B292" t="s">
        <v>17</v>
      </c>
      <c r="C292" t="s">
        <v>32</v>
      </c>
      <c r="D292" t="s">
        <v>42</v>
      </c>
      <c r="E292">
        <v>51.22</v>
      </c>
      <c r="F292">
        <v>31365595</v>
      </c>
      <c r="G292" s="2">
        <v>44355.006018518521</v>
      </c>
      <c r="H292" t="s">
        <v>165</v>
      </c>
      <c r="I292">
        <f t="shared" si="4"/>
        <v>612370.07028504496</v>
      </c>
    </row>
    <row r="293" spans="1:9" x14ac:dyDescent="0.25">
      <c r="A293">
        <v>1292</v>
      </c>
      <c r="B293" t="s">
        <v>9</v>
      </c>
      <c r="C293" t="s">
        <v>24</v>
      </c>
      <c r="D293" t="s">
        <v>42</v>
      </c>
      <c r="E293">
        <v>40.69</v>
      </c>
      <c r="F293">
        <v>70393644</v>
      </c>
      <c r="G293" s="2">
        <v>44523.774629629632</v>
      </c>
      <c r="H293" t="s">
        <v>321</v>
      </c>
      <c r="I293">
        <f t="shared" si="4"/>
        <v>1729998.6237404768</v>
      </c>
    </row>
    <row r="294" spans="1:9" x14ac:dyDescent="0.25">
      <c r="A294">
        <v>1293</v>
      </c>
      <c r="B294" t="s">
        <v>14</v>
      </c>
      <c r="C294" t="s">
        <v>29</v>
      </c>
      <c r="D294" t="s">
        <v>47</v>
      </c>
      <c r="E294">
        <v>188.64</v>
      </c>
      <c r="F294">
        <v>83744208</v>
      </c>
      <c r="G294" s="2">
        <v>38884.269965277781</v>
      </c>
      <c r="H294" t="s">
        <v>322</v>
      </c>
      <c r="I294">
        <f t="shared" si="4"/>
        <v>443936.6412213741</v>
      </c>
    </row>
    <row r="295" spans="1:9" x14ac:dyDescent="0.25">
      <c r="A295">
        <v>1294</v>
      </c>
      <c r="B295" t="s">
        <v>21</v>
      </c>
      <c r="C295" t="s">
        <v>36</v>
      </c>
      <c r="D295" t="s">
        <v>39</v>
      </c>
      <c r="E295">
        <v>92.31</v>
      </c>
      <c r="F295">
        <v>47436561</v>
      </c>
      <c r="G295" s="2">
        <v>37940.655150462961</v>
      </c>
      <c r="H295" t="s">
        <v>323</v>
      </c>
      <c r="I295">
        <f t="shared" si="4"/>
        <v>513883.23041923949</v>
      </c>
    </row>
    <row r="296" spans="1:9" x14ac:dyDescent="0.25">
      <c r="A296">
        <v>1295</v>
      </c>
      <c r="B296" t="s">
        <v>22</v>
      </c>
      <c r="C296" t="s">
        <v>37</v>
      </c>
      <c r="D296" t="s">
        <v>46</v>
      </c>
      <c r="E296">
        <v>114.49</v>
      </c>
      <c r="F296">
        <v>9885288</v>
      </c>
      <c r="G296" s="2">
        <v>42431.155601851853</v>
      </c>
      <c r="H296" t="s">
        <v>324</v>
      </c>
      <c r="I296">
        <f t="shared" si="4"/>
        <v>86341.933793344404</v>
      </c>
    </row>
    <row r="297" spans="1:9" x14ac:dyDescent="0.25">
      <c r="A297">
        <v>1296</v>
      </c>
      <c r="B297" t="s">
        <v>12</v>
      </c>
      <c r="C297" t="s">
        <v>27</v>
      </c>
      <c r="D297" t="s">
        <v>47</v>
      </c>
      <c r="E297">
        <v>142.59</v>
      </c>
      <c r="F297">
        <v>68186778</v>
      </c>
      <c r="G297" s="2">
        <v>39931.422152777777</v>
      </c>
      <c r="H297" t="s">
        <v>325</v>
      </c>
      <c r="I297">
        <f t="shared" si="4"/>
        <v>478201.68314748578</v>
      </c>
    </row>
    <row r="298" spans="1:9" x14ac:dyDescent="0.25">
      <c r="A298">
        <v>1297</v>
      </c>
      <c r="B298" t="s">
        <v>11</v>
      </c>
      <c r="C298" t="s">
        <v>26</v>
      </c>
      <c r="D298" t="s">
        <v>46</v>
      </c>
      <c r="E298">
        <v>102.68</v>
      </c>
      <c r="F298">
        <v>8473515</v>
      </c>
      <c r="G298" s="2">
        <v>40699.211238425924</v>
      </c>
      <c r="H298" t="s">
        <v>213</v>
      </c>
      <c r="I298">
        <f t="shared" si="4"/>
        <v>82523.519672769762</v>
      </c>
    </row>
    <row r="299" spans="1:9" x14ac:dyDescent="0.25">
      <c r="A299">
        <v>1298</v>
      </c>
      <c r="B299" t="s">
        <v>14</v>
      </c>
      <c r="C299" t="s">
        <v>29</v>
      </c>
      <c r="D299" t="s">
        <v>46</v>
      </c>
      <c r="E299">
        <v>65.23</v>
      </c>
      <c r="F299">
        <v>36161470</v>
      </c>
      <c r="G299" s="2">
        <v>40825.571840277778</v>
      </c>
      <c r="H299" t="s">
        <v>326</v>
      </c>
      <c r="I299">
        <f t="shared" si="4"/>
        <v>554368.69538555876</v>
      </c>
    </row>
    <row r="300" spans="1:9" x14ac:dyDescent="0.25">
      <c r="A300">
        <v>1299</v>
      </c>
      <c r="B300" t="s">
        <v>18</v>
      </c>
      <c r="C300" t="s">
        <v>33</v>
      </c>
      <c r="D300" t="s">
        <v>43</v>
      </c>
      <c r="E300">
        <v>40.22</v>
      </c>
      <c r="F300">
        <v>30068822</v>
      </c>
      <c r="G300" s="2">
        <v>42420.180428240739</v>
      </c>
      <c r="H300" t="s">
        <v>327</v>
      </c>
      <c r="I300">
        <f t="shared" si="4"/>
        <v>747608.70213823975</v>
      </c>
    </row>
    <row r="301" spans="1:9" x14ac:dyDescent="0.25">
      <c r="A301">
        <v>1300</v>
      </c>
      <c r="B301" t="s">
        <v>22</v>
      </c>
      <c r="C301" t="s">
        <v>37</v>
      </c>
      <c r="D301" t="s">
        <v>48</v>
      </c>
      <c r="E301">
        <v>111.75</v>
      </c>
      <c r="F301">
        <v>38720773</v>
      </c>
      <c r="G301" s="2">
        <v>41385.543634259258</v>
      </c>
      <c r="H301" t="s">
        <v>328</v>
      </c>
      <c r="I301">
        <f t="shared" si="4"/>
        <v>346494.6129753915</v>
      </c>
    </row>
    <row r="302" spans="1:9" x14ac:dyDescent="0.25">
      <c r="A302">
        <v>1301</v>
      </c>
      <c r="B302" t="s">
        <v>22</v>
      </c>
      <c r="C302" t="s">
        <v>37</v>
      </c>
      <c r="D302" t="s">
        <v>41</v>
      </c>
      <c r="E302">
        <v>144.69999999999999</v>
      </c>
      <c r="F302">
        <v>46913643</v>
      </c>
      <c r="G302" s="2">
        <v>43892.757187499999</v>
      </c>
      <c r="H302" t="s">
        <v>329</v>
      </c>
      <c r="I302">
        <f t="shared" si="4"/>
        <v>324213.15134761576</v>
      </c>
    </row>
    <row r="303" spans="1:9" x14ac:dyDescent="0.25">
      <c r="A303">
        <v>1302</v>
      </c>
      <c r="B303" t="s">
        <v>11</v>
      </c>
      <c r="C303" t="s">
        <v>26</v>
      </c>
      <c r="D303" t="s">
        <v>46</v>
      </c>
      <c r="E303">
        <v>52.3</v>
      </c>
      <c r="F303">
        <v>42280892</v>
      </c>
      <c r="G303" s="2">
        <v>39714.507118055553</v>
      </c>
      <c r="H303" t="s">
        <v>330</v>
      </c>
      <c r="I303">
        <f t="shared" si="4"/>
        <v>808430.0573613767</v>
      </c>
    </row>
    <row r="304" spans="1:9" x14ac:dyDescent="0.25">
      <c r="A304">
        <v>1303</v>
      </c>
      <c r="B304" t="s">
        <v>17</v>
      </c>
      <c r="C304" t="s">
        <v>32</v>
      </c>
      <c r="D304" t="s">
        <v>38</v>
      </c>
      <c r="E304">
        <v>184.89</v>
      </c>
      <c r="F304">
        <v>83265846</v>
      </c>
      <c r="G304" s="2">
        <v>43481.654826388891</v>
      </c>
      <c r="H304" t="s">
        <v>331</v>
      </c>
      <c r="I304">
        <f t="shared" si="4"/>
        <v>450353.43177024182</v>
      </c>
    </row>
    <row r="305" spans="1:9" x14ac:dyDescent="0.25">
      <c r="A305">
        <v>1304</v>
      </c>
      <c r="B305" t="s">
        <v>12</v>
      </c>
      <c r="C305" t="s">
        <v>27</v>
      </c>
      <c r="D305" t="s">
        <v>48</v>
      </c>
      <c r="E305">
        <v>104.8</v>
      </c>
      <c r="F305">
        <v>56252966</v>
      </c>
      <c r="G305" s="2">
        <v>42750.971284722233</v>
      </c>
      <c r="H305" t="s">
        <v>123</v>
      </c>
      <c r="I305">
        <f t="shared" si="4"/>
        <v>536764.94274809165</v>
      </c>
    </row>
    <row r="306" spans="1:9" x14ac:dyDescent="0.25">
      <c r="A306">
        <v>1305</v>
      </c>
      <c r="B306" t="s">
        <v>14</v>
      </c>
      <c r="C306" t="s">
        <v>29</v>
      </c>
      <c r="D306" t="s">
        <v>46</v>
      </c>
      <c r="E306">
        <v>176.66</v>
      </c>
      <c r="F306">
        <v>23007734</v>
      </c>
      <c r="G306" s="2">
        <v>41660.61614583333</v>
      </c>
      <c r="H306" t="s">
        <v>332</v>
      </c>
      <c r="I306">
        <f t="shared" si="4"/>
        <v>130237.37122155553</v>
      </c>
    </row>
    <row r="307" spans="1:9" x14ac:dyDescent="0.25">
      <c r="A307">
        <v>1306</v>
      </c>
      <c r="B307" t="s">
        <v>18</v>
      </c>
      <c r="C307" t="s">
        <v>33</v>
      </c>
      <c r="D307" t="s">
        <v>44</v>
      </c>
      <c r="E307">
        <v>132.38</v>
      </c>
      <c r="F307">
        <v>29891457</v>
      </c>
      <c r="G307" s="2">
        <v>41521.055659722217</v>
      </c>
      <c r="H307" t="s">
        <v>333</v>
      </c>
      <c r="I307">
        <f t="shared" si="4"/>
        <v>225800.40036259254</v>
      </c>
    </row>
    <row r="308" spans="1:9" x14ac:dyDescent="0.25">
      <c r="A308">
        <v>1307</v>
      </c>
      <c r="B308" t="s">
        <v>12</v>
      </c>
      <c r="C308" t="s">
        <v>27</v>
      </c>
      <c r="D308" t="s">
        <v>47</v>
      </c>
      <c r="E308">
        <v>75.12</v>
      </c>
      <c r="F308">
        <v>72093810</v>
      </c>
      <c r="G308" s="2">
        <v>38386.683356481481</v>
      </c>
      <c r="H308" t="s">
        <v>334</v>
      </c>
      <c r="I308">
        <f t="shared" si="4"/>
        <v>959715.25559105421</v>
      </c>
    </row>
    <row r="309" spans="1:9" x14ac:dyDescent="0.25">
      <c r="A309">
        <v>1308</v>
      </c>
      <c r="B309" t="s">
        <v>22</v>
      </c>
      <c r="C309" t="s">
        <v>37</v>
      </c>
      <c r="D309" t="s">
        <v>43</v>
      </c>
      <c r="E309">
        <v>56.59</v>
      </c>
      <c r="F309">
        <v>80459130</v>
      </c>
      <c r="G309" s="2">
        <v>43191.5</v>
      </c>
      <c r="H309" t="s">
        <v>335</v>
      </c>
      <c r="I309">
        <f t="shared" si="4"/>
        <v>1421790.5990457677</v>
      </c>
    </row>
    <row r="310" spans="1:9" x14ac:dyDescent="0.25">
      <c r="A310">
        <v>1309</v>
      </c>
      <c r="B310" t="s">
        <v>8</v>
      </c>
      <c r="C310" t="s">
        <v>23</v>
      </c>
      <c r="D310" t="s">
        <v>38</v>
      </c>
      <c r="E310">
        <v>36.51</v>
      </c>
      <c r="F310">
        <v>16767194</v>
      </c>
      <c r="G310" s="2">
        <v>42414.245497685188</v>
      </c>
      <c r="H310" t="s">
        <v>336</v>
      </c>
      <c r="I310">
        <f t="shared" si="4"/>
        <v>459249.35634072858</v>
      </c>
    </row>
    <row r="311" spans="1:9" x14ac:dyDescent="0.25">
      <c r="A311">
        <v>1310</v>
      </c>
      <c r="B311" t="s">
        <v>9</v>
      </c>
      <c r="C311" t="s">
        <v>24</v>
      </c>
      <c r="D311" t="s">
        <v>47</v>
      </c>
      <c r="E311">
        <v>197.58</v>
      </c>
      <c r="F311">
        <v>57290081</v>
      </c>
      <c r="G311" s="2">
        <v>43106.865324074082</v>
      </c>
      <c r="H311" t="s">
        <v>337</v>
      </c>
      <c r="I311">
        <f t="shared" si="4"/>
        <v>289958.90778418869</v>
      </c>
    </row>
    <row r="312" spans="1:9" x14ac:dyDescent="0.25">
      <c r="A312">
        <v>1311</v>
      </c>
      <c r="B312" t="s">
        <v>21</v>
      </c>
      <c r="C312" t="s">
        <v>36</v>
      </c>
      <c r="D312" t="s">
        <v>44</v>
      </c>
      <c r="E312">
        <v>119.57</v>
      </c>
      <c r="F312">
        <v>5894876</v>
      </c>
      <c r="G312" s="2">
        <v>42967.814803240741</v>
      </c>
      <c r="H312" t="s">
        <v>338</v>
      </c>
      <c r="I312">
        <f t="shared" si="4"/>
        <v>49300.627247637371</v>
      </c>
    </row>
    <row r="313" spans="1:9" x14ac:dyDescent="0.25">
      <c r="A313">
        <v>1312</v>
      </c>
      <c r="B313" t="s">
        <v>12</v>
      </c>
      <c r="C313" t="s">
        <v>27</v>
      </c>
      <c r="D313" t="s">
        <v>39</v>
      </c>
      <c r="E313">
        <v>74.7</v>
      </c>
      <c r="F313">
        <v>97808585</v>
      </c>
      <c r="G313" s="2">
        <v>38011.45275462963</v>
      </c>
      <c r="H313" t="s">
        <v>339</v>
      </c>
      <c r="I313">
        <f t="shared" si="4"/>
        <v>1309351.8741633198</v>
      </c>
    </row>
    <row r="314" spans="1:9" x14ac:dyDescent="0.25">
      <c r="A314">
        <v>1313</v>
      </c>
      <c r="B314" t="s">
        <v>20</v>
      </c>
      <c r="C314" t="s">
        <v>35</v>
      </c>
      <c r="D314" t="s">
        <v>43</v>
      </c>
      <c r="E314">
        <v>129.57</v>
      </c>
      <c r="F314">
        <v>27888716</v>
      </c>
      <c r="G314" s="2">
        <v>38783.988865740743</v>
      </c>
      <c r="H314" t="s">
        <v>95</v>
      </c>
      <c r="I314">
        <f t="shared" si="4"/>
        <v>215240.5340742456</v>
      </c>
    </row>
    <row r="315" spans="1:9" x14ac:dyDescent="0.25">
      <c r="A315">
        <v>1314</v>
      </c>
      <c r="B315" t="s">
        <v>9</v>
      </c>
      <c r="C315" t="s">
        <v>24</v>
      </c>
      <c r="D315" t="s">
        <v>46</v>
      </c>
      <c r="E315">
        <v>127.3</v>
      </c>
      <c r="F315">
        <v>93131613</v>
      </c>
      <c r="G315" s="2">
        <v>38955.228437500002</v>
      </c>
      <c r="H315" t="s">
        <v>340</v>
      </c>
      <c r="I315">
        <f t="shared" si="4"/>
        <v>731591.6182246661</v>
      </c>
    </row>
    <row r="316" spans="1:9" x14ac:dyDescent="0.25">
      <c r="A316">
        <v>1315</v>
      </c>
      <c r="B316" t="s">
        <v>11</v>
      </c>
      <c r="C316" t="s">
        <v>26</v>
      </c>
      <c r="D316" t="s">
        <v>42</v>
      </c>
      <c r="E316">
        <v>82.36</v>
      </c>
      <c r="F316">
        <v>50913001</v>
      </c>
      <c r="G316" s="2">
        <v>43175.581030092602</v>
      </c>
      <c r="H316" t="s">
        <v>341</v>
      </c>
      <c r="I316">
        <f t="shared" si="4"/>
        <v>618176.31131617294</v>
      </c>
    </row>
    <row r="317" spans="1:9" x14ac:dyDescent="0.25">
      <c r="A317">
        <v>1316</v>
      </c>
      <c r="B317" t="s">
        <v>10</v>
      </c>
      <c r="C317" t="s">
        <v>25</v>
      </c>
      <c r="D317" t="s">
        <v>48</v>
      </c>
      <c r="E317">
        <v>127.6</v>
      </c>
      <c r="F317">
        <v>41080726</v>
      </c>
      <c r="G317" s="2">
        <v>43847.229814814818</v>
      </c>
      <c r="H317" t="s">
        <v>342</v>
      </c>
      <c r="I317">
        <f t="shared" si="4"/>
        <v>321949.26332288404</v>
      </c>
    </row>
    <row r="318" spans="1:9" x14ac:dyDescent="0.25">
      <c r="A318">
        <v>1317</v>
      </c>
      <c r="B318" t="s">
        <v>12</v>
      </c>
      <c r="C318" t="s">
        <v>27</v>
      </c>
      <c r="D318" t="s">
        <v>46</v>
      </c>
      <c r="E318">
        <v>139.11000000000001</v>
      </c>
      <c r="F318">
        <v>52925083</v>
      </c>
      <c r="G318" s="2">
        <v>42642.953634259262</v>
      </c>
      <c r="H318" t="s">
        <v>318</v>
      </c>
      <c r="I318">
        <f t="shared" si="4"/>
        <v>380454.91337790235</v>
      </c>
    </row>
    <row r="319" spans="1:9" x14ac:dyDescent="0.25">
      <c r="A319">
        <v>1318</v>
      </c>
      <c r="B319" t="s">
        <v>12</v>
      </c>
      <c r="C319" t="s">
        <v>27</v>
      </c>
      <c r="D319" t="s">
        <v>46</v>
      </c>
      <c r="E319">
        <v>105.52</v>
      </c>
      <c r="F319">
        <v>92659812</v>
      </c>
      <c r="G319" s="2">
        <v>39490.052303240736</v>
      </c>
      <c r="H319" t="s">
        <v>343</v>
      </c>
      <c r="I319">
        <f t="shared" si="4"/>
        <v>878125.58756633813</v>
      </c>
    </row>
    <row r="320" spans="1:9" x14ac:dyDescent="0.25">
      <c r="A320">
        <v>1319</v>
      </c>
      <c r="B320" t="s">
        <v>11</v>
      </c>
      <c r="C320" t="s">
        <v>26</v>
      </c>
      <c r="D320" t="s">
        <v>41</v>
      </c>
      <c r="E320">
        <v>64.73</v>
      </c>
      <c r="F320">
        <v>69894849</v>
      </c>
      <c r="G320" s="2">
        <v>42879.785138888888</v>
      </c>
      <c r="H320" t="s">
        <v>344</v>
      </c>
      <c r="I320">
        <f t="shared" si="4"/>
        <v>1079790.6534837014</v>
      </c>
    </row>
    <row r="321" spans="1:9" x14ac:dyDescent="0.25">
      <c r="A321">
        <v>1320</v>
      </c>
      <c r="B321" t="s">
        <v>13</v>
      </c>
      <c r="C321" t="s">
        <v>28</v>
      </c>
      <c r="D321" t="s">
        <v>48</v>
      </c>
      <c r="E321">
        <v>104.3</v>
      </c>
      <c r="F321">
        <v>57395433</v>
      </c>
      <c r="G321" s="2">
        <v>40833.568287037036</v>
      </c>
      <c r="H321" t="s">
        <v>345</v>
      </c>
      <c r="I321">
        <f t="shared" si="4"/>
        <v>550291.78331735381</v>
      </c>
    </row>
    <row r="322" spans="1:9" x14ac:dyDescent="0.25">
      <c r="A322">
        <v>1321</v>
      </c>
      <c r="B322" t="s">
        <v>22</v>
      </c>
      <c r="C322" t="s">
        <v>37</v>
      </c>
      <c r="D322" t="s">
        <v>45</v>
      </c>
      <c r="E322">
        <v>30.16</v>
      </c>
      <c r="F322">
        <v>22951979</v>
      </c>
      <c r="G322" s="2">
        <v>40703.106886574067</v>
      </c>
      <c r="H322" t="s">
        <v>346</v>
      </c>
      <c r="I322">
        <f t="shared" si="4"/>
        <v>761007.26127320959</v>
      </c>
    </row>
    <row r="323" spans="1:9" x14ac:dyDescent="0.25">
      <c r="A323">
        <v>1322</v>
      </c>
      <c r="B323" t="s">
        <v>21</v>
      </c>
      <c r="C323" t="s">
        <v>36</v>
      </c>
      <c r="D323" t="s">
        <v>46</v>
      </c>
      <c r="E323">
        <v>44.44</v>
      </c>
      <c r="F323">
        <v>90812085</v>
      </c>
      <c r="G323" s="2">
        <v>38266.787881944438</v>
      </c>
      <c r="H323" t="s">
        <v>347</v>
      </c>
      <c r="I323">
        <f t="shared" ref="I323:I386" si="5">F323/E323</f>
        <v>2043476.2601260126</v>
      </c>
    </row>
    <row r="324" spans="1:9" x14ac:dyDescent="0.25">
      <c r="A324">
        <v>1323</v>
      </c>
      <c r="B324" t="s">
        <v>22</v>
      </c>
      <c r="C324" t="s">
        <v>37</v>
      </c>
      <c r="D324" t="s">
        <v>42</v>
      </c>
      <c r="E324">
        <v>76.39</v>
      </c>
      <c r="F324">
        <v>63898091</v>
      </c>
      <c r="G324" s="2">
        <v>40395.310393518521</v>
      </c>
      <c r="H324" t="s">
        <v>348</v>
      </c>
      <c r="I324">
        <f t="shared" si="5"/>
        <v>836471.93349914905</v>
      </c>
    </row>
    <row r="325" spans="1:9" x14ac:dyDescent="0.25">
      <c r="A325">
        <v>1324</v>
      </c>
      <c r="B325" t="s">
        <v>21</v>
      </c>
      <c r="C325" t="s">
        <v>36</v>
      </c>
      <c r="D325" t="s">
        <v>41</v>
      </c>
      <c r="E325">
        <v>92.59</v>
      </c>
      <c r="F325">
        <v>98490975</v>
      </c>
      <c r="G325" s="2">
        <v>39908.175104166658</v>
      </c>
      <c r="H325" t="s">
        <v>349</v>
      </c>
      <c r="I325">
        <f t="shared" si="5"/>
        <v>1063732.3145048062</v>
      </c>
    </row>
    <row r="326" spans="1:9" x14ac:dyDescent="0.25">
      <c r="A326">
        <v>1325</v>
      </c>
      <c r="B326" t="s">
        <v>12</v>
      </c>
      <c r="C326" t="s">
        <v>27</v>
      </c>
      <c r="D326" t="s">
        <v>42</v>
      </c>
      <c r="E326">
        <v>108.1</v>
      </c>
      <c r="F326">
        <v>42745245</v>
      </c>
      <c r="G326" s="2">
        <v>40106.782685185193</v>
      </c>
      <c r="H326" t="s">
        <v>350</v>
      </c>
      <c r="I326">
        <f t="shared" si="5"/>
        <v>395423.17298797413</v>
      </c>
    </row>
    <row r="327" spans="1:9" x14ac:dyDescent="0.25">
      <c r="A327">
        <v>1326</v>
      </c>
      <c r="B327" t="s">
        <v>8</v>
      </c>
      <c r="C327" t="s">
        <v>23</v>
      </c>
      <c r="D327" t="s">
        <v>41</v>
      </c>
      <c r="E327">
        <v>175.94</v>
      </c>
      <c r="F327">
        <v>60896623</v>
      </c>
      <c r="G327" s="2">
        <v>40976.1015625</v>
      </c>
      <c r="H327" t="s">
        <v>351</v>
      </c>
      <c r="I327">
        <f t="shared" si="5"/>
        <v>346121.53575082414</v>
      </c>
    </row>
    <row r="328" spans="1:9" x14ac:dyDescent="0.25">
      <c r="A328">
        <v>1327</v>
      </c>
      <c r="B328" t="s">
        <v>22</v>
      </c>
      <c r="C328" t="s">
        <v>37</v>
      </c>
      <c r="D328" t="s">
        <v>39</v>
      </c>
      <c r="E328">
        <v>90.49</v>
      </c>
      <c r="F328">
        <v>14436482</v>
      </c>
      <c r="G328" s="2">
        <v>41454.836875000001</v>
      </c>
      <c r="H328" t="s">
        <v>352</v>
      </c>
      <c r="I328">
        <f t="shared" si="5"/>
        <v>159536.76649353519</v>
      </c>
    </row>
    <row r="329" spans="1:9" x14ac:dyDescent="0.25">
      <c r="A329">
        <v>1328</v>
      </c>
      <c r="B329" t="s">
        <v>21</v>
      </c>
      <c r="C329" t="s">
        <v>36</v>
      </c>
      <c r="D329" t="s">
        <v>47</v>
      </c>
      <c r="E329">
        <v>33.79</v>
      </c>
      <c r="F329">
        <v>82829750</v>
      </c>
      <c r="G329" s="2">
        <v>40534.192708333343</v>
      </c>
      <c r="H329" t="s">
        <v>353</v>
      </c>
      <c r="I329">
        <f t="shared" si="5"/>
        <v>2451309.5590411364</v>
      </c>
    </row>
    <row r="330" spans="1:9" x14ac:dyDescent="0.25">
      <c r="A330">
        <v>1329</v>
      </c>
      <c r="B330" t="s">
        <v>13</v>
      </c>
      <c r="C330" t="s">
        <v>28</v>
      </c>
      <c r="D330" t="s">
        <v>47</v>
      </c>
      <c r="E330">
        <v>148.66999999999999</v>
      </c>
      <c r="F330">
        <v>71938196</v>
      </c>
      <c r="G330" s="2">
        <v>43143.266759259262</v>
      </c>
      <c r="H330" t="s">
        <v>289</v>
      </c>
      <c r="I330">
        <f t="shared" si="5"/>
        <v>483878.36147171591</v>
      </c>
    </row>
    <row r="331" spans="1:9" x14ac:dyDescent="0.25">
      <c r="A331">
        <v>1330</v>
      </c>
      <c r="B331" t="s">
        <v>15</v>
      </c>
      <c r="C331" t="s">
        <v>30</v>
      </c>
      <c r="D331" t="s">
        <v>47</v>
      </c>
      <c r="E331">
        <v>151.74</v>
      </c>
      <c r="F331">
        <v>96766157</v>
      </c>
      <c r="G331" s="2">
        <v>39780.882337962961</v>
      </c>
      <c r="H331" t="s">
        <v>354</v>
      </c>
      <c r="I331">
        <f t="shared" si="5"/>
        <v>637710.27415315667</v>
      </c>
    </row>
    <row r="332" spans="1:9" x14ac:dyDescent="0.25">
      <c r="A332">
        <v>1331</v>
      </c>
      <c r="B332" t="s">
        <v>10</v>
      </c>
      <c r="C332" t="s">
        <v>25</v>
      </c>
      <c r="D332" t="s">
        <v>46</v>
      </c>
      <c r="E332">
        <v>40.380000000000003</v>
      </c>
      <c r="F332">
        <v>79387566</v>
      </c>
      <c r="G332" s="2">
        <v>44807.305543981478</v>
      </c>
      <c r="H332" t="s">
        <v>355</v>
      </c>
      <c r="I332">
        <f t="shared" si="5"/>
        <v>1966012.0356612182</v>
      </c>
    </row>
    <row r="333" spans="1:9" x14ac:dyDescent="0.25">
      <c r="A333">
        <v>1332</v>
      </c>
      <c r="B333" t="s">
        <v>19</v>
      </c>
      <c r="C333" t="s">
        <v>34</v>
      </c>
      <c r="D333" t="s">
        <v>43</v>
      </c>
      <c r="E333">
        <v>195.69</v>
      </c>
      <c r="F333">
        <v>28681157</v>
      </c>
      <c r="G333" s="2">
        <v>43961.747476851851</v>
      </c>
      <c r="H333" t="s">
        <v>356</v>
      </c>
      <c r="I333">
        <f t="shared" si="5"/>
        <v>146564.2444682917</v>
      </c>
    </row>
    <row r="334" spans="1:9" x14ac:dyDescent="0.25">
      <c r="A334">
        <v>1333</v>
      </c>
      <c r="B334" t="s">
        <v>20</v>
      </c>
      <c r="C334" t="s">
        <v>35</v>
      </c>
      <c r="D334" t="s">
        <v>40</v>
      </c>
      <c r="E334">
        <v>197.18</v>
      </c>
      <c r="F334">
        <v>4983562</v>
      </c>
      <c r="G334" s="2">
        <v>40830.285162037027</v>
      </c>
      <c r="H334" t="s">
        <v>328</v>
      </c>
      <c r="I334">
        <f t="shared" si="5"/>
        <v>25274.175879906685</v>
      </c>
    </row>
    <row r="335" spans="1:9" x14ac:dyDescent="0.25">
      <c r="A335">
        <v>1334</v>
      </c>
      <c r="B335" t="s">
        <v>12</v>
      </c>
      <c r="C335" t="s">
        <v>27</v>
      </c>
      <c r="D335" t="s">
        <v>47</v>
      </c>
      <c r="E335">
        <v>75.349999999999994</v>
      </c>
      <c r="F335">
        <v>52293077</v>
      </c>
      <c r="G335" s="2">
        <v>41651.6015162037</v>
      </c>
      <c r="H335" t="s">
        <v>357</v>
      </c>
      <c r="I335">
        <f t="shared" si="5"/>
        <v>694002.3490378235</v>
      </c>
    </row>
    <row r="336" spans="1:9" x14ac:dyDescent="0.25">
      <c r="A336">
        <v>1335</v>
      </c>
      <c r="B336" t="s">
        <v>13</v>
      </c>
      <c r="C336" t="s">
        <v>28</v>
      </c>
      <c r="D336" t="s">
        <v>43</v>
      </c>
      <c r="E336">
        <v>126.78</v>
      </c>
      <c r="F336">
        <v>72796028</v>
      </c>
      <c r="G336" s="2">
        <v>38537.605405092603</v>
      </c>
      <c r="H336" t="s">
        <v>358</v>
      </c>
      <c r="I336">
        <f t="shared" si="5"/>
        <v>574191.73371194198</v>
      </c>
    </row>
    <row r="337" spans="1:9" x14ac:dyDescent="0.25">
      <c r="A337">
        <v>1336</v>
      </c>
      <c r="B337" t="s">
        <v>14</v>
      </c>
      <c r="C337" t="s">
        <v>29</v>
      </c>
      <c r="D337" t="s">
        <v>39</v>
      </c>
      <c r="E337">
        <v>95.3</v>
      </c>
      <c r="F337">
        <v>40151609</v>
      </c>
      <c r="G337" s="2">
        <v>40384.285358796304</v>
      </c>
      <c r="H337" t="s">
        <v>240</v>
      </c>
      <c r="I337">
        <f t="shared" si="5"/>
        <v>421318.03777544596</v>
      </c>
    </row>
    <row r="338" spans="1:9" x14ac:dyDescent="0.25">
      <c r="A338">
        <v>1337</v>
      </c>
      <c r="B338" t="s">
        <v>19</v>
      </c>
      <c r="C338" t="s">
        <v>34</v>
      </c>
      <c r="D338" t="s">
        <v>39</v>
      </c>
      <c r="E338">
        <v>188.3</v>
      </c>
      <c r="F338">
        <v>2512931</v>
      </c>
      <c r="G338" s="2">
        <v>42228.694467592592</v>
      </c>
      <c r="H338" t="s">
        <v>99</v>
      </c>
      <c r="I338">
        <f t="shared" si="5"/>
        <v>13345.358470525756</v>
      </c>
    </row>
    <row r="339" spans="1:9" x14ac:dyDescent="0.25">
      <c r="A339">
        <v>1338</v>
      </c>
      <c r="B339" t="s">
        <v>22</v>
      </c>
      <c r="C339" t="s">
        <v>37</v>
      </c>
      <c r="D339" t="s">
        <v>43</v>
      </c>
      <c r="E339">
        <v>102.7</v>
      </c>
      <c r="F339">
        <v>58645044</v>
      </c>
      <c r="G339" s="2">
        <v>43038.561701388891</v>
      </c>
      <c r="H339" t="s">
        <v>359</v>
      </c>
      <c r="I339">
        <f t="shared" si="5"/>
        <v>571032.56085686467</v>
      </c>
    </row>
    <row r="340" spans="1:9" x14ac:dyDescent="0.25">
      <c r="A340">
        <v>1339</v>
      </c>
      <c r="B340" t="s">
        <v>11</v>
      </c>
      <c r="C340" t="s">
        <v>26</v>
      </c>
      <c r="D340" t="s">
        <v>42</v>
      </c>
      <c r="E340">
        <v>187.37</v>
      </c>
      <c r="F340">
        <v>4561284</v>
      </c>
      <c r="G340" s="2">
        <v>43765.785150462973</v>
      </c>
      <c r="H340" t="s">
        <v>360</v>
      </c>
      <c r="I340">
        <f t="shared" si="5"/>
        <v>24343.72631691306</v>
      </c>
    </row>
    <row r="341" spans="1:9" x14ac:dyDescent="0.25">
      <c r="A341">
        <v>1340</v>
      </c>
      <c r="B341" t="s">
        <v>8</v>
      </c>
      <c r="C341" t="s">
        <v>23</v>
      </c>
      <c r="D341" t="s">
        <v>38</v>
      </c>
      <c r="E341">
        <v>98.32</v>
      </c>
      <c r="F341">
        <v>1856054</v>
      </c>
      <c r="G341" s="2">
        <v>39647.881793981483</v>
      </c>
      <c r="H341" t="s">
        <v>361</v>
      </c>
      <c r="I341">
        <f t="shared" si="5"/>
        <v>18877.685109845403</v>
      </c>
    </row>
    <row r="342" spans="1:9" x14ac:dyDescent="0.25">
      <c r="A342">
        <v>1341</v>
      </c>
      <c r="B342" t="s">
        <v>9</v>
      </c>
      <c r="C342" t="s">
        <v>24</v>
      </c>
      <c r="D342" t="s">
        <v>48</v>
      </c>
      <c r="E342">
        <v>41.56</v>
      </c>
      <c r="F342">
        <v>51032956</v>
      </c>
      <c r="G342" s="2">
        <v>44780.56726851852</v>
      </c>
      <c r="H342" t="s">
        <v>362</v>
      </c>
      <c r="I342">
        <f t="shared" si="5"/>
        <v>1227934.4562078922</v>
      </c>
    </row>
    <row r="343" spans="1:9" x14ac:dyDescent="0.25">
      <c r="A343">
        <v>1342</v>
      </c>
      <c r="B343" t="s">
        <v>9</v>
      </c>
      <c r="C343" t="s">
        <v>24</v>
      </c>
      <c r="D343" t="s">
        <v>42</v>
      </c>
      <c r="E343">
        <v>142.28</v>
      </c>
      <c r="F343">
        <v>65606960</v>
      </c>
      <c r="G343" s="2">
        <v>39659.621747685182</v>
      </c>
      <c r="H343" t="s">
        <v>363</v>
      </c>
      <c r="I343">
        <f t="shared" si="5"/>
        <v>461111.6109080686</v>
      </c>
    </row>
    <row r="344" spans="1:9" x14ac:dyDescent="0.25">
      <c r="A344">
        <v>1343</v>
      </c>
      <c r="B344" t="s">
        <v>9</v>
      </c>
      <c r="C344" t="s">
        <v>24</v>
      </c>
      <c r="D344" t="s">
        <v>39</v>
      </c>
      <c r="E344">
        <v>55.55</v>
      </c>
      <c r="F344">
        <v>30733597</v>
      </c>
      <c r="G344" s="2">
        <v>44384.626076388893</v>
      </c>
      <c r="H344" t="s">
        <v>364</v>
      </c>
      <c r="I344">
        <f t="shared" si="5"/>
        <v>553260.0720072008</v>
      </c>
    </row>
    <row r="345" spans="1:9" x14ac:dyDescent="0.25">
      <c r="A345">
        <v>1344</v>
      </c>
      <c r="B345" t="s">
        <v>11</v>
      </c>
      <c r="C345" t="s">
        <v>26</v>
      </c>
      <c r="D345" t="s">
        <v>47</v>
      </c>
      <c r="E345">
        <v>32.92</v>
      </c>
      <c r="F345">
        <v>57943950</v>
      </c>
      <c r="G345" s="2">
        <v>40106.86010416667</v>
      </c>
      <c r="H345" t="s">
        <v>365</v>
      </c>
      <c r="I345">
        <f t="shared" si="5"/>
        <v>1760144.2891859051</v>
      </c>
    </row>
    <row r="346" spans="1:9" x14ac:dyDescent="0.25">
      <c r="A346">
        <v>1345</v>
      </c>
      <c r="B346" t="s">
        <v>16</v>
      </c>
      <c r="C346" t="s">
        <v>31</v>
      </c>
      <c r="D346" t="s">
        <v>48</v>
      </c>
      <c r="E346">
        <v>64.25</v>
      </c>
      <c r="F346">
        <v>95574661</v>
      </c>
      <c r="G346" s="2">
        <v>43728.811064814807</v>
      </c>
      <c r="H346" t="s">
        <v>258</v>
      </c>
      <c r="I346">
        <f t="shared" si="5"/>
        <v>1487543.3618677042</v>
      </c>
    </row>
    <row r="347" spans="1:9" x14ac:dyDescent="0.25">
      <c r="A347">
        <v>1346</v>
      </c>
      <c r="B347" t="s">
        <v>11</v>
      </c>
      <c r="C347" t="s">
        <v>26</v>
      </c>
      <c r="D347" t="s">
        <v>48</v>
      </c>
      <c r="E347">
        <v>43.98</v>
      </c>
      <c r="F347">
        <v>27502744</v>
      </c>
      <c r="G347" s="2">
        <v>42484.267916666657</v>
      </c>
      <c r="H347" t="s">
        <v>366</v>
      </c>
      <c r="I347">
        <f t="shared" si="5"/>
        <v>625346.61209640745</v>
      </c>
    </row>
    <row r="348" spans="1:9" x14ac:dyDescent="0.25">
      <c r="A348">
        <v>1347</v>
      </c>
      <c r="B348" t="s">
        <v>20</v>
      </c>
      <c r="C348" t="s">
        <v>35</v>
      </c>
      <c r="D348" t="s">
        <v>39</v>
      </c>
      <c r="E348">
        <v>41.96</v>
      </c>
      <c r="F348">
        <v>98192196</v>
      </c>
      <c r="G348" s="2">
        <v>38771.486400462964</v>
      </c>
      <c r="H348" t="s">
        <v>367</v>
      </c>
      <c r="I348">
        <f t="shared" si="5"/>
        <v>2340138.1315538608</v>
      </c>
    </row>
    <row r="349" spans="1:9" x14ac:dyDescent="0.25">
      <c r="A349">
        <v>1348</v>
      </c>
      <c r="B349" t="s">
        <v>9</v>
      </c>
      <c r="C349" t="s">
        <v>24</v>
      </c>
      <c r="D349" t="s">
        <v>39</v>
      </c>
      <c r="E349">
        <v>36.9</v>
      </c>
      <c r="F349">
        <v>13169111</v>
      </c>
      <c r="G349" s="2">
        <v>43430.240428240737</v>
      </c>
      <c r="H349" t="s">
        <v>368</v>
      </c>
      <c r="I349">
        <f t="shared" si="5"/>
        <v>356886.47696476965</v>
      </c>
    </row>
    <row r="350" spans="1:9" x14ac:dyDescent="0.25">
      <c r="A350">
        <v>1349</v>
      </c>
      <c r="B350" t="s">
        <v>9</v>
      </c>
      <c r="C350" t="s">
        <v>24</v>
      </c>
      <c r="D350" t="s">
        <v>44</v>
      </c>
      <c r="E350">
        <v>73.87</v>
      </c>
      <c r="F350">
        <v>66661142</v>
      </c>
      <c r="G350" s="2">
        <v>38401.033252314817</v>
      </c>
      <c r="H350" t="s">
        <v>369</v>
      </c>
      <c r="I350">
        <f t="shared" si="5"/>
        <v>902411.56085014204</v>
      </c>
    </row>
    <row r="351" spans="1:9" x14ac:dyDescent="0.25">
      <c r="A351">
        <v>1350</v>
      </c>
      <c r="B351" t="s">
        <v>15</v>
      </c>
      <c r="C351" t="s">
        <v>30</v>
      </c>
      <c r="D351" t="s">
        <v>47</v>
      </c>
      <c r="E351">
        <v>127.7</v>
      </c>
      <c r="F351">
        <v>77231153</v>
      </c>
      <c r="G351" s="2">
        <v>42404.640324074076</v>
      </c>
      <c r="H351" t="s">
        <v>370</v>
      </c>
      <c r="I351">
        <f t="shared" si="5"/>
        <v>604785.84964761161</v>
      </c>
    </row>
    <row r="352" spans="1:9" x14ac:dyDescent="0.25">
      <c r="A352">
        <v>1351</v>
      </c>
      <c r="B352" t="s">
        <v>13</v>
      </c>
      <c r="C352" t="s">
        <v>28</v>
      </c>
      <c r="D352" t="s">
        <v>43</v>
      </c>
      <c r="E352">
        <v>49.43</v>
      </c>
      <c r="F352">
        <v>18457125</v>
      </c>
      <c r="G352" s="2">
        <v>43199.551828703698</v>
      </c>
      <c r="H352" t="s">
        <v>371</v>
      </c>
      <c r="I352">
        <f t="shared" si="5"/>
        <v>373399.2514667206</v>
      </c>
    </row>
    <row r="353" spans="1:9" x14ac:dyDescent="0.25">
      <c r="A353">
        <v>1352</v>
      </c>
      <c r="B353" t="s">
        <v>11</v>
      </c>
      <c r="C353" t="s">
        <v>26</v>
      </c>
      <c r="D353" t="s">
        <v>40</v>
      </c>
      <c r="E353">
        <v>39.68</v>
      </c>
      <c r="F353">
        <v>29160584</v>
      </c>
      <c r="G353" s="2">
        <v>42324.739386574067</v>
      </c>
      <c r="H353" t="s">
        <v>372</v>
      </c>
      <c r="I353">
        <f t="shared" si="5"/>
        <v>734893.75</v>
      </c>
    </row>
    <row r="354" spans="1:9" x14ac:dyDescent="0.25">
      <c r="A354">
        <v>1353</v>
      </c>
      <c r="B354" t="s">
        <v>13</v>
      </c>
      <c r="C354" t="s">
        <v>28</v>
      </c>
      <c r="D354" t="s">
        <v>46</v>
      </c>
      <c r="E354">
        <v>79.959999999999994</v>
      </c>
      <c r="F354">
        <v>92826590</v>
      </c>
      <c r="G354" s="2">
        <v>43628.754976851851</v>
      </c>
      <c r="H354" t="s">
        <v>373</v>
      </c>
      <c r="I354">
        <f t="shared" si="5"/>
        <v>1160912.8314157079</v>
      </c>
    </row>
    <row r="355" spans="1:9" x14ac:dyDescent="0.25">
      <c r="A355">
        <v>1354</v>
      </c>
      <c r="B355" t="s">
        <v>20</v>
      </c>
      <c r="C355" t="s">
        <v>35</v>
      </c>
      <c r="D355" t="s">
        <v>48</v>
      </c>
      <c r="E355">
        <v>42.1</v>
      </c>
      <c r="F355">
        <v>31842122</v>
      </c>
      <c r="G355" s="2">
        <v>38175.933495370373</v>
      </c>
      <c r="H355" t="s">
        <v>374</v>
      </c>
      <c r="I355">
        <f t="shared" si="5"/>
        <v>756344.94061757717</v>
      </c>
    </row>
    <row r="356" spans="1:9" x14ac:dyDescent="0.25">
      <c r="A356">
        <v>1355</v>
      </c>
      <c r="B356" t="s">
        <v>11</v>
      </c>
      <c r="C356" t="s">
        <v>26</v>
      </c>
      <c r="D356" t="s">
        <v>45</v>
      </c>
      <c r="E356">
        <v>32.6</v>
      </c>
      <c r="F356">
        <v>26398857</v>
      </c>
      <c r="G356" s="2">
        <v>41411.912974537037</v>
      </c>
      <c r="H356" t="s">
        <v>375</v>
      </c>
      <c r="I356">
        <f t="shared" si="5"/>
        <v>809780.88957055216</v>
      </c>
    </row>
    <row r="357" spans="1:9" x14ac:dyDescent="0.25">
      <c r="A357">
        <v>1356</v>
      </c>
      <c r="B357" t="s">
        <v>9</v>
      </c>
      <c r="C357" t="s">
        <v>24</v>
      </c>
      <c r="D357" t="s">
        <v>38</v>
      </c>
      <c r="E357">
        <v>165.4</v>
      </c>
      <c r="F357">
        <v>61255630</v>
      </c>
      <c r="G357" s="2">
        <v>40272.06318287037</v>
      </c>
      <c r="H357" t="s">
        <v>376</v>
      </c>
      <c r="I357">
        <f t="shared" si="5"/>
        <v>370348.42805320432</v>
      </c>
    </row>
    <row r="358" spans="1:9" x14ac:dyDescent="0.25">
      <c r="A358">
        <v>1357</v>
      </c>
      <c r="B358" t="s">
        <v>10</v>
      </c>
      <c r="C358" t="s">
        <v>25</v>
      </c>
      <c r="D358" t="s">
        <v>40</v>
      </c>
      <c r="E358">
        <v>40.659999999999997</v>
      </c>
      <c r="F358">
        <v>66751892</v>
      </c>
      <c r="G358" s="2">
        <v>42094.561631944453</v>
      </c>
      <c r="H358" t="s">
        <v>141</v>
      </c>
      <c r="I358">
        <f t="shared" si="5"/>
        <v>1641709.0998524351</v>
      </c>
    </row>
    <row r="359" spans="1:9" x14ac:dyDescent="0.25">
      <c r="A359">
        <v>1358</v>
      </c>
      <c r="B359" t="s">
        <v>19</v>
      </c>
      <c r="C359" t="s">
        <v>34</v>
      </c>
      <c r="D359" t="s">
        <v>46</v>
      </c>
      <c r="E359">
        <v>60.66</v>
      </c>
      <c r="F359">
        <v>18903527</v>
      </c>
      <c r="G359" s="2">
        <v>42023.424074074072</v>
      </c>
      <c r="H359" t="s">
        <v>377</v>
      </c>
      <c r="I359">
        <f t="shared" si="5"/>
        <v>311630.84404879657</v>
      </c>
    </row>
    <row r="360" spans="1:9" x14ac:dyDescent="0.25">
      <c r="A360">
        <v>1359</v>
      </c>
      <c r="B360" t="s">
        <v>15</v>
      </c>
      <c r="C360" t="s">
        <v>30</v>
      </c>
      <c r="D360" t="s">
        <v>43</v>
      </c>
      <c r="E360">
        <v>145.16999999999999</v>
      </c>
      <c r="F360">
        <v>54392077</v>
      </c>
      <c r="G360" s="2">
        <v>39865.298171296286</v>
      </c>
      <c r="H360" t="s">
        <v>378</v>
      </c>
      <c r="I360">
        <f t="shared" si="5"/>
        <v>374678.49417923816</v>
      </c>
    </row>
    <row r="361" spans="1:9" x14ac:dyDescent="0.25">
      <c r="A361">
        <v>1360</v>
      </c>
      <c r="B361" t="s">
        <v>8</v>
      </c>
      <c r="C361" t="s">
        <v>23</v>
      </c>
      <c r="D361" t="s">
        <v>40</v>
      </c>
      <c r="E361">
        <v>60.28</v>
      </c>
      <c r="F361">
        <v>82769968</v>
      </c>
      <c r="G361" s="2">
        <v>40790.811805555553</v>
      </c>
      <c r="H361" t="s">
        <v>379</v>
      </c>
      <c r="I361">
        <f t="shared" si="5"/>
        <v>1373091.705374917</v>
      </c>
    </row>
    <row r="362" spans="1:9" x14ac:dyDescent="0.25">
      <c r="A362">
        <v>1361</v>
      </c>
      <c r="B362" t="s">
        <v>12</v>
      </c>
      <c r="C362" t="s">
        <v>27</v>
      </c>
      <c r="D362" t="s">
        <v>42</v>
      </c>
      <c r="E362">
        <v>112.35</v>
      </c>
      <c r="F362">
        <v>50752410</v>
      </c>
      <c r="G362" s="2">
        <v>38384.373506944437</v>
      </c>
      <c r="H362" t="s">
        <v>197</v>
      </c>
      <c r="I362">
        <f t="shared" si="5"/>
        <v>451734.84646194929</v>
      </c>
    </row>
    <row r="363" spans="1:9" x14ac:dyDescent="0.25">
      <c r="A363">
        <v>1362</v>
      </c>
      <c r="B363" t="s">
        <v>14</v>
      </c>
      <c r="C363" t="s">
        <v>29</v>
      </c>
      <c r="D363" t="s">
        <v>47</v>
      </c>
      <c r="E363">
        <v>131.99</v>
      </c>
      <c r="F363">
        <v>36387277</v>
      </c>
      <c r="G363" s="2">
        <v>43607.604317129633</v>
      </c>
      <c r="H363" t="s">
        <v>380</v>
      </c>
      <c r="I363">
        <f t="shared" si="5"/>
        <v>275682.07439957571</v>
      </c>
    </row>
    <row r="364" spans="1:9" x14ac:dyDescent="0.25">
      <c r="A364">
        <v>1363</v>
      </c>
      <c r="B364" t="s">
        <v>15</v>
      </c>
      <c r="C364" t="s">
        <v>30</v>
      </c>
      <c r="D364" t="s">
        <v>39</v>
      </c>
      <c r="E364">
        <v>123.5</v>
      </c>
      <c r="F364">
        <v>31245338</v>
      </c>
      <c r="G364" s="2">
        <v>39696.241354166668</v>
      </c>
      <c r="H364" t="s">
        <v>381</v>
      </c>
      <c r="I364">
        <f t="shared" si="5"/>
        <v>252998.6882591093</v>
      </c>
    </row>
    <row r="365" spans="1:9" x14ac:dyDescent="0.25">
      <c r="A365">
        <v>1364</v>
      </c>
      <c r="B365" t="s">
        <v>9</v>
      </c>
      <c r="C365" t="s">
        <v>24</v>
      </c>
      <c r="D365" t="s">
        <v>47</v>
      </c>
      <c r="E365">
        <v>72.38</v>
      </c>
      <c r="F365">
        <v>72135081</v>
      </c>
      <c r="G365" s="2">
        <v>41018.705833333333</v>
      </c>
      <c r="H365" t="s">
        <v>382</v>
      </c>
      <c r="I365">
        <f t="shared" si="5"/>
        <v>996616.20613429125</v>
      </c>
    </row>
    <row r="366" spans="1:9" x14ac:dyDescent="0.25">
      <c r="A366">
        <v>1365</v>
      </c>
      <c r="B366" t="s">
        <v>8</v>
      </c>
      <c r="C366" t="s">
        <v>23</v>
      </c>
      <c r="D366" t="s">
        <v>45</v>
      </c>
      <c r="E366">
        <v>194.87</v>
      </c>
      <c r="F366">
        <v>67961136</v>
      </c>
      <c r="G366" s="2">
        <v>40512.077418981477</v>
      </c>
      <c r="H366" t="s">
        <v>383</v>
      </c>
      <c r="I366">
        <f t="shared" si="5"/>
        <v>348751.14691845846</v>
      </c>
    </row>
    <row r="367" spans="1:9" x14ac:dyDescent="0.25">
      <c r="A367">
        <v>1366</v>
      </c>
      <c r="B367" t="s">
        <v>10</v>
      </c>
      <c r="C367" t="s">
        <v>25</v>
      </c>
      <c r="D367" t="s">
        <v>45</v>
      </c>
      <c r="E367">
        <v>173.9</v>
      </c>
      <c r="F367">
        <v>43642450</v>
      </c>
      <c r="G367" s="2">
        <v>43501.221493055556</v>
      </c>
      <c r="H367" t="s">
        <v>384</v>
      </c>
      <c r="I367">
        <f t="shared" si="5"/>
        <v>250962.90971822885</v>
      </c>
    </row>
    <row r="368" spans="1:9" x14ac:dyDescent="0.25">
      <c r="A368">
        <v>1367</v>
      </c>
      <c r="B368" t="s">
        <v>15</v>
      </c>
      <c r="C368" t="s">
        <v>30</v>
      </c>
      <c r="D368" t="s">
        <v>46</v>
      </c>
      <c r="E368">
        <v>97.41</v>
      </c>
      <c r="F368">
        <v>93789914</v>
      </c>
      <c r="G368" s="2">
        <v>44449.218981481477</v>
      </c>
      <c r="H368" t="s">
        <v>212</v>
      </c>
      <c r="I368">
        <f t="shared" si="5"/>
        <v>962836.60815111385</v>
      </c>
    </row>
    <row r="369" spans="1:9" x14ac:dyDescent="0.25">
      <c r="A369">
        <v>1368</v>
      </c>
      <c r="B369" t="s">
        <v>19</v>
      </c>
      <c r="C369" t="s">
        <v>34</v>
      </c>
      <c r="D369" t="s">
        <v>38</v>
      </c>
      <c r="E369">
        <v>169.79</v>
      </c>
      <c r="F369">
        <v>37765370</v>
      </c>
      <c r="G369" s="2">
        <v>41148.572152777779</v>
      </c>
      <c r="H369" t="s">
        <v>236</v>
      </c>
      <c r="I369">
        <f t="shared" si="5"/>
        <v>222423.99434595677</v>
      </c>
    </row>
    <row r="370" spans="1:9" x14ac:dyDescent="0.25">
      <c r="A370">
        <v>1369</v>
      </c>
      <c r="B370" t="s">
        <v>21</v>
      </c>
      <c r="C370" t="s">
        <v>36</v>
      </c>
      <c r="D370" t="s">
        <v>47</v>
      </c>
      <c r="E370">
        <v>79.87</v>
      </c>
      <c r="F370">
        <v>13499241</v>
      </c>
      <c r="G370" s="2">
        <v>40511.681087962963</v>
      </c>
      <c r="H370" t="s">
        <v>221</v>
      </c>
      <c r="I370">
        <f t="shared" si="5"/>
        <v>169015.16213847502</v>
      </c>
    </row>
    <row r="371" spans="1:9" x14ac:dyDescent="0.25">
      <c r="A371">
        <v>1370</v>
      </c>
      <c r="B371" t="s">
        <v>8</v>
      </c>
      <c r="C371" t="s">
        <v>23</v>
      </c>
      <c r="D371" t="s">
        <v>38</v>
      </c>
      <c r="E371">
        <v>81.17</v>
      </c>
      <c r="F371">
        <v>22714579</v>
      </c>
      <c r="G371" s="2">
        <v>40550.702731481477</v>
      </c>
      <c r="H371" t="s">
        <v>385</v>
      </c>
      <c r="I371">
        <f t="shared" si="5"/>
        <v>279839.58358999627</v>
      </c>
    </row>
    <row r="372" spans="1:9" x14ac:dyDescent="0.25">
      <c r="A372">
        <v>1371</v>
      </c>
      <c r="B372" t="s">
        <v>18</v>
      </c>
      <c r="C372" t="s">
        <v>33</v>
      </c>
      <c r="D372" t="s">
        <v>38</v>
      </c>
      <c r="E372">
        <v>105.4</v>
      </c>
      <c r="F372">
        <v>18295505</v>
      </c>
      <c r="G372" s="2">
        <v>42839.150694444441</v>
      </c>
      <c r="H372" t="s">
        <v>386</v>
      </c>
      <c r="I372">
        <f t="shared" si="5"/>
        <v>173581.64136622389</v>
      </c>
    </row>
    <row r="373" spans="1:9" x14ac:dyDescent="0.25">
      <c r="A373">
        <v>1372</v>
      </c>
      <c r="B373" t="s">
        <v>11</v>
      </c>
      <c r="C373" t="s">
        <v>26</v>
      </c>
      <c r="D373" t="s">
        <v>39</v>
      </c>
      <c r="E373">
        <v>70.5</v>
      </c>
      <c r="F373">
        <v>84229417</v>
      </c>
      <c r="G373" s="2">
        <v>42711.010300925933</v>
      </c>
      <c r="H373" t="s">
        <v>387</v>
      </c>
      <c r="I373">
        <f t="shared" si="5"/>
        <v>1194743.5035460992</v>
      </c>
    </row>
    <row r="374" spans="1:9" x14ac:dyDescent="0.25">
      <c r="A374">
        <v>1373</v>
      </c>
      <c r="B374" t="s">
        <v>17</v>
      </c>
      <c r="C374" t="s">
        <v>32</v>
      </c>
      <c r="D374" t="s">
        <v>38</v>
      </c>
      <c r="E374">
        <v>159.9</v>
      </c>
      <c r="F374">
        <v>4310035</v>
      </c>
      <c r="G374" s="2">
        <v>39690.345763888887</v>
      </c>
      <c r="H374" t="s">
        <v>388</v>
      </c>
      <c r="I374">
        <f t="shared" si="5"/>
        <v>26954.565353345839</v>
      </c>
    </row>
    <row r="375" spans="1:9" x14ac:dyDescent="0.25">
      <c r="A375">
        <v>1374</v>
      </c>
      <c r="B375" t="s">
        <v>21</v>
      </c>
      <c r="C375" t="s">
        <v>36</v>
      </c>
      <c r="D375" t="s">
        <v>47</v>
      </c>
      <c r="E375">
        <v>155.58000000000001</v>
      </c>
      <c r="F375">
        <v>1608591</v>
      </c>
      <c r="G375" s="2">
        <v>39909.005173611113</v>
      </c>
      <c r="H375" t="s">
        <v>389</v>
      </c>
      <c r="I375">
        <f t="shared" si="5"/>
        <v>10339.317392981102</v>
      </c>
    </row>
    <row r="376" spans="1:9" x14ac:dyDescent="0.25">
      <c r="A376">
        <v>1375</v>
      </c>
      <c r="B376" t="s">
        <v>12</v>
      </c>
      <c r="C376" t="s">
        <v>27</v>
      </c>
      <c r="D376" t="s">
        <v>39</v>
      </c>
      <c r="E376">
        <v>74.47</v>
      </c>
      <c r="F376">
        <v>66566359</v>
      </c>
      <c r="G376" s="2">
        <v>38366.759166666663</v>
      </c>
      <c r="H376" t="s">
        <v>390</v>
      </c>
      <c r="I376">
        <f t="shared" si="5"/>
        <v>893868.12139116426</v>
      </c>
    </row>
    <row r="377" spans="1:9" x14ac:dyDescent="0.25">
      <c r="A377">
        <v>1376</v>
      </c>
      <c r="B377" t="s">
        <v>21</v>
      </c>
      <c r="C377" t="s">
        <v>36</v>
      </c>
      <c r="D377" t="s">
        <v>48</v>
      </c>
      <c r="E377">
        <v>71.16</v>
      </c>
      <c r="F377">
        <v>12366057</v>
      </c>
      <c r="G377" s="2">
        <v>44536.288958333331</v>
      </c>
      <c r="H377" t="s">
        <v>162</v>
      </c>
      <c r="I377">
        <f t="shared" si="5"/>
        <v>173778.20404721756</v>
      </c>
    </row>
    <row r="378" spans="1:9" x14ac:dyDescent="0.25">
      <c r="A378">
        <v>1377</v>
      </c>
      <c r="B378" t="s">
        <v>10</v>
      </c>
      <c r="C378" t="s">
        <v>25</v>
      </c>
      <c r="D378" t="s">
        <v>43</v>
      </c>
      <c r="E378">
        <v>187.18</v>
      </c>
      <c r="F378">
        <v>34507095</v>
      </c>
      <c r="G378" s="2">
        <v>43232.87232638889</v>
      </c>
      <c r="H378" t="s">
        <v>304</v>
      </c>
      <c r="I378">
        <f t="shared" si="5"/>
        <v>184352.46821241584</v>
      </c>
    </row>
    <row r="379" spans="1:9" x14ac:dyDescent="0.25">
      <c r="A379">
        <v>1378</v>
      </c>
      <c r="B379" t="s">
        <v>17</v>
      </c>
      <c r="C379" t="s">
        <v>32</v>
      </c>
      <c r="D379" t="s">
        <v>39</v>
      </c>
      <c r="E379">
        <v>149.21</v>
      </c>
      <c r="F379">
        <v>37000062</v>
      </c>
      <c r="G379" s="2">
        <v>42657.090810185182</v>
      </c>
      <c r="H379" t="s">
        <v>391</v>
      </c>
      <c r="I379">
        <f t="shared" si="5"/>
        <v>247973.07150995239</v>
      </c>
    </row>
    <row r="380" spans="1:9" x14ac:dyDescent="0.25">
      <c r="A380">
        <v>1379</v>
      </c>
      <c r="B380" t="s">
        <v>13</v>
      </c>
      <c r="C380" t="s">
        <v>28</v>
      </c>
      <c r="D380" t="s">
        <v>39</v>
      </c>
      <c r="E380">
        <v>180.95</v>
      </c>
      <c r="F380">
        <v>1757868</v>
      </c>
      <c r="G380" s="2">
        <v>38795.025347222218</v>
      </c>
      <c r="H380" t="s">
        <v>51</v>
      </c>
      <c r="I380">
        <f t="shared" si="5"/>
        <v>9714.6615087040627</v>
      </c>
    </row>
    <row r="381" spans="1:9" x14ac:dyDescent="0.25">
      <c r="A381">
        <v>1380</v>
      </c>
      <c r="B381" t="s">
        <v>10</v>
      </c>
      <c r="C381" t="s">
        <v>25</v>
      </c>
      <c r="D381" t="s">
        <v>46</v>
      </c>
      <c r="E381">
        <v>82.67</v>
      </c>
      <c r="F381">
        <v>8468775</v>
      </c>
      <c r="G381" s="2">
        <v>39517.849085648151</v>
      </c>
      <c r="H381" t="s">
        <v>225</v>
      </c>
      <c r="I381">
        <f t="shared" si="5"/>
        <v>102440.72819644368</v>
      </c>
    </row>
    <row r="382" spans="1:9" x14ac:dyDescent="0.25">
      <c r="A382">
        <v>1381</v>
      </c>
      <c r="B382" t="s">
        <v>8</v>
      </c>
      <c r="C382" t="s">
        <v>23</v>
      </c>
      <c r="D382" t="s">
        <v>41</v>
      </c>
      <c r="E382">
        <v>72.61</v>
      </c>
      <c r="F382">
        <v>17926241</v>
      </c>
      <c r="G382" s="2">
        <v>43309.05259259259</v>
      </c>
      <c r="H382" t="s">
        <v>392</v>
      </c>
      <c r="I382">
        <f t="shared" si="5"/>
        <v>246883.91406142406</v>
      </c>
    </row>
    <row r="383" spans="1:9" x14ac:dyDescent="0.25">
      <c r="A383">
        <v>1382</v>
      </c>
      <c r="B383" t="s">
        <v>19</v>
      </c>
      <c r="C383" t="s">
        <v>34</v>
      </c>
      <c r="D383" t="s">
        <v>45</v>
      </c>
      <c r="E383">
        <v>32.35</v>
      </c>
      <c r="F383">
        <v>7571092</v>
      </c>
      <c r="G383" s="2">
        <v>40366.067210648151</v>
      </c>
      <c r="H383" t="s">
        <v>393</v>
      </c>
      <c r="I383">
        <f t="shared" si="5"/>
        <v>234036.84698608963</v>
      </c>
    </row>
    <row r="384" spans="1:9" x14ac:dyDescent="0.25">
      <c r="A384">
        <v>1383</v>
      </c>
      <c r="B384" t="s">
        <v>15</v>
      </c>
      <c r="C384" t="s">
        <v>30</v>
      </c>
      <c r="D384" t="s">
        <v>43</v>
      </c>
      <c r="E384">
        <v>122.9</v>
      </c>
      <c r="F384">
        <v>39752803</v>
      </c>
      <c r="G384" s="2">
        <v>39182.249884259261</v>
      </c>
      <c r="H384" t="s">
        <v>394</v>
      </c>
      <c r="I384">
        <f t="shared" si="5"/>
        <v>323456.49308380793</v>
      </c>
    </row>
    <row r="385" spans="1:9" x14ac:dyDescent="0.25">
      <c r="A385">
        <v>1384</v>
      </c>
      <c r="B385" t="s">
        <v>18</v>
      </c>
      <c r="C385" t="s">
        <v>33</v>
      </c>
      <c r="D385" t="s">
        <v>39</v>
      </c>
      <c r="E385">
        <v>138.86000000000001</v>
      </c>
      <c r="F385">
        <v>61201837</v>
      </c>
      <c r="G385" s="2">
        <v>44351.476458333331</v>
      </c>
      <c r="H385" t="s">
        <v>336</v>
      </c>
      <c r="I385">
        <f t="shared" si="5"/>
        <v>440744.90133947856</v>
      </c>
    </row>
    <row r="386" spans="1:9" x14ac:dyDescent="0.25">
      <c r="A386">
        <v>1385</v>
      </c>
      <c r="B386" t="s">
        <v>22</v>
      </c>
      <c r="C386" t="s">
        <v>37</v>
      </c>
      <c r="D386" t="s">
        <v>46</v>
      </c>
      <c r="E386">
        <v>121.4</v>
      </c>
      <c r="F386">
        <v>68811944</v>
      </c>
      <c r="G386" s="2">
        <v>40568.78974537037</v>
      </c>
      <c r="H386" t="s">
        <v>343</v>
      </c>
      <c r="I386">
        <f t="shared" si="5"/>
        <v>566819.96705107077</v>
      </c>
    </row>
    <row r="387" spans="1:9" x14ac:dyDescent="0.25">
      <c r="A387">
        <v>1386</v>
      </c>
      <c r="B387" t="s">
        <v>19</v>
      </c>
      <c r="C387" t="s">
        <v>34</v>
      </c>
      <c r="D387" t="s">
        <v>38</v>
      </c>
      <c r="E387">
        <v>72.2</v>
      </c>
      <c r="F387">
        <v>46857005</v>
      </c>
      <c r="G387" s="2">
        <v>42930.587777777779</v>
      </c>
      <c r="H387" t="s">
        <v>395</v>
      </c>
      <c r="I387">
        <f t="shared" ref="I387:I450" si="6">F387/E387</f>
        <v>648988.98891966755</v>
      </c>
    </row>
    <row r="388" spans="1:9" x14ac:dyDescent="0.25">
      <c r="A388">
        <v>1387</v>
      </c>
      <c r="B388" t="s">
        <v>18</v>
      </c>
      <c r="C388" t="s">
        <v>33</v>
      </c>
      <c r="D388" t="s">
        <v>38</v>
      </c>
      <c r="E388">
        <v>88.35</v>
      </c>
      <c r="F388">
        <v>80131802</v>
      </c>
      <c r="G388" s="2">
        <v>41156.423981481479</v>
      </c>
      <c r="H388" t="s">
        <v>396</v>
      </c>
      <c r="I388">
        <f t="shared" si="6"/>
        <v>906981.34691567637</v>
      </c>
    </row>
    <row r="389" spans="1:9" x14ac:dyDescent="0.25">
      <c r="A389">
        <v>1388</v>
      </c>
      <c r="B389" t="s">
        <v>16</v>
      </c>
      <c r="C389" t="s">
        <v>31</v>
      </c>
      <c r="D389" t="s">
        <v>40</v>
      </c>
      <c r="E389">
        <v>163.28</v>
      </c>
      <c r="F389">
        <v>80492487</v>
      </c>
      <c r="G389" s="2">
        <v>40638.212071759262</v>
      </c>
      <c r="H389" t="s">
        <v>397</v>
      </c>
      <c r="I389">
        <f t="shared" si="6"/>
        <v>492972.11538461538</v>
      </c>
    </row>
    <row r="390" spans="1:9" x14ac:dyDescent="0.25">
      <c r="A390">
        <v>1389</v>
      </c>
      <c r="B390" t="s">
        <v>20</v>
      </c>
      <c r="C390" t="s">
        <v>35</v>
      </c>
      <c r="D390" t="s">
        <v>38</v>
      </c>
      <c r="E390">
        <v>101.97</v>
      </c>
      <c r="F390">
        <v>41824440</v>
      </c>
      <c r="G390" s="2">
        <v>42882.550428240742</v>
      </c>
      <c r="H390" t="s">
        <v>398</v>
      </c>
      <c r="I390">
        <f t="shared" si="6"/>
        <v>410164.16593115625</v>
      </c>
    </row>
    <row r="391" spans="1:9" x14ac:dyDescent="0.25">
      <c r="A391">
        <v>1390</v>
      </c>
      <c r="B391" t="s">
        <v>14</v>
      </c>
      <c r="C391" t="s">
        <v>29</v>
      </c>
      <c r="D391" t="s">
        <v>45</v>
      </c>
      <c r="E391">
        <v>91.56</v>
      </c>
      <c r="F391">
        <v>81785297</v>
      </c>
      <c r="G391" s="2">
        <v>40855.127511574072</v>
      </c>
      <c r="H391" t="s">
        <v>399</v>
      </c>
      <c r="I391">
        <f t="shared" si="6"/>
        <v>893242.64962865878</v>
      </c>
    </row>
    <row r="392" spans="1:9" x14ac:dyDescent="0.25">
      <c r="A392">
        <v>1391</v>
      </c>
      <c r="B392" t="s">
        <v>18</v>
      </c>
      <c r="C392" t="s">
        <v>33</v>
      </c>
      <c r="D392" t="s">
        <v>41</v>
      </c>
      <c r="E392">
        <v>59.63</v>
      </c>
      <c r="F392">
        <v>79357924</v>
      </c>
      <c r="G392" s="2">
        <v>38153.474120370367</v>
      </c>
      <c r="H392" t="s">
        <v>400</v>
      </c>
      <c r="I392">
        <f t="shared" si="6"/>
        <v>1330838.9065906422</v>
      </c>
    </row>
    <row r="393" spans="1:9" x14ac:dyDescent="0.25">
      <c r="A393">
        <v>1392</v>
      </c>
      <c r="B393" t="s">
        <v>17</v>
      </c>
      <c r="C393" t="s">
        <v>32</v>
      </c>
      <c r="D393" t="s">
        <v>41</v>
      </c>
      <c r="E393">
        <v>76.489999999999995</v>
      </c>
      <c r="F393">
        <v>25145227</v>
      </c>
      <c r="G393" s="2">
        <v>39425.265983796293</v>
      </c>
      <c r="H393" t="s">
        <v>401</v>
      </c>
      <c r="I393">
        <f t="shared" si="6"/>
        <v>328738.7501634201</v>
      </c>
    </row>
    <row r="394" spans="1:9" x14ac:dyDescent="0.25">
      <c r="A394">
        <v>1393</v>
      </c>
      <c r="B394" t="s">
        <v>19</v>
      </c>
      <c r="C394" t="s">
        <v>34</v>
      </c>
      <c r="D394" t="s">
        <v>42</v>
      </c>
      <c r="E394">
        <v>33.6</v>
      </c>
      <c r="F394">
        <v>33346513</v>
      </c>
      <c r="G394" s="2">
        <v>38995.400868055563</v>
      </c>
      <c r="H394" t="s">
        <v>316</v>
      </c>
      <c r="I394">
        <f t="shared" si="6"/>
        <v>992455.74404761905</v>
      </c>
    </row>
    <row r="395" spans="1:9" x14ac:dyDescent="0.25">
      <c r="A395">
        <v>1394</v>
      </c>
      <c r="B395" t="s">
        <v>8</v>
      </c>
      <c r="C395" t="s">
        <v>23</v>
      </c>
      <c r="D395" t="s">
        <v>39</v>
      </c>
      <c r="E395">
        <v>131.52000000000001</v>
      </c>
      <c r="F395">
        <v>40661845</v>
      </c>
      <c r="G395" s="2">
        <v>37915.685289351852</v>
      </c>
      <c r="H395" t="s">
        <v>402</v>
      </c>
      <c r="I395">
        <f t="shared" si="6"/>
        <v>309168.52950121654</v>
      </c>
    </row>
    <row r="396" spans="1:9" x14ac:dyDescent="0.25">
      <c r="A396">
        <v>1395</v>
      </c>
      <c r="B396" t="s">
        <v>13</v>
      </c>
      <c r="C396" t="s">
        <v>28</v>
      </c>
      <c r="D396" t="s">
        <v>44</v>
      </c>
      <c r="E396">
        <v>83.96</v>
      </c>
      <c r="F396">
        <v>81174589</v>
      </c>
      <c r="G396" s="2">
        <v>43716.834432870368</v>
      </c>
      <c r="H396" t="s">
        <v>403</v>
      </c>
      <c r="I396">
        <f t="shared" si="6"/>
        <v>966824.54740352556</v>
      </c>
    </row>
    <row r="397" spans="1:9" x14ac:dyDescent="0.25">
      <c r="A397">
        <v>1396</v>
      </c>
      <c r="B397" t="s">
        <v>8</v>
      </c>
      <c r="C397" t="s">
        <v>23</v>
      </c>
      <c r="D397" t="s">
        <v>46</v>
      </c>
      <c r="E397">
        <v>123.83</v>
      </c>
      <c r="F397">
        <v>69920885</v>
      </c>
      <c r="G397" s="2">
        <v>44434.286354166667</v>
      </c>
      <c r="H397" t="s">
        <v>404</v>
      </c>
      <c r="I397">
        <f t="shared" si="6"/>
        <v>564652.22482435603</v>
      </c>
    </row>
    <row r="398" spans="1:9" x14ac:dyDescent="0.25">
      <c r="A398">
        <v>1397</v>
      </c>
      <c r="B398" t="s">
        <v>22</v>
      </c>
      <c r="C398" t="s">
        <v>37</v>
      </c>
      <c r="D398" t="s">
        <v>48</v>
      </c>
      <c r="E398">
        <v>187.65</v>
      </c>
      <c r="F398">
        <v>38805919</v>
      </c>
      <c r="G398" s="2">
        <v>39979.410763888889</v>
      </c>
      <c r="H398" t="s">
        <v>334</v>
      </c>
      <c r="I398">
        <f t="shared" si="6"/>
        <v>206799.46176392218</v>
      </c>
    </row>
    <row r="399" spans="1:9" x14ac:dyDescent="0.25">
      <c r="A399">
        <v>1398</v>
      </c>
      <c r="B399" t="s">
        <v>22</v>
      </c>
      <c r="C399" t="s">
        <v>37</v>
      </c>
      <c r="D399" t="s">
        <v>44</v>
      </c>
      <c r="E399">
        <v>81.89</v>
      </c>
      <c r="F399">
        <v>62525662</v>
      </c>
      <c r="G399" s="2">
        <v>40288.215370370373</v>
      </c>
      <c r="H399" t="s">
        <v>405</v>
      </c>
      <c r="I399">
        <f t="shared" si="6"/>
        <v>763532.32384906581</v>
      </c>
    </row>
    <row r="400" spans="1:9" x14ac:dyDescent="0.25">
      <c r="A400">
        <v>1399</v>
      </c>
      <c r="B400" t="s">
        <v>10</v>
      </c>
      <c r="C400" t="s">
        <v>25</v>
      </c>
      <c r="D400" t="s">
        <v>41</v>
      </c>
      <c r="E400">
        <v>199.69</v>
      </c>
      <c r="F400">
        <v>92088554</v>
      </c>
      <c r="G400" s="2">
        <v>38766.537812499999</v>
      </c>
      <c r="H400" t="s">
        <v>352</v>
      </c>
      <c r="I400">
        <f t="shared" si="6"/>
        <v>461157.56422454806</v>
      </c>
    </row>
    <row r="401" spans="1:9" x14ac:dyDescent="0.25">
      <c r="A401">
        <v>1400</v>
      </c>
      <c r="B401" t="s">
        <v>13</v>
      </c>
      <c r="C401" t="s">
        <v>28</v>
      </c>
      <c r="D401" t="s">
        <v>45</v>
      </c>
      <c r="E401">
        <v>145.4</v>
      </c>
      <c r="F401">
        <v>76972167</v>
      </c>
      <c r="G401" s="2">
        <v>38423.055462962962</v>
      </c>
      <c r="H401" t="s">
        <v>406</v>
      </c>
      <c r="I401">
        <f t="shared" si="6"/>
        <v>529382.16643741401</v>
      </c>
    </row>
    <row r="402" spans="1:9" x14ac:dyDescent="0.25">
      <c r="A402">
        <v>1401</v>
      </c>
      <c r="B402" t="s">
        <v>9</v>
      </c>
      <c r="C402" t="s">
        <v>24</v>
      </c>
      <c r="D402" t="s">
        <v>48</v>
      </c>
      <c r="E402">
        <v>51.92</v>
      </c>
      <c r="F402">
        <v>2382421</v>
      </c>
      <c r="G402" s="2">
        <v>43850.554629629631</v>
      </c>
      <c r="H402" t="s">
        <v>308</v>
      </c>
      <c r="I402">
        <f t="shared" si="6"/>
        <v>45886.382896764248</v>
      </c>
    </row>
    <row r="403" spans="1:9" x14ac:dyDescent="0.25">
      <c r="A403">
        <v>1402</v>
      </c>
      <c r="B403" t="s">
        <v>13</v>
      </c>
      <c r="C403" t="s">
        <v>28</v>
      </c>
      <c r="D403" t="s">
        <v>39</v>
      </c>
      <c r="E403">
        <v>85.76</v>
      </c>
      <c r="F403">
        <v>58246268</v>
      </c>
      <c r="G403" s="2">
        <v>41320.630624999998</v>
      </c>
      <c r="H403" t="s">
        <v>407</v>
      </c>
      <c r="I403">
        <f t="shared" si="6"/>
        <v>679177.56529850746</v>
      </c>
    </row>
    <row r="404" spans="1:9" x14ac:dyDescent="0.25">
      <c r="A404">
        <v>1403</v>
      </c>
      <c r="B404" t="s">
        <v>13</v>
      </c>
      <c r="C404" t="s">
        <v>28</v>
      </c>
      <c r="D404" t="s">
        <v>39</v>
      </c>
      <c r="E404">
        <v>106.48</v>
      </c>
      <c r="F404">
        <v>6654910</v>
      </c>
      <c r="G404" s="2">
        <v>42911.403761574067</v>
      </c>
      <c r="H404" t="s">
        <v>408</v>
      </c>
      <c r="I404">
        <f t="shared" si="6"/>
        <v>62499.154770848982</v>
      </c>
    </row>
    <row r="405" spans="1:9" x14ac:dyDescent="0.25">
      <c r="A405">
        <v>1404</v>
      </c>
      <c r="B405" t="s">
        <v>8</v>
      </c>
      <c r="C405" t="s">
        <v>23</v>
      </c>
      <c r="D405" t="s">
        <v>40</v>
      </c>
      <c r="E405">
        <v>67.75</v>
      </c>
      <c r="F405">
        <v>81705115</v>
      </c>
      <c r="G405" s="2">
        <v>44705.40115740741</v>
      </c>
      <c r="H405" t="s">
        <v>409</v>
      </c>
      <c r="I405">
        <f t="shared" si="6"/>
        <v>1205979.5571955719</v>
      </c>
    </row>
    <row r="406" spans="1:9" x14ac:dyDescent="0.25">
      <c r="A406">
        <v>1405</v>
      </c>
      <c r="B406" t="s">
        <v>8</v>
      </c>
      <c r="C406" t="s">
        <v>23</v>
      </c>
      <c r="D406" t="s">
        <v>42</v>
      </c>
      <c r="E406">
        <v>41.3</v>
      </c>
      <c r="F406">
        <v>47112572</v>
      </c>
      <c r="G406" s="2">
        <v>43237.671481481477</v>
      </c>
      <c r="H406" t="s">
        <v>410</v>
      </c>
      <c r="I406">
        <f t="shared" si="6"/>
        <v>1140740.2421307508</v>
      </c>
    </row>
    <row r="407" spans="1:9" x14ac:dyDescent="0.25">
      <c r="A407">
        <v>1406</v>
      </c>
      <c r="B407" t="s">
        <v>8</v>
      </c>
      <c r="C407" t="s">
        <v>23</v>
      </c>
      <c r="D407" t="s">
        <v>46</v>
      </c>
      <c r="E407">
        <v>88.22</v>
      </c>
      <c r="F407">
        <v>42731754</v>
      </c>
      <c r="G407" s="2">
        <v>42964.90184027778</v>
      </c>
      <c r="H407" t="s">
        <v>411</v>
      </c>
      <c r="I407">
        <f t="shared" si="6"/>
        <v>484377.17070958967</v>
      </c>
    </row>
    <row r="408" spans="1:9" x14ac:dyDescent="0.25">
      <c r="A408">
        <v>1407</v>
      </c>
      <c r="B408" t="s">
        <v>18</v>
      </c>
      <c r="C408" t="s">
        <v>33</v>
      </c>
      <c r="D408" t="s">
        <v>39</v>
      </c>
      <c r="E408">
        <v>159.49</v>
      </c>
      <c r="F408">
        <v>33161405</v>
      </c>
      <c r="G408" s="2">
        <v>39210.160381944443</v>
      </c>
      <c r="H408" t="s">
        <v>412</v>
      </c>
      <c r="I408">
        <f t="shared" si="6"/>
        <v>207921.5311304784</v>
      </c>
    </row>
    <row r="409" spans="1:9" x14ac:dyDescent="0.25">
      <c r="A409">
        <v>1408</v>
      </c>
      <c r="B409" t="s">
        <v>21</v>
      </c>
      <c r="C409" t="s">
        <v>36</v>
      </c>
      <c r="D409" t="s">
        <v>45</v>
      </c>
      <c r="E409">
        <v>115.55</v>
      </c>
      <c r="F409">
        <v>6222014</v>
      </c>
      <c r="G409" s="2">
        <v>42897.975243055553</v>
      </c>
      <c r="H409" t="s">
        <v>413</v>
      </c>
      <c r="I409">
        <f t="shared" si="6"/>
        <v>53846.940718303769</v>
      </c>
    </row>
    <row r="410" spans="1:9" x14ac:dyDescent="0.25">
      <c r="A410">
        <v>1409</v>
      </c>
      <c r="B410" t="s">
        <v>12</v>
      </c>
      <c r="C410" t="s">
        <v>27</v>
      </c>
      <c r="D410" t="s">
        <v>43</v>
      </c>
      <c r="E410">
        <v>115.37</v>
      </c>
      <c r="F410">
        <v>44960803</v>
      </c>
      <c r="G410" s="2">
        <v>39166.756111111114</v>
      </c>
      <c r="H410" t="s">
        <v>298</v>
      </c>
      <c r="I410">
        <f t="shared" si="6"/>
        <v>389709.65588974603</v>
      </c>
    </row>
    <row r="411" spans="1:9" x14ac:dyDescent="0.25">
      <c r="A411">
        <v>1410</v>
      </c>
      <c r="B411" t="s">
        <v>10</v>
      </c>
      <c r="C411" t="s">
        <v>25</v>
      </c>
      <c r="D411" t="s">
        <v>44</v>
      </c>
      <c r="E411">
        <v>132.36000000000001</v>
      </c>
      <c r="F411">
        <v>3797031</v>
      </c>
      <c r="G411" s="2">
        <v>41875.631203703713</v>
      </c>
      <c r="H411" t="s">
        <v>414</v>
      </c>
      <c r="I411">
        <f t="shared" si="6"/>
        <v>28687.148685403441</v>
      </c>
    </row>
    <row r="412" spans="1:9" x14ac:dyDescent="0.25">
      <c r="A412">
        <v>1411</v>
      </c>
      <c r="B412" t="s">
        <v>8</v>
      </c>
      <c r="C412" t="s">
        <v>23</v>
      </c>
      <c r="D412" t="s">
        <v>44</v>
      </c>
      <c r="E412">
        <v>89.85</v>
      </c>
      <c r="F412">
        <v>94859952</v>
      </c>
      <c r="G412" s="2">
        <v>41439.275266203702</v>
      </c>
      <c r="H412" t="s">
        <v>260</v>
      </c>
      <c r="I412">
        <f t="shared" si="6"/>
        <v>1055759.0651085142</v>
      </c>
    </row>
    <row r="413" spans="1:9" x14ac:dyDescent="0.25">
      <c r="A413">
        <v>1412</v>
      </c>
      <c r="B413" t="s">
        <v>15</v>
      </c>
      <c r="C413" t="s">
        <v>30</v>
      </c>
      <c r="D413" t="s">
        <v>48</v>
      </c>
      <c r="E413">
        <v>187.4</v>
      </c>
      <c r="F413">
        <v>89921874</v>
      </c>
      <c r="G413" s="2">
        <v>39227.296979166669</v>
      </c>
      <c r="H413" t="s">
        <v>415</v>
      </c>
      <c r="I413">
        <f t="shared" si="6"/>
        <v>479839.24226254004</v>
      </c>
    </row>
    <row r="414" spans="1:9" x14ac:dyDescent="0.25">
      <c r="A414">
        <v>1413</v>
      </c>
      <c r="B414" t="s">
        <v>16</v>
      </c>
      <c r="C414" t="s">
        <v>31</v>
      </c>
      <c r="D414" t="s">
        <v>43</v>
      </c>
      <c r="E414">
        <v>175.85</v>
      </c>
      <c r="F414">
        <v>49416597</v>
      </c>
      <c r="G414" s="2">
        <v>38178.174456018518</v>
      </c>
      <c r="H414" t="s">
        <v>416</v>
      </c>
      <c r="I414">
        <f t="shared" si="6"/>
        <v>281015.62126812624</v>
      </c>
    </row>
    <row r="415" spans="1:9" x14ac:dyDescent="0.25">
      <c r="A415">
        <v>1414</v>
      </c>
      <c r="B415" t="s">
        <v>22</v>
      </c>
      <c r="C415" t="s">
        <v>37</v>
      </c>
      <c r="D415" t="s">
        <v>48</v>
      </c>
      <c r="E415">
        <v>120.35</v>
      </c>
      <c r="F415">
        <v>57466403</v>
      </c>
      <c r="G415" s="2">
        <v>40744.430162037039</v>
      </c>
      <c r="H415" t="s">
        <v>417</v>
      </c>
      <c r="I415">
        <f t="shared" si="6"/>
        <v>477494.00083090988</v>
      </c>
    </row>
    <row r="416" spans="1:9" x14ac:dyDescent="0.25">
      <c r="A416">
        <v>1415</v>
      </c>
      <c r="B416" t="s">
        <v>20</v>
      </c>
      <c r="C416" t="s">
        <v>35</v>
      </c>
      <c r="D416" t="s">
        <v>42</v>
      </c>
      <c r="E416">
        <v>166.61</v>
      </c>
      <c r="F416">
        <v>60447202</v>
      </c>
      <c r="G416" s="2">
        <v>38400.894108796303</v>
      </c>
      <c r="H416" t="s">
        <v>418</v>
      </c>
      <c r="I416">
        <f t="shared" si="6"/>
        <v>362806.56623251905</v>
      </c>
    </row>
    <row r="417" spans="1:9" x14ac:dyDescent="0.25">
      <c r="A417">
        <v>1416</v>
      </c>
      <c r="B417" t="s">
        <v>21</v>
      </c>
      <c r="C417" t="s">
        <v>36</v>
      </c>
      <c r="D417" t="s">
        <v>43</v>
      </c>
      <c r="E417">
        <v>182.92</v>
      </c>
      <c r="F417">
        <v>194711</v>
      </c>
      <c r="G417" s="2">
        <v>38983.851493055547</v>
      </c>
      <c r="H417" t="s">
        <v>419</v>
      </c>
      <c r="I417">
        <f t="shared" si="6"/>
        <v>1064.4598731685983</v>
      </c>
    </row>
    <row r="418" spans="1:9" x14ac:dyDescent="0.25">
      <c r="A418">
        <v>1417</v>
      </c>
      <c r="B418" t="s">
        <v>10</v>
      </c>
      <c r="C418" t="s">
        <v>25</v>
      </c>
      <c r="D418" t="s">
        <v>39</v>
      </c>
      <c r="E418">
        <v>138.69</v>
      </c>
      <c r="F418">
        <v>88520594</v>
      </c>
      <c r="G418" s="2">
        <v>41448.561261574083</v>
      </c>
      <c r="H418" t="s">
        <v>264</v>
      </c>
      <c r="I418">
        <f t="shared" si="6"/>
        <v>638262.26836830343</v>
      </c>
    </row>
    <row r="419" spans="1:9" x14ac:dyDescent="0.25">
      <c r="A419">
        <v>1418</v>
      </c>
      <c r="B419" t="s">
        <v>20</v>
      </c>
      <c r="C419" t="s">
        <v>35</v>
      </c>
      <c r="D419" t="s">
        <v>43</v>
      </c>
      <c r="E419">
        <v>152.58000000000001</v>
      </c>
      <c r="F419">
        <v>21763388</v>
      </c>
      <c r="G419" s="2">
        <v>41728.83934027778</v>
      </c>
      <c r="H419" t="s">
        <v>420</v>
      </c>
      <c r="I419">
        <f t="shared" si="6"/>
        <v>142635.91558526675</v>
      </c>
    </row>
    <row r="420" spans="1:9" x14ac:dyDescent="0.25">
      <c r="A420">
        <v>1419</v>
      </c>
      <c r="B420" t="s">
        <v>15</v>
      </c>
      <c r="C420" t="s">
        <v>30</v>
      </c>
      <c r="D420" t="s">
        <v>44</v>
      </c>
      <c r="E420">
        <v>79.7</v>
      </c>
      <c r="F420">
        <v>44470264</v>
      </c>
      <c r="G420" s="2">
        <v>39941.122812499998</v>
      </c>
      <c r="H420" t="s">
        <v>421</v>
      </c>
      <c r="I420">
        <f t="shared" si="6"/>
        <v>557970.69008782937</v>
      </c>
    </row>
    <row r="421" spans="1:9" x14ac:dyDescent="0.25">
      <c r="A421">
        <v>1420</v>
      </c>
      <c r="B421" t="s">
        <v>18</v>
      </c>
      <c r="C421" t="s">
        <v>33</v>
      </c>
      <c r="D421" t="s">
        <v>41</v>
      </c>
      <c r="E421">
        <v>162.55000000000001</v>
      </c>
      <c r="F421">
        <v>75967816</v>
      </c>
      <c r="G421" s="2">
        <v>39797.919594907413</v>
      </c>
      <c r="H421" t="s">
        <v>422</v>
      </c>
      <c r="I421">
        <f t="shared" si="6"/>
        <v>467350.4521685635</v>
      </c>
    </row>
    <row r="422" spans="1:9" x14ac:dyDescent="0.25">
      <c r="A422">
        <v>1421</v>
      </c>
      <c r="B422" t="s">
        <v>19</v>
      </c>
      <c r="C422" t="s">
        <v>34</v>
      </c>
      <c r="D422" t="s">
        <v>47</v>
      </c>
      <c r="E422">
        <v>137.83000000000001</v>
      </c>
      <c r="F422">
        <v>65991408</v>
      </c>
      <c r="G422" s="2">
        <v>38910.827002314807</v>
      </c>
      <c r="H422" t="s">
        <v>185</v>
      </c>
      <c r="I422">
        <f t="shared" si="6"/>
        <v>478788.42051802942</v>
      </c>
    </row>
    <row r="423" spans="1:9" x14ac:dyDescent="0.25">
      <c r="A423">
        <v>1422</v>
      </c>
      <c r="B423" t="s">
        <v>15</v>
      </c>
      <c r="C423" t="s">
        <v>30</v>
      </c>
      <c r="D423" t="s">
        <v>44</v>
      </c>
      <c r="E423">
        <v>169.1</v>
      </c>
      <c r="F423">
        <v>51340018</v>
      </c>
      <c r="G423" s="2">
        <v>38684.898784722223</v>
      </c>
      <c r="H423" t="s">
        <v>423</v>
      </c>
      <c r="I423">
        <f t="shared" si="6"/>
        <v>303607.43938497931</v>
      </c>
    </row>
    <row r="424" spans="1:9" x14ac:dyDescent="0.25">
      <c r="A424">
        <v>1423</v>
      </c>
      <c r="B424" t="s">
        <v>12</v>
      </c>
      <c r="C424" t="s">
        <v>27</v>
      </c>
      <c r="D424" t="s">
        <v>39</v>
      </c>
      <c r="E424">
        <v>183.95</v>
      </c>
      <c r="F424">
        <v>76833572</v>
      </c>
      <c r="G424" s="2">
        <v>42109.551388888889</v>
      </c>
      <c r="H424" t="s">
        <v>424</v>
      </c>
      <c r="I424">
        <f t="shared" si="6"/>
        <v>417687.26284316392</v>
      </c>
    </row>
    <row r="425" spans="1:9" x14ac:dyDescent="0.25">
      <c r="A425">
        <v>1424</v>
      </c>
      <c r="B425" t="s">
        <v>15</v>
      </c>
      <c r="C425" t="s">
        <v>30</v>
      </c>
      <c r="D425" t="s">
        <v>42</v>
      </c>
      <c r="E425">
        <v>120.57</v>
      </c>
      <c r="F425">
        <v>80808411</v>
      </c>
      <c r="G425" s="2">
        <v>40573.215902777767</v>
      </c>
      <c r="H425" t="s">
        <v>425</v>
      </c>
      <c r="I425">
        <f t="shared" si="6"/>
        <v>670219.88056730537</v>
      </c>
    </row>
    <row r="426" spans="1:9" x14ac:dyDescent="0.25">
      <c r="A426">
        <v>1425</v>
      </c>
      <c r="B426" t="s">
        <v>11</v>
      </c>
      <c r="C426" t="s">
        <v>26</v>
      </c>
      <c r="D426" t="s">
        <v>45</v>
      </c>
      <c r="E426">
        <v>75.930000000000007</v>
      </c>
      <c r="F426">
        <v>12619189</v>
      </c>
      <c r="G426" s="2">
        <v>40809.715092592603</v>
      </c>
      <c r="H426" t="s">
        <v>426</v>
      </c>
      <c r="I426">
        <f t="shared" si="6"/>
        <v>166195.0349005663</v>
      </c>
    </row>
    <row r="427" spans="1:9" x14ac:dyDescent="0.25">
      <c r="A427">
        <v>1426</v>
      </c>
      <c r="B427" t="s">
        <v>14</v>
      </c>
      <c r="C427" t="s">
        <v>29</v>
      </c>
      <c r="D427" t="s">
        <v>40</v>
      </c>
      <c r="E427">
        <v>155.69999999999999</v>
      </c>
      <c r="F427">
        <v>13923839</v>
      </c>
      <c r="G427" s="2">
        <v>40188.911481481482</v>
      </c>
      <c r="H427" t="s">
        <v>427</v>
      </c>
      <c r="I427">
        <f t="shared" si="6"/>
        <v>89427.353885677585</v>
      </c>
    </row>
    <row r="428" spans="1:9" x14ac:dyDescent="0.25">
      <c r="A428">
        <v>1427</v>
      </c>
      <c r="B428" t="s">
        <v>17</v>
      </c>
      <c r="C428" t="s">
        <v>32</v>
      </c>
      <c r="D428" t="s">
        <v>42</v>
      </c>
      <c r="E428">
        <v>72.77</v>
      </c>
      <c r="F428">
        <v>15185060</v>
      </c>
      <c r="G428" s="2">
        <v>44251.176423611112</v>
      </c>
      <c r="H428" t="s">
        <v>127</v>
      </c>
      <c r="I428">
        <f t="shared" si="6"/>
        <v>208671.98021162569</v>
      </c>
    </row>
    <row r="429" spans="1:9" x14ac:dyDescent="0.25">
      <c r="A429">
        <v>1428</v>
      </c>
      <c r="B429" t="s">
        <v>20</v>
      </c>
      <c r="C429" t="s">
        <v>35</v>
      </c>
      <c r="D429" t="s">
        <v>48</v>
      </c>
      <c r="E429">
        <v>175.6</v>
      </c>
      <c r="F429">
        <v>12127338</v>
      </c>
      <c r="G429" s="2">
        <v>40763.600972222222</v>
      </c>
      <c r="H429" t="s">
        <v>428</v>
      </c>
      <c r="I429">
        <f t="shared" si="6"/>
        <v>69062.289293849666</v>
      </c>
    </row>
    <row r="430" spans="1:9" x14ac:dyDescent="0.25">
      <c r="A430">
        <v>1429</v>
      </c>
      <c r="B430" t="s">
        <v>14</v>
      </c>
      <c r="C430" t="s">
        <v>29</v>
      </c>
      <c r="D430" t="s">
        <v>43</v>
      </c>
      <c r="E430">
        <v>67.92</v>
      </c>
      <c r="F430">
        <v>50486202</v>
      </c>
      <c r="G430" s="2">
        <v>39648.041886574072</v>
      </c>
      <c r="H430" t="s">
        <v>429</v>
      </c>
      <c r="I430">
        <f t="shared" si="6"/>
        <v>743318.63957597176</v>
      </c>
    </row>
    <row r="431" spans="1:9" x14ac:dyDescent="0.25">
      <c r="A431">
        <v>1430</v>
      </c>
      <c r="B431" t="s">
        <v>10</v>
      </c>
      <c r="C431" t="s">
        <v>25</v>
      </c>
      <c r="D431" t="s">
        <v>39</v>
      </c>
      <c r="E431">
        <v>44.8</v>
      </c>
      <c r="F431">
        <v>5339413</v>
      </c>
      <c r="G431" s="2">
        <v>43134.798101851848</v>
      </c>
      <c r="H431" t="s">
        <v>430</v>
      </c>
      <c r="I431">
        <f t="shared" si="6"/>
        <v>119183.32589285714</v>
      </c>
    </row>
    <row r="432" spans="1:9" x14ac:dyDescent="0.25">
      <c r="A432">
        <v>1431</v>
      </c>
      <c r="B432" t="s">
        <v>12</v>
      </c>
      <c r="C432" t="s">
        <v>27</v>
      </c>
      <c r="D432" t="s">
        <v>43</v>
      </c>
      <c r="E432">
        <v>158.38999999999999</v>
      </c>
      <c r="F432">
        <v>65070581</v>
      </c>
      <c r="G432" s="2">
        <v>43359.771747685183</v>
      </c>
      <c r="H432" t="s">
        <v>431</v>
      </c>
      <c r="I432">
        <f t="shared" si="6"/>
        <v>410825.05840015155</v>
      </c>
    </row>
    <row r="433" spans="1:9" x14ac:dyDescent="0.25">
      <c r="A433">
        <v>1432</v>
      </c>
      <c r="B433" t="s">
        <v>17</v>
      </c>
      <c r="C433" t="s">
        <v>32</v>
      </c>
      <c r="D433" t="s">
        <v>38</v>
      </c>
      <c r="E433">
        <v>129.84</v>
      </c>
      <c r="F433">
        <v>15655348</v>
      </c>
      <c r="G433" s="2">
        <v>44825.908645833333</v>
      </c>
      <c r="H433" t="s">
        <v>432</v>
      </c>
      <c r="I433">
        <f t="shared" si="6"/>
        <v>120574.1528034504</v>
      </c>
    </row>
    <row r="434" spans="1:9" x14ac:dyDescent="0.25">
      <c r="A434">
        <v>1433</v>
      </c>
      <c r="B434" t="s">
        <v>16</v>
      </c>
      <c r="C434" t="s">
        <v>31</v>
      </c>
      <c r="D434" t="s">
        <v>38</v>
      </c>
      <c r="E434">
        <v>143.9</v>
      </c>
      <c r="F434">
        <v>38884150</v>
      </c>
      <c r="G434" s="2">
        <v>40944.326527777783</v>
      </c>
      <c r="H434" t="s">
        <v>433</v>
      </c>
      <c r="I434">
        <f t="shared" si="6"/>
        <v>270216.46977067407</v>
      </c>
    </row>
    <row r="435" spans="1:9" x14ac:dyDescent="0.25">
      <c r="A435">
        <v>1434</v>
      </c>
      <c r="B435" t="s">
        <v>12</v>
      </c>
      <c r="C435" t="s">
        <v>27</v>
      </c>
      <c r="D435" t="s">
        <v>45</v>
      </c>
      <c r="E435">
        <v>165.87</v>
      </c>
      <c r="F435">
        <v>22490009</v>
      </c>
      <c r="G435" s="2">
        <v>43980.24454861111</v>
      </c>
      <c r="H435" t="s">
        <v>434</v>
      </c>
      <c r="I435">
        <f t="shared" si="6"/>
        <v>135588.16543075902</v>
      </c>
    </row>
    <row r="436" spans="1:9" x14ac:dyDescent="0.25">
      <c r="A436">
        <v>1435</v>
      </c>
      <c r="B436" t="s">
        <v>17</v>
      </c>
      <c r="C436" t="s">
        <v>32</v>
      </c>
      <c r="D436" t="s">
        <v>40</v>
      </c>
      <c r="E436">
        <v>71.38</v>
      </c>
      <c r="F436">
        <v>98453957</v>
      </c>
      <c r="G436" s="2">
        <v>39027.178703703707</v>
      </c>
      <c r="H436" t="s">
        <v>192</v>
      </c>
      <c r="I436">
        <f t="shared" si="6"/>
        <v>1379293.3174558701</v>
      </c>
    </row>
    <row r="437" spans="1:9" x14ac:dyDescent="0.25">
      <c r="A437">
        <v>1436</v>
      </c>
      <c r="B437" t="s">
        <v>11</v>
      </c>
      <c r="C437" t="s">
        <v>26</v>
      </c>
      <c r="D437" t="s">
        <v>39</v>
      </c>
      <c r="E437">
        <v>93.85</v>
      </c>
      <c r="F437">
        <v>8538470</v>
      </c>
      <c r="G437" s="2">
        <v>41870.645405092589</v>
      </c>
      <c r="H437" t="s">
        <v>377</v>
      </c>
      <c r="I437">
        <f t="shared" si="6"/>
        <v>90979.968034096964</v>
      </c>
    </row>
    <row r="438" spans="1:9" x14ac:dyDescent="0.25">
      <c r="A438">
        <v>1437</v>
      </c>
      <c r="B438" t="s">
        <v>10</v>
      </c>
      <c r="C438" t="s">
        <v>25</v>
      </c>
      <c r="D438" t="s">
        <v>48</v>
      </c>
      <c r="E438">
        <v>187.52</v>
      </c>
      <c r="F438">
        <v>99728945</v>
      </c>
      <c r="G438" s="2">
        <v>41997.109664351847</v>
      </c>
      <c r="H438" t="s">
        <v>435</v>
      </c>
      <c r="I438">
        <f t="shared" si="6"/>
        <v>531830.97802901024</v>
      </c>
    </row>
    <row r="439" spans="1:9" x14ac:dyDescent="0.25">
      <c r="A439">
        <v>1438</v>
      </c>
      <c r="B439" t="s">
        <v>15</v>
      </c>
      <c r="C439" t="s">
        <v>30</v>
      </c>
      <c r="D439" t="s">
        <v>43</v>
      </c>
      <c r="E439">
        <v>48.79</v>
      </c>
      <c r="F439">
        <v>3711246</v>
      </c>
      <c r="G439" s="2">
        <v>41898.514386574083</v>
      </c>
      <c r="H439" t="s">
        <v>307</v>
      </c>
      <c r="I439">
        <f t="shared" si="6"/>
        <v>76065.710186513636</v>
      </c>
    </row>
    <row r="440" spans="1:9" x14ac:dyDescent="0.25">
      <c r="A440">
        <v>1439</v>
      </c>
      <c r="B440" t="s">
        <v>13</v>
      </c>
      <c r="C440" t="s">
        <v>28</v>
      </c>
      <c r="D440" t="s">
        <v>46</v>
      </c>
      <c r="E440">
        <v>155.31</v>
      </c>
      <c r="F440">
        <v>34655474</v>
      </c>
      <c r="G440" s="2">
        <v>42821.631469907406</v>
      </c>
      <c r="H440" t="s">
        <v>436</v>
      </c>
      <c r="I440">
        <f t="shared" si="6"/>
        <v>223137.42836906831</v>
      </c>
    </row>
    <row r="441" spans="1:9" x14ac:dyDescent="0.25">
      <c r="A441">
        <v>1440</v>
      </c>
      <c r="B441" t="s">
        <v>18</v>
      </c>
      <c r="C441" t="s">
        <v>33</v>
      </c>
      <c r="D441" t="s">
        <v>45</v>
      </c>
      <c r="E441">
        <v>155.53</v>
      </c>
      <c r="F441">
        <v>15839162</v>
      </c>
      <c r="G441" s="2">
        <v>42772.821631944447</v>
      </c>
      <c r="H441" t="s">
        <v>437</v>
      </c>
      <c r="I441">
        <f t="shared" si="6"/>
        <v>101839.91512891403</v>
      </c>
    </row>
    <row r="442" spans="1:9" x14ac:dyDescent="0.25">
      <c r="A442">
        <v>1441</v>
      </c>
      <c r="B442" t="s">
        <v>16</v>
      </c>
      <c r="C442" t="s">
        <v>31</v>
      </c>
      <c r="D442" t="s">
        <v>47</v>
      </c>
      <c r="E442">
        <v>101.84</v>
      </c>
      <c r="F442">
        <v>48824477</v>
      </c>
      <c r="G442" s="2">
        <v>43952.954386574071</v>
      </c>
      <c r="H442" t="s">
        <v>438</v>
      </c>
      <c r="I442">
        <f t="shared" si="6"/>
        <v>479423.37981146894</v>
      </c>
    </row>
    <row r="443" spans="1:9" x14ac:dyDescent="0.25">
      <c r="A443">
        <v>1442</v>
      </c>
      <c r="B443" t="s">
        <v>20</v>
      </c>
      <c r="C443" t="s">
        <v>35</v>
      </c>
      <c r="D443" t="s">
        <v>45</v>
      </c>
      <c r="E443">
        <v>189.36</v>
      </c>
      <c r="F443">
        <v>9852380</v>
      </c>
      <c r="G443" s="2">
        <v>38940.84710648148</v>
      </c>
      <c r="H443" t="s">
        <v>439</v>
      </c>
      <c r="I443">
        <f t="shared" si="6"/>
        <v>52029.890156316011</v>
      </c>
    </row>
    <row r="444" spans="1:9" x14ac:dyDescent="0.25">
      <c r="A444">
        <v>1443</v>
      </c>
      <c r="B444" t="s">
        <v>14</v>
      </c>
      <c r="C444" t="s">
        <v>29</v>
      </c>
      <c r="D444" t="s">
        <v>47</v>
      </c>
      <c r="E444">
        <v>108.19</v>
      </c>
      <c r="F444">
        <v>79192265</v>
      </c>
      <c r="G444" s="2">
        <v>40399.791203703702</v>
      </c>
      <c r="H444" t="s">
        <v>440</v>
      </c>
      <c r="I444">
        <f t="shared" si="6"/>
        <v>731973.98095942324</v>
      </c>
    </row>
    <row r="445" spans="1:9" x14ac:dyDescent="0.25">
      <c r="A445">
        <v>1444</v>
      </c>
      <c r="B445" t="s">
        <v>9</v>
      </c>
      <c r="C445" t="s">
        <v>24</v>
      </c>
      <c r="D445" t="s">
        <v>41</v>
      </c>
      <c r="E445">
        <v>68.34</v>
      </c>
      <c r="F445">
        <v>5497939</v>
      </c>
      <c r="G445" s="2">
        <v>44202.121793981481</v>
      </c>
      <c r="H445" t="s">
        <v>441</v>
      </c>
      <c r="I445">
        <f t="shared" si="6"/>
        <v>80449.795141937371</v>
      </c>
    </row>
    <row r="446" spans="1:9" x14ac:dyDescent="0.25">
      <c r="A446">
        <v>1445</v>
      </c>
      <c r="B446" t="s">
        <v>13</v>
      </c>
      <c r="C446" t="s">
        <v>28</v>
      </c>
      <c r="D446" t="s">
        <v>41</v>
      </c>
      <c r="E446">
        <v>82.82</v>
      </c>
      <c r="F446">
        <v>68877472</v>
      </c>
      <c r="G446" s="2">
        <v>41493.552314814813</v>
      </c>
      <c r="H446" t="s">
        <v>328</v>
      </c>
      <c r="I446">
        <f t="shared" si="6"/>
        <v>831652.64428881917</v>
      </c>
    </row>
    <row r="447" spans="1:9" x14ac:dyDescent="0.25">
      <c r="A447">
        <v>1446</v>
      </c>
      <c r="B447" t="s">
        <v>8</v>
      </c>
      <c r="C447" t="s">
        <v>23</v>
      </c>
      <c r="D447" t="s">
        <v>47</v>
      </c>
      <c r="E447">
        <v>74.16</v>
      </c>
      <c r="F447">
        <v>85335015</v>
      </c>
      <c r="G447" s="2">
        <v>40450.983611111107</v>
      </c>
      <c r="H447" t="s">
        <v>63</v>
      </c>
      <c r="I447">
        <f t="shared" si="6"/>
        <v>1150687.9045307443</v>
      </c>
    </row>
    <row r="448" spans="1:9" x14ac:dyDescent="0.25">
      <c r="A448">
        <v>1447</v>
      </c>
      <c r="B448" t="s">
        <v>15</v>
      </c>
      <c r="C448" t="s">
        <v>30</v>
      </c>
      <c r="D448" t="s">
        <v>48</v>
      </c>
      <c r="E448">
        <v>110.8</v>
      </c>
      <c r="F448">
        <v>88190881</v>
      </c>
      <c r="G448" s="2">
        <v>44021.278287037043</v>
      </c>
      <c r="H448" t="s">
        <v>276</v>
      </c>
      <c r="I448">
        <f t="shared" si="6"/>
        <v>795946.57942238264</v>
      </c>
    </row>
    <row r="449" spans="1:9" x14ac:dyDescent="0.25">
      <c r="A449">
        <v>1448</v>
      </c>
      <c r="B449" t="s">
        <v>15</v>
      </c>
      <c r="C449" t="s">
        <v>30</v>
      </c>
      <c r="D449" t="s">
        <v>42</v>
      </c>
      <c r="E449">
        <v>77.400000000000006</v>
      </c>
      <c r="F449">
        <v>4881790</v>
      </c>
      <c r="G449" s="2">
        <v>41991.707569444443</v>
      </c>
      <c r="H449" t="s">
        <v>442</v>
      </c>
      <c r="I449">
        <f t="shared" si="6"/>
        <v>63072.222222222219</v>
      </c>
    </row>
    <row r="450" spans="1:9" x14ac:dyDescent="0.25">
      <c r="A450">
        <v>1449</v>
      </c>
      <c r="B450" t="s">
        <v>8</v>
      </c>
      <c r="C450" t="s">
        <v>23</v>
      </c>
      <c r="D450" t="s">
        <v>42</v>
      </c>
      <c r="E450">
        <v>51.53</v>
      </c>
      <c r="F450">
        <v>72064258</v>
      </c>
      <c r="G450" s="2">
        <v>43078.351921296293</v>
      </c>
      <c r="H450" t="s">
        <v>184</v>
      </c>
      <c r="I450">
        <f t="shared" si="6"/>
        <v>1398491.3254414904</v>
      </c>
    </row>
    <row r="451" spans="1:9" x14ac:dyDescent="0.25">
      <c r="A451">
        <v>1450</v>
      </c>
      <c r="B451" t="s">
        <v>20</v>
      </c>
      <c r="C451" t="s">
        <v>35</v>
      </c>
      <c r="D451" t="s">
        <v>45</v>
      </c>
      <c r="E451">
        <v>86.1</v>
      </c>
      <c r="F451">
        <v>14564085</v>
      </c>
      <c r="G451" s="2">
        <v>38272.131909722222</v>
      </c>
      <c r="H451" t="s">
        <v>443</v>
      </c>
      <c r="I451">
        <f t="shared" ref="I451:I514" si="7">F451/E451</f>
        <v>169153.13588850174</v>
      </c>
    </row>
    <row r="452" spans="1:9" x14ac:dyDescent="0.25">
      <c r="A452">
        <v>1451</v>
      </c>
      <c r="B452" t="s">
        <v>19</v>
      </c>
      <c r="C452" t="s">
        <v>34</v>
      </c>
      <c r="D452" t="s">
        <v>38</v>
      </c>
      <c r="E452">
        <v>125.17</v>
      </c>
      <c r="F452">
        <v>62149577</v>
      </c>
      <c r="G452" s="2">
        <v>38386.3358912037</v>
      </c>
      <c r="H452" t="s">
        <v>444</v>
      </c>
      <c r="I452">
        <f t="shared" si="7"/>
        <v>496521.34696812334</v>
      </c>
    </row>
    <row r="453" spans="1:9" x14ac:dyDescent="0.25">
      <c r="A453">
        <v>1452</v>
      </c>
      <c r="B453" t="s">
        <v>15</v>
      </c>
      <c r="C453" t="s">
        <v>30</v>
      </c>
      <c r="D453" t="s">
        <v>38</v>
      </c>
      <c r="E453">
        <v>195.83</v>
      </c>
      <c r="F453">
        <v>66697263</v>
      </c>
      <c r="G453" s="2">
        <v>39226.704270833332</v>
      </c>
      <c r="H453" t="s">
        <v>445</v>
      </c>
      <c r="I453">
        <f t="shared" si="7"/>
        <v>340587.56574579992</v>
      </c>
    </row>
    <row r="454" spans="1:9" x14ac:dyDescent="0.25">
      <c r="A454">
        <v>1453</v>
      </c>
      <c r="B454" t="s">
        <v>8</v>
      </c>
      <c r="C454" t="s">
        <v>23</v>
      </c>
      <c r="D454" t="s">
        <v>48</v>
      </c>
      <c r="E454">
        <v>60.75</v>
      </c>
      <c r="F454">
        <v>11531085</v>
      </c>
      <c r="G454" s="2">
        <v>38181.961701388893</v>
      </c>
      <c r="H454" t="s">
        <v>446</v>
      </c>
      <c r="I454">
        <f t="shared" si="7"/>
        <v>189812.09876543211</v>
      </c>
    </row>
    <row r="455" spans="1:9" x14ac:dyDescent="0.25">
      <c r="A455">
        <v>1454</v>
      </c>
      <c r="B455" t="s">
        <v>13</v>
      </c>
      <c r="C455" t="s">
        <v>28</v>
      </c>
      <c r="D455" t="s">
        <v>46</v>
      </c>
      <c r="E455">
        <v>142.35</v>
      </c>
      <c r="F455">
        <v>73859706</v>
      </c>
      <c r="G455" s="2">
        <v>41636.091249999998</v>
      </c>
      <c r="H455" t="s">
        <v>447</v>
      </c>
      <c r="I455">
        <f t="shared" si="7"/>
        <v>518859.89462592202</v>
      </c>
    </row>
    <row r="456" spans="1:9" x14ac:dyDescent="0.25">
      <c r="A456">
        <v>1455</v>
      </c>
      <c r="B456" t="s">
        <v>14</v>
      </c>
      <c r="C456" t="s">
        <v>29</v>
      </c>
      <c r="D456" t="s">
        <v>44</v>
      </c>
      <c r="E456">
        <v>61.94</v>
      </c>
      <c r="F456">
        <v>33639788</v>
      </c>
      <c r="G456" s="2">
        <v>39692.832673611112</v>
      </c>
      <c r="H456" t="s">
        <v>448</v>
      </c>
      <c r="I456">
        <f t="shared" si="7"/>
        <v>543102.80917016475</v>
      </c>
    </row>
    <row r="457" spans="1:9" x14ac:dyDescent="0.25">
      <c r="A457">
        <v>1456</v>
      </c>
      <c r="B457" t="s">
        <v>21</v>
      </c>
      <c r="C457" t="s">
        <v>36</v>
      </c>
      <c r="D457" t="s">
        <v>38</v>
      </c>
      <c r="E457">
        <v>117.7</v>
      </c>
      <c r="F457">
        <v>98501834</v>
      </c>
      <c r="G457" s="2">
        <v>41062.05265046296</v>
      </c>
      <c r="H457" t="s">
        <v>449</v>
      </c>
      <c r="I457">
        <f t="shared" si="7"/>
        <v>836888.98895497026</v>
      </c>
    </row>
    <row r="458" spans="1:9" x14ac:dyDescent="0.25">
      <c r="A458">
        <v>1457</v>
      </c>
      <c r="B458" t="s">
        <v>8</v>
      </c>
      <c r="C458" t="s">
        <v>23</v>
      </c>
      <c r="D458" t="s">
        <v>42</v>
      </c>
      <c r="E458">
        <v>91.38</v>
      </c>
      <c r="F458">
        <v>24938239</v>
      </c>
      <c r="G458" s="2">
        <v>42207.795902777783</v>
      </c>
      <c r="H458" t="s">
        <v>450</v>
      </c>
      <c r="I458">
        <f t="shared" si="7"/>
        <v>272906.97089078574</v>
      </c>
    </row>
    <row r="459" spans="1:9" x14ac:dyDescent="0.25">
      <c r="A459">
        <v>1458</v>
      </c>
      <c r="B459" t="s">
        <v>22</v>
      </c>
      <c r="C459" t="s">
        <v>37</v>
      </c>
      <c r="D459" t="s">
        <v>41</v>
      </c>
      <c r="E459">
        <v>179.23</v>
      </c>
      <c r="F459">
        <v>23877751</v>
      </c>
      <c r="G459" s="2">
        <v>38032.908715277779</v>
      </c>
      <c r="H459" t="s">
        <v>296</v>
      </c>
      <c r="I459">
        <f t="shared" si="7"/>
        <v>133224.07521062324</v>
      </c>
    </row>
    <row r="460" spans="1:9" x14ac:dyDescent="0.25">
      <c r="A460">
        <v>1459</v>
      </c>
      <c r="B460" t="s">
        <v>20</v>
      </c>
      <c r="C460" t="s">
        <v>35</v>
      </c>
      <c r="D460" t="s">
        <v>46</v>
      </c>
      <c r="E460">
        <v>124.63</v>
      </c>
      <c r="F460">
        <v>3623578</v>
      </c>
      <c r="G460" s="2">
        <v>41018.787592592591</v>
      </c>
      <c r="H460" t="s">
        <v>451</v>
      </c>
      <c r="I460">
        <f t="shared" si="7"/>
        <v>29074.685067800692</v>
      </c>
    </row>
    <row r="461" spans="1:9" x14ac:dyDescent="0.25">
      <c r="A461">
        <v>1460</v>
      </c>
      <c r="B461" t="s">
        <v>11</v>
      </c>
      <c r="C461" t="s">
        <v>26</v>
      </c>
      <c r="D461" t="s">
        <v>39</v>
      </c>
      <c r="E461">
        <v>55.58</v>
      </c>
      <c r="F461">
        <v>56944909</v>
      </c>
      <c r="G461" s="2">
        <v>39956.553761574083</v>
      </c>
      <c r="H461" t="s">
        <v>70</v>
      </c>
      <c r="I461">
        <f t="shared" si="7"/>
        <v>1024557.556675063</v>
      </c>
    </row>
    <row r="462" spans="1:9" x14ac:dyDescent="0.25">
      <c r="A462">
        <v>1461</v>
      </c>
      <c r="B462" t="s">
        <v>13</v>
      </c>
      <c r="C462" t="s">
        <v>28</v>
      </c>
      <c r="D462" t="s">
        <v>43</v>
      </c>
      <c r="E462">
        <v>33.909999999999997</v>
      </c>
      <c r="F462">
        <v>47715859</v>
      </c>
      <c r="G462" s="2">
        <v>38263.28802083333</v>
      </c>
      <c r="H462" t="s">
        <v>112</v>
      </c>
      <c r="I462">
        <f t="shared" si="7"/>
        <v>1407132.3798289592</v>
      </c>
    </row>
    <row r="463" spans="1:9" x14ac:dyDescent="0.25">
      <c r="A463">
        <v>1462</v>
      </c>
      <c r="B463" t="s">
        <v>14</v>
      </c>
      <c r="C463" t="s">
        <v>29</v>
      </c>
      <c r="D463" t="s">
        <v>39</v>
      </c>
      <c r="E463">
        <v>44.53</v>
      </c>
      <c r="F463">
        <v>25749426</v>
      </c>
      <c r="G463" s="2">
        <v>44190.420358796298</v>
      </c>
      <c r="H463" t="s">
        <v>452</v>
      </c>
      <c r="I463">
        <f t="shared" si="7"/>
        <v>578248.95576016163</v>
      </c>
    </row>
    <row r="464" spans="1:9" x14ac:dyDescent="0.25">
      <c r="A464">
        <v>1463</v>
      </c>
      <c r="B464" t="s">
        <v>15</v>
      </c>
      <c r="C464" t="s">
        <v>30</v>
      </c>
      <c r="D464" t="s">
        <v>41</v>
      </c>
      <c r="E464">
        <v>103.3</v>
      </c>
      <c r="F464">
        <v>30444890</v>
      </c>
      <c r="G464" s="2">
        <v>42945.353784722232</v>
      </c>
      <c r="H464" t="s">
        <v>453</v>
      </c>
      <c r="I464">
        <f t="shared" si="7"/>
        <v>294723.03969022265</v>
      </c>
    </row>
    <row r="465" spans="1:9" x14ac:dyDescent="0.25">
      <c r="A465">
        <v>1464</v>
      </c>
      <c r="B465" t="s">
        <v>19</v>
      </c>
      <c r="C465" t="s">
        <v>34</v>
      </c>
      <c r="D465" t="s">
        <v>40</v>
      </c>
      <c r="E465">
        <v>107.37</v>
      </c>
      <c r="F465">
        <v>60233319</v>
      </c>
      <c r="G465" s="2">
        <v>38666.977025462962</v>
      </c>
      <c r="H465" t="s">
        <v>454</v>
      </c>
      <c r="I465">
        <f t="shared" si="7"/>
        <v>560988.34870075434</v>
      </c>
    </row>
    <row r="466" spans="1:9" x14ac:dyDescent="0.25">
      <c r="A466">
        <v>1465</v>
      </c>
      <c r="B466" t="s">
        <v>12</v>
      </c>
      <c r="C466" t="s">
        <v>27</v>
      </c>
      <c r="D466" t="s">
        <v>48</v>
      </c>
      <c r="E466">
        <v>62.76</v>
      </c>
      <c r="F466">
        <v>2478814</v>
      </c>
      <c r="G466" s="2">
        <v>38229.157569444447</v>
      </c>
      <c r="H466" t="s">
        <v>455</v>
      </c>
      <c r="I466">
        <f t="shared" si="7"/>
        <v>39496.717654557047</v>
      </c>
    </row>
    <row r="467" spans="1:9" x14ac:dyDescent="0.25">
      <c r="A467">
        <v>1466</v>
      </c>
      <c r="B467" t="s">
        <v>18</v>
      </c>
      <c r="C467" t="s">
        <v>33</v>
      </c>
      <c r="D467" t="s">
        <v>46</v>
      </c>
      <c r="E467">
        <v>182.6</v>
      </c>
      <c r="F467">
        <v>37525483</v>
      </c>
      <c r="G467" s="2">
        <v>42499.564791666657</v>
      </c>
      <c r="H467" t="s">
        <v>118</v>
      </c>
      <c r="I467">
        <f t="shared" si="7"/>
        <v>205506.47864184011</v>
      </c>
    </row>
    <row r="468" spans="1:9" x14ac:dyDescent="0.25">
      <c r="A468">
        <v>1467</v>
      </c>
      <c r="B468" t="s">
        <v>10</v>
      </c>
      <c r="C468" t="s">
        <v>25</v>
      </c>
      <c r="D468" t="s">
        <v>39</v>
      </c>
      <c r="E468">
        <v>107.24</v>
      </c>
      <c r="F468">
        <v>15920893</v>
      </c>
      <c r="G468" s="2">
        <v>40308.78638888889</v>
      </c>
      <c r="H468" t="s">
        <v>407</v>
      </c>
      <c r="I468">
        <f t="shared" si="7"/>
        <v>148460.3972398359</v>
      </c>
    </row>
    <row r="469" spans="1:9" x14ac:dyDescent="0.25">
      <c r="A469">
        <v>1468</v>
      </c>
      <c r="B469" t="s">
        <v>15</v>
      </c>
      <c r="C469" t="s">
        <v>30</v>
      </c>
      <c r="D469" t="s">
        <v>38</v>
      </c>
      <c r="E469">
        <v>104.8</v>
      </c>
      <c r="F469">
        <v>92474340</v>
      </c>
      <c r="G469" s="2">
        <v>40422.7028125</v>
      </c>
      <c r="H469" t="s">
        <v>456</v>
      </c>
      <c r="I469">
        <f t="shared" si="7"/>
        <v>882388.74045801524</v>
      </c>
    </row>
    <row r="470" spans="1:9" x14ac:dyDescent="0.25">
      <c r="A470">
        <v>1469</v>
      </c>
      <c r="B470" t="s">
        <v>22</v>
      </c>
      <c r="C470" t="s">
        <v>37</v>
      </c>
      <c r="D470" t="s">
        <v>44</v>
      </c>
      <c r="E470">
        <v>150.86000000000001</v>
      </c>
      <c r="F470">
        <v>80112866</v>
      </c>
      <c r="G470" s="2">
        <v>41851.772893518522</v>
      </c>
      <c r="H470" t="s">
        <v>457</v>
      </c>
      <c r="I470">
        <f t="shared" si="7"/>
        <v>531041.13747845683</v>
      </c>
    </row>
    <row r="471" spans="1:9" x14ac:dyDescent="0.25">
      <c r="A471">
        <v>1470</v>
      </c>
      <c r="B471" t="s">
        <v>18</v>
      </c>
      <c r="C471" t="s">
        <v>33</v>
      </c>
      <c r="D471" t="s">
        <v>48</v>
      </c>
      <c r="E471">
        <v>149.38</v>
      </c>
      <c r="F471">
        <v>81801155</v>
      </c>
      <c r="G471" s="2">
        <v>39558.200277777767</v>
      </c>
      <c r="H471" t="s">
        <v>458</v>
      </c>
      <c r="I471">
        <f t="shared" si="7"/>
        <v>547604.46512250637</v>
      </c>
    </row>
    <row r="472" spans="1:9" x14ac:dyDescent="0.25">
      <c r="A472">
        <v>1471</v>
      </c>
      <c r="B472" t="s">
        <v>12</v>
      </c>
      <c r="C472" t="s">
        <v>27</v>
      </c>
      <c r="D472" t="s">
        <v>42</v>
      </c>
      <c r="E472">
        <v>43.5</v>
      </c>
      <c r="F472">
        <v>37820602</v>
      </c>
      <c r="G472" s="2">
        <v>40208.514201388891</v>
      </c>
      <c r="H472" t="s">
        <v>459</v>
      </c>
      <c r="I472">
        <f t="shared" si="7"/>
        <v>869439.1264367816</v>
      </c>
    </row>
    <row r="473" spans="1:9" x14ac:dyDescent="0.25">
      <c r="A473">
        <v>1472</v>
      </c>
      <c r="B473" t="s">
        <v>19</v>
      </c>
      <c r="C473" t="s">
        <v>34</v>
      </c>
      <c r="D473" t="s">
        <v>48</v>
      </c>
      <c r="E473">
        <v>132.54</v>
      </c>
      <c r="F473">
        <v>37924440</v>
      </c>
      <c r="G473" s="2">
        <v>44636.008715277778</v>
      </c>
      <c r="H473" t="s">
        <v>460</v>
      </c>
      <c r="I473">
        <f t="shared" si="7"/>
        <v>286135.80805794481</v>
      </c>
    </row>
    <row r="474" spans="1:9" x14ac:dyDescent="0.25">
      <c r="A474">
        <v>1473</v>
      </c>
      <c r="B474" t="s">
        <v>16</v>
      </c>
      <c r="C474" t="s">
        <v>31</v>
      </c>
      <c r="D474" t="s">
        <v>45</v>
      </c>
      <c r="E474">
        <v>63.47</v>
      </c>
      <c r="F474">
        <v>71521650</v>
      </c>
      <c r="G474" s="2">
        <v>41515.32472222222</v>
      </c>
      <c r="H474" t="s">
        <v>461</v>
      </c>
      <c r="I474">
        <f t="shared" si="7"/>
        <v>1126857.5705057508</v>
      </c>
    </row>
    <row r="475" spans="1:9" x14ac:dyDescent="0.25">
      <c r="A475">
        <v>1474</v>
      </c>
      <c r="B475" t="s">
        <v>16</v>
      </c>
      <c r="C475" t="s">
        <v>31</v>
      </c>
      <c r="D475" t="s">
        <v>40</v>
      </c>
      <c r="E475">
        <v>149.94999999999999</v>
      </c>
      <c r="F475">
        <v>57036631</v>
      </c>
      <c r="G475" s="2">
        <v>40267.606817129628</v>
      </c>
      <c r="H475" t="s">
        <v>462</v>
      </c>
      <c r="I475">
        <f t="shared" si="7"/>
        <v>380370.99699899968</v>
      </c>
    </row>
    <row r="476" spans="1:9" x14ac:dyDescent="0.25">
      <c r="A476">
        <v>1475</v>
      </c>
      <c r="B476" t="s">
        <v>21</v>
      </c>
      <c r="C476" t="s">
        <v>36</v>
      </c>
      <c r="D476" t="s">
        <v>44</v>
      </c>
      <c r="E476">
        <v>162.65</v>
      </c>
      <c r="F476">
        <v>93318879</v>
      </c>
      <c r="G476" s="2">
        <v>39095.236400462964</v>
      </c>
      <c r="H476" t="s">
        <v>463</v>
      </c>
      <c r="I476">
        <f t="shared" si="7"/>
        <v>573740.41807562253</v>
      </c>
    </row>
    <row r="477" spans="1:9" x14ac:dyDescent="0.25">
      <c r="A477">
        <v>1476</v>
      </c>
      <c r="B477" t="s">
        <v>11</v>
      </c>
      <c r="C477" t="s">
        <v>26</v>
      </c>
      <c r="D477" t="s">
        <v>47</v>
      </c>
      <c r="E477">
        <v>186.36</v>
      </c>
      <c r="F477">
        <v>86216675</v>
      </c>
      <c r="G477" s="2">
        <v>42085.819444444453</v>
      </c>
      <c r="H477" t="s">
        <v>327</v>
      </c>
      <c r="I477">
        <f t="shared" si="7"/>
        <v>462635.08800171706</v>
      </c>
    </row>
    <row r="478" spans="1:9" x14ac:dyDescent="0.25">
      <c r="A478">
        <v>1477</v>
      </c>
      <c r="B478" t="s">
        <v>10</v>
      </c>
      <c r="C478" t="s">
        <v>25</v>
      </c>
      <c r="D478" t="s">
        <v>42</v>
      </c>
      <c r="E478">
        <v>112.9</v>
      </c>
      <c r="F478">
        <v>77355143</v>
      </c>
      <c r="G478" s="2">
        <v>44131.880543981482</v>
      </c>
      <c r="H478" t="s">
        <v>464</v>
      </c>
      <c r="I478">
        <f t="shared" si="7"/>
        <v>685165.12843224092</v>
      </c>
    </row>
    <row r="479" spans="1:9" x14ac:dyDescent="0.25">
      <c r="A479">
        <v>1478</v>
      </c>
      <c r="B479" t="s">
        <v>18</v>
      </c>
      <c r="C479" t="s">
        <v>33</v>
      </c>
      <c r="D479" t="s">
        <v>42</v>
      </c>
      <c r="E479">
        <v>30.52</v>
      </c>
      <c r="F479">
        <v>8558680</v>
      </c>
      <c r="G479" s="2">
        <v>38180.888888888891</v>
      </c>
      <c r="H479" t="s">
        <v>372</v>
      </c>
      <c r="I479">
        <f t="shared" si="7"/>
        <v>280428.57142857142</v>
      </c>
    </row>
    <row r="480" spans="1:9" x14ac:dyDescent="0.25">
      <c r="A480">
        <v>1479</v>
      </c>
      <c r="B480" t="s">
        <v>12</v>
      </c>
      <c r="C480" t="s">
        <v>27</v>
      </c>
      <c r="D480" t="s">
        <v>45</v>
      </c>
      <c r="E480">
        <v>40.15</v>
      </c>
      <c r="F480">
        <v>88282833</v>
      </c>
      <c r="G480" s="2">
        <v>39471.320416666669</v>
      </c>
      <c r="H480" t="s">
        <v>465</v>
      </c>
      <c r="I480">
        <f t="shared" si="7"/>
        <v>2198825.2303860523</v>
      </c>
    </row>
    <row r="481" spans="1:9" x14ac:dyDescent="0.25">
      <c r="A481">
        <v>1480</v>
      </c>
      <c r="B481" t="s">
        <v>9</v>
      </c>
      <c r="C481" t="s">
        <v>24</v>
      </c>
      <c r="D481" t="s">
        <v>45</v>
      </c>
      <c r="E481">
        <v>60.21</v>
      </c>
      <c r="F481">
        <v>91277885</v>
      </c>
      <c r="G481" s="2">
        <v>38487.793356481481</v>
      </c>
      <c r="H481" t="s">
        <v>466</v>
      </c>
      <c r="I481">
        <f t="shared" si="7"/>
        <v>1515992.1109450257</v>
      </c>
    </row>
    <row r="482" spans="1:9" x14ac:dyDescent="0.25">
      <c r="A482">
        <v>1481</v>
      </c>
      <c r="B482" t="s">
        <v>17</v>
      </c>
      <c r="C482" t="s">
        <v>32</v>
      </c>
      <c r="D482" t="s">
        <v>47</v>
      </c>
      <c r="E482">
        <v>186.36</v>
      </c>
      <c r="F482">
        <v>24234807</v>
      </c>
      <c r="G482" s="2">
        <v>42086.233252314807</v>
      </c>
      <c r="H482" t="s">
        <v>312</v>
      </c>
      <c r="I482">
        <f t="shared" si="7"/>
        <v>130042.96522858982</v>
      </c>
    </row>
    <row r="483" spans="1:9" x14ac:dyDescent="0.25">
      <c r="A483">
        <v>1482</v>
      </c>
      <c r="B483" t="s">
        <v>20</v>
      </c>
      <c r="C483" t="s">
        <v>35</v>
      </c>
      <c r="D483" t="s">
        <v>42</v>
      </c>
      <c r="E483">
        <v>30.48</v>
      </c>
      <c r="F483">
        <v>23913961</v>
      </c>
      <c r="G483" s="2">
        <v>42482.238229166673</v>
      </c>
      <c r="H483" t="s">
        <v>467</v>
      </c>
      <c r="I483">
        <f t="shared" si="7"/>
        <v>784578.7729658793</v>
      </c>
    </row>
    <row r="484" spans="1:9" x14ac:dyDescent="0.25">
      <c r="A484">
        <v>1483</v>
      </c>
      <c r="B484" t="s">
        <v>15</v>
      </c>
      <c r="C484" t="s">
        <v>30</v>
      </c>
      <c r="D484" t="s">
        <v>47</v>
      </c>
      <c r="E484">
        <v>63.76</v>
      </c>
      <c r="F484">
        <v>38549513</v>
      </c>
      <c r="G484" s="2">
        <v>39963.700115740743</v>
      </c>
      <c r="H484" t="s">
        <v>173</v>
      </c>
      <c r="I484">
        <f t="shared" si="7"/>
        <v>604603.40338770393</v>
      </c>
    </row>
    <row r="485" spans="1:9" x14ac:dyDescent="0.25">
      <c r="A485">
        <v>1484</v>
      </c>
      <c r="B485" t="s">
        <v>10</v>
      </c>
      <c r="C485" t="s">
        <v>25</v>
      </c>
      <c r="D485" t="s">
        <v>40</v>
      </c>
      <c r="E485">
        <v>170.64</v>
      </c>
      <c r="F485">
        <v>76710039</v>
      </c>
      <c r="G485" s="2">
        <v>40137.671249999999</v>
      </c>
      <c r="H485" t="s">
        <v>225</v>
      </c>
      <c r="I485">
        <f t="shared" si="7"/>
        <v>449543.12587904366</v>
      </c>
    </row>
    <row r="486" spans="1:9" x14ac:dyDescent="0.25">
      <c r="A486">
        <v>1485</v>
      </c>
      <c r="B486" t="s">
        <v>12</v>
      </c>
      <c r="C486" t="s">
        <v>27</v>
      </c>
      <c r="D486" t="s">
        <v>41</v>
      </c>
      <c r="E486">
        <v>77.75</v>
      </c>
      <c r="F486">
        <v>74134652</v>
      </c>
      <c r="G486" s="2">
        <v>39112.435081018521</v>
      </c>
      <c r="H486" t="s">
        <v>385</v>
      </c>
      <c r="I486">
        <f t="shared" si="7"/>
        <v>953500.34726688103</v>
      </c>
    </row>
    <row r="487" spans="1:9" x14ac:dyDescent="0.25">
      <c r="A487">
        <v>1486</v>
      </c>
      <c r="B487" t="s">
        <v>19</v>
      </c>
      <c r="C487" t="s">
        <v>34</v>
      </c>
      <c r="D487" t="s">
        <v>43</v>
      </c>
      <c r="E487">
        <v>88.37</v>
      </c>
      <c r="F487">
        <v>46393869</v>
      </c>
      <c r="G487" s="2">
        <v>40406.473877314813</v>
      </c>
      <c r="H487" t="s">
        <v>468</v>
      </c>
      <c r="I487">
        <f t="shared" si="7"/>
        <v>524995.688582098</v>
      </c>
    </row>
    <row r="488" spans="1:9" x14ac:dyDescent="0.25">
      <c r="A488">
        <v>1487</v>
      </c>
      <c r="B488" t="s">
        <v>17</v>
      </c>
      <c r="C488" t="s">
        <v>32</v>
      </c>
      <c r="D488" t="s">
        <v>41</v>
      </c>
      <c r="E488">
        <v>41.56</v>
      </c>
      <c r="F488">
        <v>8365792</v>
      </c>
      <c r="G488" s="2">
        <v>39298.147638888891</v>
      </c>
      <c r="H488" t="s">
        <v>469</v>
      </c>
      <c r="I488">
        <f t="shared" si="7"/>
        <v>201294.32146294514</v>
      </c>
    </row>
    <row r="489" spans="1:9" x14ac:dyDescent="0.25">
      <c r="A489">
        <v>1488</v>
      </c>
      <c r="B489" t="s">
        <v>10</v>
      </c>
      <c r="C489" t="s">
        <v>25</v>
      </c>
      <c r="D489" t="s">
        <v>47</v>
      </c>
      <c r="E489">
        <v>190.1</v>
      </c>
      <c r="F489">
        <v>65265050</v>
      </c>
      <c r="G489" s="2">
        <v>38403.007372685177</v>
      </c>
      <c r="H489" t="s">
        <v>470</v>
      </c>
      <c r="I489">
        <f t="shared" si="7"/>
        <v>343319.56864807999</v>
      </c>
    </row>
    <row r="490" spans="1:9" x14ac:dyDescent="0.25">
      <c r="A490">
        <v>1489</v>
      </c>
      <c r="B490" t="s">
        <v>17</v>
      </c>
      <c r="C490" t="s">
        <v>32</v>
      </c>
      <c r="D490" t="s">
        <v>39</v>
      </c>
      <c r="E490">
        <v>33.28</v>
      </c>
      <c r="F490">
        <v>65465531</v>
      </c>
      <c r="G490" s="2">
        <v>42416.586354166669</v>
      </c>
      <c r="H490" t="s">
        <v>441</v>
      </c>
      <c r="I490">
        <f t="shared" si="7"/>
        <v>1967113.3112980768</v>
      </c>
    </row>
    <row r="491" spans="1:9" x14ac:dyDescent="0.25">
      <c r="A491">
        <v>1490</v>
      </c>
      <c r="B491" t="s">
        <v>12</v>
      </c>
      <c r="C491" t="s">
        <v>27</v>
      </c>
      <c r="D491" t="s">
        <v>47</v>
      </c>
      <c r="E491">
        <v>63.63</v>
      </c>
      <c r="F491">
        <v>98504163</v>
      </c>
      <c r="G491" s="2">
        <v>40600.359189814822</v>
      </c>
      <c r="H491" t="s">
        <v>52</v>
      </c>
      <c r="I491">
        <f t="shared" si="7"/>
        <v>1548077.3691654878</v>
      </c>
    </row>
    <row r="492" spans="1:9" x14ac:dyDescent="0.25">
      <c r="A492">
        <v>1491</v>
      </c>
      <c r="B492" t="s">
        <v>12</v>
      </c>
      <c r="C492" t="s">
        <v>27</v>
      </c>
      <c r="D492" t="s">
        <v>41</v>
      </c>
      <c r="E492">
        <v>179.96</v>
      </c>
      <c r="F492">
        <v>36869272</v>
      </c>
      <c r="G492" s="2">
        <v>42697.48474537037</v>
      </c>
      <c r="H492" t="s">
        <v>471</v>
      </c>
      <c r="I492">
        <f t="shared" si="7"/>
        <v>204874.81662591686</v>
      </c>
    </row>
    <row r="493" spans="1:9" x14ac:dyDescent="0.25">
      <c r="A493">
        <v>1492</v>
      </c>
      <c r="B493" t="s">
        <v>8</v>
      </c>
      <c r="C493" t="s">
        <v>23</v>
      </c>
      <c r="D493" t="s">
        <v>47</v>
      </c>
      <c r="E493">
        <v>124.58</v>
      </c>
      <c r="F493">
        <v>80294693</v>
      </c>
      <c r="G493" s="2">
        <v>38952.422002314823</v>
      </c>
      <c r="H493" t="s">
        <v>86</v>
      </c>
      <c r="I493">
        <f t="shared" si="7"/>
        <v>644523.14175630116</v>
      </c>
    </row>
    <row r="494" spans="1:9" x14ac:dyDescent="0.25">
      <c r="A494">
        <v>1493</v>
      </c>
      <c r="B494" t="s">
        <v>12</v>
      </c>
      <c r="C494" t="s">
        <v>27</v>
      </c>
      <c r="D494" t="s">
        <v>43</v>
      </c>
      <c r="E494">
        <v>173.5</v>
      </c>
      <c r="F494">
        <v>10253363</v>
      </c>
      <c r="G494" s="2">
        <v>40674.119108796287</v>
      </c>
      <c r="H494" t="s">
        <v>472</v>
      </c>
      <c r="I494">
        <f t="shared" si="7"/>
        <v>59097.193083573489</v>
      </c>
    </row>
    <row r="495" spans="1:9" x14ac:dyDescent="0.25">
      <c r="A495">
        <v>1494</v>
      </c>
      <c r="B495" t="s">
        <v>9</v>
      </c>
      <c r="C495" t="s">
        <v>24</v>
      </c>
      <c r="D495" t="s">
        <v>46</v>
      </c>
      <c r="E495">
        <v>93.5</v>
      </c>
      <c r="F495">
        <v>9997850</v>
      </c>
      <c r="G495" s="2">
        <v>42233.263032407413</v>
      </c>
      <c r="H495" t="s">
        <v>473</v>
      </c>
      <c r="I495">
        <f t="shared" si="7"/>
        <v>106928.87700534759</v>
      </c>
    </row>
    <row r="496" spans="1:9" x14ac:dyDescent="0.25">
      <c r="A496">
        <v>1495</v>
      </c>
      <c r="B496" t="s">
        <v>15</v>
      </c>
      <c r="C496" t="s">
        <v>30</v>
      </c>
      <c r="D496" t="s">
        <v>42</v>
      </c>
      <c r="E496">
        <v>168.33</v>
      </c>
      <c r="F496">
        <v>39901963</v>
      </c>
      <c r="G496" s="2">
        <v>40280.38113425926</v>
      </c>
      <c r="H496" t="s">
        <v>145</v>
      </c>
      <c r="I496">
        <f t="shared" si="7"/>
        <v>237046.05833778885</v>
      </c>
    </row>
    <row r="497" spans="1:9" x14ac:dyDescent="0.25">
      <c r="A497">
        <v>1496</v>
      </c>
      <c r="B497" t="s">
        <v>10</v>
      </c>
      <c r="C497" t="s">
        <v>25</v>
      </c>
      <c r="D497" t="s">
        <v>44</v>
      </c>
      <c r="E497">
        <v>106.81</v>
      </c>
      <c r="F497">
        <v>22779450</v>
      </c>
      <c r="G497" s="2">
        <v>43352.29314814815</v>
      </c>
      <c r="H497" t="s">
        <v>474</v>
      </c>
      <c r="I497">
        <f t="shared" si="7"/>
        <v>213270.76116468495</v>
      </c>
    </row>
    <row r="498" spans="1:9" x14ac:dyDescent="0.25">
      <c r="A498">
        <v>1497</v>
      </c>
      <c r="B498" t="s">
        <v>15</v>
      </c>
      <c r="C498" t="s">
        <v>30</v>
      </c>
      <c r="D498" t="s">
        <v>47</v>
      </c>
      <c r="E498">
        <v>137.41999999999999</v>
      </c>
      <c r="F498">
        <v>41276722</v>
      </c>
      <c r="G498" s="2">
        <v>44419.929143518522</v>
      </c>
      <c r="H498" t="s">
        <v>475</v>
      </c>
      <c r="I498">
        <f t="shared" si="7"/>
        <v>300369.10202299524</v>
      </c>
    </row>
    <row r="499" spans="1:9" x14ac:dyDescent="0.25">
      <c r="A499">
        <v>1498</v>
      </c>
      <c r="B499" t="s">
        <v>22</v>
      </c>
      <c r="C499" t="s">
        <v>37</v>
      </c>
      <c r="D499" t="s">
        <v>38</v>
      </c>
      <c r="E499">
        <v>84.83</v>
      </c>
      <c r="F499">
        <v>29697479</v>
      </c>
      <c r="G499" s="2">
        <v>40290.749050925922</v>
      </c>
      <c r="H499" t="s">
        <v>332</v>
      </c>
      <c r="I499">
        <f t="shared" si="7"/>
        <v>350082.27042319934</v>
      </c>
    </row>
    <row r="500" spans="1:9" x14ac:dyDescent="0.25">
      <c r="A500">
        <v>1499</v>
      </c>
      <c r="B500" t="s">
        <v>20</v>
      </c>
      <c r="C500" t="s">
        <v>35</v>
      </c>
      <c r="D500" t="s">
        <v>42</v>
      </c>
      <c r="E500">
        <v>77.2</v>
      </c>
      <c r="F500">
        <v>4154480</v>
      </c>
      <c r="G500" s="2">
        <v>42151.39371527778</v>
      </c>
      <c r="H500" t="s">
        <v>476</v>
      </c>
      <c r="I500">
        <f t="shared" si="7"/>
        <v>53814.507772020726</v>
      </c>
    </row>
    <row r="501" spans="1:9" x14ac:dyDescent="0.25">
      <c r="A501">
        <v>1500</v>
      </c>
      <c r="B501" t="s">
        <v>20</v>
      </c>
      <c r="C501" t="s">
        <v>35</v>
      </c>
      <c r="D501" t="s">
        <v>42</v>
      </c>
      <c r="E501">
        <v>112.9</v>
      </c>
      <c r="F501">
        <v>10657139</v>
      </c>
      <c r="G501" s="2">
        <v>39102.317060185182</v>
      </c>
      <c r="H501" t="s">
        <v>451</v>
      </c>
      <c r="I501">
        <f t="shared" si="7"/>
        <v>94394.499557130199</v>
      </c>
    </row>
    <row r="502" spans="1:9" x14ac:dyDescent="0.25">
      <c r="A502">
        <v>1501</v>
      </c>
      <c r="B502" t="s">
        <v>10</v>
      </c>
      <c r="C502" t="s">
        <v>25</v>
      </c>
      <c r="D502" t="s">
        <v>42</v>
      </c>
      <c r="E502">
        <v>92.57</v>
      </c>
      <c r="F502">
        <v>41340697</v>
      </c>
      <c r="G502" s="2">
        <v>40107.546643518523</v>
      </c>
      <c r="H502" t="s">
        <v>477</v>
      </c>
      <c r="I502">
        <f t="shared" si="7"/>
        <v>446588.49519282707</v>
      </c>
    </row>
    <row r="503" spans="1:9" x14ac:dyDescent="0.25">
      <c r="A503">
        <v>1502</v>
      </c>
      <c r="B503" t="s">
        <v>9</v>
      </c>
      <c r="C503" t="s">
        <v>24</v>
      </c>
      <c r="D503" t="s">
        <v>46</v>
      </c>
      <c r="E503">
        <v>142.62</v>
      </c>
      <c r="F503">
        <v>68312649</v>
      </c>
      <c r="G503" s="2">
        <v>42698.262372685182</v>
      </c>
      <c r="H503" t="s">
        <v>478</v>
      </c>
      <c r="I503">
        <f t="shared" si="7"/>
        <v>478983.65586874209</v>
      </c>
    </row>
    <row r="504" spans="1:9" x14ac:dyDescent="0.25">
      <c r="A504">
        <v>1503</v>
      </c>
      <c r="B504" t="s">
        <v>11</v>
      </c>
      <c r="C504" t="s">
        <v>26</v>
      </c>
      <c r="D504" t="s">
        <v>46</v>
      </c>
      <c r="E504">
        <v>63.76</v>
      </c>
      <c r="F504">
        <v>88745879</v>
      </c>
      <c r="G504" s="2">
        <v>40276.954513888893</v>
      </c>
      <c r="H504" t="s">
        <v>479</v>
      </c>
      <c r="I504">
        <f t="shared" si="7"/>
        <v>1391873.8864491845</v>
      </c>
    </row>
    <row r="505" spans="1:9" x14ac:dyDescent="0.25">
      <c r="A505">
        <v>1504</v>
      </c>
      <c r="B505" t="s">
        <v>9</v>
      </c>
      <c r="C505" t="s">
        <v>24</v>
      </c>
      <c r="D505" t="s">
        <v>41</v>
      </c>
      <c r="E505">
        <v>76.38</v>
      </c>
      <c r="F505">
        <v>42115122</v>
      </c>
      <c r="G505" s="2">
        <v>42184.438900462963</v>
      </c>
      <c r="H505" t="s">
        <v>480</v>
      </c>
      <c r="I505">
        <f t="shared" si="7"/>
        <v>551389.39512961509</v>
      </c>
    </row>
    <row r="506" spans="1:9" x14ac:dyDescent="0.25">
      <c r="A506">
        <v>1505</v>
      </c>
      <c r="B506" t="s">
        <v>20</v>
      </c>
      <c r="C506" t="s">
        <v>35</v>
      </c>
      <c r="D506" t="s">
        <v>44</v>
      </c>
      <c r="E506">
        <v>142.12</v>
      </c>
      <c r="F506">
        <v>82508877</v>
      </c>
      <c r="G506" s="2">
        <v>41830.047627314823</v>
      </c>
      <c r="H506" t="s">
        <v>481</v>
      </c>
      <c r="I506">
        <f t="shared" si="7"/>
        <v>580557.81733746128</v>
      </c>
    </row>
    <row r="507" spans="1:9" x14ac:dyDescent="0.25">
      <c r="A507">
        <v>1506</v>
      </c>
      <c r="B507" t="s">
        <v>16</v>
      </c>
      <c r="C507" t="s">
        <v>31</v>
      </c>
      <c r="D507" t="s">
        <v>46</v>
      </c>
      <c r="E507">
        <v>33.72</v>
      </c>
      <c r="F507">
        <v>90476687</v>
      </c>
      <c r="G507" s="2">
        <v>43721.946967592587</v>
      </c>
      <c r="H507" t="s">
        <v>482</v>
      </c>
      <c r="I507">
        <f t="shared" si="7"/>
        <v>2683175.7710557533</v>
      </c>
    </row>
    <row r="508" spans="1:9" x14ac:dyDescent="0.25">
      <c r="A508">
        <v>1507</v>
      </c>
      <c r="B508" t="s">
        <v>14</v>
      </c>
      <c r="C508" t="s">
        <v>29</v>
      </c>
      <c r="D508" t="s">
        <v>40</v>
      </c>
      <c r="E508">
        <v>175.95</v>
      </c>
      <c r="F508">
        <v>38060611</v>
      </c>
      <c r="G508" s="2">
        <v>40662.253668981481</v>
      </c>
      <c r="H508" t="s">
        <v>483</v>
      </c>
      <c r="I508">
        <f t="shared" si="7"/>
        <v>216314.9246945155</v>
      </c>
    </row>
    <row r="509" spans="1:9" x14ac:dyDescent="0.25">
      <c r="A509">
        <v>1508</v>
      </c>
      <c r="B509" t="s">
        <v>13</v>
      </c>
      <c r="C509" t="s">
        <v>28</v>
      </c>
      <c r="D509" t="s">
        <v>46</v>
      </c>
      <c r="E509">
        <v>53.15</v>
      </c>
      <c r="F509">
        <v>54552912</v>
      </c>
      <c r="G509" s="2">
        <v>43150.476006944453</v>
      </c>
      <c r="H509" t="s">
        <v>200</v>
      </c>
      <c r="I509">
        <f t="shared" si="7"/>
        <v>1026395.3339604893</v>
      </c>
    </row>
    <row r="510" spans="1:9" x14ac:dyDescent="0.25">
      <c r="A510">
        <v>1509</v>
      </c>
      <c r="B510" t="s">
        <v>19</v>
      </c>
      <c r="C510" t="s">
        <v>34</v>
      </c>
      <c r="D510" t="s">
        <v>42</v>
      </c>
      <c r="E510">
        <v>155.30000000000001</v>
      </c>
      <c r="F510">
        <v>46937688</v>
      </c>
      <c r="G510" s="2">
        <v>44655.716874999998</v>
      </c>
      <c r="H510" t="s">
        <v>484</v>
      </c>
      <c r="I510">
        <f t="shared" si="7"/>
        <v>302238.81519639405</v>
      </c>
    </row>
    <row r="511" spans="1:9" x14ac:dyDescent="0.25">
      <c r="A511">
        <v>1510</v>
      </c>
      <c r="B511" t="s">
        <v>20</v>
      </c>
      <c r="C511" t="s">
        <v>35</v>
      </c>
      <c r="D511" t="s">
        <v>40</v>
      </c>
      <c r="E511">
        <v>83.39</v>
      </c>
      <c r="F511">
        <v>82313236</v>
      </c>
      <c r="G511" s="2">
        <v>43949.379606481481</v>
      </c>
      <c r="H511" t="s">
        <v>485</v>
      </c>
      <c r="I511">
        <f t="shared" si="7"/>
        <v>987087.61242355197</v>
      </c>
    </row>
    <row r="512" spans="1:9" x14ac:dyDescent="0.25">
      <c r="A512">
        <v>1511</v>
      </c>
      <c r="B512" t="s">
        <v>11</v>
      </c>
      <c r="C512" t="s">
        <v>26</v>
      </c>
      <c r="D512" t="s">
        <v>42</v>
      </c>
      <c r="E512">
        <v>39.340000000000003</v>
      </c>
      <c r="F512">
        <v>39763154</v>
      </c>
      <c r="G512" s="2">
        <v>39194.22215277778</v>
      </c>
      <c r="H512" t="s">
        <v>486</v>
      </c>
      <c r="I512">
        <f t="shared" si="7"/>
        <v>1010756.3294356888</v>
      </c>
    </row>
    <row r="513" spans="1:9" x14ac:dyDescent="0.25">
      <c r="A513">
        <v>1512</v>
      </c>
      <c r="B513" t="s">
        <v>11</v>
      </c>
      <c r="C513" t="s">
        <v>26</v>
      </c>
      <c r="D513" t="s">
        <v>48</v>
      </c>
      <c r="E513">
        <v>137.5</v>
      </c>
      <c r="F513">
        <v>34078555</v>
      </c>
      <c r="G513" s="2">
        <v>43134.939872685187</v>
      </c>
      <c r="H513" t="s">
        <v>487</v>
      </c>
      <c r="I513">
        <f t="shared" si="7"/>
        <v>247844.03636363638</v>
      </c>
    </row>
    <row r="514" spans="1:9" x14ac:dyDescent="0.25">
      <c r="A514">
        <v>1513</v>
      </c>
      <c r="B514" t="s">
        <v>13</v>
      </c>
      <c r="C514" t="s">
        <v>28</v>
      </c>
      <c r="D514" t="s">
        <v>38</v>
      </c>
      <c r="E514">
        <v>192.65</v>
      </c>
      <c r="F514">
        <v>31577842</v>
      </c>
      <c r="G514" s="2">
        <v>39961.697777777779</v>
      </c>
      <c r="H514" t="s">
        <v>488</v>
      </c>
      <c r="I514">
        <f t="shared" si="7"/>
        <v>163913.01323643915</v>
      </c>
    </row>
    <row r="515" spans="1:9" x14ac:dyDescent="0.25">
      <c r="A515">
        <v>1514</v>
      </c>
      <c r="B515" t="s">
        <v>19</v>
      </c>
      <c r="C515" t="s">
        <v>34</v>
      </c>
      <c r="D515" t="s">
        <v>48</v>
      </c>
      <c r="E515">
        <v>107.57</v>
      </c>
      <c r="F515">
        <v>53334521</v>
      </c>
      <c r="G515" s="2">
        <v>40160.435381944437</v>
      </c>
      <c r="H515" t="s">
        <v>143</v>
      </c>
      <c r="I515">
        <f t="shared" ref="I515:I578" si="8">F515/E515</f>
        <v>495812.22459793626</v>
      </c>
    </row>
    <row r="516" spans="1:9" x14ac:dyDescent="0.25">
      <c r="A516">
        <v>1515</v>
      </c>
      <c r="B516" t="s">
        <v>16</v>
      </c>
      <c r="C516" t="s">
        <v>31</v>
      </c>
      <c r="D516" t="s">
        <v>38</v>
      </c>
      <c r="E516">
        <v>180.69</v>
      </c>
      <c r="F516">
        <v>51406293</v>
      </c>
      <c r="G516" s="2">
        <v>41443.373657407406</v>
      </c>
      <c r="H516" t="s">
        <v>478</v>
      </c>
      <c r="I516">
        <f t="shared" si="8"/>
        <v>284499.93358791299</v>
      </c>
    </row>
    <row r="517" spans="1:9" x14ac:dyDescent="0.25">
      <c r="A517">
        <v>1516</v>
      </c>
      <c r="B517" t="s">
        <v>17</v>
      </c>
      <c r="C517" t="s">
        <v>32</v>
      </c>
      <c r="D517" t="s">
        <v>43</v>
      </c>
      <c r="E517">
        <v>198.62</v>
      </c>
      <c r="F517">
        <v>28370811</v>
      </c>
      <c r="G517" s="2">
        <v>43878.35832175926</v>
      </c>
      <c r="H517" t="s">
        <v>489</v>
      </c>
      <c r="I517">
        <f t="shared" si="8"/>
        <v>142839.64857516866</v>
      </c>
    </row>
    <row r="518" spans="1:9" x14ac:dyDescent="0.25">
      <c r="A518">
        <v>1517</v>
      </c>
      <c r="B518" t="s">
        <v>19</v>
      </c>
      <c r="C518" t="s">
        <v>34</v>
      </c>
      <c r="D518" t="s">
        <v>44</v>
      </c>
      <c r="E518">
        <v>178.17</v>
      </c>
      <c r="F518">
        <v>65701236</v>
      </c>
      <c r="G518" s="2">
        <v>44020.056296296287</v>
      </c>
      <c r="H518" t="s">
        <v>490</v>
      </c>
      <c r="I518">
        <f t="shared" si="8"/>
        <v>368755.88482909586</v>
      </c>
    </row>
    <row r="519" spans="1:9" x14ac:dyDescent="0.25">
      <c r="A519">
        <v>1518</v>
      </c>
      <c r="B519" t="s">
        <v>20</v>
      </c>
      <c r="C519" t="s">
        <v>35</v>
      </c>
      <c r="D519" t="s">
        <v>44</v>
      </c>
      <c r="E519">
        <v>177.48</v>
      </c>
      <c r="F519">
        <v>82712145</v>
      </c>
      <c r="G519" s="2">
        <v>38241.645150462973</v>
      </c>
      <c r="H519" t="s">
        <v>491</v>
      </c>
      <c r="I519">
        <f t="shared" si="8"/>
        <v>466036.42663962138</v>
      </c>
    </row>
    <row r="520" spans="1:9" x14ac:dyDescent="0.25">
      <c r="A520">
        <v>1519</v>
      </c>
      <c r="B520" t="s">
        <v>15</v>
      </c>
      <c r="C520" t="s">
        <v>30</v>
      </c>
      <c r="D520" t="s">
        <v>42</v>
      </c>
      <c r="E520">
        <v>55.58</v>
      </c>
      <c r="F520">
        <v>2130653</v>
      </c>
      <c r="G520" s="2">
        <v>38352.709421296298</v>
      </c>
      <c r="H520" t="s">
        <v>492</v>
      </c>
      <c r="I520">
        <f t="shared" si="8"/>
        <v>38334.886649874054</v>
      </c>
    </row>
    <row r="521" spans="1:9" x14ac:dyDescent="0.25">
      <c r="A521">
        <v>1520</v>
      </c>
      <c r="B521" t="s">
        <v>16</v>
      </c>
      <c r="C521" t="s">
        <v>31</v>
      </c>
      <c r="D521" t="s">
        <v>44</v>
      </c>
      <c r="E521">
        <v>49.7</v>
      </c>
      <c r="F521">
        <v>16257934</v>
      </c>
      <c r="G521" s="2">
        <v>38180.425532407397</v>
      </c>
      <c r="H521" t="s">
        <v>493</v>
      </c>
      <c r="I521">
        <f t="shared" si="8"/>
        <v>327121.40845070418</v>
      </c>
    </row>
    <row r="522" spans="1:9" x14ac:dyDescent="0.25">
      <c r="A522">
        <v>1521</v>
      </c>
      <c r="B522" t="s">
        <v>17</v>
      </c>
      <c r="C522" t="s">
        <v>32</v>
      </c>
      <c r="D522" t="s">
        <v>47</v>
      </c>
      <c r="E522">
        <v>135.16</v>
      </c>
      <c r="F522">
        <v>28069241</v>
      </c>
      <c r="G522" s="2">
        <v>38751.955567129633</v>
      </c>
      <c r="H522" t="s">
        <v>494</v>
      </c>
      <c r="I522">
        <f t="shared" si="8"/>
        <v>207674.17135247114</v>
      </c>
    </row>
    <row r="523" spans="1:9" x14ac:dyDescent="0.25">
      <c r="A523">
        <v>1522</v>
      </c>
      <c r="B523" t="s">
        <v>16</v>
      </c>
      <c r="C523" t="s">
        <v>31</v>
      </c>
      <c r="D523" t="s">
        <v>45</v>
      </c>
      <c r="E523">
        <v>98.33</v>
      </c>
      <c r="F523">
        <v>23449590</v>
      </c>
      <c r="G523" s="2">
        <v>40235.910787037043</v>
      </c>
      <c r="H523" t="s">
        <v>292</v>
      </c>
      <c r="I523">
        <f t="shared" si="8"/>
        <v>238478.4907962982</v>
      </c>
    </row>
    <row r="524" spans="1:9" x14ac:dyDescent="0.25">
      <c r="A524">
        <v>1523</v>
      </c>
      <c r="B524" t="s">
        <v>20</v>
      </c>
      <c r="C524" t="s">
        <v>35</v>
      </c>
      <c r="D524" t="s">
        <v>46</v>
      </c>
      <c r="E524">
        <v>153.6</v>
      </c>
      <c r="F524">
        <v>57487196</v>
      </c>
      <c r="G524" s="2">
        <v>40801.443391203713</v>
      </c>
      <c r="H524" t="s">
        <v>495</v>
      </c>
      <c r="I524">
        <f t="shared" si="8"/>
        <v>374265.59895833337</v>
      </c>
    </row>
    <row r="525" spans="1:9" x14ac:dyDescent="0.25">
      <c r="A525">
        <v>1524</v>
      </c>
      <c r="B525" t="s">
        <v>19</v>
      </c>
      <c r="C525" t="s">
        <v>34</v>
      </c>
      <c r="D525" t="s">
        <v>48</v>
      </c>
      <c r="E525">
        <v>59.95</v>
      </c>
      <c r="F525">
        <v>31555488</v>
      </c>
      <c r="G525" s="2">
        <v>39023.415763888886</v>
      </c>
      <c r="H525" t="s">
        <v>496</v>
      </c>
      <c r="I525">
        <f t="shared" si="8"/>
        <v>526363.43619683071</v>
      </c>
    </row>
    <row r="526" spans="1:9" x14ac:dyDescent="0.25">
      <c r="A526">
        <v>1525</v>
      </c>
      <c r="B526" t="s">
        <v>9</v>
      </c>
      <c r="C526" t="s">
        <v>24</v>
      </c>
      <c r="D526" t="s">
        <v>38</v>
      </c>
      <c r="E526">
        <v>96.35</v>
      </c>
      <c r="F526">
        <v>76663684</v>
      </c>
      <c r="G526" s="2">
        <v>43749.487037037034</v>
      </c>
      <c r="H526" t="s">
        <v>497</v>
      </c>
      <c r="I526">
        <f t="shared" si="8"/>
        <v>795679.12817851582</v>
      </c>
    </row>
    <row r="527" spans="1:9" x14ac:dyDescent="0.25">
      <c r="A527">
        <v>1526</v>
      </c>
      <c r="B527" t="s">
        <v>10</v>
      </c>
      <c r="C527" t="s">
        <v>25</v>
      </c>
      <c r="D527" t="s">
        <v>48</v>
      </c>
      <c r="E527">
        <v>127.58</v>
      </c>
      <c r="F527">
        <v>55082366</v>
      </c>
      <c r="G527" s="2">
        <v>43393.585740740738</v>
      </c>
      <c r="H527" t="s">
        <v>498</v>
      </c>
      <c r="I527">
        <f t="shared" si="8"/>
        <v>431747.65637247218</v>
      </c>
    </row>
    <row r="528" spans="1:9" x14ac:dyDescent="0.25">
      <c r="A528">
        <v>1527</v>
      </c>
      <c r="B528" t="s">
        <v>15</v>
      </c>
      <c r="C528" t="s">
        <v>30</v>
      </c>
      <c r="D528" t="s">
        <v>40</v>
      </c>
      <c r="E528">
        <v>45.35</v>
      </c>
      <c r="F528">
        <v>54851598</v>
      </c>
      <c r="G528" s="2">
        <v>41131.100277777783</v>
      </c>
      <c r="H528" t="s">
        <v>499</v>
      </c>
      <c r="I528">
        <f t="shared" si="8"/>
        <v>1209517.0452039691</v>
      </c>
    </row>
    <row r="529" spans="1:9" x14ac:dyDescent="0.25">
      <c r="A529">
        <v>1528</v>
      </c>
      <c r="B529" t="s">
        <v>13</v>
      </c>
      <c r="C529" t="s">
        <v>28</v>
      </c>
      <c r="D529" t="s">
        <v>45</v>
      </c>
      <c r="E529">
        <v>127.97</v>
      </c>
      <c r="F529">
        <v>55818468</v>
      </c>
      <c r="G529" s="2">
        <v>39945.156527777777</v>
      </c>
      <c r="H529" t="s">
        <v>317</v>
      </c>
      <c r="I529">
        <f t="shared" si="8"/>
        <v>436184.01187778387</v>
      </c>
    </row>
    <row r="530" spans="1:9" x14ac:dyDescent="0.25">
      <c r="A530">
        <v>1529</v>
      </c>
      <c r="B530" t="s">
        <v>13</v>
      </c>
      <c r="C530" t="s">
        <v>28</v>
      </c>
      <c r="D530" t="s">
        <v>47</v>
      </c>
      <c r="E530">
        <v>150.75</v>
      </c>
      <c r="F530">
        <v>1129593</v>
      </c>
      <c r="G530" s="2">
        <v>39673.642916666657</v>
      </c>
      <c r="H530" t="s">
        <v>500</v>
      </c>
      <c r="I530">
        <f t="shared" si="8"/>
        <v>7493.1542288557212</v>
      </c>
    </row>
    <row r="531" spans="1:9" x14ac:dyDescent="0.25">
      <c r="A531">
        <v>1530</v>
      </c>
      <c r="B531" t="s">
        <v>10</v>
      </c>
      <c r="C531" t="s">
        <v>25</v>
      </c>
      <c r="D531" t="s">
        <v>41</v>
      </c>
      <c r="E531">
        <v>34.89</v>
      </c>
      <c r="F531">
        <v>28277460</v>
      </c>
      <c r="G531" s="2">
        <v>42270.271909722222</v>
      </c>
      <c r="H531" t="s">
        <v>501</v>
      </c>
      <c r="I531">
        <f t="shared" si="8"/>
        <v>810474.63456577819</v>
      </c>
    </row>
    <row r="532" spans="1:9" x14ac:dyDescent="0.25">
      <c r="A532">
        <v>1531</v>
      </c>
      <c r="B532" t="s">
        <v>22</v>
      </c>
      <c r="C532" t="s">
        <v>37</v>
      </c>
      <c r="D532" t="s">
        <v>44</v>
      </c>
      <c r="E532">
        <v>65.739999999999995</v>
      </c>
      <c r="F532">
        <v>88389984</v>
      </c>
      <c r="G532" s="2">
        <v>40612.478148148148</v>
      </c>
      <c r="H532" t="s">
        <v>502</v>
      </c>
      <c r="I532">
        <f t="shared" si="8"/>
        <v>1344538.8500152116</v>
      </c>
    </row>
    <row r="533" spans="1:9" x14ac:dyDescent="0.25">
      <c r="A533">
        <v>1532</v>
      </c>
      <c r="B533" t="s">
        <v>19</v>
      </c>
      <c r="C533" t="s">
        <v>34</v>
      </c>
      <c r="D533" t="s">
        <v>46</v>
      </c>
      <c r="E533">
        <v>167.3</v>
      </c>
      <c r="F533">
        <v>79750150</v>
      </c>
      <c r="G533" s="2">
        <v>40518.865914351853</v>
      </c>
      <c r="H533" t="s">
        <v>503</v>
      </c>
      <c r="I533">
        <f t="shared" si="8"/>
        <v>476689.47997609084</v>
      </c>
    </row>
    <row r="534" spans="1:9" x14ac:dyDescent="0.25">
      <c r="A534">
        <v>1533</v>
      </c>
      <c r="B534" t="s">
        <v>13</v>
      </c>
      <c r="C534" t="s">
        <v>28</v>
      </c>
      <c r="D534" t="s">
        <v>48</v>
      </c>
      <c r="E534">
        <v>74.86</v>
      </c>
      <c r="F534">
        <v>7779280</v>
      </c>
      <c r="G534" s="2">
        <v>41930.442407407398</v>
      </c>
      <c r="H534" t="s">
        <v>422</v>
      </c>
      <c r="I534">
        <f t="shared" si="8"/>
        <v>103917.71306438686</v>
      </c>
    </row>
    <row r="535" spans="1:9" x14ac:dyDescent="0.25">
      <c r="A535">
        <v>1534</v>
      </c>
      <c r="B535" t="s">
        <v>22</v>
      </c>
      <c r="C535" t="s">
        <v>37</v>
      </c>
      <c r="D535" t="s">
        <v>47</v>
      </c>
      <c r="E535">
        <v>124.46</v>
      </c>
      <c r="F535">
        <v>25019549</v>
      </c>
      <c r="G535" s="2">
        <v>41843.885868055557</v>
      </c>
      <c r="H535" t="s">
        <v>251</v>
      </c>
      <c r="I535">
        <f t="shared" si="8"/>
        <v>201024.81921902619</v>
      </c>
    </row>
    <row r="536" spans="1:9" x14ac:dyDescent="0.25">
      <c r="A536">
        <v>1535</v>
      </c>
      <c r="B536" t="s">
        <v>8</v>
      </c>
      <c r="C536" t="s">
        <v>23</v>
      </c>
      <c r="D536" t="s">
        <v>47</v>
      </c>
      <c r="E536">
        <v>73.27</v>
      </c>
      <c r="F536">
        <v>5016449</v>
      </c>
      <c r="G536" s="2">
        <v>38093.613611111112</v>
      </c>
      <c r="H536" t="s">
        <v>351</v>
      </c>
      <c r="I536">
        <f t="shared" si="8"/>
        <v>68465.251808379966</v>
      </c>
    </row>
    <row r="537" spans="1:9" x14ac:dyDescent="0.25">
      <c r="A537">
        <v>1536</v>
      </c>
      <c r="B537" t="s">
        <v>18</v>
      </c>
      <c r="C537" t="s">
        <v>33</v>
      </c>
      <c r="D537" t="s">
        <v>43</v>
      </c>
      <c r="E537">
        <v>42.33</v>
      </c>
      <c r="F537">
        <v>62844481</v>
      </c>
      <c r="G537" s="2">
        <v>44570.48033564815</v>
      </c>
      <c r="H537" t="s">
        <v>504</v>
      </c>
      <c r="I537">
        <f t="shared" si="8"/>
        <v>1484632.1993857785</v>
      </c>
    </row>
    <row r="538" spans="1:9" x14ac:dyDescent="0.25">
      <c r="A538">
        <v>1537</v>
      </c>
      <c r="B538" t="s">
        <v>10</v>
      </c>
      <c r="C538" t="s">
        <v>25</v>
      </c>
      <c r="D538" t="s">
        <v>40</v>
      </c>
      <c r="E538">
        <v>150.72999999999999</v>
      </c>
      <c r="F538">
        <v>2096421</v>
      </c>
      <c r="G538" s="2">
        <v>38121.832928240743</v>
      </c>
      <c r="H538" t="s">
        <v>505</v>
      </c>
      <c r="I538">
        <f t="shared" si="8"/>
        <v>13908.452199296757</v>
      </c>
    </row>
    <row r="539" spans="1:9" x14ac:dyDescent="0.25">
      <c r="A539">
        <v>1538</v>
      </c>
      <c r="B539" t="s">
        <v>13</v>
      </c>
      <c r="C539" t="s">
        <v>28</v>
      </c>
      <c r="D539" t="s">
        <v>38</v>
      </c>
      <c r="E539">
        <v>83.88</v>
      </c>
      <c r="F539">
        <v>86488902</v>
      </c>
      <c r="G539" s="2">
        <v>39293.267199074071</v>
      </c>
      <c r="H539" t="s">
        <v>419</v>
      </c>
      <c r="I539">
        <f t="shared" si="8"/>
        <v>1031102.7896995709</v>
      </c>
    </row>
    <row r="540" spans="1:9" x14ac:dyDescent="0.25">
      <c r="A540">
        <v>1539</v>
      </c>
      <c r="B540" t="s">
        <v>20</v>
      </c>
      <c r="C540" t="s">
        <v>35</v>
      </c>
      <c r="D540" t="s">
        <v>47</v>
      </c>
      <c r="E540">
        <v>183.6</v>
      </c>
      <c r="F540">
        <v>85548963</v>
      </c>
      <c r="G540" s="2">
        <v>40363.360405092593</v>
      </c>
      <c r="H540" t="s">
        <v>506</v>
      </c>
      <c r="I540">
        <f t="shared" si="8"/>
        <v>465952.9575163399</v>
      </c>
    </row>
    <row r="541" spans="1:9" x14ac:dyDescent="0.25">
      <c r="A541">
        <v>1540</v>
      </c>
      <c r="B541" t="s">
        <v>18</v>
      </c>
      <c r="C541" t="s">
        <v>33</v>
      </c>
      <c r="D541" t="s">
        <v>47</v>
      </c>
      <c r="E541">
        <v>134.53</v>
      </c>
      <c r="F541">
        <v>77879767</v>
      </c>
      <c r="G541" s="2">
        <v>38672.329212962963</v>
      </c>
      <c r="H541" t="s">
        <v>507</v>
      </c>
      <c r="I541">
        <f t="shared" si="8"/>
        <v>578902.60165018949</v>
      </c>
    </row>
    <row r="542" spans="1:9" x14ac:dyDescent="0.25">
      <c r="A542">
        <v>1541</v>
      </c>
      <c r="B542" t="s">
        <v>10</v>
      </c>
      <c r="C542" t="s">
        <v>25</v>
      </c>
      <c r="D542" t="s">
        <v>40</v>
      </c>
      <c r="E542">
        <v>156.69999999999999</v>
      </c>
      <c r="F542">
        <v>75411784</v>
      </c>
      <c r="G542" s="2">
        <v>44412.881226851852</v>
      </c>
      <c r="H542" t="s">
        <v>508</v>
      </c>
      <c r="I542">
        <f t="shared" si="8"/>
        <v>481249.41927249526</v>
      </c>
    </row>
    <row r="543" spans="1:9" x14ac:dyDescent="0.25">
      <c r="A543">
        <v>1542</v>
      </c>
      <c r="B543" t="s">
        <v>13</v>
      </c>
      <c r="C543" t="s">
        <v>28</v>
      </c>
      <c r="D543" t="s">
        <v>44</v>
      </c>
      <c r="E543">
        <v>126.55</v>
      </c>
      <c r="F543">
        <v>66001741</v>
      </c>
      <c r="G543" s="2">
        <v>39569.103773148148</v>
      </c>
      <c r="H543" t="s">
        <v>509</v>
      </c>
      <c r="I543">
        <f t="shared" si="8"/>
        <v>521546.74832082185</v>
      </c>
    </row>
    <row r="544" spans="1:9" x14ac:dyDescent="0.25">
      <c r="A544">
        <v>1543</v>
      </c>
      <c r="B544" t="s">
        <v>21</v>
      </c>
      <c r="C544" t="s">
        <v>36</v>
      </c>
      <c r="D544" t="s">
        <v>43</v>
      </c>
      <c r="E544">
        <v>169.39</v>
      </c>
      <c r="F544">
        <v>12641997</v>
      </c>
      <c r="G544" s="2">
        <v>40011.802152777767</v>
      </c>
      <c r="H544" t="s">
        <v>510</v>
      </c>
      <c r="I544">
        <f t="shared" si="8"/>
        <v>74632.487159808734</v>
      </c>
    </row>
    <row r="545" spans="1:9" x14ac:dyDescent="0.25">
      <c r="A545">
        <v>1544</v>
      </c>
      <c r="B545" t="s">
        <v>21</v>
      </c>
      <c r="C545" t="s">
        <v>36</v>
      </c>
      <c r="D545" t="s">
        <v>40</v>
      </c>
      <c r="E545">
        <v>78.59</v>
      </c>
      <c r="F545">
        <v>21183051</v>
      </c>
      <c r="G545" s="2">
        <v>39863.796898148154</v>
      </c>
      <c r="H545" t="s">
        <v>511</v>
      </c>
      <c r="I545">
        <f t="shared" si="8"/>
        <v>269538.75811171904</v>
      </c>
    </row>
    <row r="546" spans="1:9" x14ac:dyDescent="0.25">
      <c r="A546">
        <v>1545</v>
      </c>
      <c r="B546" t="s">
        <v>13</v>
      </c>
      <c r="C546" t="s">
        <v>28</v>
      </c>
      <c r="D546" t="s">
        <v>38</v>
      </c>
      <c r="E546">
        <v>192.3</v>
      </c>
      <c r="F546">
        <v>59610812</v>
      </c>
      <c r="G546" s="2">
        <v>39345.436643518522</v>
      </c>
      <c r="H546" t="s">
        <v>512</v>
      </c>
      <c r="I546">
        <f t="shared" si="8"/>
        <v>309988.62194487778</v>
      </c>
    </row>
    <row r="547" spans="1:9" x14ac:dyDescent="0.25">
      <c r="A547">
        <v>1546</v>
      </c>
      <c r="B547" t="s">
        <v>17</v>
      </c>
      <c r="C547" t="s">
        <v>32</v>
      </c>
      <c r="D547" t="s">
        <v>40</v>
      </c>
      <c r="E547">
        <v>85.7</v>
      </c>
      <c r="F547">
        <v>84403068</v>
      </c>
      <c r="G547" s="2">
        <v>42950.639884259261</v>
      </c>
      <c r="H547" t="s">
        <v>513</v>
      </c>
      <c r="I547">
        <f t="shared" si="8"/>
        <v>984866.60443407227</v>
      </c>
    </row>
    <row r="548" spans="1:9" x14ac:dyDescent="0.25">
      <c r="A548">
        <v>1547</v>
      </c>
      <c r="B548" t="s">
        <v>22</v>
      </c>
      <c r="C548" t="s">
        <v>37</v>
      </c>
      <c r="D548" t="s">
        <v>46</v>
      </c>
      <c r="E548">
        <v>101.59</v>
      </c>
      <c r="F548">
        <v>55611069</v>
      </c>
      <c r="G548" s="2">
        <v>43150.550763888888</v>
      </c>
      <c r="H548" t="s">
        <v>514</v>
      </c>
      <c r="I548">
        <f t="shared" si="8"/>
        <v>547406.91997243825</v>
      </c>
    </row>
    <row r="549" spans="1:9" x14ac:dyDescent="0.25">
      <c r="A549">
        <v>1548</v>
      </c>
      <c r="B549" t="s">
        <v>8</v>
      </c>
      <c r="C549" t="s">
        <v>23</v>
      </c>
      <c r="D549" t="s">
        <v>44</v>
      </c>
      <c r="E549">
        <v>115.17</v>
      </c>
      <c r="F549">
        <v>54223106</v>
      </c>
      <c r="G549" s="2">
        <v>44066.728495370371</v>
      </c>
      <c r="H549" t="s">
        <v>515</v>
      </c>
      <c r="I549">
        <f t="shared" si="8"/>
        <v>470809.29061387514</v>
      </c>
    </row>
    <row r="550" spans="1:9" x14ac:dyDescent="0.25">
      <c r="A550">
        <v>1549</v>
      </c>
      <c r="B550" t="s">
        <v>13</v>
      </c>
      <c r="C550" t="s">
        <v>28</v>
      </c>
      <c r="D550" t="s">
        <v>46</v>
      </c>
      <c r="E550">
        <v>33.229999999999997</v>
      </c>
      <c r="F550">
        <v>27502758</v>
      </c>
      <c r="G550" s="2">
        <v>43369.686851851853</v>
      </c>
      <c r="H550" t="s">
        <v>516</v>
      </c>
      <c r="I550">
        <f t="shared" si="8"/>
        <v>827648.45019560645</v>
      </c>
    </row>
    <row r="551" spans="1:9" x14ac:dyDescent="0.25">
      <c r="A551">
        <v>1550</v>
      </c>
      <c r="B551" t="s">
        <v>19</v>
      </c>
      <c r="C551" t="s">
        <v>34</v>
      </c>
      <c r="D551" t="s">
        <v>42</v>
      </c>
      <c r="E551">
        <v>173.18</v>
      </c>
      <c r="F551">
        <v>6847470</v>
      </c>
      <c r="G551" s="2">
        <v>44044.123078703713</v>
      </c>
      <c r="H551" t="s">
        <v>517</v>
      </c>
      <c r="I551">
        <f t="shared" si="8"/>
        <v>39539.611964430071</v>
      </c>
    </row>
    <row r="552" spans="1:9" x14ac:dyDescent="0.25">
      <c r="A552">
        <v>1551</v>
      </c>
      <c r="B552" t="s">
        <v>11</v>
      </c>
      <c r="C552" t="s">
        <v>26</v>
      </c>
      <c r="D552" t="s">
        <v>40</v>
      </c>
      <c r="E552">
        <v>132.80000000000001</v>
      </c>
      <c r="F552">
        <v>72076966</v>
      </c>
      <c r="G552" s="2">
        <v>38638.412118055552</v>
      </c>
      <c r="H552" t="s">
        <v>518</v>
      </c>
      <c r="I552">
        <f t="shared" si="8"/>
        <v>542748.23795180721</v>
      </c>
    </row>
    <row r="553" spans="1:9" x14ac:dyDescent="0.25">
      <c r="A553">
        <v>1552</v>
      </c>
      <c r="B553" t="s">
        <v>11</v>
      </c>
      <c r="C553" t="s">
        <v>26</v>
      </c>
      <c r="D553" t="s">
        <v>43</v>
      </c>
      <c r="E553">
        <v>43.28</v>
      </c>
      <c r="F553">
        <v>46954655</v>
      </c>
      <c r="G553" s="2">
        <v>42514.033831018518</v>
      </c>
      <c r="H553" t="s">
        <v>519</v>
      </c>
      <c r="I553">
        <f t="shared" si="8"/>
        <v>1084904.228280961</v>
      </c>
    </row>
    <row r="554" spans="1:9" x14ac:dyDescent="0.25">
      <c r="A554">
        <v>1553</v>
      </c>
      <c r="B554" t="s">
        <v>9</v>
      </c>
      <c r="C554" t="s">
        <v>24</v>
      </c>
      <c r="D554" t="s">
        <v>45</v>
      </c>
      <c r="E554">
        <v>81.180000000000007</v>
      </c>
      <c r="F554">
        <v>10861789</v>
      </c>
      <c r="G554" s="2">
        <v>39577.359907407408</v>
      </c>
      <c r="H554" t="s">
        <v>520</v>
      </c>
      <c r="I554">
        <f t="shared" si="8"/>
        <v>133798.82976102488</v>
      </c>
    </row>
    <row r="555" spans="1:9" x14ac:dyDescent="0.25">
      <c r="A555">
        <v>1554</v>
      </c>
      <c r="B555" t="s">
        <v>11</v>
      </c>
      <c r="C555" t="s">
        <v>26</v>
      </c>
      <c r="D555" t="s">
        <v>40</v>
      </c>
      <c r="E555">
        <v>107.33</v>
      </c>
      <c r="F555">
        <v>25142478</v>
      </c>
      <c r="G555" s="2">
        <v>39042.020011574074</v>
      </c>
      <c r="H555" t="s">
        <v>521</v>
      </c>
      <c r="I555">
        <f t="shared" si="8"/>
        <v>234253.96440883257</v>
      </c>
    </row>
    <row r="556" spans="1:9" x14ac:dyDescent="0.25">
      <c r="A556">
        <v>1555</v>
      </c>
      <c r="B556" t="s">
        <v>22</v>
      </c>
      <c r="C556" t="s">
        <v>37</v>
      </c>
      <c r="D556" t="s">
        <v>40</v>
      </c>
      <c r="E556">
        <v>131.22</v>
      </c>
      <c r="F556">
        <v>31879431</v>
      </c>
      <c r="G556" s="2">
        <v>44714.354386574072</v>
      </c>
      <c r="H556" t="s">
        <v>522</v>
      </c>
      <c r="I556">
        <f t="shared" si="8"/>
        <v>242946.43347050756</v>
      </c>
    </row>
    <row r="557" spans="1:9" x14ac:dyDescent="0.25">
      <c r="A557">
        <v>1556</v>
      </c>
      <c r="B557" t="s">
        <v>18</v>
      </c>
      <c r="C557" t="s">
        <v>33</v>
      </c>
      <c r="D557" t="s">
        <v>46</v>
      </c>
      <c r="E557">
        <v>119.3</v>
      </c>
      <c r="F557">
        <v>84627779</v>
      </c>
      <c r="G557" s="2">
        <v>44642.481296296297</v>
      </c>
      <c r="H557" t="s">
        <v>472</v>
      </c>
      <c r="I557">
        <f t="shared" si="8"/>
        <v>709369.48030176025</v>
      </c>
    </row>
    <row r="558" spans="1:9" x14ac:dyDescent="0.25">
      <c r="A558">
        <v>1557</v>
      </c>
      <c r="B558" t="s">
        <v>14</v>
      </c>
      <c r="C558" t="s">
        <v>29</v>
      </c>
      <c r="D558" t="s">
        <v>38</v>
      </c>
      <c r="E558">
        <v>137.69999999999999</v>
      </c>
      <c r="F558">
        <v>80209752</v>
      </c>
      <c r="G558" s="2">
        <v>39674.980069444442</v>
      </c>
      <c r="H558" t="s">
        <v>103</v>
      </c>
      <c r="I558">
        <f t="shared" si="8"/>
        <v>582496.3834422658</v>
      </c>
    </row>
    <row r="559" spans="1:9" x14ac:dyDescent="0.25">
      <c r="A559">
        <v>1558</v>
      </c>
      <c r="B559" t="s">
        <v>21</v>
      </c>
      <c r="C559" t="s">
        <v>36</v>
      </c>
      <c r="D559" t="s">
        <v>43</v>
      </c>
      <c r="E559">
        <v>34.200000000000003</v>
      </c>
      <c r="F559">
        <v>57733068</v>
      </c>
      <c r="G559" s="2">
        <v>39669.43849537037</v>
      </c>
      <c r="H559" t="s">
        <v>148</v>
      </c>
      <c r="I559">
        <f t="shared" si="8"/>
        <v>1688101.4035087717</v>
      </c>
    </row>
    <row r="560" spans="1:9" x14ac:dyDescent="0.25">
      <c r="A560">
        <v>1559</v>
      </c>
      <c r="B560" t="s">
        <v>10</v>
      </c>
      <c r="C560" t="s">
        <v>25</v>
      </c>
      <c r="D560" t="s">
        <v>40</v>
      </c>
      <c r="E560">
        <v>166.47</v>
      </c>
      <c r="F560">
        <v>88823169</v>
      </c>
      <c r="G560" s="2">
        <v>38713.677384259259</v>
      </c>
      <c r="H560" t="s">
        <v>523</v>
      </c>
      <c r="I560">
        <f t="shared" si="8"/>
        <v>533568.6249774734</v>
      </c>
    </row>
    <row r="561" spans="1:9" x14ac:dyDescent="0.25">
      <c r="A561">
        <v>1560</v>
      </c>
      <c r="B561" t="s">
        <v>13</v>
      </c>
      <c r="C561" t="s">
        <v>28</v>
      </c>
      <c r="D561" t="s">
        <v>40</v>
      </c>
      <c r="E561">
        <v>139.77000000000001</v>
      </c>
      <c r="F561">
        <v>66570117</v>
      </c>
      <c r="G561" s="2">
        <v>43930.710231481477</v>
      </c>
      <c r="H561" t="s">
        <v>524</v>
      </c>
      <c r="I561">
        <f t="shared" si="8"/>
        <v>476283.30113758316</v>
      </c>
    </row>
    <row r="562" spans="1:9" x14ac:dyDescent="0.25">
      <c r="A562">
        <v>1561</v>
      </c>
      <c r="B562" t="s">
        <v>21</v>
      </c>
      <c r="C562" t="s">
        <v>36</v>
      </c>
      <c r="D562" t="s">
        <v>45</v>
      </c>
      <c r="E562">
        <v>84.97</v>
      </c>
      <c r="F562">
        <v>50421893</v>
      </c>
      <c r="G562" s="2">
        <v>39009.092592592591</v>
      </c>
      <c r="H562" t="s">
        <v>525</v>
      </c>
      <c r="I562">
        <f t="shared" si="8"/>
        <v>593408.1793574203</v>
      </c>
    </row>
    <row r="563" spans="1:9" x14ac:dyDescent="0.25">
      <c r="A563">
        <v>1562</v>
      </c>
      <c r="B563" t="s">
        <v>20</v>
      </c>
      <c r="C563" t="s">
        <v>35</v>
      </c>
      <c r="D563" t="s">
        <v>41</v>
      </c>
      <c r="E563">
        <v>155.55000000000001</v>
      </c>
      <c r="F563">
        <v>63228658</v>
      </c>
      <c r="G563" s="2">
        <v>38764.674062500002</v>
      </c>
      <c r="H563" t="s">
        <v>526</v>
      </c>
      <c r="I563">
        <f t="shared" si="8"/>
        <v>406484.4615879138</v>
      </c>
    </row>
    <row r="564" spans="1:9" x14ac:dyDescent="0.25">
      <c r="A564">
        <v>1563</v>
      </c>
      <c r="B564" t="s">
        <v>18</v>
      </c>
      <c r="C564" t="s">
        <v>33</v>
      </c>
      <c r="D564" t="s">
        <v>40</v>
      </c>
      <c r="E564">
        <v>157.54</v>
      </c>
      <c r="F564">
        <v>57819324</v>
      </c>
      <c r="G564" s="2">
        <v>41209.497442129628</v>
      </c>
      <c r="H564" t="s">
        <v>194</v>
      </c>
      <c r="I564">
        <f t="shared" si="8"/>
        <v>367013.60924209724</v>
      </c>
    </row>
    <row r="565" spans="1:9" x14ac:dyDescent="0.25">
      <c r="A565">
        <v>1564</v>
      </c>
      <c r="B565" t="s">
        <v>15</v>
      </c>
      <c r="C565" t="s">
        <v>30</v>
      </c>
      <c r="D565" t="s">
        <v>40</v>
      </c>
      <c r="E565">
        <v>67.7</v>
      </c>
      <c r="F565">
        <v>68215998</v>
      </c>
      <c r="G565" s="2">
        <v>43763.978275462963</v>
      </c>
      <c r="H565" t="s">
        <v>527</v>
      </c>
      <c r="I565">
        <f t="shared" si="8"/>
        <v>1007621.8316100442</v>
      </c>
    </row>
    <row r="566" spans="1:9" x14ac:dyDescent="0.25">
      <c r="A566">
        <v>1565</v>
      </c>
      <c r="B566" t="s">
        <v>8</v>
      </c>
      <c r="C566" t="s">
        <v>23</v>
      </c>
      <c r="D566" t="s">
        <v>46</v>
      </c>
      <c r="E566">
        <v>80.7</v>
      </c>
      <c r="F566">
        <v>18808995</v>
      </c>
      <c r="G566" s="2">
        <v>44106.597233796303</v>
      </c>
      <c r="H566" t="s">
        <v>528</v>
      </c>
      <c r="I566">
        <f t="shared" si="8"/>
        <v>233073.04832713754</v>
      </c>
    </row>
    <row r="567" spans="1:9" x14ac:dyDescent="0.25">
      <c r="A567">
        <v>1566</v>
      </c>
      <c r="B567" t="s">
        <v>16</v>
      </c>
      <c r="C567" t="s">
        <v>31</v>
      </c>
      <c r="D567" t="s">
        <v>39</v>
      </c>
      <c r="E567">
        <v>39.590000000000003</v>
      </c>
      <c r="F567">
        <v>25074484</v>
      </c>
      <c r="G567" s="2">
        <v>38174.739872685182</v>
      </c>
      <c r="H567" t="s">
        <v>529</v>
      </c>
      <c r="I567">
        <f t="shared" si="8"/>
        <v>633353.97827734274</v>
      </c>
    </row>
    <row r="568" spans="1:9" x14ac:dyDescent="0.25">
      <c r="A568">
        <v>1567</v>
      </c>
      <c r="B568" t="s">
        <v>11</v>
      </c>
      <c r="C568" t="s">
        <v>26</v>
      </c>
      <c r="D568" t="s">
        <v>40</v>
      </c>
      <c r="E568">
        <v>117.37</v>
      </c>
      <c r="F568">
        <v>79224630</v>
      </c>
      <c r="G568" s="2">
        <v>39731.170115740737</v>
      </c>
      <c r="H568" t="s">
        <v>530</v>
      </c>
      <c r="I568">
        <f t="shared" si="8"/>
        <v>674998.97759222973</v>
      </c>
    </row>
    <row r="569" spans="1:9" x14ac:dyDescent="0.25">
      <c r="A569">
        <v>1568</v>
      </c>
      <c r="B569" t="s">
        <v>18</v>
      </c>
      <c r="C569" t="s">
        <v>33</v>
      </c>
      <c r="D569" t="s">
        <v>48</v>
      </c>
      <c r="E569">
        <v>88.51</v>
      </c>
      <c r="F569">
        <v>34424839</v>
      </c>
      <c r="G569" s="2">
        <v>39036.229444444441</v>
      </c>
      <c r="H569" t="s">
        <v>525</v>
      </c>
      <c r="I569">
        <f t="shared" si="8"/>
        <v>388937.28392272058</v>
      </c>
    </row>
    <row r="570" spans="1:9" x14ac:dyDescent="0.25">
      <c r="A570">
        <v>1569</v>
      </c>
      <c r="B570" t="s">
        <v>21</v>
      </c>
      <c r="C570" t="s">
        <v>36</v>
      </c>
      <c r="D570" t="s">
        <v>40</v>
      </c>
      <c r="E570">
        <v>120.27</v>
      </c>
      <c r="F570">
        <v>70404532</v>
      </c>
      <c r="G570" s="2">
        <v>41438.190752314818</v>
      </c>
      <c r="H570" t="s">
        <v>463</v>
      </c>
      <c r="I570">
        <f t="shared" si="8"/>
        <v>585387.31188159971</v>
      </c>
    </row>
    <row r="571" spans="1:9" x14ac:dyDescent="0.25">
      <c r="A571">
        <v>1570</v>
      </c>
      <c r="B571" t="s">
        <v>17</v>
      </c>
      <c r="C571" t="s">
        <v>32</v>
      </c>
      <c r="D571" t="s">
        <v>42</v>
      </c>
      <c r="E571">
        <v>144.71</v>
      </c>
      <c r="F571">
        <v>21902975</v>
      </c>
      <c r="G571" s="2">
        <v>40277.913171296299</v>
      </c>
      <c r="H571" t="s">
        <v>531</v>
      </c>
      <c r="I571">
        <f t="shared" si="8"/>
        <v>151357.71543086172</v>
      </c>
    </row>
    <row r="572" spans="1:9" x14ac:dyDescent="0.25">
      <c r="A572">
        <v>1571</v>
      </c>
      <c r="B572" t="s">
        <v>9</v>
      </c>
      <c r="C572" t="s">
        <v>24</v>
      </c>
      <c r="D572" t="s">
        <v>48</v>
      </c>
      <c r="E572">
        <v>109.33</v>
      </c>
      <c r="F572">
        <v>81888538</v>
      </c>
      <c r="G572" s="2">
        <v>37936.56459490741</v>
      </c>
      <c r="H572" t="s">
        <v>448</v>
      </c>
      <c r="I572">
        <f t="shared" si="8"/>
        <v>749003.36595627922</v>
      </c>
    </row>
    <row r="573" spans="1:9" x14ac:dyDescent="0.25">
      <c r="A573">
        <v>1572</v>
      </c>
      <c r="B573" t="s">
        <v>19</v>
      </c>
      <c r="C573" t="s">
        <v>34</v>
      </c>
      <c r="D573" t="s">
        <v>40</v>
      </c>
      <c r="E573">
        <v>185.1</v>
      </c>
      <c r="F573">
        <v>32169622</v>
      </c>
      <c r="G573" s="2">
        <v>39062.24759259259</v>
      </c>
      <c r="H573" t="s">
        <v>304</v>
      </c>
      <c r="I573">
        <f t="shared" si="8"/>
        <v>173795.9049162615</v>
      </c>
    </row>
    <row r="574" spans="1:9" x14ac:dyDescent="0.25">
      <c r="A574">
        <v>1573</v>
      </c>
      <c r="B574" t="s">
        <v>17</v>
      </c>
      <c r="C574" t="s">
        <v>32</v>
      </c>
      <c r="D574" t="s">
        <v>46</v>
      </c>
      <c r="E574">
        <v>70.319999999999993</v>
      </c>
      <c r="F574">
        <v>72442999</v>
      </c>
      <c r="G574" s="2">
        <v>38467.244849537034</v>
      </c>
      <c r="H574" t="s">
        <v>532</v>
      </c>
      <c r="I574">
        <f t="shared" si="8"/>
        <v>1030190.5432309443</v>
      </c>
    </row>
    <row r="575" spans="1:9" x14ac:dyDescent="0.25">
      <c r="A575">
        <v>1574</v>
      </c>
      <c r="B575" t="s">
        <v>21</v>
      </c>
      <c r="C575" t="s">
        <v>36</v>
      </c>
      <c r="D575" t="s">
        <v>44</v>
      </c>
      <c r="E575">
        <v>60.92</v>
      </c>
      <c r="F575">
        <v>42569917</v>
      </c>
      <c r="G575" s="2">
        <v>44175.885300925933</v>
      </c>
      <c r="H575" t="s">
        <v>533</v>
      </c>
      <c r="I575">
        <f t="shared" si="8"/>
        <v>698783.92974392639</v>
      </c>
    </row>
    <row r="576" spans="1:9" x14ac:dyDescent="0.25">
      <c r="A576">
        <v>1575</v>
      </c>
      <c r="B576" t="s">
        <v>10</v>
      </c>
      <c r="C576" t="s">
        <v>25</v>
      </c>
      <c r="D576" t="s">
        <v>47</v>
      </c>
      <c r="E576">
        <v>155.4</v>
      </c>
      <c r="F576">
        <v>23998334</v>
      </c>
      <c r="G576" s="2">
        <v>39115.232094907413</v>
      </c>
      <c r="H576" t="s">
        <v>534</v>
      </c>
      <c r="I576">
        <f t="shared" si="8"/>
        <v>154429.43371943373</v>
      </c>
    </row>
    <row r="577" spans="1:9" x14ac:dyDescent="0.25">
      <c r="A577">
        <v>1576</v>
      </c>
      <c r="B577" t="s">
        <v>14</v>
      </c>
      <c r="C577" t="s">
        <v>29</v>
      </c>
      <c r="D577" t="s">
        <v>41</v>
      </c>
      <c r="E577">
        <v>189.62</v>
      </c>
      <c r="F577">
        <v>32391977</v>
      </c>
      <c r="G577" s="2">
        <v>39418.713090277779</v>
      </c>
      <c r="H577" t="s">
        <v>230</v>
      </c>
      <c r="I577">
        <f t="shared" si="8"/>
        <v>170825.74095559539</v>
      </c>
    </row>
    <row r="578" spans="1:9" x14ac:dyDescent="0.25">
      <c r="A578">
        <v>1577</v>
      </c>
      <c r="B578" t="s">
        <v>8</v>
      </c>
      <c r="C578" t="s">
        <v>23</v>
      </c>
      <c r="D578" t="s">
        <v>44</v>
      </c>
      <c r="E578">
        <v>69.84</v>
      </c>
      <c r="F578">
        <v>53599748</v>
      </c>
      <c r="G578" s="2">
        <v>40099.25335648148</v>
      </c>
      <c r="H578" t="s">
        <v>535</v>
      </c>
      <c r="I578">
        <f t="shared" si="8"/>
        <v>767464.89117983961</v>
      </c>
    </row>
    <row r="579" spans="1:9" x14ac:dyDescent="0.25">
      <c r="A579">
        <v>1578</v>
      </c>
      <c r="B579" t="s">
        <v>11</v>
      </c>
      <c r="C579" t="s">
        <v>26</v>
      </c>
      <c r="D579" t="s">
        <v>39</v>
      </c>
      <c r="E579">
        <v>37.799999999999997</v>
      </c>
      <c r="F579">
        <v>48891078</v>
      </c>
      <c r="G579" s="2">
        <v>42579.646504629629</v>
      </c>
      <c r="H579" t="s">
        <v>229</v>
      </c>
      <c r="I579">
        <f t="shared" ref="I579:I642" si="9">F579/E579</f>
        <v>1293414.7619047619</v>
      </c>
    </row>
    <row r="580" spans="1:9" x14ac:dyDescent="0.25">
      <c r="A580">
        <v>1579</v>
      </c>
      <c r="B580" t="s">
        <v>18</v>
      </c>
      <c r="C580" t="s">
        <v>33</v>
      </c>
      <c r="D580" t="s">
        <v>39</v>
      </c>
      <c r="E580">
        <v>95.33</v>
      </c>
      <c r="F580">
        <v>13857053</v>
      </c>
      <c r="G580" s="2">
        <v>39429.26699074074</v>
      </c>
      <c r="H580" t="s">
        <v>536</v>
      </c>
      <c r="I580">
        <f t="shared" si="9"/>
        <v>145358.78527221232</v>
      </c>
    </row>
    <row r="581" spans="1:9" x14ac:dyDescent="0.25">
      <c r="A581">
        <v>1580</v>
      </c>
      <c r="B581" t="s">
        <v>9</v>
      </c>
      <c r="C581" t="s">
        <v>24</v>
      </c>
      <c r="D581" t="s">
        <v>40</v>
      </c>
      <c r="E581">
        <v>45.39</v>
      </c>
      <c r="F581">
        <v>2771496</v>
      </c>
      <c r="G581" s="2">
        <v>43113.392800925933</v>
      </c>
      <c r="H581" t="s">
        <v>537</v>
      </c>
      <c r="I581">
        <f t="shared" si="9"/>
        <v>61059.616655651022</v>
      </c>
    </row>
    <row r="582" spans="1:9" x14ac:dyDescent="0.25">
      <c r="A582">
        <v>1581</v>
      </c>
      <c r="B582" t="s">
        <v>19</v>
      </c>
      <c r="C582" t="s">
        <v>34</v>
      </c>
      <c r="D582" t="s">
        <v>48</v>
      </c>
      <c r="E582">
        <v>71.88</v>
      </c>
      <c r="F582">
        <v>77759570</v>
      </c>
      <c r="G582" s="2">
        <v>44514.433599537027</v>
      </c>
      <c r="H582" t="s">
        <v>101</v>
      </c>
      <c r="I582">
        <f t="shared" si="9"/>
        <v>1081797.0228158042</v>
      </c>
    </row>
    <row r="583" spans="1:9" x14ac:dyDescent="0.25">
      <c r="A583">
        <v>1582</v>
      </c>
      <c r="B583" t="s">
        <v>18</v>
      </c>
      <c r="C583" t="s">
        <v>33</v>
      </c>
      <c r="D583" t="s">
        <v>43</v>
      </c>
      <c r="E583">
        <v>123.28</v>
      </c>
      <c r="F583">
        <v>73580056</v>
      </c>
      <c r="G583" s="2">
        <v>43140.735439814824</v>
      </c>
      <c r="H583" t="s">
        <v>190</v>
      </c>
      <c r="I583">
        <f t="shared" si="9"/>
        <v>596853.14730694355</v>
      </c>
    </row>
    <row r="584" spans="1:9" x14ac:dyDescent="0.25">
      <c r="A584">
        <v>1583</v>
      </c>
      <c r="B584" t="s">
        <v>14</v>
      </c>
      <c r="C584" t="s">
        <v>29</v>
      </c>
      <c r="D584" t="s">
        <v>47</v>
      </c>
      <c r="E584">
        <v>124.7</v>
      </c>
      <c r="F584">
        <v>38108174</v>
      </c>
      <c r="G584" s="2">
        <v>39237.896724537037</v>
      </c>
      <c r="H584" t="s">
        <v>538</v>
      </c>
      <c r="I584">
        <f t="shared" si="9"/>
        <v>305598.82919005613</v>
      </c>
    </row>
    <row r="585" spans="1:9" x14ac:dyDescent="0.25">
      <c r="A585">
        <v>1584</v>
      </c>
      <c r="B585" t="s">
        <v>9</v>
      </c>
      <c r="C585" t="s">
        <v>24</v>
      </c>
      <c r="D585" t="s">
        <v>43</v>
      </c>
      <c r="E585">
        <v>57.14</v>
      </c>
      <c r="F585">
        <v>11286057</v>
      </c>
      <c r="G585" s="2">
        <v>43656.248472222222</v>
      </c>
      <c r="H585" t="s">
        <v>539</v>
      </c>
      <c r="I585">
        <f t="shared" si="9"/>
        <v>197515.87329366468</v>
      </c>
    </row>
    <row r="586" spans="1:9" x14ac:dyDescent="0.25">
      <c r="A586">
        <v>1585</v>
      </c>
      <c r="B586" t="s">
        <v>13</v>
      </c>
      <c r="C586" t="s">
        <v>28</v>
      </c>
      <c r="D586" t="s">
        <v>43</v>
      </c>
      <c r="E586">
        <v>134.11000000000001</v>
      </c>
      <c r="F586">
        <v>87097956</v>
      </c>
      <c r="G586" s="2">
        <v>42070.708726851852</v>
      </c>
      <c r="H586" t="s">
        <v>540</v>
      </c>
      <c r="I586">
        <f t="shared" si="9"/>
        <v>649451.61434643192</v>
      </c>
    </row>
    <row r="587" spans="1:9" x14ac:dyDescent="0.25">
      <c r="A587">
        <v>1586</v>
      </c>
      <c r="B587" t="s">
        <v>17</v>
      </c>
      <c r="C587" t="s">
        <v>32</v>
      </c>
      <c r="D587" t="s">
        <v>47</v>
      </c>
      <c r="E587">
        <v>117.4</v>
      </c>
      <c r="F587">
        <v>24237154</v>
      </c>
      <c r="G587" s="2">
        <v>43677.809340277781</v>
      </c>
      <c r="H587" t="s">
        <v>541</v>
      </c>
      <c r="I587">
        <f t="shared" si="9"/>
        <v>206449.35264054514</v>
      </c>
    </row>
    <row r="588" spans="1:9" x14ac:dyDescent="0.25">
      <c r="A588">
        <v>1587</v>
      </c>
      <c r="B588" t="s">
        <v>16</v>
      </c>
      <c r="C588" t="s">
        <v>31</v>
      </c>
      <c r="D588" t="s">
        <v>46</v>
      </c>
      <c r="E588">
        <v>170.42</v>
      </c>
      <c r="F588">
        <v>23508103</v>
      </c>
      <c r="G588" s="2">
        <v>38346.003750000003</v>
      </c>
      <c r="H588" t="s">
        <v>542</v>
      </c>
      <c r="I588">
        <f t="shared" si="9"/>
        <v>137942.16054453704</v>
      </c>
    </row>
    <row r="589" spans="1:9" x14ac:dyDescent="0.25">
      <c r="A589">
        <v>1588</v>
      </c>
      <c r="B589" t="s">
        <v>22</v>
      </c>
      <c r="C589" t="s">
        <v>37</v>
      </c>
      <c r="D589" t="s">
        <v>45</v>
      </c>
      <c r="E589">
        <v>165.91</v>
      </c>
      <c r="F589">
        <v>69856757</v>
      </c>
      <c r="G589" s="2">
        <v>41953.988229166673</v>
      </c>
      <c r="H589" t="s">
        <v>543</v>
      </c>
      <c r="I589">
        <f t="shared" si="9"/>
        <v>421052.11861852813</v>
      </c>
    </row>
    <row r="590" spans="1:9" x14ac:dyDescent="0.25">
      <c r="A590">
        <v>1589</v>
      </c>
      <c r="B590" t="s">
        <v>11</v>
      </c>
      <c r="C590" t="s">
        <v>26</v>
      </c>
      <c r="D590" t="s">
        <v>40</v>
      </c>
      <c r="E590">
        <v>182.17</v>
      </c>
      <c r="F590">
        <v>3731003</v>
      </c>
      <c r="G590" s="2">
        <v>38106.546064814807</v>
      </c>
      <c r="H590" t="s">
        <v>544</v>
      </c>
      <c r="I590">
        <f t="shared" si="9"/>
        <v>20480.885985617831</v>
      </c>
    </row>
    <row r="591" spans="1:9" x14ac:dyDescent="0.25">
      <c r="A591">
        <v>1590</v>
      </c>
      <c r="B591" t="s">
        <v>19</v>
      </c>
      <c r="C591" t="s">
        <v>34</v>
      </c>
      <c r="D591" t="s">
        <v>45</v>
      </c>
      <c r="E591">
        <v>74.81</v>
      </c>
      <c r="F591">
        <v>663801</v>
      </c>
      <c r="G591" s="2">
        <v>40269.889131944437</v>
      </c>
      <c r="H591" t="s">
        <v>545</v>
      </c>
      <c r="I591">
        <f t="shared" si="9"/>
        <v>8873.1586686271894</v>
      </c>
    </row>
    <row r="592" spans="1:9" x14ac:dyDescent="0.25">
      <c r="A592">
        <v>1591</v>
      </c>
      <c r="B592" t="s">
        <v>15</v>
      </c>
      <c r="C592" t="s">
        <v>30</v>
      </c>
      <c r="D592" t="s">
        <v>46</v>
      </c>
      <c r="E592">
        <v>86.24</v>
      </c>
      <c r="F592">
        <v>60589243</v>
      </c>
      <c r="G592" s="2">
        <v>39476.591469907413</v>
      </c>
      <c r="H592" t="s">
        <v>546</v>
      </c>
      <c r="I592">
        <f t="shared" si="9"/>
        <v>702565.43367346947</v>
      </c>
    </row>
    <row r="593" spans="1:9" x14ac:dyDescent="0.25">
      <c r="A593">
        <v>1592</v>
      </c>
      <c r="B593" t="s">
        <v>10</v>
      </c>
      <c r="C593" t="s">
        <v>25</v>
      </c>
      <c r="D593" t="s">
        <v>39</v>
      </c>
      <c r="E593">
        <v>97.32</v>
      </c>
      <c r="F593">
        <v>59691597</v>
      </c>
      <c r="G593" s="2">
        <v>44214.589594907397</v>
      </c>
      <c r="H593" t="s">
        <v>547</v>
      </c>
      <c r="I593">
        <f t="shared" si="9"/>
        <v>613353.85326757096</v>
      </c>
    </row>
    <row r="594" spans="1:9" x14ac:dyDescent="0.25">
      <c r="A594">
        <v>1593</v>
      </c>
      <c r="B594" t="s">
        <v>10</v>
      </c>
      <c r="C594" t="s">
        <v>25</v>
      </c>
      <c r="D594" t="s">
        <v>44</v>
      </c>
      <c r="E594">
        <v>75.760000000000005</v>
      </c>
      <c r="F594">
        <v>48399881</v>
      </c>
      <c r="G594" s="2">
        <v>39511.734895833331</v>
      </c>
      <c r="H594" t="s">
        <v>472</v>
      </c>
      <c r="I594">
        <f t="shared" si="9"/>
        <v>638857.98574445618</v>
      </c>
    </row>
    <row r="595" spans="1:9" x14ac:dyDescent="0.25">
      <c r="A595">
        <v>1594</v>
      </c>
      <c r="B595" t="s">
        <v>12</v>
      </c>
      <c r="C595" t="s">
        <v>27</v>
      </c>
      <c r="D595" t="s">
        <v>46</v>
      </c>
      <c r="E595">
        <v>30.43</v>
      </c>
      <c r="F595">
        <v>54040657</v>
      </c>
      <c r="G595" s="2">
        <v>38238.361250000002</v>
      </c>
      <c r="H595" t="s">
        <v>548</v>
      </c>
      <c r="I595">
        <f t="shared" si="9"/>
        <v>1775900.6572461387</v>
      </c>
    </row>
    <row r="596" spans="1:9" x14ac:dyDescent="0.25">
      <c r="A596">
        <v>1595</v>
      </c>
      <c r="B596" t="s">
        <v>20</v>
      </c>
      <c r="C596" t="s">
        <v>35</v>
      </c>
      <c r="D596" t="s">
        <v>40</v>
      </c>
      <c r="E596">
        <v>139.99</v>
      </c>
      <c r="F596">
        <v>81384490</v>
      </c>
      <c r="G596" s="2">
        <v>44563.822997685187</v>
      </c>
      <c r="H596" t="s">
        <v>549</v>
      </c>
      <c r="I596">
        <f t="shared" si="9"/>
        <v>581359.31137938425</v>
      </c>
    </row>
    <row r="597" spans="1:9" x14ac:dyDescent="0.25">
      <c r="A597">
        <v>1596</v>
      </c>
      <c r="B597" t="s">
        <v>10</v>
      </c>
      <c r="C597" t="s">
        <v>25</v>
      </c>
      <c r="D597" t="s">
        <v>46</v>
      </c>
      <c r="E597">
        <v>195.44</v>
      </c>
      <c r="F597">
        <v>12065038</v>
      </c>
      <c r="G597" s="2">
        <v>43607.275740740741</v>
      </c>
      <c r="H597" t="s">
        <v>550</v>
      </c>
      <c r="I597">
        <f t="shared" si="9"/>
        <v>61732.695456406058</v>
      </c>
    </row>
    <row r="598" spans="1:9" x14ac:dyDescent="0.25">
      <c r="A598">
        <v>1597</v>
      </c>
      <c r="B598" t="s">
        <v>8</v>
      </c>
      <c r="C598" t="s">
        <v>23</v>
      </c>
      <c r="D598" t="s">
        <v>41</v>
      </c>
      <c r="E598">
        <v>54.64</v>
      </c>
      <c r="F598">
        <v>77550728</v>
      </c>
      <c r="G598" s="2">
        <v>37990.961412037039</v>
      </c>
      <c r="H598" t="s">
        <v>551</v>
      </c>
      <c r="I598">
        <f t="shared" si="9"/>
        <v>1419303.2210834553</v>
      </c>
    </row>
    <row r="599" spans="1:9" x14ac:dyDescent="0.25">
      <c r="A599">
        <v>1598</v>
      </c>
      <c r="B599" t="s">
        <v>15</v>
      </c>
      <c r="C599" t="s">
        <v>30</v>
      </c>
      <c r="D599" t="s">
        <v>40</v>
      </c>
      <c r="E599">
        <v>185.9</v>
      </c>
      <c r="F599">
        <v>17145912</v>
      </c>
      <c r="G599" s="2">
        <v>43870.75513888889</v>
      </c>
      <c r="H599" t="s">
        <v>552</v>
      </c>
      <c r="I599">
        <f t="shared" si="9"/>
        <v>92231.909628832698</v>
      </c>
    </row>
    <row r="600" spans="1:9" x14ac:dyDescent="0.25">
      <c r="A600">
        <v>1599</v>
      </c>
      <c r="B600" t="s">
        <v>15</v>
      </c>
      <c r="C600" t="s">
        <v>30</v>
      </c>
      <c r="D600" t="s">
        <v>48</v>
      </c>
      <c r="E600">
        <v>123.76</v>
      </c>
      <c r="F600">
        <v>86983059</v>
      </c>
      <c r="G600" s="2">
        <v>44191.311851851853</v>
      </c>
      <c r="H600" t="s">
        <v>129</v>
      </c>
      <c r="I600">
        <f t="shared" si="9"/>
        <v>702836.61118293472</v>
      </c>
    </row>
    <row r="601" spans="1:9" x14ac:dyDescent="0.25">
      <c r="A601">
        <v>1600</v>
      </c>
      <c r="B601" t="s">
        <v>11</v>
      </c>
      <c r="C601" t="s">
        <v>26</v>
      </c>
      <c r="D601" t="s">
        <v>45</v>
      </c>
      <c r="E601">
        <v>68.86</v>
      </c>
      <c r="F601">
        <v>55691723</v>
      </c>
      <c r="G601" s="2">
        <v>42109.579895833333</v>
      </c>
      <c r="H601" t="s">
        <v>553</v>
      </c>
      <c r="I601">
        <f t="shared" si="9"/>
        <v>808767.39761835604</v>
      </c>
    </row>
    <row r="602" spans="1:9" x14ac:dyDescent="0.25">
      <c r="A602">
        <v>1601</v>
      </c>
      <c r="B602" t="s">
        <v>8</v>
      </c>
      <c r="C602" t="s">
        <v>23</v>
      </c>
      <c r="D602" t="s">
        <v>40</v>
      </c>
      <c r="E602">
        <v>33.4</v>
      </c>
      <c r="F602">
        <v>91737376</v>
      </c>
      <c r="G602" s="2">
        <v>37941.489351851851</v>
      </c>
      <c r="H602" t="s">
        <v>448</v>
      </c>
      <c r="I602">
        <f t="shared" si="9"/>
        <v>2746628.0239520958</v>
      </c>
    </row>
    <row r="603" spans="1:9" x14ac:dyDescent="0.25">
      <c r="A603">
        <v>1602</v>
      </c>
      <c r="B603" t="s">
        <v>20</v>
      </c>
      <c r="C603" t="s">
        <v>35</v>
      </c>
      <c r="D603" t="s">
        <v>47</v>
      </c>
      <c r="E603">
        <v>94.49</v>
      </c>
      <c r="F603">
        <v>61706477</v>
      </c>
      <c r="G603" s="2">
        <v>41838.485590277778</v>
      </c>
      <c r="H603" t="s">
        <v>554</v>
      </c>
      <c r="I603">
        <f t="shared" si="9"/>
        <v>653047.69816911849</v>
      </c>
    </row>
    <row r="604" spans="1:9" x14ac:dyDescent="0.25">
      <c r="A604">
        <v>1603</v>
      </c>
      <c r="B604" t="s">
        <v>8</v>
      </c>
      <c r="C604" t="s">
        <v>23</v>
      </c>
      <c r="D604" t="s">
        <v>43</v>
      </c>
      <c r="E604">
        <v>106.47</v>
      </c>
      <c r="F604">
        <v>33522084</v>
      </c>
      <c r="G604" s="2">
        <v>38812.530115740738</v>
      </c>
      <c r="H604" t="s">
        <v>555</v>
      </c>
      <c r="I604">
        <f t="shared" si="9"/>
        <v>314850.04226542689</v>
      </c>
    </row>
    <row r="605" spans="1:9" x14ac:dyDescent="0.25">
      <c r="A605">
        <v>1604</v>
      </c>
      <c r="B605" t="s">
        <v>22</v>
      </c>
      <c r="C605" t="s">
        <v>37</v>
      </c>
      <c r="D605" t="s">
        <v>48</v>
      </c>
      <c r="E605">
        <v>184.16</v>
      </c>
      <c r="F605">
        <v>89782941</v>
      </c>
      <c r="G605" s="2">
        <v>41923.599386574067</v>
      </c>
      <c r="H605" t="s">
        <v>556</v>
      </c>
      <c r="I605">
        <f t="shared" si="9"/>
        <v>487526.82993049524</v>
      </c>
    </row>
    <row r="606" spans="1:9" x14ac:dyDescent="0.25">
      <c r="A606">
        <v>1605</v>
      </c>
      <c r="B606" t="s">
        <v>9</v>
      </c>
      <c r="C606" t="s">
        <v>24</v>
      </c>
      <c r="D606" t="s">
        <v>40</v>
      </c>
      <c r="E606">
        <v>172.44</v>
      </c>
      <c r="F606">
        <v>20767786</v>
      </c>
      <c r="G606" s="2">
        <v>40150.565046296288</v>
      </c>
      <c r="H606" t="s">
        <v>546</v>
      </c>
      <c r="I606">
        <f t="shared" si="9"/>
        <v>120434.85270238924</v>
      </c>
    </row>
    <row r="607" spans="1:9" x14ac:dyDescent="0.25">
      <c r="A607">
        <v>1606</v>
      </c>
      <c r="B607" t="s">
        <v>20</v>
      </c>
      <c r="C607" t="s">
        <v>35</v>
      </c>
      <c r="D607" t="s">
        <v>42</v>
      </c>
      <c r="E607">
        <v>45.7</v>
      </c>
      <c r="F607">
        <v>48674333</v>
      </c>
      <c r="G607" s="2">
        <v>39598.227025462962</v>
      </c>
      <c r="H607" t="s">
        <v>103</v>
      </c>
      <c r="I607">
        <f t="shared" si="9"/>
        <v>1065083.8730853391</v>
      </c>
    </row>
    <row r="608" spans="1:9" x14ac:dyDescent="0.25">
      <c r="A608">
        <v>1607</v>
      </c>
      <c r="B608" t="s">
        <v>18</v>
      </c>
      <c r="C608" t="s">
        <v>33</v>
      </c>
      <c r="D608" t="s">
        <v>42</v>
      </c>
      <c r="E608">
        <v>188.14</v>
      </c>
      <c r="F608">
        <v>22172680</v>
      </c>
      <c r="G608" s="2">
        <v>41748.025081018517</v>
      </c>
      <c r="H608" t="s">
        <v>557</v>
      </c>
      <c r="I608">
        <f t="shared" si="9"/>
        <v>117852.02508770066</v>
      </c>
    </row>
    <row r="609" spans="1:9" x14ac:dyDescent="0.25">
      <c r="A609">
        <v>1608</v>
      </c>
      <c r="B609" t="s">
        <v>22</v>
      </c>
      <c r="C609" t="s">
        <v>37</v>
      </c>
      <c r="D609" t="s">
        <v>48</v>
      </c>
      <c r="E609">
        <v>93.99</v>
      </c>
      <c r="F609">
        <v>68868866</v>
      </c>
      <c r="G609" s="2">
        <v>42690.62667824074</v>
      </c>
      <c r="H609" t="s">
        <v>558</v>
      </c>
      <c r="I609">
        <f t="shared" si="9"/>
        <v>732725.46015533572</v>
      </c>
    </row>
    <row r="610" spans="1:9" x14ac:dyDescent="0.25">
      <c r="A610">
        <v>1609</v>
      </c>
      <c r="B610" t="s">
        <v>16</v>
      </c>
      <c r="C610" t="s">
        <v>31</v>
      </c>
      <c r="D610" t="s">
        <v>41</v>
      </c>
      <c r="E610">
        <v>90.59</v>
      </c>
      <c r="F610">
        <v>40241773</v>
      </c>
      <c r="G610" s="2">
        <v>42343.083831018521</v>
      </c>
      <c r="H610" t="s">
        <v>559</v>
      </c>
      <c r="I610">
        <f t="shared" si="9"/>
        <v>444218.71067446738</v>
      </c>
    </row>
    <row r="611" spans="1:9" x14ac:dyDescent="0.25">
      <c r="A611">
        <v>1610</v>
      </c>
      <c r="B611" t="s">
        <v>17</v>
      </c>
      <c r="C611" t="s">
        <v>32</v>
      </c>
      <c r="D611" t="s">
        <v>38</v>
      </c>
      <c r="E611">
        <v>129.46</v>
      </c>
      <c r="F611">
        <v>20555455</v>
      </c>
      <c r="G611" s="2">
        <v>40632.067326388889</v>
      </c>
      <c r="H611" t="s">
        <v>560</v>
      </c>
      <c r="I611">
        <f t="shared" si="9"/>
        <v>158778.42576857714</v>
      </c>
    </row>
    <row r="612" spans="1:9" x14ac:dyDescent="0.25">
      <c r="A612">
        <v>1611</v>
      </c>
      <c r="B612" t="s">
        <v>21</v>
      </c>
      <c r="C612" t="s">
        <v>36</v>
      </c>
      <c r="D612" t="s">
        <v>39</v>
      </c>
      <c r="E612">
        <v>189.65</v>
      </c>
      <c r="F612">
        <v>69624420</v>
      </c>
      <c r="G612" s="2">
        <v>40815.527222222219</v>
      </c>
      <c r="H612" t="s">
        <v>561</v>
      </c>
      <c r="I612">
        <f t="shared" si="9"/>
        <v>367120.59056156076</v>
      </c>
    </row>
    <row r="613" spans="1:9" x14ac:dyDescent="0.25">
      <c r="A613">
        <v>1612</v>
      </c>
      <c r="B613" t="s">
        <v>15</v>
      </c>
      <c r="C613" t="s">
        <v>30</v>
      </c>
      <c r="D613" t="s">
        <v>47</v>
      </c>
      <c r="E613">
        <v>52.1</v>
      </c>
      <c r="F613">
        <v>7315582</v>
      </c>
      <c r="G613" s="2">
        <v>37901.732627314806</v>
      </c>
      <c r="H613" t="s">
        <v>562</v>
      </c>
      <c r="I613">
        <f t="shared" si="9"/>
        <v>140414.24184261035</v>
      </c>
    </row>
    <row r="614" spans="1:9" x14ac:dyDescent="0.25">
      <c r="A614">
        <v>1613</v>
      </c>
      <c r="B614" t="s">
        <v>8</v>
      </c>
      <c r="C614" t="s">
        <v>23</v>
      </c>
      <c r="D614" t="s">
        <v>38</v>
      </c>
      <c r="E614">
        <v>54.27</v>
      </c>
      <c r="F614">
        <v>90970583</v>
      </c>
      <c r="G614" s="2">
        <v>40044.613715277781</v>
      </c>
      <c r="H614" t="s">
        <v>563</v>
      </c>
      <c r="I614">
        <f t="shared" si="9"/>
        <v>1676259.1302745531</v>
      </c>
    </row>
    <row r="615" spans="1:9" x14ac:dyDescent="0.25">
      <c r="A615">
        <v>1614</v>
      </c>
      <c r="B615" t="s">
        <v>10</v>
      </c>
      <c r="C615" t="s">
        <v>25</v>
      </c>
      <c r="D615" t="s">
        <v>44</v>
      </c>
      <c r="E615">
        <v>77.12</v>
      </c>
      <c r="F615">
        <v>68284282</v>
      </c>
      <c r="G615" s="2">
        <v>40595.936481481483</v>
      </c>
      <c r="H615" t="s">
        <v>564</v>
      </c>
      <c r="I615">
        <f t="shared" si="9"/>
        <v>885428.96784232359</v>
      </c>
    </row>
    <row r="616" spans="1:9" x14ac:dyDescent="0.25">
      <c r="A616">
        <v>1615</v>
      </c>
      <c r="B616" t="s">
        <v>8</v>
      </c>
      <c r="C616" t="s">
        <v>23</v>
      </c>
      <c r="D616" t="s">
        <v>45</v>
      </c>
      <c r="E616">
        <v>59.73</v>
      </c>
      <c r="F616">
        <v>80697680</v>
      </c>
      <c r="G616" s="2">
        <v>44272.256111111114</v>
      </c>
      <c r="H616" t="s">
        <v>565</v>
      </c>
      <c r="I616">
        <f t="shared" si="9"/>
        <v>1351041.0179139462</v>
      </c>
    </row>
    <row r="617" spans="1:9" x14ac:dyDescent="0.25">
      <c r="A617">
        <v>1616</v>
      </c>
      <c r="B617" t="s">
        <v>13</v>
      </c>
      <c r="C617" t="s">
        <v>28</v>
      </c>
      <c r="D617" t="s">
        <v>40</v>
      </c>
      <c r="E617">
        <v>181.78</v>
      </c>
      <c r="F617">
        <v>33561152</v>
      </c>
      <c r="G617" s="2">
        <v>44695.021516203713</v>
      </c>
      <c r="H617" t="s">
        <v>566</v>
      </c>
      <c r="I617">
        <f t="shared" si="9"/>
        <v>184625.10727252724</v>
      </c>
    </row>
    <row r="618" spans="1:9" x14ac:dyDescent="0.25">
      <c r="A618">
        <v>1617</v>
      </c>
      <c r="B618" t="s">
        <v>21</v>
      </c>
      <c r="C618" t="s">
        <v>36</v>
      </c>
      <c r="D618" t="s">
        <v>48</v>
      </c>
      <c r="E618">
        <v>181.51</v>
      </c>
      <c r="F618">
        <v>52491455</v>
      </c>
      <c r="G618" s="2">
        <v>43152.807187500002</v>
      </c>
      <c r="H618" t="s">
        <v>567</v>
      </c>
      <c r="I618">
        <f t="shared" si="9"/>
        <v>289193.18494848767</v>
      </c>
    </row>
    <row r="619" spans="1:9" x14ac:dyDescent="0.25">
      <c r="A619">
        <v>1618</v>
      </c>
      <c r="B619" t="s">
        <v>11</v>
      </c>
      <c r="C619" t="s">
        <v>26</v>
      </c>
      <c r="D619" t="s">
        <v>45</v>
      </c>
      <c r="E619">
        <v>178.16</v>
      </c>
      <c r="F619">
        <v>37041871</v>
      </c>
      <c r="G619" s="2">
        <v>44084.501203703701</v>
      </c>
      <c r="H619" t="s">
        <v>568</v>
      </c>
      <c r="I619">
        <f t="shared" si="9"/>
        <v>207913.51032779526</v>
      </c>
    </row>
    <row r="620" spans="1:9" x14ac:dyDescent="0.25">
      <c r="A620">
        <v>1619</v>
      </c>
      <c r="B620" t="s">
        <v>15</v>
      </c>
      <c r="C620" t="s">
        <v>30</v>
      </c>
      <c r="D620" t="s">
        <v>39</v>
      </c>
      <c r="E620">
        <v>82.5</v>
      </c>
      <c r="F620">
        <v>93195892</v>
      </c>
      <c r="G620" s="2">
        <v>43936.034398148149</v>
      </c>
      <c r="H620" t="s">
        <v>569</v>
      </c>
      <c r="I620">
        <f t="shared" si="9"/>
        <v>1129647.1757575758</v>
      </c>
    </row>
    <row r="621" spans="1:9" x14ac:dyDescent="0.25">
      <c r="A621">
        <v>1620</v>
      </c>
      <c r="B621" t="s">
        <v>18</v>
      </c>
      <c r="C621" t="s">
        <v>33</v>
      </c>
      <c r="D621" t="s">
        <v>47</v>
      </c>
      <c r="E621">
        <v>144.22</v>
      </c>
      <c r="F621">
        <v>36156942</v>
      </c>
      <c r="G621" s="2">
        <v>43946.155104166668</v>
      </c>
      <c r="H621" t="s">
        <v>570</v>
      </c>
      <c r="I621">
        <f t="shared" si="9"/>
        <v>250706.85064484816</v>
      </c>
    </row>
    <row r="622" spans="1:9" x14ac:dyDescent="0.25">
      <c r="A622">
        <v>1621</v>
      </c>
      <c r="B622" t="s">
        <v>18</v>
      </c>
      <c r="C622" t="s">
        <v>33</v>
      </c>
      <c r="D622" t="s">
        <v>43</v>
      </c>
      <c r="E622">
        <v>45.66</v>
      </c>
      <c r="F622">
        <v>79905116</v>
      </c>
      <c r="G622" s="2">
        <v>39272.732442129629</v>
      </c>
      <c r="H622" t="s">
        <v>571</v>
      </c>
      <c r="I622">
        <f t="shared" si="9"/>
        <v>1750002.5405168638</v>
      </c>
    </row>
    <row r="623" spans="1:9" x14ac:dyDescent="0.25">
      <c r="A623">
        <v>1622</v>
      </c>
      <c r="B623" t="s">
        <v>16</v>
      </c>
      <c r="C623" t="s">
        <v>31</v>
      </c>
      <c r="D623" t="s">
        <v>47</v>
      </c>
      <c r="E623">
        <v>134.35</v>
      </c>
      <c r="F623">
        <v>28221989</v>
      </c>
      <c r="G623" s="2">
        <v>41074.941331018519</v>
      </c>
      <c r="H623" t="s">
        <v>478</v>
      </c>
      <c r="I623">
        <f t="shared" si="9"/>
        <v>210063.18570896913</v>
      </c>
    </row>
    <row r="624" spans="1:9" x14ac:dyDescent="0.25">
      <c r="A624">
        <v>1623</v>
      </c>
      <c r="B624" t="s">
        <v>13</v>
      </c>
      <c r="C624" t="s">
        <v>28</v>
      </c>
      <c r="D624" t="s">
        <v>43</v>
      </c>
      <c r="E624">
        <v>80.099999999999994</v>
      </c>
      <c r="F624">
        <v>90800484</v>
      </c>
      <c r="G624" s="2">
        <v>40817.1718287037</v>
      </c>
      <c r="H624" t="s">
        <v>572</v>
      </c>
      <c r="I624">
        <f t="shared" si="9"/>
        <v>1133589.0636704122</v>
      </c>
    </row>
    <row r="625" spans="1:9" x14ac:dyDescent="0.25">
      <c r="A625">
        <v>1624</v>
      </c>
      <c r="B625" t="s">
        <v>16</v>
      </c>
      <c r="C625" t="s">
        <v>31</v>
      </c>
      <c r="D625" t="s">
        <v>39</v>
      </c>
      <c r="E625">
        <v>156.29</v>
      </c>
      <c r="F625">
        <v>36457530</v>
      </c>
      <c r="G625" s="2">
        <v>43637.068726851852</v>
      </c>
      <c r="H625" t="s">
        <v>573</v>
      </c>
      <c r="I625">
        <f t="shared" si="9"/>
        <v>233268.47527033082</v>
      </c>
    </row>
    <row r="626" spans="1:9" x14ac:dyDescent="0.25">
      <c r="A626">
        <v>1625</v>
      </c>
      <c r="B626" t="s">
        <v>13</v>
      </c>
      <c r="C626" t="s">
        <v>28</v>
      </c>
      <c r="D626" t="s">
        <v>43</v>
      </c>
      <c r="E626">
        <v>133.72</v>
      </c>
      <c r="F626">
        <v>5626538</v>
      </c>
      <c r="G626" s="2">
        <v>42543.843449074076</v>
      </c>
      <c r="H626" t="s">
        <v>574</v>
      </c>
      <c r="I626">
        <f t="shared" si="9"/>
        <v>42077.01166616811</v>
      </c>
    </row>
    <row r="627" spans="1:9" x14ac:dyDescent="0.25">
      <c r="A627">
        <v>1626</v>
      </c>
      <c r="B627" t="s">
        <v>21</v>
      </c>
      <c r="C627" t="s">
        <v>36</v>
      </c>
      <c r="D627" t="s">
        <v>42</v>
      </c>
      <c r="E627">
        <v>157.9</v>
      </c>
      <c r="F627">
        <v>92960184</v>
      </c>
      <c r="G627" s="2">
        <v>39463.917986111112</v>
      </c>
      <c r="H627" t="s">
        <v>505</v>
      </c>
      <c r="I627">
        <f t="shared" si="9"/>
        <v>588728.20772640908</v>
      </c>
    </row>
    <row r="628" spans="1:9" x14ac:dyDescent="0.25">
      <c r="A628">
        <v>1627</v>
      </c>
      <c r="B628" t="s">
        <v>19</v>
      </c>
      <c r="C628" t="s">
        <v>34</v>
      </c>
      <c r="D628" t="s">
        <v>41</v>
      </c>
      <c r="E628">
        <v>128.94999999999999</v>
      </c>
      <c r="F628">
        <v>12658966</v>
      </c>
      <c r="G628" s="2">
        <v>38103.169050925928</v>
      </c>
      <c r="H628" t="s">
        <v>575</v>
      </c>
      <c r="I628">
        <f t="shared" si="9"/>
        <v>98169.569600620409</v>
      </c>
    </row>
    <row r="629" spans="1:9" x14ac:dyDescent="0.25">
      <c r="A629">
        <v>1628</v>
      </c>
      <c r="B629" t="s">
        <v>18</v>
      </c>
      <c r="C629" t="s">
        <v>33</v>
      </c>
      <c r="D629" t="s">
        <v>39</v>
      </c>
      <c r="E629">
        <v>181.13</v>
      </c>
      <c r="F629">
        <v>30405730</v>
      </c>
      <c r="G629" s="2">
        <v>42903.050937499997</v>
      </c>
      <c r="H629" t="s">
        <v>169</v>
      </c>
      <c r="I629">
        <f t="shared" si="9"/>
        <v>167866.89118312814</v>
      </c>
    </row>
    <row r="630" spans="1:9" x14ac:dyDescent="0.25">
      <c r="A630">
        <v>1629</v>
      </c>
      <c r="B630" t="s">
        <v>16</v>
      </c>
      <c r="C630" t="s">
        <v>31</v>
      </c>
      <c r="D630" t="s">
        <v>42</v>
      </c>
      <c r="E630">
        <v>42.69</v>
      </c>
      <c r="F630">
        <v>96144703</v>
      </c>
      <c r="G630" s="2">
        <v>40587.290682870371</v>
      </c>
      <c r="H630" t="s">
        <v>576</v>
      </c>
      <c r="I630">
        <f t="shared" si="9"/>
        <v>2252159.8266572971</v>
      </c>
    </row>
    <row r="631" spans="1:9" x14ac:dyDescent="0.25">
      <c r="A631">
        <v>1630</v>
      </c>
      <c r="B631" t="s">
        <v>15</v>
      </c>
      <c r="C631" t="s">
        <v>30</v>
      </c>
      <c r="D631" t="s">
        <v>46</v>
      </c>
      <c r="E631">
        <v>175.8</v>
      </c>
      <c r="F631">
        <v>48094566</v>
      </c>
      <c r="G631" s="2">
        <v>43329.65761574074</v>
      </c>
      <c r="H631" t="s">
        <v>577</v>
      </c>
      <c r="I631">
        <f t="shared" si="9"/>
        <v>273575.46075085324</v>
      </c>
    </row>
    <row r="632" spans="1:9" x14ac:dyDescent="0.25">
      <c r="A632">
        <v>1631</v>
      </c>
      <c r="B632" t="s">
        <v>10</v>
      </c>
      <c r="C632" t="s">
        <v>25</v>
      </c>
      <c r="D632" t="s">
        <v>48</v>
      </c>
      <c r="E632">
        <v>152.63999999999999</v>
      </c>
      <c r="F632">
        <v>62767639</v>
      </c>
      <c r="G632" s="2">
        <v>42040.720937500002</v>
      </c>
      <c r="H632" t="s">
        <v>578</v>
      </c>
      <c r="I632">
        <f t="shared" si="9"/>
        <v>411213.56787211745</v>
      </c>
    </row>
    <row r="633" spans="1:9" x14ac:dyDescent="0.25">
      <c r="A633">
        <v>1632</v>
      </c>
      <c r="B633" t="s">
        <v>11</v>
      </c>
      <c r="C633" t="s">
        <v>26</v>
      </c>
      <c r="D633" t="s">
        <v>45</v>
      </c>
      <c r="E633">
        <v>190.54</v>
      </c>
      <c r="F633">
        <v>90972902</v>
      </c>
      <c r="G633" s="2">
        <v>43276.926631944443</v>
      </c>
      <c r="H633" t="s">
        <v>579</v>
      </c>
      <c r="I633">
        <f t="shared" si="9"/>
        <v>477447.79049018578</v>
      </c>
    </row>
    <row r="634" spans="1:9" x14ac:dyDescent="0.25">
      <c r="A634">
        <v>1633</v>
      </c>
      <c r="B634" t="s">
        <v>21</v>
      </c>
      <c r="C634" t="s">
        <v>36</v>
      </c>
      <c r="D634" t="s">
        <v>45</v>
      </c>
      <c r="E634">
        <v>129.51</v>
      </c>
      <c r="F634">
        <v>48933423</v>
      </c>
      <c r="G634" s="2">
        <v>39351.523263888892</v>
      </c>
      <c r="H634" t="s">
        <v>580</v>
      </c>
      <c r="I634">
        <f t="shared" si="9"/>
        <v>377835.09381514945</v>
      </c>
    </row>
    <row r="635" spans="1:9" x14ac:dyDescent="0.25">
      <c r="A635">
        <v>1634</v>
      </c>
      <c r="B635" t="s">
        <v>15</v>
      </c>
      <c r="C635" t="s">
        <v>30</v>
      </c>
      <c r="D635" t="s">
        <v>43</v>
      </c>
      <c r="E635">
        <v>112.25</v>
      </c>
      <c r="F635">
        <v>52503172</v>
      </c>
      <c r="G635" s="2">
        <v>44717.873576388891</v>
      </c>
      <c r="H635" t="s">
        <v>217</v>
      </c>
      <c r="I635">
        <f t="shared" si="9"/>
        <v>467734.27171492204</v>
      </c>
    </row>
    <row r="636" spans="1:9" x14ac:dyDescent="0.25">
      <c r="A636">
        <v>1635</v>
      </c>
      <c r="B636" t="s">
        <v>9</v>
      </c>
      <c r="C636" t="s">
        <v>24</v>
      </c>
      <c r="D636" t="s">
        <v>38</v>
      </c>
      <c r="E636">
        <v>84.28</v>
      </c>
      <c r="F636">
        <v>72886726</v>
      </c>
      <c r="G636" s="2">
        <v>44408.531655092593</v>
      </c>
      <c r="H636" t="s">
        <v>581</v>
      </c>
      <c r="I636">
        <f t="shared" si="9"/>
        <v>864816.39772187942</v>
      </c>
    </row>
    <row r="637" spans="1:9" x14ac:dyDescent="0.25">
      <c r="A637">
        <v>1636</v>
      </c>
      <c r="B637" t="s">
        <v>19</v>
      </c>
      <c r="C637" t="s">
        <v>34</v>
      </c>
      <c r="D637" t="s">
        <v>41</v>
      </c>
      <c r="E637">
        <v>137.49</v>
      </c>
      <c r="F637">
        <v>61944462</v>
      </c>
      <c r="G637" s="2">
        <v>40419.138368055559</v>
      </c>
      <c r="H637" t="s">
        <v>582</v>
      </c>
      <c r="I637">
        <f t="shared" si="9"/>
        <v>450537.94457778742</v>
      </c>
    </row>
    <row r="638" spans="1:9" x14ac:dyDescent="0.25">
      <c r="A638">
        <v>1637</v>
      </c>
      <c r="B638" t="s">
        <v>20</v>
      </c>
      <c r="C638" t="s">
        <v>35</v>
      </c>
      <c r="D638" t="s">
        <v>45</v>
      </c>
      <c r="E638">
        <v>121.92</v>
      </c>
      <c r="F638">
        <v>3603279</v>
      </c>
      <c r="G638" s="2">
        <v>43430.90896990741</v>
      </c>
      <c r="H638" t="s">
        <v>583</v>
      </c>
      <c r="I638">
        <f t="shared" si="9"/>
        <v>29554.453740157482</v>
      </c>
    </row>
    <row r="639" spans="1:9" x14ac:dyDescent="0.25">
      <c r="A639">
        <v>1638</v>
      </c>
      <c r="B639" t="s">
        <v>22</v>
      </c>
      <c r="C639" t="s">
        <v>37</v>
      </c>
      <c r="D639" t="s">
        <v>42</v>
      </c>
      <c r="E639">
        <v>61.99</v>
      </c>
      <c r="F639">
        <v>59178723</v>
      </c>
      <c r="G639" s="2">
        <v>42874.467488425929</v>
      </c>
      <c r="H639" t="s">
        <v>584</v>
      </c>
      <c r="I639">
        <f t="shared" si="9"/>
        <v>954649.50798515882</v>
      </c>
    </row>
    <row r="640" spans="1:9" x14ac:dyDescent="0.25">
      <c r="A640">
        <v>1639</v>
      </c>
      <c r="B640" t="s">
        <v>12</v>
      </c>
      <c r="C640" t="s">
        <v>27</v>
      </c>
      <c r="D640" t="s">
        <v>38</v>
      </c>
      <c r="E640">
        <v>186.54</v>
      </c>
      <c r="F640">
        <v>12441819</v>
      </c>
      <c r="G640" s="2">
        <v>40870.374050925922</v>
      </c>
      <c r="H640" t="s">
        <v>422</v>
      </c>
      <c r="I640">
        <f t="shared" si="9"/>
        <v>66697.86104856868</v>
      </c>
    </row>
    <row r="641" spans="1:9" x14ac:dyDescent="0.25">
      <c r="A641">
        <v>1640</v>
      </c>
      <c r="B641" t="s">
        <v>13</v>
      </c>
      <c r="C641" t="s">
        <v>28</v>
      </c>
      <c r="D641" t="s">
        <v>43</v>
      </c>
      <c r="E641">
        <v>128.74</v>
      </c>
      <c r="F641">
        <v>95726515</v>
      </c>
      <c r="G641" s="2">
        <v>44327.505578703713</v>
      </c>
      <c r="H641" t="s">
        <v>585</v>
      </c>
      <c r="I641">
        <f t="shared" si="9"/>
        <v>743564.66521671577</v>
      </c>
    </row>
    <row r="642" spans="1:9" x14ac:dyDescent="0.25">
      <c r="A642">
        <v>1641</v>
      </c>
      <c r="B642" t="s">
        <v>14</v>
      </c>
      <c r="C642" t="s">
        <v>29</v>
      </c>
      <c r="D642" t="s">
        <v>44</v>
      </c>
      <c r="E642">
        <v>102.71</v>
      </c>
      <c r="F642">
        <v>75404892</v>
      </c>
      <c r="G642" s="2">
        <v>38226.794930555552</v>
      </c>
      <c r="H642" t="s">
        <v>586</v>
      </c>
      <c r="I642">
        <f t="shared" si="9"/>
        <v>734153.36383993772</v>
      </c>
    </row>
    <row r="643" spans="1:9" x14ac:dyDescent="0.25">
      <c r="A643">
        <v>1642</v>
      </c>
      <c r="B643" t="s">
        <v>18</v>
      </c>
      <c r="C643" t="s">
        <v>33</v>
      </c>
      <c r="D643" t="s">
        <v>46</v>
      </c>
      <c r="E643">
        <v>117.97</v>
      </c>
      <c r="F643">
        <v>49979877</v>
      </c>
      <c r="G643" s="2">
        <v>40276.814259259263</v>
      </c>
      <c r="H643" t="s">
        <v>502</v>
      </c>
      <c r="I643">
        <f t="shared" ref="I643:I706" si="10">F643/E643</f>
        <v>423665.99135373399</v>
      </c>
    </row>
    <row r="644" spans="1:9" x14ac:dyDescent="0.25">
      <c r="A644">
        <v>1643</v>
      </c>
      <c r="B644" t="s">
        <v>15</v>
      </c>
      <c r="C644" t="s">
        <v>30</v>
      </c>
      <c r="D644" t="s">
        <v>40</v>
      </c>
      <c r="E644">
        <v>193.67</v>
      </c>
      <c r="F644">
        <v>18977647</v>
      </c>
      <c r="G644" s="2">
        <v>38579.989259259259</v>
      </c>
      <c r="H644" t="s">
        <v>587</v>
      </c>
      <c r="I644">
        <f t="shared" si="10"/>
        <v>97989.606030877272</v>
      </c>
    </row>
    <row r="645" spans="1:9" x14ac:dyDescent="0.25">
      <c r="A645">
        <v>1644</v>
      </c>
      <c r="B645" t="s">
        <v>16</v>
      </c>
      <c r="C645" t="s">
        <v>31</v>
      </c>
      <c r="D645" t="s">
        <v>38</v>
      </c>
      <c r="E645">
        <v>97.45</v>
      </c>
      <c r="F645">
        <v>82476167</v>
      </c>
      <c r="G645" s="2">
        <v>40539.975081018521</v>
      </c>
      <c r="H645" t="s">
        <v>588</v>
      </c>
      <c r="I645">
        <f t="shared" si="10"/>
        <v>846343.42739866592</v>
      </c>
    </row>
    <row r="646" spans="1:9" x14ac:dyDescent="0.25">
      <c r="A646">
        <v>1645</v>
      </c>
      <c r="B646" t="s">
        <v>18</v>
      </c>
      <c r="C646" t="s">
        <v>33</v>
      </c>
      <c r="D646" t="s">
        <v>44</v>
      </c>
      <c r="E646">
        <v>120.2</v>
      </c>
      <c r="F646">
        <v>53824133</v>
      </c>
      <c r="G646" s="2">
        <v>40678.351782407408</v>
      </c>
      <c r="H646" t="s">
        <v>580</v>
      </c>
      <c r="I646">
        <f t="shared" si="10"/>
        <v>447788.1281198003</v>
      </c>
    </row>
    <row r="647" spans="1:9" x14ac:dyDescent="0.25">
      <c r="A647">
        <v>1646</v>
      </c>
      <c r="B647" t="s">
        <v>21</v>
      </c>
      <c r="C647" t="s">
        <v>36</v>
      </c>
      <c r="D647" t="s">
        <v>39</v>
      </c>
      <c r="E647">
        <v>88.93</v>
      </c>
      <c r="F647">
        <v>25845962</v>
      </c>
      <c r="G647" s="2">
        <v>40448.464999999997</v>
      </c>
      <c r="H647" t="s">
        <v>420</v>
      </c>
      <c r="I647">
        <f t="shared" si="10"/>
        <v>290632.65489711007</v>
      </c>
    </row>
    <row r="648" spans="1:9" x14ac:dyDescent="0.25">
      <c r="A648">
        <v>1647</v>
      </c>
      <c r="B648" t="s">
        <v>15</v>
      </c>
      <c r="C648" t="s">
        <v>30</v>
      </c>
      <c r="D648" t="s">
        <v>38</v>
      </c>
      <c r="E648">
        <v>76.12</v>
      </c>
      <c r="F648">
        <v>23103987</v>
      </c>
      <c r="G648" s="2">
        <v>44028.664837962962</v>
      </c>
      <c r="H648" t="s">
        <v>589</v>
      </c>
      <c r="I648">
        <f t="shared" si="10"/>
        <v>303520.58591697318</v>
      </c>
    </row>
    <row r="649" spans="1:9" x14ac:dyDescent="0.25">
      <c r="A649">
        <v>1648</v>
      </c>
      <c r="B649" t="s">
        <v>19</v>
      </c>
      <c r="C649" t="s">
        <v>34</v>
      </c>
      <c r="D649" t="s">
        <v>39</v>
      </c>
      <c r="E649">
        <v>172.49</v>
      </c>
      <c r="F649">
        <v>59663201</v>
      </c>
      <c r="G649" s="2">
        <v>43969.321145833332</v>
      </c>
      <c r="H649" t="s">
        <v>590</v>
      </c>
      <c r="I649">
        <f t="shared" si="10"/>
        <v>345893.68079308944</v>
      </c>
    </row>
    <row r="650" spans="1:9" x14ac:dyDescent="0.25">
      <c r="A650">
        <v>1649</v>
      </c>
      <c r="B650" t="s">
        <v>11</v>
      </c>
      <c r="C650" t="s">
        <v>26</v>
      </c>
      <c r="D650" t="s">
        <v>42</v>
      </c>
      <c r="E650">
        <v>121.36</v>
      </c>
      <c r="F650">
        <v>23550251</v>
      </c>
      <c r="G650" s="2">
        <v>42029.73636574074</v>
      </c>
      <c r="H650" t="s">
        <v>161</v>
      </c>
      <c r="I650">
        <f t="shared" si="10"/>
        <v>194052.82630191167</v>
      </c>
    </row>
    <row r="651" spans="1:9" x14ac:dyDescent="0.25">
      <c r="A651">
        <v>1650</v>
      </c>
      <c r="B651" t="s">
        <v>22</v>
      </c>
      <c r="C651" t="s">
        <v>37</v>
      </c>
      <c r="D651" t="s">
        <v>38</v>
      </c>
      <c r="E651">
        <v>140.43</v>
      </c>
      <c r="F651">
        <v>35371099</v>
      </c>
      <c r="G651" s="2">
        <v>42764.356666666667</v>
      </c>
      <c r="H651" t="s">
        <v>567</v>
      </c>
      <c r="I651">
        <f t="shared" si="10"/>
        <v>251877.0846685181</v>
      </c>
    </row>
    <row r="652" spans="1:9" x14ac:dyDescent="0.25">
      <c r="A652">
        <v>1651</v>
      </c>
      <c r="B652" t="s">
        <v>20</v>
      </c>
      <c r="C652" t="s">
        <v>35</v>
      </c>
      <c r="D652" t="s">
        <v>43</v>
      </c>
      <c r="E652">
        <v>83.37</v>
      </c>
      <c r="F652">
        <v>47731391</v>
      </c>
      <c r="G652" s="2">
        <v>40982.117638888893</v>
      </c>
      <c r="H652" t="s">
        <v>591</v>
      </c>
      <c r="I652">
        <f t="shared" si="10"/>
        <v>572524.78109631757</v>
      </c>
    </row>
    <row r="653" spans="1:9" x14ac:dyDescent="0.25">
      <c r="A653">
        <v>1652</v>
      </c>
      <c r="B653" t="s">
        <v>10</v>
      </c>
      <c r="C653" t="s">
        <v>25</v>
      </c>
      <c r="D653" t="s">
        <v>43</v>
      </c>
      <c r="E653">
        <v>115.64</v>
      </c>
      <c r="F653">
        <v>96357005</v>
      </c>
      <c r="G653" s="2">
        <v>39119.62127314815</v>
      </c>
      <c r="H653" t="s">
        <v>592</v>
      </c>
      <c r="I653">
        <f t="shared" si="10"/>
        <v>833249.78381182987</v>
      </c>
    </row>
    <row r="654" spans="1:9" x14ac:dyDescent="0.25">
      <c r="A654">
        <v>1653</v>
      </c>
      <c r="B654" t="s">
        <v>15</v>
      </c>
      <c r="C654" t="s">
        <v>30</v>
      </c>
      <c r="D654" t="s">
        <v>42</v>
      </c>
      <c r="E654">
        <v>199.38</v>
      </c>
      <c r="F654">
        <v>70721117</v>
      </c>
      <c r="G654" s="2">
        <v>44426.160486111112</v>
      </c>
      <c r="H654" t="s">
        <v>593</v>
      </c>
      <c r="I654">
        <f t="shared" si="10"/>
        <v>354705.17103019363</v>
      </c>
    </row>
    <row r="655" spans="1:9" x14ac:dyDescent="0.25">
      <c r="A655">
        <v>1654</v>
      </c>
      <c r="B655" t="s">
        <v>21</v>
      </c>
      <c r="C655" t="s">
        <v>36</v>
      </c>
      <c r="D655" t="s">
        <v>42</v>
      </c>
      <c r="E655">
        <v>40.299999999999997</v>
      </c>
      <c r="F655">
        <v>85778733</v>
      </c>
      <c r="G655" s="2">
        <v>41854.645185185182</v>
      </c>
      <c r="H655" t="s">
        <v>594</v>
      </c>
      <c r="I655">
        <f t="shared" si="10"/>
        <v>2128504.5409429283</v>
      </c>
    </row>
    <row r="656" spans="1:9" x14ac:dyDescent="0.25">
      <c r="A656">
        <v>1655</v>
      </c>
      <c r="B656" t="s">
        <v>22</v>
      </c>
      <c r="C656" t="s">
        <v>37</v>
      </c>
      <c r="D656" t="s">
        <v>47</v>
      </c>
      <c r="E656">
        <v>153.53</v>
      </c>
      <c r="F656">
        <v>71933443</v>
      </c>
      <c r="G656" s="2">
        <v>40196.073321759257</v>
      </c>
      <c r="H656" t="s">
        <v>449</v>
      </c>
      <c r="I656">
        <f t="shared" si="10"/>
        <v>468530.20907965867</v>
      </c>
    </row>
    <row r="657" spans="1:9" x14ac:dyDescent="0.25">
      <c r="A657">
        <v>1656</v>
      </c>
      <c r="B657" t="s">
        <v>9</v>
      </c>
      <c r="C657" t="s">
        <v>24</v>
      </c>
      <c r="D657" t="s">
        <v>45</v>
      </c>
      <c r="E657">
        <v>107.3</v>
      </c>
      <c r="F657">
        <v>52475370</v>
      </c>
      <c r="G657" s="2">
        <v>39201.674490740741</v>
      </c>
      <c r="H657" t="s">
        <v>595</v>
      </c>
      <c r="I657">
        <f t="shared" si="10"/>
        <v>489052.84249767009</v>
      </c>
    </row>
    <row r="658" spans="1:9" x14ac:dyDescent="0.25">
      <c r="A658">
        <v>1657</v>
      </c>
      <c r="B658" t="s">
        <v>16</v>
      </c>
      <c r="C658" t="s">
        <v>31</v>
      </c>
      <c r="D658" t="s">
        <v>40</v>
      </c>
      <c r="E658">
        <v>52.91</v>
      </c>
      <c r="F658">
        <v>44776093</v>
      </c>
      <c r="G658" s="2">
        <v>44295.233831018522</v>
      </c>
      <c r="H658" t="s">
        <v>596</v>
      </c>
      <c r="I658">
        <f t="shared" si="10"/>
        <v>846269.00396900403</v>
      </c>
    </row>
    <row r="659" spans="1:9" x14ac:dyDescent="0.25">
      <c r="A659">
        <v>1658</v>
      </c>
      <c r="B659" t="s">
        <v>8</v>
      </c>
      <c r="C659" t="s">
        <v>23</v>
      </c>
      <c r="D659" t="s">
        <v>44</v>
      </c>
      <c r="E659">
        <v>98.98</v>
      </c>
      <c r="F659">
        <v>86986477</v>
      </c>
      <c r="G659" s="2">
        <v>41230.730891203697</v>
      </c>
      <c r="H659" t="s">
        <v>597</v>
      </c>
      <c r="I659">
        <f t="shared" si="10"/>
        <v>878828.82400484942</v>
      </c>
    </row>
    <row r="660" spans="1:9" x14ac:dyDescent="0.25">
      <c r="A660">
        <v>1659</v>
      </c>
      <c r="B660" t="s">
        <v>17</v>
      </c>
      <c r="C660" t="s">
        <v>32</v>
      </c>
      <c r="D660" t="s">
        <v>42</v>
      </c>
      <c r="E660">
        <v>38.119999999999997</v>
      </c>
      <c r="F660">
        <v>73156514</v>
      </c>
      <c r="G660" s="2">
        <v>44215.875555555547</v>
      </c>
      <c r="H660" t="s">
        <v>598</v>
      </c>
      <c r="I660">
        <f t="shared" si="10"/>
        <v>1919111.0703043023</v>
      </c>
    </row>
    <row r="661" spans="1:9" x14ac:dyDescent="0.25">
      <c r="A661">
        <v>1660</v>
      </c>
      <c r="B661" t="s">
        <v>14</v>
      </c>
      <c r="C661" t="s">
        <v>29</v>
      </c>
      <c r="D661" t="s">
        <v>44</v>
      </c>
      <c r="E661">
        <v>123.32</v>
      </c>
      <c r="F661">
        <v>75491255</v>
      </c>
      <c r="G661" s="2">
        <v>38475.064895833333</v>
      </c>
      <c r="H661" t="s">
        <v>599</v>
      </c>
      <c r="I661">
        <f t="shared" si="10"/>
        <v>612157.43593902048</v>
      </c>
    </row>
    <row r="662" spans="1:9" x14ac:dyDescent="0.25">
      <c r="A662">
        <v>1661</v>
      </c>
      <c r="B662" t="s">
        <v>20</v>
      </c>
      <c r="C662" t="s">
        <v>35</v>
      </c>
      <c r="D662" t="s">
        <v>42</v>
      </c>
      <c r="E662">
        <v>57.45</v>
      </c>
      <c r="F662">
        <v>2099411</v>
      </c>
      <c r="G662" s="2">
        <v>41065.173773148148</v>
      </c>
      <c r="H662" t="s">
        <v>448</v>
      </c>
      <c r="I662">
        <f t="shared" si="10"/>
        <v>36543.272410791993</v>
      </c>
    </row>
    <row r="663" spans="1:9" x14ac:dyDescent="0.25">
      <c r="A663">
        <v>1662</v>
      </c>
      <c r="B663" t="s">
        <v>8</v>
      </c>
      <c r="C663" t="s">
        <v>23</v>
      </c>
      <c r="D663" t="s">
        <v>45</v>
      </c>
      <c r="E663">
        <v>64.95</v>
      </c>
      <c r="F663">
        <v>45160137</v>
      </c>
      <c r="G663" s="2">
        <v>39351.752627314818</v>
      </c>
      <c r="H663" t="s">
        <v>600</v>
      </c>
      <c r="I663">
        <f t="shared" si="10"/>
        <v>695306.18937644339</v>
      </c>
    </row>
    <row r="664" spans="1:9" x14ac:dyDescent="0.25">
      <c r="A664">
        <v>1663</v>
      </c>
      <c r="B664" t="s">
        <v>20</v>
      </c>
      <c r="C664" t="s">
        <v>35</v>
      </c>
      <c r="D664" t="s">
        <v>47</v>
      </c>
      <c r="E664">
        <v>187.6</v>
      </c>
      <c r="F664">
        <v>55667841</v>
      </c>
      <c r="G664" s="2">
        <v>40615.949421296304</v>
      </c>
      <c r="H664" t="s">
        <v>586</v>
      </c>
      <c r="I664">
        <f t="shared" si="10"/>
        <v>296736.89232409385</v>
      </c>
    </row>
    <row r="665" spans="1:9" x14ac:dyDescent="0.25">
      <c r="A665">
        <v>1664</v>
      </c>
      <c r="B665" t="s">
        <v>11</v>
      </c>
      <c r="C665" t="s">
        <v>26</v>
      </c>
      <c r="D665" t="s">
        <v>39</v>
      </c>
      <c r="E665">
        <v>70.73</v>
      </c>
      <c r="F665">
        <v>48670769</v>
      </c>
      <c r="G665" s="2">
        <v>39425.006828703707</v>
      </c>
      <c r="H665" t="s">
        <v>601</v>
      </c>
      <c r="I665">
        <f t="shared" si="10"/>
        <v>688120.58532447333</v>
      </c>
    </row>
    <row r="666" spans="1:9" x14ac:dyDescent="0.25">
      <c r="A666">
        <v>1665</v>
      </c>
      <c r="B666" t="s">
        <v>20</v>
      </c>
      <c r="C666" t="s">
        <v>35</v>
      </c>
      <c r="D666" t="s">
        <v>39</v>
      </c>
      <c r="E666">
        <v>132.88</v>
      </c>
      <c r="F666">
        <v>79767459</v>
      </c>
      <c r="G666" s="2">
        <v>39308.61310185185</v>
      </c>
      <c r="H666" t="s">
        <v>419</v>
      </c>
      <c r="I666">
        <f t="shared" si="10"/>
        <v>600296.95213726675</v>
      </c>
    </row>
    <row r="667" spans="1:9" x14ac:dyDescent="0.25">
      <c r="A667">
        <v>1666</v>
      </c>
      <c r="B667" t="s">
        <v>11</v>
      </c>
      <c r="C667" t="s">
        <v>26</v>
      </c>
      <c r="D667" t="s">
        <v>46</v>
      </c>
      <c r="E667">
        <v>140.31</v>
      </c>
      <c r="F667">
        <v>24583884</v>
      </c>
      <c r="G667" s="2">
        <v>43946.981377314813</v>
      </c>
      <c r="H667" t="s">
        <v>602</v>
      </c>
      <c r="I667">
        <f t="shared" si="10"/>
        <v>175211.20376309601</v>
      </c>
    </row>
    <row r="668" spans="1:9" x14ac:dyDescent="0.25">
      <c r="A668">
        <v>1667</v>
      </c>
      <c r="B668" t="s">
        <v>12</v>
      </c>
      <c r="C668" t="s">
        <v>27</v>
      </c>
      <c r="D668" t="s">
        <v>47</v>
      </c>
      <c r="E668">
        <v>46.98</v>
      </c>
      <c r="F668">
        <v>72128186</v>
      </c>
      <c r="G668" s="2">
        <v>40397.865879629629</v>
      </c>
      <c r="H668" t="s">
        <v>603</v>
      </c>
      <c r="I668">
        <f t="shared" si="10"/>
        <v>1535295.5725840784</v>
      </c>
    </row>
    <row r="669" spans="1:9" x14ac:dyDescent="0.25">
      <c r="A669">
        <v>1668</v>
      </c>
      <c r="B669" t="s">
        <v>10</v>
      </c>
      <c r="C669" t="s">
        <v>25</v>
      </c>
      <c r="D669" t="s">
        <v>48</v>
      </c>
      <c r="E669">
        <v>133.66</v>
      </c>
      <c r="F669">
        <v>816625</v>
      </c>
      <c r="G669" s="2">
        <v>42166.502106481479</v>
      </c>
      <c r="H669" t="s">
        <v>213</v>
      </c>
      <c r="I669">
        <f t="shared" si="10"/>
        <v>6109.7186892114323</v>
      </c>
    </row>
    <row r="670" spans="1:9" x14ac:dyDescent="0.25">
      <c r="A670">
        <v>1669</v>
      </c>
      <c r="B670" t="s">
        <v>21</v>
      </c>
      <c r="C670" t="s">
        <v>36</v>
      </c>
      <c r="D670" t="s">
        <v>38</v>
      </c>
      <c r="E670">
        <v>121.2</v>
      </c>
      <c r="F670">
        <v>68353309</v>
      </c>
      <c r="G670" s="2">
        <v>37918.398981481478</v>
      </c>
      <c r="H670" t="s">
        <v>604</v>
      </c>
      <c r="I670">
        <f t="shared" si="10"/>
        <v>563971.19636963692</v>
      </c>
    </row>
    <row r="671" spans="1:9" x14ac:dyDescent="0.25">
      <c r="A671">
        <v>1670</v>
      </c>
      <c r="B671" t="s">
        <v>9</v>
      </c>
      <c r="C671" t="s">
        <v>24</v>
      </c>
      <c r="D671" t="s">
        <v>41</v>
      </c>
      <c r="E671">
        <v>96.17</v>
      </c>
      <c r="F671">
        <v>58640437</v>
      </c>
      <c r="G671" s="2">
        <v>43356.008287037039</v>
      </c>
      <c r="H671" t="s">
        <v>605</v>
      </c>
      <c r="I671">
        <f t="shared" si="10"/>
        <v>609758.10543828632</v>
      </c>
    </row>
    <row r="672" spans="1:9" x14ac:dyDescent="0.25">
      <c r="A672">
        <v>1671</v>
      </c>
      <c r="B672" t="s">
        <v>12</v>
      </c>
      <c r="C672" t="s">
        <v>27</v>
      </c>
      <c r="D672" t="s">
        <v>48</v>
      </c>
      <c r="E672">
        <v>51.47</v>
      </c>
      <c r="F672">
        <v>58118886</v>
      </c>
      <c r="G672" s="2">
        <v>44419.963437500002</v>
      </c>
      <c r="H672" t="s">
        <v>606</v>
      </c>
      <c r="I672">
        <f t="shared" si="10"/>
        <v>1129179.8329123762</v>
      </c>
    </row>
    <row r="673" spans="1:9" x14ac:dyDescent="0.25">
      <c r="A673">
        <v>1672</v>
      </c>
      <c r="B673" t="s">
        <v>22</v>
      </c>
      <c r="C673" t="s">
        <v>37</v>
      </c>
      <c r="D673" t="s">
        <v>40</v>
      </c>
      <c r="E673">
        <v>80.3</v>
      </c>
      <c r="F673">
        <v>25411421</v>
      </c>
      <c r="G673" s="2">
        <v>39168.935671296298</v>
      </c>
      <c r="H673" t="s">
        <v>451</v>
      </c>
      <c r="I673">
        <f t="shared" si="10"/>
        <v>316456.05230386055</v>
      </c>
    </row>
    <row r="674" spans="1:9" x14ac:dyDescent="0.25">
      <c r="A674">
        <v>1673</v>
      </c>
      <c r="B674" t="s">
        <v>22</v>
      </c>
      <c r="C674" t="s">
        <v>37</v>
      </c>
      <c r="D674" t="s">
        <v>43</v>
      </c>
      <c r="E674">
        <v>75.95</v>
      </c>
      <c r="F674">
        <v>38482104</v>
      </c>
      <c r="G674" s="2">
        <v>38175.375879629632</v>
      </c>
      <c r="H674" t="s">
        <v>415</v>
      </c>
      <c r="I674">
        <f t="shared" si="10"/>
        <v>506676.81369321921</v>
      </c>
    </row>
    <row r="675" spans="1:9" x14ac:dyDescent="0.25">
      <c r="A675">
        <v>1674</v>
      </c>
      <c r="B675" t="s">
        <v>8</v>
      </c>
      <c r="C675" t="s">
        <v>23</v>
      </c>
      <c r="D675" t="s">
        <v>44</v>
      </c>
      <c r="E675">
        <v>102.67</v>
      </c>
      <c r="F675">
        <v>20456299</v>
      </c>
      <c r="G675" s="2">
        <v>43558.150833333333</v>
      </c>
      <c r="H675" t="s">
        <v>190</v>
      </c>
      <c r="I675">
        <f t="shared" si="10"/>
        <v>199243.19664945942</v>
      </c>
    </row>
    <row r="676" spans="1:9" x14ac:dyDescent="0.25">
      <c r="A676">
        <v>1675</v>
      </c>
      <c r="B676" t="s">
        <v>11</v>
      </c>
      <c r="C676" t="s">
        <v>26</v>
      </c>
      <c r="D676" t="s">
        <v>46</v>
      </c>
      <c r="E676">
        <v>189.31</v>
      </c>
      <c r="F676">
        <v>35570067</v>
      </c>
      <c r="G676" s="2">
        <v>42109.025092592587</v>
      </c>
      <c r="H676" t="s">
        <v>607</v>
      </c>
      <c r="I676">
        <f t="shared" si="10"/>
        <v>187893.22803866674</v>
      </c>
    </row>
    <row r="677" spans="1:9" x14ac:dyDescent="0.25">
      <c r="A677">
        <v>1676</v>
      </c>
      <c r="B677" t="s">
        <v>20</v>
      </c>
      <c r="C677" t="s">
        <v>35</v>
      </c>
      <c r="D677" t="s">
        <v>42</v>
      </c>
      <c r="E677">
        <v>157.80000000000001</v>
      </c>
      <c r="F677">
        <v>42592533</v>
      </c>
      <c r="G677" s="2">
        <v>40498.011770833327</v>
      </c>
      <c r="H677" t="s">
        <v>608</v>
      </c>
      <c r="I677">
        <f t="shared" si="10"/>
        <v>269914.65779467678</v>
      </c>
    </row>
    <row r="678" spans="1:9" x14ac:dyDescent="0.25">
      <c r="A678">
        <v>1677</v>
      </c>
      <c r="B678" t="s">
        <v>20</v>
      </c>
      <c r="C678" t="s">
        <v>35</v>
      </c>
      <c r="D678" t="s">
        <v>45</v>
      </c>
      <c r="E678">
        <v>100.45</v>
      </c>
      <c r="F678">
        <v>1386578</v>
      </c>
      <c r="G678" s="2">
        <v>44429.308229166672</v>
      </c>
      <c r="H678" t="s">
        <v>609</v>
      </c>
      <c r="I678">
        <f t="shared" si="10"/>
        <v>13803.663514186163</v>
      </c>
    </row>
    <row r="679" spans="1:9" x14ac:dyDescent="0.25">
      <c r="A679">
        <v>1678</v>
      </c>
      <c r="B679" t="s">
        <v>10</v>
      </c>
      <c r="C679" t="s">
        <v>25</v>
      </c>
      <c r="D679" t="s">
        <v>41</v>
      </c>
      <c r="E679">
        <v>101.63</v>
      </c>
      <c r="F679">
        <v>92075535</v>
      </c>
      <c r="G679" s="2">
        <v>39985.390868055547</v>
      </c>
      <c r="H679" t="s">
        <v>610</v>
      </c>
      <c r="I679">
        <f t="shared" si="10"/>
        <v>905987.74968021258</v>
      </c>
    </row>
    <row r="680" spans="1:9" x14ac:dyDescent="0.25">
      <c r="A680">
        <v>1679</v>
      </c>
      <c r="B680" t="s">
        <v>10</v>
      </c>
      <c r="C680" t="s">
        <v>25</v>
      </c>
      <c r="D680" t="s">
        <v>43</v>
      </c>
      <c r="E680">
        <v>41.64</v>
      </c>
      <c r="F680">
        <v>31328233</v>
      </c>
      <c r="G680" s="2">
        <v>39798.334745370368</v>
      </c>
      <c r="H680" t="s">
        <v>611</v>
      </c>
      <c r="I680">
        <f t="shared" si="10"/>
        <v>752359.10182516812</v>
      </c>
    </row>
    <row r="681" spans="1:9" x14ac:dyDescent="0.25">
      <c r="A681">
        <v>1680</v>
      </c>
      <c r="B681" t="s">
        <v>13</v>
      </c>
      <c r="C681" t="s">
        <v>28</v>
      </c>
      <c r="D681" t="s">
        <v>39</v>
      </c>
      <c r="E681">
        <v>73.63</v>
      </c>
      <c r="F681">
        <v>3187255</v>
      </c>
      <c r="G681" s="2">
        <v>43524.909687500003</v>
      </c>
      <c r="H681" t="s">
        <v>590</v>
      </c>
      <c r="I681">
        <f t="shared" si="10"/>
        <v>43287.450767350267</v>
      </c>
    </row>
    <row r="682" spans="1:9" x14ac:dyDescent="0.25">
      <c r="A682">
        <v>1681</v>
      </c>
      <c r="B682" t="s">
        <v>13</v>
      </c>
      <c r="C682" t="s">
        <v>28</v>
      </c>
      <c r="D682" t="s">
        <v>48</v>
      </c>
      <c r="E682">
        <v>114.39</v>
      </c>
      <c r="F682">
        <v>90158122</v>
      </c>
      <c r="G682" s="2">
        <v>39658.820844907408</v>
      </c>
      <c r="H682" t="s">
        <v>612</v>
      </c>
      <c r="I682">
        <f t="shared" si="10"/>
        <v>788164.36751464289</v>
      </c>
    </row>
    <row r="683" spans="1:9" x14ac:dyDescent="0.25">
      <c r="A683">
        <v>1682</v>
      </c>
      <c r="B683" t="s">
        <v>22</v>
      </c>
      <c r="C683" t="s">
        <v>37</v>
      </c>
      <c r="D683" t="s">
        <v>38</v>
      </c>
      <c r="E683">
        <v>36.31</v>
      </c>
      <c r="F683">
        <v>85101783</v>
      </c>
      <c r="G683" s="2">
        <v>40594.503981481481</v>
      </c>
      <c r="H683" t="s">
        <v>613</v>
      </c>
      <c r="I683">
        <f t="shared" si="10"/>
        <v>2343756.0727072433</v>
      </c>
    </row>
    <row r="684" spans="1:9" x14ac:dyDescent="0.25">
      <c r="A684">
        <v>1683</v>
      </c>
      <c r="B684" t="s">
        <v>14</v>
      </c>
      <c r="C684" t="s">
        <v>29</v>
      </c>
      <c r="D684" t="s">
        <v>43</v>
      </c>
      <c r="E684">
        <v>174.73</v>
      </c>
      <c r="F684">
        <v>85348681</v>
      </c>
      <c r="G684" s="2">
        <v>40330.403749999998</v>
      </c>
      <c r="H684" t="s">
        <v>614</v>
      </c>
      <c r="I684">
        <f t="shared" si="10"/>
        <v>488460.3731471413</v>
      </c>
    </row>
    <row r="685" spans="1:9" x14ac:dyDescent="0.25">
      <c r="A685">
        <v>1684</v>
      </c>
      <c r="B685" t="s">
        <v>16</v>
      </c>
      <c r="C685" t="s">
        <v>31</v>
      </c>
      <c r="D685" t="s">
        <v>38</v>
      </c>
      <c r="E685">
        <v>119.57</v>
      </c>
      <c r="F685">
        <v>6637864</v>
      </c>
      <c r="G685" s="2">
        <v>38328.90315972222</v>
      </c>
      <c r="H685" t="s">
        <v>615</v>
      </c>
      <c r="I685">
        <f t="shared" si="10"/>
        <v>55514.460148866776</v>
      </c>
    </row>
    <row r="686" spans="1:9" x14ac:dyDescent="0.25">
      <c r="A686">
        <v>1685</v>
      </c>
      <c r="B686" t="s">
        <v>22</v>
      </c>
      <c r="C686" t="s">
        <v>37</v>
      </c>
      <c r="D686" t="s">
        <v>48</v>
      </c>
      <c r="E686">
        <v>67.180000000000007</v>
      </c>
      <c r="F686">
        <v>25262554</v>
      </c>
      <c r="G686" s="2">
        <v>38169.345185185193</v>
      </c>
      <c r="H686" t="s">
        <v>616</v>
      </c>
      <c r="I686">
        <f t="shared" si="10"/>
        <v>376042.78058946109</v>
      </c>
    </row>
    <row r="687" spans="1:9" x14ac:dyDescent="0.25">
      <c r="A687">
        <v>1686</v>
      </c>
      <c r="B687" t="s">
        <v>9</v>
      </c>
      <c r="C687" t="s">
        <v>24</v>
      </c>
      <c r="D687" t="s">
        <v>40</v>
      </c>
      <c r="E687">
        <v>36.57</v>
      </c>
      <c r="F687">
        <v>23994647</v>
      </c>
      <c r="G687" s="2">
        <v>43776.380162037043</v>
      </c>
      <c r="H687" t="s">
        <v>346</v>
      </c>
      <c r="I687">
        <f t="shared" si="10"/>
        <v>656129.25895542791</v>
      </c>
    </row>
    <row r="688" spans="1:9" x14ac:dyDescent="0.25">
      <c r="A688">
        <v>1687</v>
      </c>
      <c r="B688" t="s">
        <v>9</v>
      </c>
      <c r="C688" t="s">
        <v>24</v>
      </c>
      <c r="D688" t="s">
        <v>41</v>
      </c>
      <c r="E688">
        <v>91.7</v>
      </c>
      <c r="F688">
        <v>74014372</v>
      </c>
      <c r="G688" s="2">
        <v>38383.866064814807</v>
      </c>
      <c r="H688" t="s">
        <v>590</v>
      </c>
      <c r="I688">
        <f t="shared" si="10"/>
        <v>807136.00872410031</v>
      </c>
    </row>
    <row r="689" spans="1:9" x14ac:dyDescent="0.25">
      <c r="A689">
        <v>1688</v>
      </c>
      <c r="B689" t="s">
        <v>22</v>
      </c>
      <c r="C689" t="s">
        <v>37</v>
      </c>
      <c r="D689" t="s">
        <v>44</v>
      </c>
      <c r="E689">
        <v>77.45</v>
      </c>
      <c r="F689">
        <v>4151126</v>
      </c>
      <c r="G689" s="2">
        <v>39487.11509259259</v>
      </c>
      <c r="H689" t="s">
        <v>617</v>
      </c>
      <c r="I689">
        <f t="shared" si="10"/>
        <v>53597.495158166559</v>
      </c>
    </row>
    <row r="690" spans="1:9" x14ac:dyDescent="0.25">
      <c r="A690">
        <v>1689</v>
      </c>
      <c r="B690" t="s">
        <v>22</v>
      </c>
      <c r="C690" t="s">
        <v>37</v>
      </c>
      <c r="D690" t="s">
        <v>43</v>
      </c>
      <c r="E690">
        <v>58.72</v>
      </c>
      <c r="F690">
        <v>48604056</v>
      </c>
      <c r="G690" s="2">
        <v>40877.401655092603</v>
      </c>
      <c r="H690" t="s">
        <v>618</v>
      </c>
      <c r="I690">
        <f t="shared" si="10"/>
        <v>827725.7493188011</v>
      </c>
    </row>
    <row r="691" spans="1:9" x14ac:dyDescent="0.25">
      <c r="A691">
        <v>1690</v>
      </c>
      <c r="B691" t="s">
        <v>8</v>
      </c>
      <c r="C691" t="s">
        <v>23</v>
      </c>
      <c r="D691" t="s">
        <v>40</v>
      </c>
      <c r="E691">
        <v>72.849999999999994</v>
      </c>
      <c r="F691">
        <v>9184990</v>
      </c>
      <c r="G691" s="2">
        <v>38625.52107638889</v>
      </c>
      <c r="H691" t="s">
        <v>619</v>
      </c>
      <c r="I691">
        <f t="shared" si="10"/>
        <v>126080.8510638298</v>
      </c>
    </row>
    <row r="692" spans="1:9" x14ac:dyDescent="0.25">
      <c r="A692">
        <v>1691</v>
      </c>
      <c r="B692" t="s">
        <v>18</v>
      </c>
      <c r="C692" t="s">
        <v>33</v>
      </c>
      <c r="D692" t="s">
        <v>38</v>
      </c>
      <c r="E692">
        <v>47.14</v>
      </c>
      <c r="F692">
        <v>97305866</v>
      </c>
      <c r="G692" s="2">
        <v>39158.159895833327</v>
      </c>
      <c r="H692" t="s">
        <v>620</v>
      </c>
      <c r="I692">
        <f t="shared" si="10"/>
        <v>2064188.9266016122</v>
      </c>
    </row>
    <row r="693" spans="1:9" x14ac:dyDescent="0.25">
      <c r="A693">
        <v>1692</v>
      </c>
      <c r="B693" t="s">
        <v>19</v>
      </c>
      <c r="C693" t="s">
        <v>34</v>
      </c>
      <c r="D693" t="s">
        <v>47</v>
      </c>
      <c r="E693">
        <v>181.22</v>
      </c>
      <c r="F693">
        <v>74583175</v>
      </c>
      <c r="G693" s="2">
        <v>41611.472187500003</v>
      </c>
      <c r="H693" t="s">
        <v>621</v>
      </c>
      <c r="I693">
        <f t="shared" si="10"/>
        <v>411561.49983445538</v>
      </c>
    </row>
    <row r="694" spans="1:9" x14ac:dyDescent="0.25">
      <c r="A694">
        <v>1693</v>
      </c>
      <c r="B694" t="s">
        <v>14</v>
      </c>
      <c r="C694" t="s">
        <v>29</v>
      </c>
      <c r="D694" t="s">
        <v>38</v>
      </c>
      <c r="E694">
        <v>141.37</v>
      </c>
      <c r="F694">
        <v>57362352</v>
      </c>
      <c r="G694" s="2">
        <v>43246.654398148137</v>
      </c>
      <c r="H694" t="s">
        <v>221</v>
      </c>
      <c r="I694">
        <f t="shared" si="10"/>
        <v>405760.43007710262</v>
      </c>
    </row>
    <row r="695" spans="1:9" x14ac:dyDescent="0.25">
      <c r="A695">
        <v>1694</v>
      </c>
      <c r="B695" t="s">
        <v>19</v>
      </c>
      <c r="C695" t="s">
        <v>34</v>
      </c>
      <c r="D695" t="s">
        <v>40</v>
      </c>
      <c r="E695">
        <v>199.14</v>
      </c>
      <c r="F695">
        <v>66079347</v>
      </c>
      <c r="G695" s="2">
        <v>41472.986273148148</v>
      </c>
      <c r="H695" t="s">
        <v>622</v>
      </c>
      <c r="I695">
        <f t="shared" si="10"/>
        <v>331823.57637842727</v>
      </c>
    </row>
    <row r="696" spans="1:9" x14ac:dyDescent="0.25">
      <c r="A696">
        <v>1695</v>
      </c>
      <c r="B696" t="s">
        <v>8</v>
      </c>
      <c r="C696" t="s">
        <v>23</v>
      </c>
      <c r="D696" t="s">
        <v>41</v>
      </c>
      <c r="E696">
        <v>154.34</v>
      </c>
      <c r="F696">
        <v>55131094</v>
      </c>
      <c r="G696" s="2">
        <v>44252.097083333327</v>
      </c>
      <c r="H696" t="s">
        <v>447</v>
      </c>
      <c r="I696">
        <f t="shared" si="10"/>
        <v>357205.48140469095</v>
      </c>
    </row>
    <row r="697" spans="1:9" x14ac:dyDescent="0.25">
      <c r="A697">
        <v>1696</v>
      </c>
      <c r="B697" t="s">
        <v>8</v>
      </c>
      <c r="C697" t="s">
        <v>23</v>
      </c>
      <c r="D697" t="s">
        <v>44</v>
      </c>
      <c r="E697">
        <v>136.78</v>
      </c>
      <c r="F697">
        <v>89557564</v>
      </c>
      <c r="G697" s="2">
        <v>37938.401967592603</v>
      </c>
      <c r="H697" t="s">
        <v>295</v>
      </c>
      <c r="I697">
        <f t="shared" si="10"/>
        <v>654756.28015791776</v>
      </c>
    </row>
    <row r="698" spans="1:9" x14ac:dyDescent="0.25">
      <c r="A698">
        <v>1697</v>
      </c>
      <c r="B698" t="s">
        <v>17</v>
      </c>
      <c r="C698" t="s">
        <v>32</v>
      </c>
      <c r="D698" t="s">
        <v>43</v>
      </c>
      <c r="E698">
        <v>46.36</v>
      </c>
      <c r="F698">
        <v>88628261</v>
      </c>
      <c r="G698" s="2">
        <v>39880.756539351853</v>
      </c>
      <c r="H698" t="s">
        <v>623</v>
      </c>
      <c r="I698">
        <f t="shared" si="10"/>
        <v>1911739.8835202761</v>
      </c>
    </row>
    <row r="699" spans="1:9" x14ac:dyDescent="0.25">
      <c r="A699">
        <v>1698</v>
      </c>
      <c r="B699" t="s">
        <v>11</v>
      </c>
      <c r="C699" t="s">
        <v>26</v>
      </c>
      <c r="D699" t="s">
        <v>40</v>
      </c>
      <c r="E699">
        <v>39.799999999999997</v>
      </c>
      <c r="F699">
        <v>53431319</v>
      </c>
      <c r="G699" s="2">
        <v>39526.14947916667</v>
      </c>
      <c r="H699" t="s">
        <v>97</v>
      </c>
      <c r="I699">
        <f t="shared" si="10"/>
        <v>1342495.4522613066</v>
      </c>
    </row>
    <row r="700" spans="1:9" x14ac:dyDescent="0.25">
      <c r="A700">
        <v>1699</v>
      </c>
      <c r="B700" t="s">
        <v>14</v>
      </c>
      <c r="C700" t="s">
        <v>29</v>
      </c>
      <c r="D700" t="s">
        <v>47</v>
      </c>
      <c r="E700">
        <v>32.11</v>
      </c>
      <c r="F700">
        <v>89417051</v>
      </c>
      <c r="G700" s="2">
        <v>39955.570856481478</v>
      </c>
      <c r="H700" t="s">
        <v>159</v>
      </c>
      <c r="I700">
        <f t="shared" si="10"/>
        <v>2784710.4017440048</v>
      </c>
    </row>
    <row r="701" spans="1:9" x14ac:dyDescent="0.25">
      <c r="A701">
        <v>1700</v>
      </c>
      <c r="B701" t="s">
        <v>13</v>
      </c>
      <c r="C701" t="s">
        <v>28</v>
      </c>
      <c r="D701" t="s">
        <v>44</v>
      </c>
      <c r="E701">
        <v>51.91</v>
      </c>
      <c r="F701">
        <v>98942115</v>
      </c>
      <c r="G701" s="2">
        <v>44641.572905092587</v>
      </c>
      <c r="H701" t="s">
        <v>258</v>
      </c>
      <c r="I701">
        <f t="shared" si="10"/>
        <v>1906031.8821036411</v>
      </c>
    </row>
    <row r="702" spans="1:9" x14ac:dyDescent="0.25">
      <c r="A702">
        <v>1701</v>
      </c>
      <c r="B702" t="s">
        <v>13</v>
      </c>
      <c r="C702" t="s">
        <v>28</v>
      </c>
      <c r="D702" t="s">
        <v>48</v>
      </c>
      <c r="E702">
        <v>161.37</v>
      </c>
      <c r="F702">
        <v>59276239</v>
      </c>
      <c r="G702" s="2">
        <v>41469.453310185178</v>
      </c>
      <c r="H702" t="s">
        <v>204</v>
      </c>
      <c r="I702">
        <f t="shared" si="10"/>
        <v>367331.22017723246</v>
      </c>
    </row>
    <row r="703" spans="1:9" x14ac:dyDescent="0.25">
      <c r="A703">
        <v>1702</v>
      </c>
      <c r="B703" t="s">
        <v>17</v>
      </c>
      <c r="C703" t="s">
        <v>32</v>
      </c>
      <c r="D703" t="s">
        <v>41</v>
      </c>
      <c r="E703">
        <v>42.5</v>
      </c>
      <c r="F703">
        <v>1390618</v>
      </c>
      <c r="G703" s="2">
        <v>42019.555798611109</v>
      </c>
      <c r="H703" t="s">
        <v>624</v>
      </c>
      <c r="I703">
        <f t="shared" si="10"/>
        <v>32720.423529411764</v>
      </c>
    </row>
    <row r="704" spans="1:9" x14ac:dyDescent="0.25">
      <c r="A704">
        <v>1703</v>
      </c>
      <c r="B704" t="s">
        <v>16</v>
      </c>
      <c r="C704" t="s">
        <v>31</v>
      </c>
      <c r="D704" t="s">
        <v>42</v>
      </c>
      <c r="E704">
        <v>179.92</v>
      </c>
      <c r="F704">
        <v>26750902</v>
      </c>
      <c r="G704" s="2">
        <v>38685.052997685183</v>
      </c>
      <c r="H704" t="s">
        <v>625</v>
      </c>
      <c r="I704">
        <f t="shared" si="10"/>
        <v>148682.20320142288</v>
      </c>
    </row>
    <row r="705" spans="1:9" x14ac:dyDescent="0.25">
      <c r="A705">
        <v>1704</v>
      </c>
      <c r="B705" t="s">
        <v>18</v>
      </c>
      <c r="C705" t="s">
        <v>33</v>
      </c>
      <c r="D705" t="s">
        <v>45</v>
      </c>
      <c r="E705">
        <v>188.45</v>
      </c>
      <c r="F705">
        <v>14999240</v>
      </c>
      <c r="G705" s="2">
        <v>42802.473506944443</v>
      </c>
      <c r="H705" t="s">
        <v>164</v>
      </c>
      <c r="I705">
        <f t="shared" si="10"/>
        <v>79592.677102679765</v>
      </c>
    </row>
    <row r="706" spans="1:9" x14ac:dyDescent="0.25">
      <c r="A706">
        <v>1705</v>
      </c>
      <c r="B706" t="s">
        <v>15</v>
      </c>
      <c r="C706" t="s">
        <v>30</v>
      </c>
      <c r="D706" t="s">
        <v>44</v>
      </c>
      <c r="E706">
        <v>138.88</v>
      </c>
      <c r="F706">
        <v>60456847</v>
      </c>
      <c r="G706" s="2">
        <v>43317.190648148149</v>
      </c>
      <c r="H706" t="s">
        <v>626</v>
      </c>
      <c r="I706">
        <f t="shared" si="10"/>
        <v>435317.15869815671</v>
      </c>
    </row>
    <row r="707" spans="1:9" x14ac:dyDescent="0.25">
      <c r="A707">
        <v>1706</v>
      </c>
      <c r="B707" t="s">
        <v>18</v>
      </c>
      <c r="C707" t="s">
        <v>33</v>
      </c>
      <c r="D707" t="s">
        <v>43</v>
      </c>
      <c r="E707">
        <v>73.11</v>
      </c>
      <c r="F707">
        <v>17662605</v>
      </c>
      <c r="G707" s="2">
        <v>42051.734652777777</v>
      </c>
      <c r="H707" t="s">
        <v>627</v>
      </c>
      <c r="I707">
        <f t="shared" ref="I707:I770" si="11">F707/E707</f>
        <v>241589.45424702505</v>
      </c>
    </row>
    <row r="708" spans="1:9" x14ac:dyDescent="0.25">
      <c r="A708">
        <v>1707</v>
      </c>
      <c r="B708" t="s">
        <v>20</v>
      </c>
      <c r="C708" t="s">
        <v>35</v>
      </c>
      <c r="D708" t="s">
        <v>45</v>
      </c>
      <c r="E708">
        <v>184.1</v>
      </c>
      <c r="F708">
        <v>51907051</v>
      </c>
      <c r="G708" s="2">
        <v>44108.37767361111</v>
      </c>
      <c r="H708" t="s">
        <v>628</v>
      </c>
      <c r="I708">
        <f t="shared" si="11"/>
        <v>281950.30418250954</v>
      </c>
    </row>
    <row r="709" spans="1:9" x14ac:dyDescent="0.25">
      <c r="A709">
        <v>1708</v>
      </c>
      <c r="B709" t="s">
        <v>12</v>
      </c>
      <c r="C709" t="s">
        <v>27</v>
      </c>
      <c r="D709" t="s">
        <v>43</v>
      </c>
      <c r="E709">
        <v>54.24</v>
      </c>
      <c r="F709">
        <v>9941664</v>
      </c>
      <c r="G709" s="2">
        <v>38771.088171296287</v>
      </c>
      <c r="H709" t="s">
        <v>278</v>
      </c>
      <c r="I709">
        <f t="shared" si="11"/>
        <v>183290.26548672566</v>
      </c>
    </row>
    <row r="710" spans="1:9" x14ac:dyDescent="0.25">
      <c r="A710">
        <v>1709</v>
      </c>
      <c r="B710" t="s">
        <v>16</v>
      </c>
      <c r="C710" t="s">
        <v>31</v>
      </c>
      <c r="D710" t="s">
        <v>38</v>
      </c>
      <c r="E710">
        <v>144.21</v>
      </c>
      <c r="F710">
        <v>30739130</v>
      </c>
      <c r="G710" s="2">
        <v>40689.255312499998</v>
      </c>
      <c r="H710" t="s">
        <v>629</v>
      </c>
      <c r="I710">
        <f t="shared" si="11"/>
        <v>213155.32903404755</v>
      </c>
    </row>
    <row r="711" spans="1:9" x14ac:dyDescent="0.25">
      <c r="A711">
        <v>1710</v>
      </c>
      <c r="B711" t="s">
        <v>21</v>
      </c>
      <c r="C711" t="s">
        <v>36</v>
      </c>
      <c r="D711" t="s">
        <v>44</v>
      </c>
      <c r="E711">
        <v>147.28</v>
      </c>
      <c r="F711">
        <v>89287298</v>
      </c>
      <c r="G711" s="2">
        <v>41297.806504629632</v>
      </c>
      <c r="H711" t="s">
        <v>82</v>
      </c>
      <c r="I711">
        <f t="shared" si="11"/>
        <v>606241.8386746333</v>
      </c>
    </row>
    <row r="712" spans="1:9" x14ac:dyDescent="0.25">
      <c r="A712">
        <v>1711</v>
      </c>
      <c r="B712" t="s">
        <v>11</v>
      </c>
      <c r="C712" t="s">
        <v>26</v>
      </c>
      <c r="D712" t="s">
        <v>40</v>
      </c>
      <c r="E712">
        <v>101.71</v>
      </c>
      <c r="F712">
        <v>66375548</v>
      </c>
      <c r="G712" s="2">
        <v>43473.017233796287</v>
      </c>
      <c r="H712" t="s">
        <v>630</v>
      </c>
      <c r="I712">
        <f t="shared" si="11"/>
        <v>652596.08691377449</v>
      </c>
    </row>
    <row r="713" spans="1:9" x14ac:dyDescent="0.25">
      <c r="A713">
        <v>1712</v>
      </c>
      <c r="B713" t="s">
        <v>11</v>
      </c>
      <c r="C713" t="s">
        <v>26</v>
      </c>
      <c r="D713" t="s">
        <v>43</v>
      </c>
      <c r="E713">
        <v>127.67</v>
      </c>
      <c r="F713">
        <v>37706077</v>
      </c>
      <c r="G713" s="2">
        <v>38299.543113425927</v>
      </c>
      <c r="H713" t="s">
        <v>314</v>
      </c>
      <c r="I713">
        <f t="shared" si="11"/>
        <v>295340.15038771834</v>
      </c>
    </row>
    <row r="714" spans="1:9" x14ac:dyDescent="0.25">
      <c r="A714">
        <v>1713</v>
      </c>
      <c r="B714" t="s">
        <v>19</v>
      </c>
      <c r="C714" t="s">
        <v>34</v>
      </c>
      <c r="D714" t="s">
        <v>39</v>
      </c>
      <c r="E714">
        <v>142.56</v>
      </c>
      <c r="F714">
        <v>73245395</v>
      </c>
      <c r="G714" s="2">
        <v>38265.599178240736</v>
      </c>
      <c r="H714" t="s">
        <v>631</v>
      </c>
      <c r="I714">
        <f t="shared" si="11"/>
        <v>513786.44079685747</v>
      </c>
    </row>
    <row r="715" spans="1:9" x14ac:dyDescent="0.25">
      <c r="A715">
        <v>1714</v>
      </c>
      <c r="B715" t="s">
        <v>9</v>
      </c>
      <c r="C715" t="s">
        <v>24</v>
      </c>
      <c r="D715" t="s">
        <v>41</v>
      </c>
      <c r="E715">
        <v>82.4</v>
      </c>
      <c r="F715">
        <v>70016367</v>
      </c>
      <c r="G715" s="2">
        <v>38311.726099537038</v>
      </c>
      <c r="H715" t="s">
        <v>632</v>
      </c>
      <c r="I715">
        <f t="shared" si="11"/>
        <v>849713.19174757274</v>
      </c>
    </row>
    <row r="716" spans="1:9" x14ac:dyDescent="0.25">
      <c r="A716">
        <v>1715</v>
      </c>
      <c r="B716" t="s">
        <v>20</v>
      </c>
      <c r="C716" t="s">
        <v>35</v>
      </c>
      <c r="D716" t="s">
        <v>48</v>
      </c>
      <c r="E716">
        <v>48.4</v>
      </c>
      <c r="F716">
        <v>62964647</v>
      </c>
      <c r="G716" s="2">
        <v>44693.24291666667</v>
      </c>
      <c r="H716" t="s">
        <v>633</v>
      </c>
      <c r="I716">
        <f t="shared" si="11"/>
        <v>1300922.4586776861</v>
      </c>
    </row>
    <row r="717" spans="1:9" x14ac:dyDescent="0.25">
      <c r="A717">
        <v>1716</v>
      </c>
      <c r="B717" t="s">
        <v>22</v>
      </c>
      <c r="C717" t="s">
        <v>37</v>
      </c>
      <c r="D717" t="s">
        <v>44</v>
      </c>
      <c r="E717">
        <v>125.39</v>
      </c>
      <c r="F717">
        <v>72872095</v>
      </c>
      <c r="G717" s="2">
        <v>40352.186435185176</v>
      </c>
      <c r="H717" t="s">
        <v>634</v>
      </c>
      <c r="I717">
        <f t="shared" si="11"/>
        <v>581163.52978706441</v>
      </c>
    </row>
    <row r="718" spans="1:9" x14ac:dyDescent="0.25">
      <c r="A718">
        <v>1717</v>
      </c>
      <c r="B718" t="s">
        <v>13</v>
      </c>
      <c r="C718" t="s">
        <v>28</v>
      </c>
      <c r="D718" t="s">
        <v>45</v>
      </c>
      <c r="E718">
        <v>143.13</v>
      </c>
      <c r="F718">
        <v>71619347</v>
      </c>
      <c r="G718" s="2">
        <v>41123.29478009259</v>
      </c>
      <c r="H718" t="s">
        <v>635</v>
      </c>
      <c r="I718">
        <f t="shared" si="11"/>
        <v>500379.70376580732</v>
      </c>
    </row>
    <row r="719" spans="1:9" x14ac:dyDescent="0.25">
      <c r="A719">
        <v>1718</v>
      </c>
      <c r="B719" t="s">
        <v>9</v>
      </c>
      <c r="C719" t="s">
        <v>24</v>
      </c>
      <c r="D719" t="s">
        <v>42</v>
      </c>
      <c r="E719">
        <v>75.87</v>
      </c>
      <c r="F719">
        <v>73328317</v>
      </c>
      <c r="G719" s="2">
        <v>40848.221701388888</v>
      </c>
      <c r="H719" t="s">
        <v>636</v>
      </c>
      <c r="I719">
        <f t="shared" si="11"/>
        <v>966499.49914327136</v>
      </c>
    </row>
    <row r="720" spans="1:9" x14ac:dyDescent="0.25">
      <c r="A720">
        <v>1719</v>
      </c>
      <c r="B720" t="s">
        <v>17</v>
      </c>
      <c r="C720" t="s">
        <v>32</v>
      </c>
      <c r="D720" t="s">
        <v>39</v>
      </c>
      <c r="E720">
        <v>60.99</v>
      </c>
      <c r="F720">
        <v>82779641</v>
      </c>
      <c r="G720" s="2">
        <v>38490.984444444453</v>
      </c>
      <c r="H720" t="s">
        <v>261</v>
      </c>
      <c r="I720">
        <f t="shared" si="11"/>
        <v>1357265.7976717495</v>
      </c>
    </row>
    <row r="721" spans="1:9" x14ac:dyDescent="0.25">
      <c r="A721">
        <v>1720</v>
      </c>
      <c r="B721" t="s">
        <v>22</v>
      </c>
      <c r="C721" t="s">
        <v>37</v>
      </c>
      <c r="D721" t="s">
        <v>39</v>
      </c>
      <c r="E721">
        <v>179.99</v>
      </c>
      <c r="F721">
        <v>29683601</v>
      </c>
      <c r="G721" s="2">
        <v>39238.184328703697</v>
      </c>
      <c r="H721" t="s">
        <v>385</v>
      </c>
      <c r="I721">
        <f t="shared" si="11"/>
        <v>164918.05655869769</v>
      </c>
    </row>
    <row r="722" spans="1:9" x14ac:dyDescent="0.25">
      <c r="A722">
        <v>1721</v>
      </c>
      <c r="B722" t="s">
        <v>9</v>
      </c>
      <c r="C722" t="s">
        <v>24</v>
      </c>
      <c r="D722" t="s">
        <v>41</v>
      </c>
      <c r="E722">
        <v>81.89</v>
      </c>
      <c r="F722">
        <v>66966240</v>
      </c>
      <c r="G722" s="2">
        <v>41261.375219907408</v>
      </c>
      <c r="H722" t="s">
        <v>485</v>
      </c>
      <c r="I722">
        <f t="shared" si="11"/>
        <v>817758.45646599098</v>
      </c>
    </row>
    <row r="723" spans="1:9" x14ac:dyDescent="0.25">
      <c r="A723">
        <v>1722</v>
      </c>
      <c r="B723" t="s">
        <v>18</v>
      </c>
      <c r="C723" t="s">
        <v>33</v>
      </c>
      <c r="D723" t="s">
        <v>42</v>
      </c>
      <c r="E723">
        <v>74.599999999999994</v>
      </c>
      <c r="F723">
        <v>88955040</v>
      </c>
      <c r="G723" s="2">
        <v>41229.207060185188</v>
      </c>
      <c r="H723" t="s">
        <v>181</v>
      </c>
      <c r="I723">
        <f t="shared" si="11"/>
        <v>1192426.8096514747</v>
      </c>
    </row>
    <row r="724" spans="1:9" x14ac:dyDescent="0.25">
      <c r="A724">
        <v>1723</v>
      </c>
      <c r="B724" t="s">
        <v>22</v>
      </c>
      <c r="C724" t="s">
        <v>37</v>
      </c>
      <c r="D724" t="s">
        <v>38</v>
      </c>
      <c r="E724">
        <v>174.5</v>
      </c>
      <c r="F724">
        <v>10019260</v>
      </c>
      <c r="G724" s="2">
        <v>43362.028333333343</v>
      </c>
      <c r="H724" t="s">
        <v>637</v>
      </c>
      <c r="I724">
        <f t="shared" si="11"/>
        <v>57416.962750716331</v>
      </c>
    </row>
    <row r="725" spans="1:9" x14ac:dyDescent="0.25">
      <c r="A725">
        <v>1724</v>
      </c>
      <c r="B725" t="s">
        <v>21</v>
      </c>
      <c r="C725" t="s">
        <v>36</v>
      </c>
      <c r="D725" t="s">
        <v>40</v>
      </c>
      <c r="E725">
        <v>118.94</v>
      </c>
      <c r="F725">
        <v>24949051</v>
      </c>
      <c r="G725" s="2">
        <v>39033.882916666669</v>
      </c>
      <c r="H725" t="s">
        <v>362</v>
      </c>
      <c r="I725">
        <f t="shared" si="11"/>
        <v>209761.65293425258</v>
      </c>
    </row>
    <row r="726" spans="1:9" x14ac:dyDescent="0.25">
      <c r="A726">
        <v>1725</v>
      </c>
      <c r="B726" t="s">
        <v>16</v>
      </c>
      <c r="C726" t="s">
        <v>31</v>
      </c>
      <c r="D726" t="s">
        <v>48</v>
      </c>
      <c r="E726">
        <v>129.9</v>
      </c>
      <c r="F726">
        <v>88458598</v>
      </c>
      <c r="G726" s="2">
        <v>38542.538182870368</v>
      </c>
      <c r="H726" t="s">
        <v>638</v>
      </c>
      <c r="I726">
        <f t="shared" si="11"/>
        <v>680974.5804464973</v>
      </c>
    </row>
    <row r="727" spans="1:9" x14ac:dyDescent="0.25">
      <c r="A727">
        <v>1726</v>
      </c>
      <c r="B727" t="s">
        <v>9</v>
      </c>
      <c r="C727" t="s">
        <v>24</v>
      </c>
      <c r="D727" t="s">
        <v>48</v>
      </c>
      <c r="E727">
        <v>181.12</v>
      </c>
      <c r="F727">
        <v>68036764</v>
      </c>
      <c r="G727" s="2">
        <v>39831.26939814815</v>
      </c>
      <c r="H727" t="s">
        <v>639</v>
      </c>
      <c r="I727">
        <f t="shared" si="11"/>
        <v>375644.67756183742</v>
      </c>
    </row>
    <row r="728" spans="1:9" x14ac:dyDescent="0.25">
      <c r="A728">
        <v>1727</v>
      </c>
      <c r="B728" t="s">
        <v>15</v>
      </c>
      <c r="C728" t="s">
        <v>30</v>
      </c>
      <c r="D728" t="s">
        <v>45</v>
      </c>
      <c r="E728">
        <v>132.19999999999999</v>
      </c>
      <c r="F728">
        <v>94975767</v>
      </c>
      <c r="G728" s="2">
        <v>43618.333796296298</v>
      </c>
      <c r="H728" t="s">
        <v>519</v>
      </c>
      <c r="I728">
        <f t="shared" si="11"/>
        <v>718424.86384266266</v>
      </c>
    </row>
    <row r="729" spans="1:9" x14ac:dyDescent="0.25">
      <c r="A729">
        <v>1728</v>
      </c>
      <c r="B729" t="s">
        <v>16</v>
      </c>
      <c r="C729" t="s">
        <v>31</v>
      </c>
      <c r="D729" t="s">
        <v>48</v>
      </c>
      <c r="E729">
        <v>148.51</v>
      </c>
      <c r="F729">
        <v>45892086</v>
      </c>
      <c r="G729" s="2">
        <v>39644.196319444447</v>
      </c>
      <c r="H729" t="s">
        <v>401</v>
      </c>
      <c r="I729">
        <f t="shared" si="11"/>
        <v>309016.806949027</v>
      </c>
    </row>
    <row r="730" spans="1:9" x14ac:dyDescent="0.25">
      <c r="A730">
        <v>1729</v>
      </c>
      <c r="B730" t="s">
        <v>15</v>
      </c>
      <c r="C730" t="s">
        <v>30</v>
      </c>
      <c r="D730" t="s">
        <v>45</v>
      </c>
      <c r="E730">
        <v>162.12</v>
      </c>
      <c r="F730">
        <v>90987367</v>
      </c>
      <c r="G730" s="2">
        <v>41645.462407407409</v>
      </c>
      <c r="H730" t="s">
        <v>640</v>
      </c>
      <c r="I730">
        <f t="shared" si="11"/>
        <v>561234.68418455462</v>
      </c>
    </row>
    <row r="731" spans="1:9" x14ac:dyDescent="0.25">
      <c r="A731">
        <v>1730</v>
      </c>
      <c r="B731" t="s">
        <v>14</v>
      </c>
      <c r="C731" t="s">
        <v>29</v>
      </c>
      <c r="D731" t="s">
        <v>40</v>
      </c>
      <c r="E731">
        <v>169.36</v>
      </c>
      <c r="F731">
        <v>23894665</v>
      </c>
      <c r="G731" s="2">
        <v>43886.161608796298</v>
      </c>
      <c r="H731" t="s">
        <v>641</v>
      </c>
      <c r="I731">
        <f t="shared" si="11"/>
        <v>141088.00779404817</v>
      </c>
    </row>
    <row r="732" spans="1:9" x14ac:dyDescent="0.25">
      <c r="A732">
        <v>1731</v>
      </c>
      <c r="B732" t="s">
        <v>18</v>
      </c>
      <c r="C732" t="s">
        <v>33</v>
      </c>
      <c r="D732" t="s">
        <v>47</v>
      </c>
      <c r="E732">
        <v>132.59</v>
      </c>
      <c r="F732">
        <v>30259868</v>
      </c>
      <c r="G732" s="2">
        <v>38290.995891203696</v>
      </c>
      <c r="H732" t="s">
        <v>642</v>
      </c>
      <c r="I732">
        <f t="shared" si="11"/>
        <v>228221.34399275962</v>
      </c>
    </row>
    <row r="733" spans="1:9" x14ac:dyDescent="0.25">
      <c r="A733">
        <v>1732</v>
      </c>
      <c r="B733" t="s">
        <v>21</v>
      </c>
      <c r="C733" t="s">
        <v>36</v>
      </c>
      <c r="D733" t="s">
        <v>48</v>
      </c>
      <c r="E733">
        <v>191.16</v>
      </c>
      <c r="F733">
        <v>19946828</v>
      </c>
      <c r="G733" s="2">
        <v>40619.542314814818</v>
      </c>
      <c r="H733" t="s">
        <v>643</v>
      </c>
      <c r="I733">
        <f t="shared" si="11"/>
        <v>104346.24398409709</v>
      </c>
    </row>
    <row r="734" spans="1:9" x14ac:dyDescent="0.25">
      <c r="A734">
        <v>1733</v>
      </c>
      <c r="B734" t="s">
        <v>18</v>
      </c>
      <c r="C734" t="s">
        <v>33</v>
      </c>
      <c r="D734" t="s">
        <v>48</v>
      </c>
      <c r="E734">
        <v>75.3</v>
      </c>
      <c r="F734">
        <v>68685899</v>
      </c>
      <c r="G734" s="2">
        <v>41534.326631944437</v>
      </c>
      <c r="H734" t="s">
        <v>380</v>
      </c>
      <c r="I734">
        <f t="shared" si="11"/>
        <v>912163.33333333337</v>
      </c>
    </row>
    <row r="735" spans="1:9" x14ac:dyDescent="0.25">
      <c r="A735">
        <v>1734</v>
      </c>
      <c r="B735" t="s">
        <v>10</v>
      </c>
      <c r="C735" t="s">
        <v>25</v>
      </c>
      <c r="D735" t="s">
        <v>41</v>
      </c>
      <c r="E735">
        <v>181.76</v>
      </c>
      <c r="F735">
        <v>47274910</v>
      </c>
      <c r="G735" s="2">
        <v>40180.193391203713</v>
      </c>
      <c r="H735" t="s">
        <v>644</v>
      </c>
      <c r="I735">
        <f t="shared" si="11"/>
        <v>260095.23547535212</v>
      </c>
    </row>
    <row r="736" spans="1:9" x14ac:dyDescent="0.25">
      <c r="A736">
        <v>1735</v>
      </c>
      <c r="B736" t="s">
        <v>13</v>
      </c>
      <c r="C736" t="s">
        <v>28</v>
      </c>
      <c r="D736" t="s">
        <v>42</v>
      </c>
      <c r="E736">
        <v>62.74</v>
      </c>
      <c r="F736">
        <v>47533298</v>
      </c>
      <c r="G736" s="2">
        <v>44402.657060185193</v>
      </c>
      <c r="H736" t="s">
        <v>645</v>
      </c>
      <c r="I736">
        <f t="shared" si="11"/>
        <v>757623.4937838699</v>
      </c>
    </row>
    <row r="737" spans="1:9" x14ac:dyDescent="0.25">
      <c r="A737">
        <v>1736</v>
      </c>
      <c r="B737" t="s">
        <v>18</v>
      </c>
      <c r="C737" t="s">
        <v>33</v>
      </c>
      <c r="D737" t="s">
        <v>41</v>
      </c>
      <c r="E737">
        <v>46.6</v>
      </c>
      <c r="F737">
        <v>73640321</v>
      </c>
      <c r="G737" s="2">
        <v>42945.060555555552</v>
      </c>
      <c r="H737" t="s">
        <v>646</v>
      </c>
      <c r="I737">
        <f t="shared" si="11"/>
        <v>1580264.3991416309</v>
      </c>
    </row>
    <row r="738" spans="1:9" x14ac:dyDescent="0.25">
      <c r="A738">
        <v>1737</v>
      </c>
      <c r="B738" t="s">
        <v>9</v>
      </c>
      <c r="C738" t="s">
        <v>24</v>
      </c>
      <c r="D738" t="s">
        <v>38</v>
      </c>
      <c r="E738">
        <v>71.22</v>
      </c>
      <c r="F738">
        <v>66887322</v>
      </c>
      <c r="G738" s="2">
        <v>41639.715624999997</v>
      </c>
      <c r="H738" t="s">
        <v>136</v>
      </c>
      <c r="I738">
        <f t="shared" si="11"/>
        <v>939164.86941870267</v>
      </c>
    </row>
    <row r="739" spans="1:9" x14ac:dyDescent="0.25">
      <c r="A739">
        <v>1738</v>
      </c>
      <c r="B739" t="s">
        <v>18</v>
      </c>
      <c r="C739" t="s">
        <v>33</v>
      </c>
      <c r="D739" t="s">
        <v>48</v>
      </c>
      <c r="E739">
        <v>68.540000000000006</v>
      </c>
      <c r="F739">
        <v>65698540</v>
      </c>
      <c r="G739" s="2">
        <v>39078.15724537037</v>
      </c>
      <c r="H739" t="s">
        <v>647</v>
      </c>
      <c r="I739">
        <f t="shared" si="11"/>
        <v>958543.04056025669</v>
      </c>
    </row>
    <row r="740" spans="1:9" x14ac:dyDescent="0.25">
      <c r="A740">
        <v>1739</v>
      </c>
      <c r="B740" t="s">
        <v>16</v>
      </c>
      <c r="C740" t="s">
        <v>31</v>
      </c>
      <c r="D740" t="s">
        <v>48</v>
      </c>
      <c r="E740">
        <v>143.96</v>
      </c>
      <c r="F740">
        <v>37748544</v>
      </c>
      <c r="G740" s="2">
        <v>39359.126620370371</v>
      </c>
      <c r="H740" t="s">
        <v>648</v>
      </c>
      <c r="I740">
        <f t="shared" si="11"/>
        <v>262215.50430675189</v>
      </c>
    </row>
    <row r="741" spans="1:9" x14ac:dyDescent="0.25">
      <c r="A741">
        <v>1740</v>
      </c>
      <c r="B741" t="s">
        <v>12</v>
      </c>
      <c r="C741" t="s">
        <v>27</v>
      </c>
      <c r="D741" t="s">
        <v>48</v>
      </c>
      <c r="E741">
        <v>179.63</v>
      </c>
      <c r="F741">
        <v>53070866</v>
      </c>
      <c r="G741" s="2">
        <v>40824.907465277778</v>
      </c>
      <c r="H741" t="s">
        <v>350</v>
      </c>
      <c r="I741">
        <f t="shared" si="11"/>
        <v>295445.44897845574</v>
      </c>
    </row>
    <row r="742" spans="1:9" x14ac:dyDescent="0.25">
      <c r="A742">
        <v>1741</v>
      </c>
      <c r="B742" t="s">
        <v>10</v>
      </c>
      <c r="C742" t="s">
        <v>25</v>
      </c>
      <c r="D742" t="s">
        <v>40</v>
      </c>
      <c r="E742">
        <v>160.11000000000001</v>
      </c>
      <c r="F742">
        <v>74925834</v>
      </c>
      <c r="G742" s="2">
        <v>40633.789502314823</v>
      </c>
      <c r="H742" t="s">
        <v>326</v>
      </c>
      <c r="I742">
        <f t="shared" si="11"/>
        <v>467964.73674348881</v>
      </c>
    </row>
    <row r="743" spans="1:9" x14ac:dyDescent="0.25">
      <c r="A743">
        <v>1742</v>
      </c>
      <c r="B743" t="s">
        <v>16</v>
      </c>
      <c r="C743" t="s">
        <v>31</v>
      </c>
      <c r="D743" t="s">
        <v>44</v>
      </c>
      <c r="E743">
        <v>178.93</v>
      </c>
      <c r="F743">
        <v>17737122</v>
      </c>
      <c r="G743" s="2">
        <v>39024.467060185183</v>
      </c>
      <c r="H743" t="s">
        <v>482</v>
      </c>
      <c r="I743">
        <f t="shared" si="11"/>
        <v>99128.832504331294</v>
      </c>
    </row>
    <row r="744" spans="1:9" x14ac:dyDescent="0.25">
      <c r="A744">
        <v>1743</v>
      </c>
      <c r="B744" t="s">
        <v>12</v>
      </c>
      <c r="C744" t="s">
        <v>27</v>
      </c>
      <c r="D744" t="s">
        <v>40</v>
      </c>
      <c r="E744">
        <v>53.62</v>
      </c>
      <c r="F744">
        <v>83079410</v>
      </c>
      <c r="G744" s="2">
        <v>41035.432928240742</v>
      </c>
      <c r="H744" t="s">
        <v>491</v>
      </c>
      <c r="I744">
        <f t="shared" si="11"/>
        <v>1549410.854158896</v>
      </c>
    </row>
    <row r="745" spans="1:9" x14ac:dyDescent="0.25">
      <c r="A745">
        <v>1744</v>
      </c>
      <c r="B745" t="s">
        <v>15</v>
      </c>
      <c r="C745" t="s">
        <v>30</v>
      </c>
      <c r="D745" t="s">
        <v>45</v>
      </c>
      <c r="E745">
        <v>169.26</v>
      </c>
      <c r="F745">
        <v>85342611</v>
      </c>
      <c r="G745" s="2">
        <v>40510.436712962961</v>
      </c>
      <c r="H745" t="s">
        <v>649</v>
      </c>
      <c r="I745">
        <f t="shared" si="11"/>
        <v>504210.15597305924</v>
      </c>
    </row>
    <row r="746" spans="1:9" x14ac:dyDescent="0.25">
      <c r="A746">
        <v>1745</v>
      </c>
      <c r="B746" t="s">
        <v>17</v>
      </c>
      <c r="C746" t="s">
        <v>32</v>
      </c>
      <c r="D746" t="s">
        <v>40</v>
      </c>
      <c r="E746">
        <v>146.82</v>
      </c>
      <c r="F746">
        <v>94042113</v>
      </c>
      <c r="G746" s="2">
        <v>41641.11451388889</v>
      </c>
      <c r="H746" t="s">
        <v>548</v>
      </c>
      <c r="I746">
        <f t="shared" si="11"/>
        <v>640526.58357172052</v>
      </c>
    </row>
    <row r="747" spans="1:9" x14ac:dyDescent="0.25">
      <c r="A747">
        <v>1746</v>
      </c>
      <c r="B747" t="s">
        <v>14</v>
      </c>
      <c r="C747" t="s">
        <v>29</v>
      </c>
      <c r="D747" t="s">
        <v>43</v>
      </c>
      <c r="E747">
        <v>139.96</v>
      </c>
      <c r="F747">
        <v>60933210</v>
      </c>
      <c r="G747" s="2">
        <v>43946.254374999997</v>
      </c>
      <c r="H747" t="s">
        <v>650</v>
      </c>
      <c r="I747">
        <f t="shared" si="11"/>
        <v>435361.6033152329</v>
      </c>
    </row>
    <row r="748" spans="1:9" x14ac:dyDescent="0.25">
      <c r="A748">
        <v>1747</v>
      </c>
      <c r="B748" t="s">
        <v>20</v>
      </c>
      <c r="C748" t="s">
        <v>35</v>
      </c>
      <c r="D748" t="s">
        <v>42</v>
      </c>
      <c r="E748">
        <v>136.80000000000001</v>
      </c>
      <c r="F748">
        <v>88918819</v>
      </c>
      <c r="G748" s="2">
        <v>40773.340173611112</v>
      </c>
      <c r="H748" t="s">
        <v>169</v>
      </c>
      <c r="I748">
        <f t="shared" si="11"/>
        <v>649991.36695906427</v>
      </c>
    </row>
    <row r="749" spans="1:9" x14ac:dyDescent="0.25">
      <c r="A749">
        <v>1748</v>
      </c>
      <c r="B749" t="s">
        <v>15</v>
      </c>
      <c r="C749" t="s">
        <v>30</v>
      </c>
      <c r="D749" t="s">
        <v>40</v>
      </c>
      <c r="E749">
        <v>191.92</v>
      </c>
      <c r="F749">
        <v>59006291</v>
      </c>
      <c r="G749" s="2">
        <v>44451.039166666669</v>
      </c>
      <c r="H749" t="s">
        <v>651</v>
      </c>
      <c r="I749">
        <f t="shared" si="11"/>
        <v>307452.53751563153</v>
      </c>
    </row>
    <row r="750" spans="1:9" x14ac:dyDescent="0.25">
      <c r="A750">
        <v>1749</v>
      </c>
      <c r="B750" t="s">
        <v>22</v>
      </c>
      <c r="C750" t="s">
        <v>37</v>
      </c>
      <c r="D750" t="s">
        <v>45</v>
      </c>
      <c r="E750">
        <v>112.87</v>
      </c>
      <c r="F750">
        <v>26823106</v>
      </c>
      <c r="G750" s="2">
        <v>38180.538715277777</v>
      </c>
      <c r="H750" t="s">
        <v>279</v>
      </c>
      <c r="I750">
        <f t="shared" si="11"/>
        <v>237646.01754230529</v>
      </c>
    </row>
    <row r="751" spans="1:9" x14ac:dyDescent="0.25">
      <c r="A751">
        <v>1750</v>
      </c>
      <c r="B751" t="s">
        <v>13</v>
      </c>
      <c r="C751" t="s">
        <v>28</v>
      </c>
      <c r="D751" t="s">
        <v>48</v>
      </c>
      <c r="E751">
        <v>108.69</v>
      </c>
      <c r="F751">
        <v>48124472</v>
      </c>
      <c r="G751" s="2">
        <v>38810.998298611114</v>
      </c>
      <c r="H751" t="s">
        <v>395</v>
      </c>
      <c r="I751">
        <f t="shared" si="11"/>
        <v>442768.16634464992</v>
      </c>
    </row>
    <row r="752" spans="1:9" x14ac:dyDescent="0.25">
      <c r="A752">
        <v>1751</v>
      </c>
      <c r="B752" t="s">
        <v>12</v>
      </c>
      <c r="C752" t="s">
        <v>27</v>
      </c>
      <c r="D752" t="s">
        <v>44</v>
      </c>
      <c r="E752">
        <v>76.66</v>
      </c>
      <c r="F752">
        <v>60146474</v>
      </c>
      <c r="G752" s="2">
        <v>41166.314837962957</v>
      </c>
      <c r="H752" t="s">
        <v>652</v>
      </c>
      <c r="I752">
        <f t="shared" si="11"/>
        <v>784587.45108270284</v>
      </c>
    </row>
    <row r="753" spans="1:9" x14ac:dyDescent="0.25">
      <c r="A753">
        <v>1752</v>
      </c>
      <c r="B753" t="s">
        <v>19</v>
      </c>
      <c r="C753" t="s">
        <v>34</v>
      </c>
      <c r="D753" t="s">
        <v>47</v>
      </c>
      <c r="E753">
        <v>45.71</v>
      </c>
      <c r="F753">
        <v>8675712</v>
      </c>
      <c r="G753" s="2">
        <v>42351.596250000002</v>
      </c>
      <c r="H753" t="s">
        <v>653</v>
      </c>
      <c r="I753">
        <f t="shared" si="11"/>
        <v>189798.99365565521</v>
      </c>
    </row>
    <row r="754" spans="1:9" x14ac:dyDescent="0.25">
      <c r="A754">
        <v>1753</v>
      </c>
      <c r="B754" t="s">
        <v>11</v>
      </c>
      <c r="C754" t="s">
        <v>26</v>
      </c>
      <c r="D754" t="s">
        <v>43</v>
      </c>
      <c r="E754">
        <v>55.13</v>
      </c>
      <c r="F754">
        <v>19296260</v>
      </c>
      <c r="G754" s="2">
        <v>41552.096435185187</v>
      </c>
      <c r="H754" t="s">
        <v>333</v>
      </c>
      <c r="I754">
        <f t="shared" si="11"/>
        <v>350013.78559767822</v>
      </c>
    </row>
    <row r="755" spans="1:9" x14ac:dyDescent="0.25">
      <c r="A755">
        <v>1754</v>
      </c>
      <c r="B755" t="s">
        <v>9</v>
      </c>
      <c r="C755" t="s">
        <v>24</v>
      </c>
      <c r="D755" t="s">
        <v>39</v>
      </c>
      <c r="E755">
        <v>100.25</v>
      </c>
      <c r="F755">
        <v>94075240</v>
      </c>
      <c r="G755" s="2">
        <v>38608.546875</v>
      </c>
      <c r="H755" t="s">
        <v>654</v>
      </c>
      <c r="I755">
        <f t="shared" si="11"/>
        <v>938406.38403990027</v>
      </c>
    </row>
    <row r="756" spans="1:9" x14ac:dyDescent="0.25">
      <c r="A756">
        <v>1755</v>
      </c>
      <c r="B756" t="s">
        <v>22</v>
      </c>
      <c r="C756" t="s">
        <v>37</v>
      </c>
      <c r="D756" t="s">
        <v>38</v>
      </c>
      <c r="E756">
        <v>164.86</v>
      </c>
      <c r="F756">
        <v>65445376</v>
      </c>
      <c r="G756" s="2">
        <v>40640.926469907397</v>
      </c>
      <c r="H756" t="s">
        <v>655</v>
      </c>
      <c r="I756">
        <f t="shared" si="11"/>
        <v>396975.47009583889</v>
      </c>
    </row>
    <row r="757" spans="1:9" x14ac:dyDescent="0.25">
      <c r="A757">
        <v>1756</v>
      </c>
      <c r="B757" t="s">
        <v>14</v>
      </c>
      <c r="C757" t="s">
        <v>29</v>
      </c>
      <c r="D757" t="s">
        <v>40</v>
      </c>
      <c r="E757">
        <v>122.86</v>
      </c>
      <c r="F757">
        <v>85821476</v>
      </c>
      <c r="G757" s="2">
        <v>43828.854826388888</v>
      </c>
      <c r="H757" t="s">
        <v>656</v>
      </c>
      <c r="I757">
        <f t="shared" si="11"/>
        <v>698530.65277551685</v>
      </c>
    </row>
    <row r="758" spans="1:9" x14ac:dyDescent="0.25">
      <c r="A758">
        <v>1757</v>
      </c>
      <c r="B758" t="s">
        <v>17</v>
      </c>
      <c r="C758" t="s">
        <v>32</v>
      </c>
      <c r="D758" t="s">
        <v>43</v>
      </c>
      <c r="E758">
        <v>177.73</v>
      </c>
      <c r="F758">
        <v>46627437</v>
      </c>
      <c r="G758" s="2">
        <v>38573.219664351847</v>
      </c>
      <c r="H758" t="s">
        <v>657</v>
      </c>
      <c r="I758">
        <f t="shared" si="11"/>
        <v>262349.83964440448</v>
      </c>
    </row>
    <row r="759" spans="1:9" x14ac:dyDescent="0.25">
      <c r="A759">
        <v>1758</v>
      </c>
      <c r="B759" t="s">
        <v>17</v>
      </c>
      <c r="C759" t="s">
        <v>32</v>
      </c>
      <c r="D759" t="s">
        <v>44</v>
      </c>
      <c r="E759">
        <v>89.13</v>
      </c>
      <c r="F759">
        <v>17023265</v>
      </c>
      <c r="G759" s="2">
        <v>40733.677384259259</v>
      </c>
      <c r="H759" t="s">
        <v>355</v>
      </c>
      <c r="I759">
        <f t="shared" si="11"/>
        <v>190993.66094468755</v>
      </c>
    </row>
    <row r="760" spans="1:9" x14ac:dyDescent="0.25">
      <c r="A760">
        <v>1759</v>
      </c>
      <c r="B760" t="s">
        <v>18</v>
      </c>
      <c r="C760" t="s">
        <v>33</v>
      </c>
      <c r="D760" t="s">
        <v>42</v>
      </c>
      <c r="E760">
        <v>187.1</v>
      </c>
      <c r="F760">
        <v>93951342</v>
      </c>
      <c r="G760" s="2">
        <v>44826.80810185185</v>
      </c>
      <c r="H760" t="s">
        <v>658</v>
      </c>
      <c r="I760">
        <f t="shared" si="11"/>
        <v>502145.06680919294</v>
      </c>
    </row>
    <row r="761" spans="1:9" x14ac:dyDescent="0.25">
      <c r="A761">
        <v>1760</v>
      </c>
      <c r="B761" t="s">
        <v>9</v>
      </c>
      <c r="C761" t="s">
        <v>24</v>
      </c>
      <c r="D761" t="s">
        <v>40</v>
      </c>
      <c r="E761">
        <v>63.68</v>
      </c>
      <c r="F761">
        <v>42747150</v>
      </c>
      <c r="G761" s="2">
        <v>43797.871342592603</v>
      </c>
      <c r="H761" t="s">
        <v>659</v>
      </c>
      <c r="I761">
        <f t="shared" si="11"/>
        <v>671280.62185929646</v>
      </c>
    </row>
    <row r="762" spans="1:9" x14ac:dyDescent="0.25">
      <c r="A762">
        <v>1761</v>
      </c>
      <c r="B762" t="s">
        <v>11</v>
      </c>
      <c r="C762" t="s">
        <v>26</v>
      </c>
      <c r="D762" t="s">
        <v>43</v>
      </c>
      <c r="E762">
        <v>129.47999999999999</v>
      </c>
      <c r="F762">
        <v>5280814</v>
      </c>
      <c r="G762" s="2">
        <v>42617.664409722223</v>
      </c>
      <c r="H762" t="s">
        <v>660</v>
      </c>
      <c r="I762">
        <f t="shared" si="11"/>
        <v>40784.78529502626</v>
      </c>
    </row>
    <row r="763" spans="1:9" x14ac:dyDescent="0.25">
      <c r="A763">
        <v>1762</v>
      </c>
      <c r="B763" t="s">
        <v>14</v>
      </c>
      <c r="C763" t="s">
        <v>29</v>
      </c>
      <c r="D763" t="s">
        <v>38</v>
      </c>
      <c r="E763">
        <v>40.29</v>
      </c>
      <c r="F763">
        <v>13636567</v>
      </c>
      <c r="G763" s="2">
        <v>40295.374097222222</v>
      </c>
      <c r="H763" t="s">
        <v>661</v>
      </c>
      <c r="I763">
        <f t="shared" si="11"/>
        <v>338460.33755274263</v>
      </c>
    </row>
    <row r="764" spans="1:9" x14ac:dyDescent="0.25">
      <c r="A764">
        <v>1763</v>
      </c>
      <c r="B764" t="s">
        <v>10</v>
      </c>
      <c r="C764" t="s">
        <v>25</v>
      </c>
      <c r="D764" t="s">
        <v>46</v>
      </c>
      <c r="E764">
        <v>186.2</v>
      </c>
      <c r="F764">
        <v>49636813</v>
      </c>
      <c r="G764" s="2">
        <v>39554.031724537039</v>
      </c>
      <c r="H764" t="s">
        <v>662</v>
      </c>
      <c r="I764">
        <f t="shared" si="11"/>
        <v>266577.94307196565</v>
      </c>
    </row>
    <row r="765" spans="1:9" x14ac:dyDescent="0.25">
      <c r="A765">
        <v>1764</v>
      </c>
      <c r="B765" t="s">
        <v>12</v>
      </c>
      <c r="C765" t="s">
        <v>27</v>
      </c>
      <c r="D765" t="s">
        <v>40</v>
      </c>
      <c r="E765">
        <v>156.86000000000001</v>
      </c>
      <c r="F765">
        <v>29167677</v>
      </c>
      <c r="G765" s="2">
        <v>39243.419050925928</v>
      </c>
      <c r="H765" t="s">
        <v>444</v>
      </c>
      <c r="I765">
        <f t="shared" si="11"/>
        <v>185947.19495091162</v>
      </c>
    </row>
    <row r="766" spans="1:9" x14ac:dyDescent="0.25">
      <c r="A766">
        <v>1765</v>
      </c>
      <c r="B766" t="s">
        <v>21</v>
      </c>
      <c r="C766" t="s">
        <v>36</v>
      </c>
      <c r="D766" t="s">
        <v>40</v>
      </c>
      <c r="E766">
        <v>178.98</v>
      </c>
      <c r="F766">
        <v>15588108</v>
      </c>
      <c r="G766" s="2">
        <v>39831.125254629631</v>
      </c>
      <c r="H766" t="s">
        <v>663</v>
      </c>
      <c r="I766">
        <f t="shared" si="11"/>
        <v>87094.133422728803</v>
      </c>
    </row>
    <row r="767" spans="1:9" x14ac:dyDescent="0.25">
      <c r="A767">
        <v>1766</v>
      </c>
      <c r="B767" t="s">
        <v>20</v>
      </c>
      <c r="C767" t="s">
        <v>35</v>
      </c>
      <c r="D767" t="s">
        <v>43</v>
      </c>
      <c r="E767">
        <v>192.73</v>
      </c>
      <c r="F767">
        <v>67393235</v>
      </c>
      <c r="G767" s="2">
        <v>39834.992847222216</v>
      </c>
      <c r="H767" t="s">
        <v>664</v>
      </c>
      <c r="I767">
        <f t="shared" si="11"/>
        <v>349676.93145851709</v>
      </c>
    </row>
    <row r="768" spans="1:9" x14ac:dyDescent="0.25">
      <c r="A768">
        <v>1767</v>
      </c>
      <c r="B768" t="s">
        <v>16</v>
      </c>
      <c r="C768" t="s">
        <v>31</v>
      </c>
      <c r="D768" t="s">
        <v>46</v>
      </c>
      <c r="E768">
        <v>83.27</v>
      </c>
      <c r="F768">
        <v>65191510</v>
      </c>
      <c r="G768" s="2">
        <v>39835.676678240743</v>
      </c>
      <c r="H768" t="s">
        <v>341</v>
      </c>
      <c r="I768">
        <f t="shared" si="11"/>
        <v>782893.11877026549</v>
      </c>
    </row>
    <row r="769" spans="1:9" x14ac:dyDescent="0.25">
      <c r="A769">
        <v>1768</v>
      </c>
      <c r="B769" t="s">
        <v>14</v>
      </c>
      <c r="C769" t="s">
        <v>29</v>
      </c>
      <c r="D769" t="s">
        <v>41</v>
      </c>
      <c r="E769">
        <v>66.290000000000006</v>
      </c>
      <c r="F769">
        <v>19450010</v>
      </c>
      <c r="G769" s="2">
        <v>40822.906041666669</v>
      </c>
      <c r="H769" t="s">
        <v>65</v>
      </c>
      <c r="I769">
        <f t="shared" si="11"/>
        <v>293407.90466133651</v>
      </c>
    </row>
    <row r="770" spans="1:9" x14ac:dyDescent="0.25">
      <c r="A770">
        <v>1769</v>
      </c>
      <c r="B770" t="s">
        <v>20</v>
      </c>
      <c r="C770" t="s">
        <v>35</v>
      </c>
      <c r="D770" t="s">
        <v>38</v>
      </c>
      <c r="E770">
        <v>79.73</v>
      </c>
      <c r="F770">
        <v>91480357</v>
      </c>
      <c r="G770" s="2">
        <v>44389.386018518519</v>
      </c>
      <c r="H770" t="s">
        <v>558</v>
      </c>
      <c r="I770">
        <f t="shared" si="11"/>
        <v>1147376.8594004766</v>
      </c>
    </row>
    <row r="771" spans="1:9" x14ac:dyDescent="0.25">
      <c r="A771">
        <v>1770</v>
      </c>
      <c r="B771" t="s">
        <v>10</v>
      </c>
      <c r="C771" t="s">
        <v>25</v>
      </c>
      <c r="D771" t="s">
        <v>40</v>
      </c>
      <c r="E771">
        <v>195.3</v>
      </c>
      <c r="F771">
        <v>60632452</v>
      </c>
      <c r="G771" s="2">
        <v>44661.12835648148</v>
      </c>
      <c r="H771" t="s">
        <v>665</v>
      </c>
      <c r="I771">
        <f t="shared" ref="I771:I834" si="12">F771/E771</f>
        <v>310458.0235535074</v>
      </c>
    </row>
    <row r="772" spans="1:9" x14ac:dyDescent="0.25">
      <c r="A772">
        <v>1771</v>
      </c>
      <c r="B772" t="s">
        <v>18</v>
      </c>
      <c r="C772" t="s">
        <v>33</v>
      </c>
      <c r="D772" t="s">
        <v>41</v>
      </c>
      <c r="E772">
        <v>188.22</v>
      </c>
      <c r="F772">
        <v>43463887</v>
      </c>
      <c r="G772" s="2">
        <v>42101.41333333333</v>
      </c>
      <c r="H772" t="s">
        <v>666</v>
      </c>
      <c r="I772">
        <f t="shared" si="12"/>
        <v>230920.66199128679</v>
      </c>
    </row>
    <row r="773" spans="1:9" x14ac:dyDescent="0.25">
      <c r="A773">
        <v>1772</v>
      </c>
      <c r="B773" t="s">
        <v>18</v>
      </c>
      <c r="C773" t="s">
        <v>33</v>
      </c>
      <c r="D773" t="s">
        <v>38</v>
      </c>
      <c r="E773">
        <v>52.5</v>
      </c>
      <c r="F773">
        <v>56155471</v>
      </c>
      <c r="G773" s="2">
        <v>38857.905810185177</v>
      </c>
      <c r="H773" t="s">
        <v>667</v>
      </c>
      <c r="I773">
        <f t="shared" si="12"/>
        <v>1069628.0190476191</v>
      </c>
    </row>
    <row r="774" spans="1:9" x14ac:dyDescent="0.25">
      <c r="A774">
        <v>1773</v>
      </c>
      <c r="B774" t="s">
        <v>14</v>
      </c>
      <c r="C774" t="s">
        <v>29</v>
      </c>
      <c r="D774" t="s">
        <v>42</v>
      </c>
      <c r="E774">
        <v>135.21</v>
      </c>
      <c r="F774">
        <v>75020961</v>
      </c>
      <c r="G774" s="2">
        <v>40869.10087962963</v>
      </c>
      <c r="H774" t="s">
        <v>239</v>
      </c>
      <c r="I774">
        <f t="shared" si="12"/>
        <v>554847.72575992893</v>
      </c>
    </row>
    <row r="775" spans="1:9" x14ac:dyDescent="0.25">
      <c r="A775">
        <v>1774</v>
      </c>
      <c r="B775" t="s">
        <v>12</v>
      </c>
      <c r="C775" t="s">
        <v>27</v>
      </c>
      <c r="D775" t="s">
        <v>44</v>
      </c>
      <c r="E775">
        <v>195.64</v>
      </c>
      <c r="F775">
        <v>99866904</v>
      </c>
      <c r="G775" s="2">
        <v>42471.276909722219</v>
      </c>
      <c r="H775" t="s">
        <v>668</v>
      </c>
      <c r="I775">
        <f t="shared" si="12"/>
        <v>510462.6047842977</v>
      </c>
    </row>
    <row r="776" spans="1:9" x14ac:dyDescent="0.25">
      <c r="A776">
        <v>1775</v>
      </c>
      <c r="B776" t="s">
        <v>12</v>
      </c>
      <c r="C776" t="s">
        <v>27</v>
      </c>
      <c r="D776" t="s">
        <v>48</v>
      </c>
      <c r="E776">
        <v>61.75</v>
      </c>
      <c r="F776">
        <v>67947973</v>
      </c>
      <c r="G776" s="2">
        <v>42686.753101851849</v>
      </c>
      <c r="H776" t="s">
        <v>486</v>
      </c>
      <c r="I776">
        <f t="shared" si="12"/>
        <v>1100372.0323886641</v>
      </c>
    </row>
    <row r="777" spans="1:9" x14ac:dyDescent="0.25">
      <c r="A777">
        <v>1776</v>
      </c>
      <c r="B777" t="s">
        <v>22</v>
      </c>
      <c r="C777" t="s">
        <v>37</v>
      </c>
      <c r="D777" t="s">
        <v>39</v>
      </c>
      <c r="E777">
        <v>141.82</v>
      </c>
      <c r="F777">
        <v>91751141</v>
      </c>
      <c r="G777" s="2">
        <v>40503.026006944441</v>
      </c>
      <c r="H777" t="s">
        <v>594</v>
      </c>
      <c r="I777">
        <f t="shared" si="12"/>
        <v>646954.87942462275</v>
      </c>
    </row>
    <row r="778" spans="1:9" x14ac:dyDescent="0.25">
      <c r="A778">
        <v>1777</v>
      </c>
      <c r="B778" t="s">
        <v>18</v>
      </c>
      <c r="C778" t="s">
        <v>33</v>
      </c>
      <c r="D778" t="s">
        <v>41</v>
      </c>
      <c r="E778">
        <v>195.5</v>
      </c>
      <c r="F778">
        <v>8869765</v>
      </c>
      <c r="G778" s="2">
        <v>43616.900196759263</v>
      </c>
      <c r="H778" t="s">
        <v>669</v>
      </c>
      <c r="I778">
        <f t="shared" si="12"/>
        <v>45369.641943734016</v>
      </c>
    </row>
    <row r="779" spans="1:9" x14ac:dyDescent="0.25">
      <c r="A779">
        <v>1778</v>
      </c>
      <c r="B779" t="s">
        <v>13</v>
      </c>
      <c r="C779" t="s">
        <v>28</v>
      </c>
      <c r="D779" t="s">
        <v>43</v>
      </c>
      <c r="E779">
        <v>187.66</v>
      </c>
      <c r="F779">
        <v>40177939</v>
      </c>
      <c r="G779" s="2">
        <v>44636.42628472222</v>
      </c>
      <c r="H779" t="s">
        <v>250</v>
      </c>
      <c r="I779">
        <f t="shared" si="12"/>
        <v>214099.64297133114</v>
      </c>
    </row>
    <row r="780" spans="1:9" x14ac:dyDescent="0.25">
      <c r="A780">
        <v>1779</v>
      </c>
      <c r="B780" t="s">
        <v>18</v>
      </c>
      <c r="C780" t="s">
        <v>33</v>
      </c>
      <c r="D780" t="s">
        <v>40</v>
      </c>
      <c r="E780">
        <v>158</v>
      </c>
      <c r="F780">
        <v>70394608</v>
      </c>
      <c r="G780" s="2">
        <v>41031.510729166657</v>
      </c>
      <c r="H780" t="s">
        <v>670</v>
      </c>
      <c r="I780">
        <f t="shared" si="12"/>
        <v>445535.49367088609</v>
      </c>
    </row>
    <row r="781" spans="1:9" x14ac:dyDescent="0.25">
      <c r="A781">
        <v>1780</v>
      </c>
      <c r="B781" t="s">
        <v>18</v>
      </c>
      <c r="C781" t="s">
        <v>33</v>
      </c>
      <c r="D781" t="s">
        <v>39</v>
      </c>
      <c r="E781">
        <v>68.98</v>
      </c>
      <c r="F781">
        <v>77886049</v>
      </c>
      <c r="G781" s="2">
        <v>42109.372662037043</v>
      </c>
      <c r="H781" t="s">
        <v>671</v>
      </c>
      <c r="I781">
        <f t="shared" si="12"/>
        <v>1129110.5972745724</v>
      </c>
    </row>
    <row r="782" spans="1:9" x14ac:dyDescent="0.25">
      <c r="A782">
        <v>1781</v>
      </c>
      <c r="B782" t="s">
        <v>19</v>
      </c>
      <c r="C782" t="s">
        <v>34</v>
      </c>
      <c r="D782" t="s">
        <v>47</v>
      </c>
      <c r="E782">
        <v>120.48</v>
      </c>
      <c r="F782">
        <v>39951960</v>
      </c>
      <c r="G782" s="2">
        <v>42804.555636574078</v>
      </c>
      <c r="H782" t="s">
        <v>672</v>
      </c>
      <c r="I782">
        <f t="shared" si="12"/>
        <v>331606.57370517927</v>
      </c>
    </row>
    <row r="783" spans="1:9" x14ac:dyDescent="0.25">
      <c r="A783">
        <v>1782</v>
      </c>
      <c r="B783" t="s">
        <v>14</v>
      </c>
      <c r="C783" t="s">
        <v>29</v>
      </c>
      <c r="D783" t="s">
        <v>45</v>
      </c>
      <c r="E783">
        <v>155.63999999999999</v>
      </c>
      <c r="F783">
        <v>49977530</v>
      </c>
      <c r="G783" s="2">
        <v>39116.101805555547</v>
      </c>
      <c r="H783" t="s">
        <v>673</v>
      </c>
      <c r="I783">
        <f t="shared" si="12"/>
        <v>321109.80467746081</v>
      </c>
    </row>
    <row r="784" spans="1:9" x14ac:dyDescent="0.25">
      <c r="A784">
        <v>1783</v>
      </c>
      <c r="B784" t="s">
        <v>17</v>
      </c>
      <c r="C784" t="s">
        <v>32</v>
      </c>
      <c r="D784" t="s">
        <v>42</v>
      </c>
      <c r="E784">
        <v>89.68</v>
      </c>
      <c r="F784">
        <v>67008982</v>
      </c>
      <c r="G784" s="2">
        <v>40555.656701388893</v>
      </c>
      <c r="H784" t="s">
        <v>674</v>
      </c>
      <c r="I784">
        <f t="shared" si="12"/>
        <v>747200.95896520955</v>
      </c>
    </row>
    <row r="785" spans="1:9" x14ac:dyDescent="0.25">
      <c r="A785">
        <v>1784</v>
      </c>
      <c r="B785" t="s">
        <v>22</v>
      </c>
      <c r="C785" t="s">
        <v>37</v>
      </c>
      <c r="D785" t="s">
        <v>45</v>
      </c>
      <c r="E785">
        <v>131.13999999999999</v>
      </c>
      <c r="F785">
        <v>59025104</v>
      </c>
      <c r="G785" s="2">
        <v>42812.002141203702</v>
      </c>
      <c r="H785" t="s">
        <v>193</v>
      </c>
      <c r="I785">
        <f t="shared" si="12"/>
        <v>450092.2983071527</v>
      </c>
    </row>
    <row r="786" spans="1:9" x14ac:dyDescent="0.25">
      <c r="A786">
        <v>1785</v>
      </c>
      <c r="B786" t="s">
        <v>8</v>
      </c>
      <c r="C786" t="s">
        <v>23</v>
      </c>
      <c r="D786" t="s">
        <v>40</v>
      </c>
      <c r="E786">
        <v>177.54</v>
      </c>
      <c r="F786">
        <v>10611563</v>
      </c>
      <c r="G786" s="2">
        <v>43254.450821759259</v>
      </c>
      <c r="H786" t="s">
        <v>675</v>
      </c>
      <c r="I786">
        <f t="shared" si="12"/>
        <v>59769.984228906163</v>
      </c>
    </row>
    <row r="787" spans="1:9" x14ac:dyDescent="0.25">
      <c r="A787">
        <v>1786</v>
      </c>
      <c r="B787" t="s">
        <v>12</v>
      </c>
      <c r="C787" t="s">
        <v>27</v>
      </c>
      <c r="D787" t="s">
        <v>38</v>
      </c>
      <c r="E787">
        <v>32.21</v>
      </c>
      <c r="F787">
        <v>83147376</v>
      </c>
      <c r="G787" s="2">
        <v>39568.548379629632</v>
      </c>
      <c r="H787" t="s">
        <v>632</v>
      </c>
      <c r="I787">
        <f t="shared" si="12"/>
        <v>2581414.9642968019</v>
      </c>
    </row>
    <row r="788" spans="1:9" x14ac:dyDescent="0.25">
      <c r="A788">
        <v>1787</v>
      </c>
      <c r="B788" t="s">
        <v>20</v>
      </c>
      <c r="C788" t="s">
        <v>35</v>
      </c>
      <c r="D788" t="s">
        <v>45</v>
      </c>
      <c r="E788">
        <v>155.53</v>
      </c>
      <c r="F788">
        <v>61138204</v>
      </c>
      <c r="G788" s="2">
        <v>38589.542314814818</v>
      </c>
      <c r="H788" t="s">
        <v>473</v>
      </c>
      <c r="I788">
        <f t="shared" si="12"/>
        <v>393095.89146788401</v>
      </c>
    </row>
    <row r="789" spans="1:9" x14ac:dyDescent="0.25">
      <c r="A789">
        <v>1788</v>
      </c>
      <c r="B789" t="s">
        <v>13</v>
      </c>
      <c r="C789" t="s">
        <v>28</v>
      </c>
      <c r="D789" t="s">
        <v>46</v>
      </c>
      <c r="E789">
        <v>169.85</v>
      </c>
      <c r="F789">
        <v>53159820</v>
      </c>
      <c r="G789" s="2">
        <v>44818.642916666657</v>
      </c>
      <c r="H789" t="s">
        <v>457</v>
      </c>
      <c r="I789">
        <f t="shared" si="12"/>
        <v>312980.98322048865</v>
      </c>
    </row>
    <row r="790" spans="1:9" x14ac:dyDescent="0.25">
      <c r="A790">
        <v>1789</v>
      </c>
      <c r="B790" t="s">
        <v>21</v>
      </c>
      <c r="C790" t="s">
        <v>36</v>
      </c>
      <c r="D790" t="s">
        <v>46</v>
      </c>
      <c r="E790">
        <v>33.76</v>
      </c>
      <c r="F790">
        <v>96827172</v>
      </c>
      <c r="G790" s="2">
        <v>39096.814571759263</v>
      </c>
      <c r="H790" t="s">
        <v>676</v>
      </c>
      <c r="I790">
        <f t="shared" si="12"/>
        <v>2868103.4360189573</v>
      </c>
    </row>
    <row r="791" spans="1:9" x14ac:dyDescent="0.25">
      <c r="A791">
        <v>1790</v>
      </c>
      <c r="B791" t="s">
        <v>11</v>
      </c>
      <c r="C791" t="s">
        <v>26</v>
      </c>
      <c r="D791" t="s">
        <v>46</v>
      </c>
      <c r="E791">
        <v>45.15</v>
      </c>
      <c r="F791">
        <v>4536177</v>
      </c>
      <c r="G791" s="2">
        <v>38153.843842592592</v>
      </c>
      <c r="H791" t="s">
        <v>677</v>
      </c>
      <c r="I791">
        <f t="shared" si="12"/>
        <v>100469.0365448505</v>
      </c>
    </row>
    <row r="792" spans="1:9" x14ac:dyDescent="0.25">
      <c r="A792">
        <v>1791</v>
      </c>
      <c r="B792" t="s">
        <v>12</v>
      </c>
      <c r="C792" t="s">
        <v>27</v>
      </c>
      <c r="D792" t="s">
        <v>43</v>
      </c>
      <c r="E792">
        <v>37.770000000000003</v>
      </c>
      <c r="F792">
        <v>85951278</v>
      </c>
      <c r="G792" s="2">
        <v>43503.279097222221</v>
      </c>
      <c r="H792" t="s">
        <v>678</v>
      </c>
      <c r="I792">
        <f t="shared" si="12"/>
        <v>2275649.404289118</v>
      </c>
    </row>
    <row r="793" spans="1:9" x14ac:dyDescent="0.25">
      <c r="A793">
        <v>1792</v>
      </c>
      <c r="B793" t="s">
        <v>9</v>
      </c>
      <c r="C793" t="s">
        <v>24</v>
      </c>
      <c r="D793" t="s">
        <v>41</v>
      </c>
      <c r="E793">
        <v>162.94999999999999</v>
      </c>
      <c r="F793">
        <v>14882752</v>
      </c>
      <c r="G793" s="2">
        <v>38523.616377314807</v>
      </c>
      <c r="H793" t="s">
        <v>679</v>
      </c>
      <c r="I793">
        <f t="shared" si="12"/>
        <v>91333.243326173673</v>
      </c>
    </row>
    <row r="794" spans="1:9" x14ac:dyDescent="0.25">
      <c r="A794">
        <v>1793</v>
      </c>
      <c r="B794" t="s">
        <v>21</v>
      </c>
      <c r="C794" t="s">
        <v>36</v>
      </c>
      <c r="D794" t="s">
        <v>47</v>
      </c>
      <c r="E794">
        <v>159.79</v>
      </c>
      <c r="F794">
        <v>31493833</v>
      </c>
      <c r="G794" s="2">
        <v>38813.406550925924</v>
      </c>
      <c r="H794" t="s">
        <v>680</v>
      </c>
      <c r="I794">
        <f t="shared" si="12"/>
        <v>197095.14362600914</v>
      </c>
    </row>
    <row r="795" spans="1:9" x14ac:dyDescent="0.25">
      <c r="A795">
        <v>1794</v>
      </c>
      <c r="B795" t="s">
        <v>12</v>
      </c>
      <c r="C795" t="s">
        <v>27</v>
      </c>
      <c r="D795" t="s">
        <v>48</v>
      </c>
      <c r="E795">
        <v>187.75</v>
      </c>
      <c r="F795">
        <v>10947380</v>
      </c>
      <c r="G795" s="2">
        <v>44222.493472222217</v>
      </c>
      <c r="H795" t="s">
        <v>56</v>
      </c>
      <c r="I795">
        <f t="shared" si="12"/>
        <v>58308.282290279625</v>
      </c>
    </row>
    <row r="796" spans="1:9" x14ac:dyDescent="0.25">
      <c r="A796">
        <v>1795</v>
      </c>
      <c r="B796" t="s">
        <v>13</v>
      </c>
      <c r="C796" t="s">
        <v>28</v>
      </c>
      <c r="D796" t="s">
        <v>41</v>
      </c>
      <c r="E796">
        <v>51.98</v>
      </c>
      <c r="F796">
        <v>10532144</v>
      </c>
      <c r="G796" s="2">
        <v>42240.077175925922</v>
      </c>
      <c r="H796" t="s">
        <v>681</v>
      </c>
      <c r="I796">
        <f t="shared" si="12"/>
        <v>202619.16121585228</v>
      </c>
    </row>
    <row r="797" spans="1:9" x14ac:dyDescent="0.25">
      <c r="A797">
        <v>1796</v>
      </c>
      <c r="B797" t="s">
        <v>15</v>
      </c>
      <c r="C797" t="s">
        <v>30</v>
      </c>
      <c r="D797" t="s">
        <v>41</v>
      </c>
      <c r="E797">
        <v>96.75</v>
      </c>
      <c r="F797">
        <v>67940735</v>
      </c>
      <c r="G797" s="2">
        <v>43330.395011574074</v>
      </c>
      <c r="H797" t="s">
        <v>682</v>
      </c>
      <c r="I797">
        <f t="shared" si="12"/>
        <v>702229.81912144704</v>
      </c>
    </row>
    <row r="798" spans="1:9" x14ac:dyDescent="0.25">
      <c r="A798">
        <v>1797</v>
      </c>
      <c r="B798" t="s">
        <v>22</v>
      </c>
      <c r="C798" t="s">
        <v>37</v>
      </c>
      <c r="D798" t="s">
        <v>47</v>
      </c>
      <c r="E798">
        <v>154.75</v>
      </c>
      <c r="F798">
        <v>82428246</v>
      </c>
      <c r="G798" s="2">
        <v>39197.338182870371</v>
      </c>
      <c r="H798" t="s">
        <v>683</v>
      </c>
      <c r="I798">
        <f t="shared" si="12"/>
        <v>532654.25525040389</v>
      </c>
    </row>
    <row r="799" spans="1:9" x14ac:dyDescent="0.25">
      <c r="A799">
        <v>1798</v>
      </c>
      <c r="B799" t="s">
        <v>15</v>
      </c>
      <c r="C799" t="s">
        <v>30</v>
      </c>
      <c r="D799" t="s">
        <v>39</v>
      </c>
      <c r="E799">
        <v>101.54</v>
      </c>
      <c r="F799">
        <v>39452559</v>
      </c>
      <c r="G799" s="2">
        <v>44156.181250000001</v>
      </c>
      <c r="H799" t="s">
        <v>684</v>
      </c>
      <c r="I799">
        <f t="shared" si="12"/>
        <v>388542.04254480993</v>
      </c>
    </row>
    <row r="800" spans="1:9" x14ac:dyDescent="0.25">
      <c r="A800">
        <v>1799</v>
      </c>
      <c r="B800" t="s">
        <v>9</v>
      </c>
      <c r="C800" t="s">
        <v>24</v>
      </c>
      <c r="D800" t="s">
        <v>42</v>
      </c>
      <c r="E800">
        <v>30.75</v>
      </c>
      <c r="F800">
        <v>71297463</v>
      </c>
      <c r="G800" s="2">
        <v>42170.333749999998</v>
      </c>
      <c r="H800" t="s">
        <v>590</v>
      </c>
      <c r="I800">
        <f t="shared" si="12"/>
        <v>2318616.6829268294</v>
      </c>
    </row>
    <row r="801" spans="1:9" x14ac:dyDescent="0.25">
      <c r="A801">
        <v>1800</v>
      </c>
      <c r="B801" t="s">
        <v>17</v>
      </c>
      <c r="C801" t="s">
        <v>32</v>
      </c>
      <c r="D801" t="s">
        <v>42</v>
      </c>
      <c r="E801">
        <v>99.67</v>
      </c>
      <c r="F801">
        <v>59406337</v>
      </c>
      <c r="G801" s="2">
        <v>39878.797222222223</v>
      </c>
      <c r="H801" t="s">
        <v>80</v>
      </c>
      <c r="I801">
        <f t="shared" si="12"/>
        <v>596030.26989063912</v>
      </c>
    </row>
    <row r="802" spans="1:9" x14ac:dyDescent="0.25">
      <c r="A802">
        <v>1801</v>
      </c>
      <c r="B802" t="s">
        <v>11</v>
      </c>
      <c r="C802" t="s">
        <v>26</v>
      </c>
      <c r="D802" t="s">
        <v>46</v>
      </c>
      <c r="E802">
        <v>151.74</v>
      </c>
      <c r="F802">
        <v>31125006</v>
      </c>
      <c r="G802" s="2">
        <v>43513.215567129628</v>
      </c>
      <c r="H802" t="s">
        <v>528</v>
      </c>
      <c r="I802">
        <f t="shared" si="12"/>
        <v>205120.64056939501</v>
      </c>
    </row>
    <row r="803" spans="1:9" x14ac:dyDescent="0.25">
      <c r="A803">
        <v>1802</v>
      </c>
      <c r="B803" t="s">
        <v>11</v>
      </c>
      <c r="C803" t="s">
        <v>26</v>
      </c>
      <c r="D803" t="s">
        <v>40</v>
      </c>
      <c r="E803">
        <v>159.52000000000001</v>
      </c>
      <c r="F803">
        <v>69020229</v>
      </c>
      <c r="G803" s="2">
        <v>44391.394756944443</v>
      </c>
      <c r="H803" t="s">
        <v>685</v>
      </c>
      <c r="I803">
        <f t="shared" si="12"/>
        <v>432674.45461384149</v>
      </c>
    </row>
    <row r="804" spans="1:9" x14ac:dyDescent="0.25">
      <c r="A804">
        <v>1803</v>
      </c>
      <c r="B804" t="s">
        <v>10</v>
      </c>
      <c r="C804" t="s">
        <v>25</v>
      </c>
      <c r="D804" t="s">
        <v>46</v>
      </c>
      <c r="E804">
        <v>40.880000000000003</v>
      </c>
      <c r="F804">
        <v>8748007</v>
      </c>
      <c r="G804" s="2">
        <v>38933.801319444443</v>
      </c>
      <c r="H804" t="s">
        <v>542</v>
      </c>
      <c r="I804">
        <f t="shared" si="12"/>
        <v>213992.34344422698</v>
      </c>
    </row>
    <row r="805" spans="1:9" x14ac:dyDescent="0.25">
      <c r="A805">
        <v>1804</v>
      </c>
      <c r="B805" t="s">
        <v>18</v>
      </c>
      <c r="C805" t="s">
        <v>33</v>
      </c>
      <c r="D805" t="s">
        <v>38</v>
      </c>
      <c r="E805">
        <v>94.46</v>
      </c>
      <c r="F805">
        <v>43171004</v>
      </c>
      <c r="G805" s="2">
        <v>41426.94431712963</v>
      </c>
      <c r="H805" t="s">
        <v>467</v>
      </c>
      <c r="I805">
        <f t="shared" si="12"/>
        <v>457029.47279271652</v>
      </c>
    </row>
    <row r="806" spans="1:9" x14ac:dyDescent="0.25">
      <c r="A806">
        <v>1805</v>
      </c>
      <c r="B806" t="s">
        <v>17</v>
      </c>
      <c r="C806" t="s">
        <v>32</v>
      </c>
      <c r="D806" t="s">
        <v>47</v>
      </c>
      <c r="E806">
        <v>123.23</v>
      </c>
      <c r="F806">
        <v>43601827</v>
      </c>
      <c r="G806" s="2">
        <v>43010.528912037043</v>
      </c>
      <c r="H806" t="s">
        <v>246</v>
      </c>
      <c r="I806">
        <f t="shared" si="12"/>
        <v>353824.77481132839</v>
      </c>
    </row>
    <row r="807" spans="1:9" x14ac:dyDescent="0.25">
      <c r="A807">
        <v>1806</v>
      </c>
      <c r="B807" t="s">
        <v>14</v>
      </c>
      <c r="C807" t="s">
        <v>29</v>
      </c>
      <c r="D807" t="s">
        <v>41</v>
      </c>
      <c r="E807">
        <v>174.31</v>
      </c>
      <c r="F807">
        <v>19284552</v>
      </c>
      <c r="G807" s="2">
        <v>44355.562962962962</v>
      </c>
      <c r="H807" t="s">
        <v>184</v>
      </c>
      <c r="I807">
        <f t="shared" si="12"/>
        <v>110633.65268774024</v>
      </c>
    </row>
    <row r="808" spans="1:9" x14ac:dyDescent="0.25">
      <c r="A808">
        <v>1807</v>
      </c>
      <c r="B808" t="s">
        <v>22</v>
      </c>
      <c r="C808" t="s">
        <v>37</v>
      </c>
      <c r="D808" t="s">
        <v>43</v>
      </c>
      <c r="E808">
        <v>69.180000000000007</v>
      </c>
      <c r="F808">
        <v>66500094</v>
      </c>
      <c r="G808" s="2">
        <v>44572.461956018517</v>
      </c>
      <c r="H808" t="s">
        <v>507</v>
      </c>
      <c r="I808">
        <f t="shared" si="12"/>
        <v>961261.83868169982</v>
      </c>
    </row>
    <row r="809" spans="1:9" x14ac:dyDescent="0.25">
      <c r="A809">
        <v>1808</v>
      </c>
      <c r="B809" t="s">
        <v>8</v>
      </c>
      <c r="C809" t="s">
        <v>23</v>
      </c>
      <c r="D809" t="s">
        <v>46</v>
      </c>
      <c r="E809">
        <v>143.66999999999999</v>
      </c>
      <c r="F809">
        <v>78904785</v>
      </c>
      <c r="G809" s="2">
        <v>41607.917893518519</v>
      </c>
      <c r="H809" t="s">
        <v>594</v>
      </c>
      <c r="I809">
        <f t="shared" si="12"/>
        <v>549208.49864272296</v>
      </c>
    </row>
    <row r="810" spans="1:9" x14ac:dyDescent="0.25">
      <c r="A810">
        <v>1809</v>
      </c>
      <c r="B810" t="s">
        <v>11</v>
      </c>
      <c r="C810" t="s">
        <v>26</v>
      </c>
      <c r="D810" t="s">
        <v>45</v>
      </c>
      <c r="E810">
        <v>132.80000000000001</v>
      </c>
      <c r="F810">
        <v>24631192</v>
      </c>
      <c r="G810" s="2">
        <v>41902.133750000001</v>
      </c>
      <c r="H810" t="s">
        <v>594</v>
      </c>
      <c r="I810">
        <f t="shared" si="12"/>
        <v>185475.84337349396</v>
      </c>
    </row>
    <row r="811" spans="1:9" x14ac:dyDescent="0.25">
      <c r="A811">
        <v>1810</v>
      </c>
      <c r="B811" t="s">
        <v>8</v>
      </c>
      <c r="C811" t="s">
        <v>23</v>
      </c>
      <c r="D811" t="s">
        <v>42</v>
      </c>
      <c r="E811">
        <v>170.3</v>
      </c>
      <c r="F811">
        <v>28587767</v>
      </c>
      <c r="G811" s="2">
        <v>42918.819525462961</v>
      </c>
      <c r="H811" t="s">
        <v>686</v>
      </c>
      <c r="I811">
        <f t="shared" si="12"/>
        <v>167867.09923664122</v>
      </c>
    </row>
    <row r="812" spans="1:9" x14ac:dyDescent="0.25">
      <c r="A812">
        <v>1811</v>
      </c>
      <c r="B812" t="s">
        <v>21</v>
      </c>
      <c r="C812" t="s">
        <v>36</v>
      </c>
      <c r="D812" t="s">
        <v>48</v>
      </c>
      <c r="E812">
        <v>48.16</v>
      </c>
      <c r="F812">
        <v>94694850</v>
      </c>
      <c r="G812" s="2">
        <v>39595.18513888889</v>
      </c>
      <c r="H812" t="s">
        <v>606</v>
      </c>
      <c r="I812">
        <f t="shared" si="12"/>
        <v>1966255.1910299005</v>
      </c>
    </row>
    <row r="813" spans="1:9" x14ac:dyDescent="0.25">
      <c r="A813">
        <v>1812</v>
      </c>
      <c r="B813" t="s">
        <v>15</v>
      </c>
      <c r="C813" t="s">
        <v>30</v>
      </c>
      <c r="D813" t="s">
        <v>47</v>
      </c>
      <c r="E813">
        <v>187.57</v>
      </c>
      <c r="F813">
        <v>73304062</v>
      </c>
      <c r="G813" s="2">
        <v>41664.910173611112</v>
      </c>
      <c r="H813" t="s">
        <v>687</v>
      </c>
      <c r="I813">
        <f t="shared" si="12"/>
        <v>390809.09527109878</v>
      </c>
    </row>
    <row r="814" spans="1:9" x14ac:dyDescent="0.25">
      <c r="A814">
        <v>1813</v>
      </c>
      <c r="B814" t="s">
        <v>10</v>
      </c>
      <c r="C814" t="s">
        <v>25</v>
      </c>
      <c r="D814" t="s">
        <v>47</v>
      </c>
      <c r="E814">
        <v>130.52000000000001</v>
      </c>
      <c r="F814">
        <v>62548327</v>
      </c>
      <c r="G814" s="2">
        <v>42471.063935185193</v>
      </c>
      <c r="H814" t="s">
        <v>688</v>
      </c>
      <c r="I814">
        <f t="shared" si="12"/>
        <v>479224.08060067421</v>
      </c>
    </row>
    <row r="815" spans="1:9" x14ac:dyDescent="0.25">
      <c r="A815">
        <v>1814</v>
      </c>
      <c r="B815" t="s">
        <v>8</v>
      </c>
      <c r="C815" t="s">
        <v>23</v>
      </c>
      <c r="D815" t="s">
        <v>47</v>
      </c>
      <c r="E815">
        <v>134.69999999999999</v>
      </c>
      <c r="F815">
        <v>31803804</v>
      </c>
      <c r="G815" s="2">
        <v>38730.666631944441</v>
      </c>
      <c r="H815" t="s">
        <v>442</v>
      </c>
      <c r="I815">
        <f t="shared" si="12"/>
        <v>236108.41870824056</v>
      </c>
    </row>
    <row r="816" spans="1:9" x14ac:dyDescent="0.25">
      <c r="A816">
        <v>1815</v>
      </c>
      <c r="B816" t="s">
        <v>19</v>
      </c>
      <c r="C816" t="s">
        <v>34</v>
      </c>
      <c r="D816" t="s">
        <v>47</v>
      </c>
      <c r="E816">
        <v>131.62</v>
      </c>
      <c r="F816">
        <v>48271209</v>
      </c>
      <c r="G816" s="2">
        <v>44301.30678240741</v>
      </c>
      <c r="H816" t="s">
        <v>371</v>
      </c>
      <c r="I816">
        <f t="shared" si="12"/>
        <v>366746.76340981614</v>
      </c>
    </row>
    <row r="817" spans="1:9" x14ac:dyDescent="0.25">
      <c r="A817">
        <v>1816</v>
      </c>
      <c r="B817" t="s">
        <v>17</v>
      </c>
      <c r="C817" t="s">
        <v>32</v>
      </c>
      <c r="D817" t="s">
        <v>39</v>
      </c>
      <c r="E817">
        <v>122.3</v>
      </c>
      <c r="F817">
        <v>58016751</v>
      </c>
      <c r="G817" s="2">
        <v>44709.830659722233</v>
      </c>
      <c r="H817" t="s">
        <v>689</v>
      </c>
      <c r="I817">
        <f t="shared" si="12"/>
        <v>474380.62959934591</v>
      </c>
    </row>
    <row r="818" spans="1:9" x14ac:dyDescent="0.25">
      <c r="A818">
        <v>1817</v>
      </c>
      <c r="B818" t="s">
        <v>21</v>
      </c>
      <c r="C818" t="s">
        <v>36</v>
      </c>
      <c r="D818" t="s">
        <v>48</v>
      </c>
      <c r="E818">
        <v>145.24</v>
      </c>
      <c r="F818">
        <v>94136189</v>
      </c>
      <c r="G818" s="2">
        <v>38003.949143518519</v>
      </c>
      <c r="H818" t="s">
        <v>690</v>
      </c>
      <c r="I818">
        <f t="shared" si="12"/>
        <v>648142.30928118969</v>
      </c>
    </row>
    <row r="819" spans="1:9" x14ac:dyDescent="0.25">
      <c r="A819">
        <v>1818</v>
      </c>
      <c r="B819" t="s">
        <v>21</v>
      </c>
      <c r="C819" t="s">
        <v>36</v>
      </c>
      <c r="D819" t="s">
        <v>39</v>
      </c>
      <c r="E819">
        <v>66.31</v>
      </c>
      <c r="F819">
        <v>33284780</v>
      </c>
      <c r="G819" s="2">
        <v>39873.645775462966</v>
      </c>
      <c r="H819" t="s">
        <v>691</v>
      </c>
      <c r="I819">
        <f t="shared" si="12"/>
        <v>501957.17086412304</v>
      </c>
    </row>
    <row r="820" spans="1:9" x14ac:dyDescent="0.25">
      <c r="A820">
        <v>1819</v>
      </c>
      <c r="B820" t="s">
        <v>20</v>
      </c>
      <c r="C820" t="s">
        <v>35</v>
      </c>
      <c r="D820" t="s">
        <v>41</v>
      </c>
      <c r="E820">
        <v>63.89</v>
      </c>
      <c r="F820">
        <v>9966324</v>
      </c>
      <c r="G820" s="2">
        <v>38492.19358796296</v>
      </c>
      <c r="H820" t="s">
        <v>692</v>
      </c>
      <c r="I820">
        <f t="shared" si="12"/>
        <v>155991.92361871968</v>
      </c>
    </row>
    <row r="821" spans="1:9" x14ac:dyDescent="0.25">
      <c r="A821">
        <v>1820</v>
      </c>
      <c r="B821" t="s">
        <v>17</v>
      </c>
      <c r="C821" t="s">
        <v>32</v>
      </c>
      <c r="D821" t="s">
        <v>41</v>
      </c>
      <c r="E821">
        <v>191.5</v>
      </c>
      <c r="F821">
        <v>34630890</v>
      </c>
      <c r="G821" s="2">
        <v>43456.761874999997</v>
      </c>
      <c r="H821" t="s">
        <v>693</v>
      </c>
      <c r="I821">
        <f t="shared" si="12"/>
        <v>180840.15665796344</v>
      </c>
    </row>
    <row r="822" spans="1:9" x14ac:dyDescent="0.25">
      <c r="A822">
        <v>1821</v>
      </c>
      <c r="B822" t="s">
        <v>8</v>
      </c>
      <c r="C822" t="s">
        <v>23</v>
      </c>
      <c r="D822" t="s">
        <v>40</v>
      </c>
      <c r="E822">
        <v>142.9</v>
      </c>
      <c r="F822">
        <v>285172</v>
      </c>
      <c r="G822" s="2">
        <v>43186.012465277781</v>
      </c>
      <c r="H822" t="s">
        <v>694</v>
      </c>
      <c r="I822">
        <f t="shared" si="12"/>
        <v>1995.6053184044786</v>
      </c>
    </row>
    <row r="823" spans="1:9" x14ac:dyDescent="0.25">
      <c r="A823">
        <v>1822</v>
      </c>
      <c r="B823" t="s">
        <v>9</v>
      </c>
      <c r="C823" t="s">
        <v>24</v>
      </c>
      <c r="D823" t="s">
        <v>42</v>
      </c>
      <c r="E823">
        <v>88.42</v>
      </c>
      <c r="F823">
        <v>48925101</v>
      </c>
      <c r="G823" s="2">
        <v>38415.035069444442</v>
      </c>
      <c r="H823" t="s">
        <v>344</v>
      </c>
      <c r="I823">
        <f t="shared" si="12"/>
        <v>553326.18185930781</v>
      </c>
    </row>
    <row r="824" spans="1:9" x14ac:dyDescent="0.25">
      <c r="A824">
        <v>1823</v>
      </c>
      <c r="B824" t="s">
        <v>8</v>
      </c>
      <c r="C824" t="s">
        <v>23</v>
      </c>
      <c r="D824" t="s">
        <v>46</v>
      </c>
      <c r="E824">
        <v>41.44</v>
      </c>
      <c r="F824">
        <v>728797</v>
      </c>
      <c r="G824" s="2">
        <v>38777.799421296288</v>
      </c>
      <c r="H824" t="s">
        <v>351</v>
      </c>
      <c r="I824">
        <f t="shared" si="12"/>
        <v>17586.800193050192</v>
      </c>
    </row>
    <row r="825" spans="1:9" x14ac:dyDescent="0.25">
      <c r="A825">
        <v>1824</v>
      </c>
      <c r="B825" t="s">
        <v>17</v>
      </c>
      <c r="C825" t="s">
        <v>32</v>
      </c>
      <c r="D825" t="s">
        <v>45</v>
      </c>
      <c r="E825">
        <v>116.63</v>
      </c>
      <c r="F825">
        <v>78027821</v>
      </c>
      <c r="G825" s="2">
        <v>41248.873263888891</v>
      </c>
      <c r="H825" t="s">
        <v>350</v>
      </c>
      <c r="I825">
        <f t="shared" si="12"/>
        <v>669020.15776386869</v>
      </c>
    </row>
    <row r="826" spans="1:9" x14ac:dyDescent="0.25">
      <c r="A826">
        <v>1825</v>
      </c>
      <c r="B826" t="s">
        <v>10</v>
      </c>
      <c r="C826" t="s">
        <v>25</v>
      </c>
      <c r="D826" t="s">
        <v>45</v>
      </c>
      <c r="E826">
        <v>152.36000000000001</v>
      </c>
      <c r="F826">
        <v>24727679</v>
      </c>
      <c r="G826" s="2">
        <v>40224.033043981479</v>
      </c>
      <c r="H826" t="s">
        <v>258</v>
      </c>
      <c r="I826">
        <f t="shared" si="12"/>
        <v>162297.70937253872</v>
      </c>
    </row>
    <row r="827" spans="1:9" x14ac:dyDescent="0.25">
      <c r="A827">
        <v>1826</v>
      </c>
      <c r="B827" t="s">
        <v>13</v>
      </c>
      <c r="C827" t="s">
        <v>28</v>
      </c>
      <c r="D827" t="s">
        <v>41</v>
      </c>
      <c r="E827">
        <v>122.89</v>
      </c>
      <c r="F827">
        <v>56489437</v>
      </c>
      <c r="G827" s="2">
        <v>43064.451018518521</v>
      </c>
      <c r="H827" t="s">
        <v>74</v>
      </c>
      <c r="I827">
        <f t="shared" si="12"/>
        <v>459674.80673773296</v>
      </c>
    </row>
    <row r="828" spans="1:9" x14ac:dyDescent="0.25">
      <c r="A828">
        <v>1827</v>
      </c>
      <c r="B828" t="s">
        <v>10</v>
      </c>
      <c r="C828" t="s">
        <v>25</v>
      </c>
      <c r="D828" t="s">
        <v>41</v>
      </c>
      <c r="E828">
        <v>180.9</v>
      </c>
      <c r="F828">
        <v>18083435</v>
      </c>
      <c r="G828" s="2">
        <v>40301.546122685177</v>
      </c>
      <c r="H828" t="s">
        <v>198</v>
      </c>
      <c r="I828">
        <f t="shared" si="12"/>
        <v>99963.709231619679</v>
      </c>
    </row>
    <row r="829" spans="1:9" x14ac:dyDescent="0.25">
      <c r="A829">
        <v>1828</v>
      </c>
      <c r="B829" t="s">
        <v>15</v>
      </c>
      <c r="C829" t="s">
        <v>30</v>
      </c>
      <c r="D829" t="s">
        <v>40</v>
      </c>
      <c r="E829">
        <v>37.1</v>
      </c>
      <c r="F829">
        <v>58743875</v>
      </c>
      <c r="G829" s="2">
        <v>38646.545208333337</v>
      </c>
      <c r="H829" t="s">
        <v>510</v>
      </c>
      <c r="I829">
        <f t="shared" si="12"/>
        <v>1583392.857142857</v>
      </c>
    </row>
    <row r="830" spans="1:9" x14ac:dyDescent="0.25">
      <c r="A830">
        <v>1829</v>
      </c>
      <c r="B830" t="s">
        <v>21</v>
      </c>
      <c r="C830" t="s">
        <v>36</v>
      </c>
      <c r="D830" t="s">
        <v>39</v>
      </c>
      <c r="E830">
        <v>181.77</v>
      </c>
      <c r="F830">
        <v>2154519</v>
      </c>
      <c r="G830" s="2">
        <v>37891.304467592592</v>
      </c>
      <c r="H830" t="s">
        <v>695</v>
      </c>
      <c r="I830">
        <f t="shared" si="12"/>
        <v>11852.995543819112</v>
      </c>
    </row>
    <row r="831" spans="1:9" x14ac:dyDescent="0.25">
      <c r="A831">
        <v>1830</v>
      </c>
      <c r="B831" t="s">
        <v>19</v>
      </c>
      <c r="C831" t="s">
        <v>34</v>
      </c>
      <c r="D831" t="s">
        <v>45</v>
      </c>
      <c r="E831">
        <v>174.89</v>
      </c>
      <c r="F831">
        <v>18210410</v>
      </c>
      <c r="G831" s="2">
        <v>39459.365856481483</v>
      </c>
      <c r="H831" t="s">
        <v>696</v>
      </c>
      <c r="I831">
        <f t="shared" si="12"/>
        <v>104124.93567385215</v>
      </c>
    </row>
    <row r="832" spans="1:9" x14ac:dyDescent="0.25">
      <c r="A832">
        <v>1831</v>
      </c>
      <c r="B832" t="s">
        <v>10</v>
      </c>
      <c r="C832" t="s">
        <v>25</v>
      </c>
      <c r="D832" t="s">
        <v>38</v>
      </c>
      <c r="E832">
        <v>31.54</v>
      </c>
      <c r="F832">
        <v>58850050</v>
      </c>
      <c r="G832" s="2">
        <v>44326.637638888889</v>
      </c>
      <c r="H832" t="s">
        <v>532</v>
      </c>
      <c r="I832">
        <f t="shared" si="12"/>
        <v>1865886.1762840839</v>
      </c>
    </row>
    <row r="833" spans="1:9" x14ac:dyDescent="0.25">
      <c r="A833">
        <v>1832</v>
      </c>
      <c r="B833" t="s">
        <v>12</v>
      </c>
      <c r="C833" t="s">
        <v>27</v>
      </c>
      <c r="D833" t="s">
        <v>40</v>
      </c>
      <c r="E833">
        <v>118.6</v>
      </c>
      <c r="F833">
        <v>21243917</v>
      </c>
      <c r="G833" s="2">
        <v>41731.560972222222</v>
      </c>
      <c r="H833" t="s">
        <v>598</v>
      </c>
      <c r="I833">
        <f t="shared" si="12"/>
        <v>179122.40303541315</v>
      </c>
    </row>
    <row r="834" spans="1:9" x14ac:dyDescent="0.25">
      <c r="A834">
        <v>1833</v>
      </c>
      <c r="B834" t="s">
        <v>20</v>
      </c>
      <c r="C834" t="s">
        <v>35</v>
      </c>
      <c r="D834" t="s">
        <v>41</v>
      </c>
      <c r="E834">
        <v>156.31</v>
      </c>
      <c r="F834">
        <v>80431037</v>
      </c>
      <c r="G834" s="2">
        <v>40467.331435185188</v>
      </c>
      <c r="H834" t="s">
        <v>493</v>
      </c>
      <c r="I834">
        <f t="shared" si="12"/>
        <v>514561.04535858228</v>
      </c>
    </row>
    <row r="835" spans="1:9" x14ac:dyDescent="0.25">
      <c r="A835">
        <v>1834</v>
      </c>
      <c r="B835" t="s">
        <v>14</v>
      </c>
      <c r="C835" t="s">
        <v>29</v>
      </c>
      <c r="D835" t="s">
        <v>45</v>
      </c>
      <c r="E835">
        <v>31.62</v>
      </c>
      <c r="F835">
        <v>62563957</v>
      </c>
      <c r="G835" s="2">
        <v>42434.787268518521</v>
      </c>
      <c r="H835" t="s">
        <v>76</v>
      </c>
      <c r="I835">
        <f t="shared" ref="I835:I898" si="13">F835/E835</f>
        <v>1978619.7659709044</v>
      </c>
    </row>
    <row r="836" spans="1:9" x14ac:dyDescent="0.25">
      <c r="A836">
        <v>1835</v>
      </c>
      <c r="B836" t="s">
        <v>16</v>
      </c>
      <c r="C836" t="s">
        <v>31</v>
      </c>
      <c r="D836" t="s">
        <v>45</v>
      </c>
      <c r="E836">
        <v>126.5</v>
      </c>
      <c r="F836">
        <v>48464261</v>
      </c>
      <c r="G836" s="2">
        <v>38897.000405092593</v>
      </c>
      <c r="H836" t="s">
        <v>697</v>
      </c>
      <c r="I836">
        <f t="shared" si="13"/>
        <v>383116.68774703558</v>
      </c>
    </row>
    <row r="837" spans="1:9" x14ac:dyDescent="0.25">
      <c r="A837">
        <v>1836</v>
      </c>
      <c r="B837" t="s">
        <v>19</v>
      </c>
      <c r="C837" t="s">
        <v>34</v>
      </c>
      <c r="D837" t="s">
        <v>41</v>
      </c>
      <c r="E837">
        <v>162.19</v>
      </c>
      <c r="F837">
        <v>37860554</v>
      </c>
      <c r="G837" s="2">
        <v>41110.688449074078</v>
      </c>
      <c r="H837" t="s">
        <v>698</v>
      </c>
      <c r="I837">
        <f t="shared" si="13"/>
        <v>233433.34360934707</v>
      </c>
    </row>
    <row r="838" spans="1:9" x14ac:dyDescent="0.25">
      <c r="A838">
        <v>1837</v>
      </c>
      <c r="B838" t="s">
        <v>10</v>
      </c>
      <c r="C838" t="s">
        <v>25</v>
      </c>
      <c r="D838" t="s">
        <v>44</v>
      </c>
      <c r="E838">
        <v>46.49</v>
      </c>
      <c r="F838">
        <v>78364173</v>
      </c>
      <c r="G838" s="2">
        <v>44225.869768518518</v>
      </c>
      <c r="H838" t="s">
        <v>699</v>
      </c>
      <c r="I838">
        <f t="shared" si="13"/>
        <v>1685613.5297913528</v>
      </c>
    </row>
    <row r="839" spans="1:9" x14ac:dyDescent="0.25">
      <c r="A839">
        <v>1838</v>
      </c>
      <c r="B839" t="s">
        <v>9</v>
      </c>
      <c r="C839" t="s">
        <v>24</v>
      </c>
      <c r="D839" t="s">
        <v>41</v>
      </c>
      <c r="E839">
        <v>99.14</v>
      </c>
      <c r="F839">
        <v>71740204</v>
      </c>
      <c r="G839" s="2">
        <v>42432.070879629631</v>
      </c>
      <c r="H839" t="s">
        <v>681</v>
      </c>
      <c r="I839">
        <f t="shared" si="13"/>
        <v>723625.21686503931</v>
      </c>
    </row>
    <row r="840" spans="1:9" x14ac:dyDescent="0.25">
      <c r="A840">
        <v>1839</v>
      </c>
      <c r="B840" t="s">
        <v>20</v>
      </c>
      <c r="C840" t="s">
        <v>35</v>
      </c>
      <c r="D840" t="s">
        <v>42</v>
      </c>
      <c r="E840">
        <v>67.400000000000006</v>
      </c>
      <c r="F840">
        <v>53762001</v>
      </c>
      <c r="G840" s="2">
        <v>43649.800729166673</v>
      </c>
      <c r="H840" t="s">
        <v>700</v>
      </c>
      <c r="I840">
        <f t="shared" si="13"/>
        <v>797655.80118694354</v>
      </c>
    </row>
    <row r="841" spans="1:9" x14ac:dyDescent="0.25">
      <c r="A841">
        <v>1840</v>
      </c>
      <c r="B841" t="s">
        <v>12</v>
      </c>
      <c r="C841" t="s">
        <v>27</v>
      </c>
      <c r="D841" t="s">
        <v>47</v>
      </c>
      <c r="E841">
        <v>131.25</v>
      </c>
      <c r="F841">
        <v>14951167</v>
      </c>
      <c r="G841" s="2">
        <v>42201.35392361111</v>
      </c>
      <c r="H841" t="s">
        <v>364</v>
      </c>
      <c r="I841">
        <f t="shared" si="13"/>
        <v>113913.65333333334</v>
      </c>
    </row>
    <row r="842" spans="1:9" x14ac:dyDescent="0.25">
      <c r="A842">
        <v>1841</v>
      </c>
      <c r="B842" t="s">
        <v>14</v>
      </c>
      <c r="C842" t="s">
        <v>29</v>
      </c>
      <c r="D842" t="s">
        <v>48</v>
      </c>
      <c r="E842">
        <v>150.59</v>
      </c>
      <c r="F842">
        <v>65324114</v>
      </c>
      <c r="G842" s="2">
        <v>40884.057604166657</v>
      </c>
      <c r="H842" t="s">
        <v>671</v>
      </c>
      <c r="I842">
        <f t="shared" si="13"/>
        <v>433787.86107975297</v>
      </c>
    </row>
    <row r="843" spans="1:9" x14ac:dyDescent="0.25">
      <c r="A843">
        <v>1842</v>
      </c>
      <c r="B843" t="s">
        <v>22</v>
      </c>
      <c r="C843" t="s">
        <v>37</v>
      </c>
      <c r="D843" t="s">
        <v>45</v>
      </c>
      <c r="E843">
        <v>47.33</v>
      </c>
      <c r="F843">
        <v>81237920</v>
      </c>
      <c r="G843" s="2">
        <v>44545.075115740743</v>
      </c>
      <c r="H843" t="s">
        <v>291</v>
      </c>
      <c r="I843">
        <f t="shared" si="13"/>
        <v>1716414.9587999156</v>
      </c>
    </row>
    <row r="844" spans="1:9" x14ac:dyDescent="0.25">
      <c r="A844">
        <v>1843</v>
      </c>
      <c r="B844" t="s">
        <v>16</v>
      </c>
      <c r="C844" t="s">
        <v>31</v>
      </c>
      <c r="D844" t="s">
        <v>46</v>
      </c>
      <c r="E844">
        <v>145.87</v>
      </c>
      <c r="F844">
        <v>60092383</v>
      </c>
      <c r="G844" s="2">
        <v>42512.13989583333</v>
      </c>
      <c r="H844" t="s">
        <v>701</v>
      </c>
      <c r="I844">
        <f t="shared" si="13"/>
        <v>411958.47672585177</v>
      </c>
    </row>
    <row r="845" spans="1:9" x14ac:dyDescent="0.25">
      <c r="A845">
        <v>1844</v>
      </c>
      <c r="B845" t="s">
        <v>11</v>
      </c>
      <c r="C845" t="s">
        <v>26</v>
      </c>
      <c r="D845" t="s">
        <v>44</v>
      </c>
      <c r="E845">
        <v>171.44</v>
      </c>
      <c r="F845">
        <v>59513014</v>
      </c>
      <c r="G845" s="2">
        <v>40064.49927083333</v>
      </c>
      <c r="H845" t="s">
        <v>702</v>
      </c>
      <c r="I845">
        <f t="shared" si="13"/>
        <v>347136.10592627159</v>
      </c>
    </row>
    <row r="846" spans="1:9" x14ac:dyDescent="0.25">
      <c r="A846">
        <v>1845</v>
      </c>
      <c r="B846" t="s">
        <v>10</v>
      </c>
      <c r="C846" t="s">
        <v>25</v>
      </c>
      <c r="D846" t="s">
        <v>45</v>
      </c>
      <c r="E846">
        <v>143.22999999999999</v>
      </c>
      <c r="F846">
        <v>39792391</v>
      </c>
      <c r="G846" s="2">
        <v>39007.43482638889</v>
      </c>
      <c r="H846" t="s">
        <v>703</v>
      </c>
      <c r="I846">
        <f t="shared" si="13"/>
        <v>277821.62256510509</v>
      </c>
    </row>
    <row r="847" spans="1:9" x14ac:dyDescent="0.25">
      <c r="A847">
        <v>1846</v>
      </c>
      <c r="B847" t="s">
        <v>17</v>
      </c>
      <c r="C847" t="s">
        <v>32</v>
      </c>
      <c r="D847" t="s">
        <v>38</v>
      </c>
      <c r="E847">
        <v>75.95</v>
      </c>
      <c r="F847">
        <v>7654119</v>
      </c>
      <c r="G847" s="2">
        <v>43499.720486111109</v>
      </c>
      <c r="H847" t="s">
        <v>325</v>
      </c>
      <c r="I847">
        <f t="shared" si="13"/>
        <v>100778.39368005266</v>
      </c>
    </row>
    <row r="848" spans="1:9" x14ac:dyDescent="0.25">
      <c r="A848">
        <v>1847</v>
      </c>
      <c r="B848" t="s">
        <v>13</v>
      </c>
      <c r="C848" t="s">
        <v>28</v>
      </c>
      <c r="D848" t="s">
        <v>48</v>
      </c>
      <c r="E848">
        <v>90.2</v>
      </c>
      <c r="F848">
        <v>68253945</v>
      </c>
      <c r="G848" s="2">
        <v>41153.803206018521</v>
      </c>
      <c r="H848" t="s">
        <v>627</v>
      </c>
      <c r="I848">
        <f t="shared" si="13"/>
        <v>756695.62084257207</v>
      </c>
    </row>
    <row r="849" spans="1:9" x14ac:dyDescent="0.25">
      <c r="A849">
        <v>1848</v>
      </c>
      <c r="B849" t="s">
        <v>15</v>
      </c>
      <c r="C849" t="s">
        <v>30</v>
      </c>
      <c r="D849" t="s">
        <v>48</v>
      </c>
      <c r="E849">
        <v>120.52</v>
      </c>
      <c r="F849">
        <v>7820605</v>
      </c>
      <c r="G849" s="2">
        <v>42311.284212962957</v>
      </c>
      <c r="H849" t="s">
        <v>704</v>
      </c>
      <c r="I849">
        <f t="shared" si="13"/>
        <v>64890.516096913379</v>
      </c>
    </row>
    <row r="850" spans="1:9" x14ac:dyDescent="0.25">
      <c r="A850">
        <v>1849</v>
      </c>
      <c r="B850" t="s">
        <v>10</v>
      </c>
      <c r="C850" t="s">
        <v>25</v>
      </c>
      <c r="D850" t="s">
        <v>41</v>
      </c>
      <c r="E850">
        <v>31.75</v>
      </c>
      <c r="F850">
        <v>86691142</v>
      </c>
      <c r="G850" s="2">
        <v>44714.756377314807</v>
      </c>
      <c r="H850" t="s">
        <v>148</v>
      </c>
      <c r="I850">
        <f t="shared" si="13"/>
        <v>2730429.6692913384</v>
      </c>
    </row>
    <row r="851" spans="1:9" x14ac:dyDescent="0.25">
      <c r="A851">
        <v>1850</v>
      </c>
      <c r="B851" t="s">
        <v>16</v>
      </c>
      <c r="C851" t="s">
        <v>31</v>
      </c>
      <c r="D851" t="s">
        <v>41</v>
      </c>
      <c r="E851">
        <v>150.15</v>
      </c>
      <c r="F851">
        <v>77627240</v>
      </c>
      <c r="G851" s="2">
        <v>44731.961296296293</v>
      </c>
      <c r="H851" t="s">
        <v>382</v>
      </c>
      <c r="I851">
        <f t="shared" si="13"/>
        <v>516997.93539793539</v>
      </c>
    </row>
    <row r="852" spans="1:9" x14ac:dyDescent="0.25">
      <c r="A852">
        <v>1851</v>
      </c>
      <c r="B852" t="s">
        <v>16</v>
      </c>
      <c r="C852" t="s">
        <v>31</v>
      </c>
      <c r="D852" t="s">
        <v>46</v>
      </c>
      <c r="E852">
        <v>170.49</v>
      </c>
      <c r="F852">
        <v>48784016</v>
      </c>
      <c r="G852" s="2">
        <v>39756.554606481477</v>
      </c>
      <c r="H852" t="s">
        <v>705</v>
      </c>
      <c r="I852">
        <f t="shared" si="13"/>
        <v>286140.04340430524</v>
      </c>
    </row>
    <row r="853" spans="1:9" x14ac:dyDescent="0.25">
      <c r="A853">
        <v>1852</v>
      </c>
      <c r="B853" t="s">
        <v>10</v>
      </c>
      <c r="C853" t="s">
        <v>25</v>
      </c>
      <c r="D853" t="s">
        <v>42</v>
      </c>
      <c r="E853">
        <v>152.85</v>
      </c>
      <c r="F853">
        <v>70372819</v>
      </c>
      <c r="G853" s="2">
        <v>40588.853217592587</v>
      </c>
      <c r="H853" t="s">
        <v>55</v>
      </c>
      <c r="I853">
        <f t="shared" si="13"/>
        <v>460404.44226365717</v>
      </c>
    </row>
    <row r="854" spans="1:9" x14ac:dyDescent="0.25">
      <c r="A854">
        <v>1853</v>
      </c>
      <c r="B854" t="s">
        <v>19</v>
      </c>
      <c r="C854" t="s">
        <v>34</v>
      </c>
      <c r="D854" t="s">
        <v>47</v>
      </c>
      <c r="E854">
        <v>106.8</v>
      </c>
      <c r="F854">
        <v>14273081</v>
      </c>
      <c r="G854" s="2">
        <v>38532.699537037042</v>
      </c>
      <c r="H854" t="s">
        <v>446</v>
      </c>
      <c r="I854">
        <f t="shared" si="13"/>
        <v>133643.08052434458</v>
      </c>
    </row>
    <row r="855" spans="1:9" x14ac:dyDescent="0.25">
      <c r="A855">
        <v>1854</v>
      </c>
      <c r="B855" t="s">
        <v>16</v>
      </c>
      <c r="C855" t="s">
        <v>31</v>
      </c>
      <c r="D855" t="s">
        <v>46</v>
      </c>
      <c r="E855">
        <v>68.33</v>
      </c>
      <c r="F855">
        <v>72823421</v>
      </c>
      <c r="G855" s="2">
        <v>41269.950277777767</v>
      </c>
      <c r="H855" t="s">
        <v>706</v>
      </c>
      <c r="I855">
        <f t="shared" si="13"/>
        <v>1065760.5883213815</v>
      </c>
    </row>
    <row r="856" spans="1:9" x14ac:dyDescent="0.25">
      <c r="A856">
        <v>1855</v>
      </c>
      <c r="B856" t="s">
        <v>19</v>
      </c>
      <c r="C856" t="s">
        <v>34</v>
      </c>
      <c r="D856" t="s">
        <v>38</v>
      </c>
      <c r="E856">
        <v>102.77</v>
      </c>
      <c r="F856">
        <v>19414456</v>
      </c>
      <c r="G856" s="2">
        <v>39425.932766203703</v>
      </c>
      <c r="H856" t="s">
        <v>707</v>
      </c>
      <c r="I856">
        <f t="shared" si="13"/>
        <v>188911.70575070547</v>
      </c>
    </row>
    <row r="857" spans="1:9" x14ac:dyDescent="0.25">
      <c r="A857">
        <v>1856</v>
      </c>
      <c r="B857" t="s">
        <v>17</v>
      </c>
      <c r="C857" t="s">
        <v>32</v>
      </c>
      <c r="D857" t="s">
        <v>42</v>
      </c>
      <c r="E857">
        <v>110.57</v>
      </c>
      <c r="F857">
        <v>50587108</v>
      </c>
      <c r="G857" s="2">
        <v>42474.055486111109</v>
      </c>
      <c r="H857" t="s">
        <v>708</v>
      </c>
      <c r="I857">
        <f t="shared" si="13"/>
        <v>457512.05571131414</v>
      </c>
    </row>
    <row r="858" spans="1:9" x14ac:dyDescent="0.25">
      <c r="A858">
        <v>1857</v>
      </c>
      <c r="B858" t="s">
        <v>21</v>
      </c>
      <c r="C858" t="s">
        <v>36</v>
      </c>
      <c r="D858" t="s">
        <v>41</v>
      </c>
      <c r="E858">
        <v>54.78</v>
      </c>
      <c r="F858">
        <v>85310973</v>
      </c>
      <c r="G858" s="2">
        <v>43127.466921296298</v>
      </c>
      <c r="H858" t="s">
        <v>304</v>
      </c>
      <c r="I858">
        <f t="shared" si="13"/>
        <v>1557337.9518072288</v>
      </c>
    </row>
    <row r="859" spans="1:9" x14ac:dyDescent="0.25">
      <c r="A859">
        <v>1858</v>
      </c>
      <c r="B859" t="s">
        <v>22</v>
      </c>
      <c r="C859" t="s">
        <v>37</v>
      </c>
      <c r="D859" t="s">
        <v>38</v>
      </c>
      <c r="E859">
        <v>133.65</v>
      </c>
      <c r="F859">
        <v>99874674</v>
      </c>
      <c r="G859" s="2">
        <v>41255.645752314813</v>
      </c>
      <c r="H859" t="s">
        <v>709</v>
      </c>
      <c r="I859">
        <f t="shared" si="13"/>
        <v>747285.25252525252</v>
      </c>
    </row>
    <row r="860" spans="1:9" x14ac:dyDescent="0.25">
      <c r="A860">
        <v>1859</v>
      </c>
      <c r="B860" t="s">
        <v>21</v>
      </c>
      <c r="C860" t="s">
        <v>36</v>
      </c>
      <c r="D860" t="s">
        <v>40</v>
      </c>
      <c r="E860">
        <v>80.739999999999995</v>
      </c>
      <c r="F860">
        <v>74709842</v>
      </c>
      <c r="G860" s="2">
        <v>42473.517696759263</v>
      </c>
      <c r="H860" t="s">
        <v>195</v>
      </c>
      <c r="I860">
        <f t="shared" si="13"/>
        <v>925313.87168689631</v>
      </c>
    </row>
    <row r="861" spans="1:9" x14ac:dyDescent="0.25">
      <c r="A861">
        <v>1860</v>
      </c>
      <c r="B861" t="s">
        <v>10</v>
      </c>
      <c r="C861" t="s">
        <v>25</v>
      </c>
      <c r="D861" t="s">
        <v>46</v>
      </c>
      <c r="E861">
        <v>81.349999999999994</v>
      </c>
      <c r="F861">
        <v>13312279</v>
      </c>
      <c r="G861" s="2">
        <v>44545.13789351852</v>
      </c>
      <c r="H861" t="s">
        <v>710</v>
      </c>
      <c r="I861">
        <f t="shared" si="13"/>
        <v>163642.02827289491</v>
      </c>
    </row>
    <row r="862" spans="1:9" x14ac:dyDescent="0.25">
      <c r="A862">
        <v>1861</v>
      </c>
      <c r="B862" t="s">
        <v>15</v>
      </c>
      <c r="C862" t="s">
        <v>30</v>
      </c>
      <c r="D862" t="s">
        <v>39</v>
      </c>
      <c r="E862">
        <v>168.66</v>
      </c>
      <c r="F862">
        <v>91383481</v>
      </c>
      <c r="G862" s="2">
        <v>44201.802442129629</v>
      </c>
      <c r="H862" t="s">
        <v>615</v>
      </c>
      <c r="I862">
        <f t="shared" si="13"/>
        <v>541820.71030475514</v>
      </c>
    </row>
    <row r="863" spans="1:9" x14ac:dyDescent="0.25">
      <c r="A863">
        <v>1862</v>
      </c>
      <c r="B863" t="s">
        <v>20</v>
      </c>
      <c r="C863" t="s">
        <v>35</v>
      </c>
      <c r="D863" t="s">
        <v>44</v>
      </c>
      <c r="E863">
        <v>190.49</v>
      </c>
      <c r="F863">
        <v>55657388</v>
      </c>
      <c r="G863" s="2">
        <v>43381.615312499998</v>
      </c>
      <c r="H863" t="s">
        <v>711</v>
      </c>
      <c r="I863">
        <f t="shared" si="13"/>
        <v>292180.10394246416</v>
      </c>
    </row>
    <row r="864" spans="1:9" x14ac:dyDescent="0.25">
      <c r="A864">
        <v>1863</v>
      </c>
      <c r="B864" t="s">
        <v>18</v>
      </c>
      <c r="C864" t="s">
        <v>33</v>
      </c>
      <c r="D864" t="s">
        <v>47</v>
      </c>
      <c r="E864">
        <v>199.11</v>
      </c>
      <c r="F864">
        <v>98615498</v>
      </c>
      <c r="G864" s="2">
        <v>38037.417291666658</v>
      </c>
      <c r="H864" t="s">
        <v>712</v>
      </c>
      <c r="I864">
        <f t="shared" si="13"/>
        <v>495281.492642258</v>
      </c>
    </row>
    <row r="865" spans="1:9" x14ac:dyDescent="0.25">
      <c r="A865">
        <v>1864</v>
      </c>
      <c r="B865" t="s">
        <v>15</v>
      </c>
      <c r="C865" t="s">
        <v>30</v>
      </c>
      <c r="D865" t="s">
        <v>40</v>
      </c>
      <c r="E865">
        <v>40.119999999999997</v>
      </c>
      <c r="F865">
        <v>2277744</v>
      </c>
      <c r="G865" s="2">
        <v>41476.150011574071</v>
      </c>
      <c r="H865" t="s">
        <v>713</v>
      </c>
      <c r="I865">
        <f t="shared" si="13"/>
        <v>56773.280159521441</v>
      </c>
    </row>
    <row r="866" spans="1:9" x14ac:dyDescent="0.25">
      <c r="A866">
        <v>1865</v>
      </c>
      <c r="B866" t="s">
        <v>11</v>
      </c>
      <c r="C866" t="s">
        <v>26</v>
      </c>
      <c r="D866" t="s">
        <v>40</v>
      </c>
      <c r="E866">
        <v>109.83</v>
      </c>
      <c r="F866">
        <v>82692089</v>
      </c>
      <c r="G866" s="2">
        <v>39103.540636574071</v>
      </c>
      <c r="H866" t="s">
        <v>690</v>
      </c>
      <c r="I866">
        <f t="shared" si="13"/>
        <v>752909.85158881906</v>
      </c>
    </row>
    <row r="867" spans="1:9" x14ac:dyDescent="0.25">
      <c r="A867">
        <v>1866</v>
      </c>
      <c r="B867" t="s">
        <v>17</v>
      </c>
      <c r="C867" t="s">
        <v>32</v>
      </c>
      <c r="D867" t="s">
        <v>41</v>
      </c>
      <c r="E867">
        <v>86.39</v>
      </c>
      <c r="F867">
        <v>85300536</v>
      </c>
      <c r="G867" s="2">
        <v>37989.287349537037</v>
      </c>
      <c r="H867" t="s">
        <v>56</v>
      </c>
      <c r="I867">
        <f t="shared" si="13"/>
        <v>987389.00335687003</v>
      </c>
    </row>
    <row r="868" spans="1:9" x14ac:dyDescent="0.25">
      <c r="A868">
        <v>1867</v>
      </c>
      <c r="B868" t="s">
        <v>9</v>
      </c>
      <c r="C868" t="s">
        <v>24</v>
      </c>
      <c r="D868" t="s">
        <v>47</v>
      </c>
      <c r="E868">
        <v>177.67</v>
      </c>
      <c r="F868">
        <v>54472332</v>
      </c>
      <c r="G868" s="2">
        <v>40283.721805555557</v>
      </c>
      <c r="H868" t="s">
        <v>596</v>
      </c>
      <c r="I868">
        <f t="shared" si="13"/>
        <v>306592.73934822989</v>
      </c>
    </row>
    <row r="869" spans="1:9" x14ac:dyDescent="0.25">
      <c r="A869">
        <v>1868</v>
      </c>
      <c r="B869" t="s">
        <v>15</v>
      </c>
      <c r="C869" t="s">
        <v>30</v>
      </c>
      <c r="D869" t="s">
        <v>42</v>
      </c>
      <c r="E869">
        <v>124.33</v>
      </c>
      <c r="F869">
        <v>47610902</v>
      </c>
      <c r="G869" s="2">
        <v>38907.385821759257</v>
      </c>
      <c r="H869" t="s">
        <v>714</v>
      </c>
      <c r="I869">
        <f t="shared" si="13"/>
        <v>382939.77318426769</v>
      </c>
    </row>
    <row r="870" spans="1:9" x14ac:dyDescent="0.25">
      <c r="A870">
        <v>1869</v>
      </c>
      <c r="B870" t="s">
        <v>9</v>
      </c>
      <c r="C870" t="s">
        <v>24</v>
      </c>
      <c r="D870" t="s">
        <v>43</v>
      </c>
      <c r="E870">
        <v>42.3</v>
      </c>
      <c r="F870">
        <v>71538154</v>
      </c>
      <c r="G870" s="2">
        <v>39872.56391203704</v>
      </c>
      <c r="H870" t="s">
        <v>715</v>
      </c>
      <c r="I870">
        <f t="shared" si="13"/>
        <v>1691209.3144208039</v>
      </c>
    </row>
    <row r="871" spans="1:9" x14ac:dyDescent="0.25">
      <c r="A871">
        <v>1870</v>
      </c>
      <c r="B871" t="s">
        <v>20</v>
      </c>
      <c r="C871" t="s">
        <v>35</v>
      </c>
      <c r="D871" t="s">
        <v>46</v>
      </c>
      <c r="E871">
        <v>30.36</v>
      </c>
      <c r="F871">
        <v>13246416</v>
      </c>
      <c r="G871" s="2">
        <v>44077.364837962959</v>
      </c>
      <c r="H871" t="s">
        <v>716</v>
      </c>
      <c r="I871">
        <f t="shared" si="13"/>
        <v>436311.4624505929</v>
      </c>
    </row>
    <row r="872" spans="1:9" x14ac:dyDescent="0.25">
      <c r="A872">
        <v>1871</v>
      </c>
      <c r="B872" t="s">
        <v>14</v>
      </c>
      <c r="C872" t="s">
        <v>29</v>
      </c>
      <c r="D872" t="s">
        <v>47</v>
      </c>
      <c r="E872">
        <v>167.1</v>
      </c>
      <c r="F872">
        <v>90791895</v>
      </c>
      <c r="G872" s="2">
        <v>39146.985682870371</v>
      </c>
      <c r="H872" t="s">
        <v>535</v>
      </c>
      <c r="I872">
        <f t="shared" si="13"/>
        <v>543338.68940754037</v>
      </c>
    </row>
    <row r="873" spans="1:9" x14ac:dyDescent="0.25">
      <c r="A873">
        <v>1872</v>
      </c>
      <c r="B873" t="s">
        <v>11</v>
      </c>
      <c r="C873" t="s">
        <v>26</v>
      </c>
      <c r="D873" t="s">
        <v>40</v>
      </c>
      <c r="E873">
        <v>65.69</v>
      </c>
      <c r="F873">
        <v>1769860</v>
      </c>
      <c r="G873" s="2">
        <v>43642.027222222219</v>
      </c>
      <c r="H873" t="s">
        <v>717</v>
      </c>
      <c r="I873">
        <f t="shared" si="13"/>
        <v>26942.609225148426</v>
      </c>
    </row>
    <row r="874" spans="1:9" x14ac:dyDescent="0.25">
      <c r="A874">
        <v>1873</v>
      </c>
      <c r="B874" t="s">
        <v>13</v>
      </c>
      <c r="C874" t="s">
        <v>28</v>
      </c>
      <c r="D874" t="s">
        <v>47</v>
      </c>
      <c r="E874">
        <v>190.2</v>
      </c>
      <c r="F874">
        <v>73960436</v>
      </c>
      <c r="G874" s="2">
        <v>44650.473182870373</v>
      </c>
      <c r="H874" t="s">
        <v>498</v>
      </c>
      <c r="I874">
        <f t="shared" si="13"/>
        <v>388856.13038906414</v>
      </c>
    </row>
    <row r="875" spans="1:9" x14ac:dyDescent="0.25">
      <c r="A875">
        <v>1874</v>
      </c>
      <c r="B875" t="s">
        <v>10</v>
      </c>
      <c r="C875" t="s">
        <v>25</v>
      </c>
      <c r="D875" t="s">
        <v>47</v>
      </c>
      <c r="E875">
        <v>149.97</v>
      </c>
      <c r="F875">
        <v>58212426</v>
      </c>
      <c r="G875" s="2">
        <v>41663.421481481477</v>
      </c>
      <c r="H875" t="s">
        <v>264</v>
      </c>
      <c r="I875">
        <f t="shared" si="13"/>
        <v>388160.47209441889</v>
      </c>
    </row>
    <row r="876" spans="1:9" x14ac:dyDescent="0.25">
      <c r="A876">
        <v>1875</v>
      </c>
      <c r="B876" t="s">
        <v>16</v>
      </c>
      <c r="C876" t="s">
        <v>31</v>
      </c>
      <c r="D876" t="s">
        <v>48</v>
      </c>
      <c r="E876">
        <v>176.43</v>
      </c>
      <c r="F876">
        <v>15489502</v>
      </c>
      <c r="G876" s="2">
        <v>39473.178483796299</v>
      </c>
      <c r="H876" t="s">
        <v>718</v>
      </c>
      <c r="I876">
        <f t="shared" si="13"/>
        <v>87794.037295244576</v>
      </c>
    </row>
    <row r="877" spans="1:9" x14ac:dyDescent="0.25">
      <c r="A877">
        <v>1876</v>
      </c>
      <c r="B877" t="s">
        <v>13</v>
      </c>
      <c r="C877" t="s">
        <v>28</v>
      </c>
      <c r="D877" t="s">
        <v>45</v>
      </c>
      <c r="E877">
        <v>99.19</v>
      </c>
      <c r="F877">
        <v>42154989</v>
      </c>
      <c r="G877" s="2">
        <v>42430.417280092603</v>
      </c>
      <c r="H877" t="s">
        <v>719</v>
      </c>
      <c r="I877">
        <f t="shared" si="13"/>
        <v>424992.3278556306</v>
      </c>
    </row>
    <row r="878" spans="1:9" x14ac:dyDescent="0.25">
      <c r="A878">
        <v>1877</v>
      </c>
      <c r="B878" t="s">
        <v>18</v>
      </c>
      <c r="C878" t="s">
        <v>33</v>
      </c>
      <c r="D878" t="s">
        <v>44</v>
      </c>
      <c r="E878">
        <v>84.94</v>
      </c>
      <c r="F878">
        <v>24278136</v>
      </c>
      <c r="G878" s="2">
        <v>41676.731898148151</v>
      </c>
      <c r="H878" t="s">
        <v>720</v>
      </c>
      <c r="I878">
        <f t="shared" si="13"/>
        <v>285826.88956910762</v>
      </c>
    </row>
    <row r="879" spans="1:9" x14ac:dyDescent="0.25">
      <c r="A879">
        <v>1878</v>
      </c>
      <c r="B879" t="s">
        <v>22</v>
      </c>
      <c r="C879" t="s">
        <v>37</v>
      </c>
      <c r="D879" t="s">
        <v>42</v>
      </c>
      <c r="E879">
        <v>50.68</v>
      </c>
      <c r="F879">
        <v>4734973</v>
      </c>
      <c r="G879" s="2">
        <v>42353.813576388893</v>
      </c>
      <c r="H879" t="s">
        <v>721</v>
      </c>
      <c r="I879">
        <f t="shared" si="13"/>
        <v>93428.827940015792</v>
      </c>
    </row>
    <row r="880" spans="1:9" x14ac:dyDescent="0.25">
      <c r="A880">
        <v>1879</v>
      </c>
      <c r="B880" t="s">
        <v>13</v>
      </c>
      <c r="C880" t="s">
        <v>28</v>
      </c>
      <c r="D880" t="s">
        <v>47</v>
      </c>
      <c r="E880">
        <v>95.98</v>
      </c>
      <c r="F880">
        <v>34111369</v>
      </c>
      <c r="G880" s="2">
        <v>38772.0155787037</v>
      </c>
      <c r="H880" t="s">
        <v>607</v>
      </c>
      <c r="I880">
        <f t="shared" si="13"/>
        <v>355400.80225046881</v>
      </c>
    </row>
    <row r="881" spans="1:9" x14ac:dyDescent="0.25">
      <c r="A881">
        <v>1880</v>
      </c>
      <c r="B881" t="s">
        <v>10</v>
      </c>
      <c r="C881" t="s">
        <v>25</v>
      </c>
      <c r="D881" t="s">
        <v>41</v>
      </c>
      <c r="E881">
        <v>135.65</v>
      </c>
      <c r="F881">
        <v>94673444</v>
      </c>
      <c r="G881" s="2">
        <v>44406.467604166668</v>
      </c>
      <c r="H881" t="s">
        <v>722</v>
      </c>
      <c r="I881">
        <f t="shared" si="13"/>
        <v>697924.39366015478</v>
      </c>
    </row>
    <row r="882" spans="1:9" x14ac:dyDescent="0.25">
      <c r="A882">
        <v>1881</v>
      </c>
      <c r="B882" t="s">
        <v>13</v>
      </c>
      <c r="C882" t="s">
        <v>28</v>
      </c>
      <c r="D882" t="s">
        <v>47</v>
      </c>
      <c r="E882">
        <v>99.42</v>
      </c>
      <c r="F882">
        <v>57146108</v>
      </c>
      <c r="G882" s="2">
        <v>41819.790150462963</v>
      </c>
      <c r="H882" t="s">
        <v>723</v>
      </c>
      <c r="I882">
        <f t="shared" si="13"/>
        <v>574794.89036411187</v>
      </c>
    </row>
    <row r="883" spans="1:9" x14ac:dyDescent="0.25">
      <c r="A883">
        <v>1882</v>
      </c>
      <c r="B883" t="s">
        <v>14</v>
      </c>
      <c r="C883" t="s">
        <v>29</v>
      </c>
      <c r="D883" t="s">
        <v>46</v>
      </c>
      <c r="E883">
        <v>191.12</v>
      </c>
      <c r="F883">
        <v>76051374</v>
      </c>
      <c r="G883" s="2">
        <v>40643.956435185188</v>
      </c>
      <c r="H883" t="s">
        <v>724</v>
      </c>
      <c r="I883">
        <f t="shared" si="13"/>
        <v>397924.72791963164</v>
      </c>
    </row>
    <row r="884" spans="1:9" x14ac:dyDescent="0.25">
      <c r="A884">
        <v>1883</v>
      </c>
      <c r="B884" t="s">
        <v>15</v>
      </c>
      <c r="C884" t="s">
        <v>30</v>
      </c>
      <c r="D884" t="s">
        <v>47</v>
      </c>
      <c r="E884">
        <v>126.11</v>
      </c>
      <c r="F884">
        <v>3987047</v>
      </c>
      <c r="G884" s="2">
        <v>42582.872407407413</v>
      </c>
      <c r="H884" t="s">
        <v>725</v>
      </c>
      <c r="I884">
        <f t="shared" si="13"/>
        <v>31615.629212592183</v>
      </c>
    </row>
    <row r="885" spans="1:9" x14ac:dyDescent="0.25">
      <c r="A885">
        <v>1884</v>
      </c>
      <c r="B885" t="s">
        <v>18</v>
      </c>
      <c r="C885" t="s">
        <v>33</v>
      </c>
      <c r="D885" t="s">
        <v>38</v>
      </c>
      <c r="E885">
        <v>98.5</v>
      </c>
      <c r="F885">
        <v>15293769</v>
      </c>
      <c r="G885" s="2">
        <v>39006.449664351851</v>
      </c>
      <c r="H885" t="s">
        <v>726</v>
      </c>
      <c r="I885">
        <f t="shared" si="13"/>
        <v>155266.69035532995</v>
      </c>
    </row>
    <row r="886" spans="1:9" x14ac:dyDescent="0.25">
      <c r="A886">
        <v>1885</v>
      </c>
      <c r="B886" t="s">
        <v>16</v>
      </c>
      <c r="C886" t="s">
        <v>31</v>
      </c>
      <c r="D886" t="s">
        <v>48</v>
      </c>
      <c r="E886">
        <v>64.599999999999994</v>
      </c>
      <c r="F886">
        <v>25574099</v>
      </c>
      <c r="G886" s="2">
        <v>39377.778194444443</v>
      </c>
      <c r="H886" t="s">
        <v>727</v>
      </c>
      <c r="I886">
        <f t="shared" si="13"/>
        <v>395883.88544891647</v>
      </c>
    </row>
    <row r="887" spans="1:9" x14ac:dyDescent="0.25">
      <c r="A887">
        <v>1886</v>
      </c>
      <c r="B887" t="s">
        <v>10</v>
      </c>
      <c r="C887" t="s">
        <v>25</v>
      </c>
      <c r="D887" t="s">
        <v>43</v>
      </c>
      <c r="E887">
        <v>89.59</v>
      </c>
      <c r="F887">
        <v>65196480</v>
      </c>
      <c r="G887" s="2">
        <v>44014.188310185193</v>
      </c>
      <c r="H887" t="s">
        <v>728</v>
      </c>
      <c r="I887">
        <f t="shared" si="13"/>
        <v>727720.50452059379</v>
      </c>
    </row>
    <row r="888" spans="1:9" x14ac:dyDescent="0.25">
      <c r="A888">
        <v>1887</v>
      </c>
      <c r="B888" t="s">
        <v>11</v>
      </c>
      <c r="C888" t="s">
        <v>26</v>
      </c>
      <c r="D888" t="s">
        <v>38</v>
      </c>
      <c r="E888">
        <v>66.989999999999995</v>
      </c>
      <c r="F888">
        <v>45661163</v>
      </c>
      <c r="G888" s="2">
        <v>43767.563842592594</v>
      </c>
      <c r="H888" t="s">
        <v>729</v>
      </c>
      <c r="I888">
        <f t="shared" si="13"/>
        <v>681611.62860128388</v>
      </c>
    </row>
    <row r="889" spans="1:9" x14ac:dyDescent="0.25">
      <c r="A889">
        <v>1888</v>
      </c>
      <c r="B889" t="s">
        <v>16</v>
      </c>
      <c r="C889" t="s">
        <v>31</v>
      </c>
      <c r="D889" t="s">
        <v>44</v>
      </c>
      <c r="E889">
        <v>77.48</v>
      </c>
      <c r="F889">
        <v>39421346</v>
      </c>
      <c r="G889" s="2">
        <v>41473.279641203713</v>
      </c>
      <c r="H889" t="s">
        <v>730</v>
      </c>
      <c r="I889">
        <f t="shared" si="13"/>
        <v>508793.83066597831</v>
      </c>
    </row>
    <row r="890" spans="1:9" x14ac:dyDescent="0.25">
      <c r="A890">
        <v>1889</v>
      </c>
      <c r="B890" t="s">
        <v>8</v>
      </c>
      <c r="C890" t="s">
        <v>23</v>
      </c>
      <c r="D890" t="s">
        <v>43</v>
      </c>
      <c r="E890">
        <v>170.71</v>
      </c>
      <c r="F890">
        <v>44585581</v>
      </c>
      <c r="G890" s="2">
        <v>41474.206967592603</v>
      </c>
      <c r="H890" t="s">
        <v>614</v>
      </c>
      <c r="I890">
        <f t="shared" si="13"/>
        <v>261177.32411692344</v>
      </c>
    </row>
    <row r="891" spans="1:9" x14ac:dyDescent="0.25">
      <c r="A891">
        <v>1890</v>
      </c>
      <c r="B891" t="s">
        <v>9</v>
      </c>
      <c r="C891" t="s">
        <v>24</v>
      </c>
      <c r="D891" t="s">
        <v>43</v>
      </c>
      <c r="E891">
        <v>146.5</v>
      </c>
      <c r="F891">
        <v>41199040</v>
      </c>
      <c r="G891" s="2">
        <v>38112.27070601852</v>
      </c>
      <c r="H891" t="s">
        <v>731</v>
      </c>
      <c r="I891">
        <f t="shared" si="13"/>
        <v>281222.11604095565</v>
      </c>
    </row>
    <row r="892" spans="1:9" x14ac:dyDescent="0.25">
      <c r="A892">
        <v>1891</v>
      </c>
      <c r="B892" t="s">
        <v>8</v>
      </c>
      <c r="C892" t="s">
        <v>23</v>
      </c>
      <c r="D892" t="s">
        <v>45</v>
      </c>
      <c r="E892">
        <v>58.73</v>
      </c>
      <c r="F892">
        <v>50407377</v>
      </c>
      <c r="G892" s="2">
        <v>43720.521365740737</v>
      </c>
      <c r="H892" t="s">
        <v>585</v>
      </c>
      <c r="I892">
        <f t="shared" si="13"/>
        <v>858290.09024348715</v>
      </c>
    </row>
    <row r="893" spans="1:9" x14ac:dyDescent="0.25">
      <c r="A893">
        <v>1892</v>
      </c>
      <c r="B893" t="s">
        <v>20</v>
      </c>
      <c r="C893" t="s">
        <v>35</v>
      </c>
      <c r="D893" t="s">
        <v>44</v>
      </c>
      <c r="E893">
        <v>74.5</v>
      </c>
      <c r="F893">
        <v>24781787</v>
      </c>
      <c r="G893" s="2">
        <v>38716.008576388893</v>
      </c>
      <c r="H893" t="s">
        <v>732</v>
      </c>
      <c r="I893">
        <f t="shared" si="13"/>
        <v>332641.43624161073</v>
      </c>
    </row>
    <row r="894" spans="1:9" x14ac:dyDescent="0.25">
      <c r="A894">
        <v>1893</v>
      </c>
      <c r="B894" t="s">
        <v>13</v>
      </c>
      <c r="C894" t="s">
        <v>28</v>
      </c>
      <c r="D894" t="s">
        <v>39</v>
      </c>
      <c r="E894">
        <v>90.54</v>
      </c>
      <c r="F894">
        <v>28857942</v>
      </c>
      <c r="G894" s="2">
        <v>43198.728113425917</v>
      </c>
      <c r="H894" t="s">
        <v>56</v>
      </c>
      <c r="I894">
        <f t="shared" si="13"/>
        <v>318731.41153081506</v>
      </c>
    </row>
    <row r="895" spans="1:9" x14ac:dyDescent="0.25">
      <c r="A895">
        <v>1894</v>
      </c>
      <c r="B895" t="s">
        <v>21</v>
      </c>
      <c r="C895" t="s">
        <v>36</v>
      </c>
      <c r="D895" t="s">
        <v>46</v>
      </c>
      <c r="E895">
        <v>51.92</v>
      </c>
      <c r="F895">
        <v>77680323</v>
      </c>
      <c r="G895" s="2">
        <v>40882.78696759259</v>
      </c>
      <c r="H895" t="s">
        <v>278</v>
      </c>
      <c r="I895">
        <f t="shared" si="13"/>
        <v>1496154.1409861324</v>
      </c>
    </row>
    <row r="896" spans="1:9" x14ac:dyDescent="0.25">
      <c r="A896">
        <v>1895</v>
      </c>
      <c r="B896" t="s">
        <v>10</v>
      </c>
      <c r="C896" t="s">
        <v>25</v>
      </c>
      <c r="D896" t="s">
        <v>45</v>
      </c>
      <c r="E896">
        <v>180.2</v>
      </c>
      <c r="F896">
        <v>22774068</v>
      </c>
      <c r="G896" s="2">
        <v>44429.60052083333</v>
      </c>
      <c r="H896" t="s">
        <v>733</v>
      </c>
      <c r="I896">
        <f t="shared" si="13"/>
        <v>126382.17536071033</v>
      </c>
    </row>
    <row r="897" spans="1:9" x14ac:dyDescent="0.25">
      <c r="A897">
        <v>1896</v>
      </c>
      <c r="B897" t="s">
        <v>18</v>
      </c>
      <c r="C897" t="s">
        <v>33</v>
      </c>
      <c r="D897" t="s">
        <v>48</v>
      </c>
      <c r="E897">
        <v>55.63</v>
      </c>
      <c r="F897">
        <v>18467677</v>
      </c>
      <c r="G897" s="2">
        <v>43845.08252314815</v>
      </c>
      <c r="H897" t="s">
        <v>734</v>
      </c>
      <c r="I897">
        <f t="shared" si="13"/>
        <v>331973.34172209236</v>
      </c>
    </row>
    <row r="898" spans="1:9" x14ac:dyDescent="0.25">
      <c r="A898">
        <v>1897</v>
      </c>
      <c r="B898" t="s">
        <v>13</v>
      </c>
      <c r="C898" t="s">
        <v>28</v>
      </c>
      <c r="D898" t="s">
        <v>39</v>
      </c>
      <c r="E898">
        <v>191.24</v>
      </c>
      <c r="F898">
        <v>41435186</v>
      </c>
      <c r="G898" s="2">
        <v>38256.525625000002</v>
      </c>
      <c r="H898" t="s">
        <v>546</v>
      </c>
      <c r="I898">
        <f t="shared" si="13"/>
        <v>216665.89625601337</v>
      </c>
    </row>
    <row r="899" spans="1:9" x14ac:dyDescent="0.25">
      <c r="A899">
        <v>1898</v>
      </c>
      <c r="B899" t="s">
        <v>16</v>
      </c>
      <c r="C899" t="s">
        <v>31</v>
      </c>
      <c r="D899" t="s">
        <v>41</v>
      </c>
      <c r="E899">
        <v>30.61</v>
      </c>
      <c r="F899">
        <v>49969580</v>
      </c>
      <c r="G899" s="2">
        <v>44369.113553240742</v>
      </c>
      <c r="H899" t="s">
        <v>735</v>
      </c>
      <c r="I899">
        <f t="shared" ref="I899:I962" si="14">F899/E899</f>
        <v>1632459.3270173147</v>
      </c>
    </row>
    <row r="900" spans="1:9" x14ac:dyDescent="0.25">
      <c r="A900">
        <v>1899</v>
      </c>
      <c r="B900" t="s">
        <v>14</v>
      </c>
      <c r="C900" t="s">
        <v>29</v>
      </c>
      <c r="D900" t="s">
        <v>44</v>
      </c>
      <c r="E900">
        <v>120.36</v>
      </c>
      <c r="F900">
        <v>19592849</v>
      </c>
      <c r="G900" s="2">
        <v>41495.857303240737</v>
      </c>
      <c r="H900" t="s">
        <v>214</v>
      </c>
      <c r="I900">
        <f t="shared" si="14"/>
        <v>162785.38551013626</v>
      </c>
    </row>
    <row r="901" spans="1:9" x14ac:dyDescent="0.25">
      <c r="A901">
        <v>1900</v>
      </c>
      <c r="B901" t="s">
        <v>13</v>
      </c>
      <c r="C901" t="s">
        <v>28</v>
      </c>
      <c r="D901" t="s">
        <v>42</v>
      </c>
      <c r="E901">
        <v>183.93</v>
      </c>
      <c r="F901">
        <v>40882164</v>
      </c>
      <c r="G901" s="2">
        <v>40125.696458333332</v>
      </c>
      <c r="H901" t="s">
        <v>355</v>
      </c>
      <c r="I901">
        <f t="shared" si="14"/>
        <v>222270.23324090685</v>
      </c>
    </row>
    <row r="902" spans="1:9" x14ac:dyDescent="0.25">
      <c r="A902">
        <v>1901</v>
      </c>
      <c r="B902" t="s">
        <v>16</v>
      </c>
      <c r="C902" t="s">
        <v>31</v>
      </c>
      <c r="D902" t="s">
        <v>48</v>
      </c>
      <c r="E902">
        <v>51.3</v>
      </c>
      <c r="F902">
        <v>44937111</v>
      </c>
      <c r="G902" s="2">
        <v>43268.001111111109</v>
      </c>
      <c r="H902" t="s">
        <v>314</v>
      </c>
      <c r="I902">
        <f t="shared" si="14"/>
        <v>875967.07602339191</v>
      </c>
    </row>
    <row r="903" spans="1:9" x14ac:dyDescent="0.25">
      <c r="A903">
        <v>1902</v>
      </c>
      <c r="B903" t="s">
        <v>9</v>
      </c>
      <c r="C903" t="s">
        <v>24</v>
      </c>
      <c r="D903" t="s">
        <v>43</v>
      </c>
      <c r="E903">
        <v>139.52000000000001</v>
      </c>
      <c r="F903">
        <v>10280689</v>
      </c>
      <c r="G903" s="2">
        <v>40588.659386574072</v>
      </c>
      <c r="H903" t="s">
        <v>736</v>
      </c>
      <c r="I903">
        <f t="shared" si="14"/>
        <v>73686.131020642191</v>
      </c>
    </row>
    <row r="904" spans="1:9" x14ac:dyDescent="0.25">
      <c r="A904">
        <v>1903</v>
      </c>
      <c r="B904" t="s">
        <v>8</v>
      </c>
      <c r="C904" t="s">
        <v>23</v>
      </c>
      <c r="D904" t="s">
        <v>43</v>
      </c>
      <c r="E904">
        <v>169.36</v>
      </c>
      <c r="F904">
        <v>202118</v>
      </c>
      <c r="G904" s="2">
        <v>44275.173020833332</v>
      </c>
      <c r="H904" t="s">
        <v>372</v>
      </c>
      <c r="I904">
        <f t="shared" si="14"/>
        <v>1193.4222957014642</v>
      </c>
    </row>
    <row r="905" spans="1:9" x14ac:dyDescent="0.25">
      <c r="A905">
        <v>1904</v>
      </c>
      <c r="B905" t="s">
        <v>19</v>
      </c>
      <c r="C905" t="s">
        <v>34</v>
      </c>
      <c r="D905" t="s">
        <v>46</v>
      </c>
      <c r="E905">
        <v>109.5</v>
      </c>
      <c r="F905">
        <v>67326314</v>
      </c>
      <c r="G905" s="2">
        <v>41192.456041666657</v>
      </c>
      <c r="H905" t="s">
        <v>546</v>
      </c>
      <c r="I905">
        <f t="shared" si="14"/>
        <v>614852.18264840182</v>
      </c>
    </row>
    <row r="906" spans="1:9" x14ac:dyDescent="0.25">
      <c r="A906">
        <v>1905</v>
      </c>
      <c r="B906" t="s">
        <v>17</v>
      </c>
      <c r="C906" t="s">
        <v>32</v>
      </c>
      <c r="D906" t="s">
        <v>38</v>
      </c>
      <c r="E906">
        <v>187.78</v>
      </c>
      <c r="F906">
        <v>58320562</v>
      </c>
      <c r="G906" s="2">
        <v>41940.227337962962</v>
      </c>
      <c r="H906" t="s">
        <v>519</v>
      </c>
      <c r="I906">
        <f t="shared" si="14"/>
        <v>310579.19906273298</v>
      </c>
    </row>
    <row r="907" spans="1:9" x14ac:dyDescent="0.25">
      <c r="A907">
        <v>1906</v>
      </c>
      <c r="B907" t="s">
        <v>21</v>
      </c>
      <c r="C907" t="s">
        <v>36</v>
      </c>
      <c r="D907" t="s">
        <v>42</v>
      </c>
      <c r="E907">
        <v>166.62</v>
      </c>
      <c r="F907">
        <v>90900454</v>
      </c>
      <c r="G907" s="2">
        <v>39272.127951388888</v>
      </c>
      <c r="H907" t="s">
        <v>737</v>
      </c>
      <c r="I907">
        <f t="shared" si="14"/>
        <v>545555.47953426954</v>
      </c>
    </row>
    <row r="908" spans="1:9" x14ac:dyDescent="0.25">
      <c r="A908">
        <v>1907</v>
      </c>
      <c r="B908" t="s">
        <v>18</v>
      </c>
      <c r="C908" t="s">
        <v>33</v>
      </c>
      <c r="D908" t="s">
        <v>46</v>
      </c>
      <c r="E908">
        <v>55.39</v>
      </c>
      <c r="F908">
        <v>79840870</v>
      </c>
      <c r="G908" s="2">
        <v>43321.626875000002</v>
      </c>
      <c r="H908" t="s">
        <v>738</v>
      </c>
      <c r="I908">
        <f t="shared" si="14"/>
        <v>1441431.1247517602</v>
      </c>
    </row>
    <row r="909" spans="1:9" x14ac:dyDescent="0.25">
      <c r="A909">
        <v>1908</v>
      </c>
      <c r="B909" t="s">
        <v>13</v>
      </c>
      <c r="C909" t="s">
        <v>28</v>
      </c>
      <c r="D909" t="s">
        <v>39</v>
      </c>
      <c r="E909">
        <v>69.38</v>
      </c>
      <c r="F909">
        <v>72787416</v>
      </c>
      <c r="G909" s="2">
        <v>43148.857673611114</v>
      </c>
      <c r="H909" t="s">
        <v>739</v>
      </c>
      <c r="I909">
        <f t="shared" si="14"/>
        <v>1049112.3666762756</v>
      </c>
    </row>
    <row r="910" spans="1:9" x14ac:dyDescent="0.25">
      <c r="A910">
        <v>1909</v>
      </c>
      <c r="B910" t="s">
        <v>19</v>
      </c>
      <c r="C910" t="s">
        <v>34</v>
      </c>
      <c r="D910" t="s">
        <v>40</v>
      </c>
      <c r="E910">
        <v>162.22999999999999</v>
      </c>
      <c r="F910">
        <v>2286220</v>
      </c>
      <c r="G910" s="2">
        <v>41940.337164351848</v>
      </c>
      <c r="H910" t="s">
        <v>409</v>
      </c>
      <c r="I910">
        <f t="shared" si="14"/>
        <v>14092.461320347655</v>
      </c>
    </row>
    <row r="911" spans="1:9" x14ac:dyDescent="0.25">
      <c r="A911">
        <v>1910</v>
      </c>
      <c r="B911" t="s">
        <v>22</v>
      </c>
      <c r="C911" t="s">
        <v>37</v>
      </c>
      <c r="D911" t="s">
        <v>41</v>
      </c>
      <c r="E911">
        <v>135.11000000000001</v>
      </c>
      <c r="F911">
        <v>58524571</v>
      </c>
      <c r="G911" s="2">
        <v>40074.663506944453</v>
      </c>
      <c r="H911" t="s">
        <v>279</v>
      </c>
      <c r="I911">
        <f t="shared" si="14"/>
        <v>433162.39360521053</v>
      </c>
    </row>
    <row r="912" spans="1:9" x14ac:dyDescent="0.25">
      <c r="A912">
        <v>1911</v>
      </c>
      <c r="B912" t="s">
        <v>12</v>
      </c>
      <c r="C912" t="s">
        <v>27</v>
      </c>
      <c r="D912" t="s">
        <v>46</v>
      </c>
      <c r="E912">
        <v>134.47</v>
      </c>
      <c r="F912">
        <v>63639918</v>
      </c>
      <c r="G912" s="2">
        <v>41932.348379629628</v>
      </c>
      <c r="H912" t="s">
        <v>322</v>
      </c>
      <c r="I912">
        <f t="shared" si="14"/>
        <v>473264.80255819141</v>
      </c>
    </row>
    <row r="913" spans="1:9" x14ac:dyDescent="0.25">
      <c r="A913">
        <v>1912</v>
      </c>
      <c r="B913" t="s">
        <v>9</v>
      </c>
      <c r="C913" t="s">
        <v>24</v>
      </c>
      <c r="D913" t="s">
        <v>43</v>
      </c>
      <c r="E913">
        <v>164.5</v>
      </c>
      <c r="F913">
        <v>80025181</v>
      </c>
      <c r="G913" s="2">
        <v>44192.967118055552</v>
      </c>
      <c r="H913" t="s">
        <v>740</v>
      </c>
      <c r="I913">
        <f t="shared" si="14"/>
        <v>486475.26443768997</v>
      </c>
    </row>
    <row r="914" spans="1:9" x14ac:dyDescent="0.25">
      <c r="A914">
        <v>1913</v>
      </c>
      <c r="B914" t="s">
        <v>18</v>
      </c>
      <c r="C914" t="s">
        <v>33</v>
      </c>
      <c r="D914" t="s">
        <v>40</v>
      </c>
      <c r="E914">
        <v>115.47</v>
      </c>
      <c r="F914">
        <v>12144934</v>
      </c>
      <c r="G914" s="2">
        <v>39930.845960648148</v>
      </c>
      <c r="H914" t="s">
        <v>741</v>
      </c>
      <c r="I914">
        <f t="shared" si="14"/>
        <v>105178.26275223002</v>
      </c>
    </row>
    <row r="915" spans="1:9" x14ac:dyDescent="0.25">
      <c r="A915">
        <v>1914</v>
      </c>
      <c r="B915" t="s">
        <v>13</v>
      </c>
      <c r="C915" t="s">
        <v>28</v>
      </c>
      <c r="D915" t="s">
        <v>42</v>
      </c>
      <c r="E915">
        <v>88.9</v>
      </c>
      <c r="F915">
        <v>14555953</v>
      </c>
      <c r="G915" s="2">
        <v>40847.833136574067</v>
      </c>
      <c r="H915" t="s">
        <v>555</v>
      </c>
      <c r="I915">
        <f t="shared" si="14"/>
        <v>163734.00449943755</v>
      </c>
    </row>
    <row r="916" spans="1:9" x14ac:dyDescent="0.25">
      <c r="A916">
        <v>1915</v>
      </c>
      <c r="B916" t="s">
        <v>12</v>
      </c>
      <c r="C916" t="s">
        <v>27</v>
      </c>
      <c r="D916" t="s">
        <v>41</v>
      </c>
      <c r="E916">
        <v>190.6</v>
      </c>
      <c r="F916">
        <v>11200377</v>
      </c>
      <c r="G916" s="2">
        <v>38807.626932870371</v>
      </c>
      <c r="H916" t="s">
        <v>199</v>
      </c>
      <c r="I916">
        <f t="shared" si="14"/>
        <v>58763.782791185731</v>
      </c>
    </row>
    <row r="917" spans="1:9" x14ac:dyDescent="0.25">
      <c r="A917">
        <v>1916</v>
      </c>
      <c r="B917" t="s">
        <v>19</v>
      </c>
      <c r="C917" t="s">
        <v>34</v>
      </c>
      <c r="D917" t="s">
        <v>38</v>
      </c>
      <c r="E917">
        <v>195.63</v>
      </c>
      <c r="F917">
        <v>39362738</v>
      </c>
      <c r="G917" s="2">
        <v>44710.971053240741</v>
      </c>
      <c r="H917" t="s">
        <v>159</v>
      </c>
      <c r="I917">
        <f t="shared" si="14"/>
        <v>201210.1313704442</v>
      </c>
    </row>
    <row r="918" spans="1:9" x14ac:dyDescent="0.25">
      <c r="A918">
        <v>1917</v>
      </c>
      <c r="B918" t="s">
        <v>22</v>
      </c>
      <c r="C918" t="s">
        <v>37</v>
      </c>
      <c r="D918" t="s">
        <v>46</v>
      </c>
      <c r="E918">
        <v>87.39</v>
      </c>
      <c r="F918">
        <v>85682382</v>
      </c>
      <c r="G918" s="2">
        <v>39562.138032407413</v>
      </c>
      <c r="H918" t="s">
        <v>188</v>
      </c>
      <c r="I918">
        <f t="shared" si="14"/>
        <v>980459.80089255061</v>
      </c>
    </row>
    <row r="919" spans="1:9" x14ac:dyDescent="0.25">
      <c r="A919">
        <v>1918</v>
      </c>
      <c r="B919" t="s">
        <v>11</v>
      </c>
      <c r="C919" t="s">
        <v>26</v>
      </c>
      <c r="D919" t="s">
        <v>48</v>
      </c>
      <c r="E919">
        <v>86.27</v>
      </c>
      <c r="F919">
        <v>83659548</v>
      </c>
      <c r="G919" s="2">
        <v>37979.900694444441</v>
      </c>
      <c r="H919" t="s">
        <v>498</v>
      </c>
      <c r="I919">
        <f t="shared" si="14"/>
        <v>969740.90645647387</v>
      </c>
    </row>
    <row r="920" spans="1:9" x14ac:dyDescent="0.25">
      <c r="A920">
        <v>1919</v>
      </c>
      <c r="B920" t="s">
        <v>9</v>
      </c>
      <c r="C920" t="s">
        <v>24</v>
      </c>
      <c r="D920" t="s">
        <v>48</v>
      </c>
      <c r="E920">
        <v>63.6</v>
      </c>
      <c r="F920">
        <v>3179324</v>
      </c>
      <c r="G920" s="2">
        <v>38707.778321759259</v>
      </c>
      <c r="H920" t="s">
        <v>496</v>
      </c>
      <c r="I920">
        <f t="shared" si="14"/>
        <v>49989.371069182387</v>
      </c>
    </row>
    <row r="921" spans="1:9" x14ac:dyDescent="0.25">
      <c r="A921">
        <v>1920</v>
      </c>
      <c r="B921" t="s">
        <v>21</v>
      </c>
      <c r="C921" t="s">
        <v>36</v>
      </c>
      <c r="D921" t="s">
        <v>41</v>
      </c>
      <c r="E921">
        <v>168.28</v>
      </c>
      <c r="F921">
        <v>5127477</v>
      </c>
      <c r="G921" s="2">
        <v>43627.789259259262</v>
      </c>
      <c r="H921" t="s">
        <v>742</v>
      </c>
      <c r="I921">
        <f t="shared" si="14"/>
        <v>30469.913239838363</v>
      </c>
    </row>
    <row r="922" spans="1:9" x14ac:dyDescent="0.25">
      <c r="A922">
        <v>1921</v>
      </c>
      <c r="B922" t="s">
        <v>22</v>
      </c>
      <c r="C922" t="s">
        <v>37</v>
      </c>
      <c r="D922" t="s">
        <v>41</v>
      </c>
      <c r="E922">
        <v>187.44</v>
      </c>
      <c r="F922">
        <v>25712003</v>
      </c>
      <c r="G922" s="2">
        <v>38767.040335648147</v>
      </c>
      <c r="H922" t="s">
        <v>743</v>
      </c>
      <c r="I922">
        <f t="shared" si="14"/>
        <v>137174.57853179684</v>
      </c>
    </row>
    <row r="923" spans="1:9" x14ac:dyDescent="0.25">
      <c r="A923">
        <v>1922</v>
      </c>
      <c r="B923" t="s">
        <v>21</v>
      </c>
      <c r="C923" t="s">
        <v>36</v>
      </c>
      <c r="D923" t="s">
        <v>45</v>
      </c>
      <c r="E923">
        <v>67.12</v>
      </c>
      <c r="F923">
        <v>94590307</v>
      </c>
      <c r="G923" s="2">
        <v>39807.333368055559</v>
      </c>
      <c r="H923" t="s">
        <v>744</v>
      </c>
      <c r="I923">
        <f t="shared" si="14"/>
        <v>1409271.5584028605</v>
      </c>
    </row>
    <row r="924" spans="1:9" x14ac:dyDescent="0.25">
      <c r="A924">
        <v>1923</v>
      </c>
      <c r="B924" t="s">
        <v>11</v>
      </c>
      <c r="C924" t="s">
        <v>26</v>
      </c>
      <c r="D924" t="s">
        <v>45</v>
      </c>
      <c r="E924">
        <v>89.6</v>
      </c>
      <c r="F924">
        <v>42476753</v>
      </c>
      <c r="G924" s="2">
        <v>38504.317476851851</v>
      </c>
      <c r="H924" t="s">
        <v>745</v>
      </c>
      <c r="I924">
        <f t="shared" si="14"/>
        <v>474070.90401785716</v>
      </c>
    </row>
    <row r="925" spans="1:9" x14ac:dyDescent="0.25">
      <c r="A925">
        <v>1924</v>
      </c>
      <c r="B925" t="s">
        <v>16</v>
      </c>
      <c r="C925" t="s">
        <v>31</v>
      </c>
      <c r="D925" t="s">
        <v>46</v>
      </c>
      <c r="E925">
        <v>45.72</v>
      </c>
      <c r="F925">
        <v>29399870</v>
      </c>
      <c r="G925" s="2">
        <v>39771.739004629628</v>
      </c>
      <c r="H925" t="s">
        <v>601</v>
      </c>
      <c r="I925">
        <f t="shared" si="14"/>
        <v>643041.77602799656</v>
      </c>
    </row>
    <row r="926" spans="1:9" x14ac:dyDescent="0.25">
      <c r="A926">
        <v>1925</v>
      </c>
      <c r="B926" t="s">
        <v>21</v>
      </c>
      <c r="C926" t="s">
        <v>36</v>
      </c>
      <c r="D926" t="s">
        <v>42</v>
      </c>
      <c r="E926">
        <v>98.52</v>
      </c>
      <c r="F926">
        <v>69324741</v>
      </c>
      <c r="G926" s="2">
        <v>38404.410092592603</v>
      </c>
      <c r="H926" t="s">
        <v>746</v>
      </c>
      <c r="I926">
        <f t="shared" si="14"/>
        <v>703661.60170523752</v>
      </c>
    </row>
    <row r="927" spans="1:9" x14ac:dyDescent="0.25">
      <c r="A927">
        <v>1926</v>
      </c>
      <c r="B927" t="s">
        <v>16</v>
      </c>
      <c r="C927" t="s">
        <v>31</v>
      </c>
      <c r="D927" t="s">
        <v>40</v>
      </c>
      <c r="E927">
        <v>145.47</v>
      </c>
      <c r="F927">
        <v>72822085</v>
      </c>
      <c r="G927" s="2">
        <v>40247.490810185183</v>
      </c>
      <c r="H927" t="s">
        <v>220</v>
      </c>
      <c r="I927">
        <f t="shared" si="14"/>
        <v>500598.64576888707</v>
      </c>
    </row>
    <row r="928" spans="1:9" x14ac:dyDescent="0.25">
      <c r="A928">
        <v>1927</v>
      </c>
      <c r="B928" t="s">
        <v>20</v>
      </c>
      <c r="C928" t="s">
        <v>35</v>
      </c>
      <c r="D928" t="s">
        <v>38</v>
      </c>
      <c r="E928">
        <v>131.65</v>
      </c>
      <c r="F928">
        <v>78283952</v>
      </c>
      <c r="G928" s="2">
        <v>43969.366030092591</v>
      </c>
      <c r="H928" t="s">
        <v>747</v>
      </c>
      <c r="I928">
        <f t="shared" si="14"/>
        <v>594636.93125712115</v>
      </c>
    </row>
    <row r="929" spans="1:9" x14ac:dyDescent="0.25">
      <c r="A929">
        <v>1928</v>
      </c>
      <c r="B929" t="s">
        <v>13</v>
      </c>
      <c r="C929" t="s">
        <v>28</v>
      </c>
      <c r="D929" t="s">
        <v>46</v>
      </c>
      <c r="E929">
        <v>107.53</v>
      </c>
      <c r="F929">
        <v>54293933</v>
      </c>
      <c r="G929" s="2">
        <v>44414.517326388886</v>
      </c>
      <c r="H929" t="s">
        <v>68</v>
      </c>
      <c r="I929">
        <f t="shared" si="14"/>
        <v>504918.93425090669</v>
      </c>
    </row>
    <row r="930" spans="1:9" x14ac:dyDescent="0.25">
      <c r="A930">
        <v>1929</v>
      </c>
      <c r="B930" t="s">
        <v>17</v>
      </c>
      <c r="C930" t="s">
        <v>32</v>
      </c>
      <c r="D930" t="s">
        <v>44</v>
      </c>
      <c r="E930">
        <v>114.67</v>
      </c>
      <c r="F930">
        <v>59907946</v>
      </c>
      <c r="G930" s="2">
        <v>39224.019768518519</v>
      </c>
      <c r="H930" t="s">
        <v>748</v>
      </c>
      <c r="I930">
        <f t="shared" si="14"/>
        <v>522437.83029563091</v>
      </c>
    </row>
    <row r="931" spans="1:9" x14ac:dyDescent="0.25">
      <c r="A931">
        <v>1930</v>
      </c>
      <c r="B931" t="s">
        <v>21</v>
      </c>
      <c r="C931" t="s">
        <v>36</v>
      </c>
      <c r="D931" t="s">
        <v>41</v>
      </c>
      <c r="E931">
        <v>63.7</v>
      </c>
      <c r="F931">
        <v>78057212</v>
      </c>
      <c r="G931" s="2">
        <v>39614.4453587963</v>
      </c>
      <c r="H931" t="s">
        <v>533</v>
      </c>
      <c r="I931">
        <f t="shared" si="14"/>
        <v>1225387.9434850863</v>
      </c>
    </row>
    <row r="932" spans="1:9" x14ac:dyDescent="0.25">
      <c r="A932">
        <v>1931</v>
      </c>
      <c r="B932" t="s">
        <v>16</v>
      </c>
      <c r="C932" t="s">
        <v>31</v>
      </c>
      <c r="D932" t="s">
        <v>48</v>
      </c>
      <c r="E932">
        <v>138.71</v>
      </c>
      <c r="F932">
        <v>69466007</v>
      </c>
      <c r="G932" s="2">
        <v>38954.499108796299</v>
      </c>
      <c r="H932" t="s">
        <v>749</v>
      </c>
      <c r="I932">
        <f t="shared" si="14"/>
        <v>500800.28116213682</v>
      </c>
    </row>
    <row r="933" spans="1:9" x14ac:dyDescent="0.25">
      <c r="A933">
        <v>1932</v>
      </c>
      <c r="B933" t="s">
        <v>11</v>
      </c>
      <c r="C933" t="s">
        <v>26</v>
      </c>
      <c r="D933" t="s">
        <v>47</v>
      </c>
      <c r="E933">
        <v>89.43</v>
      </c>
      <c r="F933">
        <v>22625591</v>
      </c>
      <c r="G933" s="2">
        <v>42225.033275462964</v>
      </c>
      <c r="H933" t="s">
        <v>750</v>
      </c>
      <c r="I933">
        <f t="shared" si="14"/>
        <v>252997.77479592976</v>
      </c>
    </row>
    <row r="934" spans="1:9" x14ac:dyDescent="0.25">
      <c r="A934">
        <v>1933</v>
      </c>
      <c r="B934" t="s">
        <v>17</v>
      </c>
      <c r="C934" t="s">
        <v>32</v>
      </c>
      <c r="D934" t="s">
        <v>46</v>
      </c>
      <c r="E934">
        <v>139.75</v>
      </c>
      <c r="F934">
        <v>41323481</v>
      </c>
      <c r="G934" s="2">
        <v>41936.168657407397</v>
      </c>
      <c r="H934" t="s">
        <v>396</v>
      </c>
      <c r="I934">
        <f t="shared" si="14"/>
        <v>295695.74955277279</v>
      </c>
    </row>
    <row r="935" spans="1:9" x14ac:dyDescent="0.25">
      <c r="A935">
        <v>1934</v>
      </c>
      <c r="B935" t="s">
        <v>9</v>
      </c>
      <c r="C935" t="s">
        <v>24</v>
      </c>
      <c r="D935" t="s">
        <v>43</v>
      </c>
      <c r="E935">
        <v>118.59</v>
      </c>
      <c r="F935">
        <v>40290590</v>
      </c>
      <c r="G935" s="2">
        <v>39005.646747685183</v>
      </c>
      <c r="H935" t="s">
        <v>241</v>
      </c>
      <c r="I935">
        <f t="shared" si="14"/>
        <v>339746.9432498524</v>
      </c>
    </row>
    <row r="936" spans="1:9" x14ac:dyDescent="0.25">
      <c r="A936">
        <v>1935</v>
      </c>
      <c r="B936" t="s">
        <v>20</v>
      </c>
      <c r="C936" t="s">
        <v>35</v>
      </c>
      <c r="D936" t="s">
        <v>47</v>
      </c>
      <c r="E936">
        <v>181.23</v>
      </c>
      <c r="F936">
        <v>40721710</v>
      </c>
      <c r="G936" s="2">
        <v>38882.68513888889</v>
      </c>
      <c r="H936" t="s">
        <v>751</v>
      </c>
      <c r="I936">
        <f t="shared" si="14"/>
        <v>224696.29752248526</v>
      </c>
    </row>
    <row r="937" spans="1:9" x14ac:dyDescent="0.25">
      <c r="A937">
        <v>1936</v>
      </c>
      <c r="B937" t="s">
        <v>22</v>
      </c>
      <c r="C937" t="s">
        <v>37</v>
      </c>
      <c r="D937" t="s">
        <v>48</v>
      </c>
      <c r="E937">
        <v>130.25</v>
      </c>
      <c r="F937">
        <v>70655499</v>
      </c>
      <c r="G937" s="2">
        <v>40451.256284722222</v>
      </c>
      <c r="H937" t="s">
        <v>739</v>
      </c>
      <c r="I937">
        <f t="shared" si="14"/>
        <v>542460.64491362765</v>
      </c>
    </row>
    <row r="938" spans="1:9" x14ac:dyDescent="0.25">
      <c r="A938">
        <v>1937</v>
      </c>
      <c r="B938" t="s">
        <v>11</v>
      </c>
      <c r="C938" t="s">
        <v>26</v>
      </c>
      <c r="D938" t="s">
        <v>45</v>
      </c>
      <c r="E938">
        <v>95.92</v>
      </c>
      <c r="F938">
        <v>91041119</v>
      </c>
      <c r="G938" s="2">
        <v>38598.586504629631</v>
      </c>
      <c r="H938" t="s">
        <v>236</v>
      </c>
      <c r="I938">
        <f t="shared" si="14"/>
        <v>949135.93619683071</v>
      </c>
    </row>
    <row r="939" spans="1:9" x14ac:dyDescent="0.25">
      <c r="A939">
        <v>1938</v>
      </c>
      <c r="B939" t="s">
        <v>10</v>
      </c>
      <c r="C939" t="s">
        <v>25</v>
      </c>
      <c r="D939" t="s">
        <v>48</v>
      </c>
      <c r="E939">
        <v>139.4</v>
      </c>
      <c r="F939">
        <v>22934051</v>
      </c>
      <c r="G939" s="2">
        <v>42751.710046296299</v>
      </c>
      <c r="H939" t="s">
        <v>752</v>
      </c>
      <c r="I939">
        <f t="shared" si="14"/>
        <v>164519.73457675753</v>
      </c>
    </row>
    <row r="940" spans="1:9" x14ac:dyDescent="0.25">
      <c r="A940">
        <v>1939</v>
      </c>
      <c r="B940" t="s">
        <v>9</v>
      </c>
      <c r="C940" t="s">
        <v>24</v>
      </c>
      <c r="D940" t="s">
        <v>47</v>
      </c>
      <c r="E940">
        <v>198.39</v>
      </c>
      <c r="F940">
        <v>79636849</v>
      </c>
      <c r="G940" s="2">
        <v>42440.307916666658</v>
      </c>
      <c r="H940" t="s">
        <v>753</v>
      </c>
      <c r="I940">
        <f t="shared" si="14"/>
        <v>401415.64090932003</v>
      </c>
    </row>
    <row r="941" spans="1:9" x14ac:dyDescent="0.25">
      <c r="A941">
        <v>1940</v>
      </c>
      <c r="B941" t="s">
        <v>8</v>
      </c>
      <c r="C941" t="s">
        <v>23</v>
      </c>
      <c r="D941" t="s">
        <v>39</v>
      </c>
      <c r="E941">
        <v>132.56</v>
      </c>
      <c r="F941">
        <v>95570755</v>
      </c>
      <c r="G941" s="2">
        <v>42614.064629629633</v>
      </c>
      <c r="H941" t="s">
        <v>642</v>
      </c>
      <c r="I941">
        <f t="shared" si="14"/>
        <v>720962.24351237179</v>
      </c>
    </row>
    <row r="942" spans="1:9" x14ac:dyDescent="0.25">
      <c r="A942">
        <v>1941</v>
      </c>
      <c r="B942" t="s">
        <v>18</v>
      </c>
      <c r="C942" t="s">
        <v>33</v>
      </c>
      <c r="D942" t="s">
        <v>42</v>
      </c>
      <c r="E942">
        <v>45.79</v>
      </c>
      <c r="F942">
        <v>18272151</v>
      </c>
      <c r="G942" s="2">
        <v>40042.222604166673</v>
      </c>
      <c r="H942" t="s">
        <v>293</v>
      </c>
      <c r="I942">
        <f t="shared" si="14"/>
        <v>399042.38916794059</v>
      </c>
    </row>
    <row r="943" spans="1:9" x14ac:dyDescent="0.25">
      <c r="A943">
        <v>1942</v>
      </c>
      <c r="B943" t="s">
        <v>17</v>
      </c>
      <c r="C943" t="s">
        <v>32</v>
      </c>
      <c r="D943" t="s">
        <v>40</v>
      </c>
      <c r="E943">
        <v>184.34</v>
      </c>
      <c r="F943">
        <v>96838566</v>
      </c>
      <c r="G943" s="2">
        <v>42147.208541666667</v>
      </c>
      <c r="H943" t="s">
        <v>754</v>
      </c>
      <c r="I943">
        <f t="shared" si="14"/>
        <v>525325.84354996204</v>
      </c>
    </row>
    <row r="944" spans="1:9" x14ac:dyDescent="0.25">
      <c r="A944">
        <v>1943</v>
      </c>
      <c r="B944" t="s">
        <v>11</v>
      </c>
      <c r="C944" t="s">
        <v>26</v>
      </c>
      <c r="D944" t="s">
        <v>45</v>
      </c>
      <c r="E944">
        <v>163.87</v>
      </c>
      <c r="F944">
        <v>83063035</v>
      </c>
      <c r="G944" s="2">
        <v>40336.971365740741</v>
      </c>
      <c r="H944" t="s">
        <v>149</v>
      </c>
      <c r="I944">
        <f t="shared" si="14"/>
        <v>506883.71880148898</v>
      </c>
    </row>
    <row r="945" spans="1:9" x14ac:dyDescent="0.25">
      <c r="A945">
        <v>1944</v>
      </c>
      <c r="B945" t="s">
        <v>20</v>
      </c>
      <c r="C945" t="s">
        <v>35</v>
      </c>
      <c r="D945" t="s">
        <v>48</v>
      </c>
      <c r="E945">
        <v>107.1</v>
      </c>
      <c r="F945">
        <v>84203993</v>
      </c>
      <c r="G945" s="2">
        <v>40653.603530092587</v>
      </c>
      <c r="H945" t="s">
        <v>755</v>
      </c>
      <c r="I945">
        <f t="shared" si="14"/>
        <v>786218.42203548085</v>
      </c>
    </row>
    <row r="946" spans="1:9" x14ac:dyDescent="0.25">
      <c r="A946">
        <v>1945</v>
      </c>
      <c r="B946" t="s">
        <v>20</v>
      </c>
      <c r="C946" t="s">
        <v>35</v>
      </c>
      <c r="D946" t="s">
        <v>48</v>
      </c>
      <c r="E946">
        <v>102.2</v>
      </c>
      <c r="F946">
        <v>70572163</v>
      </c>
      <c r="G946" s="2">
        <v>44101.953715277778</v>
      </c>
      <c r="H946" t="s">
        <v>756</v>
      </c>
      <c r="I946">
        <f t="shared" si="14"/>
        <v>690529.97064579255</v>
      </c>
    </row>
    <row r="947" spans="1:9" x14ac:dyDescent="0.25">
      <c r="A947">
        <v>1946</v>
      </c>
      <c r="B947" t="s">
        <v>10</v>
      </c>
      <c r="C947" t="s">
        <v>25</v>
      </c>
      <c r="D947" t="s">
        <v>46</v>
      </c>
      <c r="E947">
        <v>148.76</v>
      </c>
      <c r="F947">
        <v>65603803</v>
      </c>
      <c r="G947" s="2">
        <v>41826.561574074083</v>
      </c>
      <c r="H947" t="s">
        <v>757</v>
      </c>
      <c r="I947">
        <f t="shared" si="14"/>
        <v>441004.32239849423</v>
      </c>
    </row>
    <row r="948" spans="1:9" x14ac:dyDescent="0.25">
      <c r="A948">
        <v>1947</v>
      </c>
      <c r="B948" t="s">
        <v>19</v>
      </c>
      <c r="C948" t="s">
        <v>34</v>
      </c>
      <c r="D948" t="s">
        <v>43</v>
      </c>
      <c r="E948">
        <v>47</v>
      </c>
      <c r="F948">
        <v>49014421</v>
      </c>
      <c r="G948" s="2">
        <v>38606.813530092593</v>
      </c>
      <c r="H948" t="s">
        <v>758</v>
      </c>
      <c r="I948">
        <f t="shared" si="14"/>
        <v>1042860.0212765958</v>
      </c>
    </row>
    <row r="949" spans="1:9" x14ac:dyDescent="0.25">
      <c r="A949">
        <v>1948</v>
      </c>
      <c r="B949" t="s">
        <v>11</v>
      </c>
      <c r="C949" t="s">
        <v>26</v>
      </c>
      <c r="D949" t="s">
        <v>43</v>
      </c>
      <c r="E949">
        <v>39.450000000000003</v>
      </c>
      <c r="F949">
        <v>43745041</v>
      </c>
      <c r="G949" s="2">
        <v>38160.012858796297</v>
      </c>
      <c r="H949" t="s">
        <v>586</v>
      </c>
      <c r="I949">
        <f t="shared" si="14"/>
        <v>1108873.0291508238</v>
      </c>
    </row>
    <row r="950" spans="1:9" x14ac:dyDescent="0.25">
      <c r="A950">
        <v>1949</v>
      </c>
      <c r="B950" t="s">
        <v>15</v>
      </c>
      <c r="C950" t="s">
        <v>30</v>
      </c>
      <c r="D950" t="s">
        <v>43</v>
      </c>
      <c r="E950">
        <v>140.69</v>
      </c>
      <c r="F950">
        <v>70878581</v>
      </c>
      <c r="G950" s="2">
        <v>38293.937638888892</v>
      </c>
      <c r="H950" t="s">
        <v>338</v>
      </c>
      <c r="I950">
        <f t="shared" si="14"/>
        <v>503792.60075342952</v>
      </c>
    </row>
    <row r="951" spans="1:9" x14ac:dyDescent="0.25">
      <c r="A951">
        <v>1950</v>
      </c>
      <c r="B951" t="s">
        <v>20</v>
      </c>
      <c r="C951" t="s">
        <v>35</v>
      </c>
      <c r="D951" t="s">
        <v>39</v>
      </c>
      <c r="E951">
        <v>88.16</v>
      </c>
      <c r="F951">
        <v>80154138</v>
      </c>
      <c r="G951" s="2">
        <v>42044.713831018518</v>
      </c>
      <c r="H951" t="s">
        <v>100</v>
      </c>
      <c r="I951">
        <f t="shared" si="14"/>
        <v>909189.40562613436</v>
      </c>
    </row>
    <row r="952" spans="1:9" x14ac:dyDescent="0.25">
      <c r="A952">
        <v>1951</v>
      </c>
      <c r="B952" t="s">
        <v>11</v>
      </c>
      <c r="C952" t="s">
        <v>26</v>
      </c>
      <c r="D952" t="s">
        <v>45</v>
      </c>
      <c r="E952">
        <v>63.5</v>
      </c>
      <c r="F952">
        <v>99668983</v>
      </c>
      <c r="G952" s="2">
        <v>41053.590439814812</v>
      </c>
      <c r="H952" t="s">
        <v>759</v>
      </c>
      <c r="I952">
        <f t="shared" si="14"/>
        <v>1569590.283464567</v>
      </c>
    </row>
    <row r="953" spans="1:9" x14ac:dyDescent="0.25">
      <c r="A953">
        <v>1952</v>
      </c>
      <c r="B953" t="s">
        <v>17</v>
      </c>
      <c r="C953" t="s">
        <v>32</v>
      </c>
      <c r="D953" t="s">
        <v>47</v>
      </c>
      <c r="E953">
        <v>174.34</v>
      </c>
      <c r="F953">
        <v>96218150</v>
      </c>
      <c r="G953" s="2">
        <v>43142.651875000003</v>
      </c>
      <c r="H953" t="s">
        <v>760</v>
      </c>
      <c r="I953">
        <f t="shared" si="14"/>
        <v>551899.44935184123</v>
      </c>
    </row>
    <row r="954" spans="1:9" x14ac:dyDescent="0.25">
      <c r="A954">
        <v>1953</v>
      </c>
      <c r="B954" t="s">
        <v>9</v>
      </c>
      <c r="C954" t="s">
        <v>24</v>
      </c>
      <c r="D954" t="s">
        <v>45</v>
      </c>
      <c r="E954">
        <v>71.489999999999995</v>
      </c>
      <c r="F954">
        <v>8908402</v>
      </c>
      <c r="G954" s="2">
        <v>39250.117986111109</v>
      </c>
      <c r="H954" t="s">
        <v>761</v>
      </c>
      <c r="I954">
        <f t="shared" si="14"/>
        <v>124610.46300181844</v>
      </c>
    </row>
    <row r="955" spans="1:9" x14ac:dyDescent="0.25">
      <c r="A955">
        <v>1954</v>
      </c>
      <c r="B955" t="s">
        <v>22</v>
      </c>
      <c r="C955" t="s">
        <v>37</v>
      </c>
      <c r="D955" t="s">
        <v>44</v>
      </c>
      <c r="E955">
        <v>108.62</v>
      </c>
      <c r="F955">
        <v>68053798</v>
      </c>
      <c r="G955" s="2">
        <v>44276.794699074067</v>
      </c>
      <c r="H955" t="s">
        <v>150</v>
      </c>
      <c r="I955">
        <f t="shared" si="14"/>
        <v>626531.00718099799</v>
      </c>
    </row>
    <row r="956" spans="1:9" x14ac:dyDescent="0.25">
      <c r="A956">
        <v>1955</v>
      </c>
      <c r="B956" t="s">
        <v>21</v>
      </c>
      <c r="C956" t="s">
        <v>36</v>
      </c>
      <c r="D956" t="s">
        <v>42</v>
      </c>
      <c r="E956">
        <v>55.7</v>
      </c>
      <c r="F956">
        <v>16016829</v>
      </c>
      <c r="G956" s="2">
        <v>40050.492025462961</v>
      </c>
      <c r="H956" t="s">
        <v>762</v>
      </c>
      <c r="I956">
        <f t="shared" si="14"/>
        <v>287555.27827648114</v>
      </c>
    </row>
    <row r="957" spans="1:9" x14ac:dyDescent="0.25">
      <c r="A957">
        <v>1956</v>
      </c>
      <c r="B957" t="s">
        <v>16</v>
      </c>
      <c r="C957" t="s">
        <v>31</v>
      </c>
      <c r="D957" t="s">
        <v>47</v>
      </c>
      <c r="E957">
        <v>58.43</v>
      </c>
      <c r="F957">
        <v>95346241</v>
      </c>
      <c r="G957" s="2">
        <v>44595.574131944442</v>
      </c>
      <c r="H957" t="s">
        <v>763</v>
      </c>
      <c r="I957">
        <f t="shared" si="14"/>
        <v>1631802.8581208284</v>
      </c>
    </row>
    <row r="958" spans="1:9" x14ac:dyDescent="0.25">
      <c r="A958">
        <v>1957</v>
      </c>
      <c r="B958" t="s">
        <v>8</v>
      </c>
      <c r="C958" t="s">
        <v>23</v>
      </c>
      <c r="D958" t="s">
        <v>39</v>
      </c>
      <c r="E958">
        <v>173.97</v>
      </c>
      <c r="F958">
        <v>60654587</v>
      </c>
      <c r="G958" s="2">
        <v>39195.740532407413</v>
      </c>
      <c r="H958" t="s">
        <v>230</v>
      </c>
      <c r="I958">
        <f t="shared" si="14"/>
        <v>348649.6924757142</v>
      </c>
    </row>
    <row r="959" spans="1:9" x14ac:dyDescent="0.25">
      <c r="A959">
        <v>1958</v>
      </c>
      <c r="B959" t="s">
        <v>10</v>
      </c>
      <c r="C959" t="s">
        <v>25</v>
      </c>
      <c r="D959" t="s">
        <v>45</v>
      </c>
      <c r="E959">
        <v>75.819999999999993</v>
      </c>
      <c r="F959">
        <v>30075173</v>
      </c>
      <c r="G959" s="2">
        <v>41400.718344907407</v>
      </c>
      <c r="H959" t="s">
        <v>310</v>
      </c>
      <c r="I959">
        <f t="shared" si="14"/>
        <v>396665.43128462153</v>
      </c>
    </row>
    <row r="960" spans="1:9" x14ac:dyDescent="0.25">
      <c r="A960">
        <v>1959</v>
      </c>
      <c r="B960" t="s">
        <v>19</v>
      </c>
      <c r="C960" t="s">
        <v>34</v>
      </c>
      <c r="D960" t="s">
        <v>46</v>
      </c>
      <c r="E960">
        <v>126.38</v>
      </c>
      <c r="F960">
        <v>81499730</v>
      </c>
      <c r="G960" s="2">
        <v>43683.801238425927</v>
      </c>
      <c r="H960" t="s">
        <v>719</v>
      </c>
      <c r="I960">
        <f t="shared" si="14"/>
        <v>644878.38265548344</v>
      </c>
    </row>
    <row r="961" spans="1:9" x14ac:dyDescent="0.25">
      <c r="A961">
        <v>1960</v>
      </c>
      <c r="B961" t="s">
        <v>8</v>
      </c>
      <c r="C961" t="s">
        <v>23</v>
      </c>
      <c r="D961" t="s">
        <v>45</v>
      </c>
      <c r="E961">
        <v>84.36</v>
      </c>
      <c r="F961">
        <v>27128199</v>
      </c>
      <c r="G961" s="2">
        <v>43837.227754629632</v>
      </c>
      <c r="H961" t="s">
        <v>764</v>
      </c>
      <c r="I961">
        <f t="shared" si="14"/>
        <v>321576.56472261733</v>
      </c>
    </row>
    <row r="962" spans="1:9" x14ac:dyDescent="0.25">
      <c r="A962">
        <v>1961</v>
      </c>
      <c r="B962" t="s">
        <v>12</v>
      </c>
      <c r="C962" t="s">
        <v>27</v>
      </c>
      <c r="D962" t="s">
        <v>41</v>
      </c>
      <c r="E962">
        <v>101.15</v>
      </c>
      <c r="F962">
        <v>76221904</v>
      </c>
      <c r="G962" s="2">
        <v>39408.765740740739</v>
      </c>
      <c r="H962" t="s">
        <v>589</v>
      </c>
      <c r="I962">
        <f t="shared" si="14"/>
        <v>753553.1784478497</v>
      </c>
    </row>
    <row r="963" spans="1:9" x14ac:dyDescent="0.25">
      <c r="A963">
        <v>1962</v>
      </c>
      <c r="B963" t="s">
        <v>14</v>
      </c>
      <c r="C963" t="s">
        <v>29</v>
      </c>
      <c r="D963" t="s">
        <v>39</v>
      </c>
      <c r="E963">
        <v>158.63999999999999</v>
      </c>
      <c r="F963">
        <v>16332193</v>
      </c>
      <c r="G963" s="2">
        <v>39737.35260416667</v>
      </c>
      <c r="H963" t="s">
        <v>298</v>
      </c>
      <c r="I963">
        <f t="shared" ref="I963:I1026" si="15">F963/E963</f>
        <v>102951.29223398892</v>
      </c>
    </row>
    <row r="964" spans="1:9" x14ac:dyDescent="0.25">
      <c r="A964">
        <v>1963</v>
      </c>
      <c r="B964" t="s">
        <v>8</v>
      </c>
      <c r="C964" t="s">
        <v>23</v>
      </c>
      <c r="D964" t="s">
        <v>45</v>
      </c>
      <c r="E964">
        <v>74.33</v>
      </c>
      <c r="F964">
        <v>86347506</v>
      </c>
      <c r="G964" s="2">
        <v>43523.493425925917</v>
      </c>
      <c r="H964" t="s">
        <v>314</v>
      </c>
      <c r="I964">
        <f t="shared" si="15"/>
        <v>1161677.7344275529</v>
      </c>
    </row>
    <row r="965" spans="1:9" x14ac:dyDescent="0.25">
      <c r="A965">
        <v>1964</v>
      </c>
      <c r="B965" t="s">
        <v>10</v>
      </c>
      <c r="C965" t="s">
        <v>25</v>
      </c>
      <c r="D965" t="s">
        <v>42</v>
      </c>
      <c r="E965">
        <v>154.44</v>
      </c>
      <c r="F965">
        <v>50834204</v>
      </c>
      <c r="G965" s="2">
        <v>42253.911724537043</v>
      </c>
      <c r="H965" t="s">
        <v>596</v>
      </c>
      <c r="I965">
        <f t="shared" si="15"/>
        <v>329151.80005180003</v>
      </c>
    </row>
    <row r="966" spans="1:9" x14ac:dyDescent="0.25">
      <c r="A966">
        <v>1965</v>
      </c>
      <c r="B966" t="s">
        <v>10</v>
      </c>
      <c r="C966" t="s">
        <v>25</v>
      </c>
      <c r="D966" t="s">
        <v>42</v>
      </c>
      <c r="E966">
        <v>155.31</v>
      </c>
      <c r="F966">
        <v>38942242</v>
      </c>
      <c r="G966" s="2">
        <v>43506.800821759258</v>
      </c>
      <c r="H966" t="s">
        <v>765</v>
      </c>
      <c r="I966">
        <f t="shared" si="15"/>
        <v>250738.79338097997</v>
      </c>
    </row>
    <row r="967" spans="1:9" x14ac:dyDescent="0.25">
      <c r="A967">
        <v>1966</v>
      </c>
      <c r="B967" t="s">
        <v>22</v>
      </c>
      <c r="C967" t="s">
        <v>37</v>
      </c>
      <c r="D967" t="s">
        <v>44</v>
      </c>
      <c r="E967">
        <v>178.88</v>
      </c>
      <c r="F967">
        <v>31741297</v>
      </c>
      <c r="G967" s="2">
        <v>43433.302581018521</v>
      </c>
      <c r="H967" t="s">
        <v>766</v>
      </c>
      <c r="I967">
        <f t="shared" si="15"/>
        <v>177444.63886404294</v>
      </c>
    </row>
    <row r="968" spans="1:9" x14ac:dyDescent="0.25">
      <c r="A968">
        <v>1967</v>
      </c>
      <c r="B968" t="s">
        <v>13</v>
      </c>
      <c r="C968" t="s">
        <v>28</v>
      </c>
      <c r="D968" t="s">
        <v>38</v>
      </c>
      <c r="E968">
        <v>33.18</v>
      </c>
      <c r="F968">
        <v>33533587</v>
      </c>
      <c r="G968" s="2">
        <v>43196.854178240741</v>
      </c>
      <c r="H968" t="s">
        <v>767</v>
      </c>
      <c r="I968">
        <f t="shared" si="15"/>
        <v>1010656.6305003014</v>
      </c>
    </row>
    <row r="969" spans="1:9" x14ac:dyDescent="0.25">
      <c r="A969">
        <v>1968</v>
      </c>
      <c r="B969" t="s">
        <v>12</v>
      </c>
      <c r="C969" t="s">
        <v>27</v>
      </c>
      <c r="D969" t="s">
        <v>48</v>
      </c>
      <c r="E969">
        <v>133.25</v>
      </c>
      <c r="F969">
        <v>56748357</v>
      </c>
      <c r="G969" s="2">
        <v>37983.334976851853</v>
      </c>
      <c r="H969" t="s">
        <v>768</v>
      </c>
      <c r="I969">
        <f t="shared" si="15"/>
        <v>425878.85178236396</v>
      </c>
    </row>
    <row r="970" spans="1:9" x14ac:dyDescent="0.25">
      <c r="A970">
        <v>1969</v>
      </c>
      <c r="B970" t="s">
        <v>20</v>
      </c>
      <c r="C970" t="s">
        <v>35</v>
      </c>
      <c r="D970" t="s">
        <v>41</v>
      </c>
      <c r="E970">
        <v>142.61000000000001</v>
      </c>
      <c r="F970">
        <v>2832475</v>
      </c>
      <c r="G970" s="2">
        <v>39609.706319444442</v>
      </c>
      <c r="H970" t="s">
        <v>769</v>
      </c>
      <c r="I970">
        <f t="shared" si="15"/>
        <v>19861.685716289179</v>
      </c>
    </row>
    <row r="971" spans="1:9" x14ac:dyDescent="0.25">
      <c r="A971">
        <v>1970</v>
      </c>
      <c r="B971" t="s">
        <v>22</v>
      </c>
      <c r="C971" t="s">
        <v>37</v>
      </c>
      <c r="D971" t="s">
        <v>38</v>
      </c>
      <c r="E971">
        <v>140.49</v>
      </c>
      <c r="F971">
        <v>19362038</v>
      </c>
      <c r="G971" s="2">
        <v>43169.637349537043</v>
      </c>
      <c r="H971" t="s">
        <v>770</v>
      </c>
      <c r="I971">
        <f t="shared" si="15"/>
        <v>137817.9087479536</v>
      </c>
    </row>
    <row r="972" spans="1:9" x14ac:dyDescent="0.25">
      <c r="A972">
        <v>1971</v>
      </c>
      <c r="B972" t="s">
        <v>15</v>
      </c>
      <c r="C972" t="s">
        <v>30</v>
      </c>
      <c r="D972" t="s">
        <v>44</v>
      </c>
      <c r="E972">
        <v>119.68</v>
      </c>
      <c r="F972">
        <v>90341367</v>
      </c>
      <c r="G972" s="2">
        <v>40323.369490740741</v>
      </c>
      <c r="H972" t="s">
        <v>245</v>
      </c>
      <c r="I972">
        <f t="shared" si="15"/>
        <v>754857.67881016037</v>
      </c>
    </row>
    <row r="973" spans="1:9" x14ac:dyDescent="0.25">
      <c r="A973">
        <v>1972</v>
      </c>
      <c r="B973" t="s">
        <v>15</v>
      </c>
      <c r="C973" t="s">
        <v>30</v>
      </c>
      <c r="D973" t="s">
        <v>45</v>
      </c>
      <c r="E973">
        <v>54.9</v>
      </c>
      <c r="F973">
        <v>78783624</v>
      </c>
      <c r="G973" s="2">
        <v>41617.886516203696</v>
      </c>
      <c r="H973" t="s">
        <v>771</v>
      </c>
      <c r="I973">
        <f t="shared" si="15"/>
        <v>1435038.6885245901</v>
      </c>
    </row>
    <row r="974" spans="1:9" x14ac:dyDescent="0.25">
      <c r="A974">
        <v>1973</v>
      </c>
      <c r="B974" t="s">
        <v>8</v>
      </c>
      <c r="C974" t="s">
        <v>23</v>
      </c>
      <c r="D974" t="s">
        <v>41</v>
      </c>
      <c r="E974">
        <v>129.13999999999999</v>
      </c>
      <c r="F974">
        <v>29711134</v>
      </c>
      <c r="G974" s="2">
        <v>38704.738032407397</v>
      </c>
      <c r="H974" t="s">
        <v>772</v>
      </c>
      <c r="I974">
        <f t="shared" si="15"/>
        <v>230069.18073408707</v>
      </c>
    </row>
    <row r="975" spans="1:9" x14ac:dyDescent="0.25">
      <c r="A975">
        <v>1974</v>
      </c>
      <c r="B975" t="s">
        <v>15</v>
      </c>
      <c r="C975" t="s">
        <v>30</v>
      </c>
      <c r="D975" t="s">
        <v>41</v>
      </c>
      <c r="E975">
        <v>102.95</v>
      </c>
      <c r="F975">
        <v>10011589</v>
      </c>
      <c r="G975" s="2">
        <v>41183.259340277778</v>
      </c>
      <c r="H975" t="s">
        <v>124</v>
      </c>
      <c r="I975">
        <f t="shared" si="15"/>
        <v>97247.100534239915</v>
      </c>
    </row>
    <row r="976" spans="1:9" x14ac:dyDescent="0.25">
      <c r="A976">
        <v>1975</v>
      </c>
      <c r="B976" t="s">
        <v>22</v>
      </c>
      <c r="C976" t="s">
        <v>37</v>
      </c>
      <c r="D976" t="s">
        <v>47</v>
      </c>
      <c r="E976">
        <v>71.39</v>
      </c>
      <c r="F976">
        <v>12208684</v>
      </c>
      <c r="G976" s="2">
        <v>44599.00341435185</v>
      </c>
      <c r="H976" t="s">
        <v>773</v>
      </c>
      <c r="I976">
        <f t="shared" si="15"/>
        <v>171013.92351870009</v>
      </c>
    </row>
    <row r="977" spans="1:9" x14ac:dyDescent="0.25">
      <c r="A977">
        <v>1976</v>
      </c>
      <c r="B977" t="s">
        <v>12</v>
      </c>
      <c r="C977" t="s">
        <v>27</v>
      </c>
      <c r="D977" t="s">
        <v>48</v>
      </c>
      <c r="E977">
        <v>59.33</v>
      </c>
      <c r="F977">
        <v>98253341</v>
      </c>
      <c r="G977" s="2">
        <v>43834.584074074082</v>
      </c>
      <c r="H977" t="s">
        <v>168</v>
      </c>
      <c r="I977">
        <f t="shared" si="15"/>
        <v>1656048.221810214</v>
      </c>
    </row>
    <row r="978" spans="1:9" x14ac:dyDescent="0.25">
      <c r="A978">
        <v>1977</v>
      </c>
      <c r="B978" t="s">
        <v>15</v>
      </c>
      <c r="C978" t="s">
        <v>30</v>
      </c>
      <c r="D978" t="s">
        <v>48</v>
      </c>
      <c r="E978">
        <v>60.27</v>
      </c>
      <c r="F978">
        <v>19406064</v>
      </c>
      <c r="G978" s="2">
        <v>38888.692662037043</v>
      </c>
      <c r="H978" t="s">
        <v>774</v>
      </c>
      <c r="I978">
        <f t="shared" si="15"/>
        <v>321985.46540567448</v>
      </c>
    </row>
    <row r="979" spans="1:9" x14ac:dyDescent="0.25">
      <c r="A979">
        <v>1978</v>
      </c>
      <c r="B979" t="s">
        <v>12</v>
      </c>
      <c r="C979" t="s">
        <v>27</v>
      </c>
      <c r="D979" t="s">
        <v>41</v>
      </c>
      <c r="E979">
        <v>148.63</v>
      </c>
      <c r="F979">
        <v>77541693</v>
      </c>
      <c r="G979" s="2">
        <v>38001.871145833327</v>
      </c>
      <c r="H979" t="s">
        <v>775</v>
      </c>
      <c r="I979">
        <f t="shared" si="15"/>
        <v>521709.56738208979</v>
      </c>
    </row>
    <row r="980" spans="1:9" x14ac:dyDescent="0.25">
      <c r="A980">
        <v>1979</v>
      </c>
      <c r="B980" t="s">
        <v>17</v>
      </c>
      <c r="C980" t="s">
        <v>32</v>
      </c>
      <c r="D980" t="s">
        <v>47</v>
      </c>
      <c r="E980">
        <v>111.49</v>
      </c>
      <c r="F980">
        <v>44468676</v>
      </c>
      <c r="G980" s="2">
        <v>39139.31962962963</v>
      </c>
      <c r="H980" t="s">
        <v>776</v>
      </c>
      <c r="I980">
        <f t="shared" si="15"/>
        <v>398857.97829401743</v>
      </c>
    </row>
    <row r="981" spans="1:9" x14ac:dyDescent="0.25">
      <c r="A981">
        <v>1980</v>
      </c>
      <c r="B981" t="s">
        <v>8</v>
      </c>
      <c r="C981" t="s">
        <v>23</v>
      </c>
      <c r="D981" t="s">
        <v>39</v>
      </c>
      <c r="E981">
        <v>33.64</v>
      </c>
      <c r="F981">
        <v>71437484</v>
      </c>
      <c r="G981" s="2">
        <v>43867.75072916667</v>
      </c>
      <c r="H981" t="s">
        <v>777</v>
      </c>
      <c r="I981">
        <f t="shared" si="15"/>
        <v>2123587.5148632578</v>
      </c>
    </row>
    <row r="982" spans="1:9" x14ac:dyDescent="0.25">
      <c r="A982">
        <v>1981</v>
      </c>
      <c r="B982" t="s">
        <v>12</v>
      </c>
      <c r="C982" t="s">
        <v>27</v>
      </c>
      <c r="D982" t="s">
        <v>45</v>
      </c>
      <c r="E982">
        <v>107.9</v>
      </c>
      <c r="F982">
        <v>80851588</v>
      </c>
      <c r="G982" s="2">
        <v>40673.761296296303</v>
      </c>
      <c r="H982" t="s">
        <v>778</v>
      </c>
      <c r="I982">
        <f t="shared" si="15"/>
        <v>749319.62928637618</v>
      </c>
    </row>
    <row r="983" spans="1:9" x14ac:dyDescent="0.25">
      <c r="A983">
        <v>1982</v>
      </c>
      <c r="B983" t="s">
        <v>9</v>
      </c>
      <c r="C983" t="s">
        <v>24</v>
      </c>
      <c r="D983" t="s">
        <v>43</v>
      </c>
      <c r="E983">
        <v>39.15</v>
      </c>
      <c r="F983">
        <v>41022894</v>
      </c>
      <c r="G983" s="2">
        <v>43360.885868055557</v>
      </c>
      <c r="H983" t="s">
        <v>336</v>
      </c>
      <c r="I983">
        <f t="shared" si="15"/>
        <v>1047838.9272030651</v>
      </c>
    </row>
    <row r="984" spans="1:9" x14ac:dyDescent="0.25">
      <c r="A984">
        <v>1983</v>
      </c>
      <c r="B984" t="s">
        <v>19</v>
      </c>
      <c r="C984" t="s">
        <v>34</v>
      </c>
      <c r="D984" t="s">
        <v>39</v>
      </c>
      <c r="E984">
        <v>176.8</v>
      </c>
      <c r="F984">
        <v>63059754</v>
      </c>
      <c r="G984" s="2">
        <v>38150.385231481479</v>
      </c>
      <c r="H984" t="s">
        <v>495</v>
      </c>
      <c r="I984">
        <f t="shared" si="15"/>
        <v>356672.81674208143</v>
      </c>
    </row>
    <row r="985" spans="1:9" x14ac:dyDescent="0.25">
      <c r="A985">
        <v>1984</v>
      </c>
      <c r="B985" t="s">
        <v>22</v>
      </c>
      <c r="C985" t="s">
        <v>37</v>
      </c>
      <c r="D985" t="s">
        <v>48</v>
      </c>
      <c r="E985">
        <v>127.72</v>
      </c>
      <c r="F985">
        <v>92002595</v>
      </c>
      <c r="G985" s="2">
        <v>38976.953935185193</v>
      </c>
      <c r="H985" t="s">
        <v>779</v>
      </c>
      <c r="I985">
        <f t="shared" si="15"/>
        <v>720346.03037895402</v>
      </c>
    </row>
    <row r="986" spans="1:9" x14ac:dyDescent="0.25">
      <c r="A986">
        <v>1985</v>
      </c>
      <c r="B986" t="s">
        <v>15</v>
      </c>
      <c r="C986" t="s">
        <v>30</v>
      </c>
      <c r="D986" t="s">
        <v>47</v>
      </c>
      <c r="E986">
        <v>126.49</v>
      </c>
      <c r="F986">
        <v>64145220</v>
      </c>
      <c r="G986" s="2">
        <v>41168.763067129628</v>
      </c>
      <c r="H986" t="s">
        <v>780</v>
      </c>
      <c r="I986">
        <f t="shared" si="15"/>
        <v>507116.9262392284</v>
      </c>
    </row>
    <row r="987" spans="1:9" x14ac:dyDescent="0.25">
      <c r="A987">
        <v>1986</v>
      </c>
      <c r="B987" t="s">
        <v>12</v>
      </c>
      <c r="C987" t="s">
        <v>27</v>
      </c>
      <c r="D987" t="s">
        <v>38</v>
      </c>
      <c r="E987">
        <v>111.33</v>
      </c>
      <c r="F987">
        <v>82251985</v>
      </c>
      <c r="G987" s="2">
        <v>42408.077962962961</v>
      </c>
      <c r="H987" t="s">
        <v>781</v>
      </c>
      <c r="I987">
        <f t="shared" si="15"/>
        <v>738812.4045630109</v>
      </c>
    </row>
    <row r="988" spans="1:9" x14ac:dyDescent="0.25">
      <c r="A988">
        <v>1987</v>
      </c>
      <c r="B988" t="s">
        <v>14</v>
      </c>
      <c r="C988" t="s">
        <v>29</v>
      </c>
      <c r="D988" t="s">
        <v>42</v>
      </c>
      <c r="E988">
        <v>190.2</v>
      </c>
      <c r="F988">
        <v>14528764</v>
      </c>
      <c r="G988" s="2">
        <v>42941.237604166658</v>
      </c>
      <c r="H988" t="s">
        <v>782</v>
      </c>
      <c r="I988">
        <f t="shared" si="15"/>
        <v>76386.77181913775</v>
      </c>
    </row>
    <row r="989" spans="1:9" x14ac:dyDescent="0.25">
      <c r="A989">
        <v>1988</v>
      </c>
      <c r="B989" t="s">
        <v>21</v>
      </c>
      <c r="C989" t="s">
        <v>36</v>
      </c>
      <c r="D989" t="s">
        <v>40</v>
      </c>
      <c r="E989">
        <v>63.53</v>
      </c>
      <c r="F989">
        <v>77043755</v>
      </c>
      <c r="G989" s="2">
        <v>38369.420752314807</v>
      </c>
      <c r="H989" t="s">
        <v>783</v>
      </c>
      <c r="I989">
        <f t="shared" si="15"/>
        <v>1212714.5443097749</v>
      </c>
    </row>
    <row r="990" spans="1:9" x14ac:dyDescent="0.25">
      <c r="A990">
        <v>1989</v>
      </c>
      <c r="B990" t="s">
        <v>11</v>
      </c>
      <c r="C990" t="s">
        <v>26</v>
      </c>
      <c r="D990" t="s">
        <v>44</v>
      </c>
      <c r="E990">
        <v>111.71</v>
      </c>
      <c r="F990">
        <v>62513370</v>
      </c>
      <c r="G990" s="2">
        <v>43508.427256944437</v>
      </c>
      <c r="H990" t="s">
        <v>179</v>
      </c>
      <c r="I990">
        <f t="shared" si="15"/>
        <v>559604.06409453053</v>
      </c>
    </row>
    <row r="991" spans="1:9" x14ac:dyDescent="0.25">
      <c r="A991">
        <v>1990</v>
      </c>
      <c r="B991" t="s">
        <v>21</v>
      </c>
      <c r="C991" t="s">
        <v>36</v>
      </c>
      <c r="D991" t="s">
        <v>38</v>
      </c>
      <c r="E991">
        <v>32.549999999999997</v>
      </c>
      <c r="F991">
        <v>21869293</v>
      </c>
      <c r="G991" s="2">
        <v>42375.559039351851</v>
      </c>
      <c r="H991" t="s">
        <v>784</v>
      </c>
      <c r="I991">
        <f t="shared" si="15"/>
        <v>671867.68049155152</v>
      </c>
    </row>
    <row r="992" spans="1:9" x14ac:dyDescent="0.25">
      <c r="A992">
        <v>1991</v>
      </c>
      <c r="B992" t="s">
        <v>13</v>
      </c>
      <c r="C992" t="s">
        <v>28</v>
      </c>
      <c r="D992" t="s">
        <v>45</v>
      </c>
      <c r="E992">
        <v>183.9</v>
      </c>
      <c r="F992">
        <v>94893483</v>
      </c>
      <c r="G992" s="2">
        <v>43948.154976851853</v>
      </c>
      <c r="H992" t="s">
        <v>461</v>
      </c>
      <c r="I992">
        <f t="shared" si="15"/>
        <v>516005.88907014678</v>
      </c>
    </row>
    <row r="993" spans="1:9" x14ac:dyDescent="0.25">
      <c r="A993">
        <v>1992</v>
      </c>
      <c r="B993" t="s">
        <v>21</v>
      </c>
      <c r="C993" t="s">
        <v>36</v>
      </c>
      <c r="D993" t="s">
        <v>43</v>
      </c>
      <c r="E993">
        <v>40.9</v>
      </c>
      <c r="F993">
        <v>21577640</v>
      </c>
      <c r="G993" s="2">
        <v>43281.071863425917</v>
      </c>
      <c r="H993" t="s">
        <v>561</v>
      </c>
      <c r="I993">
        <f t="shared" si="15"/>
        <v>527570.66014669929</v>
      </c>
    </row>
    <row r="994" spans="1:9" x14ac:dyDescent="0.25">
      <c r="A994">
        <v>1993</v>
      </c>
      <c r="B994" t="s">
        <v>17</v>
      </c>
      <c r="C994" t="s">
        <v>32</v>
      </c>
      <c r="D994" t="s">
        <v>47</v>
      </c>
      <c r="E994">
        <v>145.24</v>
      </c>
      <c r="F994">
        <v>41280709</v>
      </c>
      <c r="G994" s="2">
        <v>38860.090787037043</v>
      </c>
      <c r="H994" t="s">
        <v>468</v>
      </c>
      <c r="I994">
        <f t="shared" si="15"/>
        <v>284224.10492977139</v>
      </c>
    </row>
    <row r="995" spans="1:9" x14ac:dyDescent="0.25">
      <c r="A995">
        <v>1994</v>
      </c>
      <c r="B995" t="s">
        <v>18</v>
      </c>
      <c r="C995" t="s">
        <v>33</v>
      </c>
      <c r="D995" t="s">
        <v>39</v>
      </c>
      <c r="E995">
        <v>59.27</v>
      </c>
      <c r="F995">
        <v>48758373</v>
      </c>
      <c r="G995" s="2">
        <v>44197.166979166657</v>
      </c>
      <c r="H995" t="s">
        <v>251</v>
      </c>
      <c r="I995">
        <f t="shared" si="15"/>
        <v>822648.43934536865</v>
      </c>
    </row>
    <row r="996" spans="1:9" x14ac:dyDescent="0.25">
      <c r="A996">
        <v>1995</v>
      </c>
      <c r="B996" t="s">
        <v>19</v>
      </c>
      <c r="C996" t="s">
        <v>34</v>
      </c>
      <c r="D996" t="s">
        <v>45</v>
      </c>
      <c r="E996">
        <v>113.96</v>
      </c>
      <c r="F996">
        <v>11017836</v>
      </c>
      <c r="G996" s="2">
        <v>39015.234918981478</v>
      </c>
      <c r="H996" t="s">
        <v>785</v>
      </c>
      <c r="I996">
        <f t="shared" si="15"/>
        <v>96681.60758160759</v>
      </c>
    </row>
    <row r="997" spans="1:9" x14ac:dyDescent="0.25">
      <c r="A997">
        <v>1996</v>
      </c>
      <c r="B997" t="s">
        <v>12</v>
      </c>
      <c r="C997" t="s">
        <v>27</v>
      </c>
      <c r="D997" t="s">
        <v>39</v>
      </c>
      <c r="E997">
        <v>69.349999999999994</v>
      </c>
      <c r="F997">
        <v>82175405</v>
      </c>
      <c r="G997" s="2">
        <v>42090.847858796304</v>
      </c>
      <c r="H997" t="s">
        <v>786</v>
      </c>
      <c r="I997">
        <f t="shared" si="15"/>
        <v>1184937.3467916367</v>
      </c>
    </row>
    <row r="998" spans="1:9" x14ac:dyDescent="0.25">
      <c r="A998">
        <v>1997</v>
      </c>
      <c r="B998" t="s">
        <v>18</v>
      </c>
      <c r="C998" t="s">
        <v>33</v>
      </c>
      <c r="D998" t="s">
        <v>46</v>
      </c>
      <c r="E998">
        <v>149.82</v>
      </c>
      <c r="F998">
        <v>93361089</v>
      </c>
      <c r="G998" s="2">
        <v>40975.009942129633</v>
      </c>
      <c r="H998" t="s">
        <v>760</v>
      </c>
      <c r="I998">
        <f t="shared" si="15"/>
        <v>623155.0460552664</v>
      </c>
    </row>
    <row r="999" spans="1:9" x14ac:dyDescent="0.25">
      <c r="A999">
        <v>1998</v>
      </c>
      <c r="B999" t="s">
        <v>13</v>
      </c>
      <c r="C999" t="s">
        <v>28</v>
      </c>
      <c r="D999" t="s">
        <v>45</v>
      </c>
      <c r="E999">
        <v>145.97999999999999</v>
      </c>
      <c r="F999">
        <v>49036460</v>
      </c>
      <c r="G999" s="2">
        <v>43116.214791666673</v>
      </c>
      <c r="H999" t="s">
        <v>787</v>
      </c>
      <c r="I999">
        <f t="shared" si="15"/>
        <v>335912.17975065077</v>
      </c>
    </row>
    <row r="1000" spans="1:9" x14ac:dyDescent="0.25">
      <c r="A1000">
        <v>1999</v>
      </c>
      <c r="B1000" t="s">
        <v>19</v>
      </c>
      <c r="C1000" t="s">
        <v>34</v>
      </c>
      <c r="D1000" t="s">
        <v>47</v>
      </c>
      <c r="E1000">
        <v>169.34</v>
      </c>
      <c r="F1000">
        <v>83081588</v>
      </c>
      <c r="G1000" s="2">
        <v>41807.588125000002</v>
      </c>
      <c r="H1000" t="s">
        <v>651</v>
      </c>
      <c r="I1000">
        <f t="shared" si="15"/>
        <v>490619.98346521787</v>
      </c>
    </row>
    <row r="1001" spans="1:9" x14ac:dyDescent="0.25">
      <c r="A1001">
        <v>2000</v>
      </c>
      <c r="B1001" t="s">
        <v>16</v>
      </c>
      <c r="C1001" t="s">
        <v>31</v>
      </c>
      <c r="D1001" t="s">
        <v>38</v>
      </c>
      <c r="E1001">
        <v>92.42</v>
      </c>
      <c r="F1001">
        <v>69600266</v>
      </c>
      <c r="G1001" s="2">
        <v>42017.315451388888</v>
      </c>
      <c r="H1001" t="s">
        <v>124</v>
      </c>
      <c r="I1001">
        <f t="shared" si="15"/>
        <v>753086.62627136987</v>
      </c>
    </row>
    <row r="1002" spans="1:9" x14ac:dyDescent="0.25">
      <c r="A1002">
        <v>2001</v>
      </c>
      <c r="B1002" t="s">
        <v>21</v>
      </c>
      <c r="C1002" t="s">
        <v>36</v>
      </c>
      <c r="D1002" t="s">
        <v>48</v>
      </c>
      <c r="E1002">
        <v>106.8</v>
      </c>
      <c r="F1002">
        <v>60473515</v>
      </c>
      <c r="G1002" s="2">
        <v>43948.24795138889</v>
      </c>
      <c r="H1002" t="s">
        <v>787</v>
      </c>
      <c r="I1002">
        <f t="shared" si="15"/>
        <v>566231.41385767795</v>
      </c>
    </row>
    <row r="1003" spans="1:9" x14ac:dyDescent="0.25">
      <c r="A1003">
        <v>2002</v>
      </c>
      <c r="B1003" t="s">
        <v>9</v>
      </c>
      <c r="C1003" t="s">
        <v>24</v>
      </c>
      <c r="D1003" t="s">
        <v>44</v>
      </c>
      <c r="E1003">
        <v>157.56</v>
      </c>
      <c r="F1003">
        <v>43564773</v>
      </c>
      <c r="G1003" s="2">
        <v>40879.045300925929</v>
      </c>
      <c r="H1003" t="s">
        <v>788</v>
      </c>
      <c r="I1003">
        <f t="shared" si="15"/>
        <v>276496.40137090633</v>
      </c>
    </row>
    <row r="1004" spans="1:9" x14ac:dyDescent="0.25">
      <c r="A1004">
        <v>2003</v>
      </c>
      <c r="B1004" t="s">
        <v>11</v>
      </c>
      <c r="C1004" t="s">
        <v>26</v>
      </c>
      <c r="D1004" t="s">
        <v>46</v>
      </c>
      <c r="E1004">
        <v>170.82</v>
      </c>
      <c r="F1004">
        <v>53101133</v>
      </c>
      <c r="G1004" s="2">
        <v>42185.424120370371</v>
      </c>
      <c r="H1004" t="s">
        <v>617</v>
      </c>
      <c r="I1004">
        <f t="shared" si="15"/>
        <v>310860.16274440935</v>
      </c>
    </row>
    <row r="1005" spans="1:9" x14ac:dyDescent="0.25">
      <c r="A1005">
        <v>2004</v>
      </c>
      <c r="B1005" t="s">
        <v>8</v>
      </c>
      <c r="C1005" t="s">
        <v>23</v>
      </c>
      <c r="D1005" t="s">
        <v>46</v>
      </c>
      <c r="E1005">
        <v>96.49</v>
      </c>
      <c r="F1005">
        <v>76212749</v>
      </c>
      <c r="G1005" s="2">
        <v>43279.461342592593</v>
      </c>
      <c r="H1005" t="s">
        <v>68</v>
      </c>
      <c r="I1005">
        <f t="shared" si="15"/>
        <v>789851.26956161263</v>
      </c>
    </row>
    <row r="1006" spans="1:9" x14ac:dyDescent="0.25">
      <c r="A1006">
        <v>2005</v>
      </c>
      <c r="B1006" t="s">
        <v>19</v>
      </c>
      <c r="C1006" t="s">
        <v>34</v>
      </c>
      <c r="D1006" t="s">
        <v>41</v>
      </c>
      <c r="E1006">
        <v>142.52000000000001</v>
      </c>
      <c r="F1006">
        <v>50476563</v>
      </c>
      <c r="G1006" s="2">
        <v>41376.326180555552</v>
      </c>
      <c r="H1006" t="s">
        <v>577</v>
      </c>
      <c r="I1006">
        <f t="shared" si="15"/>
        <v>354171.78641594161</v>
      </c>
    </row>
    <row r="1007" spans="1:9" x14ac:dyDescent="0.25">
      <c r="A1007">
        <v>2006</v>
      </c>
      <c r="B1007" t="s">
        <v>8</v>
      </c>
      <c r="C1007" t="s">
        <v>23</v>
      </c>
      <c r="D1007" t="s">
        <v>43</v>
      </c>
      <c r="E1007">
        <v>57.49</v>
      </c>
      <c r="F1007">
        <v>62987847</v>
      </c>
      <c r="G1007" s="2">
        <v>39736.763553240737</v>
      </c>
      <c r="H1007" t="s">
        <v>540</v>
      </c>
      <c r="I1007">
        <f t="shared" si="15"/>
        <v>1095631.3619759958</v>
      </c>
    </row>
    <row r="1008" spans="1:9" x14ac:dyDescent="0.25">
      <c r="A1008">
        <v>2007</v>
      </c>
      <c r="B1008" t="s">
        <v>13</v>
      </c>
      <c r="C1008" t="s">
        <v>28</v>
      </c>
      <c r="D1008" t="s">
        <v>48</v>
      </c>
      <c r="E1008">
        <v>46.28</v>
      </c>
      <c r="F1008">
        <v>59197701</v>
      </c>
      <c r="G1008" s="2">
        <v>39565.122245370367</v>
      </c>
      <c r="H1008" t="s">
        <v>789</v>
      </c>
      <c r="I1008">
        <f t="shared" si="15"/>
        <v>1279120.592048401</v>
      </c>
    </row>
    <row r="1009" spans="1:9" x14ac:dyDescent="0.25">
      <c r="A1009">
        <v>2008</v>
      </c>
      <c r="B1009" t="s">
        <v>8</v>
      </c>
      <c r="C1009" t="s">
        <v>23</v>
      </c>
      <c r="D1009" t="s">
        <v>45</v>
      </c>
      <c r="E1009">
        <v>195.28</v>
      </c>
      <c r="F1009">
        <v>42121799</v>
      </c>
      <c r="G1009" s="2">
        <v>40079.12736111111</v>
      </c>
      <c r="H1009" t="s">
        <v>790</v>
      </c>
      <c r="I1009">
        <f t="shared" si="15"/>
        <v>215699.50327734536</v>
      </c>
    </row>
    <row r="1010" spans="1:9" x14ac:dyDescent="0.25">
      <c r="A1010">
        <v>2009</v>
      </c>
      <c r="B1010" t="s">
        <v>21</v>
      </c>
      <c r="C1010" t="s">
        <v>36</v>
      </c>
      <c r="D1010" t="s">
        <v>43</v>
      </c>
      <c r="E1010">
        <v>182.82</v>
      </c>
      <c r="F1010">
        <v>35835699</v>
      </c>
      <c r="G1010" s="2">
        <v>39850.094733796293</v>
      </c>
      <c r="H1010" t="s">
        <v>791</v>
      </c>
      <c r="I1010">
        <f t="shared" si="15"/>
        <v>196016.29471611421</v>
      </c>
    </row>
    <row r="1011" spans="1:9" x14ac:dyDescent="0.25">
      <c r="A1011">
        <v>2010</v>
      </c>
      <c r="B1011" t="s">
        <v>14</v>
      </c>
      <c r="C1011" t="s">
        <v>29</v>
      </c>
      <c r="D1011" t="s">
        <v>39</v>
      </c>
      <c r="E1011">
        <v>94.58</v>
      </c>
      <c r="F1011">
        <v>44463431</v>
      </c>
      <c r="G1011" s="2">
        <v>43825.262789351851</v>
      </c>
      <c r="H1011" t="s">
        <v>744</v>
      </c>
      <c r="I1011">
        <f t="shared" si="15"/>
        <v>470114.51681116514</v>
      </c>
    </row>
    <row r="1012" spans="1:9" x14ac:dyDescent="0.25">
      <c r="A1012">
        <v>2011</v>
      </c>
      <c r="B1012" t="s">
        <v>22</v>
      </c>
      <c r="C1012" t="s">
        <v>37</v>
      </c>
      <c r="D1012" t="s">
        <v>47</v>
      </c>
      <c r="E1012">
        <v>166.8</v>
      </c>
      <c r="F1012">
        <v>37059291</v>
      </c>
      <c r="G1012" s="2">
        <v>40244.592685185176</v>
      </c>
      <c r="H1012" t="s">
        <v>792</v>
      </c>
      <c r="I1012">
        <f t="shared" si="15"/>
        <v>222178.0035971223</v>
      </c>
    </row>
    <row r="1013" spans="1:9" x14ac:dyDescent="0.25">
      <c r="A1013">
        <v>2012</v>
      </c>
      <c r="B1013" t="s">
        <v>19</v>
      </c>
      <c r="C1013" t="s">
        <v>34</v>
      </c>
      <c r="D1013" t="s">
        <v>47</v>
      </c>
      <c r="E1013">
        <v>156.71</v>
      </c>
      <c r="F1013">
        <v>45641002</v>
      </c>
      <c r="G1013" s="2">
        <v>41269.158391203702</v>
      </c>
      <c r="H1013" t="s">
        <v>403</v>
      </c>
      <c r="I1013">
        <f t="shared" si="15"/>
        <v>291244.98755663325</v>
      </c>
    </row>
    <row r="1014" spans="1:9" x14ac:dyDescent="0.25">
      <c r="A1014">
        <v>2013</v>
      </c>
      <c r="B1014" t="s">
        <v>17</v>
      </c>
      <c r="C1014" t="s">
        <v>32</v>
      </c>
      <c r="D1014" t="s">
        <v>38</v>
      </c>
      <c r="E1014">
        <v>43.56</v>
      </c>
      <c r="F1014">
        <v>25222312</v>
      </c>
      <c r="G1014" s="2">
        <v>42199.723587962973</v>
      </c>
      <c r="H1014" t="s">
        <v>793</v>
      </c>
      <c r="I1014">
        <f t="shared" si="15"/>
        <v>579024.60973370064</v>
      </c>
    </row>
    <row r="1015" spans="1:9" x14ac:dyDescent="0.25">
      <c r="A1015">
        <v>2014</v>
      </c>
      <c r="B1015" t="s">
        <v>13</v>
      </c>
      <c r="C1015" t="s">
        <v>28</v>
      </c>
      <c r="D1015" t="s">
        <v>38</v>
      </c>
      <c r="E1015">
        <v>65.790000000000006</v>
      </c>
      <c r="F1015">
        <v>17571081</v>
      </c>
      <c r="G1015" s="2">
        <v>38496.55332175926</v>
      </c>
      <c r="H1015" t="s">
        <v>187</v>
      </c>
      <c r="I1015">
        <f t="shared" si="15"/>
        <v>267078.29457364336</v>
      </c>
    </row>
    <row r="1016" spans="1:9" x14ac:dyDescent="0.25">
      <c r="A1016">
        <v>2015</v>
      </c>
      <c r="B1016" t="s">
        <v>22</v>
      </c>
      <c r="C1016" t="s">
        <v>37</v>
      </c>
      <c r="D1016" t="s">
        <v>40</v>
      </c>
      <c r="E1016">
        <v>82.71</v>
      </c>
      <c r="F1016">
        <v>36213078</v>
      </c>
      <c r="G1016" s="2">
        <v>38105.77820601852</v>
      </c>
      <c r="H1016" t="s">
        <v>677</v>
      </c>
      <c r="I1016">
        <f t="shared" si="15"/>
        <v>437831.91875226697</v>
      </c>
    </row>
    <row r="1017" spans="1:9" x14ac:dyDescent="0.25">
      <c r="A1017">
        <v>2016</v>
      </c>
      <c r="B1017" t="s">
        <v>9</v>
      </c>
      <c r="C1017" t="s">
        <v>24</v>
      </c>
      <c r="D1017" t="s">
        <v>44</v>
      </c>
      <c r="E1017">
        <v>140.19999999999999</v>
      </c>
      <c r="F1017">
        <v>85161656</v>
      </c>
      <c r="G1017" s="2">
        <v>43289.431087962963</v>
      </c>
      <c r="H1017" t="s">
        <v>794</v>
      </c>
      <c r="I1017">
        <f t="shared" si="15"/>
        <v>607429.78601997148</v>
      </c>
    </row>
    <row r="1018" spans="1:9" x14ac:dyDescent="0.25">
      <c r="A1018">
        <v>2017</v>
      </c>
      <c r="B1018" t="s">
        <v>10</v>
      </c>
      <c r="C1018" t="s">
        <v>25</v>
      </c>
      <c r="D1018" t="s">
        <v>39</v>
      </c>
      <c r="E1018">
        <v>109.44</v>
      </c>
      <c r="F1018">
        <v>18522841</v>
      </c>
      <c r="G1018" s="2">
        <v>39542.572696759264</v>
      </c>
      <c r="H1018" t="s">
        <v>795</v>
      </c>
      <c r="I1018">
        <f t="shared" si="15"/>
        <v>169251.10562865497</v>
      </c>
    </row>
    <row r="1019" spans="1:9" x14ac:dyDescent="0.25">
      <c r="A1019">
        <v>2018</v>
      </c>
      <c r="B1019" t="s">
        <v>11</v>
      </c>
      <c r="C1019" t="s">
        <v>26</v>
      </c>
      <c r="D1019" t="s">
        <v>39</v>
      </c>
      <c r="E1019">
        <v>56.86</v>
      </c>
      <c r="F1019">
        <v>91827698</v>
      </c>
      <c r="G1019" s="2">
        <v>41699.098287037043</v>
      </c>
      <c r="H1019" t="s">
        <v>796</v>
      </c>
      <c r="I1019">
        <f t="shared" si="15"/>
        <v>1614978.8603587761</v>
      </c>
    </row>
    <row r="1020" spans="1:9" x14ac:dyDescent="0.25">
      <c r="A1020">
        <v>2019</v>
      </c>
      <c r="B1020" t="s">
        <v>8</v>
      </c>
      <c r="C1020" t="s">
        <v>23</v>
      </c>
      <c r="D1020" t="s">
        <v>46</v>
      </c>
      <c r="E1020">
        <v>126.3</v>
      </c>
      <c r="F1020">
        <v>24078208</v>
      </c>
      <c r="G1020" s="2">
        <v>40099.448206018518</v>
      </c>
      <c r="H1020" t="s">
        <v>797</v>
      </c>
      <c r="I1020">
        <f t="shared" si="15"/>
        <v>190642.97703879653</v>
      </c>
    </row>
    <row r="1021" spans="1:9" x14ac:dyDescent="0.25">
      <c r="A1021">
        <v>2020</v>
      </c>
      <c r="B1021" t="s">
        <v>21</v>
      </c>
      <c r="C1021" t="s">
        <v>36</v>
      </c>
      <c r="D1021" t="s">
        <v>46</v>
      </c>
      <c r="E1021">
        <v>121.54</v>
      </c>
      <c r="F1021">
        <v>42840470</v>
      </c>
      <c r="G1021" s="2">
        <v>38909.227118055547</v>
      </c>
      <c r="H1021" t="s">
        <v>798</v>
      </c>
      <c r="I1021">
        <f t="shared" si="15"/>
        <v>352480.41796939279</v>
      </c>
    </row>
    <row r="1022" spans="1:9" x14ac:dyDescent="0.25">
      <c r="A1022">
        <v>2021</v>
      </c>
      <c r="B1022" t="s">
        <v>9</v>
      </c>
      <c r="C1022" t="s">
        <v>24</v>
      </c>
      <c r="D1022" t="s">
        <v>43</v>
      </c>
      <c r="E1022">
        <v>72.88</v>
      </c>
      <c r="F1022">
        <v>44678739</v>
      </c>
      <c r="G1022" s="2">
        <v>40473.150902777779</v>
      </c>
      <c r="H1022" t="s">
        <v>799</v>
      </c>
      <c r="I1022">
        <f t="shared" si="15"/>
        <v>613045.26619099895</v>
      </c>
    </row>
    <row r="1023" spans="1:9" x14ac:dyDescent="0.25">
      <c r="A1023">
        <v>2022</v>
      </c>
      <c r="B1023" t="s">
        <v>20</v>
      </c>
      <c r="C1023" t="s">
        <v>35</v>
      </c>
      <c r="D1023" t="s">
        <v>47</v>
      </c>
      <c r="E1023">
        <v>117.83</v>
      </c>
      <c r="F1023">
        <v>13610584</v>
      </c>
      <c r="G1023" s="2">
        <v>41963.357037037043</v>
      </c>
      <c r="H1023" t="s">
        <v>800</v>
      </c>
      <c r="I1023">
        <f t="shared" si="15"/>
        <v>115510.34541288296</v>
      </c>
    </row>
    <row r="1024" spans="1:9" x14ac:dyDescent="0.25">
      <c r="A1024">
        <v>2023</v>
      </c>
      <c r="B1024" t="s">
        <v>21</v>
      </c>
      <c r="C1024" t="s">
        <v>36</v>
      </c>
      <c r="D1024" t="s">
        <v>43</v>
      </c>
      <c r="E1024">
        <v>190.2</v>
      </c>
      <c r="F1024">
        <v>92862875</v>
      </c>
      <c r="G1024" s="2">
        <v>44618.785057870373</v>
      </c>
      <c r="H1024" t="s">
        <v>524</v>
      </c>
      <c r="I1024">
        <f t="shared" si="15"/>
        <v>488238.03890641435</v>
      </c>
    </row>
    <row r="1025" spans="1:9" x14ac:dyDescent="0.25">
      <c r="A1025">
        <v>2024</v>
      </c>
      <c r="B1025" t="s">
        <v>21</v>
      </c>
      <c r="C1025" t="s">
        <v>36</v>
      </c>
      <c r="D1025" t="s">
        <v>46</v>
      </c>
      <c r="E1025">
        <v>36.25</v>
      </c>
      <c r="F1025">
        <v>69439947</v>
      </c>
      <c r="G1025" s="2">
        <v>40610.678483796299</v>
      </c>
      <c r="H1025" t="s">
        <v>138</v>
      </c>
      <c r="I1025">
        <f t="shared" si="15"/>
        <v>1915584.7448275862</v>
      </c>
    </row>
    <row r="1026" spans="1:9" x14ac:dyDescent="0.25">
      <c r="A1026">
        <v>2025</v>
      </c>
      <c r="B1026" t="s">
        <v>14</v>
      </c>
      <c r="C1026" t="s">
        <v>29</v>
      </c>
      <c r="D1026" t="s">
        <v>39</v>
      </c>
      <c r="E1026">
        <v>160.97999999999999</v>
      </c>
      <c r="F1026">
        <v>92633369</v>
      </c>
      <c r="G1026" s="2">
        <v>43150.22928240741</v>
      </c>
      <c r="H1026" t="s">
        <v>801</v>
      </c>
      <c r="I1026">
        <f t="shared" si="15"/>
        <v>575434.02285998268</v>
      </c>
    </row>
    <row r="1027" spans="1:9" x14ac:dyDescent="0.25">
      <c r="A1027">
        <v>2026</v>
      </c>
      <c r="B1027" t="s">
        <v>9</v>
      </c>
      <c r="C1027" t="s">
        <v>24</v>
      </c>
      <c r="D1027" t="s">
        <v>38</v>
      </c>
      <c r="E1027">
        <v>192.27</v>
      </c>
      <c r="F1027">
        <v>22603896</v>
      </c>
      <c r="G1027" s="2">
        <v>42017.922812500001</v>
      </c>
      <c r="H1027" t="s">
        <v>547</v>
      </c>
      <c r="I1027">
        <f t="shared" ref="I1027:I1090" si="16">F1027/E1027</f>
        <v>117563.30160711499</v>
      </c>
    </row>
    <row r="1028" spans="1:9" x14ac:dyDescent="0.25">
      <c r="A1028">
        <v>2027</v>
      </c>
      <c r="B1028" t="s">
        <v>13</v>
      </c>
      <c r="C1028" t="s">
        <v>28</v>
      </c>
      <c r="D1028" t="s">
        <v>40</v>
      </c>
      <c r="E1028">
        <v>127.37</v>
      </c>
      <c r="F1028">
        <v>57821107</v>
      </c>
      <c r="G1028" s="2">
        <v>39493.085868055547</v>
      </c>
      <c r="H1028" t="s">
        <v>802</v>
      </c>
      <c r="I1028">
        <f t="shared" si="16"/>
        <v>453961.74138337129</v>
      </c>
    </row>
    <row r="1029" spans="1:9" x14ac:dyDescent="0.25">
      <c r="A1029">
        <v>2028</v>
      </c>
      <c r="B1029" t="s">
        <v>12</v>
      </c>
      <c r="C1029" t="s">
        <v>27</v>
      </c>
      <c r="D1029" t="s">
        <v>42</v>
      </c>
      <c r="E1029">
        <v>96.6</v>
      </c>
      <c r="F1029">
        <v>61989845</v>
      </c>
      <c r="G1029" s="2">
        <v>39832.571875000001</v>
      </c>
      <c r="H1029" t="s">
        <v>803</v>
      </c>
      <c r="I1029">
        <f t="shared" si="16"/>
        <v>641716.82194616983</v>
      </c>
    </row>
    <row r="1030" spans="1:9" x14ac:dyDescent="0.25">
      <c r="A1030">
        <v>2029</v>
      </c>
      <c r="B1030" t="s">
        <v>9</v>
      </c>
      <c r="C1030" t="s">
        <v>24</v>
      </c>
      <c r="D1030" t="s">
        <v>48</v>
      </c>
      <c r="E1030">
        <v>84.11</v>
      </c>
      <c r="F1030">
        <v>75923556</v>
      </c>
      <c r="G1030" s="2">
        <v>43570.666331018518</v>
      </c>
      <c r="H1030" t="s">
        <v>296</v>
      </c>
      <c r="I1030">
        <f t="shared" si="16"/>
        <v>902669.78956128878</v>
      </c>
    </row>
    <row r="1031" spans="1:9" x14ac:dyDescent="0.25">
      <c r="A1031">
        <v>2030</v>
      </c>
      <c r="B1031" t="s">
        <v>16</v>
      </c>
      <c r="C1031" t="s">
        <v>31</v>
      </c>
      <c r="D1031" t="s">
        <v>46</v>
      </c>
      <c r="E1031">
        <v>143.12</v>
      </c>
      <c r="F1031">
        <v>19860113</v>
      </c>
      <c r="G1031" s="2">
        <v>40348.583622685182</v>
      </c>
      <c r="H1031" t="s">
        <v>804</v>
      </c>
      <c r="I1031">
        <f t="shared" si="16"/>
        <v>138765.46254891</v>
      </c>
    </row>
    <row r="1032" spans="1:9" x14ac:dyDescent="0.25">
      <c r="A1032">
        <v>2031</v>
      </c>
      <c r="B1032" t="s">
        <v>21</v>
      </c>
      <c r="C1032" t="s">
        <v>36</v>
      </c>
      <c r="D1032" t="s">
        <v>45</v>
      </c>
      <c r="E1032">
        <v>134.16999999999999</v>
      </c>
      <c r="F1032">
        <v>60319157</v>
      </c>
      <c r="G1032" s="2">
        <v>40935.342719907407</v>
      </c>
      <c r="H1032" t="s">
        <v>805</v>
      </c>
      <c r="I1032">
        <f t="shared" si="16"/>
        <v>449572.60937616462</v>
      </c>
    </row>
    <row r="1033" spans="1:9" x14ac:dyDescent="0.25">
      <c r="A1033">
        <v>2032</v>
      </c>
      <c r="B1033" t="s">
        <v>17</v>
      </c>
      <c r="C1033" t="s">
        <v>32</v>
      </c>
      <c r="D1033" t="s">
        <v>38</v>
      </c>
      <c r="E1033">
        <v>47.6</v>
      </c>
      <c r="F1033">
        <v>49494335</v>
      </c>
      <c r="G1033" s="2">
        <v>39684.048136574071</v>
      </c>
      <c r="H1033" t="s">
        <v>806</v>
      </c>
      <c r="I1033">
        <f t="shared" si="16"/>
        <v>1039796.9537815126</v>
      </c>
    </row>
    <row r="1034" spans="1:9" x14ac:dyDescent="0.25">
      <c r="A1034">
        <v>2033</v>
      </c>
      <c r="B1034" t="s">
        <v>11</v>
      </c>
      <c r="C1034" t="s">
        <v>26</v>
      </c>
      <c r="D1034" t="s">
        <v>40</v>
      </c>
      <c r="E1034">
        <v>164.84</v>
      </c>
      <c r="F1034">
        <v>7138607</v>
      </c>
      <c r="G1034" s="2">
        <v>42754.313240740739</v>
      </c>
      <c r="H1034" t="s">
        <v>807</v>
      </c>
      <c r="I1034">
        <f t="shared" si="16"/>
        <v>43306.278815821403</v>
      </c>
    </row>
    <row r="1035" spans="1:9" x14ac:dyDescent="0.25">
      <c r="A1035">
        <v>2034</v>
      </c>
      <c r="B1035" t="s">
        <v>10</v>
      </c>
      <c r="C1035" t="s">
        <v>25</v>
      </c>
      <c r="D1035" t="s">
        <v>44</v>
      </c>
      <c r="E1035">
        <v>95.14</v>
      </c>
      <c r="F1035">
        <v>65003769</v>
      </c>
      <c r="G1035" s="2">
        <v>40503.956516203703</v>
      </c>
      <c r="H1035" t="s">
        <v>808</v>
      </c>
      <c r="I1035">
        <f t="shared" si="16"/>
        <v>683243.31511456799</v>
      </c>
    </row>
    <row r="1036" spans="1:9" x14ac:dyDescent="0.25">
      <c r="A1036">
        <v>2035</v>
      </c>
      <c r="B1036" t="s">
        <v>22</v>
      </c>
      <c r="C1036" t="s">
        <v>37</v>
      </c>
      <c r="D1036" t="s">
        <v>39</v>
      </c>
      <c r="E1036">
        <v>66.41</v>
      </c>
      <c r="F1036">
        <v>77426776</v>
      </c>
      <c r="G1036" s="2">
        <v>41667.386678240742</v>
      </c>
      <c r="H1036" t="s">
        <v>201</v>
      </c>
      <c r="I1036">
        <f t="shared" si="16"/>
        <v>1165890.3177232344</v>
      </c>
    </row>
    <row r="1037" spans="1:9" x14ac:dyDescent="0.25">
      <c r="A1037">
        <v>2036</v>
      </c>
      <c r="B1037" t="s">
        <v>17</v>
      </c>
      <c r="C1037" t="s">
        <v>32</v>
      </c>
      <c r="D1037" t="s">
        <v>47</v>
      </c>
      <c r="E1037">
        <v>58.11</v>
      </c>
      <c r="F1037">
        <v>70048736</v>
      </c>
      <c r="G1037" s="2">
        <v>44604.401875000003</v>
      </c>
      <c r="H1037" t="s">
        <v>619</v>
      </c>
      <c r="I1037">
        <f t="shared" si="16"/>
        <v>1205450.6281190845</v>
      </c>
    </row>
    <row r="1038" spans="1:9" x14ac:dyDescent="0.25">
      <c r="A1038">
        <v>2037</v>
      </c>
      <c r="B1038" t="s">
        <v>10</v>
      </c>
      <c r="C1038" t="s">
        <v>25</v>
      </c>
      <c r="D1038" t="s">
        <v>42</v>
      </c>
      <c r="E1038">
        <v>67.790000000000006</v>
      </c>
      <c r="F1038">
        <v>57703803</v>
      </c>
      <c r="G1038" s="2">
        <v>44131.887453703697</v>
      </c>
      <c r="H1038" t="s">
        <v>809</v>
      </c>
      <c r="I1038">
        <f t="shared" si="16"/>
        <v>851214.08762354322</v>
      </c>
    </row>
    <row r="1039" spans="1:9" x14ac:dyDescent="0.25">
      <c r="A1039">
        <v>2038</v>
      </c>
      <c r="B1039" t="s">
        <v>15</v>
      </c>
      <c r="C1039" t="s">
        <v>30</v>
      </c>
      <c r="D1039" t="s">
        <v>45</v>
      </c>
      <c r="E1039">
        <v>168.36</v>
      </c>
      <c r="F1039">
        <v>28433253</v>
      </c>
      <c r="G1039" s="2">
        <v>41279.481273148151</v>
      </c>
      <c r="H1039" t="s">
        <v>810</v>
      </c>
      <c r="I1039">
        <f t="shared" si="16"/>
        <v>168883.66001425515</v>
      </c>
    </row>
    <row r="1040" spans="1:9" x14ac:dyDescent="0.25">
      <c r="A1040">
        <v>2039</v>
      </c>
      <c r="B1040" t="s">
        <v>21</v>
      </c>
      <c r="C1040" t="s">
        <v>36</v>
      </c>
      <c r="D1040" t="s">
        <v>39</v>
      </c>
      <c r="E1040">
        <v>126.31</v>
      </c>
      <c r="F1040">
        <v>11334023</v>
      </c>
      <c r="G1040" s="2">
        <v>38788.711817129632</v>
      </c>
      <c r="H1040" t="s">
        <v>678</v>
      </c>
      <c r="I1040">
        <f t="shared" si="16"/>
        <v>89731.794790594562</v>
      </c>
    </row>
    <row r="1041" spans="1:9" x14ac:dyDescent="0.25">
      <c r="A1041">
        <v>2040</v>
      </c>
      <c r="B1041" t="s">
        <v>20</v>
      </c>
      <c r="C1041" t="s">
        <v>35</v>
      </c>
      <c r="D1041" t="s">
        <v>44</v>
      </c>
      <c r="E1041">
        <v>43.3</v>
      </c>
      <c r="F1041">
        <v>81902032</v>
      </c>
      <c r="G1041" s="2">
        <v>40315.134363425917</v>
      </c>
      <c r="H1041" t="s">
        <v>811</v>
      </c>
      <c r="I1041">
        <f t="shared" si="16"/>
        <v>1891501.8937644344</v>
      </c>
    </row>
    <row r="1042" spans="1:9" x14ac:dyDescent="0.25">
      <c r="A1042">
        <v>2041</v>
      </c>
      <c r="B1042" t="s">
        <v>20</v>
      </c>
      <c r="C1042" t="s">
        <v>35</v>
      </c>
      <c r="D1042" t="s">
        <v>45</v>
      </c>
      <c r="E1042">
        <v>177.65</v>
      </c>
      <c r="F1042">
        <v>64537552</v>
      </c>
      <c r="G1042" s="2">
        <v>39065.085810185177</v>
      </c>
      <c r="H1042" t="s">
        <v>812</v>
      </c>
      <c r="I1042">
        <f t="shared" si="16"/>
        <v>363284.84097945399</v>
      </c>
    </row>
    <row r="1043" spans="1:9" x14ac:dyDescent="0.25">
      <c r="A1043">
        <v>2042</v>
      </c>
      <c r="B1043" t="s">
        <v>13</v>
      </c>
      <c r="C1043" t="s">
        <v>28</v>
      </c>
      <c r="D1043" t="s">
        <v>38</v>
      </c>
      <c r="E1043">
        <v>44.4</v>
      </c>
      <c r="F1043">
        <v>68030496</v>
      </c>
      <c r="G1043" s="2">
        <v>38452.683599537027</v>
      </c>
      <c r="H1043" t="s">
        <v>813</v>
      </c>
      <c r="I1043">
        <f t="shared" si="16"/>
        <v>1532218.3783783785</v>
      </c>
    </row>
    <row r="1044" spans="1:9" x14ac:dyDescent="0.25">
      <c r="A1044">
        <v>2043</v>
      </c>
      <c r="B1044" t="s">
        <v>11</v>
      </c>
      <c r="C1044" t="s">
        <v>26</v>
      </c>
      <c r="D1044" t="s">
        <v>43</v>
      </c>
      <c r="E1044">
        <v>105.6</v>
      </c>
      <c r="F1044">
        <v>3045992</v>
      </c>
      <c r="G1044" s="2">
        <v>40026.692418981482</v>
      </c>
      <c r="H1044" t="s">
        <v>814</v>
      </c>
      <c r="I1044">
        <f t="shared" si="16"/>
        <v>28844.621212121212</v>
      </c>
    </row>
    <row r="1045" spans="1:9" x14ac:dyDescent="0.25">
      <c r="A1045">
        <v>2044</v>
      </c>
      <c r="B1045" t="s">
        <v>21</v>
      </c>
      <c r="C1045" t="s">
        <v>36</v>
      </c>
      <c r="D1045" t="s">
        <v>43</v>
      </c>
      <c r="E1045">
        <v>149.69999999999999</v>
      </c>
      <c r="F1045">
        <v>87057482</v>
      </c>
      <c r="G1045" s="2">
        <v>43294.113344907397</v>
      </c>
      <c r="H1045" t="s">
        <v>401</v>
      </c>
      <c r="I1045">
        <f t="shared" si="16"/>
        <v>581546.30594522378</v>
      </c>
    </row>
    <row r="1046" spans="1:9" x14ac:dyDescent="0.25">
      <c r="A1046">
        <v>2045</v>
      </c>
      <c r="B1046" t="s">
        <v>10</v>
      </c>
      <c r="C1046" t="s">
        <v>25</v>
      </c>
      <c r="D1046" t="s">
        <v>46</v>
      </c>
      <c r="E1046">
        <v>42.89</v>
      </c>
      <c r="F1046">
        <v>87951818</v>
      </c>
      <c r="G1046" s="2">
        <v>39665.178576388891</v>
      </c>
      <c r="H1046" t="s">
        <v>814</v>
      </c>
      <c r="I1046">
        <f t="shared" si="16"/>
        <v>2050636.9316857075</v>
      </c>
    </row>
    <row r="1047" spans="1:9" x14ac:dyDescent="0.25">
      <c r="A1047">
        <v>2046</v>
      </c>
      <c r="B1047" t="s">
        <v>16</v>
      </c>
      <c r="C1047" t="s">
        <v>31</v>
      </c>
      <c r="D1047" t="s">
        <v>45</v>
      </c>
      <c r="E1047">
        <v>85.29</v>
      </c>
      <c r="F1047">
        <v>3856633</v>
      </c>
      <c r="G1047" s="2">
        <v>44082.003171296303</v>
      </c>
      <c r="H1047" t="s">
        <v>624</v>
      </c>
      <c r="I1047">
        <f t="shared" si="16"/>
        <v>45217.880173525613</v>
      </c>
    </row>
    <row r="1048" spans="1:9" x14ac:dyDescent="0.25">
      <c r="A1048">
        <v>2047</v>
      </c>
      <c r="B1048" t="s">
        <v>21</v>
      </c>
      <c r="C1048" t="s">
        <v>36</v>
      </c>
      <c r="D1048" t="s">
        <v>41</v>
      </c>
      <c r="E1048">
        <v>41.6</v>
      </c>
      <c r="F1048">
        <v>90379172</v>
      </c>
      <c r="G1048" s="2">
        <v>40804.58935185185</v>
      </c>
      <c r="H1048" t="s">
        <v>631</v>
      </c>
      <c r="I1048">
        <f t="shared" si="16"/>
        <v>2172576.25</v>
      </c>
    </row>
    <row r="1049" spans="1:9" x14ac:dyDescent="0.25">
      <c r="A1049">
        <v>2048</v>
      </c>
      <c r="B1049" t="s">
        <v>14</v>
      </c>
      <c r="C1049" t="s">
        <v>29</v>
      </c>
      <c r="D1049" t="s">
        <v>42</v>
      </c>
      <c r="E1049">
        <v>41.17</v>
      </c>
      <c r="F1049">
        <v>39171638</v>
      </c>
      <c r="G1049" s="2">
        <v>40468.249849537038</v>
      </c>
      <c r="H1049" t="s">
        <v>815</v>
      </c>
      <c r="I1049">
        <f t="shared" si="16"/>
        <v>951460.72382803005</v>
      </c>
    </row>
    <row r="1050" spans="1:9" x14ac:dyDescent="0.25">
      <c r="A1050">
        <v>2049</v>
      </c>
      <c r="B1050" t="s">
        <v>8</v>
      </c>
      <c r="C1050" t="s">
        <v>23</v>
      </c>
      <c r="D1050" t="s">
        <v>46</v>
      </c>
      <c r="E1050">
        <v>96.87</v>
      </c>
      <c r="F1050">
        <v>48666923</v>
      </c>
      <c r="G1050" s="2">
        <v>39971.943229166667</v>
      </c>
      <c r="H1050" t="s">
        <v>363</v>
      </c>
      <c r="I1050">
        <f t="shared" si="16"/>
        <v>502394.16744090017</v>
      </c>
    </row>
    <row r="1051" spans="1:9" x14ac:dyDescent="0.25">
      <c r="A1051">
        <v>2050</v>
      </c>
      <c r="B1051" t="s">
        <v>11</v>
      </c>
      <c r="C1051" t="s">
        <v>26</v>
      </c>
      <c r="D1051" t="s">
        <v>38</v>
      </c>
      <c r="E1051">
        <v>139.94999999999999</v>
      </c>
      <c r="F1051">
        <v>17419791</v>
      </c>
      <c r="G1051" s="2">
        <v>40939.509328703702</v>
      </c>
      <c r="H1051" t="s">
        <v>276</v>
      </c>
      <c r="I1051">
        <f t="shared" si="16"/>
        <v>124471.53269024653</v>
      </c>
    </row>
    <row r="1052" spans="1:9" x14ac:dyDescent="0.25">
      <c r="A1052">
        <v>2051</v>
      </c>
      <c r="B1052" t="s">
        <v>15</v>
      </c>
      <c r="C1052" t="s">
        <v>30</v>
      </c>
      <c r="D1052" t="s">
        <v>42</v>
      </c>
      <c r="E1052">
        <v>168.45</v>
      </c>
      <c r="F1052">
        <v>20304978</v>
      </c>
      <c r="G1052" s="2">
        <v>39486.114224537043</v>
      </c>
      <c r="H1052" t="s">
        <v>555</v>
      </c>
      <c r="I1052">
        <f t="shared" si="16"/>
        <v>120540.08904719503</v>
      </c>
    </row>
    <row r="1053" spans="1:9" x14ac:dyDescent="0.25">
      <c r="A1053">
        <v>2052</v>
      </c>
      <c r="B1053" t="s">
        <v>19</v>
      </c>
      <c r="C1053" t="s">
        <v>34</v>
      </c>
      <c r="D1053" t="s">
        <v>42</v>
      </c>
      <c r="E1053">
        <v>196.93</v>
      </c>
      <c r="F1053">
        <v>33656129</v>
      </c>
      <c r="G1053" s="2">
        <v>38106.021655092591</v>
      </c>
      <c r="H1053" t="s">
        <v>816</v>
      </c>
      <c r="I1053">
        <f t="shared" si="16"/>
        <v>170904.02173361092</v>
      </c>
    </row>
    <row r="1054" spans="1:9" x14ac:dyDescent="0.25">
      <c r="A1054">
        <v>2053</v>
      </c>
      <c r="B1054" t="s">
        <v>18</v>
      </c>
      <c r="C1054" t="s">
        <v>33</v>
      </c>
      <c r="D1054" t="s">
        <v>48</v>
      </c>
      <c r="E1054">
        <v>97.86</v>
      </c>
      <c r="F1054">
        <v>75752238</v>
      </c>
      <c r="G1054" s="2">
        <v>40286.257326388892</v>
      </c>
      <c r="H1054" t="s">
        <v>817</v>
      </c>
      <c r="I1054">
        <f t="shared" si="16"/>
        <v>774087.86020846106</v>
      </c>
    </row>
    <row r="1055" spans="1:9" x14ac:dyDescent="0.25">
      <c r="A1055">
        <v>2054</v>
      </c>
      <c r="B1055" t="s">
        <v>17</v>
      </c>
      <c r="C1055" t="s">
        <v>32</v>
      </c>
      <c r="D1055" t="s">
        <v>38</v>
      </c>
      <c r="E1055">
        <v>93.75</v>
      </c>
      <c r="F1055">
        <v>68311948</v>
      </c>
      <c r="G1055" s="2">
        <v>38493.842824074083</v>
      </c>
      <c r="H1055" t="s">
        <v>818</v>
      </c>
      <c r="I1055">
        <f t="shared" si="16"/>
        <v>728660.77866666671</v>
      </c>
    </row>
    <row r="1056" spans="1:9" x14ac:dyDescent="0.25">
      <c r="A1056">
        <v>2055</v>
      </c>
      <c r="B1056" t="s">
        <v>17</v>
      </c>
      <c r="C1056" t="s">
        <v>32</v>
      </c>
      <c r="D1056" t="s">
        <v>38</v>
      </c>
      <c r="E1056">
        <v>175.93</v>
      </c>
      <c r="F1056">
        <v>61497563</v>
      </c>
      <c r="G1056" s="2">
        <v>41108.362013888887</v>
      </c>
      <c r="H1056" t="s">
        <v>819</v>
      </c>
      <c r="I1056">
        <f t="shared" si="16"/>
        <v>349556.99994315917</v>
      </c>
    </row>
    <row r="1057" spans="1:9" x14ac:dyDescent="0.25">
      <c r="A1057">
        <v>2056</v>
      </c>
      <c r="B1057" t="s">
        <v>9</v>
      </c>
      <c r="C1057" t="s">
        <v>24</v>
      </c>
      <c r="D1057" t="s">
        <v>40</v>
      </c>
      <c r="E1057">
        <v>97.92</v>
      </c>
      <c r="F1057">
        <v>94745893</v>
      </c>
      <c r="G1057" s="2">
        <v>44225.731168981481</v>
      </c>
      <c r="H1057" t="s">
        <v>820</v>
      </c>
      <c r="I1057">
        <f t="shared" si="16"/>
        <v>967584.69158496731</v>
      </c>
    </row>
    <row r="1058" spans="1:9" x14ac:dyDescent="0.25">
      <c r="A1058">
        <v>2057</v>
      </c>
      <c r="B1058" t="s">
        <v>8</v>
      </c>
      <c r="C1058" t="s">
        <v>23</v>
      </c>
      <c r="D1058" t="s">
        <v>42</v>
      </c>
      <c r="E1058">
        <v>177.6</v>
      </c>
      <c r="F1058">
        <v>87460263</v>
      </c>
      <c r="G1058" s="2">
        <v>42848.351331018523</v>
      </c>
      <c r="H1058" t="s">
        <v>821</v>
      </c>
      <c r="I1058">
        <f t="shared" si="16"/>
        <v>492456.43581081083</v>
      </c>
    </row>
    <row r="1059" spans="1:9" x14ac:dyDescent="0.25">
      <c r="A1059">
        <v>2058</v>
      </c>
      <c r="B1059" t="s">
        <v>21</v>
      </c>
      <c r="C1059" t="s">
        <v>36</v>
      </c>
      <c r="D1059" t="s">
        <v>42</v>
      </c>
      <c r="E1059">
        <v>136.69999999999999</v>
      </c>
      <c r="F1059">
        <v>83098835</v>
      </c>
      <c r="G1059" s="2">
        <v>37901.29619212963</v>
      </c>
      <c r="H1059" t="s">
        <v>822</v>
      </c>
      <c r="I1059">
        <f t="shared" si="16"/>
        <v>607891.98975859547</v>
      </c>
    </row>
    <row r="1060" spans="1:9" x14ac:dyDescent="0.25">
      <c r="A1060">
        <v>2059</v>
      </c>
      <c r="B1060" t="s">
        <v>19</v>
      </c>
      <c r="C1060" t="s">
        <v>34</v>
      </c>
      <c r="D1060" t="s">
        <v>39</v>
      </c>
      <c r="E1060">
        <v>82.35</v>
      </c>
      <c r="F1060">
        <v>14887864</v>
      </c>
      <c r="G1060" s="2">
        <v>43973.432071759264</v>
      </c>
      <c r="H1060" t="s">
        <v>823</v>
      </c>
      <c r="I1060">
        <f t="shared" si="16"/>
        <v>180787.66241651488</v>
      </c>
    </row>
    <row r="1061" spans="1:9" x14ac:dyDescent="0.25">
      <c r="A1061">
        <v>2060</v>
      </c>
      <c r="B1061" t="s">
        <v>15</v>
      </c>
      <c r="C1061" t="s">
        <v>30</v>
      </c>
      <c r="D1061" t="s">
        <v>48</v>
      </c>
      <c r="E1061">
        <v>106.4</v>
      </c>
      <c r="F1061">
        <v>99988424</v>
      </c>
      <c r="G1061" s="2">
        <v>43739.429710648154</v>
      </c>
      <c r="H1061" t="s">
        <v>759</v>
      </c>
      <c r="I1061">
        <f t="shared" si="16"/>
        <v>939740.82706766913</v>
      </c>
    </row>
    <row r="1062" spans="1:9" x14ac:dyDescent="0.25">
      <c r="A1062">
        <v>2061</v>
      </c>
      <c r="B1062" t="s">
        <v>19</v>
      </c>
      <c r="C1062" t="s">
        <v>34</v>
      </c>
      <c r="D1062" t="s">
        <v>44</v>
      </c>
      <c r="E1062">
        <v>121.74</v>
      </c>
      <c r="F1062">
        <v>6024287</v>
      </c>
      <c r="G1062" s="2">
        <v>39367.644502314812</v>
      </c>
      <c r="H1062" t="s">
        <v>824</v>
      </c>
      <c r="I1062">
        <f t="shared" si="16"/>
        <v>49484.861179563006</v>
      </c>
    </row>
    <row r="1063" spans="1:9" x14ac:dyDescent="0.25">
      <c r="A1063">
        <v>2062</v>
      </c>
      <c r="B1063" t="s">
        <v>22</v>
      </c>
      <c r="C1063" t="s">
        <v>37</v>
      </c>
      <c r="D1063" t="s">
        <v>40</v>
      </c>
      <c r="E1063">
        <v>94.61</v>
      </c>
      <c r="F1063">
        <v>61209911</v>
      </c>
      <c r="G1063" s="2">
        <v>38723.428773148153</v>
      </c>
      <c r="H1063" t="s">
        <v>825</v>
      </c>
      <c r="I1063">
        <f t="shared" si="16"/>
        <v>646970.83817778248</v>
      </c>
    </row>
    <row r="1064" spans="1:9" x14ac:dyDescent="0.25">
      <c r="A1064">
        <v>2063</v>
      </c>
      <c r="B1064" t="s">
        <v>13</v>
      </c>
      <c r="C1064" t="s">
        <v>28</v>
      </c>
      <c r="D1064" t="s">
        <v>48</v>
      </c>
      <c r="E1064">
        <v>142.36000000000001</v>
      </c>
      <c r="F1064">
        <v>35891582</v>
      </c>
      <c r="G1064" s="2">
        <v>44276.025254629632</v>
      </c>
      <c r="H1064" t="s">
        <v>826</v>
      </c>
      <c r="I1064">
        <f t="shared" si="16"/>
        <v>252118.44619275074</v>
      </c>
    </row>
    <row r="1065" spans="1:9" x14ac:dyDescent="0.25">
      <c r="A1065">
        <v>2064</v>
      </c>
      <c r="B1065" t="s">
        <v>10</v>
      </c>
      <c r="C1065" t="s">
        <v>25</v>
      </c>
      <c r="D1065" t="s">
        <v>43</v>
      </c>
      <c r="E1065">
        <v>195.85</v>
      </c>
      <c r="F1065">
        <v>83554242</v>
      </c>
      <c r="G1065" s="2">
        <v>41533.207731481481</v>
      </c>
      <c r="H1065" t="s">
        <v>758</v>
      </c>
      <c r="I1065">
        <f t="shared" si="16"/>
        <v>426623.65075312741</v>
      </c>
    </row>
    <row r="1066" spans="1:9" x14ac:dyDescent="0.25">
      <c r="A1066">
        <v>2065</v>
      </c>
      <c r="B1066" t="s">
        <v>13</v>
      </c>
      <c r="C1066" t="s">
        <v>28</v>
      </c>
      <c r="D1066" t="s">
        <v>43</v>
      </c>
      <c r="E1066">
        <v>149.35</v>
      </c>
      <c r="F1066">
        <v>87984178</v>
      </c>
      <c r="G1066" s="2">
        <v>40854.253194444442</v>
      </c>
      <c r="H1066" t="s">
        <v>237</v>
      </c>
      <c r="I1066">
        <f t="shared" si="16"/>
        <v>589114.0140609307</v>
      </c>
    </row>
    <row r="1067" spans="1:9" x14ac:dyDescent="0.25">
      <c r="A1067">
        <v>2066</v>
      </c>
      <c r="B1067" t="s">
        <v>19</v>
      </c>
      <c r="C1067" t="s">
        <v>34</v>
      </c>
      <c r="D1067" t="s">
        <v>43</v>
      </c>
      <c r="E1067">
        <v>148.9</v>
      </c>
      <c r="F1067">
        <v>60815313</v>
      </c>
      <c r="G1067" s="2">
        <v>37930.211261574077</v>
      </c>
      <c r="H1067" t="s">
        <v>509</v>
      </c>
      <c r="I1067">
        <f t="shared" si="16"/>
        <v>408430.57756883814</v>
      </c>
    </row>
    <row r="1068" spans="1:9" x14ac:dyDescent="0.25">
      <c r="A1068">
        <v>2067</v>
      </c>
      <c r="B1068" t="s">
        <v>15</v>
      </c>
      <c r="C1068" t="s">
        <v>30</v>
      </c>
      <c r="D1068" t="s">
        <v>40</v>
      </c>
      <c r="E1068">
        <v>154</v>
      </c>
      <c r="F1068">
        <v>32312787</v>
      </c>
      <c r="G1068" s="2">
        <v>39755.080972222233</v>
      </c>
      <c r="H1068" t="s">
        <v>827</v>
      </c>
      <c r="I1068">
        <f t="shared" si="16"/>
        <v>209823.2922077922</v>
      </c>
    </row>
    <row r="1069" spans="1:9" x14ac:dyDescent="0.25">
      <c r="A1069">
        <v>2068</v>
      </c>
      <c r="B1069" t="s">
        <v>19</v>
      </c>
      <c r="C1069" t="s">
        <v>34</v>
      </c>
      <c r="D1069" t="s">
        <v>40</v>
      </c>
      <c r="E1069">
        <v>61.4</v>
      </c>
      <c r="F1069">
        <v>11015540</v>
      </c>
      <c r="G1069" s="2">
        <v>43820.833796296298</v>
      </c>
      <c r="H1069" t="s">
        <v>828</v>
      </c>
      <c r="I1069">
        <f t="shared" si="16"/>
        <v>179406.18892508143</v>
      </c>
    </row>
    <row r="1070" spans="1:9" x14ac:dyDescent="0.25">
      <c r="A1070">
        <v>2069</v>
      </c>
      <c r="B1070" t="s">
        <v>12</v>
      </c>
      <c r="C1070" t="s">
        <v>27</v>
      </c>
      <c r="D1070" t="s">
        <v>44</v>
      </c>
      <c r="E1070">
        <v>183.53</v>
      </c>
      <c r="F1070">
        <v>50679006</v>
      </c>
      <c r="G1070" s="2">
        <v>40817.82372685185</v>
      </c>
      <c r="H1070" t="s">
        <v>829</v>
      </c>
      <c r="I1070">
        <f t="shared" si="16"/>
        <v>276134.72456819046</v>
      </c>
    </row>
    <row r="1071" spans="1:9" x14ac:dyDescent="0.25">
      <c r="A1071">
        <v>2070</v>
      </c>
      <c r="B1071" t="s">
        <v>20</v>
      </c>
      <c r="C1071" t="s">
        <v>35</v>
      </c>
      <c r="D1071" t="s">
        <v>39</v>
      </c>
      <c r="E1071">
        <v>166.2</v>
      </c>
      <c r="F1071">
        <v>88050354</v>
      </c>
      <c r="G1071" s="2">
        <v>38267.963518518518</v>
      </c>
      <c r="H1071" t="s">
        <v>830</v>
      </c>
      <c r="I1071">
        <f t="shared" si="16"/>
        <v>529785.52346570406</v>
      </c>
    </row>
    <row r="1072" spans="1:9" x14ac:dyDescent="0.25">
      <c r="A1072">
        <v>2071</v>
      </c>
      <c r="B1072" t="s">
        <v>21</v>
      </c>
      <c r="C1072" t="s">
        <v>36</v>
      </c>
      <c r="D1072" t="s">
        <v>45</v>
      </c>
      <c r="E1072">
        <v>171.28</v>
      </c>
      <c r="F1072">
        <v>96376277</v>
      </c>
      <c r="G1072" s="2">
        <v>41861.733113425929</v>
      </c>
      <c r="H1072" t="s">
        <v>234</v>
      </c>
      <c r="I1072">
        <f t="shared" si="16"/>
        <v>562682.60742643627</v>
      </c>
    </row>
    <row r="1073" spans="1:9" x14ac:dyDescent="0.25">
      <c r="A1073">
        <v>2072</v>
      </c>
      <c r="B1073" t="s">
        <v>17</v>
      </c>
      <c r="C1073" t="s">
        <v>32</v>
      </c>
      <c r="D1073" t="s">
        <v>39</v>
      </c>
      <c r="E1073">
        <v>34.770000000000003</v>
      </c>
      <c r="F1073">
        <v>41709808</v>
      </c>
      <c r="G1073" s="2">
        <v>39756.417523148149</v>
      </c>
      <c r="H1073" t="s">
        <v>831</v>
      </c>
      <c r="I1073">
        <f t="shared" si="16"/>
        <v>1199591.8320391141</v>
      </c>
    </row>
    <row r="1074" spans="1:9" x14ac:dyDescent="0.25">
      <c r="A1074">
        <v>2073</v>
      </c>
      <c r="B1074" t="s">
        <v>17</v>
      </c>
      <c r="C1074" t="s">
        <v>32</v>
      </c>
      <c r="D1074" t="s">
        <v>45</v>
      </c>
      <c r="E1074">
        <v>59.16</v>
      </c>
      <c r="F1074">
        <v>40902235</v>
      </c>
      <c r="G1074" s="2">
        <v>38519.209409722222</v>
      </c>
      <c r="H1074" t="s">
        <v>832</v>
      </c>
      <c r="I1074">
        <f t="shared" si="16"/>
        <v>691383.28262339428</v>
      </c>
    </row>
    <row r="1075" spans="1:9" x14ac:dyDescent="0.25">
      <c r="A1075">
        <v>2074</v>
      </c>
      <c r="B1075" t="s">
        <v>22</v>
      </c>
      <c r="C1075" t="s">
        <v>37</v>
      </c>
      <c r="D1075" t="s">
        <v>47</v>
      </c>
      <c r="E1075">
        <v>34.200000000000003</v>
      </c>
      <c r="F1075">
        <v>53977893</v>
      </c>
      <c r="G1075" s="2">
        <v>38844.70039351852</v>
      </c>
      <c r="H1075" t="s">
        <v>833</v>
      </c>
      <c r="I1075">
        <f t="shared" si="16"/>
        <v>1578300.9649122807</v>
      </c>
    </row>
    <row r="1076" spans="1:9" x14ac:dyDescent="0.25">
      <c r="A1076">
        <v>2075</v>
      </c>
      <c r="B1076" t="s">
        <v>18</v>
      </c>
      <c r="C1076" t="s">
        <v>33</v>
      </c>
      <c r="D1076" t="s">
        <v>40</v>
      </c>
      <c r="E1076">
        <v>49.25</v>
      </c>
      <c r="F1076">
        <v>87070795</v>
      </c>
      <c r="G1076" s="2">
        <v>43122.446828703702</v>
      </c>
      <c r="H1076" t="s">
        <v>834</v>
      </c>
      <c r="I1076">
        <f t="shared" si="16"/>
        <v>1767934.923857868</v>
      </c>
    </row>
    <row r="1077" spans="1:9" x14ac:dyDescent="0.25">
      <c r="A1077">
        <v>2076</v>
      </c>
      <c r="B1077" t="s">
        <v>15</v>
      </c>
      <c r="C1077" t="s">
        <v>30</v>
      </c>
      <c r="D1077" t="s">
        <v>42</v>
      </c>
      <c r="E1077">
        <v>173.54</v>
      </c>
      <c r="F1077">
        <v>7264192</v>
      </c>
      <c r="G1077" s="2">
        <v>42617.593009259261</v>
      </c>
      <c r="H1077" t="s">
        <v>774</v>
      </c>
      <c r="I1077">
        <f t="shared" si="16"/>
        <v>41858.891321885443</v>
      </c>
    </row>
    <row r="1078" spans="1:9" x14ac:dyDescent="0.25">
      <c r="A1078">
        <v>2077</v>
      </c>
      <c r="B1078" t="s">
        <v>15</v>
      </c>
      <c r="C1078" t="s">
        <v>30</v>
      </c>
      <c r="D1078" t="s">
        <v>47</v>
      </c>
      <c r="E1078">
        <v>81.41</v>
      </c>
      <c r="F1078">
        <v>22963993</v>
      </c>
      <c r="G1078" s="2">
        <v>38305.491979166669</v>
      </c>
      <c r="H1078" t="s">
        <v>439</v>
      </c>
      <c r="I1078">
        <f t="shared" si="16"/>
        <v>282078.28276624496</v>
      </c>
    </row>
    <row r="1079" spans="1:9" x14ac:dyDescent="0.25">
      <c r="A1079">
        <v>2078</v>
      </c>
      <c r="B1079" t="s">
        <v>20</v>
      </c>
      <c r="C1079" t="s">
        <v>35</v>
      </c>
      <c r="D1079" t="s">
        <v>45</v>
      </c>
      <c r="E1079">
        <v>135.88</v>
      </c>
      <c r="F1079">
        <v>78599111</v>
      </c>
      <c r="G1079" s="2">
        <v>43942.722187500003</v>
      </c>
      <c r="H1079" t="s">
        <v>835</v>
      </c>
      <c r="I1079">
        <f t="shared" si="16"/>
        <v>578445.03238151316</v>
      </c>
    </row>
    <row r="1080" spans="1:9" x14ac:dyDescent="0.25">
      <c r="A1080">
        <v>2079</v>
      </c>
      <c r="B1080" t="s">
        <v>17</v>
      </c>
      <c r="C1080" t="s">
        <v>32</v>
      </c>
      <c r="D1080" t="s">
        <v>39</v>
      </c>
      <c r="E1080">
        <v>95.47</v>
      </c>
      <c r="F1080">
        <v>40232601</v>
      </c>
      <c r="G1080" s="2">
        <v>38226.987696759257</v>
      </c>
      <c r="H1080" t="s">
        <v>836</v>
      </c>
      <c r="I1080">
        <f t="shared" si="16"/>
        <v>421416.16214517649</v>
      </c>
    </row>
    <row r="1081" spans="1:9" x14ac:dyDescent="0.25">
      <c r="A1081">
        <v>2080</v>
      </c>
      <c r="B1081" t="s">
        <v>17</v>
      </c>
      <c r="C1081" t="s">
        <v>32</v>
      </c>
      <c r="D1081" t="s">
        <v>43</v>
      </c>
      <c r="E1081">
        <v>147.46</v>
      </c>
      <c r="F1081">
        <v>53923707</v>
      </c>
      <c r="G1081" s="2">
        <v>39680.673680555563</v>
      </c>
      <c r="H1081" t="s">
        <v>837</v>
      </c>
      <c r="I1081">
        <f t="shared" si="16"/>
        <v>365683.62267733621</v>
      </c>
    </row>
    <row r="1082" spans="1:9" x14ac:dyDescent="0.25">
      <c r="A1082">
        <v>2081</v>
      </c>
      <c r="B1082" t="s">
        <v>20</v>
      </c>
      <c r="C1082" t="s">
        <v>35</v>
      </c>
      <c r="D1082" t="s">
        <v>46</v>
      </c>
      <c r="E1082">
        <v>96.9</v>
      </c>
      <c r="F1082">
        <v>96538394</v>
      </c>
      <c r="G1082" s="2">
        <v>39155.032997685194</v>
      </c>
      <c r="H1082" t="s">
        <v>686</v>
      </c>
      <c r="I1082">
        <f t="shared" si="16"/>
        <v>996268.25593395252</v>
      </c>
    </row>
    <row r="1083" spans="1:9" x14ac:dyDescent="0.25">
      <c r="A1083">
        <v>2082</v>
      </c>
      <c r="B1083" t="s">
        <v>13</v>
      </c>
      <c r="C1083" t="s">
        <v>28</v>
      </c>
      <c r="D1083" t="s">
        <v>46</v>
      </c>
      <c r="E1083">
        <v>83.58</v>
      </c>
      <c r="F1083">
        <v>62001660</v>
      </c>
      <c r="G1083" s="2">
        <v>38003.996608796297</v>
      </c>
      <c r="H1083" t="s">
        <v>598</v>
      </c>
      <c r="I1083">
        <f t="shared" si="16"/>
        <v>741824.12060301506</v>
      </c>
    </row>
    <row r="1084" spans="1:9" x14ac:dyDescent="0.25">
      <c r="A1084">
        <v>2083</v>
      </c>
      <c r="B1084" t="s">
        <v>14</v>
      </c>
      <c r="C1084" t="s">
        <v>29</v>
      </c>
      <c r="D1084" t="s">
        <v>41</v>
      </c>
      <c r="E1084">
        <v>169.42</v>
      </c>
      <c r="F1084">
        <v>834859</v>
      </c>
      <c r="G1084" s="2">
        <v>42049.798206018517</v>
      </c>
      <c r="H1084" t="s">
        <v>838</v>
      </c>
      <c r="I1084">
        <f t="shared" si="16"/>
        <v>4927.7476094912054</v>
      </c>
    </row>
    <row r="1085" spans="1:9" x14ac:dyDescent="0.25">
      <c r="A1085">
        <v>2084</v>
      </c>
      <c r="B1085" t="s">
        <v>20</v>
      </c>
      <c r="C1085" t="s">
        <v>35</v>
      </c>
      <c r="D1085" t="s">
        <v>39</v>
      </c>
      <c r="E1085">
        <v>90.7</v>
      </c>
      <c r="F1085">
        <v>45173914</v>
      </c>
      <c r="G1085" s="2">
        <v>41251.172488425917</v>
      </c>
      <c r="H1085" t="s">
        <v>623</v>
      </c>
      <c r="I1085">
        <f t="shared" si="16"/>
        <v>498058.58875413449</v>
      </c>
    </row>
    <row r="1086" spans="1:9" x14ac:dyDescent="0.25">
      <c r="A1086">
        <v>2085</v>
      </c>
      <c r="B1086" t="s">
        <v>15</v>
      </c>
      <c r="C1086" t="s">
        <v>30</v>
      </c>
      <c r="D1086" t="s">
        <v>39</v>
      </c>
      <c r="E1086">
        <v>163.71</v>
      </c>
      <c r="F1086">
        <v>34298764</v>
      </c>
      <c r="G1086" s="2">
        <v>39364.191678240742</v>
      </c>
      <c r="H1086" t="s">
        <v>75</v>
      </c>
      <c r="I1086">
        <f t="shared" si="16"/>
        <v>209509.27860240667</v>
      </c>
    </row>
    <row r="1087" spans="1:9" x14ac:dyDescent="0.25">
      <c r="A1087">
        <v>2086</v>
      </c>
      <c r="B1087" t="s">
        <v>14</v>
      </c>
      <c r="C1087" t="s">
        <v>29</v>
      </c>
      <c r="D1087" t="s">
        <v>40</v>
      </c>
      <c r="E1087">
        <v>31.5</v>
      </c>
      <c r="F1087">
        <v>50816101</v>
      </c>
      <c r="G1087" s="2">
        <v>42225.370752314811</v>
      </c>
      <c r="H1087" t="s">
        <v>839</v>
      </c>
      <c r="I1087">
        <f t="shared" si="16"/>
        <v>1613209.5555555555</v>
      </c>
    </row>
    <row r="1088" spans="1:9" x14ac:dyDescent="0.25">
      <c r="A1088">
        <v>2087</v>
      </c>
      <c r="B1088" t="s">
        <v>12</v>
      </c>
      <c r="C1088" t="s">
        <v>27</v>
      </c>
      <c r="D1088" t="s">
        <v>38</v>
      </c>
      <c r="E1088">
        <v>164.85</v>
      </c>
      <c r="F1088">
        <v>21102950</v>
      </c>
      <c r="G1088" s="2">
        <v>38298.666921296302</v>
      </c>
      <c r="H1088" t="s">
        <v>180</v>
      </c>
      <c r="I1088">
        <f t="shared" si="16"/>
        <v>128013.04215953898</v>
      </c>
    </row>
    <row r="1089" spans="1:9" x14ac:dyDescent="0.25">
      <c r="A1089">
        <v>2088</v>
      </c>
      <c r="B1089" t="s">
        <v>21</v>
      </c>
      <c r="C1089" t="s">
        <v>36</v>
      </c>
      <c r="D1089" t="s">
        <v>41</v>
      </c>
      <c r="E1089">
        <v>111.31</v>
      </c>
      <c r="F1089">
        <v>8487830</v>
      </c>
      <c r="G1089" s="2">
        <v>42565.222754629627</v>
      </c>
      <c r="H1089" t="s">
        <v>519</v>
      </c>
      <c r="I1089">
        <f t="shared" si="16"/>
        <v>76253.97538406252</v>
      </c>
    </row>
    <row r="1090" spans="1:9" x14ac:dyDescent="0.25">
      <c r="A1090">
        <v>2089</v>
      </c>
      <c r="B1090" t="s">
        <v>22</v>
      </c>
      <c r="C1090" t="s">
        <v>37</v>
      </c>
      <c r="D1090" t="s">
        <v>42</v>
      </c>
      <c r="E1090">
        <v>191.16</v>
      </c>
      <c r="F1090">
        <v>3614062</v>
      </c>
      <c r="G1090" s="2">
        <v>41961.75984953704</v>
      </c>
      <c r="H1090" t="s">
        <v>840</v>
      </c>
      <c r="I1090">
        <f t="shared" si="16"/>
        <v>18905.953128269513</v>
      </c>
    </row>
    <row r="1091" spans="1:9" x14ac:dyDescent="0.25">
      <c r="A1091">
        <v>2090</v>
      </c>
      <c r="B1091" t="s">
        <v>18</v>
      </c>
      <c r="C1091" t="s">
        <v>33</v>
      </c>
      <c r="D1091" t="s">
        <v>48</v>
      </c>
      <c r="E1091">
        <v>106.59</v>
      </c>
      <c r="F1091">
        <v>45775246</v>
      </c>
      <c r="G1091" s="2">
        <v>39496.402349537027</v>
      </c>
      <c r="H1091" t="s">
        <v>841</v>
      </c>
      <c r="I1091">
        <f t="shared" ref="I1091:I1154" si="17">F1091/E1091</f>
        <v>429451.59958720329</v>
      </c>
    </row>
    <row r="1092" spans="1:9" x14ac:dyDescent="0.25">
      <c r="A1092">
        <v>2091</v>
      </c>
      <c r="B1092" t="s">
        <v>13</v>
      </c>
      <c r="C1092" t="s">
        <v>28</v>
      </c>
      <c r="D1092" t="s">
        <v>44</v>
      </c>
      <c r="E1092">
        <v>173.9</v>
      </c>
      <c r="F1092">
        <v>30638879</v>
      </c>
      <c r="G1092" s="2">
        <v>40949.264780092592</v>
      </c>
      <c r="H1092" t="s">
        <v>524</v>
      </c>
      <c r="I1092">
        <f t="shared" si="17"/>
        <v>176186.76825761932</v>
      </c>
    </row>
    <row r="1093" spans="1:9" x14ac:dyDescent="0.25">
      <c r="A1093">
        <v>2092</v>
      </c>
      <c r="B1093" t="s">
        <v>9</v>
      </c>
      <c r="C1093" t="s">
        <v>24</v>
      </c>
      <c r="D1093" t="s">
        <v>41</v>
      </c>
      <c r="E1093">
        <v>156.41999999999999</v>
      </c>
      <c r="F1093">
        <v>67770469</v>
      </c>
      <c r="G1093" s="2">
        <v>43034.085752314822</v>
      </c>
      <c r="H1093" t="s">
        <v>842</v>
      </c>
      <c r="I1093">
        <f t="shared" si="17"/>
        <v>433259.6151387291</v>
      </c>
    </row>
    <row r="1094" spans="1:9" x14ac:dyDescent="0.25">
      <c r="A1094">
        <v>2093</v>
      </c>
      <c r="B1094" t="s">
        <v>11</v>
      </c>
      <c r="C1094" t="s">
        <v>26</v>
      </c>
      <c r="D1094" t="s">
        <v>46</v>
      </c>
      <c r="E1094">
        <v>51.7</v>
      </c>
      <c r="F1094">
        <v>86057324</v>
      </c>
      <c r="G1094" s="2">
        <v>39075.158449074072</v>
      </c>
      <c r="H1094" t="s">
        <v>345</v>
      </c>
      <c r="I1094">
        <f t="shared" si="17"/>
        <v>1664551.7214700193</v>
      </c>
    </row>
    <row r="1095" spans="1:9" x14ac:dyDescent="0.25">
      <c r="A1095">
        <v>2094</v>
      </c>
      <c r="B1095" t="s">
        <v>12</v>
      </c>
      <c r="C1095" t="s">
        <v>27</v>
      </c>
      <c r="D1095" t="s">
        <v>42</v>
      </c>
      <c r="E1095">
        <v>159.58000000000001</v>
      </c>
      <c r="F1095">
        <v>43934228</v>
      </c>
      <c r="G1095" s="2">
        <v>44593.46125</v>
      </c>
      <c r="H1095" t="s">
        <v>843</v>
      </c>
      <c r="I1095">
        <f t="shared" si="17"/>
        <v>275311.61799724272</v>
      </c>
    </row>
    <row r="1096" spans="1:9" x14ac:dyDescent="0.25">
      <c r="A1096">
        <v>2095</v>
      </c>
      <c r="B1096" t="s">
        <v>17</v>
      </c>
      <c r="C1096" t="s">
        <v>32</v>
      </c>
      <c r="D1096" t="s">
        <v>48</v>
      </c>
      <c r="E1096">
        <v>116.1</v>
      </c>
      <c r="F1096">
        <v>71505334</v>
      </c>
      <c r="G1096" s="2">
        <v>44402.219629629632</v>
      </c>
      <c r="H1096" t="s">
        <v>820</v>
      </c>
      <c r="I1096">
        <f t="shared" si="17"/>
        <v>615894.34969853575</v>
      </c>
    </row>
    <row r="1097" spans="1:9" x14ac:dyDescent="0.25">
      <c r="A1097">
        <v>2096</v>
      </c>
      <c r="B1097" t="s">
        <v>11</v>
      </c>
      <c r="C1097" t="s">
        <v>26</v>
      </c>
      <c r="D1097" t="s">
        <v>47</v>
      </c>
      <c r="E1097">
        <v>80.78</v>
      </c>
      <c r="F1097">
        <v>17710550</v>
      </c>
      <c r="G1097" s="2">
        <v>39297.867384259262</v>
      </c>
      <c r="H1097" t="s">
        <v>844</v>
      </c>
      <c r="I1097">
        <f t="shared" si="17"/>
        <v>219244.24362465958</v>
      </c>
    </row>
    <row r="1098" spans="1:9" x14ac:dyDescent="0.25">
      <c r="A1098">
        <v>2097</v>
      </c>
      <c r="B1098" t="s">
        <v>13</v>
      </c>
      <c r="C1098" t="s">
        <v>28</v>
      </c>
      <c r="D1098" t="s">
        <v>39</v>
      </c>
      <c r="E1098">
        <v>81.17</v>
      </c>
      <c r="F1098">
        <v>53176895</v>
      </c>
      <c r="G1098" s="2">
        <v>38899.695231481477</v>
      </c>
      <c r="H1098" t="s">
        <v>845</v>
      </c>
      <c r="I1098">
        <f t="shared" si="17"/>
        <v>655129.91252925957</v>
      </c>
    </row>
    <row r="1099" spans="1:9" x14ac:dyDescent="0.25">
      <c r="A1099">
        <v>2098</v>
      </c>
      <c r="B1099" t="s">
        <v>11</v>
      </c>
      <c r="C1099" t="s">
        <v>26</v>
      </c>
      <c r="D1099" t="s">
        <v>39</v>
      </c>
      <c r="E1099">
        <v>90.54</v>
      </c>
      <c r="F1099">
        <v>88072396</v>
      </c>
      <c r="G1099" s="2">
        <v>44241.271817129629</v>
      </c>
      <c r="H1099" t="s">
        <v>845</v>
      </c>
      <c r="I1099">
        <f t="shared" si="17"/>
        <v>972745.70355643902</v>
      </c>
    </row>
    <row r="1100" spans="1:9" x14ac:dyDescent="0.25">
      <c r="A1100">
        <v>2099</v>
      </c>
      <c r="B1100" t="s">
        <v>17</v>
      </c>
      <c r="C1100" t="s">
        <v>32</v>
      </c>
      <c r="D1100" t="s">
        <v>45</v>
      </c>
      <c r="E1100">
        <v>84.86</v>
      </c>
      <c r="F1100">
        <v>85933710</v>
      </c>
      <c r="G1100" s="2">
        <v>39220.537465277783</v>
      </c>
      <c r="H1100" t="s">
        <v>51</v>
      </c>
      <c r="I1100">
        <f t="shared" si="17"/>
        <v>1012652.722130568</v>
      </c>
    </row>
    <row r="1101" spans="1:9" x14ac:dyDescent="0.25">
      <c r="A1101">
        <v>2100</v>
      </c>
      <c r="B1101" t="s">
        <v>18</v>
      </c>
      <c r="C1101" t="s">
        <v>33</v>
      </c>
      <c r="D1101" t="s">
        <v>39</v>
      </c>
      <c r="E1101">
        <v>42.6</v>
      </c>
      <c r="F1101">
        <v>74271230</v>
      </c>
      <c r="G1101" s="2">
        <v>42834.085578703707</v>
      </c>
      <c r="H1101" t="s">
        <v>474</v>
      </c>
      <c r="I1101">
        <f t="shared" si="17"/>
        <v>1743456.1032863848</v>
      </c>
    </row>
    <row r="1102" spans="1:9" x14ac:dyDescent="0.25">
      <c r="A1102">
        <v>2101</v>
      </c>
      <c r="B1102" t="s">
        <v>15</v>
      </c>
      <c r="C1102" t="s">
        <v>30</v>
      </c>
      <c r="D1102" t="s">
        <v>43</v>
      </c>
      <c r="E1102">
        <v>54.16</v>
      </c>
      <c r="F1102">
        <v>78493906</v>
      </c>
      <c r="G1102" s="2">
        <v>44115.396724537037</v>
      </c>
      <c r="H1102" t="s">
        <v>150</v>
      </c>
      <c r="I1102">
        <f t="shared" si="17"/>
        <v>1449296.6395864107</v>
      </c>
    </row>
    <row r="1103" spans="1:9" x14ac:dyDescent="0.25">
      <c r="A1103">
        <v>2102</v>
      </c>
      <c r="B1103" t="s">
        <v>10</v>
      </c>
      <c r="C1103" t="s">
        <v>25</v>
      </c>
      <c r="D1103" t="s">
        <v>46</v>
      </c>
      <c r="E1103">
        <v>177.36</v>
      </c>
      <c r="F1103">
        <v>43495760</v>
      </c>
      <c r="G1103" s="2">
        <v>40487.071145833332</v>
      </c>
      <c r="H1103" t="s">
        <v>846</v>
      </c>
      <c r="I1103">
        <f t="shared" si="17"/>
        <v>245239.9639152007</v>
      </c>
    </row>
    <row r="1104" spans="1:9" x14ac:dyDescent="0.25">
      <c r="A1104">
        <v>2103</v>
      </c>
      <c r="B1104" t="s">
        <v>14</v>
      </c>
      <c r="C1104" t="s">
        <v>29</v>
      </c>
      <c r="D1104" t="s">
        <v>41</v>
      </c>
      <c r="E1104">
        <v>67.8</v>
      </c>
      <c r="F1104">
        <v>86606532</v>
      </c>
      <c r="G1104" s="2">
        <v>40992.598460648151</v>
      </c>
      <c r="H1104" t="s">
        <v>307</v>
      </c>
      <c r="I1104">
        <f t="shared" si="17"/>
        <v>1277382.4778761063</v>
      </c>
    </row>
    <row r="1105" spans="1:9" x14ac:dyDescent="0.25">
      <c r="A1105">
        <v>2104</v>
      </c>
      <c r="B1105" t="s">
        <v>8</v>
      </c>
      <c r="C1105" t="s">
        <v>23</v>
      </c>
      <c r="D1105" t="s">
        <v>48</v>
      </c>
      <c r="E1105">
        <v>53.87</v>
      </c>
      <c r="F1105">
        <v>94408737</v>
      </c>
      <c r="G1105" s="2">
        <v>42978.896018518521</v>
      </c>
      <c r="H1105" t="s">
        <v>792</v>
      </c>
      <c r="I1105">
        <f t="shared" si="17"/>
        <v>1752528.9957304623</v>
      </c>
    </row>
    <row r="1106" spans="1:9" x14ac:dyDescent="0.25">
      <c r="A1106">
        <v>2105</v>
      </c>
      <c r="B1106" t="s">
        <v>20</v>
      </c>
      <c r="C1106" t="s">
        <v>35</v>
      </c>
      <c r="D1106" t="s">
        <v>40</v>
      </c>
      <c r="E1106">
        <v>182.66</v>
      </c>
      <c r="F1106">
        <v>75532807</v>
      </c>
      <c r="G1106" s="2">
        <v>44344.567291666674</v>
      </c>
      <c r="H1106" t="s">
        <v>847</v>
      </c>
      <c r="I1106">
        <f t="shared" si="17"/>
        <v>413515.86006788572</v>
      </c>
    </row>
    <row r="1107" spans="1:9" x14ac:dyDescent="0.25">
      <c r="A1107">
        <v>2106</v>
      </c>
      <c r="B1107" t="s">
        <v>10</v>
      </c>
      <c r="C1107" t="s">
        <v>25</v>
      </c>
      <c r="D1107" t="s">
        <v>47</v>
      </c>
      <c r="E1107">
        <v>54.55</v>
      </c>
      <c r="F1107">
        <v>31217340</v>
      </c>
      <c r="G1107" s="2">
        <v>42646.591319444437</v>
      </c>
      <c r="H1107" t="s">
        <v>502</v>
      </c>
      <c r="I1107">
        <f t="shared" si="17"/>
        <v>572270.21081576543</v>
      </c>
    </row>
    <row r="1108" spans="1:9" x14ac:dyDescent="0.25">
      <c r="A1108">
        <v>2107</v>
      </c>
      <c r="B1108" t="s">
        <v>15</v>
      </c>
      <c r="C1108" t="s">
        <v>30</v>
      </c>
      <c r="D1108" t="s">
        <v>43</v>
      </c>
      <c r="E1108">
        <v>168.66</v>
      </c>
      <c r="F1108">
        <v>20660610</v>
      </c>
      <c r="G1108" s="2">
        <v>43241.750763888893</v>
      </c>
      <c r="H1108" t="s">
        <v>411</v>
      </c>
      <c r="I1108">
        <f t="shared" si="17"/>
        <v>122498.5770188545</v>
      </c>
    </row>
    <row r="1109" spans="1:9" x14ac:dyDescent="0.25">
      <c r="A1109">
        <v>2108</v>
      </c>
      <c r="B1109" t="s">
        <v>9</v>
      </c>
      <c r="C1109" t="s">
        <v>24</v>
      </c>
      <c r="D1109" t="s">
        <v>43</v>
      </c>
      <c r="E1109">
        <v>71.56</v>
      </c>
      <c r="F1109">
        <v>11803331</v>
      </c>
      <c r="G1109" s="2">
        <v>38639.684074074074</v>
      </c>
      <c r="H1109" t="s">
        <v>682</v>
      </c>
      <c r="I1109">
        <f t="shared" si="17"/>
        <v>164943.13862493011</v>
      </c>
    </row>
    <row r="1110" spans="1:9" x14ac:dyDescent="0.25">
      <c r="A1110">
        <v>2109</v>
      </c>
      <c r="B1110" t="s">
        <v>17</v>
      </c>
      <c r="C1110" t="s">
        <v>32</v>
      </c>
      <c r="D1110" t="s">
        <v>48</v>
      </c>
      <c r="E1110">
        <v>36.56</v>
      </c>
      <c r="F1110">
        <v>92519808</v>
      </c>
      <c r="G1110" s="2">
        <v>40041.490358796298</v>
      </c>
      <c r="H1110" t="s">
        <v>848</v>
      </c>
      <c r="I1110">
        <f t="shared" si="17"/>
        <v>2530629.3216630197</v>
      </c>
    </row>
    <row r="1111" spans="1:9" x14ac:dyDescent="0.25">
      <c r="A1111">
        <v>2110</v>
      </c>
      <c r="B1111" t="s">
        <v>22</v>
      </c>
      <c r="C1111" t="s">
        <v>37</v>
      </c>
      <c r="D1111" t="s">
        <v>40</v>
      </c>
      <c r="E1111">
        <v>37.5</v>
      </c>
      <c r="F1111">
        <v>34537576</v>
      </c>
      <c r="G1111" s="2">
        <v>39710.405046296299</v>
      </c>
      <c r="H1111" t="s">
        <v>598</v>
      </c>
      <c r="I1111">
        <f t="shared" si="17"/>
        <v>921002.02666666661</v>
      </c>
    </row>
    <row r="1112" spans="1:9" x14ac:dyDescent="0.25">
      <c r="A1112">
        <v>2111</v>
      </c>
      <c r="B1112" t="s">
        <v>16</v>
      </c>
      <c r="C1112" t="s">
        <v>31</v>
      </c>
      <c r="D1112" t="s">
        <v>47</v>
      </c>
      <c r="E1112">
        <v>100.62</v>
      </c>
      <c r="F1112">
        <v>67637175</v>
      </c>
      <c r="G1112" s="2">
        <v>38392.033333333333</v>
      </c>
      <c r="H1112" t="s">
        <v>849</v>
      </c>
      <c r="I1112">
        <f t="shared" si="17"/>
        <v>672204.08467501483</v>
      </c>
    </row>
    <row r="1113" spans="1:9" x14ac:dyDescent="0.25">
      <c r="A1113">
        <v>2112</v>
      </c>
      <c r="B1113" t="s">
        <v>8</v>
      </c>
      <c r="C1113" t="s">
        <v>23</v>
      </c>
      <c r="D1113" t="s">
        <v>42</v>
      </c>
      <c r="E1113">
        <v>171.21</v>
      </c>
      <c r="F1113">
        <v>48244340</v>
      </c>
      <c r="G1113" s="2">
        <v>43036.375474537039</v>
      </c>
      <c r="H1113" t="s">
        <v>769</v>
      </c>
      <c r="I1113">
        <f t="shared" si="17"/>
        <v>281784.59202149406</v>
      </c>
    </row>
    <row r="1114" spans="1:9" x14ac:dyDescent="0.25">
      <c r="A1114">
        <v>2113</v>
      </c>
      <c r="B1114" t="s">
        <v>15</v>
      </c>
      <c r="C1114" t="s">
        <v>30</v>
      </c>
      <c r="D1114" t="s">
        <v>47</v>
      </c>
      <c r="E1114">
        <v>111.76</v>
      </c>
      <c r="F1114">
        <v>73176984</v>
      </c>
      <c r="G1114" s="2">
        <v>38277.821840277778</v>
      </c>
      <c r="H1114" t="s">
        <v>850</v>
      </c>
      <c r="I1114">
        <f t="shared" si="17"/>
        <v>654769.00501073722</v>
      </c>
    </row>
    <row r="1115" spans="1:9" x14ac:dyDescent="0.25">
      <c r="A1115">
        <v>2114</v>
      </c>
      <c r="B1115" t="s">
        <v>9</v>
      </c>
      <c r="C1115" t="s">
        <v>24</v>
      </c>
      <c r="D1115" t="s">
        <v>43</v>
      </c>
      <c r="E1115">
        <v>114.3</v>
      </c>
      <c r="F1115">
        <v>62385580</v>
      </c>
      <c r="G1115" s="2">
        <v>41525.533159722218</v>
      </c>
      <c r="H1115" t="s">
        <v>851</v>
      </c>
      <c r="I1115">
        <f t="shared" si="17"/>
        <v>545805.59930008755</v>
      </c>
    </row>
    <row r="1116" spans="1:9" x14ac:dyDescent="0.25">
      <c r="A1116">
        <v>2115</v>
      </c>
      <c r="B1116" t="s">
        <v>9</v>
      </c>
      <c r="C1116" t="s">
        <v>24</v>
      </c>
      <c r="D1116" t="s">
        <v>44</v>
      </c>
      <c r="E1116">
        <v>110.18</v>
      </c>
      <c r="F1116">
        <v>18913094</v>
      </c>
      <c r="G1116" s="2">
        <v>40976.258969907409</v>
      </c>
      <c r="H1116" t="s">
        <v>692</v>
      </c>
      <c r="I1116">
        <f t="shared" si="17"/>
        <v>171656.32601198039</v>
      </c>
    </row>
    <row r="1117" spans="1:9" x14ac:dyDescent="0.25">
      <c r="A1117">
        <v>2116</v>
      </c>
      <c r="B1117" t="s">
        <v>18</v>
      </c>
      <c r="C1117" t="s">
        <v>33</v>
      </c>
      <c r="D1117" t="s">
        <v>41</v>
      </c>
      <c r="E1117">
        <v>69.3</v>
      </c>
      <c r="F1117">
        <v>20743332</v>
      </c>
      <c r="G1117" s="2">
        <v>37945.877465277779</v>
      </c>
      <c r="H1117" t="s">
        <v>852</v>
      </c>
      <c r="I1117">
        <f t="shared" si="17"/>
        <v>299326.58008658007</v>
      </c>
    </row>
    <row r="1118" spans="1:9" x14ac:dyDescent="0.25">
      <c r="A1118">
        <v>2117</v>
      </c>
      <c r="B1118" t="s">
        <v>19</v>
      </c>
      <c r="C1118" t="s">
        <v>34</v>
      </c>
      <c r="D1118" t="s">
        <v>46</v>
      </c>
      <c r="E1118">
        <v>111.53</v>
      </c>
      <c r="F1118">
        <v>67362903</v>
      </c>
      <c r="G1118" s="2">
        <v>39628.469710648147</v>
      </c>
      <c r="H1118" t="s">
        <v>853</v>
      </c>
      <c r="I1118">
        <f t="shared" si="17"/>
        <v>603989.08813772083</v>
      </c>
    </row>
    <row r="1119" spans="1:9" x14ac:dyDescent="0.25">
      <c r="A1119">
        <v>2118</v>
      </c>
      <c r="B1119" t="s">
        <v>8</v>
      </c>
      <c r="C1119" t="s">
        <v>23</v>
      </c>
      <c r="D1119" t="s">
        <v>40</v>
      </c>
      <c r="E1119">
        <v>60.62</v>
      </c>
      <c r="F1119">
        <v>56350880</v>
      </c>
      <c r="G1119" s="2">
        <v>38660.628194444442</v>
      </c>
      <c r="H1119" t="s">
        <v>854</v>
      </c>
      <c r="I1119">
        <f t="shared" si="17"/>
        <v>929575.71758495551</v>
      </c>
    </row>
    <row r="1120" spans="1:9" x14ac:dyDescent="0.25">
      <c r="A1120">
        <v>2119</v>
      </c>
      <c r="B1120" t="s">
        <v>13</v>
      </c>
      <c r="C1120" t="s">
        <v>28</v>
      </c>
      <c r="D1120" t="s">
        <v>48</v>
      </c>
      <c r="E1120">
        <v>116.29</v>
      </c>
      <c r="F1120">
        <v>40112539</v>
      </c>
      <c r="G1120" s="2">
        <v>42852.583368055559</v>
      </c>
      <c r="H1120" t="s">
        <v>242</v>
      </c>
      <c r="I1120">
        <f t="shared" si="17"/>
        <v>344935.41147132165</v>
      </c>
    </row>
    <row r="1121" spans="1:9" x14ac:dyDescent="0.25">
      <c r="A1121">
        <v>2120</v>
      </c>
      <c r="B1121" t="s">
        <v>20</v>
      </c>
      <c r="C1121" t="s">
        <v>35</v>
      </c>
      <c r="D1121" t="s">
        <v>42</v>
      </c>
      <c r="E1121">
        <v>63.85</v>
      </c>
      <c r="F1121">
        <v>89704352</v>
      </c>
      <c r="G1121" s="2">
        <v>44505.782534722217</v>
      </c>
      <c r="H1121" t="s">
        <v>855</v>
      </c>
      <c r="I1121">
        <f t="shared" si="17"/>
        <v>1404923.2889584964</v>
      </c>
    </row>
    <row r="1122" spans="1:9" x14ac:dyDescent="0.25">
      <c r="A1122">
        <v>2121</v>
      </c>
      <c r="B1122" t="s">
        <v>10</v>
      </c>
      <c r="C1122" t="s">
        <v>25</v>
      </c>
      <c r="D1122" t="s">
        <v>38</v>
      </c>
      <c r="E1122">
        <v>152.24</v>
      </c>
      <c r="F1122">
        <v>75426842</v>
      </c>
      <c r="G1122" s="2">
        <v>41046.351319444453</v>
      </c>
      <c r="H1122" t="s">
        <v>672</v>
      </c>
      <c r="I1122">
        <f t="shared" si="17"/>
        <v>495446.9390436153</v>
      </c>
    </row>
    <row r="1123" spans="1:9" x14ac:dyDescent="0.25">
      <c r="A1123">
        <v>2122</v>
      </c>
      <c r="B1123" t="s">
        <v>18</v>
      </c>
      <c r="C1123" t="s">
        <v>33</v>
      </c>
      <c r="D1123" t="s">
        <v>41</v>
      </c>
      <c r="E1123">
        <v>194.95</v>
      </c>
      <c r="F1123">
        <v>95867128</v>
      </c>
      <c r="G1123" s="2">
        <v>38172.092361111107</v>
      </c>
      <c r="H1123" t="s">
        <v>464</v>
      </c>
      <c r="I1123">
        <f t="shared" si="17"/>
        <v>491752.38779174152</v>
      </c>
    </row>
    <row r="1124" spans="1:9" x14ac:dyDescent="0.25">
      <c r="A1124">
        <v>2123</v>
      </c>
      <c r="B1124" t="s">
        <v>20</v>
      </c>
      <c r="C1124" t="s">
        <v>35</v>
      </c>
      <c r="D1124" t="s">
        <v>39</v>
      </c>
      <c r="E1124">
        <v>135.29</v>
      </c>
      <c r="F1124">
        <v>60657516</v>
      </c>
      <c r="G1124" s="2">
        <v>43692.735821759263</v>
      </c>
      <c r="H1124" t="s">
        <v>791</v>
      </c>
      <c r="I1124">
        <f t="shared" si="17"/>
        <v>448351.80722891568</v>
      </c>
    </row>
    <row r="1125" spans="1:9" x14ac:dyDescent="0.25">
      <c r="A1125">
        <v>2124</v>
      </c>
      <c r="B1125" t="s">
        <v>15</v>
      </c>
      <c r="C1125" t="s">
        <v>30</v>
      </c>
      <c r="D1125" t="s">
        <v>42</v>
      </c>
      <c r="E1125">
        <v>33.6</v>
      </c>
      <c r="F1125">
        <v>87924596</v>
      </c>
      <c r="G1125" s="2">
        <v>38612.912858796299</v>
      </c>
      <c r="H1125" t="s">
        <v>568</v>
      </c>
      <c r="I1125">
        <f t="shared" si="17"/>
        <v>2616803.4523809524</v>
      </c>
    </row>
    <row r="1126" spans="1:9" x14ac:dyDescent="0.25">
      <c r="A1126">
        <v>2125</v>
      </c>
      <c r="B1126" t="s">
        <v>14</v>
      </c>
      <c r="C1126" t="s">
        <v>29</v>
      </c>
      <c r="D1126" t="s">
        <v>43</v>
      </c>
      <c r="E1126">
        <v>154.55000000000001</v>
      </c>
      <c r="F1126">
        <v>2358044</v>
      </c>
      <c r="G1126" s="2">
        <v>43220.404733796298</v>
      </c>
      <c r="H1126" t="s">
        <v>856</v>
      </c>
      <c r="I1126">
        <f t="shared" si="17"/>
        <v>15257.483015205435</v>
      </c>
    </row>
    <row r="1127" spans="1:9" x14ac:dyDescent="0.25">
      <c r="A1127">
        <v>2126</v>
      </c>
      <c r="B1127" t="s">
        <v>22</v>
      </c>
      <c r="C1127" t="s">
        <v>37</v>
      </c>
      <c r="D1127" t="s">
        <v>40</v>
      </c>
      <c r="E1127">
        <v>106.95</v>
      </c>
      <c r="F1127">
        <v>15488815</v>
      </c>
      <c r="G1127" s="2">
        <v>43156.845231481479</v>
      </c>
      <c r="H1127" t="s">
        <v>505</v>
      </c>
      <c r="I1127">
        <f t="shared" si="17"/>
        <v>144822.95465170642</v>
      </c>
    </row>
    <row r="1128" spans="1:9" x14ac:dyDescent="0.25">
      <c r="A1128">
        <v>2127</v>
      </c>
      <c r="B1128" t="s">
        <v>8</v>
      </c>
      <c r="C1128" t="s">
        <v>23</v>
      </c>
      <c r="D1128" t="s">
        <v>42</v>
      </c>
      <c r="E1128">
        <v>81.760000000000005</v>
      </c>
      <c r="F1128">
        <v>7200912</v>
      </c>
      <c r="G1128" s="2">
        <v>41330.767083333332</v>
      </c>
      <c r="H1128" t="s">
        <v>434</v>
      </c>
      <c r="I1128">
        <f t="shared" si="17"/>
        <v>88073.776908023472</v>
      </c>
    </row>
    <row r="1129" spans="1:9" x14ac:dyDescent="0.25">
      <c r="A1129">
        <v>2128</v>
      </c>
      <c r="B1129" t="s">
        <v>22</v>
      </c>
      <c r="C1129" t="s">
        <v>37</v>
      </c>
      <c r="D1129" t="s">
        <v>43</v>
      </c>
      <c r="E1129">
        <v>167.59</v>
      </c>
      <c r="F1129">
        <v>89021575</v>
      </c>
      <c r="G1129" s="2">
        <v>38485.05127314815</v>
      </c>
      <c r="H1129" t="s">
        <v>692</v>
      </c>
      <c r="I1129">
        <f t="shared" si="17"/>
        <v>531186.67581597948</v>
      </c>
    </row>
    <row r="1130" spans="1:9" x14ac:dyDescent="0.25">
      <c r="A1130">
        <v>2129</v>
      </c>
      <c r="B1130" t="s">
        <v>21</v>
      </c>
      <c r="C1130" t="s">
        <v>36</v>
      </c>
      <c r="D1130" t="s">
        <v>39</v>
      </c>
      <c r="E1130">
        <v>192.51</v>
      </c>
      <c r="F1130">
        <v>17696789</v>
      </c>
      <c r="G1130" s="2">
        <v>37900.612488425933</v>
      </c>
      <c r="H1130" t="s">
        <v>743</v>
      </c>
      <c r="I1130">
        <f t="shared" si="17"/>
        <v>91926.596020985933</v>
      </c>
    </row>
    <row r="1131" spans="1:9" x14ac:dyDescent="0.25">
      <c r="A1131">
        <v>2130</v>
      </c>
      <c r="B1131" t="s">
        <v>14</v>
      </c>
      <c r="C1131" t="s">
        <v>29</v>
      </c>
      <c r="D1131" t="s">
        <v>39</v>
      </c>
      <c r="E1131">
        <v>100.66</v>
      </c>
      <c r="F1131">
        <v>50923172</v>
      </c>
      <c r="G1131" s="2">
        <v>44625.925138888888</v>
      </c>
      <c r="H1131" t="s">
        <v>368</v>
      </c>
      <c r="I1131">
        <f t="shared" si="17"/>
        <v>505892.82733955892</v>
      </c>
    </row>
    <row r="1132" spans="1:9" x14ac:dyDescent="0.25">
      <c r="A1132">
        <v>2131</v>
      </c>
      <c r="B1132" t="s">
        <v>21</v>
      </c>
      <c r="C1132" t="s">
        <v>36</v>
      </c>
      <c r="D1132" t="s">
        <v>42</v>
      </c>
      <c r="E1132">
        <v>35.81</v>
      </c>
      <c r="F1132">
        <v>43115218</v>
      </c>
      <c r="G1132" s="2">
        <v>38528.112974537027</v>
      </c>
      <c r="H1132" t="s">
        <v>242</v>
      </c>
      <c r="I1132">
        <f t="shared" si="17"/>
        <v>1203999.3856464673</v>
      </c>
    </row>
    <row r="1133" spans="1:9" x14ac:dyDescent="0.25">
      <c r="A1133">
        <v>2132</v>
      </c>
      <c r="B1133" t="s">
        <v>18</v>
      </c>
      <c r="C1133" t="s">
        <v>33</v>
      </c>
      <c r="D1133" t="s">
        <v>42</v>
      </c>
      <c r="E1133">
        <v>118.75</v>
      </c>
      <c r="F1133">
        <v>74035605</v>
      </c>
      <c r="G1133" s="2">
        <v>40022.304328703707</v>
      </c>
      <c r="H1133" t="s">
        <v>650</v>
      </c>
      <c r="I1133">
        <f t="shared" si="17"/>
        <v>623457.72631578951</v>
      </c>
    </row>
    <row r="1134" spans="1:9" x14ac:dyDescent="0.25">
      <c r="A1134">
        <v>2133</v>
      </c>
      <c r="B1134" t="s">
        <v>14</v>
      </c>
      <c r="C1134" t="s">
        <v>29</v>
      </c>
      <c r="D1134" t="s">
        <v>40</v>
      </c>
      <c r="E1134">
        <v>183.42</v>
      </c>
      <c r="F1134">
        <v>62640213</v>
      </c>
      <c r="G1134" s="2">
        <v>41510.477453703701</v>
      </c>
      <c r="H1134" t="s">
        <v>857</v>
      </c>
      <c r="I1134">
        <f t="shared" si="17"/>
        <v>341512.44684331043</v>
      </c>
    </row>
    <row r="1135" spans="1:9" x14ac:dyDescent="0.25">
      <c r="A1135">
        <v>2134</v>
      </c>
      <c r="B1135" t="s">
        <v>17</v>
      </c>
      <c r="C1135" t="s">
        <v>32</v>
      </c>
      <c r="D1135" t="s">
        <v>38</v>
      </c>
      <c r="E1135">
        <v>90.88</v>
      </c>
      <c r="F1135">
        <v>3760659</v>
      </c>
      <c r="G1135" s="2">
        <v>40931.293749999997</v>
      </c>
      <c r="H1135" t="s">
        <v>858</v>
      </c>
      <c r="I1135">
        <f t="shared" si="17"/>
        <v>41380.490757042258</v>
      </c>
    </row>
    <row r="1136" spans="1:9" x14ac:dyDescent="0.25">
      <c r="A1136">
        <v>2135</v>
      </c>
      <c r="B1136" t="s">
        <v>13</v>
      </c>
      <c r="C1136" t="s">
        <v>28</v>
      </c>
      <c r="D1136" t="s">
        <v>42</v>
      </c>
      <c r="E1136">
        <v>151.35</v>
      </c>
      <c r="F1136">
        <v>79378648</v>
      </c>
      <c r="G1136" s="2">
        <v>38445.482222222221</v>
      </c>
      <c r="H1136" t="s">
        <v>191</v>
      </c>
      <c r="I1136">
        <f t="shared" si="17"/>
        <v>524470.74991740996</v>
      </c>
    </row>
    <row r="1137" spans="1:9" x14ac:dyDescent="0.25">
      <c r="A1137">
        <v>2136</v>
      </c>
      <c r="B1137" t="s">
        <v>19</v>
      </c>
      <c r="C1137" t="s">
        <v>34</v>
      </c>
      <c r="D1137" t="s">
        <v>40</v>
      </c>
      <c r="E1137">
        <v>35.36</v>
      </c>
      <c r="F1137">
        <v>25444607</v>
      </c>
      <c r="G1137" s="2">
        <v>39035.473935185182</v>
      </c>
      <c r="H1137" t="s">
        <v>374</v>
      </c>
      <c r="I1137">
        <f t="shared" si="17"/>
        <v>719587.30203619914</v>
      </c>
    </row>
    <row r="1138" spans="1:9" x14ac:dyDescent="0.25">
      <c r="A1138">
        <v>2137</v>
      </c>
      <c r="B1138" t="s">
        <v>15</v>
      </c>
      <c r="C1138" t="s">
        <v>30</v>
      </c>
      <c r="D1138" t="s">
        <v>48</v>
      </c>
      <c r="E1138">
        <v>33.549999999999997</v>
      </c>
      <c r="F1138">
        <v>96893623</v>
      </c>
      <c r="G1138" s="2">
        <v>39920.013854166667</v>
      </c>
      <c r="H1138" t="s">
        <v>859</v>
      </c>
      <c r="I1138">
        <f t="shared" si="17"/>
        <v>2888036.453055142</v>
      </c>
    </row>
    <row r="1139" spans="1:9" x14ac:dyDescent="0.25">
      <c r="A1139">
        <v>2138</v>
      </c>
      <c r="B1139" t="s">
        <v>17</v>
      </c>
      <c r="C1139" t="s">
        <v>32</v>
      </c>
      <c r="D1139" t="s">
        <v>42</v>
      </c>
      <c r="E1139">
        <v>38.4</v>
      </c>
      <c r="F1139">
        <v>11216524</v>
      </c>
      <c r="G1139" s="2">
        <v>44138.947245370371</v>
      </c>
      <c r="H1139" t="s">
        <v>539</v>
      </c>
      <c r="I1139">
        <f t="shared" si="17"/>
        <v>292096.97916666669</v>
      </c>
    </row>
    <row r="1140" spans="1:9" x14ac:dyDescent="0.25">
      <c r="A1140">
        <v>2139</v>
      </c>
      <c r="B1140" t="s">
        <v>12</v>
      </c>
      <c r="C1140" t="s">
        <v>27</v>
      </c>
      <c r="D1140" t="s">
        <v>45</v>
      </c>
      <c r="E1140">
        <v>165.77</v>
      </c>
      <c r="F1140">
        <v>46594540</v>
      </c>
      <c r="G1140" s="2">
        <v>41607.106921296298</v>
      </c>
      <c r="H1140" t="s">
        <v>361</v>
      </c>
      <c r="I1140">
        <f t="shared" si="17"/>
        <v>281079.44742715807</v>
      </c>
    </row>
    <row r="1141" spans="1:9" x14ac:dyDescent="0.25">
      <c r="A1141">
        <v>2140</v>
      </c>
      <c r="B1141" t="s">
        <v>11</v>
      </c>
      <c r="C1141" t="s">
        <v>26</v>
      </c>
      <c r="D1141" t="s">
        <v>48</v>
      </c>
      <c r="E1141">
        <v>124.44</v>
      </c>
      <c r="F1141">
        <v>92737908</v>
      </c>
      <c r="G1141" s="2">
        <v>38231.538078703707</v>
      </c>
      <c r="H1141" t="s">
        <v>860</v>
      </c>
      <c r="I1141">
        <f t="shared" si="17"/>
        <v>745241.94792671164</v>
      </c>
    </row>
    <row r="1142" spans="1:9" x14ac:dyDescent="0.25">
      <c r="A1142">
        <v>2141</v>
      </c>
      <c r="B1142" t="s">
        <v>14</v>
      </c>
      <c r="C1142" t="s">
        <v>29</v>
      </c>
      <c r="D1142" t="s">
        <v>43</v>
      </c>
      <c r="E1142">
        <v>71.56</v>
      </c>
      <c r="F1142">
        <v>70325358</v>
      </c>
      <c r="G1142" s="2">
        <v>43946.272488425922</v>
      </c>
      <c r="H1142" t="s">
        <v>861</v>
      </c>
      <c r="I1142">
        <f t="shared" si="17"/>
        <v>982746.75796534377</v>
      </c>
    </row>
    <row r="1143" spans="1:9" x14ac:dyDescent="0.25">
      <c r="A1143">
        <v>2142</v>
      </c>
      <c r="B1143" t="s">
        <v>17</v>
      </c>
      <c r="C1143" t="s">
        <v>32</v>
      </c>
      <c r="D1143" t="s">
        <v>39</v>
      </c>
      <c r="E1143">
        <v>104.12</v>
      </c>
      <c r="F1143">
        <v>71566206</v>
      </c>
      <c r="G1143" s="2">
        <v>39715.770358796297</v>
      </c>
      <c r="H1143" t="s">
        <v>862</v>
      </c>
      <c r="I1143">
        <f t="shared" si="17"/>
        <v>687343.50749135611</v>
      </c>
    </row>
    <row r="1144" spans="1:9" x14ac:dyDescent="0.25">
      <c r="A1144">
        <v>2143</v>
      </c>
      <c r="B1144" t="s">
        <v>9</v>
      </c>
      <c r="C1144" t="s">
        <v>24</v>
      </c>
      <c r="D1144" t="s">
        <v>40</v>
      </c>
      <c r="E1144">
        <v>116.63</v>
      </c>
      <c r="F1144">
        <v>67966330</v>
      </c>
      <c r="G1144" s="2">
        <v>38713.364548611113</v>
      </c>
      <c r="H1144" t="s">
        <v>863</v>
      </c>
      <c r="I1144">
        <f t="shared" si="17"/>
        <v>582751.69338935101</v>
      </c>
    </row>
    <row r="1145" spans="1:9" x14ac:dyDescent="0.25">
      <c r="A1145">
        <v>2144</v>
      </c>
      <c r="B1145" t="s">
        <v>20</v>
      </c>
      <c r="C1145" t="s">
        <v>35</v>
      </c>
      <c r="D1145" t="s">
        <v>44</v>
      </c>
      <c r="E1145">
        <v>161.61000000000001</v>
      </c>
      <c r="F1145">
        <v>62987529</v>
      </c>
      <c r="G1145" s="2">
        <v>44698.369837962957</v>
      </c>
      <c r="H1145" t="s">
        <v>606</v>
      </c>
      <c r="I1145">
        <f t="shared" si="17"/>
        <v>389750.19491368107</v>
      </c>
    </row>
    <row r="1146" spans="1:9" x14ac:dyDescent="0.25">
      <c r="A1146">
        <v>2145</v>
      </c>
      <c r="B1146" t="s">
        <v>13</v>
      </c>
      <c r="C1146" t="s">
        <v>28</v>
      </c>
      <c r="D1146" t="s">
        <v>42</v>
      </c>
      <c r="E1146">
        <v>156.46</v>
      </c>
      <c r="F1146">
        <v>79759571</v>
      </c>
      <c r="G1146" s="2">
        <v>39135.694884259261</v>
      </c>
      <c r="H1146" t="s">
        <v>120</v>
      </c>
      <c r="I1146">
        <f t="shared" si="17"/>
        <v>509776.1153010354</v>
      </c>
    </row>
    <row r="1147" spans="1:9" x14ac:dyDescent="0.25">
      <c r="A1147">
        <v>2146</v>
      </c>
      <c r="B1147" t="s">
        <v>21</v>
      </c>
      <c r="C1147" t="s">
        <v>36</v>
      </c>
      <c r="D1147" t="s">
        <v>38</v>
      </c>
      <c r="E1147">
        <v>76.83</v>
      </c>
      <c r="F1147">
        <v>37495850</v>
      </c>
      <c r="G1147" s="2">
        <v>43457.514270833337</v>
      </c>
      <c r="H1147" t="s">
        <v>701</v>
      </c>
      <c r="I1147">
        <f t="shared" si="17"/>
        <v>488036.57425484835</v>
      </c>
    </row>
    <row r="1148" spans="1:9" x14ac:dyDescent="0.25">
      <c r="A1148">
        <v>2147</v>
      </c>
      <c r="B1148" t="s">
        <v>20</v>
      </c>
      <c r="C1148" t="s">
        <v>35</v>
      </c>
      <c r="D1148" t="s">
        <v>38</v>
      </c>
      <c r="E1148">
        <v>114.25</v>
      </c>
      <c r="F1148">
        <v>81479197</v>
      </c>
      <c r="G1148" s="2">
        <v>43735.649675925917</v>
      </c>
      <c r="H1148" t="s">
        <v>864</v>
      </c>
      <c r="I1148">
        <f t="shared" si="17"/>
        <v>713165.83807439823</v>
      </c>
    </row>
    <row r="1149" spans="1:9" x14ac:dyDescent="0.25">
      <c r="A1149">
        <v>2148</v>
      </c>
      <c r="B1149" t="s">
        <v>19</v>
      </c>
      <c r="C1149" t="s">
        <v>34</v>
      </c>
      <c r="D1149" t="s">
        <v>45</v>
      </c>
      <c r="E1149">
        <v>142.99</v>
      </c>
      <c r="F1149">
        <v>15958025</v>
      </c>
      <c r="G1149" s="2">
        <v>39801.492002314822</v>
      </c>
      <c r="H1149" t="s">
        <v>531</v>
      </c>
      <c r="I1149">
        <f t="shared" si="17"/>
        <v>111602.38478215259</v>
      </c>
    </row>
    <row r="1150" spans="1:9" x14ac:dyDescent="0.25">
      <c r="A1150">
        <v>2149</v>
      </c>
      <c r="B1150" t="s">
        <v>22</v>
      </c>
      <c r="C1150" t="s">
        <v>37</v>
      </c>
      <c r="D1150" t="s">
        <v>46</v>
      </c>
      <c r="E1150">
        <v>71.77</v>
      </c>
      <c r="F1150">
        <v>86673482</v>
      </c>
      <c r="G1150" s="2">
        <v>37968.778564814813</v>
      </c>
      <c r="H1150" t="s">
        <v>297</v>
      </c>
      <c r="I1150">
        <f t="shared" si="17"/>
        <v>1207656.1515953741</v>
      </c>
    </row>
    <row r="1151" spans="1:9" x14ac:dyDescent="0.25">
      <c r="A1151">
        <v>2150</v>
      </c>
      <c r="B1151" t="s">
        <v>22</v>
      </c>
      <c r="C1151" t="s">
        <v>37</v>
      </c>
      <c r="D1151" t="s">
        <v>44</v>
      </c>
      <c r="E1151">
        <v>159.97999999999999</v>
      </c>
      <c r="F1151">
        <v>18711974</v>
      </c>
      <c r="G1151" s="2">
        <v>42773.495034722233</v>
      </c>
      <c r="H1151" t="s">
        <v>865</v>
      </c>
      <c r="I1151">
        <f t="shared" si="17"/>
        <v>116964.45805725716</v>
      </c>
    </row>
    <row r="1152" spans="1:9" x14ac:dyDescent="0.25">
      <c r="A1152">
        <v>2151</v>
      </c>
      <c r="B1152" t="s">
        <v>12</v>
      </c>
      <c r="C1152" t="s">
        <v>27</v>
      </c>
      <c r="D1152" t="s">
        <v>46</v>
      </c>
      <c r="E1152">
        <v>135.79</v>
      </c>
      <c r="F1152">
        <v>63616288</v>
      </c>
      <c r="G1152" s="2">
        <v>43905.978055555563</v>
      </c>
      <c r="H1152" t="s">
        <v>866</v>
      </c>
      <c r="I1152">
        <f t="shared" si="17"/>
        <v>468490.22755725757</v>
      </c>
    </row>
    <row r="1153" spans="1:9" x14ac:dyDescent="0.25">
      <c r="A1153">
        <v>2152</v>
      </c>
      <c r="B1153" t="s">
        <v>19</v>
      </c>
      <c r="C1153" t="s">
        <v>34</v>
      </c>
      <c r="D1153" t="s">
        <v>43</v>
      </c>
      <c r="E1153">
        <v>49.36</v>
      </c>
      <c r="F1153">
        <v>99922161</v>
      </c>
      <c r="G1153" s="2">
        <v>43833.095324074071</v>
      </c>
      <c r="H1153" t="s">
        <v>197</v>
      </c>
      <c r="I1153">
        <f t="shared" si="17"/>
        <v>2024354.9635332252</v>
      </c>
    </row>
    <row r="1154" spans="1:9" x14ac:dyDescent="0.25">
      <c r="A1154">
        <v>2153</v>
      </c>
      <c r="B1154" t="s">
        <v>10</v>
      </c>
      <c r="C1154" t="s">
        <v>25</v>
      </c>
      <c r="D1154" t="s">
        <v>39</v>
      </c>
      <c r="E1154">
        <v>159.26</v>
      </c>
      <c r="F1154">
        <v>84045107</v>
      </c>
      <c r="G1154" s="2">
        <v>42683.528680555559</v>
      </c>
      <c r="H1154" t="s">
        <v>867</v>
      </c>
      <c r="I1154">
        <f t="shared" si="17"/>
        <v>527722.63594122825</v>
      </c>
    </row>
    <row r="1155" spans="1:9" x14ac:dyDescent="0.25">
      <c r="A1155">
        <v>2154</v>
      </c>
      <c r="B1155" t="s">
        <v>12</v>
      </c>
      <c r="C1155" t="s">
        <v>27</v>
      </c>
      <c r="D1155" t="s">
        <v>43</v>
      </c>
      <c r="E1155">
        <v>63.61</v>
      </c>
      <c r="F1155">
        <v>56212635</v>
      </c>
      <c r="G1155" s="2">
        <v>39587.636423611111</v>
      </c>
      <c r="H1155" t="s">
        <v>868</v>
      </c>
      <c r="I1155">
        <f t="shared" ref="I1155:I1218" si="18">F1155/E1155</f>
        <v>883707.51454173878</v>
      </c>
    </row>
    <row r="1156" spans="1:9" x14ac:dyDescent="0.25">
      <c r="A1156">
        <v>2155</v>
      </c>
      <c r="B1156" t="s">
        <v>22</v>
      </c>
      <c r="C1156" t="s">
        <v>37</v>
      </c>
      <c r="D1156" t="s">
        <v>43</v>
      </c>
      <c r="E1156">
        <v>173.76</v>
      </c>
      <c r="F1156">
        <v>29395740</v>
      </c>
      <c r="G1156" s="2">
        <v>38538.718032407407</v>
      </c>
      <c r="H1156" t="s">
        <v>636</v>
      </c>
      <c r="I1156">
        <f t="shared" si="18"/>
        <v>169174.37845303869</v>
      </c>
    </row>
    <row r="1157" spans="1:9" x14ac:dyDescent="0.25">
      <c r="A1157">
        <v>2156</v>
      </c>
      <c r="B1157" t="s">
        <v>12</v>
      </c>
      <c r="C1157" t="s">
        <v>27</v>
      </c>
      <c r="D1157" t="s">
        <v>47</v>
      </c>
      <c r="E1157">
        <v>106.2</v>
      </c>
      <c r="F1157">
        <v>63640949</v>
      </c>
      <c r="G1157" s="2">
        <v>39056.133842592593</v>
      </c>
      <c r="H1157" t="s">
        <v>361</v>
      </c>
      <c r="I1157">
        <f t="shared" si="18"/>
        <v>599255.64030131826</v>
      </c>
    </row>
    <row r="1158" spans="1:9" x14ac:dyDescent="0.25">
      <c r="A1158">
        <v>2157</v>
      </c>
      <c r="B1158" t="s">
        <v>21</v>
      </c>
      <c r="C1158" t="s">
        <v>36</v>
      </c>
      <c r="D1158" t="s">
        <v>45</v>
      </c>
      <c r="E1158">
        <v>148.47</v>
      </c>
      <c r="F1158">
        <v>82169439</v>
      </c>
      <c r="G1158" s="2">
        <v>39126.514282407406</v>
      </c>
      <c r="H1158" t="s">
        <v>580</v>
      </c>
      <c r="I1158">
        <f t="shared" si="18"/>
        <v>553441.36189129122</v>
      </c>
    </row>
    <row r="1159" spans="1:9" x14ac:dyDescent="0.25">
      <c r="A1159">
        <v>2158</v>
      </c>
      <c r="B1159" t="s">
        <v>16</v>
      </c>
      <c r="C1159" t="s">
        <v>31</v>
      </c>
      <c r="D1159" t="s">
        <v>48</v>
      </c>
      <c r="E1159">
        <v>75.8</v>
      </c>
      <c r="F1159">
        <v>67900573</v>
      </c>
      <c r="G1159" s="2">
        <v>39020.950312499997</v>
      </c>
      <c r="H1159" t="s">
        <v>180</v>
      </c>
      <c r="I1159">
        <f t="shared" si="18"/>
        <v>895785.92348284961</v>
      </c>
    </row>
    <row r="1160" spans="1:9" x14ac:dyDescent="0.25">
      <c r="A1160">
        <v>2159</v>
      </c>
      <c r="B1160" t="s">
        <v>20</v>
      </c>
      <c r="C1160" t="s">
        <v>35</v>
      </c>
      <c r="D1160" t="s">
        <v>44</v>
      </c>
      <c r="E1160">
        <v>96.4</v>
      </c>
      <c r="F1160">
        <v>40934946</v>
      </c>
      <c r="G1160" s="2">
        <v>40091.667361111111</v>
      </c>
      <c r="H1160" t="s">
        <v>485</v>
      </c>
      <c r="I1160">
        <f t="shared" si="18"/>
        <v>424636.3692946058</v>
      </c>
    </row>
    <row r="1161" spans="1:9" x14ac:dyDescent="0.25">
      <c r="A1161">
        <v>2160</v>
      </c>
      <c r="B1161" t="s">
        <v>9</v>
      </c>
      <c r="C1161" t="s">
        <v>24</v>
      </c>
      <c r="D1161" t="s">
        <v>43</v>
      </c>
      <c r="E1161">
        <v>54.16</v>
      </c>
      <c r="F1161">
        <v>72551377</v>
      </c>
      <c r="G1161" s="2">
        <v>44597.669328703712</v>
      </c>
      <c r="H1161" t="s">
        <v>620</v>
      </c>
      <c r="I1161">
        <f t="shared" si="18"/>
        <v>1339574.9076809455</v>
      </c>
    </row>
    <row r="1162" spans="1:9" x14ac:dyDescent="0.25">
      <c r="A1162">
        <v>2161</v>
      </c>
      <c r="B1162" t="s">
        <v>14</v>
      </c>
      <c r="C1162" t="s">
        <v>29</v>
      </c>
      <c r="D1162" t="s">
        <v>38</v>
      </c>
      <c r="E1162">
        <v>170.93</v>
      </c>
      <c r="F1162">
        <v>61596759</v>
      </c>
      <c r="G1162" s="2">
        <v>44035.831111111111</v>
      </c>
      <c r="H1162" t="s">
        <v>129</v>
      </c>
      <c r="I1162">
        <f t="shared" si="18"/>
        <v>360362.48171766219</v>
      </c>
    </row>
    <row r="1163" spans="1:9" x14ac:dyDescent="0.25">
      <c r="A1163">
        <v>2162</v>
      </c>
      <c r="B1163" t="s">
        <v>11</v>
      </c>
      <c r="C1163" t="s">
        <v>26</v>
      </c>
      <c r="D1163" t="s">
        <v>41</v>
      </c>
      <c r="E1163">
        <v>110.39</v>
      </c>
      <c r="F1163">
        <v>17080100</v>
      </c>
      <c r="G1163" s="2">
        <v>38444.962962962964</v>
      </c>
      <c r="H1163" t="s">
        <v>869</v>
      </c>
      <c r="I1163">
        <f t="shared" si="18"/>
        <v>154725.0656762388</v>
      </c>
    </row>
    <row r="1164" spans="1:9" x14ac:dyDescent="0.25">
      <c r="A1164">
        <v>2163</v>
      </c>
      <c r="B1164" t="s">
        <v>20</v>
      </c>
      <c r="C1164" t="s">
        <v>35</v>
      </c>
      <c r="D1164" t="s">
        <v>41</v>
      </c>
      <c r="E1164">
        <v>186.79</v>
      </c>
      <c r="F1164">
        <v>25095039</v>
      </c>
      <c r="G1164" s="2">
        <v>44148.557893518519</v>
      </c>
      <c r="H1164" t="s">
        <v>870</v>
      </c>
      <c r="I1164">
        <f t="shared" si="18"/>
        <v>134348.94266288346</v>
      </c>
    </row>
    <row r="1165" spans="1:9" x14ac:dyDescent="0.25">
      <c r="A1165">
        <v>2164</v>
      </c>
      <c r="B1165" t="s">
        <v>16</v>
      </c>
      <c r="C1165" t="s">
        <v>31</v>
      </c>
      <c r="D1165" t="s">
        <v>47</v>
      </c>
      <c r="E1165">
        <v>157.38999999999999</v>
      </c>
      <c r="F1165">
        <v>2113838</v>
      </c>
      <c r="G1165" s="2">
        <v>43732.22824074074</v>
      </c>
      <c r="H1165" t="s">
        <v>546</v>
      </c>
      <c r="I1165">
        <f t="shared" si="18"/>
        <v>13430.57373403647</v>
      </c>
    </row>
    <row r="1166" spans="1:9" x14ac:dyDescent="0.25">
      <c r="A1166">
        <v>2165</v>
      </c>
      <c r="B1166" t="s">
        <v>22</v>
      </c>
      <c r="C1166" t="s">
        <v>37</v>
      </c>
      <c r="D1166" t="s">
        <v>47</v>
      </c>
      <c r="E1166">
        <v>79.81</v>
      </c>
      <c r="F1166">
        <v>49832739</v>
      </c>
      <c r="G1166" s="2">
        <v>44533.39329861111</v>
      </c>
      <c r="H1166" t="s">
        <v>871</v>
      </c>
      <c r="I1166">
        <f t="shared" si="18"/>
        <v>624392.16890114022</v>
      </c>
    </row>
    <row r="1167" spans="1:9" x14ac:dyDescent="0.25">
      <c r="A1167">
        <v>2166</v>
      </c>
      <c r="B1167" t="s">
        <v>11</v>
      </c>
      <c r="C1167" t="s">
        <v>26</v>
      </c>
      <c r="D1167" t="s">
        <v>44</v>
      </c>
      <c r="E1167">
        <v>123.88</v>
      </c>
      <c r="F1167">
        <v>43501444</v>
      </c>
      <c r="G1167" s="2">
        <v>39202.017696759263</v>
      </c>
      <c r="H1167" t="s">
        <v>719</v>
      </c>
      <c r="I1167">
        <f t="shared" si="18"/>
        <v>351157.92702615436</v>
      </c>
    </row>
    <row r="1168" spans="1:9" x14ac:dyDescent="0.25">
      <c r="A1168">
        <v>2167</v>
      </c>
      <c r="B1168" t="s">
        <v>8</v>
      </c>
      <c r="C1168" t="s">
        <v>23</v>
      </c>
      <c r="D1168" t="s">
        <v>47</v>
      </c>
      <c r="E1168">
        <v>49.88</v>
      </c>
      <c r="F1168">
        <v>95301418</v>
      </c>
      <c r="G1168" s="2">
        <v>38823.622152777767</v>
      </c>
      <c r="H1168" t="s">
        <v>260</v>
      </c>
      <c r="I1168">
        <f t="shared" si="18"/>
        <v>1910613.8331996792</v>
      </c>
    </row>
    <row r="1169" spans="1:9" x14ac:dyDescent="0.25">
      <c r="A1169">
        <v>2168</v>
      </c>
      <c r="B1169" t="s">
        <v>20</v>
      </c>
      <c r="C1169" t="s">
        <v>35</v>
      </c>
      <c r="D1169" t="s">
        <v>48</v>
      </c>
      <c r="E1169">
        <v>36.729999999999997</v>
      </c>
      <c r="F1169">
        <v>15847831</v>
      </c>
      <c r="G1169" s="2">
        <v>44001.757268518522</v>
      </c>
      <c r="H1169" t="s">
        <v>872</v>
      </c>
      <c r="I1169">
        <f t="shared" si="18"/>
        <v>431468.3092839641</v>
      </c>
    </row>
    <row r="1170" spans="1:9" x14ac:dyDescent="0.25">
      <c r="A1170">
        <v>2169</v>
      </c>
      <c r="B1170" t="s">
        <v>15</v>
      </c>
      <c r="C1170" t="s">
        <v>30</v>
      </c>
      <c r="D1170" t="s">
        <v>43</v>
      </c>
      <c r="E1170">
        <v>151.72</v>
      </c>
      <c r="F1170">
        <v>6780965</v>
      </c>
      <c r="G1170" s="2">
        <v>39102.906238425923</v>
      </c>
      <c r="H1170" t="s">
        <v>328</v>
      </c>
      <c r="I1170">
        <f t="shared" si="18"/>
        <v>44693.942789348803</v>
      </c>
    </row>
    <row r="1171" spans="1:9" x14ac:dyDescent="0.25">
      <c r="A1171">
        <v>2170</v>
      </c>
      <c r="B1171" t="s">
        <v>11</v>
      </c>
      <c r="C1171" t="s">
        <v>26</v>
      </c>
      <c r="D1171" t="s">
        <v>44</v>
      </c>
      <c r="E1171">
        <v>55.5</v>
      </c>
      <c r="F1171">
        <v>48832366</v>
      </c>
      <c r="G1171" s="2">
        <v>44554.660763888889</v>
      </c>
      <c r="H1171" t="s">
        <v>524</v>
      </c>
      <c r="I1171">
        <f t="shared" si="18"/>
        <v>879862.45045045041</v>
      </c>
    </row>
    <row r="1172" spans="1:9" x14ac:dyDescent="0.25">
      <c r="A1172">
        <v>2171</v>
      </c>
      <c r="B1172" t="s">
        <v>12</v>
      </c>
      <c r="C1172" t="s">
        <v>27</v>
      </c>
      <c r="D1172" t="s">
        <v>43</v>
      </c>
      <c r="E1172">
        <v>166.73</v>
      </c>
      <c r="F1172">
        <v>79271030</v>
      </c>
      <c r="G1172" s="2">
        <v>44649.163252314807</v>
      </c>
      <c r="H1172" t="s">
        <v>445</v>
      </c>
      <c r="I1172">
        <f t="shared" si="18"/>
        <v>475445.51070593175</v>
      </c>
    </row>
    <row r="1173" spans="1:9" x14ac:dyDescent="0.25">
      <c r="A1173">
        <v>2172</v>
      </c>
      <c r="B1173" t="s">
        <v>14</v>
      </c>
      <c r="C1173" t="s">
        <v>29</v>
      </c>
      <c r="D1173" t="s">
        <v>40</v>
      </c>
      <c r="E1173">
        <v>165.44</v>
      </c>
      <c r="F1173">
        <v>63262223</v>
      </c>
      <c r="G1173" s="2">
        <v>42154.641979166663</v>
      </c>
      <c r="H1173" t="s">
        <v>873</v>
      </c>
      <c r="I1173">
        <f t="shared" si="18"/>
        <v>382387.71155705996</v>
      </c>
    </row>
    <row r="1174" spans="1:9" x14ac:dyDescent="0.25">
      <c r="A1174">
        <v>2173</v>
      </c>
      <c r="B1174" t="s">
        <v>15</v>
      </c>
      <c r="C1174" t="s">
        <v>30</v>
      </c>
      <c r="D1174" t="s">
        <v>44</v>
      </c>
      <c r="E1174">
        <v>152.5</v>
      </c>
      <c r="F1174">
        <v>81182629</v>
      </c>
      <c r="G1174" s="2">
        <v>41300.628159722219</v>
      </c>
      <c r="H1174" t="s">
        <v>536</v>
      </c>
      <c r="I1174">
        <f t="shared" si="18"/>
        <v>532345.1081967213</v>
      </c>
    </row>
    <row r="1175" spans="1:9" x14ac:dyDescent="0.25">
      <c r="A1175">
        <v>2174</v>
      </c>
      <c r="B1175" t="s">
        <v>18</v>
      </c>
      <c r="C1175" t="s">
        <v>33</v>
      </c>
      <c r="D1175" t="s">
        <v>46</v>
      </c>
      <c r="E1175">
        <v>165.23</v>
      </c>
      <c r="F1175">
        <v>85749603</v>
      </c>
      <c r="G1175" s="2">
        <v>43709.100219907406</v>
      </c>
      <c r="H1175" t="s">
        <v>798</v>
      </c>
      <c r="I1175">
        <f t="shared" si="18"/>
        <v>518971.14930702659</v>
      </c>
    </row>
    <row r="1176" spans="1:9" x14ac:dyDescent="0.25">
      <c r="A1176">
        <v>2175</v>
      </c>
      <c r="B1176" t="s">
        <v>12</v>
      </c>
      <c r="C1176" t="s">
        <v>27</v>
      </c>
      <c r="D1176" t="s">
        <v>43</v>
      </c>
      <c r="E1176">
        <v>113.62</v>
      </c>
      <c r="F1176">
        <v>2598941</v>
      </c>
      <c r="G1176" s="2">
        <v>44660.987962962958</v>
      </c>
      <c r="H1176" t="s">
        <v>730</v>
      </c>
      <c r="I1176">
        <f t="shared" si="18"/>
        <v>22873.974652349938</v>
      </c>
    </row>
    <row r="1177" spans="1:9" x14ac:dyDescent="0.25">
      <c r="A1177">
        <v>2176</v>
      </c>
      <c r="B1177" t="s">
        <v>18</v>
      </c>
      <c r="C1177" t="s">
        <v>33</v>
      </c>
      <c r="D1177" t="s">
        <v>44</v>
      </c>
      <c r="E1177">
        <v>144.1</v>
      </c>
      <c r="F1177">
        <v>74858966</v>
      </c>
      <c r="G1177" s="2">
        <v>39749.811365740738</v>
      </c>
      <c r="H1177" t="s">
        <v>874</v>
      </c>
      <c r="I1177">
        <f t="shared" si="18"/>
        <v>519493.17140874395</v>
      </c>
    </row>
    <row r="1178" spans="1:9" x14ac:dyDescent="0.25">
      <c r="A1178">
        <v>2177</v>
      </c>
      <c r="B1178" t="s">
        <v>20</v>
      </c>
      <c r="C1178" t="s">
        <v>35</v>
      </c>
      <c r="D1178" t="s">
        <v>42</v>
      </c>
      <c r="E1178">
        <v>190.31</v>
      </c>
      <c r="F1178">
        <v>89269749</v>
      </c>
      <c r="G1178" s="2">
        <v>40186.950162037043</v>
      </c>
      <c r="H1178" t="s">
        <v>870</v>
      </c>
      <c r="I1178">
        <f t="shared" si="18"/>
        <v>469075.45058063162</v>
      </c>
    </row>
    <row r="1179" spans="1:9" x14ac:dyDescent="0.25">
      <c r="A1179">
        <v>2178</v>
      </c>
      <c r="B1179" t="s">
        <v>17</v>
      </c>
      <c r="C1179" t="s">
        <v>32</v>
      </c>
      <c r="D1179" t="s">
        <v>41</v>
      </c>
      <c r="E1179">
        <v>174.13</v>
      </c>
      <c r="F1179">
        <v>42829719</v>
      </c>
      <c r="G1179" s="2">
        <v>39798.265625</v>
      </c>
      <c r="H1179" t="s">
        <v>711</v>
      </c>
      <c r="I1179">
        <f t="shared" si="18"/>
        <v>245964.04410497905</v>
      </c>
    </row>
    <row r="1180" spans="1:9" x14ac:dyDescent="0.25">
      <c r="A1180">
        <v>2179</v>
      </c>
      <c r="B1180" t="s">
        <v>21</v>
      </c>
      <c r="C1180" t="s">
        <v>36</v>
      </c>
      <c r="D1180" t="s">
        <v>38</v>
      </c>
      <c r="E1180">
        <v>91.26</v>
      </c>
      <c r="F1180">
        <v>77732971</v>
      </c>
      <c r="G1180" s="2">
        <v>37913.93546296296</v>
      </c>
      <c r="H1180" t="s">
        <v>287</v>
      </c>
      <c r="I1180">
        <f t="shared" si="18"/>
        <v>851774.8301555994</v>
      </c>
    </row>
    <row r="1181" spans="1:9" x14ac:dyDescent="0.25">
      <c r="A1181">
        <v>2180</v>
      </c>
      <c r="B1181" t="s">
        <v>20</v>
      </c>
      <c r="C1181" t="s">
        <v>35</v>
      </c>
      <c r="D1181" t="s">
        <v>38</v>
      </c>
      <c r="E1181">
        <v>76.34</v>
      </c>
      <c r="F1181">
        <v>25644090</v>
      </c>
      <c r="G1181" s="2">
        <v>41165.982395833344</v>
      </c>
      <c r="H1181" t="s">
        <v>264</v>
      </c>
      <c r="I1181">
        <f t="shared" si="18"/>
        <v>335919.43935027509</v>
      </c>
    </row>
    <row r="1182" spans="1:9" x14ac:dyDescent="0.25">
      <c r="A1182">
        <v>2181</v>
      </c>
      <c r="B1182" t="s">
        <v>21</v>
      </c>
      <c r="C1182" t="s">
        <v>36</v>
      </c>
      <c r="D1182" t="s">
        <v>40</v>
      </c>
      <c r="E1182">
        <v>64.81</v>
      </c>
      <c r="F1182">
        <v>41947951</v>
      </c>
      <c r="G1182" s="2">
        <v>43521.046168981477</v>
      </c>
      <c r="H1182" t="s">
        <v>226</v>
      </c>
      <c r="I1182">
        <f t="shared" si="18"/>
        <v>647245.03934577992</v>
      </c>
    </row>
    <row r="1183" spans="1:9" x14ac:dyDescent="0.25">
      <c r="A1183">
        <v>2182</v>
      </c>
      <c r="B1183" t="s">
        <v>14</v>
      </c>
      <c r="C1183" t="s">
        <v>29</v>
      </c>
      <c r="D1183" t="s">
        <v>40</v>
      </c>
      <c r="E1183">
        <v>58.75</v>
      </c>
      <c r="F1183">
        <v>15907319</v>
      </c>
      <c r="G1183" s="2">
        <v>38149.728136574071</v>
      </c>
      <c r="H1183" t="s">
        <v>875</v>
      </c>
      <c r="I1183">
        <f t="shared" si="18"/>
        <v>270762.87659574469</v>
      </c>
    </row>
    <row r="1184" spans="1:9" x14ac:dyDescent="0.25">
      <c r="A1184">
        <v>2183</v>
      </c>
      <c r="B1184" t="s">
        <v>18</v>
      </c>
      <c r="C1184" t="s">
        <v>33</v>
      </c>
      <c r="D1184" t="s">
        <v>42</v>
      </c>
      <c r="E1184">
        <v>54.16</v>
      </c>
      <c r="F1184">
        <v>83714475</v>
      </c>
      <c r="G1184" s="2">
        <v>39483.087569444448</v>
      </c>
      <c r="H1184" t="s">
        <v>876</v>
      </c>
      <c r="I1184">
        <f t="shared" si="18"/>
        <v>1545688.2385524374</v>
      </c>
    </row>
    <row r="1185" spans="1:9" x14ac:dyDescent="0.25">
      <c r="A1185">
        <v>2184</v>
      </c>
      <c r="B1185" t="s">
        <v>9</v>
      </c>
      <c r="C1185" t="s">
        <v>24</v>
      </c>
      <c r="D1185" t="s">
        <v>45</v>
      </c>
      <c r="E1185">
        <v>184.44</v>
      </c>
      <c r="F1185">
        <v>41401958</v>
      </c>
      <c r="G1185" s="2">
        <v>43376.258506944447</v>
      </c>
      <c r="H1185" t="s">
        <v>877</v>
      </c>
      <c r="I1185">
        <f t="shared" si="18"/>
        <v>224473.85599653004</v>
      </c>
    </row>
    <row r="1186" spans="1:9" x14ac:dyDescent="0.25">
      <c r="A1186">
        <v>2185</v>
      </c>
      <c r="B1186" t="s">
        <v>22</v>
      </c>
      <c r="C1186" t="s">
        <v>37</v>
      </c>
      <c r="D1186" t="s">
        <v>42</v>
      </c>
      <c r="E1186">
        <v>77.239999999999995</v>
      </c>
      <c r="F1186">
        <v>78094961</v>
      </c>
      <c r="G1186" s="2">
        <v>40245.405150462961</v>
      </c>
      <c r="H1186" t="s">
        <v>647</v>
      </c>
      <c r="I1186">
        <f t="shared" si="18"/>
        <v>1011068.8891765925</v>
      </c>
    </row>
    <row r="1187" spans="1:9" x14ac:dyDescent="0.25">
      <c r="A1187">
        <v>2186</v>
      </c>
      <c r="B1187" t="s">
        <v>17</v>
      </c>
      <c r="C1187" t="s">
        <v>32</v>
      </c>
      <c r="D1187" t="s">
        <v>45</v>
      </c>
      <c r="E1187">
        <v>156</v>
      </c>
      <c r="F1187">
        <v>97018278</v>
      </c>
      <c r="G1187" s="2">
        <v>41653.811516203707</v>
      </c>
      <c r="H1187" t="s">
        <v>336</v>
      </c>
      <c r="I1187">
        <f t="shared" si="18"/>
        <v>621912.0384615385</v>
      </c>
    </row>
    <row r="1188" spans="1:9" x14ac:dyDescent="0.25">
      <c r="A1188">
        <v>2187</v>
      </c>
      <c r="B1188" t="s">
        <v>17</v>
      </c>
      <c r="C1188" t="s">
        <v>32</v>
      </c>
      <c r="D1188" t="s">
        <v>39</v>
      </c>
      <c r="E1188">
        <v>92.75</v>
      </c>
      <c r="F1188">
        <v>42708278</v>
      </c>
      <c r="G1188" s="2">
        <v>42016.719571759262</v>
      </c>
      <c r="H1188" t="s">
        <v>314</v>
      </c>
      <c r="I1188">
        <f t="shared" si="18"/>
        <v>460466.60916442046</v>
      </c>
    </row>
    <row r="1189" spans="1:9" x14ac:dyDescent="0.25">
      <c r="A1189">
        <v>2188</v>
      </c>
      <c r="B1189" t="s">
        <v>8</v>
      </c>
      <c r="C1189" t="s">
        <v>23</v>
      </c>
      <c r="D1189" t="s">
        <v>45</v>
      </c>
      <c r="E1189">
        <v>168.35</v>
      </c>
      <c r="F1189">
        <v>30133529</v>
      </c>
      <c r="G1189" s="2">
        <v>38417.302581018521</v>
      </c>
      <c r="H1189" t="s">
        <v>878</v>
      </c>
      <c r="I1189">
        <f t="shared" si="18"/>
        <v>178993.34125334126</v>
      </c>
    </row>
    <row r="1190" spans="1:9" x14ac:dyDescent="0.25">
      <c r="A1190">
        <v>2189</v>
      </c>
      <c r="B1190" t="s">
        <v>22</v>
      </c>
      <c r="C1190" t="s">
        <v>37</v>
      </c>
      <c r="D1190" t="s">
        <v>44</v>
      </c>
      <c r="E1190">
        <v>180.24</v>
      </c>
      <c r="F1190">
        <v>88826838</v>
      </c>
      <c r="G1190" s="2">
        <v>38793.331655092603</v>
      </c>
      <c r="H1190" t="s">
        <v>879</v>
      </c>
      <c r="I1190">
        <f t="shared" si="18"/>
        <v>492825.33288948069</v>
      </c>
    </row>
    <row r="1191" spans="1:9" x14ac:dyDescent="0.25">
      <c r="A1191">
        <v>2190</v>
      </c>
      <c r="B1191" t="s">
        <v>20</v>
      </c>
      <c r="C1191" t="s">
        <v>35</v>
      </c>
      <c r="D1191" t="s">
        <v>41</v>
      </c>
      <c r="E1191">
        <v>163.46</v>
      </c>
      <c r="F1191">
        <v>95859040</v>
      </c>
      <c r="G1191" s="2">
        <v>43032.429930555547</v>
      </c>
      <c r="H1191" t="s">
        <v>880</v>
      </c>
      <c r="I1191">
        <f t="shared" si="18"/>
        <v>586437.29352746846</v>
      </c>
    </row>
    <row r="1192" spans="1:9" x14ac:dyDescent="0.25">
      <c r="A1192">
        <v>2191</v>
      </c>
      <c r="B1192" t="s">
        <v>13</v>
      </c>
      <c r="C1192" t="s">
        <v>28</v>
      </c>
      <c r="D1192" t="s">
        <v>46</v>
      </c>
      <c r="E1192">
        <v>167.52</v>
      </c>
      <c r="F1192">
        <v>28523916</v>
      </c>
      <c r="G1192" s="2">
        <v>41767.875833333332</v>
      </c>
      <c r="H1192" t="s">
        <v>621</v>
      </c>
      <c r="I1192">
        <f t="shared" si="18"/>
        <v>170271.70487106015</v>
      </c>
    </row>
    <row r="1193" spans="1:9" x14ac:dyDescent="0.25">
      <c r="A1193">
        <v>2192</v>
      </c>
      <c r="B1193" t="s">
        <v>9</v>
      </c>
      <c r="C1193" t="s">
        <v>24</v>
      </c>
      <c r="D1193" t="s">
        <v>39</v>
      </c>
      <c r="E1193">
        <v>76.89</v>
      </c>
      <c r="F1193">
        <v>41712734</v>
      </c>
      <c r="G1193" s="2">
        <v>43034.226423611108</v>
      </c>
      <c r="H1193" t="s">
        <v>453</v>
      </c>
      <c r="I1193">
        <f t="shared" si="18"/>
        <v>542498.81649109116</v>
      </c>
    </row>
    <row r="1194" spans="1:9" x14ac:dyDescent="0.25">
      <c r="A1194">
        <v>2193</v>
      </c>
      <c r="B1194" t="s">
        <v>15</v>
      </c>
      <c r="C1194" t="s">
        <v>30</v>
      </c>
      <c r="D1194" t="s">
        <v>44</v>
      </c>
      <c r="E1194">
        <v>96.51</v>
      </c>
      <c r="F1194">
        <v>15562040</v>
      </c>
      <c r="G1194" s="2">
        <v>42616.924907407411</v>
      </c>
      <c r="H1194" t="s">
        <v>881</v>
      </c>
      <c r="I1194">
        <f t="shared" si="18"/>
        <v>161247.9535799399</v>
      </c>
    </row>
    <row r="1195" spans="1:9" x14ac:dyDescent="0.25">
      <c r="A1195">
        <v>2194</v>
      </c>
      <c r="B1195" t="s">
        <v>13</v>
      </c>
      <c r="C1195" t="s">
        <v>28</v>
      </c>
      <c r="D1195" t="s">
        <v>43</v>
      </c>
      <c r="E1195">
        <v>47.83</v>
      </c>
      <c r="F1195">
        <v>59060698</v>
      </c>
      <c r="G1195" s="2">
        <v>41881.530023148152</v>
      </c>
      <c r="H1195" t="s">
        <v>882</v>
      </c>
      <c r="I1195">
        <f t="shared" si="18"/>
        <v>1234804.4741793855</v>
      </c>
    </row>
    <row r="1196" spans="1:9" x14ac:dyDescent="0.25">
      <c r="A1196">
        <v>2195</v>
      </c>
      <c r="B1196" t="s">
        <v>15</v>
      </c>
      <c r="C1196" t="s">
        <v>30</v>
      </c>
      <c r="D1196" t="s">
        <v>39</v>
      </c>
      <c r="E1196">
        <v>115.2</v>
      </c>
      <c r="F1196">
        <v>73642352</v>
      </c>
      <c r="G1196" s="2">
        <v>42986.485555555562</v>
      </c>
      <c r="H1196" t="s">
        <v>269</v>
      </c>
      <c r="I1196">
        <f t="shared" si="18"/>
        <v>639256.52777777775</v>
      </c>
    </row>
    <row r="1197" spans="1:9" x14ac:dyDescent="0.25">
      <c r="A1197">
        <v>2196</v>
      </c>
      <c r="B1197" t="s">
        <v>12</v>
      </c>
      <c r="C1197" t="s">
        <v>27</v>
      </c>
      <c r="D1197" t="s">
        <v>47</v>
      </c>
      <c r="E1197">
        <v>45.45</v>
      </c>
      <c r="F1197">
        <v>8839705</v>
      </c>
      <c r="G1197" s="2">
        <v>43779.975949074083</v>
      </c>
      <c r="H1197" t="s">
        <v>632</v>
      </c>
      <c r="I1197">
        <f t="shared" si="18"/>
        <v>194492.95929592958</v>
      </c>
    </row>
    <row r="1198" spans="1:9" x14ac:dyDescent="0.25">
      <c r="A1198">
        <v>2197</v>
      </c>
      <c r="B1198" t="s">
        <v>11</v>
      </c>
      <c r="C1198" t="s">
        <v>26</v>
      </c>
      <c r="D1198" t="s">
        <v>42</v>
      </c>
      <c r="E1198">
        <v>128.81</v>
      </c>
      <c r="F1198">
        <v>96331689</v>
      </c>
      <c r="G1198" s="2">
        <v>38552.620856481481</v>
      </c>
      <c r="H1198" t="s">
        <v>883</v>
      </c>
      <c r="I1198">
        <f t="shared" si="18"/>
        <v>747858.77649250836</v>
      </c>
    </row>
    <row r="1199" spans="1:9" x14ac:dyDescent="0.25">
      <c r="A1199">
        <v>2198</v>
      </c>
      <c r="B1199" t="s">
        <v>21</v>
      </c>
      <c r="C1199" t="s">
        <v>36</v>
      </c>
      <c r="D1199" t="s">
        <v>39</v>
      </c>
      <c r="E1199">
        <v>110.59</v>
      </c>
      <c r="F1199">
        <v>47841403</v>
      </c>
      <c r="G1199" s="2">
        <v>38509.715312499997</v>
      </c>
      <c r="H1199" t="s">
        <v>884</v>
      </c>
      <c r="I1199">
        <f t="shared" si="18"/>
        <v>432601.52816710371</v>
      </c>
    </row>
    <row r="1200" spans="1:9" x14ac:dyDescent="0.25">
      <c r="A1200">
        <v>2199</v>
      </c>
      <c r="B1200" t="s">
        <v>22</v>
      </c>
      <c r="C1200" t="s">
        <v>37</v>
      </c>
      <c r="D1200" t="s">
        <v>44</v>
      </c>
      <c r="E1200">
        <v>65.81</v>
      </c>
      <c r="F1200">
        <v>16419959</v>
      </c>
      <c r="G1200" s="2">
        <v>43139.555</v>
      </c>
      <c r="H1200" t="s">
        <v>885</v>
      </c>
      <c r="I1200">
        <f t="shared" si="18"/>
        <v>249505.5310743048</v>
      </c>
    </row>
    <row r="1201" spans="1:9" x14ac:dyDescent="0.25">
      <c r="A1201">
        <v>2200</v>
      </c>
      <c r="B1201" t="s">
        <v>18</v>
      </c>
      <c r="C1201" t="s">
        <v>33</v>
      </c>
      <c r="D1201" t="s">
        <v>41</v>
      </c>
      <c r="E1201">
        <v>79.239999999999995</v>
      </c>
      <c r="F1201">
        <v>72884757</v>
      </c>
      <c r="G1201" s="2">
        <v>39193.87159722222</v>
      </c>
      <c r="H1201" t="s">
        <v>886</v>
      </c>
      <c r="I1201">
        <f t="shared" si="18"/>
        <v>919797.53912165575</v>
      </c>
    </row>
    <row r="1202" spans="1:9" x14ac:dyDescent="0.25">
      <c r="A1202">
        <v>2201</v>
      </c>
      <c r="B1202" t="s">
        <v>13</v>
      </c>
      <c r="C1202" t="s">
        <v>28</v>
      </c>
      <c r="D1202" t="s">
        <v>39</v>
      </c>
      <c r="E1202">
        <v>190.95</v>
      </c>
      <c r="F1202">
        <v>7816857</v>
      </c>
      <c r="G1202" s="2">
        <v>42018.490474537037</v>
      </c>
      <c r="H1202" t="s">
        <v>887</v>
      </c>
      <c r="I1202">
        <f t="shared" si="18"/>
        <v>40936.669285153184</v>
      </c>
    </row>
    <row r="1203" spans="1:9" x14ac:dyDescent="0.25">
      <c r="A1203">
        <v>2202</v>
      </c>
      <c r="B1203" t="s">
        <v>10</v>
      </c>
      <c r="C1203" t="s">
        <v>25</v>
      </c>
      <c r="D1203" t="s">
        <v>47</v>
      </c>
      <c r="E1203">
        <v>47.41</v>
      </c>
      <c r="F1203">
        <v>16114858</v>
      </c>
      <c r="G1203" s="2">
        <v>41266.79314814815</v>
      </c>
      <c r="H1203" t="s">
        <v>783</v>
      </c>
      <c r="I1203">
        <f t="shared" si="18"/>
        <v>339904.19742670323</v>
      </c>
    </row>
    <row r="1204" spans="1:9" x14ac:dyDescent="0.25">
      <c r="A1204">
        <v>2203</v>
      </c>
      <c r="B1204" t="s">
        <v>17</v>
      </c>
      <c r="C1204" t="s">
        <v>32</v>
      </c>
      <c r="D1204" t="s">
        <v>48</v>
      </c>
      <c r="E1204">
        <v>69.290000000000006</v>
      </c>
      <c r="F1204">
        <v>51939371</v>
      </c>
      <c r="G1204" s="2">
        <v>39567.689675925933</v>
      </c>
      <c r="H1204" t="s">
        <v>888</v>
      </c>
      <c r="I1204">
        <f t="shared" si="18"/>
        <v>749594.03954394569</v>
      </c>
    </row>
    <row r="1205" spans="1:9" x14ac:dyDescent="0.25">
      <c r="A1205">
        <v>2204</v>
      </c>
      <c r="B1205" t="s">
        <v>19</v>
      </c>
      <c r="C1205" t="s">
        <v>34</v>
      </c>
      <c r="D1205" t="s">
        <v>41</v>
      </c>
      <c r="E1205">
        <v>182.18</v>
      </c>
      <c r="F1205">
        <v>77672063</v>
      </c>
      <c r="G1205" s="2">
        <v>44222.864629629628</v>
      </c>
      <c r="H1205" t="s">
        <v>889</v>
      </c>
      <c r="I1205">
        <f t="shared" si="18"/>
        <v>426347.91415083979</v>
      </c>
    </row>
    <row r="1206" spans="1:9" x14ac:dyDescent="0.25">
      <c r="A1206">
        <v>2205</v>
      </c>
      <c r="B1206" t="s">
        <v>20</v>
      </c>
      <c r="C1206" t="s">
        <v>35</v>
      </c>
      <c r="D1206" t="s">
        <v>45</v>
      </c>
      <c r="E1206">
        <v>61.11</v>
      </c>
      <c r="F1206">
        <v>33834429</v>
      </c>
      <c r="G1206" s="2">
        <v>40794.463854166657</v>
      </c>
      <c r="H1206" t="s">
        <v>890</v>
      </c>
      <c r="I1206">
        <f t="shared" si="18"/>
        <v>553664.35935198818</v>
      </c>
    </row>
    <row r="1207" spans="1:9" x14ac:dyDescent="0.25">
      <c r="A1207">
        <v>2206</v>
      </c>
      <c r="B1207" t="s">
        <v>15</v>
      </c>
      <c r="C1207" t="s">
        <v>30</v>
      </c>
      <c r="D1207" t="s">
        <v>45</v>
      </c>
      <c r="E1207">
        <v>194.5</v>
      </c>
      <c r="F1207">
        <v>85207230</v>
      </c>
      <c r="G1207" s="2">
        <v>39611.366631944453</v>
      </c>
      <c r="H1207" t="s">
        <v>204</v>
      </c>
      <c r="I1207">
        <f t="shared" si="18"/>
        <v>438083.44473007711</v>
      </c>
    </row>
    <row r="1208" spans="1:9" x14ac:dyDescent="0.25">
      <c r="A1208">
        <v>2207</v>
      </c>
      <c r="B1208" t="s">
        <v>14</v>
      </c>
      <c r="C1208" t="s">
        <v>29</v>
      </c>
      <c r="D1208" t="s">
        <v>45</v>
      </c>
      <c r="E1208">
        <v>48.74</v>
      </c>
      <c r="F1208">
        <v>72955492</v>
      </c>
      <c r="G1208" s="2">
        <v>44524.733090277783</v>
      </c>
      <c r="H1208" t="s">
        <v>741</v>
      </c>
      <c r="I1208">
        <f t="shared" si="18"/>
        <v>1496829.9548625359</v>
      </c>
    </row>
    <row r="1209" spans="1:9" x14ac:dyDescent="0.25">
      <c r="A1209">
        <v>2208</v>
      </c>
      <c r="B1209" t="s">
        <v>16</v>
      </c>
      <c r="C1209" t="s">
        <v>31</v>
      </c>
      <c r="D1209" t="s">
        <v>42</v>
      </c>
      <c r="E1209">
        <v>51.24</v>
      </c>
      <c r="F1209">
        <v>54375881</v>
      </c>
      <c r="G1209" s="2">
        <v>38753.079085648147</v>
      </c>
      <c r="H1209" t="s">
        <v>891</v>
      </c>
      <c r="I1209">
        <f t="shared" si="18"/>
        <v>1061199.8633879782</v>
      </c>
    </row>
    <row r="1210" spans="1:9" x14ac:dyDescent="0.25">
      <c r="A1210">
        <v>2209</v>
      </c>
      <c r="B1210" t="s">
        <v>17</v>
      </c>
      <c r="C1210" t="s">
        <v>32</v>
      </c>
      <c r="D1210" t="s">
        <v>46</v>
      </c>
      <c r="E1210">
        <v>77.42</v>
      </c>
      <c r="F1210">
        <v>12902785</v>
      </c>
      <c r="G1210" s="2">
        <v>41184.869166666656</v>
      </c>
      <c r="H1210" t="s">
        <v>337</v>
      </c>
      <c r="I1210">
        <f t="shared" si="18"/>
        <v>166659.58408679927</v>
      </c>
    </row>
    <row r="1211" spans="1:9" x14ac:dyDescent="0.25">
      <c r="A1211">
        <v>2210</v>
      </c>
      <c r="B1211" t="s">
        <v>11</v>
      </c>
      <c r="C1211" t="s">
        <v>26</v>
      </c>
      <c r="D1211" t="s">
        <v>42</v>
      </c>
      <c r="E1211">
        <v>190.69</v>
      </c>
      <c r="F1211">
        <v>23137216</v>
      </c>
      <c r="G1211" s="2">
        <v>44023.84783564815</v>
      </c>
      <c r="H1211" t="s">
        <v>892</v>
      </c>
      <c r="I1211">
        <f t="shared" si="18"/>
        <v>121334.18637579317</v>
      </c>
    </row>
    <row r="1212" spans="1:9" x14ac:dyDescent="0.25">
      <c r="A1212">
        <v>2211</v>
      </c>
      <c r="B1212" t="s">
        <v>17</v>
      </c>
      <c r="C1212" t="s">
        <v>32</v>
      </c>
      <c r="D1212" t="s">
        <v>48</v>
      </c>
      <c r="E1212">
        <v>187.37</v>
      </c>
      <c r="F1212">
        <v>3684580</v>
      </c>
      <c r="G1212" s="2">
        <v>41293.897337962961</v>
      </c>
      <c r="H1212" t="s">
        <v>59</v>
      </c>
      <c r="I1212">
        <f t="shared" si="18"/>
        <v>19664.727544430803</v>
      </c>
    </row>
    <row r="1213" spans="1:9" x14ac:dyDescent="0.25">
      <c r="A1213">
        <v>2212</v>
      </c>
      <c r="B1213" t="s">
        <v>22</v>
      </c>
      <c r="C1213" t="s">
        <v>37</v>
      </c>
      <c r="D1213" t="s">
        <v>46</v>
      </c>
      <c r="E1213">
        <v>184.89</v>
      </c>
      <c r="F1213">
        <v>94215593</v>
      </c>
      <c r="G1213" s="2">
        <v>44530.333113425928</v>
      </c>
      <c r="H1213" t="s">
        <v>107</v>
      </c>
      <c r="I1213">
        <f t="shared" si="18"/>
        <v>509576.46708853915</v>
      </c>
    </row>
    <row r="1214" spans="1:9" x14ac:dyDescent="0.25">
      <c r="A1214">
        <v>2213</v>
      </c>
      <c r="B1214" t="s">
        <v>14</v>
      </c>
      <c r="C1214" t="s">
        <v>29</v>
      </c>
      <c r="D1214" t="s">
        <v>45</v>
      </c>
      <c r="E1214">
        <v>199.56</v>
      </c>
      <c r="F1214">
        <v>73377301</v>
      </c>
      <c r="G1214" s="2">
        <v>38553.343888888892</v>
      </c>
      <c r="H1214" t="s">
        <v>276</v>
      </c>
      <c r="I1214">
        <f t="shared" si="18"/>
        <v>367695.4349569052</v>
      </c>
    </row>
    <row r="1215" spans="1:9" x14ac:dyDescent="0.25">
      <c r="A1215">
        <v>2214</v>
      </c>
      <c r="B1215" t="s">
        <v>18</v>
      </c>
      <c r="C1215" t="s">
        <v>33</v>
      </c>
      <c r="D1215" t="s">
        <v>38</v>
      </c>
      <c r="E1215">
        <v>183.94</v>
      </c>
      <c r="F1215">
        <v>27790036</v>
      </c>
      <c r="G1215" s="2">
        <v>38101.612372685187</v>
      </c>
      <c r="H1215" t="s">
        <v>875</v>
      </c>
      <c r="I1215">
        <f t="shared" si="18"/>
        <v>151082.07024029575</v>
      </c>
    </row>
    <row r="1216" spans="1:9" x14ac:dyDescent="0.25">
      <c r="A1216">
        <v>2215</v>
      </c>
      <c r="B1216" t="s">
        <v>13</v>
      </c>
      <c r="C1216" t="s">
        <v>28</v>
      </c>
      <c r="D1216" t="s">
        <v>41</v>
      </c>
      <c r="E1216">
        <v>81.98</v>
      </c>
      <c r="F1216">
        <v>6333503</v>
      </c>
      <c r="G1216" s="2">
        <v>43838.907789351862</v>
      </c>
      <c r="H1216" t="s">
        <v>893</v>
      </c>
      <c r="I1216">
        <f t="shared" si="18"/>
        <v>77256.684557209068</v>
      </c>
    </row>
    <row r="1217" spans="1:9" x14ac:dyDescent="0.25">
      <c r="A1217">
        <v>2216</v>
      </c>
      <c r="B1217" t="s">
        <v>22</v>
      </c>
      <c r="C1217" t="s">
        <v>37</v>
      </c>
      <c r="D1217" t="s">
        <v>38</v>
      </c>
      <c r="E1217">
        <v>170.91</v>
      </c>
      <c r="F1217">
        <v>44888360</v>
      </c>
      <c r="G1217" s="2">
        <v>41545.990717592591</v>
      </c>
      <c r="H1217" t="s">
        <v>112</v>
      </c>
      <c r="I1217">
        <f t="shared" si="18"/>
        <v>262643.2625358376</v>
      </c>
    </row>
    <row r="1218" spans="1:9" x14ac:dyDescent="0.25">
      <c r="A1218">
        <v>2217</v>
      </c>
      <c r="B1218" t="s">
        <v>19</v>
      </c>
      <c r="C1218" t="s">
        <v>34</v>
      </c>
      <c r="D1218" t="s">
        <v>45</v>
      </c>
      <c r="E1218">
        <v>67.27</v>
      </c>
      <c r="F1218">
        <v>61821712</v>
      </c>
      <c r="G1218" s="2">
        <v>41766.617326388892</v>
      </c>
      <c r="H1218" t="s">
        <v>894</v>
      </c>
      <c r="I1218">
        <f t="shared" si="18"/>
        <v>919008.6517020961</v>
      </c>
    </row>
    <row r="1219" spans="1:9" x14ac:dyDescent="0.25">
      <c r="A1219">
        <v>2218</v>
      </c>
      <c r="B1219" t="s">
        <v>21</v>
      </c>
      <c r="C1219" t="s">
        <v>36</v>
      </c>
      <c r="D1219" t="s">
        <v>38</v>
      </c>
      <c r="E1219">
        <v>157.66</v>
      </c>
      <c r="F1219">
        <v>50165054</v>
      </c>
      <c r="G1219" s="2">
        <v>42712.733344907407</v>
      </c>
      <c r="H1219" t="s">
        <v>54</v>
      </c>
      <c r="I1219">
        <f t="shared" ref="I1219:I1282" si="19">F1219/E1219</f>
        <v>318185.0437650641</v>
      </c>
    </row>
    <row r="1220" spans="1:9" x14ac:dyDescent="0.25">
      <c r="A1220">
        <v>2219</v>
      </c>
      <c r="B1220" t="s">
        <v>21</v>
      </c>
      <c r="C1220" t="s">
        <v>36</v>
      </c>
      <c r="D1220" t="s">
        <v>43</v>
      </c>
      <c r="E1220">
        <v>52.36</v>
      </c>
      <c r="F1220">
        <v>1303931</v>
      </c>
      <c r="G1220" s="2">
        <v>44803.892939814818</v>
      </c>
      <c r="H1220" t="s">
        <v>610</v>
      </c>
      <c r="I1220">
        <f t="shared" si="19"/>
        <v>24903.189457601224</v>
      </c>
    </row>
    <row r="1221" spans="1:9" x14ac:dyDescent="0.25">
      <c r="A1221">
        <v>2220</v>
      </c>
      <c r="B1221" t="s">
        <v>10</v>
      </c>
      <c r="C1221" t="s">
        <v>25</v>
      </c>
      <c r="D1221" t="s">
        <v>43</v>
      </c>
      <c r="E1221">
        <v>161.69999999999999</v>
      </c>
      <c r="F1221">
        <v>65107996</v>
      </c>
      <c r="G1221" s="2">
        <v>39257.101145833331</v>
      </c>
      <c r="H1221" t="s">
        <v>895</v>
      </c>
      <c r="I1221">
        <f t="shared" si="19"/>
        <v>402646.85219542368</v>
      </c>
    </row>
    <row r="1222" spans="1:9" x14ac:dyDescent="0.25">
      <c r="A1222">
        <v>2221</v>
      </c>
      <c r="B1222" t="s">
        <v>11</v>
      </c>
      <c r="C1222" t="s">
        <v>26</v>
      </c>
      <c r="D1222" t="s">
        <v>48</v>
      </c>
      <c r="E1222">
        <v>132.47</v>
      </c>
      <c r="F1222">
        <v>24088508</v>
      </c>
      <c r="G1222" s="2">
        <v>42959.825462962966</v>
      </c>
      <c r="H1222" t="s">
        <v>896</v>
      </c>
      <c r="I1222">
        <f t="shared" si="19"/>
        <v>181841.23197705142</v>
      </c>
    </row>
    <row r="1223" spans="1:9" x14ac:dyDescent="0.25">
      <c r="A1223">
        <v>2222</v>
      </c>
      <c r="B1223" t="s">
        <v>12</v>
      </c>
      <c r="C1223" t="s">
        <v>27</v>
      </c>
      <c r="D1223" t="s">
        <v>40</v>
      </c>
      <c r="E1223">
        <v>149.6</v>
      </c>
      <c r="F1223">
        <v>34112992</v>
      </c>
      <c r="G1223" s="2">
        <v>40200.872662037043</v>
      </c>
      <c r="H1223" t="s">
        <v>897</v>
      </c>
      <c r="I1223">
        <f t="shared" si="19"/>
        <v>228028.02139037434</v>
      </c>
    </row>
    <row r="1224" spans="1:9" x14ac:dyDescent="0.25">
      <c r="A1224">
        <v>2223</v>
      </c>
      <c r="B1224" t="s">
        <v>15</v>
      </c>
      <c r="C1224" t="s">
        <v>30</v>
      </c>
      <c r="D1224" t="s">
        <v>39</v>
      </c>
      <c r="E1224">
        <v>165.29</v>
      </c>
      <c r="F1224">
        <v>89614461</v>
      </c>
      <c r="G1224" s="2">
        <v>40103.273530092592</v>
      </c>
      <c r="H1224" t="s">
        <v>898</v>
      </c>
      <c r="I1224">
        <f t="shared" si="19"/>
        <v>542165.04930727812</v>
      </c>
    </row>
    <row r="1225" spans="1:9" x14ac:dyDescent="0.25">
      <c r="A1225">
        <v>2224</v>
      </c>
      <c r="B1225" t="s">
        <v>11</v>
      </c>
      <c r="C1225" t="s">
        <v>26</v>
      </c>
      <c r="D1225" t="s">
        <v>41</v>
      </c>
      <c r="E1225">
        <v>101.8</v>
      </c>
      <c r="F1225">
        <v>69577396</v>
      </c>
      <c r="G1225" s="2">
        <v>44220.438796296286</v>
      </c>
      <c r="H1225" t="s">
        <v>899</v>
      </c>
      <c r="I1225">
        <f t="shared" si="19"/>
        <v>683471.47347740666</v>
      </c>
    </row>
    <row r="1226" spans="1:9" x14ac:dyDescent="0.25">
      <c r="A1226">
        <v>2225</v>
      </c>
      <c r="B1226" t="s">
        <v>8</v>
      </c>
      <c r="C1226" t="s">
        <v>23</v>
      </c>
      <c r="D1226" t="s">
        <v>39</v>
      </c>
      <c r="E1226">
        <v>102.23</v>
      </c>
      <c r="F1226">
        <v>29132433</v>
      </c>
      <c r="G1226" s="2">
        <v>38122.350752314807</v>
      </c>
      <c r="H1226" t="s">
        <v>900</v>
      </c>
      <c r="I1226">
        <f t="shared" si="19"/>
        <v>284969.50992859236</v>
      </c>
    </row>
    <row r="1227" spans="1:9" x14ac:dyDescent="0.25">
      <c r="A1227">
        <v>2226</v>
      </c>
      <c r="B1227" t="s">
        <v>9</v>
      </c>
      <c r="C1227" t="s">
        <v>24</v>
      </c>
      <c r="D1227" t="s">
        <v>47</v>
      </c>
      <c r="E1227">
        <v>158.41999999999999</v>
      </c>
      <c r="F1227">
        <v>28563268</v>
      </c>
      <c r="G1227" s="2">
        <v>41819.748171296298</v>
      </c>
      <c r="H1227" t="s">
        <v>54</v>
      </c>
      <c r="I1227">
        <f t="shared" si="19"/>
        <v>180300.89635147079</v>
      </c>
    </row>
    <row r="1228" spans="1:9" x14ac:dyDescent="0.25">
      <c r="A1228">
        <v>2227</v>
      </c>
      <c r="B1228" t="s">
        <v>15</v>
      </c>
      <c r="C1228" t="s">
        <v>30</v>
      </c>
      <c r="D1228" t="s">
        <v>48</v>
      </c>
      <c r="E1228">
        <v>133.82</v>
      </c>
      <c r="F1228">
        <v>45807595</v>
      </c>
      <c r="G1228" s="2">
        <v>42952.658854166657</v>
      </c>
      <c r="H1228" t="s">
        <v>286</v>
      </c>
      <c r="I1228">
        <f t="shared" si="19"/>
        <v>342307.53997907636</v>
      </c>
    </row>
    <row r="1229" spans="1:9" x14ac:dyDescent="0.25">
      <c r="A1229">
        <v>2228</v>
      </c>
      <c r="B1229" t="s">
        <v>13</v>
      </c>
      <c r="C1229" t="s">
        <v>28</v>
      </c>
      <c r="D1229" t="s">
        <v>47</v>
      </c>
      <c r="E1229">
        <v>98.6</v>
      </c>
      <c r="F1229">
        <v>69794524</v>
      </c>
      <c r="G1229" s="2">
        <v>39066.803587962961</v>
      </c>
      <c r="H1229" t="s">
        <v>901</v>
      </c>
      <c r="I1229">
        <f t="shared" si="19"/>
        <v>707855.21298174444</v>
      </c>
    </row>
    <row r="1230" spans="1:9" x14ac:dyDescent="0.25">
      <c r="A1230">
        <v>2229</v>
      </c>
      <c r="B1230" t="s">
        <v>10</v>
      </c>
      <c r="C1230" t="s">
        <v>25</v>
      </c>
      <c r="D1230" t="s">
        <v>44</v>
      </c>
      <c r="E1230">
        <v>196.28</v>
      </c>
      <c r="F1230">
        <v>42328037</v>
      </c>
      <c r="G1230" s="2">
        <v>39170.21361111111</v>
      </c>
      <c r="H1230" t="s">
        <v>902</v>
      </c>
      <c r="I1230">
        <f t="shared" si="19"/>
        <v>215651.29916445893</v>
      </c>
    </row>
    <row r="1231" spans="1:9" x14ac:dyDescent="0.25">
      <c r="A1231">
        <v>2230</v>
      </c>
      <c r="B1231" t="s">
        <v>19</v>
      </c>
      <c r="C1231" t="s">
        <v>34</v>
      </c>
      <c r="D1231" t="s">
        <v>45</v>
      </c>
      <c r="E1231">
        <v>101.29</v>
      </c>
      <c r="F1231">
        <v>27158859</v>
      </c>
      <c r="G1231" s="2">
        <v>42233.918229166673</v>
      </c>
      <c r="H1231" t="s">
        <v>105</v>
      </c>
      <c r="I1231">
        <f t="shared" si="19"/>
        <v>268129.71665514854</v>
      </c>
    </row>
    <row r="1232" spans="1:9" x14ac:dyDescent="0.25">
      <c r="A1232">
        <v>2231</v>
      </c>
      <c r="B1232" t="s">
        <v>14</v>
      </c>
      <c r="C1232" t="s">
        <v>29</v>
      </c>
      <c r="D1232" t="s">
        <v>44</v>
      </c>
      <c r="E1232">
        <v>117.32</v>
      </c>
      <c r="F1232">
        <v>82006035</v>
      </c>
      <c r="G1232" s="2">
        <v>43726.97351851852</v>
      </c>
      <c r="H1232" t="s">
        <v>903</v>
      </c>
      <c r="I1232">
        <f t="shared" si="19"/>
        <v>698994.502216161</v>
      </c>
    </row>
    <row r="1233" spans="1:9" x14ac:dyDescent="0.25">
      <c r="A1233">
        <v>2232</v>
      </c>
      <c r="B1233" t="s">
        <v>8</v>
      </c>
      <c r="C1233" t="s">
        <v>23</v>
      </c>
      <c r="D1233" t="s">
        <v>39</v>
      </c>
      <c r="E1233">
        <v>44.48</v>
      </c>
      <c r="F1233">
        <v>94682142</v>
      </c>
      <c r="G1233" s="2">
        <v>42600.908900462957</v>
      </c>
      <c r="H1233" t="s">
        <v>904</v>
      </c>
      <c r="I1233">
        <f t="shared" si="19"/>
        <v>2128645.2787769786</v>
      </c>
    </row>
    <row r="1234" spans="1:9" x14ac:dyDescent="0.25">
      <c r="A1234">
        <v>2233</v>
      </c>
      <c r="B1234" t="s">
        <v>15</v>
      </c>
      <c r="C1234" t="s">
        <v>30</v>
      </c>
      <c r="D1234" t="s">
        <v>40</v>
      </c>
      <c r="E1234">
        <v>126.87</v>
      </c>
      <c r="F1234">
        <v>20889057</v>
      </c>
      <c r="G1234" s="2">
        <v>42575.905266203707</v>
      </c>
      <c r="H1234" t="s">
        <v>315</v>
      </c>
      <c r="I1234">
        <f t="shared" si="19"/>
        <v>164649.30243556396</v>
      </c>
    </row>
    <row r="1235" spans="1:9" x14ac:dyDescent="0.25">
      <c r="A1235">
        <v>2234</v>
      </c>
      <c r="B1235" t="s">
        <v>10</v>
      </c>
      <c r="C1235" t="s">
        <v>25</v>
      </c>
      <c r="D1235" t="s">
        <v>44</v>
      </c>
      <c r="E1235">
        <v>191.39</v>
      </c>
      <c r="F1235">
        <v>49916870</v>
      </c>
      <c r="G1235" s="2">
        <v>41676.723796296297</v>
      </c>
      <c r="H1235" t="s">
        <v>489</v>
      </c>
      <c r="I1235">
        <f t="shared" si="19"/>
        <v>260812.32039291502</v>
      </c>
    </row>
    <row r="1236" spans="1:9" x14ac:dyDescent="0.25">
      <c r="A1236">
        <v>2235</v>
      </c>
      <c r="B1236" t="s">
        <v>10</v>
      </c>
      <c r="C1236" t="s">
        <v>25</v>
      </c>
      <c r="D1236" t="s">
        <v>47</v>
      </c>
      <c r="E1236">
        <v>36.369999999999997</v>
      </c>
      <c r="F1236">
        <v>27253538</v>
      </c>
      <c r="G1236" s="2">
        <v>40107.84302083333</v>
      </c>
      <c r="H1236" t="s">
        <v>733</v>
      </c>
      <c r="I1236">
        <f t="shared" si="19"/>
        <v>749341.16029694804</v>
      </c>
    </row>
    <row r="1237" spans="1:9" x14ac:dyDescent="0.25">
      <c r="A1237">
        <v>2236</v>
      </c>
      <c r="B1237" t="s">
        <v>13</v>
      </c>
      <c r="C1237" t="s">
        <v>28</v>
      </c>
      <c r="D1237" t="s">
        <v>40</v>
      </c>
      <c r="E1237">
        <v>199.72</v>
      </c>
      <c r="F1237">
        <v>74820035</v>
      </c>
      <c r="G1237" s="2">
        <v>38585.532500000001</v>
      </c>
      <c r="H1237" t="s">
        <v>586</v>
      </c>
      <c r="I1237">
        <f t="shared" si="19"/>
        <v>374624.64950931305</v>
      </c>
    </row>
    <row r="1238" spans="1:9" x14ac:dyDescent="0.25">
      <c r="A1238">
        <v>2237</v>
      </c>
      <c r="B1238" t="s">
        <v>12</v>
      </c>
      <c r="C1238" t="s">
        <v>27</v>
      </c>
      <c r="D1238" t="s">
        <v>39</v>
      </c>
      <c r="E1238">
        <v>89.72</v>
      </c>
      <c r="F1238">
        <v>63706748</v>
      </c>
      <c r="G1238" s="2">
        <v>42876.177094907413</v>
      </c>
      <c r="H1238" t="s">
        <v>407</v>
      </c>
      <c r="I1238">
        <f t="shared" si="19"/>
        <v>710061.83682567987</v>
      </c>
    </row>
    <row r="1239" spans="1:9" x14ac:dyDescent="0.25">
      <c r="A1239">
        <v>2238</v>
      </c>
      <c r="B1239" t="s">
        <v>11</v>
      </c>
      <c r="C1239" t="s">
        <v>26</v>
      </c>
      <c r="D1239" t="s">
        <v>39</v>
      </c>
      <c r="E1239">
        <v>65.489999999999995</v>
      </c>
      <c r="F1239">
        <v>16020679</v>
      </c>
      <c r="G1239" s="2">
        <v>38669.274282407408</v>
      </c>
      <c r="H1239" t="s">
        <v>905</v>
      </c>
      <c r="I1239">
        <f t="shared" si="19"/>
        <v>244627.86684990078</v>
      </c>
    </row>
    <row r="1240" spans="1:9" x14ac:dyDescent="0.25">
      <c r="A1240">
        <v>2239</v>
      </c>
      <c r="B1240" t="s">
        <v>14</v>
      </c>
      <c r="C1240" t="s">
        <v>29</v>
      </c>
      <c r="D1240" t="s">
        <v>46</v>
      </c>
      <c r="E1240">
        <v>40.299999999999997</v>
      </c>
      <c r="F1240">
        <v>8607042</v>
      </c>
      <c r="G1240" s="2">
        <v>43762.324328703697</v>
      </c>
      <c r="H1240" t="s">
        <v>97</v>
      </c>
      <c r="I1240">
        <f t="shared" si="19"/>
        <v>213574.24317617869</v>
      </c>
    </row>
    <row r="1241" spans="1:9" x14ac:dyDescent="0.25">
      <c r="A1241">
        <v>2240</v>
      </c>
      <c r="B1241" t="s">
        <v>19</v>
      </c>
      <c r="C1241" t="s">
        <v>34</v>
      </c>
      <c r="D1241" t="s">
        <v>39</v>
      </c>
      <c r="E1241">
        <v>65.97</v>
      </c>
      <c r="F1241">
        <v>7553591</v>
      </c>
      <c r="G1241" s="2">
        <v>40315.644062500003</v>
      </c>
      <c r="H1241" t="s">
        <v>222</v>
      </c>
      <c r="I1241">
        <f t="shared" si="19"/>
        <v>114500.39411853874</v>
      </c>
    </row>
    <row r="1242" spans="1:9" x14ac:dyDescent="0.25">
      <c r="A1242">
        <v>2241</v>
      </c>
      <c r="B1242" t="s">
        <v>12</v>
      </c>
      <c r="C1242" t="s">
        <v>27</v>
      </c>
      <c r="D1242" t="s">
        <v>40</v>
      </c>
      <c r="E1242">
        <v>90.64</v>
      </c>
      <c r="F1242">
        <v>36401201</v>
      </c>
      <c r="G1242" s="2">
        <v>43341.035277777781</v>
      </c>
      <c r="H1242" t="s">
        <v>906</v>
      </c>
      <c r="I1242">
        <f t="shared" si="19"/>
        <v>401601.95278022951</v>
      </c>
    </row>
    <row r="1243" spans="1:9" x14ac:dyDescent="0.25">
      <c r="A1243">
        <v>2242</v>
      </c>
      <c r="B1243" t="s">
        <v>12</v>
      </c>
      <c r="C1243" t="s">
        <v>27</v>
      </c>
      <c r="D1243" t="s">
        <v>46</v>
      </c>
      <c r="E1243">
        <v>137.30000000000001</v>
      </c>
      <c r="F1243">
        <v>90810449</v>
      </c>
      <c r="G1243" s="2">
        <v>44612.534212962957</v>
      </c>
      <c r="H1243" t="s">
        <v>907</v>
      </c>
      <c r="I1243">
        <f t="shared" si="19"/>
        <v>661401.66788055352</v>
      </c>
    </row>
    <row r="1244" spans="1:9" x14ac:dyDescent="0.25">
      <c r="A1244">
        <v>2243</v>
      </c>
      <c r="B1244" t="s">
        <v>21</v>
      </c>
      <c r="C1244" t="s">
        <v>36</v>
      </c>
      <c r="D1244" t="s">
        <v>44</v>
      </c>
      <c r="E1244">
        <v>31.5</v>
      </c>
      <c r="F1244">
        <v>2058086</v>
      </c>
      <c r="G1244" s="2">
        <v>42386.903298611112</v>
      </c>
      <c r="H1244" t="s">
        <v>741</v>
      </c>
      <c r="I1244">
        <f t="shared" si="19"/>
        <v>65336.063492063491</v>
      </c>
    </row>
    <row r="1245" spans="1:9" x14ac:dyDescent="0.25">
      <c r="A1245">
        <v>2244</v>
      </c>
      <c r="B1245" t="s">
        <v>20</v>
      </c>
      <c r="C1245" t="s">
        <v>35</v>
      </c>
      <c r="D1245" t="s">
        <v>43</v>
      </c>
      <c r="E1245">
        <v>133.96</v>
      </c>
      <c r="F1245">
        <v>78356111</v>
      </c>
      <c r="G1245" s="2">
        <v>43978.093090277784</v>
      </c>
      <c r="H1245" t="s">
        <v>908</v>
      </c>
      <c r="I1245">
        <f t="shared" si="19"/>
        <v>584921.70050761418</v>
      </c>
    </row>
    <row r="1246" spans="1:9" x14ac:dyDescent="0.25">
      <c r="A1246">
        <v>2245</v>
      </c>
      <c r="B1246" t="s">
        <v>21</v>
      </c>
      <c r="C1246" t="s">
        <v>36</v>
      </c>
      <c r="D1246" t="s">
        <v>43</v>
      </c>
      <c r="E1246">
        <v>52.73</v>
      </c>
      <c r="F1246">
        <v>65811481</v>
      </c>
      <c r="G1246" s="2">
        <v>42451.631226851852</v>
      </c>
      <c r="H1246" t="s">
        <v>909</v>
      </c>
      <c r="I1246">
        <f t="shared" si="19"/>
        <v>1248084.2215057842</v>
      </c>
    </row>
    <row r="1247" spans="1:9" x14ac:dyDescent="0.25">
      <c r="A1247">
        <v>2246</v>
      </c>
      <c r="B1247" t="s">
        <v>20</v>
      </c>
      <c r="C1247" t="s">
        <v>35</v>
      </c>
      <c r="D1247" t="s">
        <v>45</v>
      </c>
      <c r="E1247">
        <v>197.79</v>
      </c>
      <c r="F1247">
        <v>4464818</v>
      </c>
      <c r="G1247" s="2">
        <v>38843.139814814807</v>
      </c>
      <c r="H1247" t="s">
        <v>910</v>
      </c>
      <c r="I1247">
        <f t="shared" si="19"/>
        <v>22573.52747863896</v>
      </c>
    </row>
    <row r="1248" spans="1:9" x14ac:dyDescent="0.25">
      <c r="A1248">
        <v>2247</v>
      </c>
      <c r="B1248" t="s">
        <v>19</v>
      </c>
      <c r="C1248" t="s">
        <v>34</v>
      </c>
      <c r="D1248" t="s">
        <v>39</v>
      </c>
      <c r="E1248">
        <v>69.5</v>
      </c>
      <c r="F1248">
        <v>11576142</v>
      </c>
      <c r="G1248" s="2">
        <v>38117.438090277778</v>
      </c>
      <c r="H1248" t="s">
        <v>627</v>
      </c>
      <c r="I1248">
        <f t="shared" si="19"/>
        <v>166563.19424460432</v>
      </c>
    </row>
    <row r="1249" spans="1:9" x14ac:dyDescent="0.25">
      <c r="A1249">
        <v>2248</v>
      </c>
      <c r="B1249" t="s">
        <v>20</v>
      </c>
      <c r="C1249" t="s">
        <v>35</v>
      </c>
      <c r="D1249" t="s">
        <v>42</v>
      </c>
      <c r="E1249">
        <v>190.61</v>
      </c>
      <c r="F1249">
        <v>43120558</v>
      </c>
      <c r="G1249" s="2">
        <v>44022.256145833337</v>
      </c>
      <c r="H1249" t="s">
        <v>911</v>
      </c>
      <c r="I1249">
        <f t="shared" si="19"/>
        <v>226224.00713498765</v>
      </c>
    </row>
    <row r="1250" spans="1:9" x14ac:dyDescent="0.25">
      <c r="A1250">
        <v>2249</v>
      </c>
      <c r="B1250" t="s">
        <v>17</v>
      </c>
      <c r="C1250" t="s">
        <v>32</v>
      </c>
      <c r="D1250" t="s">
        <v>46</v>
      </c>
      <c r="E1250">
        <v>183.24</v>
      </c>
      <c r="F1250">
        <v>86775479</v>
      </c>
      <c r="G1250" s="2">
        <v>40561.469166666669</v>
      </c>
      <c r="H1250" t="s">
        <v>61</v>
      </c>
      <c r="I1250">
        <f t="shared" si="19"/>
        <v>473561.8805937568</v>
      </c>
    </row>
    <row r="1251" spans="1:9" x14ac:dyDescent="0.25">
      <c r="A1251">
        <v>2250</v>
      </c>
      <c r="B1251" t="s">
        <v>8</v>
      </c>
      <c r="C1251" t="s">
        <v>23</v>
      </c>
      <c r="D1251" t="s">
        <v>46</v>
      </c>
      <c r="E1251">
        <v>76.8</v>
      </c>
      <c r="F1251">
        <v>496849</v>
      </c>
      <c r="G1251" s="2">
        <v>42660.720439814817</v>
      </c>
      <c r="H1251" t="s">
        <v>141</v>
      </c>
      <c r="I1251">
        <f t="shared" si="19"/>
        <v>6469.3880208333339</v>
      </c>
    </row>
    <row r="1252" spans="1:9" x14ac:dyDescent="0.25">
      <c r="A1252">
        <v>2251</v>
      </c>
      <c r="B1252" t="s">
        <v>15</v>
      </c>
      <c r="C1252" t="s">
        <v>30</v>
      </c>
      <c r="D1252" t="s">
        <v>47</v>
      </c>
      <c r="E1252">
        <v>39.4</v>
      </c>
      <c r="F1252">
        <v>10839757</v>
      </c>
      <c r="G1252" s="2">
        <v>38741.376400462963</v>
      </c>
      <c r="H1252" t="s">
        <v>912</v>
      </c>
      <c r="I1252">
        <f t="shared" si="19"/>
        <v>275120.73604060913</v>
      </c>
    </row>
    <row r="1253" spans="1:9" x14ac:dyDescent="0.25">
      <c r="A1253">
        <v>2252</v>
      </c>
      <c r="B1253" t="s">
        <v>21</v>
      </c>
      <c r="C1253" t="s">
        <v>36</v>
      </c>
      <c r="D1253" t="s">
        <v>46</v>
      </c>
      <c r="E1253">
        <v>121.5</v>
      </c>
      <c r="F1253">
        <v>26733313</v>
      </c>
      <c r="G1253" s="2">
        <v>44499.409687500003</v>
      </c>
      <c r="H1253" t="s">
        <v>853</v>
      </c>
      <c r="I1253">
        <f t="shared" si="19"/>
        <v>220027.26748971193</v>
      </c>
    </row>
    <row r="1254" spans="1:9" x14ac:dyDescent="0.25">
      <c r="A1254">
        <v>2253</v>
      </c>
      <c r="B1254" t="s">
        <v>21</v>
      </c>
      <c r="C1254" t="s">
        <v>36</v>
      </c>
      <c r="D1254" t="s">
        <v>40</v>
      </c>
      <c r="E1254">
        <v>118.23</v>
      </c>
      <c r="F1254">
        <v>13250300</v>
      </c>
      <c r="G1254" s="2">
        <v>43355.43509259259</v>
      </c>
      <c r="H1254" t="s">
        <v>913</v>
      </c>
      <c r="I1254">
        <f t="shared" si="19"/>
        <v>112072.23208999408</v>
      </c>
    </row>
    <row r="1255" spans="1:9" x14ac:dyDescent="0.25">
      <c r="A1255">
        <v>2254</v>
      </c>
      <c r="B1255" t="s">
        <v>21</v>
      </c>
      <c r="C1255" t="s">
        <v>36</v>
      </c>
      <c r="D1255" t="s">
        <v>38</v>
      </c>
      <c r="E1255">
        <v>142.36000000000001</v>
      </c>
      <c r="F1255">
        <v>92304214</v>
      </c>
      <c r="G1255" s="2">
        <v>44440.135821759257</v>
      </c>
      <c r="H1255" t="s">
        <v>794</v>
      </c>
      <c r="I1255">
        <f t="shared" si="19"/>
        <v>648385.8808654116</v>
      </c>
    </row>
    <row r="1256" spans="1:9" x14ac:dyDescent="0.25">
      <c r="A1256">
        <v>2255</v>
      </c>
      <c r="B1256" t="s">
        <v>10</v>
      </c>
      <c r="C1256" t="s">
        <v>25</v>
      </c>
      <c r="D1256" t="s">
        <v>44</v>
      </c>
      <c r="E1256">
        <v>160.29</v>
      </c>
      <c r="F1256">
        <v>47354120</v>
      </c>
      <c r="G1256" s="2">
        <v>42779.254270833328</v>
      </c>
      <c r="H1256" t="s">
        <v>914</v>
      </c>
      <c r="I1256">
        <f t="shared" si="19"/>
        <v>295427.78713581635</v>
      </c>
    </row>
    <row r="1257" spans="1:9" x14ac:dyDescent="0.25">
      <c r="A1257">
        <v>2256</v>
      </c>
      <c r="B1257" t="s">
        <v>14</v>
      </c>
      <c r="C1257" t="s">
        <v>29</v>
      </c>
      <c r="D1257" t="s">
        <v>42</v>
      </c>
      <c r="E1257">
        <v>65.67</v>
      </c>
      <c r="F1257">
        <v>81589645</v>
      </c>
      <c r="G1257" s="2">
        <v>39597.98505787037</v>
      </c>
      <c r="H1257" t="s">
        <v>915</v>
      </c>
      <c r="I1257">
        <f t="shared" si="19"/>
        <v>1242418.8366072788</v>
      </c>
    </row>
    <row r="1258" spans="1:9" x14ac:dyDescent="0.25">
      <c r="A1258">
        <v>2257</v>
      </c>
      <c r="B1258" t="s">
        <v>8</v>
      </c>
      <c r="C1258" t="s">
        <v>23</v>
      </c>
      <c r="D1258" t="s">
        <v>44</v>
      </c>
      <c r="E1258">
        <v>134.63999999999999</v>
      </c>
      <c r="F1258">
        <v>35369940</v>
      </c>
      <c r="G1258" s="2">
        <v>42129.577037037037</v>
      </c>
      <c r="H1258" t="s">
        <v>916</v>
      </c>
      <c r="I1258">
        <f t="shared" si="19"/>
        <v>262700.08912655973</v>
      </c>
    </row>
    <row r="1259" spans="1:9" x14ac:dyDescent="0.25">
      <c r="A1259">
        <v>2258</v>
      </c>
      <c r="B1259" t="s">
        <v>20</v>
      </c>
      <c r="C1259" t="s">
        <v>35</v>
      </c>
      <c r="D1259" t="s">
        <v>46</v>
      </c>
      <c r="E1259">
        <v>189.25</v>
      </c>
      <c r="F1259">
        <v>56596889</v>
      </c>
      <c r="G1259" s="2">
        <v>41744.09097222222</v>
      </c>
      <c r="H1259" t="s">
        <v>631</v>
      </c>
      <c r="I1259">
        <f t="shared" si="19"/>
        <v>299058.85865257593</v>
      </c>
    </row>
    <row r="1260" spans="1:9" x14ac:dyDescent="0.25">
      <c r="A1260">
        <v>2259</v>
      </c>
      <c r="B1260" t="s">
        <v>18</v>
      </c>
      <c r="C1260" t="s">
        <v>33</v>
      </c>
      <c r="D1260" t="s">
        <v>46</v>
      </c>
      <c r="E1260">
        <v>56</v>
      </c>
      <c r="F1260">
        <v>16921334</v>
      </c>
      <c r="G1260" s="2">
        <v>38001.424166666657</v>
      </c>
      <c r="H1260" t="s">
        <v>491</v>
      </c>
      <c r="I1260">
        <f t="shared" si="19"/>
        <v>302166.67857142858</v>
      </c>
    </row>
    <row r="1261" spans="1:9" x14ac:dyDescent="0.25">
      <c r="A1261">
        <v>2260</v>
      </c>
      <c r="B1261" t="s">
        <v>9</v>
      </c>
      <c r="C1261" t="s">
        <v>24</v>
      </c>
      <c r="D1261" t="s">
        <v>39</v>
      </c>
      <c r="E1261">
        <v>186.23</v>
      </c>
      <c r="F1261">
        <v>45707825</v>
      </c>
      <c r="G1261" s="2">
        <v>39338.840555555558</v>
      </c>
      <c r="H1261" t="s">
        <v>424</v>
      </c>
      <c r="I1261">
        <f t="shared" si="19"/>
        <v>245437.49664393492</v>
      </c>
    </row>
    <row r="1262" spans="1:9" x14ac:dyDescent="0.25">
      <c r="A1262">
        <v>2261</v>
      </c>
      <c r="B1262" t="s">
        <v>19</v>
      </c>
      <c r="C1262" t="s">
        <v>34</v>
      </c>
      <c r="D1262" t="s">
        <v>38</v>
      </c>
      <c r="E1262">
        <v>97.28</v>
      </c>
      <c r="F1262">
        <v>78261498</v>
      </c>
      <c r="G1262" s="2">
        <v>38387.098414351851</v>
      </c>
      <c r="H1262" t="s">
        <v>917</v>
      </c>
      <c r="I1262">
        <f t="shared" si="19"/>
        <v>804497.30674342101</v>
      </c>
    </row>
    <row r="1263" spans="1:9" x14ac:dyDescent="0.25">
      <c r="A1263">
        <v>2262</v>
      </c>
      <c r="B1263" t="s">
        <v>19</v>
      </c>
      <c r="C1263" t="s">
        <v>34</v>
      </c>
      <c r="D1263" t="s">
        <v>43</v>
      </c>
      <c r="E1263">
        <v>184.66</v>
      </c>
      <c r="F1263">
        <v>12131752</v>
      </c>
      <c r="G1263" s="2">
        <v>41049.610289351847</v>
      </c>
      <c r="H1263" t="s">
        <v>364</v>
      </c>
      <c r="I1263">
        <f t="shared" si="19"/>
        <v>65697.779703238382</v>
      </c>
    </row>
    <row r="1264" spans="1:9" x14ac:dyDescent="0.25">
      <c r="A1264">
        <v>2263</v>
      </c>
      <c r="B1264" t="s">
        <v>14</v>
      </c>
      <c r="C1264" t="s">
        <v>29</v>
      </c>
      <c r="D1264" t="s">
        <v>42</v>
      </c>
      <c r="E1264">
        <v>143.25</v>
      </c>
      <c r="F1264">
        <v>33137482</v>
      </c>
      <c r="G1264" s="2">
        <v>42522.118738425917</v>
      </c>
      <c r="H1264" t="s">
        <v>918</v>
      </c>
      <c r="I1264">
        <f t="shared" si="19"/>
        <v>231326.22687609075</v>
      </c>
    </row>
    <row r="1265" spans="1:9" x14ac:dyDescent="0.25">
      <c r="A1265">
        <v>2264</v>
      </c>
      <c r="B1265" t="s">
        <v>19</v>
      </c>
      <c r="C1265" t="s">
        <v>34</v>
      </c>
      <c r="D1265" t="s">
        <v>44</v>
      </c>
      <c r="E1265">
        <v>62.5</v>
      </c>
      <c r="F1265">
        <v>82238046</v>
      </c>
      <c r="G1265" s="2">
        <v>38995.393993055557</v>
      </c>
      <c r="H1265" t="s">
        <v>919</v>
      </c>
      <c r="I1265">
        <f t="shared" si="19"/>
        <v>1315808.736</v>
      </c>
    </row>
    <row r="1266" spans="1:9" x14ac:dyDescent="0.25">
      <c r="A1266">
        <v>2265</v>
      </c>
      <c r="B1266" t="s">
        <v>21</v>
      </c>
      <c r="C1266" t="s">
        <v>36</v>
      </c>
      <c r="D1266" t="s">
        <v>43</v>
      </c>
      <c r="E1266">
        <v>174.48</v>
      </c>
      <c r="F1266">
        <v>81926761</v>
      </c>
      <c r="G1266" s="2">
        <v>42644.754918981482</v>
      </c>
      <c r="H1266" t="s">
        <v>514</v>
      </c>
      <c r="I1266">
        <f t="shared" si="19"/>
        <v>469548.14878496103</v>
      </c>
    </row>
    <row r="1267" spans="1:9" x14ac:dyDescent="0.25">
      <c r="A1267">
        <v>2266</v>
      </c>
      <c r="B1267" t="s">
        <v>14</v>
      </c>
      <c r="C1267" t="s">
        <v>29</v>
      </c>
      <c r="D1267" t="s">
        <v>45</v>
      </c>
      <c r="E1267">
        <v>178.83</v>
      </c>
      <c r="F1267">
        <v>88938703</v>
      </c>
      <c r="G1267" s="2">
        <v>38711.369467592587</v>
      </c>
      <c r="H1267" t="s">
        <v>636</v>
      </c>
      <c r="I1267">
        <f t="shared" si="19"/>
        <v>497336.59341273829</v>
      </c>
    </row>
    <row r="1268" spans="1:9" x14ac:dyDescent="0.25">
      <c r="A1268">
        <v>2267</v>
      </c>
      <c r="B1268" t="s">
        <v>10</v>
      </c>
      <c r="C1268" t="s">
        <v>25</v>
      </c>
      <c r="D1268" t="s">
        <v>44</v>
      </c>
      <c r="E1268">
        <v>124.8</v>
      </c>
      <c r="F1268">
        <v>28235911</v>
      </c>
      <c r="G1268" s="2">
        <v>42179.280358796299</v>
      </c>
      <c r="H1268" t="s">
        <v>525</v>
      </c>
      <c r="I1268">
        <f t="shared" si="19"/>
        <v>226249.28685897437</v>
      </c>
    </row>
    <row r="1269" spans="1:9" x14ac:dyDescent="0.25">
      <c r="A1269">
        <v>2268</v>
      </c>
      <c r="B1269" t="s">
        <v>12</v>
      </c>
      <c r="C1269" t="s">
        <v>27</v>
      </c>
      <c r="D1269" t="s">
        <v>47</v>
      </c>
      <c r="E1269">
        <v>144.97</v>
      </c>
      <c r="F1269">
        <v>84172380</v>
      </c>
      <c r="G1269" s="2">
        <v>38756.557268518518</v>
      </c>
      <c r="H1269" t="s">
        <v>191</v>
      </c>
      <c r="I1269">
        <f t="shared" si="19"/>
        <v>580619.30054494028</v>
      </c>
    </row>
    <row r="1270" spans="1:9" x14ac:dyDescent="0.25">
      <c r="A1270">
        <v>2269</v>
      </c>
      <c r="B1270" t="s">
        <v>10</v>
      </c>
      <c r="C1270" t="s">
        <v>25</v>
      </c>
      <c r="D1270" t="s">
        <v>40</v>
      </c>
      <c r="E1270">
        <v>42.56</v>
      </c>
      <c r="F1270">
        <v>64558511</v>
      </c>
      <c r="G1270" s="2">
        <v>44054.933981481481</v>
      </c>
      <c r="H1270" t="s">
        <v>360</v>
      </c>
      <c r="I1270">
        <f t="shared" si="19"/>
        <v>1516882.307330827</v>
      </c>
    </row>
    <row r="1271" spans="1:9" x14ac:dyDescent="0.25">
      <c r="A1271">
        <v>2270</v>
      </c>
      <c r="B1271" t="s">
        <v>10</v>
      </c>
      <c r="C1271" t="s">
        <v>25</v>
      </c>
      <c r="D1271" t="s">
        <v>44</v>
      </c>
      <c r="E1271">
        <v>32.85</v>
      </c>
      <c r="F1271">
        <v>27204978</v>
      </c>
      <c r="G1271" s="2">
        <v>42519.119583333333</v>
      </c>
      <c r="H1271" t="s">
        <v>445</v>
      </c>
      <c r="I1271">
        <f t="shared" si="19"/>
        <v>828157.62557077617</v>
      </c>
    </row>
    <row r="1272" spans="1:9" x14ac:dyDescent="0.25">
      <c r="A1272">
        <v>2271</v>
      </c>
      <c r="B1272" t="s">
        <v>14</v>
      </c>
      <c r="C1272" t="s">
        <v>29</v>
      </c>
      <c r="D1272" t="s">
        <v>38</v>
      </c>
      <c r="E1272">
        <v>181.78</v>
      </c>
      <c r="F1272">
        <v>24877242</v>
      </c>
      <c r="G1272" s="2">
        <v>41769.857546296298</v>
      </c>
      <c r="H1272" t="s">
        <v>920</v>
      </c>
      <c r="I1272">
        <f t="shared" si="19"/>
        <v>136853.57024975246</v>
      </c>
    </row>
    <row r="1273" spans="1:9" x14ac:dyDescent="0.25">
      <c r="A1273">
        <v>2272</v>
      </c>
      <c r="B1273" t="s">
        <v>19</v>
      </c>
      <c r="C1273" t="s">
        <v>34</v>
      </c>
      <c r="D1273" t="s">
        <v>42</v>
      </c>
      <c r="E1273">
        <v>102.52</v>
      </c>
      <c r="F1273">
        <v>37197938</v>
      </c>
      <c r="G1273" s="2">
        <v>40386.049270833333</v>
      </c>
      <c r="H1273" t="s">
        <v>917</v>
      </c>
      <c r="I1273">
        <f t="shared" si="19"/>
        <v>362835.91494342568</v>
      </c>
    </row>
    <row r="1274" spans="1:9" x14ac:dyDescent="0.25">
      <c r="A1274">
        <v>2273</v>
      </c>
      <c r="B1274" t="s">
        <v>14</v>
      </c>
      <c r="C1274" t="s">
        <v>29</v>
      </c>
      <c r="D1274" t="s">
        <v>44</v>
      </c>
      <c r="E1274">
        <v>70.86</v>
      </c>
      <c r="F1274">
        <v>55669990</v>
      </c>
      <c r="G1274" s="2">
        <v>42944.89739583333</v>
      </c>
      <c r="H1274" t="s">
        <v>921</v>
      </c>
      <c r="I1274">
        <f t="shared" si="19"/>
        <v>785633.50268134347</v>
      </c>
    </row>
    <row r="1275" spans="1:9" x14ac:dyDescent="0.25">
      <c r="A1275">
        <v>2274</v>
      </c>
      <c r="B1275" t="s">
        <v>10</v>
      </c>
      <c r="C1275" t="s">
        <v>25</v>
      </c>
      <c r="D1275" t="s">
        <v>47</v>
      </c>
      <c r="E1275">
        <v>45.75</v>
      </c>
      <c r="F1275">
        <v>71326805</v>
      </c>
      <c r="G1275" s="2">
        <v>42182.957870370366</v>
      </c>
      <c r="H1275" t="s">
        <v>867</v>
      </c>
      <c r="I1275">
        <f t="shared" si="19"/>
        <v>1559055.8469945355</v>
      </c>
    </row>
    <row r="1276" spans="1:9" x14ac:dyDescent="0.25">
      <c r="A1276">
        <v>2275</v>
      </c>
      <c r="B1276" t="s">
        <v>18</v>
      </c>
      <c r="C1276" t="s">
        <v>33</v>
      </c>
      <c r="D1276" t="s">
        <v>46</v>
      </c>
      <c r="E1276">
        <v>71.739999999999995</v>
      </c>
      <c r="F1276">
        <v>21725854</v>
      </c>
      <c r="G1276" s="2">
        <v>43296.578819444447</v>
      </c>
      <c r="H1276" t="s">
        <v>212</v>
      </c>
      <c r="I1276">
        <f t="shared" si="19"/>
        <v>302841.56676888769</v>
      </c>
    </row>
    <row r="1277" spans="1:9" x14ac:dyDescent="0.25">
      <c r="A1277">
        <v>2276</v>
      </c>
      <c r="B1277" t="s">
        <v>9</v>
      </c>
      <c r="C1277" t="s">
        <v>24</v>
      </c>
      <c r="D1277" t="s">
        <v>48</v>
      </c>
      <c r="E1277">
        <v>138.68</v>
      </c>
      <c r="F1277">
        <v>93012967</v>
      </c>
      <c r="G1277" s="2">
        <v>38739.054664351846</v>
      </c>
      <c r="H1277" t="s">
        <v>484</v>
      </c>
      <c r="I1277">
        <f t="shared" si="19"/>
        <v>670702.09835592727</v>
      </c>
    </row>
    <row r="1278" spans="1:9" x14ac:dyDescent="0.25">
      <c r="A1278">
        <v>2277</v>
      </c>
      <c r="B1278" t="s">
        <v>17</v>
      </c>
      <c r="C1278" t="s">
        <v>32</v>
      </c>
      <c r="D1278" t="s">
        <v>43</v>
      </c>
      <c r="E1278">
        <v>185.83</v>
      </c>
      <c r="F1278">
        <v>83130199</v>
      </c>
      <c r="G1278" s="2">
        <v>42071.461296296293</v>
      </c>
      <c r="H1278" t="s">
        <v>71</v>
      </c>
      <c r="I1278">
        <f t="shared" si="19"/>
        <v>447345.41785502876</v>
      </c>
    </row>
    <row r="1279" spans="1:9" x14ac:dyDescent="0.25">
      <c r="A1279">
        <v>2278</v>
      </c>
      <c r="B1279" t="s">
        <v>21</v>
      </c>
      <c r="C1279" t="s">
        <v>36</v>
      </c>
      <c r="D1279" t="s">
        <v>46</v>
      </c>
      <c r="E1279">
        <v>93.11</v>
      </c>
      <c r="F1279">
        <v>99526710</v>
      </c>
      <c r="G1279" s="2">
        <v>41426.726805555547</v>
      </c>
      <c r="H1279" t="s">
        <v>624</v>
      </c>
      <c r="I1279">
        <f t="shared" si="19"/>
        <v>1068915.3689184836</v>
      </c>
    </row>
    <row r="1280" spans="1:9" x14ac:dyDescent="0.25">
      <c r="A1280">
        <v>2279</v>
      </c>
      <c r="B1280" t="s">
        <v>13</v>
      </c>
      <c r="C1280" t="s">
        <v>28</v>
      </c>
      <c r="D1280" t="s">
        <v>47</v>
      </c>
      <c r="E1280">
        <v>44.18</v>
      </c>
      <c r="F1280">
        <v>33649662</v>
      </c>
      <c r="G1280" s="2">
        <v>40410.913935185177</v>
      </c>
      <c r="H1280" t="s">
        <v>922</v>
      </c>
      <c r="I1280">
        <f t="shared" si="19"/>
        <v>761649.20778632862</v>
      </c>
    </row>
    <row r="1281" spans="1:9" x14ac:dyDescent="0.25">
      <c r="A1281">
        <v>2280</v>
      </c>
      <c r="B1281" t="s">
        <v>11</v>
      </c>
      <c r="C1281" t="s">
        <v>26</v>
      </c>
      <c r="D1281" t="s">
        <v>41</v>
      </c>
      <c r="E1281">
        <v>117.1</v>
      </c>
      <c r="F1281">
        <v>81256584</v>
      </c>
      <c r="G1281" s="2">
        <v>39781.689340277779</v>
      </c>
      <c r="H1281" t="s">
        <v>858</v>
      </c>
      <c r="I1281">
        <f t="shared" si="19"/>
        <v>693907.63450042706</v>
      </c>
    </row>
    <row r="1282" spans="1:9" x14ac:dyDescent="0.25">
      <c r="A1282">
        <v>2281</v>
      </c>
      <c r="B1282" t="s">
        <v>9</v>
      </c>
      <c r="C1282" t="s">
        <v>24</v>
      </c>
      <c r="D1282" t="s">
        <v>41</v>
      </c>
      <c r="E1282">
        <v>79.58</v>
      </c>
      <c r="F1282">
        <v>2039461</v>
      </c>
      <c r="G1282" s="2">
        <v>38634.142175925917</v>
      </c>
      <c r="H1282" t="s">
        <v>923</v>
      </c>
      <c r="I1282">
        <f t="shared" si="19"/>
        <v>25627.808494596633</v>
      </c>
    </row>
    <row r="1283" spans="1:9" x14ac:dyDescent="0.25">
      <c r="A1283">
        <v>2282</v>
      </c>
      <c r="B1283" t="s">
        <v>11</v>
      </c>
      <c r="C1283" t="s">
        <v>26</v>
      </c>
      <c r="D1283" t="s">
        <v>43</v>
      </c>
      <c r="E1283">
        <v>72.97</v>
      </c>
      <c r="F1283">
        <v>19813171</v>
      </c>
      <c r="G1283" s="2">
        <v>43518.107210648152</v>
      </c>
      <c r="H1283" t="s">
        <v>629</v>
      </c>
      <c r="I1283">
        <f t="shared" ref="I1283:I1346" si="20">F1283/E1283</f>
        <v>271524.8869398383</v>
      </c>
    </row>
    <row r="1284" spans="1:9" x14ac:dyDescent="0.25">
      <c r="A1284">
        <v>2283</v>
      </c>
      <c r="B1284" t="s">
        <v>18</v>
      </c>
      <c r="C1284" t="s">
        <v>33</v>
      </c>
      <c r="D1284" t="s">
        <v>44</v>
      </c>
      <c r="E1284">
        <v>130.9</v>
      </c>
      <c r="F1284">
        <v>8723164</v>
      </c>
      <c r="G1284" s="2">
        <v>38013.696157407408</v>
      </c>
      <c r="H1284" t="s">
        <v>924</v>
      </c>
      <c r="I1284">
        <f t="shared" si="20"/>
        <v>66639.908326967154</v>
      </c>
    </row>
    <row r="1285" spans="1:9" x14ac:dyDescent="0.25">
      <c r="A1285">
        <v>2284</v>
      </c>
      <c r="B1285" t="s">
        <v>13</v>
      </c>
      <c r="C1285" t="s">
        <v>28</v>
      </c>
      <c r="D1285" t="s">
        <v>38</v>
      </c>
      <c r="E1285">
        <v>64.98</v>
      </c>
      <c r="F1285">
        <v>29726274</v>
      </c>
      <c r="G1285" s="2">
        <v>41301.573680555557</v>
      </c>
      <c r="H1285" t="s">
        <v>748</v>
      </c>
      <c r="I1285">
        <f t="shared" si="20"/>
        <v>457468.05170821788</v>
      </c>
    </row>
    <row r="1286" spans="1:9" x14ac:dyDescent="0.25">
      <c r="A1286">
        <v>2285</v>
      </c>
      <c r="B1286" t="s">
        <v>10</v>
      </c>
      <c r="C1286" t="s">
        <v>25</v>
      </c>
      <c r="D1286" t="s">
        <v>44</v>
      </c>
      <c r="E1286">
        <v>101.71</v>
      </c>
      <c r="F1286">
        <v>62698382</v>
      </c>
      <c r="G1286" s="2">
        <v>42561.679583333331</v>
      </c>
      <c r="H1286" t="s">
        <v>924</v>
      </c>
      <c r="I1286">
        <f t="shared" si="20"/>
        <v>616442.6506734835</v>
      </c>
    </row>
    <row r="1287" spans="1:9" x14ac:dyDescent="0.25">
      <c r="A1287">
        <v>2286</v>
      </c>
      <c r="B1287" t="s">
        <v>14</v>
      </c>
      <c r="C1287" t="s">
        <v>29</v>
      </c>
      <c r="D1287" t="s">
        <v>38</v>
      </c>
      <c r="E1287">
        <v>121.76</v>
      </c>
      <c r="F1287">
        <v>94522870</v>
      </c>
      <c r="G1287" s="2">
        <v>38392.647847222222</v>
      </c>
      <c r="H1287" t="s">
        <v>925</v>
      </c>
      <c r="I1287">
        <f t="shared" si="20"/>
        <v>776304.77989487513</v>
      </c>
    </row>
    <row r="1288" spans="1:9" x14ac:dyDescent="0.25">
      <c r="A1288">
        <v>2287</v>
      </c>
      <c r="B1288" t="s">
        <v>8</v>
      </c>
      <c r="C1288" t="s">
        <v>23</v>
      </c>
      <c r="D1288" t="s">
        <v>40</v>
      </c>
      <c r="E1288">
        <v>169.2</v>
      </c>
      <c r="F1288">
        <v>55418529</v>
      </c>
      <c r="G1288" s="2">
        <v>39705.947847222233</v>
      </c>
      <c r="H1288" t="s">
        <v>171</v>
      </c>
      <c r="I1288">
        <f t="shared" si="20"/>
        <v>327532.67730496457</v>
      </c>
    </row>
    <row r="1289" spans="1:9" x14ac:dyDescent="0.25">
      <c r="A1289">
        <v>2288</v>
      </c>
      <c r="B1289" t="s">
        <v>11</v>
      </c>
      <c r="C1289" t="s">
        <v>26</v>
      </c>
      <c r="D1289" t="s">
        <v>48</v>
      </c>
      <c r="E1289">
        <v>150.5</v>
      </c>
      <c r="F1289">
        <v>36690059</v>
      </c>
      <c r="G1289" s="2">
        <v>39516.401504629634</v>
      </c>
      <c r="H1289" t="s">
        <v>926</v>
      </c>
      <c r="I1289">
        <f t="shared" si="20"/>
        <v>243787.76744186046</v>
      </c>
    </row>
    <row r="1290" spans="1:9" x14ac:dyDescent="0.25">
      <c r="A1290">
        <v>2289</v>
      </c>
      <c r="B1290" t="s">
        <v>15</v>
      </c>
      <c r="C1290" t="s">
        <v>30</v>
      </c>
      <c r="D1290" t="s">
        <v>40</v>
      </c>
      <c r="E1290">
        <v>142.38</v>
      </c>
      <c r="F1290">
        <v>58677112</v>
      </c>
      <c r="G1290" s="2">
        <v>38924.761701388888</v>
      </c>
      <c r="H1290" t="s">
        <v>927</v>
      </c>
      <c r="I1290">
        <f t="shared" si="20"/>
        <v>412116.25228262396</v>
      </c>
    </row>
    <row r="1291" spans="1:9" x14ac:dyDescent="0.25">
      <c r="A1291">
        <v>2290</v>
      </c>
      <c r="B1291" t="s">
        <v>13</v>
      </c>
      <c r="C1291" t="s">
        <v>28</v>
      </c>
      <c r="D1291" t="s">
        <v>47</v>
      </c>
      <c r="E1291">
        <v>187.67</v>
      </c>
      <c r="F1291">
        <v>89274750</v>
      </c>
      <c r="G1291" s="2">
        <v>41388.217569444438</v>
      </c>
      <c r="H1291" t="s">
        <v>928</v>
      </c>
      <c r="I1291">
        <f t="shared" si="20"/>
        <v>475700.69803378271</v>
      </c>
    </row>
    <row r="1292" spans="1:9" x14ac:dyDescent="0.25">
      <c r="A1292">
        <v>2291</v>
      </c>
      <c r="B1292" t="s">
        <v>10</v>
      </c>
      <c r="C1292" t="s">
        <v>25</v>
      </c>
      <c r="D1292" t="s">
        <v>45</v>
      </c>
      <c r="E1292">
        <v>45.8</v>
      </c>
      <c r="F1292">
        <v>99240744</v>
      </c>
      <c r="G1292" s="2">
        <v>38449.310358796298</v>
      </c>
      <c r="H1292" t="s">
        <v>459</v>
      </c>
      <c r="I1292">
        <f t="shared" si="20"/>
        <v>2166828.4716157205</v>
      </c>
    </row>
    <row r="1293" spans="1:9" x14ac:dyDescent="0.25">
      <c r="A1293">
        <v>2292</v>
      </c>
      <c r="B1293" t="s">
        <v>11</v>
      </c>
      <c r="C1293" t="s">
        <v>26</v>
      </c>
      <c r="D1293" t="s">
        <v>42</v>
      </c>
      <c r="E1293">
        <v>49.15</v>
      </c>
      <c r="F1293">
        <v>30223246</v>
      </c>
      <c r="G1293" s="2">
        <v>39655.698101851849</v>
      </c>
      <c r="H1293" t="s">
        <v>929</v>
      </c>
      <c r="I1293">
        <f t="shared" si="20"/>
        <v>614918.53509664291</v>
      </c>
    </row>
    <row r="1294" spans="1:9" x14ac:dyDescent="0.25">
      <c r="A1294">
        <v>2293</v>
      </c>
      <c r="B1294" t="s">
        <v>21</v>
      </c>
      <c r="C1294" t="s">
        <v>36</v>
      </c>
      <c r="D1294" t="s">
        <v>39</v>
      </c>
      <c r="E1294">
        <v>120.65</v>
      </c>
      <c r="F1294">
        <v>38958113</v>
      </c>
      <c r="G1294" s="2">
        <v>42151.61414351852</v>
      </c>
      <c r="H1294" t="s">
        <v>930</v>
      </c>
      <c r="I1294">
        <f t="shared" si="20"/>
        <v>322901.88976377953</v>
      </c>
    </row>
    <row r="1295" spans="1:9" x14ac:dyDescent="0.25">
      <c r="A1295">
        <v>2294</v>
      </c>
      <c r="B1295" t="s">
        <v>18</v>
      </c>
      <c r="C1295" t="s">
        <v>33</v>
      </c>
      <c r="D1295" t="s">
        <v>42</v>
      </c>
      <c r="E1295">
        <v>51.88</v>
      </c>
      <c r="F1295">
        <v>82505072</v>
      </c>
      <c r="G1295" s="2">
        <v>40473.09952546296</v>
      </c>
      <c r="H1295" t="s">
        <v>140</v>
      </c>
      <c r="I1295">
        <f t="shared" si="20"/>
        <v>1590305.936777178</v>
      </c>
    </row>
    <row r="1296" spans="1:9" x14ac:dyDescent="0.25">
      <c r="A1296">
        <v>2295</v>
      </c>
      <c r="B1296" t="s">
        <v>14</v>
      </c>
      <c r="C1296" t="s">
        <v>29</v>
      </c>
      <c r="D1296" t="s">
        <v>42</v>
      </c>
      <c r="E1296">
        <v>53.44</v>
      </c>
      <c r="F1296">
        <v>28836568</v>
      </c>
      <c r="G1296" s="2">
        <v>44137.748923611107</v>
      </c>
      <c r="H1296" t="s">
        <v>857</v>
      </c>
      <c r="I1296">
        <f t="shared" si="20"/>
        <v>539606.43712574849</v>
      </c>
    </row>
    <row r="1297" spans="1:9" x14ac:dyDescent="0.25">
      <c r="A1297">
        <v>2296</v>
      </c>
      <c r="B1297" t="s">
        <v>10</v>
      </c>
      <c r="C1297" t="s">
        <v>25</v>
      </c>
      <c r="D1297" t="s">
        <v>41</v>
      </c>
      <c r="E1297">
        <v>197.65</v>
      </c>
      <c r="F1297">
        <v>70205488</v>
      </c>
      <c r="G1297" s="2">
        <v>38417.152361111112</v>
      </c>
      <c r="H1297" t="s">
        <v>280</v>
      </c>
      <c r="I1297">
        <f t="shared" si="20"/>
        <v>355201.05236529215</v>
      </c>
    </row>
    <row r="1298" spans="1:9" x14ac:dyDescent="0.25">
      <c r="A1298">
        <v>2297</v>
      </c>
      <c r="B1298" t="s">
        <v>11</v>
      </c>
      <c r="C1298" t="s">
        <v>26</v>
      </c>
      <c r="D1298" t="s">
        <v>40</v>
      </c>
      <c r="E1298">
        <v>37.5</v>
      </c>
      <c r="F1298">
        <v>78374868</v>
      </c>
      <c r="G1298" s="2">
        <v>39761.535277777781</v>
      </c>
      <c r="H1298" t="s">
        <v>559</v>
      </c>
      <c r="I1298">
        <f t="shared" si="20"/>
        <v>2089996.48</v>
      </c>
    </row>
    <row r="1299" spans="1:9" x14ac:dyDescent="0.25">
      <c r="A1299">
        <v>2298</v>
      </c>
      <c r="B1299" t="s">
        <v>18</v>
      </c>
      <c r="C1299" t="s">
        <v>33</v>
      </c>
      <c r="D1299" t="s">
        <v>44</v>
      </c>
      <c r="E1299">
        <v>194.1</v>
      </c>
      <c r="F1299">
        <v>69220704</v>
      </c>
      <c r="G1299" s="2">
        <v>41378.263564814813</v>
      </c>
      <c r="H1299" t="s">
        <v>890</v>
      </c>
      <c r="I1299">
        <f t="shared" si="20"/>
        <v>356623.92581143742</v>
      </c>
    </row>
    <row r="1300" spans="1:9" x14ac:dyDescent="0.25">
      <c r="A1300">
        <v>2299</v>
      </c>
      <c r="B1300" t="s">
        <v>10</v>
      </c>
      <c r="C1300" t="s">
        <v>25</v>
      </c>
      <c r="D1300" t="s">
        <v>39</v>
      </c>
      <c r="E1300">
        <v>197.37</v>
      </c>
      <c r="F1300">
        <v>28854423</v>
      </c>
      <c r="G1300" s="2">
        <v>44063.795486111107</v>
      </c>
      <c r="H1300" t="s">
        <v>931</v>
      </c>
      <c r="I1300">
        <f t="shared" si="20"/>
        <v>146194.57364341084</v>
      </c>
    </row>
    <row r="1301" spans="1:9" x14ac:dyDescent="0.25">
      <c r="A1301">
        <v>2300</v>
      </c>
      <c r="B1301" t="s">
        <v>11</v>
      </c>
      <c r="C1301" t="s">
        <v>26</v>
      </c>
      <c r="D1301" t="s">
        <v>41</v>
      </c>
      <c r="E1301">
        <v>194.23</v>
      </c>
      <c r="F1301">
        <v>44867926</v>
      </c>
      <c r="G1301" s="2">
        <v>42665.205625000002</v>
      </c>
      <c r="H1301" t="s">
        <v>932</v>
      </c>
      <c r="I1301">
        <f t="shared" si="20"/>
        <v>231004.09823405242</v>
      </c>
    </row>
    <row r="1302" spans="1:9" x14ac:dyDescent="0.25">
      <c r="A1302">
        <v>2301</v>
      </c>
      <c r="B1302" t="s">
        <v>8</v>
      </c>
      <c r="C1302" t="s">
        <v>23</v>
      </c>
      <c r="D1302" t="s">
        <v>40</v>
      </c>
      <c r="E1302">
        <v>38.22</v>
      </c>
      <c r="F1302">
        <v>91556144</v>
      </c>
      <c r="G1302" s="2">
        <v>39961.103333333333</v>
      </c>
      <c r="H1302" t="s">
        <v>220</v>
      </c>
      <c r="I1302">
        <f t="shared" si="20"/>
        <v>2395503.5060177916</v>
      </c>
    </row>
    <row r="1303" spans="1:9" x14ac:dyDescent="0.25">
      <c r="A1303">
        <v>2302</v>
      </c>
      <c r="B1303" t="s">
        <v>8</v>
      </c>
      <c r="C1303" t="s">
        <v>23</v>
      </c>
      <c r="D1303" t="s">
        <v>43</v>
      </c>
      <c r="E1303">
        <v>42.72</v>
      </c>
      <c r="F1303">
        <v>25960158</v>
      </c>
      <c r="G1303" s="2">
        <v>43260.972407407397</v>
      </c>
      <c r="H1303" t="s">
        <v>658</v>
      </c>
      <c r="I1303">
        <f t="shared" si="20"/>
        <v>607681.60112359549</v>
      </c>
    </row>
    <row r="1304" spans="1:9" x14ac:dyDescent="0.25">
      <c r="A1304">
        <v>2303</v>
      </c>
      <c r="B1304" t="s">
        <v>18</v>
      </c>
      <c r="C1304" t="s">
        <v>33</v>
      </c>
      <c r="D1304" t="s">
        <v>40</v>
      </c>
      <c r="E1304">
        <v>31.13</v>
      </c>
      <c r="F1304">
        <v>80315193</v>
      </c>
      <c r="G1304" s="2">
        <v>39551.044965277782</v>
      </c>
      <c r="H1304" t="s">
        <v>842</v>
      </c>
      <c r="I1304">
        <f t="shared" si="20"/>
        <v>2579993.3504657885</v>
      </c>
    </row>
    <row r="1305" spans="1:9" x14ac:dyDescent="0.25">
      <c r="A1305">
        <v>2304</v>
      </c>
      <c r="B1305" t="s">
        <v>11</v>
      </c>
      <c r="C1305" t="s">
        <v>26</v>
      </c>
      <c r="D1305" t="s">
        <v>48</v>
      </c>
      <c r="E1305">
        <v>174.36</v>
      </c>
      <c r="F1305">
        <v>42744437</v>
      </c>
      <c r="G1305" s="2">
        <v>44015.618078703701</v>
      </c>
      <c r="H1305" t="s">
        <v>49</v>
      </c>
      <c r="I1305">
        <f t="shared" si="20"/>
        <v>245150.47602661158</v>
      </c>
    </row>
    <row r="1306" spans="1:9" x14ac:dyDescent="0.25">
      <c r="A1306">
        <v>2305</v>
      </c>
      <c r="B1306" t="s">
        <v>15</v>
      </c>
      <c r="C1306" t="s">
        <v>30</v>
      </c>
      <c r="D1306" t="s">
        <v>42</v>
      </c>
      <c r="E1306">
        <v>187.4</v>
      </c>
      <c r="F1306">
        <v>62739123</v>
      </c>
      <c r="G1306" s="2">
        <v>42967.107986111107</v>
      </c>
      <c r="H1306" t="s">
        <v>930</v>
      </c>
      <c r="I1306">
        <f t="shared" si="20"/>
        <v>334787.2091782284</v>
      </c>
    </row>
    <row r="1307" spans="1:9" x14ac:dyDescent="0.25">
      <c r="A1307">
        <v>2306</v>
      </c>
      <c r="B1307" t="s">
        <v>8</v>
      </c>
      <c r="C1307" t="s">
        <v>23</v>
      </c>
      <c r="D1307" t="s">
        <v>40</v>
      </c>
      <c r="E1307">
        <v>152.38999999999999</v>
      </c>
      <c r="F1307">
        <v>70352470</v>
      </c>
      <c r="G1307" s="2">
        <v>43388.295312499999</v>
      </c>
      <c r="H1307" t="s">
        <v>933</v>
      </c>
      <c r="I1307">
        <f t="shared" si="20"/>
        <v>461660.67327252449</v>
      </c>
    </row>
    <row r="1308" spans="1:9" x14ac:dyDescent="0.25">
      <c r="A1308">
        <v>2307</v>
      </c>
      <c r="B1308" t="s">
        <v>8</v>
      </c>
      <c r="C1308" t="s">
        <v>23</v>
      </c>
      <c r="D1308" t="s">
        <v>46</v>
      </c>
      <c r="E1308">
        <v>140.12</v>
      </c>
      <c r="F1308">
        <v>17075282</v>
      </c>
      <c r="G1308" s="2">
        <v>38379.600995370369</v>
      </c>
      <c r="H1308" t="s">
        <v>661</v>
      </c>
      <c r="I1308">
        <f t="shared" si="20"/>
        <v>121861.84698829574</v>
      </c>
    </row>
    <row r="1309" spans="1:9" x14ac:dyDescent="0.25">
      <c r="A1309">
        <v>2308</v>
      </c>
      <c r="B1309" t="s">
        <v>13</v>
      </c>
      <c r="C1309" t="s">
        <v>28</v>
      </c>
      <c r="D1309" t="s">
        <v>48</v>
      </c>
      <c r="E1309">
        <v>112.3</v>
      </c>
      <c r="F1309">
        <v>13864578</v>
      </c>
      <c r="G1309" s="2">
        <v>44529.903935185182</v>
      </c>
      <c r="H1309" t="s">
        <v>658</v>
      </c>
      <c r="I1309">
        <f t="shared" si="20"/>
        <v>123460.17809439002</v>
      </c>
    </row>
    <row r="1310" spans="1:9" x14ac:dyDescent="0.25">
      <c r="A1310">
        <v>2309</v>
      </c>
      <c r="B1310" t="s">
        <v>13</v>
      </c>
      <c r="C1310" t="s">
        <v>28</v>
      </c>
      <c r="D1310" t="s">
        <v>47</v>
      </c>
      <c r="E1310">
        <v>161.9</v>
      </c>
      <c r="F1310">
        <v>41447953</v>
      </c>
      <c r="G1310" s="2">
        <v>41727.50917824074</v>
      </c>
      <c r="H1310" t="s">
        <v>934</v>
      </c>
      <c r="I1310">
        <f t="shared" si="20"/>
        <v>256009.5923409512</v>
      </c>
    </row>
    <row r="1311" spans="1:9" x14ac:dyDescent="0.25">
      <c r="A1311">
        <v>2310</v>
      </c>
      <c r="B1311" t="s">
        <v>17</v>
      </c>
      <c r="C1311" t="s">
        <v>32</v>
      </c>
      <c r="D1311" t="s">
        <v>45</v>
      </c>
      <c r="E1311">
        <v>44.22</v>
      </c>
      <c r="F1311">
        <v>36221766</v>
      </c>
      <c r="G1311" s="2">
        <v>44042.85633101852</v>
      </c>
      <c r="H1311" t="s">
        <v>285</v>
      </c>
      <c r="I1311">
        <f t="shared" si="20"/>
        <v>819126.32293080061</v>
      </c>
    </row>
    <row r="1312" spans="1:9" x14ac:dyDescent="0.25">
      <c r="A1312">
        <v>2311</v>
      </c>
      <c r="B1312" t="s">
        <v>13</v>
      </c>
      <c r="C1312" t="s">
        <v>28</v>
      </c>
      <c r="D1312" t="s">
        <v>41</v>
      </c>
      <c r="E1312">
        <v>119.82</v>
      </c>
      <c r="F1312">
        <v>29630831</v>
      </c>
      <c r="G1312" s="2">
        <v>44546.307615740741</v>
      </c>
      <c r="H1312" t="s">
        <v>801</v>
      </c>
      <c r="I1312">
        <f t="shared" si="20"/>
        <v>247294.53346686697</v>
      </c>
    </row>
    <row r="1313" spans="1:9" x14ac:dyDescent="0.25">
      <c r="A1313">
        <v>2312</v>
      </c>
      <c r="B1313" t="s">
        <v>11</v>
      </c>
      <c r="C1313" t="s">
        <v>26</v>
      </c>
      <c r="D1313" t="s">
        <v>44</v>
      </c>
      <c r="E1313">
        <v>184.22</v>
      </c>
      <c r="F1313">
        <v>70559623</v>
      </c>
      <c r="G1313" s="2">
        <v>40620.731805555559</v>
      </c>
      <c r="H1313" t="s">
        <v>768</v>
      </c>
      <c r="I1313">
        <f t="shared" si="20"/>
        <v>383018.2553468679</v>
      </c>
    </row>
    <row r="1314" spans="1:9" x14ac:dyDescent="0.25">
      <c r="A1314">
        <v>2313</v>
      </c>
      <c r="B1314" t="s">
        <v>13</v>
      </c>
      <c r="C1314" t="s">
        <v>28</v>
      </c>
      <c r="D1314" t="s">
        <v>39</v>
      </c>
      <c r="E1314">
        <v>185.61</v>
      </c>
      <c r="F1314">
        <v>91379588</v>
      </c>
      <c r="G1314" s="2">
        <v>42094.972592592603</v>
      </c>
      <c r="H1314" t="s">
        <v>473</v>
      </c>
      <c r="I1314">
        <f t="shared" si="20"/>
        <v>492320.39222024672</v>
      </c>
    </row>
    <row r="1315" spans="1:9" x14ac:dyDescent="0.25">
      <c r="A1315">
        <v>2314</v>
      </c>
      <c r="B1315" t="s">
        <v>10</v>
      </c>
      <c r="C1315" t="s">
        <v>25</v>
      </c>
      <c r="D1315" t="s">
        <v>45</v>
      </c>
      <c r="E1315">
        <v>182.54</v>
      </c>
      <c r="F1315">
        <v>35197417</v>
      </c>
      <c r="G1315" s="2">
        <v>40149.55667824074</v>
      </c>
      <c r="H1315" t="s">
        <v>828</v>
      </c>
      <c r="I1315">
        <f t="shared" si="20"/>
        <v>192820.29692122276</v>
      </c>
    </row>
    <row r="1316" spans="1:9" x14ac:dyDescent="0.25">
      <c r="A1316">
        <v>2315</v>
      </c>
      <c r="B1316" t="s">
        <v>9</v>
      </c>
      <c r="C1316" t="s">
        <v>24</v>
      </c>
      <c r="D1316" t="s">
        <v>39</v>
      </c>
      <c r="E1316">
        <v>175.85</v>
      </c>
      <c r="F1316">
        <v>33195602</v>
      </c>
      <c r="G1316" s="2">
        <v>43464.08797453704</v>
      </c>
      <c r="H1316" t="s">
        <v>150</v>
      </c>
      <c r="I1316">
        <f t="shared" si="20"/>
        <v>188772.26044924653</v>
      </c>
    </row>
    <row r="1317" spans="1:9" x14ac:dyDescent="0.25">
      <c r="A1317">
        <v>2316</v>
      </c>
      <c r="B1317" t="s">
        <v>10</v>
      </c>
      <c r="C1317" t="s">
        <v>25</v>
      </c>
      <c r="D1317" t="s">
        <v>48</v>
      </c>
      <c r="E1317">
        <v>193.16</v>
      </c>
      <c r="F1317">
        <v>28204191</v>
      </c>
      <c r="G1317" s="2">
        <v>38488.392777777779</v>
      </c>
      <c r="H1317" t="s">
        <v>935</v>
      </c>
      <c r="I1317">
        <f t="shared" si="20"/>
        <v>146014.65624352868</v>
      </c>
    </row>
    <row r="1318" spans="1:9" x14ac:dyDescent="0.25">
      <c r="A1318">
        <v>2317</v>
      </c>
      <c r="B1318" t="s">
        <v>21</v>
      </c>
      <c r="C1318" t="s">
        <v>36</v>
      </c>
      <c r="D1318" t="s">
        <v>46</v>
      </c>
      <c r="E1318">
        <v>97.86</v>
      </c>
      <c r="F1318">
        <v>54632855</v>
      </c>
      <c r="G1318" s="2">
        <v>38580.301469907397</v>
      </c>
      <c r="H1318" t="s">
        <v>936</v>
      </c>
      <c r="I1318">
        <f t="shared" si="20"/>
        <v>558275.64888616395</v>
      </c>
    </row>
    <row r="1319" spans="1:9" x14ac:dyDescent="0.25">
      <c r="A1319">
        <v>2318</v>
      </c>
      <c r="B1319" t="s">
        <v>14</v>
      </c>
      <c r="C1319" t="s">
        <v>29</v>
      </c>
      <c r="D1319" t="s">
        <v>40</v>
      </c>
      <c r="E1319">
        <v>181.38</v>
      </c>
      <c r="F1319">
        <v>37713304</v>
      </c>
      <c r="G1319" s="2">
        <v>40536.382476851853</v>
      </c>
      <c r="H1319" t="s">
        <v>937</v>
      </c>
      <c r="I1319">
        <f t="shared" si="20"/>
        <v>207924.26948946962</v>
      </c>
    </row>
    <row r="1320" spans="1:9" x14ac:dyDescent="0.25">
      <c r="A1320">
        <v>2319</v>
      </c>
      <c r="B1320" t="s">
        <v>18</v>
      </c>
      <c r="C1320" t="s">
        <v>33</v>
      </c>
      <c r="D1320" t="s">
        <v>42</v>
      </c>
      <c r="E1320">
        <v>134.71</v>
      </c>
      <c r="F1320">
        <v>99881471</v>
      </c>
      <c r="G1320" s="2">
        <v>40649.014976851853</v>
      </c>
      <c r="H1320" t="s">
        <v>938</v>
      </c>
      <c r="I1320">
        <f t="shared" si="20"/>
        <v>741455.50441689556</v>
      </c>
    </row>
    <row r="1321" spans="1:9" x14ac:dyDescent="0.25">
      <c r="A1321">
        <v>2320</v>
      </c>
      <c r="B1321" t="s">
        <v>20</v>
      </c>
      <c r="C1321" t="s">
        <v>35</v>
      </c>
      <c r="D1321" t="s">
        <v>47</v>
      </c>
      <c r="E1321">
        <v>45.78</v>
      </c>
      <c r="F1321">
        <v>81242808</v>
      </c>
      <c r="G1321" s="2">
        <v>38625.376909722218</v>
      </c>
      <c r="H1321" t="s">
        <v>939</v>
      </c>
      <c r="I1321">
        <f t="shared" si="20"/>
        <v>1774635.386631717</v>
      </c>
    </row>
    <row r="1322" spans="1:9" x14ac:dyDescent="0.25">
      <c r="A1322">
        <v>2321</v>
      </c>
      <c r="B1322" t="s">
        <v>9</v>
      </c>
      <c r="C1322" t="s">
        <v>24</v>
      </c>
      <c r="D1322" t="s">
        <v>41</v>
      </c>
      <c r="E1322">
        <v>112.76</v>
      </c>
      <c r="F1322">
        <v>61956409</v>
      </c>
      <c r="G1322" s="2">
        <v>38487.790729166663</v>
      </c>
      <c r="H1322" t="s">
        <v>940</v>
      </c>
      <c r="I1322">
        <f t="shared" si="20"/>
        <v>549453.78680383111</v>
      </c>
    </row>
    <row r="1323" spans="1:9" x14ac:dyDescent="0.25">
      <c r="A1323">
        <v>2322</v>
      </c>
      <c r="B1323" t="s">
        <v>14</v>
      </c>
      <c r="C1323" t="s">
        <v>29</v>
      </c>
      <c r="D1323" t="s">
        <v>42</v>
      </c>
      <c r="E1323">
        <v>98.31</v>
      </c>
      <c r="F1323">
        <v>28690104</v>
      </c>
      <c r="G1323" s="2">
        <v>42458.480567129627</v>
      </c>
      <c r="H1323" t="s">
        <v>137</v>
      </c>
      <c r="I1323">
        <f t="shared" si="20"/>
        <v>291833.01800427219</v>
      </c>
    </row>
    <row r="1324" spans="1:9" x14ac:dyDescent="0.25">
      <c r="A1324">
        <v>2323</v>
      </c>
      <c r="B1324" t="s">
        <v>11</v>
      </c>
      <c r="C1324" t="s">
        <v>26</v>
      </c>
      <c r="D1324" t="s">
        <v>44</v>
      </c>
      <c r="E1324">
        <v>159.97</v>
      </c>
      <c r="F1324">
        <v>35776079</v>
      </c>
      <c r="G1324" s="2">
        <v>38677.512835648151</v>
      </c>
      <c r="H1324" t="s">
        <v>941</v>
      </c>
      <c r="I1324">
        <f t="shared" si="20"/>
        <v>223642.42670500718</v>
      </c>
    </row>
    <row r="1325" spans="1:9" x14ac:dyDescent="0.25">
      <c r="A1325">
        <v>2324</v>
      </c>
      <c r="B1325" t="s">
        <v>13</v>
      </c>
      <c r="C1325" t="s">
        <v>28</v>
      </c>
      <c r="D1325" t="s">
        <v>39</v>
      </c>
      <c r="E1325">
        <v>187.82</v>
      </c>
      <c r="F1325">
        <v>3697716</v>
      </c>
      <c r="G1325" s="2">
        <v>38619.254918981482</v>
      </c>
      <c r="H1325" t="s">
        <v>942</v>
      </c>
      <c r="I1325">
        <f t="shared" si="20"/>
        <v>19687.551911404538</v>
      </c>
    </row>
    <row r="1326" spans="1:9" x14ac:dyDescent="0.25">
      <c r="A1326">
        <v>2325</v>
      </c>
      <c r="B1326" t="s">
        <v>13</v>
      </c>
      <c r="C1326" t="s">
        <v>28</v>
      </c>
      <c r="D1326" t="s">
        <v>43</v>
      </c>
      <c r="E1326">
        <v>42.57</v>
      </c>
      <c r="F1326">
        <v>59963980</v>
      </c>
      <c r="G1326" s="2">
        <v>42341.644131944442</v>
      </c>
      <c r="H1326" t="s">
        <v>943</v>
      </c>
      <c r="I1326">
        <f t="shared" si="20"/>
        <v>1408597.1341320178</v>
      </c>
    </row>
    <row r="1327" spans="1:9" x14ac:dyDescent="0.25">
      <c r="A1327">
        <v>2326</v>
      </c>
      <c r="B1327" t="s">
        <v>17</v>
      </c>
      <c r="C1327" t="s">
        <v>32</v>
      </c>
      <c r="D1327" t="s">
        <v>47</v>
      </c>
      <c r="E1327">
        <v>177.87</v>
      </c>
      <c r="F1327">
        <v>18759771</v>
      </c>
      <c r="G1327" s="2">
        <v>41229.520636574067</v>
      </c>
      <c r="H1327" t="s">
        <v>944</v>
      </c>
      <c r="I1327">
        <f t="shared" si="20"/>
        <v>105468.9998313375</v>
      </c>
    </row>
    <row r="1328" spans="1:9" x14ac:dyDescent="0.25">
      <c r="A1328">
        <v>2327</v>
      </c>
      <c r="B1328" t="s">
        <v>15</v>
      </c>
      <c r="C1328" t="s">
        <v>30</v>
      </c>
      <c r="D1328" t="s">
        <v>39</v>
      </c>
      <c r="E1328">
        <v>196.17</v>
      </c>
      <c r="F1328">
        <v>48297220</v>
      </c>
      <c r="G1328" s="2">
        <v>43377.130439814813</v>
      </c>
      <c r="H1328" t="s">
        <v>73</v>
      </c>
      <c r="I1328">
        <f t="shared" si="20"/>
        <v>246200.84620482236</v>
      </c>
    </row>
    <row r="1329" spans="1:9" x14ac:dyDescent="0.25">
      <c r="A1329">
        <v>2328</v>
      </c>
      <c r="B1329" t="s">
        <v>15</v>
      </c>
      <c r="C1329" t="s">
        <v>30</v>
      </c>
      <c r="D1329" t="s">
        <v>43</v>
      </c>
      <c r="E1329">
        <v>127.6</v>
      </c>
      <c r="F1329">
        <v>16501542</v>
      </c>
      <c r="G1329" s="2">
        <v>39887.679351851853</v>
      </c>
      <c r="H1329" t="s">
        <v>945</v>
      </c>
      <c r="I1329">
        <f t="shared" si="20"/>
        <v>129322.42946708464</v>
      </c>
    </row>
    <row r="1330" spans="1:9" x14ac:dyDescent="0.25">
      <c r="A1330">
        <v>2329</v>
      </c>
      <c r="B1330" t="s">
        <v>17</v>
      </c>
      <c r="C1330" t="s">
        <v>32</v>
      </c>
      <c r="D1330" t="s">
        <v>40</v>
      </c>
      <c r="E1330">
        <v>170.79</v>
      </c>
      <c r="F1330">
        <v>66925565</v>
      </c>
      <c r="G1330" s="2">
        <v>42601.213622685187</v>
      </c>
      <c r="H1330" t="s">
        <v>733</v>
      </c>
      <c r="I1330">
        <f t="shared" si="20"/>
        <v>391858.80320861877</v>
      </c>
    </row>
    <row r="1331" spans="1:9" x14ac:dyDescent="0.25">
      <c r="A1331">
        <v>2330</v>
      </c>
      <c r="B1331" t="s">
        <v>21</v>
      </c>
      <c r="C1331" t="s">
        <v>36</v>
      </c>
      <c r="D1331" t="s">
        <v>46</v>
      </c>
      <c r="E1331">
        <v>49.34</v>
      </c>
      <c r="F1331">
        <v>24458277</v>
      </c>
      <c r="G1331" s="2">
        <v>44509.694398148153</v>
      </c>
      <c r="H1331" t="s">
        <v>926</v>
      </c>
      <c r="I1331">
        <f t="shared" si="20"/>
        <v>495708.897446291</v>
      </c>
    </row>
    <row r="1332" spans="1:9" x14ac:dyDescent="0.25">
      <c r="A1332">
        <v>2331</v>
      </c>
      <c r="B1332" t="s">
        <v>16</v>
      </c>
      <c r="C1332" t="s">
        <v>31</v>
      </c>
      <c r="D1332" t="s">
        <v>43</v>
      </c>
      <c r="E1332">
        <v>52.35</v>
      </c>
      <c r="F1332">
        <v>3324336</v>
      </c>
      <c r="G1332" s="2">
        <v>39120.030057870368</v>
      </c>
      <c r="H1332" t="s">
        <v>350</v>
      </c>
      <c r="I1332">
        <f t="shared" si="20"/>
        <v>63502.120343839539</v>
      </c>
    </row>
    <row r="1333" spans="1:9" x14ac:dyDescent="0.25">
      <c r="A1333">
        <v>2332</v>
      </c>
      <c r="B1333" t="s">
        <v>13</v>
      </c>
      <c r="C1333" t="s">
        <v>28</v>
      </c>
      <c r="D1333" t="s">
        <v>45</v>
      </c>
      <c r="E1333">
        <v>104.66</v>
      </c>
      <c r="F1333">
        <v>23537593</v>
      </c>
      <c r="G1333" s="2">
        <v>39296.941157407397</v>
      </c>
      <c r="H1333" t="s">
        <v>946</v>
      </c>
      <c r="I1333">
        <f t="shared" si="20"/>
        <v>224895.78635581885</v>
      </c>
    </row>
    <row r="1334" spans="1:9" x14ac:dyDescent="0.25">
      <c r="A1334">
        <v>2333</v>
      </c>
      <c r="B1334" t="s">
        <v>13</v>
      </c>
      <c r="C1334" t="s">
        <v>28</v>
      </c>
      <c r="D1334" t="s">
        <v>42</v>
      </c>
      <c r="E1334">
        <v>158.82</v>
      </c>
      <c r="F1334">
        <v>24892013</v>
      </c>
      <c r="G1334" s="2">
        <v>43357.659560185188</v>
      </c>
      <c r="H1334" t="s">
        <v>52</v>
      </c>
      <c r="I1334">
        <f t="shared" si="20"/>
        <v>156730.97216975194</v>
      </c>
    </row>
    <row r="1335" spans="1:9" x14ac:dyDescent="0.25">
      <c r="A1335">
        <v>2334</v>
      </c>
      <c r="B1335" t="s">
        <v>20</v>
      </c>
      <c r="C1335" t="s">
        <v>35</v>
      </c>
      <c r="D1335" t="s">
        <v>46</v>
      </c>
      <c r="E1335">
        <v>48.14</v>
      </c>
      <c r="F1335">
        <v>55835680</v>
      </c>
      <c r="G1335" s="2">
        <v>43775.219884259262</v>
      </c>
      <c r="H1335" t="s">
        <v>55</v>
      </c>
      <c r="I1335">
        <f t="shared" si="20"/>
        <v>1159860.4071458247</v>
      </c>
    </row>
    <row r="1336" spans="1:9" x14ac:dyDescent="0.25">
      <c r="A1336">
        <v>2335</v>
      </c>
      <c r="B1336" t="s">
        <v>11</v>
      </c>
      <c r="C1336" t="s">
        <v>26</v>
      </c>
      <c r="D1336" t="s">
        <v>38</v>
      </c>
      <c r="E1336">
        <v>145.29</v>
      </c>
      <c r="F1336">
        <v>98360033</v>
      </c>
      <c r="G1336" s="2">
        <v>40343.365046296298</v>
      </c>
      <c r="H1336" t="s">
        <v>597</v>
      </c>
      <c r="I1336">
        <f t="shared" si="20"/>
        <v>676991.07302636106</v>
      </c>
    </row>
    <row r="1337" spans="1:9" x14ac:dyDescent="0.25">
      <c r="A1337">
        <v>2336</v>
      </c>
      <c r="B1337" t="s">
        <v>22</v>
      </c>
      <c r="C1337" t="s">
        <v>37</v>
      </c>
      <c r="D1337" t="s">
        <v>42</v>
      </c>
      <c r="E1337">
        <v>143.47</v>
      </c>
      <c r="F1337">
        <v>58326765</v>
      </c>
      <c r="G1337" s="2">
        <v>42425.576909722222</v>
      </c>
      <c r="H1337" t="s">
        <v>947</v>
      </c>
      <c r="I1337">
        <f t="shared" si="20"/>
        <v>406543.28431030875</v>
      </c>
    </row>
    <row r="1338" spans="1:9" x14ac:dyDescent="0.25">
      <c r="A1338">
        <v>2337</v>
      </c>
      <c r="B1338" t="s">
        <v>10</v>
      </c>
      <c r="C1338" t="s">
        <v>25</v>
      </c>
      <c r="D1338" t="s">
        <v>42</v>
      </c>
      <c r="E1338">
        <v>188.2</v>
      </c>
      <c r="F1338">
        <v>70767382</v>
      </c>
      <c r="G1338" s="2">
        <v>40103.168009259258</v>
      </c>
      <c r="H1338" t="s">
        <v>948</v>
      </c>
      <c r="I1338">
        <f t="shared" si="20"/>
        <v>376022.22104144527</v>
      </c>
    </row>
    <row r="1339" spans="1:9" x14ac:dyDescent="0.25">
      <c r="A1339">
        <v>2338</v>
      </c>
      <c r="B1339" t="s">
        <v>16</v>
      </c>
      <c r="C1339" t="s">
        <v>31</v>
      </c>
      <c r="D1339" t="s">
        <v>38</v>
      </c>
      <c r="E1339">
        <v>192.66</v>
      </c>
      <c r="F1339">
        <v>10910746</v>
      </c>
      <c r="G1339" s="2">
        <v>41182.226481481477</v>
      </c>
      <c r="H1339" t="s">
        <v>156</v>
      </c>
      <c r="I1339">
        <f t="shared" si="20"/>
        <v>56632.129139416589</v>
      </c>
    </row>
    <row r="1340" spans="1:9" x14ac:dyDescent="0.25">
      <c r="A1340">
        <v>2339</v>
      </c>
      <c r="B1340" t="s">
        <v>11</v>
      </c>
      <c r="C1340" t="s">
        <v>26</v>
      </c>
      <c r="D1340" t="s">
        <v>46</v>
      </c>
      <c r="E1340">
        <v>90.12</v>
      </c>
      <c r="F1340">
        <v>73470506</v>
      </c>
      <c r="G1340" s="2">
        <v>38203.975069444437</v>
      </c>
      <c r="H1340" t="s">
        <v>92</v>
      </c>
      <c r="I1340">
        <f t="shared" si="20"/>
        <v>815251.95295161998</v>
      </c>
    </row>
    <row r="1341" spans="1:9" x14ac:dyDescent="0.25">
      <c r="A1341">
        <v>2340</v>
      </c>
      <c r="B1341" t="s">
        <v>17</v>
      </c>
      <c r="C1341" t="s">
        <v>32</v>
      </c>
      <c r="D1341" t="s">
        <v>44</v>
      </c>
      <c r="E1341">
        <v>170.35</v>
      </c>
      <c r="F1341">
        <v>75131525</v>
      </c>
      <c r="G1341" s="2">
        <v>40757.60528935185</v>
      </c>
      <c r="H1341" t="s">
        <v>167</v>
      </c>
      <c r="I1341">
        <f t="shared" si="20"/>
        <v>441042.11916642211</v>
      </c>
    </row>
    <row r="1342" spans="1:9" x14ac:dyDescent="0.25">
      <c r="A1342">
        <v>2341</v>
      </c>
      <c r="B1342" t="s">
        <v>8</v>
      </c>
      <c r="C1342" t="s">
        <v>23</v>
      </c>
      <c r="D1342" t="s">
        <v>44</v>
      </c>
      <c r="E1342">
        <v>173.28</v>
      </c>
      <c r="F1342">
        <v>92665895</v>
      </c>
      <c r="G1342" s="2">
        <v>38345.459965277783</v>
      </c>
      <c r="H1342" t="s">
        <v>733</v>
      </c>
      <c r="I1342">
        <f t="shared" si="20"/>
        <v>534775.47899353644</v>
      </c>
    </row>
    <row r="1343" spans="1:9" x14ac:dyDescent="0.25">
      <c r="A1343">
        <v>2342</v>
      </c>
      <c r="B1343" t="s">
        <v>16</v>
      </c>
      <c r="C1343" t="s">
        <v>31</v>
      </c>
      <c r="D1343" t="s">
        <v>40</v>
      </c>
      <c r="E1343">
        <v>160.51</v>
      </c>
      <c r="F1343">
        <v>91278032</v>
      </c>
      <c r="G1343" s="2">
        <v>41440.200891203713</v>
      </c>
      <c r="H1343" t="s">
        <v>949</v>
      </c>
      <c r="I1343">
        <f t="shared" si="20"/>
        <v>568675.04828359606</v>
      </c>
    </row>
    <row r="1344" spans="1:9" x14ac:dyDescent="0.25">
      <c r="A1344">
        <v>2343</v>
      </c>
      <c r="B1344" t="s">
        <v>13</v>
      </c>
      <c r="C1344" t="s">
        <v>28</v>
      </c>
      <c r="D1344" t="s">
        <v>41</v>
      </c>
      <c r="E1344">
        <v>155.54</v>
      </c>
      <c r="F1344">
        <v>48244822</v>
      </c>
      <c r="G1344" s="2">
        <v>38867.206273148149</v>
      </c>
      <c r="H1344" t="s">
        <v>724</v>
      </c>
      <c r="I1344">
        <f t="shared" si="20"/>
        <v>310176.3019159059</v>
      </c>
    </row>
    <row r="1345" spans="1:9" x14ac:dyDescent="0.25">
      <c r="A1345">
        <v>2344</v>
      </c>
      <c r="B1345" t="s">
        <v>9</v>
      </c>
      <c r="C1345" t="s">
        <v>24</v>
      </c>
      <c r="D1345" t="s">
        <v>46</v>
      </c>
      <c r="E1345">
        <v>48.86</v>
      </c>
      <c r="F1345">
        <v>74440237</v>
      </c>
      <c r="G1345" s="2">
        <v>38501.902094907397</v>
      </c>
      <c r="H1345" t="s">
        <v>950</v>
      </c>
      <c r="I1345">
        <f t="shared" si="20"/>
        <v>1523541.4858780189</v>
      </c>
    </row>
    <row r="1346" spans="1:9" x14ac:dyDescent="0.25">
      <c r="A1346">
        <v>2345</v>
      </c>
      <c r="B1346" t="s">
        <v>15</v>
      </c>
      <c r="C1346" t="s">
        <v>30</v>
      </c>
      <c r="D1346" t="s">
        <v>44</v>
      </c>
      <c r="E1346">
        <v>73.52</v>
      </c>
      <c r="F1346">
        <v>28274710</v>
      </c>
      <c r="G1346" s="2">
        <v>39510.176215277781</v>
      </c>
      <c r="H1346" t="s">
        <v>951</v>
      </c>
      <c r="I1346">
        <f t="shared" si="20"/>
        <v>384585.28291621327</v>
      </c>
    </row>
    <row r="1347" spans="1:9" x14ac:dyDescent="0.25">
      <c r="A1347">
        <v>2346</v>
      </c>
      <c r="B1347" t="s">
        <v>21</v>
      </c>
      <c r="C1347" t="s">
        <v>36</v>
      </c>
      <c r="D1347" t="s">
        <v>39</v>
      </c>
      <c r="E1347">
        <v>158.27000000000001</v>
      </c>
      <c r="F1347">
        <v>85453366</v>
      </c>
      <c r="G1347" s="2">
        <v>41158.617997685193</v>
      </c>
      <c r="H1347" t="s">
        <v>294</v>
      </c>
      <c r="I1347">
        <f t="shared" ref="I1347:I1410" si="21">F1347/E1347</f>
        <v>539921.43804890371</v>
      </c>
    </row>
    <row r="1348" spans="1:9" x14ac:dyDescent="0.25">
      <c r="A1348">
        <v>2347</v>
      </c>
      <c r="B1348" t="s">
        <v>15</v>
      </c>
      <c r="C1348" t="s">
        <v>30</v>
      </c>
      <c r="D1348" t="s">
        <v>48</v>
      </c>
      <c r="E1348">
        <v>125.66</v>
      </c>
      <c r="F1348">
        <v>29140874</v>
      </c>
      <c r="G1348" s="2">
        <v>38807.707048611112</v>
      </c>
      <c r="H1348" t="s">
        <v>952</v>
      </c>
      <c r="I1348">
        <f t="shared" si="21"/>
        <v>231902.54655419386</v>
      </c>
    </row>
    <row r="1349" spans="1:9" x14ac:dyDescent="0.25">
      <c r="A1349">
        <v>2348</v>
      </c>
      <c r="B1349" t="s">
        <v>8</v>
      </c>
      <c r="C1349" t="s">
        <v>23</v>
      </c>
      <c r="D1349" t="s">
        <v>45</v>
      </c>
      <c r="E1349">
        <v>33.65</v>
      </c>
      <c r="F1349">
        <v>19768092</v>
      </c>
      <c r="G1349" s="2">
        <v>41690.617685185192</v>
      </c>
      <c r="H1349" t="s">
        <v>942</v>
      </c>
      <c r="I1349">
        <f t="shared" si="21"/>
        <v>587461.87221396738</v>
      </c>
    </row>
    <row r="1350" spans="1:9" x14ac:dyDescent="0.25">
      <c r="A1350">
        <v>2349</v>
      </c>
      <c r="B1350" t="s">
        <v>17</v>
      </c>
      <c r="C1350" t="s">
        <v>32</v>
      </c>
      <c r="D1350" t="s">
        <v>46</v>
      </c>
      <c r="E1350">
        <v>198.35</v>
      </c>
      <c r="F1350">
        <v>45867226</v>
      </c>
      <c r="G1350" s="2">
        <v>39947.510960648149</v>
      </c>
      <c r="H1350" t="s">
        <v>780</v>
      </c>
      <c r="I1350">
        <f t="shared" si="21"/>
        <v>231243.89210990674</v>
      </c>
    </row>
    <row r="1351" spans="1:9" x14ac:dyDescent="0.25">
      <c r="A1351">
        <v>2350</v>
      </c>
      <c r="B1351" t="s">
        <v>9</v>
      </c>
      <c r="C1351" t="s">
        <v>24</v>
      </c>
      <c r="D1351" t="s">
        <v>40</v>
      </c>
      <c r="E1351">
        <v>102.2</v>
      </c>
      <c r="F1351">
        <v>38915461</v>
      </c>
      <c r="G1351" s="2">
        <v>42218.603344907409</v>
      </c>
      <c r="H1351" t="s">
        <v>334</v>
      </c>
      <c r="I1351">
        <f t="shared" si="21"/>
        <v>380777.50489236787</v>
      </c>
    </row>
    <row r="1352" spans="1:9" x14ac:dyDescent="0.25">
      <c r="A1352">
        <v>2351</v>
      </c>
      <c r="B1352" t="s">
        <v>22</v>
      </c>
      <c r="C1352" t="s">
        <v>37</v>
      </c>
      <c r="D1352" t="s">
        <v>47</v>
      </c>
      <c r="E1352">
        <v>48.39</v>
      </c>
      <c r="F1352">
        <v>29478969</v>
      </c>
      <c r="G1352" s="2">
        <v>40418.60974537037</v>
      </c>
      <c r="H1352" t="s">
        <v>406</v>
      </c>
      <c r="I1352">
        <f t="shared" si="21"/>
        <v>609195.47427154367</v>
      </c>
    </row>
    <row r="1353" spans="1:9" x14ac:dyDescent="0.25">
      <c r="A1353">
        <v>2352</v>
      </c>
      <c r="B1353" t="s">
        <v>10</v>
      </c>
      <c r="C1353" t="s">
        <v>25</v>
      </c>
      <c r="D1353" t="s">
        <v>43</v>
      </c>
      <c r="E1353">
        <v>90.18</v>
      </c>
      <c r="F1353">
        <v>85234926</v>
      </c>
      <c r="G1353" s="2">
        <v>43717.667870370373</v>
      </c>
      <c r="H1353" t="s">
        <v>723</v>
      </c>
      <c r="I1353">
        <f t="shared" si="21"/>
        <v>945164.40452428465</v>
      </c>
    </row>
    <row r="1354" spans="1:9" x14ac:dyDescent="0.25">
      <c r="A1354">
        <v>2353</v>
      </c>
      <c r="B1354" t="s">
        <v>16</v>
      </c>
      <c r="C1354" t="s">
        <v>31</v>
      </c>
      <c r="D1354" t="s">
        <v>44</v>
      </c>
      <c r="E1354">
        <v>156.63</v>
      </c>
      <c r="F1354">
        <v>24816389</v>
      </c>
      <c r="G1354" s="2">
        <v>42555.69866898148</v>
      </c>
      <c r="H1354" t="s">
        <v>953</v>
      </c>
      <c r="I1354">
        <f t="shared" si="21"/>
        <v>158439.564578944</v>
      </c>
    </row>
    <row r="1355" spans="1:9" x14ac:dyDescent="0.25">
      <c r="A1355">
        <v>2354</v>
      </c>
      <c r="B1355" t="s">
        <v>15</v>
      </c>
      <c r="C1355" t="s">
        <v>30</v>
      </c>
      <c r="D1355" t="s">
        <v>39</v>
      </c>
      <c r="E1355">
        <v>50.3</v>
      </c>
      <c r="F1355">
        <v>47812220</v>
      </c>
      <c r="G1355" s="2">
        <v>44807.992314814823</v>
      </c>
      <c r="H1355" t="s">
        <v>954</v>
      </c>
      <c r="I1355">
        <f t="shared" si="21"/>
        <v>950541.15308151103</v>
      </c>
    </row>
    <row r="1356" spans="1:9" x14ac:dyDescent="0.25">
      <c r="A1356">
        <v>2355</v>
      </c>
      <c r="B1356" t="s">
        <v>19</v>
      </c>
      <c r="C1356" t="s">
        <v>34</v>
      </c>
      <c r="D1356" t="s">
        <v>48</v>
      </c>
      <c r="E1356">
        <v>165.84</v>
      </c>
      <c r="F1356">
        <v>62213331</v>
      </c>
      <c r="G1356" s="2">
        <v>39541.998599537037</v>
      </c>
      <c r="H1356" t="s">
        <v>931</v>
      </c>
      <c r="I1356">
        <f t="shared" si="21"/>
        <v>375140.68379160634</v>
      </c>
    </row>
    <row r="1357" spans="1:9" x14ac:dyDescent="0.25">
      <c r="A1357">
        <v>2356</v>
      </c>
      <c r="B1357" t="s">
        <v>8</v>
      </c>
      <c r="C1357" t="s">
        <v>23</v>
      </c>
      <c r="D1357" t="s">
        <v>45</v>
      </c>
      <c r="E1357">
        <v>141.35</v>
      </c>
      <c r="F1357">
        <v>89432829</v>
      </c>
      <c r="G1357" s="2">
        <v>40251.649976851862</v>
      </c>
      <c r="H1357" t="s">
        <v>505</v>
      </c>
      <c r="I1357">
        <f t="shared" si="21"/>
        <v>632704.83905199857</v>
      </c>
    </row>
    <row r="1358" spans="1:9" x14ac:dyDescent="0.25">
      <c r="A1358">
        <v>2357</v>
      </c>
      <c r="B1358" t="s">
        <v>17</v>
      </c>
      <c r="C1358" t="s">
        <v>32</v>
      </c>
      <c r="D1358" t="s">
        <v>38</v>
      </c>
      <c r="E1358">
        <v>57.78</v>
      </c>
      <c r="F1358">
        <v>6522521</v>
      </c>
      <c r="G1358" s="2">
        <v>42823.116307870368</v>
      </c>
      <c r="H1358" t="s">
        <v>955</v>
      </c>
      <c r="I1358">
        <f t="shared" si="21"/>
        <v>112885.44479058498</v>
      </c>
    </row>
    <row r="1359" spans="1:9" x14ac:dyDescent="0.25">
      <c r="A1359">
        <v>2358</v>
      </c>
      <c r="B1359" t="s">
        <v>20</v>
      </c>
      <c r="C1359" t="s">
        <v>35</v>
      </c>
      <c r="D1359" t="s">
        <v>42</v>
      </c>
      <c r="E1359">
        <v>127.36</v>
      </c>
      <c r="F1359">
        <v>59491941</v>
      </c>
      <c r="G1359" s="2">
        <v>43377.368171296293</v>
      </c>
      <c r="H1359" t="s">
        <v>956</v>
      </c>
      <c r="I1359">
        <f t="shared" si="21"/>
        <v>467116.37091708544</v>
      </c>
    </row>
    <row r="1360" spans="1:9" x14ac:dyDescent="0.25">
      <c r="A1360">
        <v>2359</v>
      </c>
      <c r="B1360" t="s">
        <v>17</v>
      </c>
      <c r="C1360" t="s">
        <v>32</v>
      </c>
      <c r="D1360" t="s">
        <v>46</v>
      </c>
      <c r="E1360">
        <v>191.24</v>
      </c>
      <c r="F1360">
        <v>28569978</v>
      </c>
      <c r="G1360" s="2">
        <v>38873.105439814812</v>
      </c>
      <c r="H1360" t="s">
        <v>656</v>
      </c>
      <c r="I1360">
        <f t="shared" si="21"/>
        <v>149393.31729763647</v>
      </c>
    </row>
    <row r="1361" spans="1:9" x14ac:dyDescent="0.25">
      <c r="A1361">
        <v>2360</v>
      </c>
      <c r="B1361" t="s">
        <v>15</v>
      </c>
      <c r="C1361" t="s">
        <v>30</v>
      </c>
      <c r="D1361" t="s">
        <v>46</v>
      </c>
      <c r="E1361">
        <v>144.58000000000001</v>
      </c>
      <c r="F1361">
        <v>23197810</v>
      </c>
      <c r="G1361" s="2">
        <v>43277.190578703703</v>
      </c>
      <c r="H1361" t="s">
        <v>364</v>
      </c>
      <c r="I1361">
        <f t="shared" si="21"/>
        <v>160449.64725411535</v>
      </c>
    </row>
    <row r="1362" spans="1:9" x14ac:dyDescent="0.25">
      <c r="A1362">
        <v>2361</v>
      </c>
      <c r="B1362" t="s">
        <v>18</v>
      </c>
      <c r="C1362" t="s">
        <v>33</v>
      </c>
      <c r="D1362" t="s">
        <v>43</v>
      </c>
      <c r="E1362">
        <v>71.41</v>
      </c>
      <c r="F1362">
        <v>14738458</v>
      </c>
      <c r="G1362" s="2">
        <v>42759.423055555562</v>
      </c>
      <c r="H1362" t="s">
        <v>957</v>
      </c>
      <c r="I1362">
        <f t="shared" si="21"/>
        <v>206392.07393922421</v>
      </c>
    </row>
    <row r="1363" spans="1:9" x14ac:dyDescent="0.25">
      <c r="A1363">
        <v>2362</v>
      </c>
      <c r="B1363" t="s">
        <v>17</v>
      </c>
      <c r="C1363" t="s">
        <v>32</v>
      </c>
      <c r="D1363" t="s">
        <v>39</v>
      </c>
      <c r="E1363">
        <v>79.400000000000006</v>
      </c>
      <c r="F1363">
        <v>40887859</v>
      </c>
      <c r="G1363" s="2">
        <v>44714.728009259263</v>
      </c>
      <c r="H1363" t="s">
        <v>509</v>
      </c>
      <c r="I1363">
        <f t="shared" si="21"/>
        <v>514960.44080604531</v>
      </c>
    </row>
    <row r="1364" spans="1:9" x14ac:dyDescent="0.25">
      <c r="A1364">
        <v>2363</v>
      </c>
      <c r="B1364" t="s">
        <v>18</v>
      </c>
      <c r="C1364" t="s">
        <v>33</v>
      </c>
      <c r="D1364" t="s">
        <v>43</v>
      </c>
      <c r="E1364">
        <v>97.61</v>
      </c>
      <c r="F1364">
        <v>66911685</v>
      </c>
      <c r="G1364" s="2">
        <v>38837.002187500002</v>
      </c>
      <c r="H1364" t="s">
        <v>681</v>
      </c>
      <c r="I1364">
        <f t="shared" si="21"/>
        <v>685500.30734555889</v>
      </c>
    </row>
    <row r="1365" spans="1:9" x14ac:dyDescent="0.25">
      <c r="A1365">
        <v>2364</v>
      </c>
      <c r="B1365" t="s">
        <v>21</v>
      </c>
      <c r="C1365" t="s">
        <v>36</v>
      </c>
      <c r="D1365" t="s">
        <v>44</v>
      </c>
      <c r="E1365">
        <v>93.6</v>
      </c>
      <c r="F1365">
        <v>90548859</v>
      </c>
      <c r="G1365" s="2">
        <v>39885.754629629628</v>
      </c>
      <c r="H1365" t="s">
        <v>958</v>
      </c>
      <c r="I1365">
        <f t="shared" si="21"/>
        <v>967402.33974358975</v>
      </c>
    </row>
    <row r="1366" spans="1:9" x14ac:dyDescent="0.25">
      <c r="A1366">
        <v>2365</v>
      </c>
      <c r="B1366" t="s">
        <v>14</v>
      </c>
      <c r="C1366" t="s">
        <v>29</v>
      </c>
      <c r="D1366" t="s">
        <v>39</v>
      </c>
      <c r="E1366">
        <v>53.1</v>
      </c>
      <c r="F1366">
        <v>70213397</v>
      </c>
      <c r="G1366" s="2">
        <v>42965.881874999999</v>
      </c>
      <c r="H1366" t="s">
        <v>137</v>
      </c>
      <c r="I1366">
        <f t="shared" si="21"/>
        <v>1322286.1958568739</v>
      </c>
    </row>
    <row r="1367" spans="1:9" x14ac:dyDescent="0.25">
      <c r="A1367">
        <v>2366</v>
      </c>
      <c r="B1367" t="s">
        <v>16</v>
      </c>
      <c r="C1367" t="s">
        <v>31</v>
      </c>
      <c r="D1367" t="s">
        <v>45</v>
      </c>
      <c r="E1367">
        <v>80.930000000000007</v>
      </c>
      <c r="F1367">
        <v>34957007</v>
      </c>
      <c r="G1367" s="2">
        <v>38091.034363425933</v>
      </c>
      <c r="H1367" t="s">
        <v>798</v>
      </c>
      <c r="I1367">
        <f t="shared" si="21"/>
        <v>431941.27023353509</v>
      </c>
    </row>
    <row r="1368" spans="1:9" x14ac:dyDescent="0.25">
      <c r="A1368">
        <v>2367</v>
      </c>
      <c r="B1368" t="s">
        <v>12</v>
      </c>
      <c r="C1368" t="s">
        <v>27</v>
      </c>
      <c r="D1368" t="s">
        <v>47</v>
      </c>
      <c r="E1368">
        <v>41.92</v>
      </c>
      <c r="F1368">
        <v>63897679</v>
      </c>
      <c r="G1368" s="2">
        <v>41655.477418981478</v>
      </c>
      <c r="H1368" t="s">
        <v>959</v>
      </c>
      <c r="I1368">
        <f t="shared" si="21"/>
        <v>1524276.6937022901</v>
      </c>
    </row>
    <row r="1369" spans="1:9" x14ac:dyDescent="0.25">
      <c r="A1369">
        <v>2368</v>
      </c>
      <c r="B1369" t="s">
        <v>8</v>
      </c>
      <c r="C1369" t="s">
        <v>23</v>
      </c>
      <c r="D1369" t="s">
        <v>39</v>
      </c>
      <c r="E1369">
        <v>120.97</v>
      </c>
      <c r="F1369">
        <v>27891125</v>
      </c>
      <c r="G1369" s="2">
        <v>42873.779710648138</v>
      </c>
      <c r="H1369" t="s">
        <v>826</v>
      </c>
      <c r="I1369">
        <f t="shared" si="21"/>
        <v>230562.32950318261</v>
      </c>
    </row>
    <row r="1370" spans="1:9" x14ac:dyDescent="0.25">
      <c r="A1370">
        <v>2369</v>
      </c>
      <c r="B1370" t="s">
        <v>20</v>
      </c>
      <c r="C1370" t="s">
        <v>35</v>
      </c>
      <c r="D1370" t="s">
        <v>41</v>
      </c>
      <c r="E1370">
        <v>123.27</v>
      </c>
      <c r="F1370">
        <v>10990654</v>
      </c>
      <c r="G1370" s="2">
        <v>39131.054594907408</v>
      </c>
      <c r="H1370" t="s">
        <v>606</v>
      </c>
      <c r="I1370">
        <f t="shared" si="21"/>
        <v>89159.195262432069</v>
      </c>
    </row>
    <row r="1371" spans="1:9" x14ac:dyDescent="0.25">
      <c r="A1371">
        <v>2370</v>
      </c>
      <c r="B1371" t="s">
        <v>8</v>
      </c>
      <c r="C1371" t="s">
        <v>23</v>
      </c>
      <c r="D1371" t="s">
        <v>45</v>
      </c>
      <c r="E1371">
        <v>77.67</v>
      </c>
      <c r="F1371">
        <v>20613847</v>
      </c>
      <c r="G1371" s="2">
        <v>44656.709421296298</v>
      </c>
      <c r="H1371" t="s">
        <v>960</v>
      </c>
      <c r="I1371">
        <f t="shared" si="21"/>
        <v>265402.9483713145</v>
      </c>
    </row>
    <row r="1372" spans="1:9" x14ac:dyDescent="0.25">
      <c r="A1372">
        <v>2371</v>
      </c>
      <c r="B1372" t="s">
        <v>8</v>
      </c>
      <c r="C1372" t="s">
        <v>23</v>
      </c>
      <c r="D1372" t="s">
        <v>44</v>
      </c>
      <c r="E1372">
        <v>80.36</v>
      </c>
      <c r="F1372">
        <v>23653830</v>
      </c>
      <c r="G1372" s="2">
        <v>42586.170023148137</v>
      </c>
      <c r="H1372" t="s">
        <v>961</v>
      </c>
      <c r="I1372">
        <f t="shared" si="21"/>
        <v>294348.30761572922</v>
      </c>
    </row>
    <row r="1373" spans="1:9" x14ac:dyDescent="0.25">
      <c r="A1373">
        <v>2372</v>
      </c>
      <c r="B1373" t="s">
        <v>18</v>
      </c>
      <c r="C1373" t="s">
        <v>33</v>
      </c>
      <c r="D1373" t="s">
        <v>45</v>
      </c>
      <c r="E1373">
        <v>132.21</v>
      </c>
      <c r="F1373">
        <v>34914921</v>
      </c>
      <c r="G1373" s="2">
        <v>40905.692372685182</v>
      </c>
      <c r="H1373" t="s">
        <v>962</v>
      </c>
      <c r="I1373">
        <f t="shared" si="21"/>
        <v>264086.8391195825</v>
      </c>
    </row>
    <row r="1374" spans="1:9" x14ac:dyDescent="0.25">
      <c r="A1374">
        <v>2373</v>
      </c>
      <c r="B1374" t="s">
        <v>22</v>
      </c>
      <c r="C1374" t="s">
        <v>37</v>
      </c>
      <c r="D1374" t="s">
        <v>39</v>
      </c>
      <c r="E1374">
        <v>119.68</v>
      </c>
      <c r="F1374">
        <v>90659561</v>
      </c>
      <c r="G1374" s="2">
        <v>41251.727048611108</v>
      </c>
      <c r="H1374" t="s">
        <v>289</v>
      </c>
      <c r="I1374">
        <f t="shared" si="21"/>
        <v>757516.38536096248</v>
      </c>
    </row>
    <row r="1375" spans="1:9" x14ac:dyDescent="0.25">
      <c r="A1375">
        <v>2374</v>
      </c>
      <c r="B1375" t="s">
        <v>15</v>
      </c>
      <c r="C1375" t="s">
        <v>30</v>
      </c>
      <c r="D1375" t="s">
        <v>48</v>
      </c>
      <c r="E1375">
        <v>30.58</v>
      </c>
      <c r="F1375">
        <v>56540234</v>
      </c>
      <c r="G1375" s="2">
        <v>42498.584085648137</v>
      </c>
      <c r="H1375" t="s">
        <v>963</v>
      </c>
      <c r="I1375">
        <f t="shared" si="21"/>
        <v>1848928.5153695226</v>
      </c>
    </row>
    <row r="1376" spans="1:9" x14ac:dyDescent="0.25">
      <c r="A1376">
        <v>2375</v>
      </c>
      <c r="B1376" t="s">
        <v>10</v>
      </c>
      <c r="C1376" t="s">
        <v>25</v>
      </c>
      <c r="D1376" t="s">
        <v>40</v>
      </c>
      <c r="E1376">
        <v>109.2</v>
      </c>
      <c r="F1376">
        <v>18038343</v>
      </c>
      <c r="G1376" s="2">
        <v>43520.757384259261</v>
      </c>
      <c r="H1376" t="s">
        <v>799</v>
      </c>
      <c r="I1376">
        <f t="shared" si="21"/>
        <v>165186.2912087912</v>
      </c>
    </row>
    <row r="1377" spans="1:9" x14ac:dyDescent="0.25">
      <c r="A1377">
        <v>2376</v>
      </c>
      <c r="B1377" t="s">
        <v>19</v>
      </c>
      <c r="C1377" t="s">
        <v>34</v>
      </c>
      <c r="D1377" t="s">
        <v>47</v>
      </c>
      <c r="E1377">
        <v>106.81</v>
      </c>
      <c r="F1377">
        <v>38104911</v>
      </c>
      <c r="G1377" s="2">
        <v>40822.647187499999</v>
      </c>
      <c r="H1377" t="s">
        <v>964</v>
      </c>
      <c r="I1377">
        <f t="shared" si="21"/>
        <v>356754.15223293699</v>
      </c>
    </row>
    <row r="1378" spans="1:9" x14ac:dyDescent="0.25">
      <c r="A1378">
        <v>2377</v>
      </c>
      <c r="B1378" t="s">
        <v>13</v>
      </c>
      <c r="C1378" t="s">
        <v>28</v>
      </c>
      <c r="D1378" t="s">
        <v>42</v>
      </c>
      <c r="E1378">
        <v>95.43</v>
      </c>
      <c r="F1378">
        <v>27385430</v>
      </c>
      <c r="G1378" s="2">
        <v>38515.578101851846</v>
      </c>
      <c r="H1378" t="s">
        <v>889</v>
      </c>
      <c r="I1378">
        <f t="shared" si="21"/>
        <v>286968.77292256104</v>
      </c>
    </row>
    <row r="1379" spans="1:9" x14ac:dyDescent="0.25">
      <c r="A1379">
        <v>2378</v>
      </c>
      <c r="B1379" t="s">
        <v>12</v>
      </c>
      <c r="C1379" t="s">
        <v>27</v>
      </c>
      <c r="D1379" t="s">
        <v>40</v>
      </c>
      <c r="E1379">
        <v>43.8</v>
      </c>
      <c r="F1379">
        <v>53921215</v>
      </c>
      <c r="G1379" s="2">
        <v>40800.3593287037</v>
      </c>
      <c r="H1379" t="s">
        <v>965</v>
      </c>
      <c r="I1379">
        <f t="shared" si="21"/>
        <v>1231077.9680365298</v>
      </c>
    </row>
    <row r="1380" spans="1:9" x14ac:dyDescent="0.25">
      <c r="A1380">
        <v>2379</v>
      </c>
      <c r="B1380" t="s">
        <v>19</v>
      </c>
      <c r="C1380" t="s">
        <v>34</v>
      </c>
      <c r="D1380" t="s">
        <v>40</v>
      </c>
      <c r="E1380">
        <v>68.55</v>
      </c>
      <c r="F1380">
        <v>43099400</v>
      </c>
      <c r="G1380" s="2">
        <v>39981.048703703702</v>
      </c>
      <c r="H1380" t="s">
        <v>966</v>
      </c>
      <c r="I1380">
        <f t="shared" si="21"/>
        <v>628729.39460248</v>
      </c>
    </row>
    <row r="1381" spans="1:9" x14ac:dyDescent="0.25">
      <c r="A1381">
        <v>2380</v>
      </c>
      <c r="B1381" t="s">
        <v>19</v>
      </c>
      <c r="C1381" t="s">
        <v>34</v>
      </c>
      <c r="D1381" t="s">
        <v>47</v>
      </c>
      <c r="E1381">
        <v>122.38</v>
      </c>
      <c r="F1381">
        <v>40746181</v>
      </c>
      <c r="G1381" s="2">
        <v>43127.445057870369</v>
      </c>
      <c r="H1381" t="s">
        <v>967</v>
      </c>
      <c r="I1381">
        <f t="shared" si="21"/>
        <v>332948.03889524436</v>
      </c>
    </row>
    <row r="1382" spans="1:9" x14ac:dyDescent="0.25">
      <c r="A1382">
        <v>2381</v>
      </c>
      <c r="B1382" t="s">
        <v>11</v>
      </c>
      <c r="C1382" t="s">
        <v>26</v>
      </c>
      <c r="D1382" t="s">
        <v>47</v>
      </c>
      <c r="E1382">
        <v>178.8</v>
      </c>
      <c r="F1382">
        <v>14627775</v>
      </c>
      <c r="G1382" s="2">
        <v>43266.95548611111</v>
      </c>
      <c r="H1382" t="s">
        <v>480</v>
      </c>
      <c r="I1382">
        <f t="shared" si="21"/>
        <v>81810.822147651008</v>
      </c>
    </row>
    <row r="1383" spans="1:9" x14ac:dyDescent="0.25">
      <c r="A1383">
        <v>2382</v>
      </c>
      <c r="B1383" t="s">
        <v>11</v>
      </c>
      <c r="C1383" t="s">
        <v>26</v>
      </c>
      <c r="D1383" t="s">
        <v>39</v>
      </c>
      <c r="E1383">
        <v>188.79</v>
      </c>
      <c r="F1383">
        <v>29861057</v>
      </c>
      <c r="G1383" s="2">
        <v>43203.385891203703</v>
      </c>
      <c r="H1383" t="s">
        <v>968</v>
      </c>
      <c r="I1383">
        <f t="shared" si="21"/>
        <v>158170.75586630648</v>
      </c>
    </row>
    <row r="1384" spans="1:9" x14ac:dyDescent="0.25">
      <c r="A1384">
        <v>2383</v>
      </c>
      <c r="B1384" t="s">
        <v>16</v>
      </c>
      <c r="C1384" t="s">
        <v>31</v>
      </c>
      <c r="D1384" t="s">
        <v>40</v>
      </c>
      <c r="E1384">
        <v>192.5</v>
      </c>
      <c r="F1384">
        <v>23549028</v>
      </c>
      <c r="G1384" s="2">
        <v>43729.185486111113</v>
      </c>
      <c r="H1384" t="s">
        <v>969</v>
      </c>
      <c r="I1384">
        <f t="shared" si="21"/>
        <v>122332.61298701298</v>
      </c>
    </row>
    <row r="1385" spans="1:9" x14ac:dyDescent="0.25">
      <c r="A1385">
        <v>2384</v>
      </c>
      <c r="B1385" t="s">
        <v>20</v>
      </c>
      <c r="C1385" t="s">
        <v>35</v>
      </c>
      <c r="D1385" t="s">
        <v>42</v>
      </c>
      <c r="E1385">
        <v>34.19</v>
      </c>
      <c r="F1385">
        <v>59405698</v>
      </c>
      <c r="G1385" s="2">
        <v>38172.875057870369</v>
      </c>
      <c r="H1385" t="s">
        <v>699</v>
      </c>
      <c r="I1385">
        <f t="shared" si="21"/>
        <v>1737516.7592863413</v>
      </c>
    </row>
    <row r="1386" spans="1:9" x14ac:dyDescent="0.25">
      <c r="A1386">
        <v>2385</v>
      </c>
      <c r="B1386" t="s">
        <v>8</v>
      </c>
      <c r="C1386" t="s">
        <v>23</v>
      </c>
      <c r="D1386" t="s">
        <v>47</v>
      </c>
      <c r="E1386">
        <v>113.87</v>
      </c>
      <c r="F1386">
        <v>61926017</v>
      </c>
      <c r="G1386" s="2">
        <v>42396.476018518522</v>
      </c>
      <c r="H1386" t="s">
        <v>664</v>
      </c>
      <c r="I1386">
        <f t="shared" si="21"/>
        <v>543830.83340651623</v>
      </c>
    </row>
    <row r="1387" spans="1:9" x14ac:dyDescent="0.25">
      <c r="A1387">
        <v>2386</v>
      </c>
      <c r="B1387" t="s">
        <v>19</v>
      </c>
      <c r="C1387" t="s">
        <v>34</v>
      </c>
      <c r="D1387" t="s">
        <v>42</v>
      </c>
      <c r="E1387">
        <v>62.19</v>
      </c>
      <c r="F1387">
        <v>93672003</v>
      </c>
      <c r="G1387" s="2">
        <v>40365.384386574071</v>
      </c>
      <c r="H1387" t="s">
        <v>595</v>
      </c>
      <c r="I1387">
        <f t="shared" si="21"/>
        <v>1506222.9136517125</v>
      </c>
    </row>
    <row r="1388" spans="1:9" x14ac:dyDescent="0.25">
      <c r="A1388">
        <v>2387</v>
      </c>
      <c r="B1388" t="s">
        <v>21</v>
      </c>
      <c r="C1388" t="s">
        <v>36</v>
      </c>
      <c r="D1388" t="s">
        <v>48</v>
      </c>
      <c r="E1388">
        <v>187.91</v>
      </c>
      <c r="F1388">
        <v>15771489</v>
      </c>
      <c r="G1388" s="2">
        <v>39462.708194444444</v>
      </c>
      <c r="H1388" t="s">
        <v>970</v>
      </c>
      <c r="I1388">
        <f t="shared" si="21"/>
        <v>83931.078707892084</v>
      </c>
    </row>
    <row r="1389" spans="1:9" x14ac:dyDescent="0.25">
      <c r="A1389">
        <v>2388</v>
      </c>
      <c r="B1389" t="s">
        <v>12</v>
      </c>
      <c r="C1389" t="s">
        <v>27</v>
      </c>
      <c r="D1389" t="s">
        <v>40</v>
      </c>
      <c r="E1389">
        <v>70.31</v>
      </c>
      <c r="F1389">
        <v>95044406</v>
      </c>
      <c r="G1389" s="2">
        <v>42678.083009259259</v>
      </c>
      <c r="H1389" t="s">
        <v>406</v>
      </c>
      <c r="I1389">
        <f t="shared" si="21"/>
        <v>1351790.7267813967</v>
      </c>
    </row>
    <row r="1390" spans="1:9" x14ac:dyDescent="0.25">
      <c r="A1390">
        <v>2389</v>
      </c>
      <c r="B1390" t="s">
        <v>20</v>
      </c>
      <c r="C1390" t="s">
        <v>35</v>
      </c>
      <c r="D1390" t="s">
        <v>47</v>
      </c>
      <c r="E1390">
        <v>41.45</v>
      </c>
      <c r="F1390">
        <v>82080896</v>
      </c>
      <c r="G1390" s="2">
        <v>39663.236631944441</v>
      </c>
      <c r="H1390" t="s">
        <v>455</v>
      </c>
      <c r="I1390">
        <f t="shared" si="21"/>
        <v>1980238.7454764775</v>
      </c>
    </row>
    <row r="1391" spans="1:9" x14ac:dyDescent="0.25">
      <c r="A1391">
        <v>2390</v>
      </c>
      <c r="B1391" t="s">
        <v>8</v>
      </c>
      <c r="C1391" t="s">
        <v>23</v>
      </c>
      <c r="D1391" t="s">
        <v>38</v>
      </c>
      <c r="E1391">
        <v>180.14</v>
      </c>
      <c r="F1391">
        <v>87824688</v>
      </c>
      <c r="G1391" s="2">
        <v>41500.336215277777</v>
      </c>
      <c r="H1391" t="s">
        <v>100</v>
      </c>
      <c r="I1391">
        <f t="shared" si="21"/>
        <v>487535.73886976799</v>
      </c>
    </row>
    <row r="1392" spans="1:9" x14ac:dyDescent="0.25">
      <c r="A1392">
        <v>2391</v>
      </c>
      <c r="B1392" t="s">
        <v>15</v>
      </c>
      <c r="C1392" t="s">
        <v>30</v>
      </c>
      <c r="D1392" t="s">
        <v>38</v>
      </c>
      <c r="E1392">
        <v>33.19</v>
      </c>
      <c r="F1392">
        <v>45228747</v>
      </c>
      <c r="G1392" s="2">
        <v>44453.503217592603</v>
      </c>
      <c r="H1392" t="s">
        <v>971</v>
      </c>
      <c r="I1392">
        <f t="shared" si="21"/>
        <v>1362722.1150949083</v>
      </c>
    </row>
    <row r="1393" spans="1:9" x14ac:dyDescent="0.25">
      <c r="A1393">
        <v>2392</v>
      </c>
      <c r="B1393" t="s">
        <v>19</v>
      </c>
      <c r="C1393" t="s">
        <v>34</v>
      </c>
      <c r="D1393" t="s">
        <v>46</v>
      </c>
      <c r="E1393">
        <v>154.24</v>
      </c>
      <c r="F1393">
        <v>87006048</v>
      </c>
      <c r="G1393" s="2">
        <v>39551.909930555557</v>
      </c>
      <c r="H1393" t="s">
        <v>489</v>
      </c>
      <c r="I1393">
        <f t="shared" si="21"/>
        <v>564095.22821576765</v>
      </c>
    </row>
    <row r="1394" spans="1:9" x14ac:dyDescent="0.25">
      <c r="A1394">
        <v>2393</v>
      </c>
      <c r="B1394" t="s">
        <v>18</v>
      </c>
      <c r="C1394" t="s">
        <v>33</v>
      </c>
      <c r="D1394" t="s">
        <v>47</v>
      </c>
      <c r="E1394">
        <v>124.94</v>
      </c>
      <c r="F1394">
        <v>62417224</v>
      </c>
      <c r="G1394" s="2">
        <v>38853.989074074067</v>
      </c>
      <c r="H1394" t="s">
        <v>533</v>
      </c>
      <c r="I1394">
        <f t="shared" si="21"/>
        <v>499577.58924283658</v>
      </c>
    </row>
    <row r="1395" spans="1:9" x14ac:dyDescent="0.25">
      <c r="A1395">
        <v>2394</v>
      </c>
      <c r="B1395" t="s">
        <v>18</v>
      </c>
      <c r="C1395" t="s">
        <v>33</v>
      </c>
      <c r="D1395" t="s">
        <v>38</v>
      </c>
      <c r="E1395">
        <v>69.38</v>
      </c>
      <c r="F1395">
        <v>69057006</v>
      </c>
      <c r="G1395" s="2">
        <v>42712.295671296299</v>
      </c>
      <c r="H1395" t="s">
        <v>972</v>
      </c>
      <c r="I1395">
        <f t="shared" si="21"/>
        <v>995344.56615739409</v>
      </c>
    </row>
    <row r="1396" spans="1:9" x14ac:dyDescent="0.25">
      <c r="A1396">
        <v>2395</v>
      </c>
      <c r="B1396" t="s">
        <v>14</v>
      </c>
      <c r="C1396" t="s">
        <v>29</v>
      </c>
      <c r="D1396" t="s">
        <v>40</v>
      </c>
      <c r="E1396">
        <v>40.549999999999997</v>
      </c>
      <c r="F1396">
        <v>49696019</v>
      </c>
      <c r="G1396" s="2">
        <v>42779.78979166667</v>
      </c>
      <c r="H1396" t="s">
        <v>352</v>
      </c>
      <c r="I1396">
        <f t="shared" si="21"/>
        <v>1225549.1738594328</v>
      </c>
    </row>
    <row r="1397" spans="1:9" x14ac:dyDescent="0.25">
      <c r="A1397">
        <v>2396</v>
      </c>
      <c r="B1397" t="s">
        <v>11</v>
      </c>
      <c r="C1397" t="s">
        <v>26</v>
      </c>
      <c r="D1397" t="s">
        <v>42</v>
      </c>
      <c r="E1397">
        <v>191.58</v>
      </c>
      <c r="F1397">
        <v>23872473</v>
      </c>
      <c r="G1397" s="2">
        <v>38847.515983796293</v>
      </c>
      <c r="H1397" t="s">
        <v>769</v>
      </c>
      <c r="I1397">
        <f t="shared" si="21"/>
        <v>124608.37770122141</v>
      </c>
    </row>
    <row r="1398" spans="1:9" x14ac:dyDescent="0.25">
      <c r="A1398">
        <v>2397</v>
      </c>
      <c r="B1398" t="s">
        <v>13</v>
      </c>
      <c r="C1398" t="s">
        <v>28</v>
      </c>
      <c r="D1398" t="s">
        <v>44</v>
      </c>
      <c r="E1398">
        <v>39.28</v>
      </c>
      <c r="F1398">
        <v>49516055</v>
      </c>
      <c r="G1398" s="2">
        <v>38731.091203703712</v>
      </c>
      <c r="H1398" t="s">
        <v>973</v>
      </c>
      <c r="I1398">
        <f t="shared" si="21"/>
        <v>1260592.031568228</v>
      </c>
    </row>
    <row r="1399" spans="1:9" x14ac:dyDescent="0.25">
      <c r="A1399">
        <v>2398</v>
      </c>
      <c r="B1399" t="s">
        <v>19</v>
      </c>
      <c r="C1399" t="s">
        <v>34</v>
      </c>
      <c r="D1399" t="s">
        <v>38</v>
      </c>
      <c r="E1399">
        <v>92.52</v>
      </c>
      <c r="F1399">
        <v>48851062</v>
      </c>
      <c r="G1399" s="2">
        <v>43336.698368055557</v>
      </c>
      <c r="H1399" t="s">
        <v>724</v>
      </c>
      <c r="I1399">
        <f t="shared" si="21"/>
        <v>528005.42585386941</v>
      </c>
    </row>
    <row r="1400" spans="1:9" x14ac:dyDescent="0.25">
      <c r="A1400">
        <v>2399</v>
      </c>
      <c r="B1400" t="s">
        <v>12</v>
      </c>
      <c r="C1400" t="s">
        <v>27</v>
      </c>
      <c r="D1400" t="s">
        <v>42</v>
      </c>
      <c r="E1400">
        <v>195.51</v>
      </c>
      <c r="F1400">
        <v>41999624</v>
      </c>
      <c r="G1400" s="2">
        <v>43870.965057870373</v>
      </c>
      <c r="H1400" t="s">
        <v>287</v>
      </c>
      <c r="I1400">
        <f t="shared" si="21"/>
        <v>214820.8480384635</v>
      </c>
    </row>
    <row r="1401" spans="1:9" x14ac:dyDescent="0.25">
      <c r="A1401">
        <v>2400</v>
      </c>
      <c r="B1401" t="s">
        <v>17</v>
      </c>
      <c r="C1401" t="s">
        <v>32</v>
      </c>
      <c r="D1401" t="s">
        <v>48</v>
      </c>
      <c r="E1401">
        <v>131.37</v>
      </c>
      <c r="F1401">
        <v>96919755</v>
      </c>
      <c r="G1401" s="2">
        <v>41361.271006944437</v>
      </c>
      <c r="H1401" t="s">
        <v>974</v>
      </c>
      <c r="I1401">
        <f t="shared" si="21"/>
        <v>737761.70358529338</v>
      </c>
    </row>
    <row r="1402" spans="1:9" x14ac:dyDescent="0.25">
      <c r="A1402">
        <v>2401</v>
      </c>
      <c r="B1402" t="s">
        <v>17</v>
      </c>
      <c r="C1402" t="s">
        <v>32</v>
      </c>
      <c r="D1402" t="s">
        <v>44</v>
      </c>
      <c r="E1402">
        <v>149.97999999999999</v>
      </c>
      <c r="F1402">
        <v>31771394</v>
      </c>
      <c r="G1402" s="2">
        <v>43367.227118055547</v>
      </c>
      <c r="H1402" t="s">
        <v>975</v>
      </c>
      <c r="I1402">
        <f t="shared" si="21"/>
        <v>211837.53833844513</v>
      </c>
    </row>
    <row r="1403" spans="1:9" x14ac:dyDescent="0.25">
      <c r="A1403">
        <v>2402</v>
      </c>
      <c r="B1403" t="s">
        <v>11</v>
      </c>
      <c r="C1403" t="s">
        <v>26</v>
      </c>
      <c r="D1403" t="s">
        <v>46</v>
      </c>
      <c r="E1403">
        <v>75.3</v>
      </c>
      <c r="F1403">
        <v>70287779</v>
      </c>
      <c r="G1403" s="2">
        <v>42109.570671296293</v>
      </c>
      <c r="H1403" t="s">
        <v>783</v>
      </c>
      <c r="I1403">
        <f t="shared" si="21"/>
        <v>933436.64010624168</v>
      </c>
    </row>
    <row r="1404" spans="1:9" x14ac:dyDescent="0.25">
      <c r="A1404">
        <v>2403</v>
      </c>
      <c r="B1404" t="s">
        <v>22</v>
      </c>
      <c r="C1404" t="s">
        <v>37</v>
      </c>
      <c r="D1404" t="s">
        <v>43</v>
      </c>
      <c r="E1404">
        <v>34.54</v>
      </c>
      <c r="F1404">
        <v>91416069</v>
      </c>
      <c r="G1404" s="2">
        <v>43152.06459490741</v>
      </c>
      <c r="H1404" t="s">
        <v>124</v>
      </c>
      <c r="I1404">
        <f t="shared" si="21"/>
        <v>2646672.524609149</v>
      </c>
    </row>
    <row r="1405" spans="1:9" x14ac:dyDescent="0.25">
      <c r="A1405">
        <v>2404</v>
      </c>
      <c r="B1405" t="s">
        <v>14</v>
      </c>
      <c r="C1405" t="s">
        <v>29</v>
      </c>
      <c r="D1405" t="s">
        <v>46</v>
      </c>
      <c r="E1405">
        <v>173.74</v>
      </c>
      <c r="F1405">
        <v>91416637</v>
      </c>
      <c r="G1405" s="2">
        <v>39524.462118055562</v>
      </c>
      <c r="H1405" t="s">
        <v>308</v>
      </c>
      <c r="I1405">
        <f t="shared" si="21"/>
        <v>526169.20110509952</v>
      </c>
    </row>
    <row r="1406" spans="1:9" x14ac:dyDescent="0.25">
      <c r="A1406">
        <v>2405</v>
      </c>
      <c r="B1406" t="s">
        <v>14</v>
      </c>
      <c r="C1406" t="s">
        <v>29</v>
      </c>
      <c r="D1406" t="s">
        <v>42</v>
      </c>
      <c r="E1406">
        <v>99.79</v>
      </c>
      <c r="F1406">
        <v>4964589</v>
      </c>
      <c r="G1406" s="2">
        <v>39683.208796296298</v>
      </c>
      <c r="H1406" t="s">
        <v>976</v>
      </c>
      <c r="I1406">
        <f t="shared" si="21"/>
        <v>49750.365768113035</v>
      </c>
    </row>
    <row r="1407" spans="1:9" x14ac:dyDescent="0.25">
      <c r="A1407">
        <v>2406</v>
      </c>
      <c r="B1407" t="s">
        <v>16</v>
      </c>
      <c r="C1407" t="s">
        <v>31</v>
      </c>
      <c r="D1407" t="s">
        <v>42</v>
      </c>
      <c r="E1407">
        <v>185.74</v>
      </c>
      <c r="F1407">
        <v>50067717</v>
      </c>
      <c r="G1407" s="2">
        <v>43122.353773148148</v>
      </c>
      <c r="H1407" t="s">
        <v>852</v>
      </c>
      <c r="I1407">
        <f t="shared" si="21"/>
        <v>269558.07580488856</v>
      </c>
    </row>
    <row r="1408" spans="1:9" x14ac:dyDescent="0.25">
      <c r="A1408">
        <v>2407</v>
      </c>
      <c r="B1408" t="s">
        <v>22</v>
      </c>
      <c r="C1408" t="s">
        <v>37</v>
      </c>
      <c r="D1408" t="s">
        <v>39</v>
      </c>
      <c r="E1408">
        <v>75.92</v>
      </c>
      <c r="F1408">
        <v>84240158</v>
      </c>
      <c r="G1408" s="2">
        <v>39944.27238425926</v>
      </c>
      <c r="H1408" t="s">
        <v>977</v>
      </c>
      <c r="I1408">
        <f t="shared" si="21"/>
        <v>1109591.1222339305</v>
      </c>
    </row>
    <row r="1409" spans="1:9" x14ac:dyDescent="0.25">
      <c r="A1409">
        <v>2408</v>
      </c>
      <c r="B1409" t="s">
        <v>18</v>
      </c>
      <c r="C1409" t="s">
        <v>33</v>
      </c>
      <c r="D1409" t="s">
        <v>45</v>
      </c>
      <c r="E1409">
        <v>30.28</v>
      </c>
      <c r="F1409">
        <v>19195596</v>
      </c>
      <c r="G1409" s="2">
        <v>40846.052858796298</v>
      </c>
      <c r="H1409" t="s">
        <v>150</v>
      </c>
      <c r="I1409">
        <f t="shared" si="21"/>
        <v>633936.45970937912</v>
      </c>
    </row>
    <row r="1410" spans="1:9" x14ac:dyDescent="0.25">
      <c r="A1410">
        <v>2409</v>
      </c>
      <c r="B1410" t="s">
        <v>11</v>
      </c>
      <c r="C1410" t="s">
        <v>26</v>
      </c>
      <c r="D1410" t="s">
        <v>48</v>
      </c>
      <c r="E1410">
        <v>61.76</v>
      </c>
      <c r="F1410">
        <v>72880486</v>
      </c>
      <c r="G1410" s="2">
        <v>42719.986111111109</v>
      </c>
      <c r="H1410" t="s">
        <v>625</v>
      </c>
      <c r="I1410">
        <f t="shared" si="21"/>
        <v>1180059.6826424871</v>
      </c>
    </row>
    <row r="1411" spans="1:9" x14ac:dyDescent="0.25">
      <c r="A1411">
        <v>2410</v>
      </c>
      <c r="B1411" t="s">
        <v>22</v>
      </c>
      <c r="C1411" t="s">
        <v>37</v>
      </c>
      <c r="D1411" t="s">
        <v>39</v>
      </c>
      <c r="E1411">
        <v>170.27</v>
      </c>
      <c r="F1411">
        <v>38405690</v>
      </c>
      <c r="G1411" s="2">
        <v>42364.819814814808</v>
      </c>
      <c r="H1411" t="s">
        <v>209</v>
      </c>
      <c r="I1411">
        <f t="shared" ref="I1411:I1474" si="22">F1411/E1411</f>
        <v>225557.58501203969</v>
      </c>
    </row>
    <row r="1412" spans="1:9" x14ac:dyDescent="0.25">
      <c r="A1412">
        <v>2411</v>
      </c>
      <c r="B1412" t="s">
        <v>15</v>
      </c>
      <c r="C1412" t="s">
        <v>30</v>
      </c>
      <c r="D1412" t="s">
        <v>42</v>
      </c>
      <c r="E1412">
        <v>152.69</v>
      </c>
      <c r="F1412">
        <v>5534496</v>
      </c>
      <c r="G1412" s="2">
        <v>40018.889409722222</v>
      </c>
      <c r="H1412" t="s">
        <v>848</v>
      </c>
      <c r="I1412">
        <f t="shared" si="22"/>
        <v>36246.617329229157</v>
      </c>
    </row>
    <row r="1413" spans="1:9" x14ac:dyDescent="0.25">
      <c r="A1413">
        <v>2412</v>
      </c>
      <c r="B1413" t="s">
        <v>13</v>
      </c>
      <c r="C1413" t="s">
        <v>28</v>
      </c>
      <c r="D1413" t="s">
        <v>41</v>
      </c>
      <c r="E1413">
        <v>190.62</v>
      </c>
      <c r="F1413">
        <v>2703879</v>
      </c>
      <c r="G1413" s="2">
        <v>38396.568611111114</v>
      </c>
      <c r="H1413" t="s">
        <v>100</v>
      </c>
      <c r="I1413">
        <f t="shared" si="22"/>
        <v>14184.655335221907</v>
      </c>
    </row>
    <row r="1414" spans="1:9" x14ac:dyDescent="0.25">
      <c r="A1414">
        <v>2413</v>
      </c>
      <c r="B1414" t="s">
        <v>16</v>
      </c>
      <c r="C1414" t="s">
        <v>31</v>
      </c>
      <c r="D1414" t="s">
        <v>46</v>
      </c>
      <c r="E1414">
        <v>85.66</v>
      </c>
      <c r="F1414">
        <v>71774026</v>
      </c>
      <c r="G1414" s="2">
        <v>44651.977662037039</v>
      </c>
      <c r="H1414" t="s">
        <v>602</v>
      </c>
      <c r="I1414">
        <f t="shared" si="22"/>
        <v>837894.30305860378</v>
      </c>
    </row>
    <row r="1415" spans="1:9" x14ac:dyDescent="0.25">
      <c r="A1415">
        <v>2414</v>
      </c>
      <c r="B1415" t="s">
        <v>18</v>
      </c>
      <c r="C1415" t="s">
        <v>33</v>
      </c>
      <c r="D1415" t="s">
        <v>45</v>
      </c>
      <c r="E1415">
        <v>156.36000000000001</v>
      </c>
      <c r="F1415">
        <v>48907156</v>
      </c>
      <c r="G1415" s="2">
        <v>39544.657187500001</v>
      </c>
      <c r="H1415" t="s">
        <v>978</v>
      </c>
      <c r="I1415">
        <f t="shared" si="22"/>
        <v>312785.59733947297</v>
      </c>
    </row>
    <row r="1416" spans="1:9" x14ac:dyDescent="0.25">
      <c r="A1416">
        <v>2415</v>
      </c>
      <c r="B1416" t="s">
        <v>21</v>
      </c>
      <c r="C1416" t="s">
        <v>36</v>
      </c>
      <c r="D1416" t="s">
        <v>40</v>
      </c>
      <c r="E1416">
        <v>48.8</v>
      </c>
      <c r="F1416">
        <v>40531879</v>
      </c>
      <c r="G1416" s="2">
        <v>42553.763055555559</v>
      </c>
      <c r="H1416" t="s">
        <v>844</v>
      </c>
      <c r="I1416">
        <f t="shared" si="22"/>
        <v>830571.2909836066</v>
      </c>
    </row>
    <row r="1417" spans="1:9" x14ac:dyDescent="0.25">
      <c r="A1417">
        <v>2416</v>
      </c>
      <c r="B1417" t="s">
        <v>14</v>
      </c>
      <c r="C1417" t="s">
        <v>29</v>
      </c>
      <c r="D1417" t="s">
        <v>46</v>
      </c>
      <c r="E1417">
        <v>199.65</v>
      </c>
      <c r="F1417">
        <v>67746948</v>
      </c>
      <c r="G1417" s="2">
        <v>44402.428090277783</v>
      </c>
      <c r="H1417" t="s">
        <v>979</v>
      </c>
      <c r="I1417">
        <f t="shared" si="22"/>
        <v>339328.56498873024</v>
      </c>
    </row>
    <row r="1418" spans="1:9" x14ac:dyDescent="0.25">
      <c r="A1418">
        <v>2417</v>
      </c>
      <c r="B1418" t="s">
        <v>22</v>
      </c>
      <c r="C1418" t="s">
        <v>37</v>
      </c>
      <c r="D1418" t="s">
        <v>47</v>
      </c>
      <c r="E1418">
        <v>177.5</v>
      </c>
      <c r="F1418">
        <v>59741062</v>
      </c>
      <c r="G1418" s="2">
        <v>44090.47892361111</v>
      </c>
      <c r="H1418" t="s">
        <v>980</v>
      </c>
      <c r="I1418">
        <f t="shared" si="22"/>
        <v>336569.36338028166</v>
      </c>
    </row>
    <row r="1419" spans="1:9" x14ac:dyDescent="0.25">
      <c r="A1419">
        <v>2418</v>
      </c>
      <c r="B1419" t="s">
        <v>13</v>
      </c>
      <c r="C1419" t="s">
        <v>28</v>
      </c>
      <c r="D1419" t="s">
        <v>41</v>
      </c>
      <c r="E1419">
        <v>65.930000000000007</v>
      </c>
      <c r="F1419">
        <v>16457298</v>
      </c>
      <c r="G1419" s="2">
        <v>42337.356226851851</v>
      </c>
      <c r="H1419" t="s">
        <v>456</v>
      </c>
      <c r="I1419">
        <f t="shared" si="22"/>
        <v>249617.74609434247</v>
      </c>
    </row>
    <row r="1420" spans="1:9" x14ac:dyDescent="0.25">
      <c r="A1420">
        <v>2419</v>
      </c>
      <c r="B1420" t="s">
        <v>22</v>
      </c>
      <c r="C1420" t="s">
        <v>37</v>
      </c>
      <c r="D1420" t="s">
        <v>48</v>
      </c>
      <c r="E1420">
        <v>158.12</v>
      </c>
      <c r="F1420">
        <v>78449168</v>
      </c>
      <c r="G1420" s="2">
        <v>40137.094097222223</v>
      </c>
      <c r="H1420" t="s">
        <v>710</v>
      </c>
      <c r="I1420">
        <f t="shared" si="22"/>
        <v>496136.90867695422</v>
      </c>
    </row>
    <row r="1421" spans="1:9" x14ac:dyDescent="0.25">
      <c r="A1421">
        <v>2420</v>
      </c>
      <c r="B1421" t="s">
        <v>20</v>
      </c>
      <c r="C1421" t="s">
        <v>35</v>
      </c>
      <c r="D1421" t="s">
        <v>40</v>
      </c>
      <c r="E1421">
        <v>176.69</v>
      </c>
      <c r="F1421">
        <v>85369577</v>
      </c>
      <c r="G1421" s="2">
        <v>37962.308171296303</v>
      </c>
      <c r="H1421" t="s">
        <v>922</v>
      </c>
      <c r="I1421">
        <f t="shared" si="22"/>
        <v>483160.20714245288</v>
      </c>
    </row>
    <row r="1422" spans="1:9" x14ac:dyDescent="0.25">
      <c r="A1422">
        <v>2421</v>
      </c>
      <c r="B1422" t="s">
        <v>12</v>
      </c>
      <c r="C1422" t="s">
        <v>27</v>
      </c>
      <c r="D1422" t="s">
        <v>47</v>
      </c>
      <c r="E1422">
        <v>52.91</v>
      </c>
      <c r="F1422">
        <v>56523770</v>
      </c>
      <c r="G1422" s="2">
        <v>44081.669618055559</v>
      </c>
      <c r="H1422" t="s">
        <v>255</v>
      </c>
      <c r="I1422">
        <f t="shared" si="22"/>
        <v>1068300.3213003213</v>
      </c>
    </row>
    <row r="1423" spans="1:9" x14ac:dyDescent="0.25">
      <c r="A1423">
        <v>2422</v>
      </c>
      <c r="B1423" t="s">
        <v>18</v>
      </c>
      <c r="C1423" t="s">
        <v>33</v>
      </c>
      <c r="D1423" t="s">
        <v>42</v>
      </c>
      <c r="E1423">
        <v>188.48</v>
      </c>
      <c r="F1423">
        <v>17758147</v>
      </c>
      <c r="G1423" s="2">
        <v>44419.08053240741</v>
      </c>
      <c r="H1423" t="s">
        <v>981</v>
      </c>
      <c r="I1423">
        <f t="shared" si="22"/>
        <v>94217.672962648561</v>
      </c>
    </row>
    <row r="1424" spans="1:9" x14ac:dyDescent="0.25">
      <c r="A1424">
        <v>2423</v>
      </c>
      <c r="B1424" t="s">
        <v>8</v>
      </c>
      <c r="C1424" t="s">
        <v>23</v>
      </c>
      <c r="D1424" t="s">
        <v>46</v>
      </c>
      <c r="E1424">
        <v>195.25</v>
      </c>
      <c r="F1424">
        <v>27495858</v>
      </c>
      <c r="G1424" s="2">
        <v>38235.690625000003</v>
      </c>
      <c r="H1424" t="s">
        <v>982</v>
      </c>
      <c r="I1424">
        <f t="shared" si="22"/>
        <v>140823.85659411011</v>
      </c>
    </row>
    <row r="1425" spans="1:9" x14ac:dyDescent="0.25">
      <c r="A1425">
        <v>2424</v>
      </c>
      <c r="B1425" t="s">
        <v>12</v>
      </c>
      <c r="C1425" t="s">
        <v>27</v>
      </c>
      <c r="D1425" t="s">
        <v>41</v>
      </c>
      <c r="E1425">
        <v>157.19</v>
      </c>
      <c r="F1425">
        <v>20650060</v>
      </c>
      <c r="G1425" s="2">
        <v>41358.354039351849</v>
      </c>
      <c r="H1425" t="s">
        <v>686</v>
      </c>
      <c r="I1425">
        <f t="shared" si="22"/>
        <v>131370.0617087601</v>
      </c>
    </row>
    <row r="1426" spans="1:9" x14ac:dyDescent="0.25">
      <c r="A1426">
        <v>2425</v>
      </c>
      <c r="B1426" t="s">
        <v>12</v>
      </c>
      <c r="C1426" t="s">
        <v>27</v>
      </c>
      <c r="D1426" t="s">
        <v>45</v>
      </c>
      <c r="E1426">
        <v>193.13</v>
      </c>
      <c r="F1426">
        <v>83089845</v>
      </c>
      <c r="G1426" s="2">
        <v>40837.233564814807</v>
      </c>
      <c r="H1426" t="s">
        <v>476</v>
      </c>
      <c r="I1426">
        <f t="shared" si="22"/>
        <v>430227.54103453632</v>
      </c>
    </row>
    <row r="1427" spans="1:9" x14ac:dyDescent="0.25">
      <c r="A1427">
        <v>2426</v>
      </c>
      <c r="B1427" t="s">
        <v>11</v>
      </c>
      <c r="C1427" t="s">
        <v>26</v>
      </c>
      <c r="D1427" t="s">
        <v>41</v>
      </c>
      <c r="E1427">
        <v>125.51</v>
      </c>
      <c r="F1427">
        <v>15784360</v>
      </c>
      <c r="G1427" s="2">
        <v>40217.545995370368</v>
      </c>
      <c r="H1427" t="s">
        <v>164</v>
      </c>
      <c r="I1427">
        <f t="shared" si="22"/>
        <v>125761.77197036092</v>
      </c>
    </row>
    <row r="1428" spans="1:9" x14ac:dyDescent="0.25">
      <c r="A1428">
        <v>2427</v>
      </c>
      <c r="B1428" t="s">
        <v>19</v>
      </c>
      <c r="C1428" t="s">
        <v>34</v>
      </c>
      <c r="D1428" t="s">
        <v>38</v>
      </c>
      <c r="E1428">
        <v>67.48</v>
      </c>
      <c r="F1428">
        <v>97034698</v>
      </c>
      <c r="G1428" s="2">
        <v>38183.688333333332</v>
      </c>
      <c r="H1428" t="s">
        <v>983</v>
      </c>
      <c r="I1428">
        <f t="shared" si="22"/>
        <v>1437977.1487848251</v>
      </c>
    </row>
    <row r="1429" spans="1:9" x14ac:dyDescent="0.25">
      <c r="A1429">
        <v>2428</v>
      </c>
      <c r="B1429" t="s">
        <v>18</v>
      </c>
      <c r="C1429" t="s">
        <v>33</v>
      </c>
      <c r="D1429" t="s">
        <v>48</v>
      </c>
      <c r="E1429">
        <v>90.45</v>
      </c>
      <c r="F1429">
        <v>29816628</v>
      </c>
      <c r="G1429" s="2">
        <v>44634.455150462964</v>
      </c>
      <c r="H1429" t="s">
        <v>239</v>
      </c>
      <c r="I1429">
        <f t="shared" si="22"/>
        <v>329647.62852404645</v>
      </c>
    </row>
    <row r="1430" spans="1:9" x14ac:dyDescent="0.25">
      <c r="A1430">
        <v>2429</v>
      </c>
      <c r="B1430" t="s">
        <v>20</v>
      </c>
      <c r="C1430" t="s">
        <v>35</v>
      </c>
      <c r="D1430" t="s">
        <v>42</v>
      </c>
      <c r="E1430">
        <v>109.6</v>
      </c>
      <c r="F1430">
        <v>87534139</v>
      </c>
      <c r="G1430" s="2">
        <v>40032.253703703696</v>
      </c>
      <c r="H1430" t="s">
        <v>607</v>
      </c>
      <c r="I1430">
        <f t="shared" si="22"/>
        <v>798669.1514598541</v>
      </c>
    </row>
    <row r="1431" spans="1:9" x14ac:dyDescent="0.25">
      <c r="A1431">
        <v>2430</v>
      </c>
      <c r="B1431" t="s">
        <v>18</v>
      </c>
      <c r="C1431" t="s">
        <v>33</v>
      </c>
      <c r="D1431" t="s">
        <v>44</v>
      </c>
      <c r="E1431">
        <v>128.43</v>
      </c>
      <c r="F1431">
        <v>87395432</v>
      </c>
      <c r="G1431" s="2">
        <v>39503.63722222222</v>
      </c>
      <c r="H1431" t="s">
        <v>984</v>
      </c>
      <c r="I1431">
        <f t="shared" si="22"/>
        <v>680490.78875652107</v>
      </c>
    </row>
    <row r="1432" spans="1:9" x14ac:dyDescent="0.25">
      <c r="A1432">
        <v>2431</v>
      </c>
      <c r="B1432" t="s">
        <v>19</v>
      </c>
      <c r="C1432" t="s">
        <v>34</v>
      </c>
      <c r="D1432" t="s">
        <v>47</v>
      </c>
      <c r="E1432">
        <v>63.32</v>
      </c>
      <c r="F1432">
        <v>76594734</v>
      </c>
      <c r="G1432" s="2">
        <v>39551.491678240738</v>
      </c>
      <c r="H1432" t="s">
        <v>748</v>
      </c>
      <c r="I1432">
        <f t="shared" si="22"/>
        <v>1209645.1989892609</v>
      </c>
    </row>
    <row r="1433" spans="1:9" x14ac:dyDescent="0.25">
      <c r="A1433">
        <v>2432</v>
      </c>
      <c r="B1433" t="s">
        <v>18</v>
      </c>
      <c r="C1433" t="s">
        <v>33</v>
      </c>
      <c r="D1433" t="s">
        <v>43</v>
      </c>
      <c r="E1433">
        <v>145.26</v>
      </c>
      <c r="F1433">
        <v>74870344</v>
      </c>
      <c r="G1433" s="2">
        <v>40954.027743055558</v>
      </c>
      <c r="H1433" t="s">
        <v>985</v>
      </c>
      <c r="I1433">
        <f t="shared" si="22"/>
        <v>515422.99325347657</v>
      </c>
    </row>
    <row r="1434" spans="1:9" x14ac:dyDescent="0.25">
      <c r="A1434">
        <v>2433</v>
      </c>
      <c r="B1434" t="s">
        <v>11</v>
      </c>
      <c r="C1434" t="s">
        <v>26</v>
      </c>
      <c r="D1434" t="s">
        <v>45</v>
      </c>
      <c r="E1434">
        <v>181.11</v>
      </c>
      <c r="F1434">
        <v>26611318</v>
      </c>
      <c r="G1434" s="2">
        <v>40557.783333333333</v>
      </c>
      <c r="H1434" t="s">
        <v>986</v>
      </c>
      <c r="I1434">
        <f t="shared" si="22"/>
        <v>146934.55910772458</v>
      </c>
    </row>
    <row r="1435" spans="1:9" x14ac:dyDescent="0.25">
      <c r="A1435">
        <v>2434</v>
      </c>
      <c r="B1435" t="s">
        <v>12</v>
      </c>
      <c r="C1435" t="s">
        <v>27</v>
      </c>
      <c r="D1435" t="s">
        <v>38</v>
      </c>
      <c r="E1435">
        <v>188.66</v>
      </c>
      <c r="F1435">
        <v>74938459</v>
      </c>
      <c r="G1435" s="2">
        <v>43046.075104166674</v>
      </c>
      <c r="H1435" t="s">
        <v>987</v>
      </c>
      <c r="I1435">
        <f t="shared" si="22"/>
        <v>397214.34856355347</v>
      </c>
    </row>
    <row r="1436" spans="1:9" x14ac:dyDescent="0.25">
      <c r="A1436">
        <v>2435</v>
      </c>
      <c r="B1436" t="s">
        <v>17</v>
      </c>
      <c r="C1436" t="s">
        <v>32</v>
      </c>
      <c r="D1436" t="s">
        <v>41</v>
      </c>
      <c r="E1436">
        <v>143.18</v>
      </c>
      <c r="F1436">
        <v>45986960</v>
      </c>
      <c r="G1436" s="2">
        <v>44583.922997685193</v>
      </c>
      <c r="H1436" t="s">
        <v>429</v>
      </c>
      <c r="I1436">
        <f t="shared" si="22"/>
        <v>321182.84676630812</v>
      </c>
    </row>
    <row r="1437" spans="1:9" x14ac:dyDescent="0.25">
      <c r="A1437">
        <v>2436</v>
      </c>
      <c r="B1437" t="s">
        <v>17</v>
      </c>
      <c r="C1437" t="s">
        <v>32</v>
      </c>
      <c r="D1437" t="s">
        <v>39</v>
      </c>
      <c r="E1437">
        <v>158.13</v>
      </c>
      <c r="F1437">
        <v>24361606</v>
      </c>
      <c r="G1437" s="2">
        <v>40702.557638888888</v>
      </c>
      <c r="H1437" t="s">
        <v>988</v>
      </c>
      <c r="I1437">
        <f t="shared" si="22"/>
        <v>154060.62100803136</v>
      </c>
    </row>
    <row r="1438" spans="1:9" x14ac:dyDescent="0.25">
      <c r="A1438">
        <v>2437</v>
      </c>
      <c r="B1438" t="s">
        <v>15</v>
      </c>
      <c r="C1438" t="s">
        <v>30</v>
      </c>
      <c r="D1438" t="s">
        <v>41</v>
      </c>
      <c r="E1438">
        <v>174.42</v>
      </c>
      <c r="F1438">
        <v>4627473</v>
      </c>
      <c r="G1438" s="2">
        <v>40723.313946759263</v>
      </c>
      <c r="H1438" t="s">
        <v>989</v>
      </c>
      <c r="I1438">
        <f t="shared" si="22"/>
        <v>26530.632954936362</v>
      </c>
    </row>
    <row r="1439" spans="1:9" x14ac:dyDescent="0.25">
      <c r="A1439">
        <v>2438</v>
      </c>
      <c r="B1439" t="s">
        <v>11</v>
      </c>
      <c r="C1439" t="s">
        <v>26</v>
      </c>
      <c r="D1439" t="s">
        <v>41</v>
      </c>
      <c r="E1439">
        <v>138.53</v>
      </c>
      <c r="F1439">
        <v>66620588</v>
      </c>
      <c r="G1439" s="2">
        <v>40167.653090277781</v>
      </c>
      <c r="H1439" t="s">
        <v>990</v>
      </c>
      <c r="I1439">
        <f t="shared" si="22"/>
        <v>480910.90738468204</v>
      </c>
    </row>
    <row r="1440" spans="1:9" x14ac:dyDescent="0.25">
      <c r="A1440">
        <v>2439</v>
      </c>
      <c r="B1440" t="s">
        <v>16</v>
      </c>
      <c r="C1440" t="s">
        <v>31</v>
      </c>
      <c r="D1440" t="s">
        <v>43</v>
      </c>
      <c r="E1440">
        <v>151.4</v>
      </c>
      <c r="F1440">
        <v>15224525</v>
      </c>
      <c r="G1440" s="2">
        <v>43293.12877314815</v>
      </c>
      <c r="H1440" t="s">
        <v>991</v>
      </c>
      <c r="I1440">
        <f t="shared" si="22"/>
        <v>100558.2892998679</v>
      </c>
    </row>
    <row r="1441" spans="1:9" x14ac:dyDescent="0.25">
      <c r="A1441">
        <v>2440</v>
      </c>
      <c r="B1441" t="s">
        <v>12</v>
      </c>
      <c r="C1441" t="s">
        <v>27</v>
      </c>
      <c r="D1441" t="s">
        <v>43</v>
      </c>
      <c r="E1441">
        <v>83.28</v>
      </c>
      <c r="F1441">
        <v>41185681</v>
      </c>
      <c r="G1441" s="2">
        <v>41258.991180555553</v>
      </c>
      <c r="H1441" t="s">
        <v>423</v>
      </c>
      <c r="I1441">
        <f t="shared" si="22"/>
        <v>494544.68059558119</v>
      </c>
    </row>
    <row r="1442" spans="1:9" x14ac:dyDescent="0.25">
      <c r="A1442">
        <v>2441</v>
      </c>
      <c r="B1442" t="s">
        <v>22</v>
      </c>
      <c r="C1442" t="s">
        <v>37</v>
      </c>
      <c r="D1442" t="s">
        <v>45</v>
      </c>
      <c r="E1442">
        <v>71.099999999999994</v>
      </c>
      <c r="F1442">
        <v>57723914</v>
      </c>
      <c r="G1442" s="2">
        <v>38961.624745370369</v>
      </c>
      <c r="H1442" t="s">
        <v>992</v>
      </c>
      <c r="I1442">
        <f t="shared" si="22"/>
        <v>811869.39521800284</v>
      </c>
    </row>
    <row r="1443" spans="1:9" x14ac:dyDescent="0.25">
      <c r="A1443">
        <v>2442</v>
      </c>
      <c r="B1443" t="s">
        <v>11</v>
      </c>
      <c r="C1443" t="s">
        <v>26</v>
      </c>
      <c r="D1443" t="s">
        <v>38</v>
      </c>
      <c r="E1443">
        <v>42.66</v>
      </c>
      <c r="F1443">
        <v>65958349</v>
      </c>
      <c r="G1443" s="2">
        <v>38176.346076388887</v>
      </c>
      <c r="H1443" t="s">
        <v>877</v>
      </c>
      <c r="I1443">
        <f t="shared" si="22"/>
        <v>1546140.3891233006</v>
      </c>
    </row>
    <row r="1444" spans="1:9" x14ac:dyDescent="0.25">
      <c r="A1444">
        <v>2443</v>
      </c>
      <c r="B1444" t="s">
        <v>18</v>
      </c>
      <c r="C1444" t="s">
        <v>33</v>
      </c>
      <c r="D1444" t="s">
        <v>46</v>
      </c>
      <c r="E1444">
        <v>49.12</v>
      </c>
      <c r="F1444">
        <v>75926467</v>
      </c>
      <c r="G1444" s="2">
        <v>42283.423587962963</v>
      </c>
      <c r="H1444" t="s">
        <v>993</v>
      </c>
      <c r="I1444">
        <f t="shared" si="22"/>
        <v>1545734.263029316</v>
      </c>
    </row>
    <row r="1445" spans="1:9" x14ac:dyDescent="0.25">
      <c r="A1445">
        <v>2444</v>
      </c>
      <c r="B1445" t="s">
        <v>12</v>
      </c>
      <c r="C1445" t="s">
        <v>27</v>
      </c>
      <c r="D1445" t="s">
        <v>46</v>
      </c>
      <c r="E1445">
        <v>194.86</v>
      </c>
      <c r="F1445">
        <v>19434120</v>
      </c>
      <c r="G1445" s="2">
        <v>42488.052766203713</v>
      </c>
      <c r="H1445" t="s">
        <v>59</v>
      </c>
      <c r="I1445">
        <f t="shared" si="22"/>
        <v>99733.757569537091</v>
      </c>
    </row>
    <row r="1446" spans="1:9" x14ac:dyDescent="0.25">
      <c r="A1446">
        <v>2445</v>
      </c>
      <c r="B1446" t="s">
        <v>18</v>
      </c>
      <c r="C1446" t="s">
        <v>33</v>
      </c>
      <c r="D1446" t="s">
        <v>45</v>
      </c>
      <c r="E1446">
        <v>122.9</v>
      </c>
      <c r="F1446">
        <v>79777424</v>
      </c>
      <c r="G1446" s="2">
        <v>38489.522743055553</v>
      </c>
      <c r="H1446" t="s">
        <v>381</v>
      </c>
      <c r="I1446">
        <f t="shared" si="22"/>
        <v>649124.68673718465</v>
      </c>
    </row>
    <row r="1447" spans="1:9" x14ac:dyDescent="0.25">
      <c r="A1447">
        <v>2446</v>
      </c>
      <c r="B1447" t="s">
        <v>10</v>
      </c>
      <c r="C1447" t="s">
        <v>25</v>
      </c>
      <c r="D1447" t="s">
        <v>39</v>
      </c>
      <c r="E1447">
        <v>182.72</v>
      </c>
      <c r="F1447">
        <v>56785363</v>
      </c>
      <c r="G1447" s="2">
        <v>44637.476678240739</v>
      </c>
      <c r="H1447" t="s">
        <v>994</v>
      </c>
      <c r="I1447">
        <f t="shared" si="22"/>
        <v>310778.03743432573</v>
      </c>
    </row>
    <row r="1448" spans="1:9" x14ac:dyDescent="0.25">
      <c r="A1448">
        <v>2447</v>
      </c>
      <c r="B1448" t="s">
        <v>10</v>
      </c>
      <c r="C1448" t="s">
        <v>25</v>
      </c>
      <c r="D1448" t="s">
        <v>46</v>
      </c>
      <c r="E1448">
        <v>123.94</v>
      </c>
      <c r="F1448">
        <v>14218061</v>
      </c>
      <c r="G1448" s="2">
        <v>39945.511967592603</v>
      </c>
      <c r="H1448" t="s">
        <v>813</v>
      </c>
      <c r="I1448">
        <f t="shared" si="22"/>
        <v>114717.29062449573</v>
      </c>
    </row>
    <row r="1449" spans="1:9" x14ac:dyDescent="0.25">
      <c r="A1449">
        <v>2448</v>
      </c>
      <c r="B1449" t="s">
        <v>11</v>
      </c>
      <c r="C1449" t="s">
        <v>26</v>
      </c>
      <c r="D1449" t="s">
        <v>38</v>
      </c>
      <c r="E1449">
        <v>92.46</v>
      </c>
      <c r="F1449">
        <v>60737783</v>
      </c>
      <c r="G1449" s="2">
        <v>41528.784189814818</v>
      </c>
      <c r="H1449" t="s">
        <v>995</v>
      </c>
      <c r="I1449">
        <f t="shared" si="22"/>
        <v>656908.74972961284</v>
      </c>
    </row>
    <row r="1450" spans="1:9" x14ac:dyDescent="0.25">
      <c r="A1450">
        <v>2449</v>
      </c>
      <c r="B1450" t="s">
        <v>19</v>
      </c>
      <c r="C1450" t="s">
        <v>34</v>
      </c>
      <c r="D1450" t="s">
        <v>47</v>
      </c>
      <c r="E1450">
        <v>121.98</v>
      </c>
      <c r="F1450">
        <v>34316185</v>
      </c>
      <c r="G1450" s="2">
        <v>42784.202002314807</v>
      </c>
      <c r="H1450" t="s">
        <v>269</v>
      </c>
      <c r="I1450">
        <f t="shared" si="22"/>
        <v>281326.32398753893</v>
      </c>
    </row>
    <row r="1451" spans="1:9" x14ac:dyDescent="0.25">
      <c r="A1451">
        <v>2450</v>
      </c>
      <c r="B1451" t="s">
        <v>10</v>
      </c>
      <c r="C1451" t="s">
        <v>25</v>
      </c>
      <c r="D1451" t="s">
        <v>39</v>
      </c>
      <c r="E1451">
        <v>82.81</v>
      </c>
      <c r="F1451">
        <v>85692246</v>
      </c>
      <c r="G1451" s="2">
        <v>38854.106481481482</v>
      </c>
      <c r="H1451" t="s">
        <v>996</v>
      </c>
      <c r="I1451">
        <f t="shared" si="22"/>
        <v>1034805.5307330033</v>
      </c>
    </row>
    <row r="1452" spans="1:9" x14ac:dyDescent="0.25">
      <c r="A1452">
        <v>2451</v>
      </c>
      <c r="B1452" t="s">
        <v>22</v>
      </c>
      <c r="C1452" t="s">
        <v>37</v>
      </c>
      <c r="D1452" t="s">
        <v>45</v>
      </c>
      <c r="E1452">
        <v>112.15</v>
      </c>
      <c r="F1452">
        <v>48615727</v>
      </c>
      <c r="G1452" s="2">
        <v>38407.336377314823</v>
      </c>
      <c r="H1452" t="s">
        <v>481</v>
      </c>
      <c r="I1452">
        <f t="shared" si="22"/>
        <v>433488.42621489073</v>
      </c>
    </row>
    <row r="1453" spans="1:9" x14ac:dyDescent="0.25">
      <c r="A1453">
        <v>2452</v>
      </c>
      <c r="B1453" t="s">
        <v>13</v>
      </c>
      <c r="C1453" t="s">
        <v>28</v>
      </c>
      <c r="D1453" t="s">
        <v>43</v>
      </c>
      <c r="E1453">
        <v>158.11000000000001</v>
      </c>
      <c r="F1453">
        <v>50713441</v>
      </c>
      <c r="G1453" s="2">
        <v>43720.2031712963</v>
      </c>
      <c r="H1453" t="s">
        <v>984</v>
      </c>
      <c r="I1453">
        <f t="shared" si="22"/>
        <v>320747.8401113149</v>
      </c>
    </row>
    <row r="1454" spans="1:9" x14ac:dyDescent="0.25">
      <c r="A1454">
        <v>2453</v>
      </c>
      <c r="B1454" t="s">
        <v>11</v>
      </c>
      <c r="C1454" t="s">
        <v>26</v>
      </c>
      <c r="D1454" t="s">
        <v>42</v>
      </c>
      <c r="E1454">
        <v>55.22</v>
      </c>
      <c r="F1454">
        <v>21801345</v>
      </c>
      <c r="G1454" s="2">
        <v>39198.64303240741</v>
      </c>
      <c r="H1454" t="s">
        <v>92</v>
      </c>
      <c r="I1454">
        <f t="shared" si="22"/>
        <v>394808.85548714234</v>
      </c>
    </row>
    <row r="1455" spans="1:9" x14ac:dyDescent="0.25">
      <c r="A1455">
        <v>2454</v>
      </c>
      <c r="B1455" t="s">
        <v>22</v>
      </c>
      <c r="C1455" t="s">
        <v>37</v>
      </c>
      <c r="D1455" t="s">
        <v>44</v>
      </c>
      <c r="E1455">
        <v>65.19</v>
      </c>
      <c r="F1455">
        <v>87143073</v>
      </c>
      <c r="G1455" s="2">
        <v>44494.49114583333</v>
      </c>
      <c r="H1455" t="s">
        <v>288</v>
      </c>
      <c r="I1455">
        <f t="shared" si="22"/>
        <v>1336755.2231937414</v>
      </c>
    </row>
    <row r="1456" spans="1:9" x14ac:dyDescent="0.25">
      <c r="A1456">
        <v>2455</v>
      </c>
      <c r="B1456" t="s">
        <v>10</v>
      </c>
      <c r="C1456" t="s">
        <v>25</v>
      </c>
      <c r="D1456" t="s">
        <v>44</v>
      </c>
      <c r="E1456">
        <v>187.96</v>
      </c>
      <c r="F1456">
        <v>22362889</v>
      </c>
      <c r="G1456" s="2">
        <v>41048.536574074067</v>
      </c>
      <c r="H1456" t="s">
        <v>76</v>
      </c>
      <c r="I1456">
        <f t="shared" si="22"/>
        <v>118976.85145775696</v>
      </c>
    </row>
    <row r="1457" spans="1:9" x14ac:dyDescent="0.25">
      <c r="A1457">
        <v>2456</v>
      </c>
      <c r="B1457" t="s">
        <v>16</v>
      </c>
      <c r="C1457" t="s">
        <v>31</v>
      </c>
      <c r="D1457" t="s">
        <v>39</v>
      </c>
      <c r="E1457">
        <v>189.18</v>
      </c>
      <c r="F1457">
        <v>26822652</v>
      </c>
      <c r="G1457" s="2">
        <v>41604.762395833342</v>
      </c>
      <c r="H1457" t="s">
        <v>877</v>
      </c>
      <c r="I1457">
        <f t="shared" si="22"/>
        <v>141783.76149698699</v>
      </c>
    </row>
    <row r="1458" spans="1:9" x14ac:dyDescent="0.25">
      <c r="A1458">
        <v>2457</v>
      </c>
      <c r="B1458" t="s">
        <v>18</v>
      </c>
      <c r="C1458" t="s">
        <v>33</v>
      </c>
      <c r="D1458" t="s">
        <v>40</v>
      </c>
      <c r="E1458">
        <v>72.5</v>
      </c>
      <c r="F1458">
        <v>92259877</v>
      </c>
      <c r="G1458" s="2">
        <v>39394.37226851852</v>
      </c>
      <c r="H1458" t="s">
        <v>997</v>
      </c>
      <c r="I1458">
        <f t="shared" si="22"/>
        <v>1272550.0275862068</v>
      </c>
    </row>
    <row r="1459" spans="1:9" x14ac:dyDescent="0.25">
      <c r="A1459">
        <v>2458</v>
      </c>
      <c r="B1459" t="s">
        <v>16</v>
      </c>
      <c r="C1459" t="s">
        <v>31</v>
      </c>
      <c r="D1459" t="s">
        <v>46</v>
      </c>
      <c r="E1459">
        <v>197.6</v>
      </c>
      <c r="F1459">
        <v>20979274</v>
      </c>
      <c r="G1459" s="2">
        <v>42699.735150462962</v>
      </c>
      <c r="H1459" t="s">
        <v>437</v>
      </c>
      <c r="I1459">
        <f t="shared" si="22"/>
        <v>106170.41497975709</v>
      </c>
    </row>
    <row r="1460" spans="1:9" x14ac:dyDescent="0.25">
      <c r="A1460">
        <v>2459</v>
      </c>
      <c r="B1460" t="s">
        <v>21</v>
      </c>
      <c r="C1460" t="s">
        <v>36</v>
      </c>
      <c r="D1460" t="s">
        <v>48</v>
      </c>
      <c r="E1460">
        <v>192.7</v>
      </c>
      <c r="F1460">
        <v>57790676</v>
      </c>
      <c r="G1460" s="2">
        <v>41088.536909722221</v>
      </c>
      <c r="H1460" t="s">
        <v>998</v>
      </c>
      <c r="I1460">
        <f t="shared" si="22"/>
        <v>299899.71977166581</v>
      </c>
    </row>
    <row r="1461" spans="1:9" x14ac:dyDescent="0.25">
      <c r="A1461">
        <v>2460</v>
      </c>
      <c r="B1461" t="s">
        <v>8</v>
      </c>
      <c r="C1461" t="s">
        <v>23</v>
      </c>
      <c r="D1461" t="s">
        <v>38</v>
      </c>
      <c r="E1461">
        <v>166.92</v>
      </c>
      <c r="F1461">
        <v>52229488</v>
      </c>
      <c r="G1461" s="2">
        <v>44679.294236111113</v>
      </c>
      <c r="H1461" t="s">
        <v>398</v>
      </c>
      <c r="I1461">
        <f t="shared" si="22"/>
        <v>312901.31799664511</v>
      </c>
    </row>
    <row r="1462" spans="1:9" x14ac:dyDescent="0.25">
      <c r="A1462">
        <v>2461</v>
      </c>
      <c r="B1462" t="s">
        <v>13</v>
      </c>
      <c r="C1462" t="s">
        <v>28</v>
      </c>
      <c r="D1462" t="s">
        <v>39</v>
      </c>
      <c r="E1462">
        <v>56.37</v>
      </c>
      <c r="F1462">
        <v>57455735</v>
      </c>
      <c r="G1462" s="2">
        <v>43938.140775462962</v>
      </c>
      <c r="H1462" t="s">
        <v>999</v>
      </c>
      <c r="I1462">
        <f t="shared" si="22"/>
        <v>1019260.8657087104</v>
      </c>
    </row>
    <row r="1463" spans="1:9" x14ac:dyDescent="0.25">
      <c r="A1463">
        <v>2462</v>
      </c>
      <c r="B1463" t="s">
        <v>11</v>
      </c>
      <c r="C1463" t="s">
        <v>26</v>
      </c>
      <c r="D1463" t="s">
        <v>41</v>
      </c>
      <c r="E1463">
        <v>34.340000000000003</v>
      </c>
      <c r="F1463">
        <v>52197834</v>
      </c>
      <c r="G1463" s="2">
        <v>44161.442210648151</v>
      </c>
      <c r="H1463" t="s">
        <v>1000</v>
      </c>
      <c r="I1463">
        <f t="shared" si="22"/>
        <v>1520030.1106581246</v>
      </c>
    </row>
    <row r="1464" spans="1:9" x14ac:dyDescent="0.25">
      <c r="A1464">
        <v>2463</v>
      </c>
      <c r="B1464" t="s">
        <v>8</v>
      </c>
      <c r="C1464" t="s">
        <v>23</v>
      </c>
      <c r="D1464" t="s">
        <v>46</v>
      </c>
      <c r="E1464">
        <v>60.3</v>
      </c>
      <c r="F1464">
        <v>42399215</v>
      </c>
      <c r="G1464" s="2">
        <v>40737.895578703698</v>
      </c>
      <c r="H1464" t="s">
        <v>234</v>
      </c>
      <c r="I1464">
        <f t="shared" si="22"/>
        <v>703137.89386401325</v>
      </c>
    </row>
    <row r="1465" spans="1:9" x14ac:dyDescent="0.25">
      <c r="A1465">
        <v>2464</v>
      </c>
      <c r="B1465" t="s">
        <v>19</v>
      </c>
      <c r="C1465" t="s">
        <v>34</v>
      </c>
      <c r="D1465" t="s">
        <v>46</v>
      </c>
      <c r="E1465">
        <v>122.97</v>
      </c>
      <c r="F1465">
        <v>11757145</v>
      </c>
      <c r="G1465" s="2">
        <v>40886.406770833331</v>
      </c>
      <c r="H1465" t="s">
        <v>370</v>
      </c>
      <c r="I1465">
        <f t="shared" si="22"/>
        <v>95609.864194518988</v>
      </c>
    </row>
    <row r="1466" spans="1:9" x14ac:dyDescent="0.25">
      <c r="A1466">
        <v>2465</v>
      </c>
      <c r="B1466" t="s">
        <v>20</v>
      </c>
      <c r="C1466" t="s">
        <v>35</v>
      </c>
      <c r="D1466" t="s">
        <v>38</v>
      </c>
      <c r="E1466">
        <v>52.28</v>
      </c>
      <c r="F1466">
        <v>25845952</v>
      </c>
      <c r="G1466" s="2">
        <v>39478.38318287037</v>
      </c>
      <c r="H1466" t="s">
        <v>1001</v>
      </c>
      <c r="I1466">
        <f t="shared" si="22"/>
        <v>494375.51644988521</v>
      </c>
    </row>
    <row r="1467" spans="1:9" x14ac:dyDescent="0.25">
      <c r="A1467">
        <v>2466</v>
      </c>
      <c r="B1467" t="s">
        <v>19</v>
      </c>
      <c r="C1467" t="s">
        <v>34</v>
      </c>
      <c r="D1467" t="s">
        <v>48</v>
      </c>
      <c r="E1467">
        <v>170.18</v>
      </c>
      <c r="F1467">
        <v>96082366</v>
      </c>
      <c r="G1467" s="2">
        <v>39367.896840277783</v>
      </c>
      <c r="H1467" t="s">
        <v>298</v>
      </c>
      <c r="I1467">
        <f t="shared" si="22"/>
        <v>564592.584322482</v>
      </c>
    </row>
    <row r="1468" spans="1:9" x14ac:dyDescent="0.25">
      <c r="A1468">
        <v>2467</v>
      </c>
      <c r="B1468" t="s">
        <v>17</v>
      </c>
      <c r="C1468" t="s">
        <v>32</v>
      </c>
      <c r="D1468" t="s">
        <v>46</v>
      </c>
      <c r="E1468">
        <v>76.59</v>
      </c>
      <c r="F1468">
        <v>11043437</v>
      </c>
      <c r="G1468" s="2">
        <v>39791.195231481477</v>
      </c>
      <c r="H1468" t="s">
        <v>749</v>
      </c>
      <c r="I1468">
        <f t="shared" si="22"/>
        <v>144189.01945423684</v>
      </c>
    </row>
    <row r="1469" spans="1:9" x14ac:dyDescent="0.25">
      <c r="A1469">
        <v>2468</v>
      </c>
      <c r="B1469" t="s">
        <v>20</v>
      </c>
      <c r="C1469" t="s">
        <v>35</v>
      </c>
      <c r="D1469" t="s">
        <v>42</v>
      </c>
      <c r="E1469">
        <v>149.96</v>
      </c>
      <c r="F1469">
        <v>69863017</v>
      </c>
      <c r="G1469" s="2">
        <v>44309.71303240741</v>
      </c>
      <c r="H1469" t="s">
        <v>505</v>
      </c>
      <c r="I1469">
        <f t="shared" si="22"/>
        <v>465877.6807148573</v>
      </c>
    </row>
    <row r="1470" spans="1:9" x14ac:dyDescent="0.25">
      <c r="A1470">
        <v>2469</v>
      </c>
      <c r="B1470" t="s">
        <v>10</v>
      </c>
      <c r="C1470" t="s">
        <v>25</v>
      </c>
      <c r="D1470" t="s">
        <v>46</v>
      </c>
      <c r="E1470">
        <v>192.67</v>
      </c>
      <c r="F1470">
        <v>40157404</v>
      </c>
      <c r="G1470" s="2">
        <v>44033.020555555559</v>
      </c>
      <c r="H1470" t="s">
        <v>434</v>
      </c>
      <c r="I1470">
        <f t="shared" si="22"/>
        <v>208425.82654279339</v>
      </c>
    </row>
    <row r="1471" spans="1:9" x14ac:dyDescent="0.25">
      <c r="A1471">
        <v>2470</v>
      </c>
      <c r="B1471" t="s">
        <v>10</v>
      </c>
      <c r="C1471" t="s">
        <v>25</v>
      </c>
      <c r="D1471" t="s">
        <v>48</v>
      </c>
      <c r="E1471">
        <v>68.7</v>
      </c>
      <c r="F1471">
        <v>61890982</v>
      </c>
      <c r="G1471" s="2">
        <v>42362.480185185188</v>
      </c>
      <c r="H1471" t="s">
        <v>1002</v>
      </c>
      <c r="I1471">
        <f t="shared" si="22"/>
        <v>900887.65647743805</v>
      </c>
    </row>
    <row r="1472" spans="1:9" x14ac:dyDescent="0.25">
      <c r="A1472">
        <v>2471</v>
      </c>
      <c r="B1472" t="s">
        <v>10</v>
      </c>
      <c r="C1472" t="s">
        <v>25</v>
      </c>
      <c r="D1472" t="s">
        <v>43</v>
      </c>
      <c r="E1472">
        <v>79.36</v>
      </c>
      <c r="F1472">
        <v>92444501</v>
      </c>
      <c r="G1472" s="2">
        <v>41955.679027777784</v>
      </c>
      <c r="H1472" t="s">
        <v>1002</v>
      </c>
      <c r="I1472">
        <f t="shared" si="22"/>
        <v>1164875.2646169355</v>
      </c>
    </row>
    <row r="1473" spans="1:9" x14ac:dyDescent="0.25">
      <c r="A1473">
        <v>2472</v>
      </c>
      <c r="B1473" t="s">
        <v>9</v>
      </c>
      <c r="C1473" t="s">
        <v>24</v>
      </c>
      <c r="D1473" t="s">
        <v>42</v>
      </c>
      <c r="E1473">
        <v>139.76</v>
      </c>
      <c r="F1473">
        <v>45545194</v>
      </c>
      <c r="G1473" s="2">
        <v>39122.564965277779</v>
      </c>
      <c r="H1473" t="s">
        <v>654</v>
      </c>
      <c r="I1473">
        <f t="shared" si="22"/>
        <v>325881.46823125362</v>
      </c>
    </row>
    <row r="1474" spans="1:9" x14ac:dyDescent="0.25">
      <c r="A1474">
        <v>2473</v>
      </c>
      <c r="B1474" t="s">
        <v>8</v>
      </c>
      <c r="C1474" t="s">
        <v>23</v>
      </c>
      <c r="D1474" t="s">
        <v>47</v>
      </c>
      <c r="E1474">
        <v>113.6</v>
      </c>
      <c r="F1474">
        <v>72897771</v>
      </c>
      <c r="G1474" s="2">
        <v>42735.880648148152</v>
      </c>
      <c r="H1474" t="s">
        <v>251</v>
      </c>
      <c r="I1474">
        <f t="shared" si="22"/>
        <v>641705.73063380283</v>
      </c>
    </row>
    <row r="1475" spans="1:9" x14ac:dyDescent="0.25">
      <c r="A1475">
        <v>2474</v>
      </c>
      <c r="B1475" t="s">
        <v>10</v>
      </c>
      <c r="C1475" t="s">
        <v>25</v>
      </c>
      <c r="D1475" t="s">
        <v>39</v>
      </c>
      <c r="E1475">
        <v>127.27</v>
      </c>
      <c r="F1475">
        <v>69724841</v>
      </c>
      <c r="G1475" s="2">
        <v>40769.598668981482</v>
      </c>
      <c r="H1475" t="s">
        <v>1003</v>
      </c>
      <c r="I1475">
        <f t="shared" ref="I1475:I1538" si="23">F1475/E1475</f>
        <v>547849.77606663003</v>
      </c>
    </row>
    <row r="1476" spans="1:9" x14ac:dyDescent="0.25">
      <c r="A1476">
        <v>2475</v>
      </c>
      <c r="B1476" t="s">
        <v>19</v>
      </c>
      <c r="C1476" t="s">
        <v>34</v>
      </c>
      <c r="D1476" t="s">
        <v>39</v>
      </c>
      <c r="E1476">
        <v>82.37</v>
      </c>
      <c r="F1476">
        <v>37495407</v>
      </c>
      <c r="G1476" s="2">
        <v>42398.33289351852</v>
      </c>
      <c r="H1476" t="s">
        <v>432</v>
      </c>
      <c r="I1476">
        <f t="shared" si="23"/>
        <v>455207.07781959447</v>
      </c>
    </row>
    <row r="1477" spans="1:9" x14ac:dyDescent="0.25">
      <c r="A1477">
        <v>2476</v>
      </c>
      <c r="B1477" t="s">
        <v>20</v>
      </c>
      <c r="C1477" t="s">
        <v>35</v>
      </c>
      <c r="D1477" t="s">
        <v>42</v>
      </c>
      <c r="E1477">
        <v>151.79</v>
      </c>
      <c r="F1477">
        <v>74470760</v>
      </c>
      <c r="G1477" s="2">
        <v>39677.754537037043</v>
      </c>
      <c r="H1477" t="s">
        <v>334</v>
      </c>
      <c r="I1477">
        <f t="shared" si="23"/>
        <v>490617.03669543448</v>
      </c>
    </row>
    <row r="1478" spans="1:9" x14ac:dyDescent="0.25">
      <c r="A1478">
        <v>2477</v>
      </c>
      <c r="B1478" t="s">
        <v>18</v>
      </c>
      <c r="C1478" t="s">
        <v>33</v>
      </c>
      <c r="D1478" t="s">
        <v>48</v>
      </c>
      <c r="E1478">
        <v>143.69999999999999</v>
      </c>
      <c r="F1478">
        <v>99414882</v>
      </c>
      <c r="G1478" s="2">
        <v>40745.566655092603</v>
      </c>
      <c r="H1478" t="s">
        <v>76</v>
      </c>
      <c r="I1478">
        <f t="shared" si="23"/>
        <v>691822.42171189981</v>
      </c>
    </row>
    <row r="1479" spans="1:9" x14ac:dyDescent="0.25">
      <c r="A1479">
        <v>2478</v>
      </c>
      <c r="B1479" t="s">
        <v>20</v>
      </c>
      <c r="C1479" t="s">
        <v>35</v>
      </c>
      <c r="D1479" t="s">
        <v>42</v>
      </c>
      <c r="E1479">
        <v>197.44</v>
      </c>
      <c r="F1479">
        <v>75158372</v>
      </c>
      <c r="G1479" s="2">
        <v>39112.063726851848</v>
      </c>
      <c r="H1479" t="s">
        <v>1004</v>
      </c>
      <c r="I1479">
        <f t="shared" si="23"/>
        <v>380664.36385737441</v>
      </c>
    </row>
    <row r="1480" spans="1:9" x14ac:dyDescent="0.25">
      <c r="A1480">
        <v>2479</v>
      </c>
      <c r="B1480" t="s">
        <v>20</v>
      </c>
      <c r="C1480" t="s">
        <v>35</v>
      </c>
      <c r="D1480" t="s">
        <v>45</v>
      </c>
      <c r="E1480">
        <v>199.81</v>
      </c>
      <c r="F1480">
        <v>52259853</v>
      </c>
      <c r="G1480" s="2">
        <v>41669.954907407409</v>
      </c>
      <c r="H1480" t="s">
        <v>1005</v>
      </c>
      <c r="I1480">
        <f t="shared" si="23"/>
        <v>261547.73534858116</v>
      </c>
    </row>
    <row r="1481" spans="1:9" x14ac:dyDescent="0.25">
      <c r="A1481">
        <v>2480</v>
      </c>
      <c r="B1481" t="s">
        <v>14</v>
      </c>
      <c r="C1481" t="s">
        <v>29</v>
      </c>
      <c r="D1481" t="s">
        <v>44</v>
      </c>
      <c r="E1481">
        <v>35.92</v>
      </c>
      <c r="F1481">
        <v>11999219</v>
      </c>
      <c r="G1481" s="2">
        <v>42462.182106481479</v>
      </c>
      <c r="H1481" t="s">
        <v>889</v>
      </c>
      <c r="I1481">
        <f t="shared" si="23"/>
        <v>334053.98106904229</v>
      </c>
    </row>
    <row r="1482" spans="1:9" x14ac:dyDescent="0.25">
      <c r="A1482">
        <v>2481</v>
      </c>
      <c r="B1482" t="s">
        <v>10</v>
      </c>
      <c r="C1482" t="s">
        <v>25</v>
      </c>
      <c r="D1482" t="s">
        <v>46</v>
      </c>
      <c r="E1482">
        <v>184.48</v>
      </c>
      <c r="F1482">
        <v>66689732</v>
      </c>
      <c r="G1482" s="2">
        <v>39091.865856481483</v>
      </c>
      <c r="H1482" t="s">
        <v>934</v>
      </c>
      <c r="I1482">
        <f t="shared" si="23"/>
        <v>361501.14917606249</v>
      </c>
    </row>
    <row r="1483" spans="1:9" x14ac:dyDescent="0.25">
      <c r="A1483">
        <v>2482</v>
      </c>
      <c r="B1483" t="s">
        <v>9</v>
      </c>
      <c r="C1483" t="s">
        <v>24</v>
      </c>
      <c r="D1483" t="s">
        <v>38</v>
      </c>
      <c r="E1483">
        <v>112.9</v>
      </c>
      <c r="F1483">
        <v>40690129</v>
      </c>
      <c r="G1483" s="2">
        <v>42470.048344907409</v>
      </c>
      <c r="H1483" t="s">
        <v>857</v>
      </c>
      <c r="I1483">
        <f t="shared" si="23"/>
        <v>360408.58281665191</v>
      </c>
    </row>
    <row r="1484" spans="1:9" x14ac:dyDescent="0.25">
      <c r="A1484">
        <v>2483</v>
      </c>
      <c r="B1484" t="s">
        <v>13</v>
      </c>
      <c r="C1484" t="s">
        <v>28</v>
      </c>
      <c r="D1484" t="s">
        <v>43</v>
      </c>
      <c r="E1484">
        <v>184.41</v>
      </c>
      <c r="F1484">
        <v>24107892</v>
      </c>
      <c r="G1484" s="2">
        <v>39924.837164351848</v>
      </c>
      <c r="H1484" t="s">
        <v>477</v>
      </c>
      <c r="I1484">
        <f t="shared" si="23"/>
        <v>130729.85196030584</v>
      </c>
    </row>
    <row r="1485" spans="1:9" x14ac:dyDescent="0.25">
      <c r="A1485">
        <v>2484</v>
      </c>
      <c r="B1485" t="s">
        <v>20</v>
      </c>
      <c r="C1485" t="s">
        <v>35</v>
      </c>
      <c r="D1485" t="s">
        <v>43</v>
      </c>
      <c r="E1485">
        <v>33.270000000000003</v>
      </c>
      <c r="F1485">
        <v>25295799</v>
      </c>
      <c r="G1485" s="2">
        <v>41950.316099537027</v>
      </c>
      <c r="H1485" t="s">
        <v>1006</v>
      </c>
      <c r="I1485">
        <f t="shared" si="23"/>
        <v>760318.57529305678</v>
      </c>
    </row>
    <row r="1486" spans="1:9" x14ac:dyDescent="0.25">
      <c r="A1486">
        <v>2485</v>
      </c>
      <c r="B1486" t="s">
        <v>13</v>
      </c>
      <c r="C1486" t="s">
        <v>28</v>
      </c>
      <c r="D1486" t="s">
        <v>44</v>
      </c>
      <c r="E1486">
        <v>42.19</v>
      </c>
      <c r="F1486">
        <v>47383770</v>
      </c>
      <c r="G1486" s="2">
        <v>40257.375069444453</v>
      </c>
      <c r="H1486" t="s">
        <v>1007</v>
      </c>
      <c r="I1486">
        <f t="shared" si="23"/>
        <v>1123104.2901161413</v>
      </c>
    </row>
    <row r="1487" spans="1:9" x14ac:dyDescent="0.25">
      <c r="A1487">
        <v>2486</v>
      </c>
      <c r="B1487" t="s">
        <v>14</v>
      </c>
      <c r="C1487" t="s">
        <v>29</v>
      </c>
      <c r="D1487" t="s">
        <v>46</v>
      </c>
      <c r="E1487">
        <v>169.85</v>
      </c>
      <c r="F1487">
        <v>365917</v>
      </c>
      <c r="G1487" s="2">
        <v>43124.210949074077</v>
      </c>
      <c r="H1487" t="s">
        <v>954</v>
      </c>
      <c r="I1487">
        <f t="shared" si="23"/>
        <v>2154.3538416249635</v>
      </c>
    </row>
    <row r="1488" spans="1:9" x14ac:dyDescent="0.25">
      <c r="A1488">
        <v>2487</v>
      </c>
      <c r="B1488" t="s">
        <v>13</v>
      </c>
      <c r="C1488" t="s">
        <v>28</v>
      </c>
      <c r="D1488" t="s">
        <v>44</v>
      </c>
      <c r="E1488">
        <v>66.41</v>
      </c>
      <c r="F1488">
        <v>265912</v>
      </c>
      <c r="G1488" s="2">
        <v>40648.134733796287</v>
      </c>
      <c r="H1488" t="s">
        <v>849</v>
      </c>
      <c r="I1488">
        <f t="shared" si="23"/>
        <v>4004.095768709532</v>
      </c>
    </row>
    <row r="1489" spans="1:9" x14ac:dyDescent="0.25">
      <c r="A1489">
        <v>2488</v>
      </c>
      <c r="B1489" t="s">
        <v>14</v>
      </c>
      <c r="C1489" t="s">
        <v>29</v>
      </c>
      <c r="D1489" t="s">
        <v>41</v>
      </c>
      <c r="E1489">
        <v>95.33</v>
      </c>
      <c r="F1489">
        <v>3235002</v>
      </c>
      <c r="G1489" s="2">
        <v>43396.989386574067</v>
      </c>
      <c r="H1489" t="s">
        <v>776</v>
      </c>
      <c r="I1489">
        <f t="shared" si="23"/>
        <v>33934.773943144864</v>
      </c>
    </row>
    <row r="1490" spans="1:9" x14ac:dyDescent="0.25">
      <c r="A1490">
        <v>2489</v>
      </c>
      <c r="B1490" t="s">
        <v>10</v>
      </c>
      <c r="C1490" t="s">
        <v>25</v>
      </c>
      <c r="D1490" t="s">
        <v>41</v>
      </c>
      <c r="E1490">
        <v>129.4</v>
      </c>
      <c r="F1490">
        <v>60922929</v>
      </c>
      <c r="G1490" s="2">
        <v>42321.382418981477</v>
      </c>
      <c r="H1490" t="s">
        <v>94</v>
      </c>
      <c r="I1490">
        <f t="shared" si="23"/>
        <v>470810.88871715608</v>
      </c>
    </row>
    <row r="1491" spans="1:9" x14ac:dyDescent="0.25">
      <c r="A1491">
        <v>2490</v>
      </c>
      <c r="B1491" t="s">
        <v>14</v>
      </c>
      <c r="C1491" t="s">
        <v>29</v>
      </c>
      <c r="D1491" t="s">
        <v>41</v>
      </c>
      <c r="E1491">
        <v>93.7</v>
      </c>
      <c r="F1491">
        <v>74820504</v>
      </c>
      <c r="G1491" s="2">
        <v>43398.368854166663</v>
      </c>
      <c r="H1491" t="s">
        <v>279</v>
      </c>
      <c r="I1491">
        <f t="shared" si="23"/>
        <v>798511.24866595515</v>
      </c>
    </row>
    <row r="1492" spans="1:9" x14ac:dyDescent="0.25">
      <c r="A1492">
        <v>2491</v>
      </c>
      <c r="B1492" t="s">
        <v>10</v>
      </c>
      <c r="C1492" t="s">
        <v>25</v>
      </c>
      <c r="D1492" t="s">
        <v>41</v>
      </c>
      <c r="E1492">
        <v>169.67</v>
      </c>
      <c r="F1492">
        <v>30811143</v>
      </c>
      <c r="G1492" s="2">
        <v>39365.640474537038</v>
      </c>
      <c r="H1492" t="s">
        <v>292</v>
      </c>
      <c r="I1492">
        <f t="shared" si="23"/>
        <v>181594.52466552722</v>
      </c>
    </row>
    <row r="1493" spans="1:9" x14ac:dyDescent="0.25">
      <c r="A1493">
        <v>2492</v>
      </c>
      <c r="B1493" t="s">
        <v>10</v>
      </c>
      <c r="C1493" t="s">
        <v>25</v>
      </c>
      <c r="D1493" t="s">
        <v>47</v>
      </c>
      <c r="E1493">
        <v>99.2</v>
      </c>
      <c r="F1493">
        <v>6085184</v>
      </c>
      <c r="G1493" s="2">
        <v>44010.399097222216</v>
      </c>
      <c r="H1493" t="s">
        <v>412</v>
      </c>
      <c r="I1493">
        <f t="shared" si="23"/>
        <v>61342.580645161288</v>
      </c>
    </row>
    <row r="1494" spans="1:9" x14ac:dyDescent="0.25">
      <c r="A1494">
        <v>2493</v>
      </c>
      <c r="B1494" t="s">
        <v>19</v>
      </c>
      <c r="C1494" t="s">
        <v>34</v>
      </c>
      <c r="D1494" t="s">
        <v>38</v>
      </c>
      <c r="E1494">
        <v>160.19999999999999</v>
      </c>
      <c r="F1494">
        <v>87674010</v>
      </c>
      <c r="G1494" s="2">
        <v>43251.559166666673</v>
      </c>
      <c r="H1494" t="s">
        <v>550</v>
      </c>
      <c r="I1494">
        <f t="shared" si="23"/>
        <v>547278.46441947564</v>
      </c>
    </row>
    <row r="1495" spans="1:9" x14ac:dyDescent="0.25">
      <c r="A1495">
        <v>2494</v>
      </c>
      <c r="B1495" t="s">
        <v>12</v>
      </c>
      <c r="C1495" t="s">
        <v>27</v>
      </c>
      <c r="D1495" t="s">
        <v>45</v>
      </c>
      <c r="E1495">
        <v>180.6</v>
      </c>
      <c r="F1495">
        <v>23556395</v>
      </c>
      <c r="G1495" s="2">
        <v>38269.136041666658</v>
      </c>
      <c r="H1495" t="s">
        <v>1008</v>
      </c>
      <c r="I1495">
        <f t="shared" si="23"/>
        <v>130434.08084163899</v>
      </c>
    </row>
    <row r="1496" spans="1:9" x14ac:dyDescent="0.25">
      <c r="A1496">
        <v>2495</v>
      </c>
      <c r="B1496" t="s">
        <v>12</v>
      </c>
      <c r="C1496" t="s">
        <v>27</v>
      </c>
      <c r="D1496" t="s">
        <v>46</v>
      </c>
      <c r="E1496">
        <v>104.33</v>
      </c>
      <c r="F1496">
        <v>4252605</v>
      </c>
      <c r="G1496" s="2">
        <v>39547.879467592589</v>
      </c>
      <c r="H1496" t="s">
        <v>659</v>
      </c>
      <c r="I1496">
        <f t="shared" si="23"/>
        <v>40761.094603661462</v>
      </c>
    </row>
    <row r="1497" spans="1:9" x14ac:dyDescent="0.25">
      <c r="A1497">
        <v>2496</v>
      </c>
      <c r="B1497" t="s">
        <v>18</v>
      </c>
      <c r="C1497" t="s">
        <v>33</v>
      </c>
      <c r="D1497" t="s">
        <v>41</v>
      </c>
      <c r="E1497">
        <v>108.6</v>
      </c>
      <c r="F1497">
        <v>83300176</v>
      </c>
      <c r="G1497" s="2">
        <v>44757.573460648149</v>
      </c>
      <c r="H1497" t="s">
        <v>336</v>
      </c>
      <c r="I1497">
        <f t="shared" si="23"/>
        <v>767036.61141804792</v>
      </c>
    </row>
    <row r="1498" spans="1:9" x14ac:dyDescent="0.25">
      <c r="A1498">
        <v>2497</v>
      </c>
      <c r="B1498" t="s">
        <v>18</v>
      </c>
      <c r="C1498" t="s">
        <v>33</v>
      </c>
      <c r="D1498" t="s">
        <v>42</v>
      </c>
      <c r="E1498">
        <v>89.27</v>
      </c>
      <c r="F1498">
        <v>33296262</v>
      </c>
      <c r="G1498" s="2">
        <v>44264.238402777781</v>
      </c>
      <c r="H1498" t="s">
        <v>1009</v>
      </c>
      <c r="I1498">
        <f t="shared" si="23"/>
        <v>372983.7795452</v>
      </c>
    </row>
    <row r="1499" spans="1:9" x14ac:dyDescent="0.25">
      <c r="A1499">
        <v>2498</v>
      </c>
      <c r="B1499" t="s">
        <v>12</v>
      </c>
      <c r="C1499" t="s">
        <v>27</v>
      </c>
      <c r="D1499" t="s">
        <v>41</v>
      </c>
      <c r="E1499">
        <v>108.91</v>
      </c>
      <c r="F1499">
        <v>57883231</v>
      </c>
      <c r="G1499" s="2">
        <v>44035.714212962957</v>
      </c>
      <c r="H1499" t="s">
        <v>934</v>
      </c>
      <c r="I1499">
        <f t="shared" si="23"/>
        <v>531477.65127169224</v>
      </c>
    </row>
    <row r="1500" spans="1:9" x14ac:dyDescent="0.25">
      <c r="A1500">
        <v>2499</v>
      </c>
      <c r="B1500" t="s">
        <v>13</v>
      </c>
      <c r="C1500" t="s">
        <v>28</v>
      </c>
      <c r="D1500" t="s">
        <v>44</v>
      </c>
      <c r="E1500">
        <v>89.62</v>
      </c>
      <c r="F1500">
        <v>74786338</v>
      </c>
      <c r="G1500" s="2">
        <v>41346.383009259262</v>
      </c>
      <c r="H1500" t="s">
        <v>328</v>
      </c>
      <c r="I1500">
        <f t="shared" si="23"/>
        <v>834482.68243695598</v>
      </c>
    </row>
    <row r="1501" spans="1:9" x14ac:dyDescent="0.25">
      <c r="A1501">
        <v>2500</v>
      </c>
      <c r="B1501" t="s">
        <v>19</v>
      </c>
      <c r="C1501" t="s">
        <v>34</v>
      </c>
      <c r="D1501" t="s">
        <v>38</v>
      </c>
      <c r="E1501">
        <v>66.459999999999994</v>
      </c>
      <c r="F1501">
        <v>14175726</v>
      </c>
      <c r="G1501" s="2">
        <v>43145.207361111112</v>
      </c>
      <c r="H1501" t="s">
        <v>1010</v>
      </c>
      <c r="I1501">
        <f t="shared" si="23"/>
        <v>213297.11104423716</v>
      </c>
    </row>
    <row r="1502" spans="1:9" x14ac:dyDescent="0.25">
      <c r="A1502">
        <v>2501</v>
      </c>
      <c r="B1502" t="s">
        <v>11</v>
      </c>
      <c r="C1502" t="s">
        <v>26</v>
      </c>
      <c r="D1502" t="s">
        <v>41</v>
      </c>
      <c r="E1502">
        <v>164.99</v>
      </c>
      <c r="F1502">
        <v>51009730</v>
      </c>
      <c r="G1502" s="2">
        <v>38490.058333333327</v>
      </c>
      <c r="H1502" t="s">
        <v>664</v>
      </c>
      <c r="I1502">
        <f t="shared" si="23"/>
        <v>309168.61627977452</v>
      </c>
    </row>
    <row r="1503" spans="1:9" x14ac:dyDescent="0.25">
      <c r="A1503">
        <v>2502</v>
      </c>
      <c r="B1503" t="s">
        <v>14</v>
      </c>
      <c r="C1503" t="s">
        <v>29</v>
      </c>
      <c r="D1503" t="s">
        <v>40</v>
      </c>
      <c r="E1503">
        <v>121.54</v>
      </c>
      <c r="F1503">
        <v>99743216</v>
      </c>
      <c r="G1503" s="2">
        <v>38946.506180555552</v>
      </c>
      <c r="H1503" t="s">
        <v>972</v>
      </c>
      <c r="I1503">
        <f t="shared" si="23"/>
        <v>820661.64225769287</v>
      </c>
    </row>
    <row r="1504" spans="1:9" x14ac:dyDescent="0.25">
      <c r="A1504">
        <v>2503</v>
      </c>
      <c r="B1504" t="s">
        <v>13</v>
      </c>
      <c r="C1504" t="s">
        <v>28</v>
      </c>
      <c r="D1504" t="s">
        <v>44</v>
      </c>
      <c r="E1504">
        <v>106.5</v>
      </c>
      <c r="F1504">
        <v>47324411</v>
      </c>
      <c r="G1504" s="2">
        <v>40619.491111111107</v>
      </c>
      <c r="H1504" t="s">
        <v>674</v>
      </c>
      <c r="I1504">
        <f t="shared" si="23"/>
        <v>444360.66666666669</v>
      </c>
    </row>
    <row r="1505" spans="1:9" x14ac:dyDescent="0.25">
      <c r="A1505">
        <v>2504</v>
      </c>
      <c r="B1505" t="s">
        <v>15</v>
      </c>
      <c r="C1505" t="s">
        <v>30</v>
      </c>
      <c r="D1505" t="s">
        <v>48</v>
      </c>
      <c r="E1505">
        <v>36.25</v>
      </c>
      <c r="F1505">
        <v>50103491</v>
      </c>
      <c r="G1505" s="2">
        <v>38894.58016203704</v>
      </c>
      <c r="H1505" t="s">
        <v>164</v>
      </c>
      <c r="I1505">
        <f t="shared" si="23"/>
        <v>1382165.2689655172</v>
      </c>
    </row>
    <row r="1506" spans="1:9" x14ac:dyDescent="0.25">
      <c r="A1506">
        <v>2505</v>
      </c>
      <c r="B1506" t="s">
        <v>20</v>
      </c>
      <c r="C1506" t="s">
        <v>35</v>
      </c>
      <c r="D1506" t="s">
        <v>48</v>
      </c>
      <c r="E1506">
        <v>78.400000000000006</v>
      </c>
      <c r="F1506">
        <v>47582913</v>
      </c>
      <c r="G1506" s="2">
        <v>42874.430775462963</v>
      </c>
      <c r="H1506" t="s">
        <v>1011</v>
      </c>
      <c r="I1506">
        <f t="shared" si="23"/>
        <v>606924.91071428568</v>
      </c>
    </row>
    <row r="1507" spans="1:9" x14ac:dyDescent="0.25">
      <c r="A1507">
        <v>2506</v>
      </c>
      <c r="B1507" t="s">
        <v>9</v>
      </c>
      <c r="C1507" t="s">
        <v>24</v>
      </c>
      <c r="D1507" t="s">
        <v>48</v>
      </c>
      <c r="E1507">
        <v>178.35</v>
      </c>
      <c r="F1507">
        <v>50163471</v>
      </c>
      <c r="G1507" s="2">
        <v>38931.508657407408</v>
      </c>
      <c r="H1507" t="s">
        <v>1012</v>
      </c>
      <c r="I1507">
        <f t="shared" si="23"/>
        <v>281264.20521446597</v>
      </c>
    </row>
    <row r="1508" spans="1:9" x14ac:dyDescent="0.25">
      <c r="A1508">
        <v>2507</v>
      </c>
      <c r="B1508" t="s">
        <v>17</v>
      </c>
      <c r="C1508" t="s">
        <v>32</v>
      </c>
      <c r="D1508" t="s">
        <v>47</v>
      </c>
      <c r="E1508">
        <v>147.41</v>
      </c>
      <c r="F1508">
        <v>24193379</v>
      </c>
      <c r="G1508" s="2">
        <v>38830.319039351853</v>
      </c>
      <c r="H1508" t="s">
        <v>1013</v>
      </c>
      <c r="I1508">
        <f t="shared" si="23"/>
        <v>164123.05135336815</v>
      </c>
    </row>
    <row r="1509" spans="1:9" x14ac:dyDescent="0.25">
      <c r="A1509">
        <v>2508</v>
      </c>
      <c r="B1509" t="s">
        <v>20</v>
      </c>
      <c r="C1509" t="s">
        <v>35</v>
      </c>
      <c r="D1509" t="s">
        <v>44</v>
      </c>
      <c r="E1509">
        <v>92.29</v>
      </c>
      <c r="F1509">
        <v>80910229</v>
      </c>
      <c r="G1509" s="2">
        <v>44750.795844907407</v>
      </c>
      <c r="H1509" t="s">
        <v>721</v>
      </c>
      <c r="I1509">
        <f t="shared" si="23"/>
        <v>876695.51414021011</v>
      </c>
    </row>
    <row r="1510" spans="1:9" x14ac:dyDescent="0.25">
      <c r="A1510">
        <v>2509</v>
      </c>
      <c r="B1510" t="s">
        <v>13</v>
      </c>
      <c r="C1510" t="s">
        <v>28</v>
      </c>
      <c r="D1510" t="s">
        <v>46</v>
      </c>
      <c r="E1510">
        <v>47.92</v>
      </c>
      <c r="F1510">
        <v>11497696</v>
      </c>
      <c r="G1510" s="2">
        <v>43349.822453703702</v>
      </c>
      <c r="H1510" t="s">
        <v>1014</v>
      </c>
      <c r="I1510">
        <f t="shared" si="23"/>
        <v>239935.22537562603</v>
      </c>
    </row>
    <row r="1511" spans="1:9" x14ac:dyDescent="0.25">
      <c r="A1511">
        <v>2510</v>
      </c>
      <c r="B1511" t="s">
        <v>17</v>
      </c>
      <c r="C1511" t="s">
        <v>32</v>
      </c>
      <c r="D1511" t="s">
        <v>39</v>
      </c>
      <c r="E1511">
        <v>111.74</v>
      </c>
      <c r="F1511">
        <v>26648951</v>
      </c>
      <c r="G1511" s="2">
        <v>41454.879745370366</v>
      </c>
      <c r="H1511" t="s">
        <v>1015</v>
      </c>
      <c r="I1511">
        <f t="shared" si="23"/>
        <v>238490.7016287811</v>
      </c>
    </row>
    <row r="1512" spans="1:9" x14ac:dyDescent="0.25">
      <c r="A1512">
        <v>2511</v>
      </c>
      <c r="B1512" t="s">
        <v>9</v>
      </c>
      <c r="C1512" t="s">
        <v>24</v>
      </c>
      <c r="D1512" t="s">
        <v>45</v>
      </c>
      <c r="E1512">
        <v>90.77</v>
      </c>
      <c r="F1512">
        <v>23563149</v>
      </c>
      <c r="G1512" s="2">
        <v>40109.824629629627</v>
      </c>
      <c r="H1512" t="s">
        <v>321</v>
      </c>
      <c r="I1512">
        <f t="shared" si="23"/>
        <v>259591.81447614852</v>
      </c>
    </row>
    <row r="1513" spans="1:9" x14ac:dyDescent="0.25">
      <c r="A1513">
        <v>2512</v>
      </c>
      <c r="B1513" t="s">
        <v>21</v>
      </c>
      <c r="C1513" t="s">
        <v>36</v>
      </c>
      <c r="D1513" t="s">
        <v>46</v>
      </c>
      <c r="E1513">
        <v>119.31</v>
      </c>
      <c r="F1513">
        <v>77140403</v>
      </c>
      <c r="G1513" s="2">
        <v>42920.82371527778</v>
      </c>
      <c r="H1513" t="s">
        <v>531</v>
      </c>
      <c r="I1513">
        <f t="shared" si="23"/>
        <v>646554.37934791716</v>
      </c>
    </row>
    <row r="1514" spans="1:9" x14ac:dyDescent="0.25">
      <c r="A1514">
        <v>2513</v>
      </c>
      <c r="B1514" t="s">
        <v>11</v>
      </c>
      <c r="C1514" t="s">
        <v>26</v>
      </c>
      <c r="D1514" t="s">
        <v>43</v>
      </c>
      <c r="E1514">
        <v>45.11</v>
      </c>
      <c r="F1514">
        <v>78634300</v>
      </c>
      <c r="G1514" s="2">
        <v>44251.315289351849</v>
      </c>
      <c r="H1514" t="s">
        <v>863</v>
      </c>
      <c r="I1514">
        <f t="shared" si="23"/>
        <v>1743167.8120150743</v>
      </c>
    </row>
    <row r="1515" spans="1:9" x14ac:dyDescent="0.25">
      <c r="A1515">
        <v>2514</v>
      </c>
      <c r="B1515" t="s">
        <v>16</v>
      </c>
      <c r="C1515" t="s">
        <v>31</v>
      </c>
      <c r="D1515" t="s">
        <v>40</v>
      </c>
      <c r="E1515">
        <v>95.67</v>
      </c>
      <c r="F1515">
        <v>70118539</v>
      </c>
      <c r="G1515" s="2">
        <v>43313.937314814822</v>
      </c>
      <c r="H1515" t="s">
        <v>360</v>
      </c>
      <c r="I1515">
        <f t="shared" si="23"/>
        <v>732920.86338455102</v>
      </c>
    </row>
    <row r="1516" spans="1:9" x14ac:dyDescent="0.25">
      <c r="A1516">
        <v>2515</v>
      </c>
      <c r="B1516" t="s">
        <v>14</v>
      </c>
      <c r="C1516" t="s">
        <v>29</v>
      </c>
      <c r="D1516" t="s">
        <v>38</v>
      </c>
      <c r="E1516">
        <v>145.54</v>
      </c>
      <c r="F1516">
        <v>72736788</v>
      </c>
      <c r="G1516" s="2">
        <v>44565.205706018518</v>
      </c>
      <c r="H1516" t="s">
        <v>1016</v>
      </c>
      <c r="I1516">
        <f t="shared" si="23"/>
        <v>499771.80156657967</v>
      </c>
    </row>
    <row r="1517" spans="1:9" x14ac:dyDescent="0.25">
      <c r="A1517">
        <v>2516</v>
      </c>
      <c r="B1517" t="s">
        <v>19</v>
      </c>
      <c r="C1517" t="s">
        <v>34</v>
      </c>
      <c r="D1517" t="s">
        <v>40</v>
      </c>
      <c r="E1517">
        <v>35.950000000000003</v>
      </c>
      <c r="F1517">
        <v>96623639</v>
      </c>
      <c r="G1517" s="2">
        <v>40082.870335648149</v>
      </c>
      <c r="H1517" t="s">
        <v>201</v>
      </c>
      <c r="I1517">
        <f t="shared" si="23"/>
        <v>2687722.9207232264</v>
      </c>
    </row>
    <row r="1518" spans="1:9" x14ac:dyDescent="0.25">
      <c r="A1518">
        <v>2517</v>
      </c>
      <c r="B1518" t="s">
        <v>20</v>
      </c>
      <c r="C1518" t="s">
        <v>35</v>
      </c>
      <c r="D1518" t="s">
        <v>44</v>
      </c>
      <c r="E1518">
        <v>124.97</v>
      </c>
      <c r="F1518">
        <v>63179204</v>
      </c>
      <c r="G1518" s="2">
        <v>39478.525567129633</v>
      </c>
      <c r="H1518" t="s">
        <v>385</v>
      </c>
      <c r="I1518">
        <f t="shared" si="23"/>
        <v>505554.96519164601</v>
      </c>
    </row>
    <row r="1519" spans="1:9" x14ac:dyDescent="0.25">
      <c r="A1519">
        <v>2518</v>
      </c>
      <c r="B1519" t="s">
        <v>22</v>
      </c>
      <c r="C1519" t="s">
        <v>37</v>
      </c>
      <c r="D1519" t="s">
        <v>48</v>
      </c>
      <c r="E1519">
        <v>123.87</v>
      </c>
      <c r="F1519">
        <v>75389785</v>
      </c>
      <c r="G1519" s="2">
        <v>43109.76226851852</v>
      </c>
      <c r="H1519" t="s">
        <v>50</v>
      </c>
      <c r="I1519">
        <f t="shared" si="23"/>
        <v>608620.20666828123</v>
      </c>
    </row>
    <row r="1520" spans="1:9" x14ac:dyDescent="0.25">
      <c r="A1520">
        <v>2519</v>
      </c>
      <c r="B1520" t="s">
        <v>15</v>
      </c>
      <c r="C1520" t="s">
        <v>30</v>
      </c>
      <c r="D1520" t="s">
        <v>42</v>
      </c>
      <c r="E1520">
        <v>146.15</v>
      </c>
      <c r="F1520">
        <v>51733693</v>
      </c>
      <c r="G1520" s="2">
        <v>39158.112060185187</v>
      </c>
      <c r="H1520" t="s">
        <v>561</v>
      </c>
      <c r="I1520">
        <f t="shared" si="23"/>
        <v>353976.6883339035</v>
      </c>
    </row>
    <row r="1521" spans="1:9" x14ac:dyDescent="0.25">
      <c r="A1521">
        <v>2520</v>
      </c>
      <c r="B1521" t="s">
        <v>17</v>
      </c>
      <c r="C1521" t="s">
        <v>32</v>
      </c>
      <c r="D1521" t="s">
        <v>43</v>
      </c>
      <c r="E1521">
        <v>90.91</v>
      </c>
      <c r="F1521">
        <v>81346183</v>
      </c>
      <c r="G1521" s="2">
        <v>38610.537372685183</v>
      </c>
      <c r="H1521" t="s">
        <v>1017</v>
      </c>
      <c r="I1521">
        <f t="shared" si="23"/>
        <v>894799.06500934996</v>
      </c>
    </row>
    <row r="1522" spans="1:9" x14ac:dyDescent="0.25">
      <c r="A1522">
        <v>2521</v>
      </c>
      <c r="B1522" t="s">
        <v>12</v>
      </c>
      <c r="C1522" t="s">
        <v>27</v>
      </c>
      <c r="D1522" t="s">
        <v>39</v>
      </c>
      <c r="E1522">
        <v>112.26</v>
      </c>
      <c r="F1522">
        <v>5823645</v>
      </c>
      <c r="G1522" s="2">
        <v>39005.301747685182</v>
      </c>
      <c r="H1522" t="s">
        <v>331</v>
      </c>
      <c r="I1522">
        <f t="shared" si="23"/>
        <v>51876.402993051845</v>
      </c>
    </row>
    <row r="1523" spans="1:9" x14ac:dyDescent="0.25">
      <c r="A1523">
        <v>2522</v>
      </c>
      <c r="B1523" t="s">
        <v>9</v>
      </c>
      <c r="C1523" t="s">
        <v>24</v>
      </c>
      <c r="D1523" t="s">
        <v>41</v>
      </c>
      <c r="E1523">
        <v>188.48</v>
      </c>
      <c r="F1523">
        <v>34437982</v>
      </c>
      <c r="G1523" s="2">
        <v>42419.501574074071</v>
      </c>
      <c r="H1523" t="s">
        <v>552</v>
      </c>
      <c r="I1523">
        <f t="shared" si="23"/>
        <v>182714.25084889645</v>
      </c>
    </row>
    <row r="1524" spans="1:9" x14ac:dyDescent="0.25">
      <c r="A1524">
        <v>2523</v>
      </c>
      <c r="B1524" t="s">
        <v>18</v>
      </c>
      <c r="C1524" t="s">
        <v>33</v>
      </c>
      <c r="D1524" t="s">
        <v>40</v>
      </c>
      <c r="E1524">
        <v>156.53</v>
      </c>
      <c r="F1524">
        <v>20906415</v>
      </c>
      <c r="G1524" s="2">
        <v>40413.334965277783</v>
      </c>
      <c r="H1524" t="s">
        <v>1018</v>
      </c>
      <c r="I1524">
        <f t="shared" si="23"/>
        <v>133561.71340957005</v>
      </c>
    </row>
    <row r="1525" spans="1:9" x14ac:dyDescent="0.25">
      <c r="A1525">
        <v>2524</v>
      </c>
      <c r="B1525" t="s">
        <v>19</v>
      </c>
      <c r="C1525" t="s">
        <v>34</v>
      </c>
      <c r="D1525" t="s">
        <v>45</v>
      </c>
      <c r="E1525">
        <v>189.68</v>
      </c>
      <c r="F1525">
        <v>17082358</v>
      </c>
      <c r="G1525" s="2">
        <v>42879.033530092587</v>
      </c>
      <c r="H1525" t="s">
        <v>724</v>
      </c>
      <c r="I1525">
        <f t="shared" si="23"/>
        <v>90058.825390130747</v>
      </c>
    </row>
    <row r="1526" spans="1:9" x14ac:dyDescent="0.25">
      <c r="A1526">
        <v>2525</v>
      </c>
      <c r="B1526" t="s">
        <v>18</v>
      </c>
      <c r="C1526" t="s">
        <v>33</v>
      </c>
      <c r="D1526" t="s">
        <v>48</v>
      </c>
      <c r="E1526">
        <v>151.88999999999999</v>
      </c>
      <c r="F1526">
        <v>50729810</v>
      </c>
      <c r="G1526" s="2">
        <v>43239.571805555563</v>
      </c>
      <c r="H1526" t="s">
        <v>251</v>
      </c>
      <c r="I1526">
        <f t="shared" si="23"/>
        <v>333990.45361774974</v>
      </c>
    </row>
    <row r="1527" spans="1:9" x14ac:dyDescent="0.25">
      <c r="A1527">
        <v>2526</v>
      </c>
      <c r="B1527" t="s">
        <v>14</v>
      </c>
      <c r="C1527" t="s">
        <v>29</v>
      </c>
      <c r="D1527" t="s">
        <v>39</v>
      </c>
      <c r="E1527">
        <v>136.18</v>
      </c>
      <c r="F1527">
        <v>78904551</v>
      </c>
      <c r="G1527" s="2">
        <v>40083.222951388889</v>
      </c>
      <c r="H1527" t="s">
        <v>503</v>
      </c>
      <c r="I1527">
        <f t="shared" si="23"/>
        <v>579413.65105008078</v>
      </c>
    </row>
    <row r="1528" spans="1:9" x14ac:dyDescent="0.25">
      <c r="A1528">
        <v>2527</v>
      </c>
      <c r="B1528" t="s">
        <v>12</v>
      </c>
      <c r="C1528" t="s">
        <v>27</v>
      </c>
      <c r="D1528" t="s">
        <v>48</v>
      </c>
      <c r="E1528">
        <v>167.97</v>
      </c>
      <c r="F1528">
        <v>67294973</v>
      </c>
      <c r="G1528" s="2">
        <v>42230.236863425933</v>
      </c>
      <c r="H1528" t="s">
        <v>1019</v>
      </c>
      <c r="I1528">
        <f t="shared" si="23"/>
        <v>400636.85777222121</v>
      </c>
    </row>
    <row r="1529" spans="1:9" x14ac:dyDescent="0.25">
      <c r="A1529">
        <v>2528</v>
      </c>
      <c r="B1529" t="s">
        <v>20</v>
      </c>
      <c r="C1529" t="s">
        <v>35</v>
      </c>
      <c r="D1529" t="s">
        <v>45</v>
      </c>
      <c r="E1529">
        <v>100.53</v>
      </c>
      <c r="F1529">
        <v>7132266</v>
      </c>
      <c r="G1529" s="2">
        <v>43206.351099537038</v>
      </c>
      <c r="H1529" t="s">
        <v>1020</v>
      </c>
      <c r="I1529">
        <f t="shared" si="23"/>
        <v>70946.642793196064</v>
      </c>
    </row>
    <row r="1530" spans="1:9" x14ac:dyDescent="0.25">
      <c r="A1530">
        <v>2529</v>
      </c>
      <c r="B1530" t="s">
        <v>14</v>
      </c>
      <c r="C1530" t="s">
        <v>29</v>
      </c>
      <c r="D1530" t="s">
        <v>48</v>
      </c>
      <c r="E1530">
        <v>127.11</v>
      </c>
      <c r="F1530">
        <v>30325942</v>
      </c>
      <c r="G1530" s="2">
        <v>39154.482916666668</v>
      </c>
      <c r="H1530" t="s">
        <v>1021</v>
      </c>
      <c r="I1530">
        <f t="shared" si="23"/>
        <v>238580.30052710252</v>
      </c>
    </row>
    <row r="1531" spans="1:9" x14ac:dyDescent="0.25">
      <c r="A1531">
        <v>2530</v>
      </c>
      <c r="B1531" t="s">
        <v>8</v>
      </c>
      <c r="C1531" t="s">
        <v>23</v>
      </c>
      <c r="D1531" t="s">
        <v>39</v>
      </c>
      <c r="E1531">
        <v>56.46</v>
      </c>
      <c r="F1531">
        <v>88462632</v>
      </c>
      <c r="G1531" s="2">
        <v>40890.147418981483</v>
      </c>
      <c r="H1531" t="s">
        <v>909</v>
      </c>
      <c r="I1531">
        <f t="shared" si="23"/>
        <v>1566819.5536663125</v>
      </c>
    </row>
    <row r="1532" spans="1:9" x14ac:dyDescent="0.25">
      <c r="A1532">
        <v>2531</v>
      </c>
      <c r="B1532" t="s">
        <v>18</v>
      </c>
      <c r="C1532" t="s">
        <v>33</v>
      </c>
      <c r="D1532" t="s">
        <v>42</v>
      </c>
      <c r="E1532">
        <v>102.44</v>
      </c>
      <c r="F1532">
        <v>14484619</v>
      </c>
      <c r="G1532" s="2">
        <v>38991.582407407397</v>
      </c>
      <c r="H1532" t="s">
        <v>60</v>
      </c>
      <c r="I1532">
        <f t="shared" si="23"/>
        <v>141396.12456071848</v>
      </c>
    </row>
    <row r="1533" spans="1:9" x14ac:dyDescent="0.25">
      <c r="A1533">
        <v>2532</v>
      </c>
      <c r="B1533" t="s">
        <v>19</v>
      </c>
      <c r="C1533" t="s">
        <v>34</v>
      </c>
      <c r="D1533" t="s">
        <v>41</v>
      </c>
      <c r="E1533">
        <v>83.43</v>
      </c>
      <c r="F1533">
        <v>89486396</v>
      </c>
      <c r="G1533" s="2">
        <v>38503.810381944437</v>
      </c>
      <c r="H1533" t="s">
        <v>409</v>
      </c>
      <c r="I1533">
        <f t="shared" si="23"/>
        <v>1072592.544648208</v>
      </c>
    </row>
    <row r="1534" spans="1:9" x14ac:dyDescent="0.25">
      <c r="A1534">
        <v>2533</v>
      </c>
      <c r="B1534" t="s">
        <v>19</v>
      </c>
      <c r="C1534" t="s">
        <v>34</v>
      </c>
      <c r="D1534" t="s">
        <v>41</v>
      </c>
      <c r="E1534">
        <v>97.4</v>
      </c>
      <c r="F1534">
        <v>77285862</v>
      </c>
      <c r="G1534" s="2">
        <v>39714.521782407413</v>
      </c>
      <c r="H1534" t="s">
        <v>484</v>
      </c>
      <c r="I1534">
        <f t="shared" si="23"/>
        <v>793489.34291581099</v>
      </c>
    </row>
    <row r="1535" spans="1:9" x14ac:dyDescent="0.25">
      <c r="A1535">
        <v>2534</v>
      </c>
      <c r="B1535" t="s">
        <v>21</v>
      </c>
      <c r="C1535" t="s">
        <v>36</v>
      </c>
      <c r="D1535" t="s">
        <v>40</v>
      </c>
      <c r="E1535">
        <v>158.33000000000001</v>
      </c>
      <c r="F1535">
        <v>51383269</v>
      </c>
      <c r="G1535" s="2">
        <v>41006.35796296296</v>
      </c>
      <c r="H1535" t="s">
        <v>258</v>
      </c>
      <c r="I1535">
        <f t="shared" si="23"/>
        <v>324532.74174193136</v>
      </c>
    </row>
    <row r="1536" spans="1:9" x14ac:dyDescent="0.25">
      <c r="A1536">
        <v>2535</v>
      </c>
      <c r="B1536" t="s">
        <v>18</v>
      </c>
      <c r="C1536" t="s">
        <v>33</v>
      </c>
      <c r="D1536" t="s">
        <v>41</v>
      </c>
      <c r="E1536">
        <v>155.19</v>
      </c>
      <c r="F1536">
        <v>37998910</v>
      </c>
      <c r="G1536" s="2">
        <v>38913.498252314806</v>
      </c>
      <c r="H1536" t="s">
        <v>139</v>
      </c>
      <c r="I1536">
        <f t="shared" si="23"/>
        <v>244854.11431148916</v>
      </c>
    </row>
    <row r="1537" spans="1:9" x14ac:dyDescent="0.25">
      <c r="A1537">
        <v>2536</v>
      </c>
      <c r="B1537" t="s">
        <v>18</v>
      </c>
      <c r="C1537" t="s">
        <v>33</v>
      </c>
      <c r="D1537" t="s">
        <v>42</v>
      </c>
      <c r="E1537">
        <v>80.510000000000005</v>
      </c>
      <c r="F1537">
        <v>69535471</v>
      </c>
      <c r="G1537" s="2">
        <v>40997.474050925928</v>
      </c>
      <c r="H1537" t="s">
        <v>885</v>
      </c>
      <c r="I1537">
        <f t="shared" si="23"/>
        <v>863687.38044963358</v>
      </c>
    </row>
    <row r="1538" spans="1:9" x14ac:dyDescent="0.25">
      <c r="A1538">
        <v>2537</v>
      </c>
      <c r="B1538" t="s">
        <v>11</v>
      </c>
      <c r="C1538" t="s">
        <v>26</v>
      </c>
      <c r="D1538" t="s">
        <v>41</v>
      </c>
      <c r="E1538">
        <v>192.47</v>
      </c>
      <c r="F1538">
        <v>32020523</v>
      </c>
      <c r="G1538" s="2">
        <v>44249.45175925926</v>
      </c>
      <c r="H1538" t="s">
        <v>1018</v>
      </c>
      <c r="I1538">
        <f t="shared" si="23"/>
        <v>166366.30643736687</v>
      </c>
    </row>
    <row r="1539" spans="1:9" x14ac:dyDescent="0.25">
      <c r="A1539">
        <v>2538</v>
      </c>
      <c r="B1539" t="s">
        <v>15</v>
      </c>
      <c r="C1539" t="s">
        <v>30</v>
      </c>
      <c r="D1539" t="s">
        <v>40</v>
      </c>
      <c r="E1539">
        <v>114.28</v>
      </c>
      <c r="F1539">
        <v>9452026</v>
      </c>
      <c r="G1539" s="2">
        <v>38359.864768518521</v>
      </c>
      <c r="H1539" t="s">
        <v>1022</v>
      </c>
      <c r="I1539">
        <f t="shared" ref="I1539:I1602" si="24">F1539/E1539</f>
        <v>82709.362968148402</v>
      </c>
    </row>
    <row r="1540" spans="1:9" x14ac:dyDescent="0.25">
      <c r="A1540">
        <v>2539</v>
      </c>
      <c r="B1540" t="s">
        <v>14</v>
      </c>
      <c r="C1540" t="s">
        <v>29</v>
      </c>
      <c r="D1540" t="s">
        <v>42</v>
      </c>
      <c r="E1540">
        <v>83.27</v>
      </c>
      <c r="F1540">
        <v>68025793</v>
      </c>
      <c r="G1540" s="2">
        <v>41147.929652777777</v>
      </c>
      <c r="H1540" t="s">
        <v>860</v>
      </c>
      <c r="I1540">
        <f t="shared" si="24"/>
        <v>816930.38309114927</v>
      </c>
    </row>
    <row r="1541" spans="1:9" x14ac:dyDescent="0.25">
      <c r="A1541">
        <v>2540</v>
      </c>
      <c r="B1541" t="s">
        <v>20</v>
      </c>
      <c r="C1541" t="s">
        <v>35</v>
      </c>
      <c r="D1541" t="s">
        <v>46</v>
      </c>
      <c r="E1541">
        <v>77.75</v>
      </c>
      <c r="F1541">
        <v>40366995</v>
      </c>
      <c r="G1541" s="2">
        <v>38002.815335648149</v>
      </c>
      <c r="H1541" t="s">
        <v>948</v>
      </c>
      <c r="I1541">
        <f t="shared" si="24"/>
        <v>519189.6463022508</v>
      </c>
    </row>
    <row r="1542" spans="1:9" x14ac:dyDescent="0.25">
      <c r="A1542">
        <v>2541</v>
      </c>
      <c r="B1542" t="s">
        <v>21</v>
      </c>
      <c r="C1542" t="s">
        <v>36</v>
      </c>
      <c r="D1542" t="s">
        <v>40</v>
      </c>
      <c r="E1542">
        <v>84.86</v>
      </c>
      <c r="F1542">
        <v>20182932</v>
      </c>
      <c r="G1542" s="2">
        <v>42998.10015046296</v>
      </c>
      <c r="H1542" t="s">
        <v>64</v>
      </c>
      <c r="I1542">
        <f t="shared" si="24"/>
        <v>237837.99198680179</v>
      </c>
    </row>
    <row r="1543" spans="1:9" x14ac:dyDescent="0.25">
      <c r="A1543">
        <v>2542</v>
      </c>
      <c r="B1543" t="s">
        <v>22</v>
      </c>
      <c r="C1543" t="s">
        <v>37</v>
      </c>
      <c r="D1543" t="s">
        <v>48</v>
      </c>
      <c r="E1543">
        <v>126.73</v>
      </c>
      <c r="F1543">
        <v>85957829</v>
      </c>
      <c r="G1543" s="2">
        <v>42818.691944444443</v>
      </c>
      <c r="H1543" t="s">
        <v>1023</v>
      </c>
      <c r="I1543">
        <f t="shared" si="24"/>
        <v>678275.30182277283</v>
      </c>
    </row>
    <row r="1544" spans="1:9" x14ac:dyDescent="0.25">
      <c r="A1544">
        <v>2543</v>
      </c>
      <c r="B1544" t="s">
        <v>13</v>
      </c>
      <c r="C1544" t="s">
        <v>28</v>
      </c>
      <c r="D1544" t="s">
        <v>38</v>
      </c>
      <c r="E1544">
        <v>109.79</v>
      </c>
      <c r="F1544">
        <v>83504101</v>
      </c>
      <c r="G1544" s="2">
        <v>42724.246678240743</v>
      </c>
      <c r="H1544" t="s">
        <v>354</v>
      </c>
      <c r="I1544">
        <f t="shared" si="24"/>
        <v>760580.20766918664</v>
      </c>
    </row>
    <row r="1545" spans="1:9" x14ac:dyDescent="0.25">
      <c r="A1545">
        <v>2544</v>
      </c>
      <c r="B1545" t="s">
        <v>10</v>
      </c>
      <c r="C1545" t="s">
        <v>25</v>
      </c>
      <c r="D1545" t="s">
        <v>40</v>
      </c>
      <c r="E1545">
        <v>81.599999999999994</v>
      </c>
      <c r="F1545">
        <v>50790322</v>
      </c>
      <c r="G1545" s="2">
        <v>42461.814942129633</v>
      </c>
      <c r="H1545" t="s">
        <v>984</v>
      </c>
      <c r="I1545">
        <f t="shared" si="24"/>
        <v>622430.41666666674</v>
      </c>
    </row>
    <row r="1546" spans="1:9" x14ac:dyDescent="0.25">
      <c r="A1546">
        <v>2545</v>
      </c>
      <c r="B1546" t="s">
        <v>20</v>
      </c>
      <c r="C1546" t="s">
        <v>35</v>
      </c>
      <c r="D1546" t="s">
        <v>45</v>
      </c>
      <c r="E1546">
        <v>118.95</v>
      </c>
      <c r="F1546">
        <v>73117244</v>
      </c>
      <c r="G1546" s="2">
        <v>43027.703692129631</v>
      </c>
      <c r="H1546" t="s">
        <v>1024</v>
      </c>
      <c r="I1546">
        <f t="shared" si="24"/>
        <v>614688.89449348464</v>
      </c>
    </row>
    <row r="1547" spans="1:9" x14ac:dyDescent="0.25">
      <c r="A1547">
        <v>2546</v>
      </c>
      <c r="B1547" t="s">
        <v>14</v>
      </c>
      <c r="C1547" t="s">
        <v>29</v>
      </c>
      <c r="D1547" t="s">
        <v>41</v>
      </c>
      <c r="E1547">
        <v>161.33000000000001</v>
      </c>
      <c r="F1547">
        <v>89077700</v>
      </c>
      <c r="G1547" s="2">
        <v>44636.79650462963</v>
      </c>
      <c r="H1547" t="s">
        <v>868</v>
      </c>
      <c r="I1547">
        <f t="shared" si="24"/>
        <v>552145.912105622</v>
      </c>
    </row>
    <row r="1548" spans="1:9" x14ac:dyDescent="0.25">
      <c r="A1548">
        <v>2547</v>
      </c>
      <c r="B1548" t="s">
        <v>21</v>
      </c>
      <c r="C1548" t="s">
        <v>36</v>
      </c>
      <c r="D1548" t="s">
        <v>39</v>
      </c>
      <c r="E1548">
        <v>181.55</v>
      </c>
      <c r="F1548">
        <v>7178326</v>
      </c>
      <c r="G1548" s="2">
        <v>43832.136006944442</v>
      </c>
      <c r="H1548" t="s">
        <v>874</v>
      </c>
      <c r="I1548">
        <f t="shared" si="24"/>
        <v>39539.113191958138</v>
      </c>
    </row>
    <row r="1549" spans="1:9" x14ac:dyDescent="0.25">
      <c r="A1549">
        <v>2548</v>
      </c>
      <c r="B1549" t="s">
        <v>12</v>
      </c>
      <c r="C1549" t="s">
        <v>27</v>
      </c>
      <c r="D1549" t="s">
        <v>40</v>
      </c>
      <c r="E1549">
        <v>42.1</v>
      </c>
      <c r="F1549">
        <v>53146032</v>
      </c>
      <c r="G1549" s="2">
        <v>41157.297349537039</v>
      </c>
      <c r="H1549" t="s">
        <v>1025</v>
      </c>
      <c r="I1549">
        <f t="shared" si="24"/>
        <v>1262376.0570071258</v>
      </c>
    </row>
    <row r="1550" spans="1:9" x14ac:dyDescent="0.25">
      <c r="A1550">
        <v>2549</v>
      </c>
      <c r="B1550" t="s">
        <v>16</v>
      </c>
      <c r="C1550" t="s">
        <v>31</v>
      </c>
      <c r="D1550" t="s">
        <v>41</v>
      </c>
      <c r="E1550">
        <v>168.4</v>
      </c>
      <c r="F1550">
        <v>60952508</v>
      </c>
      <c r="G1550" s="2">
        <v>41897.039710648147</v>
      </c>
      <c r="H1550" t="s">
        <v>1026</v>
      </c>
      <c r="I1550">
        <f t="shared" si="24"/>
        <v>361950.76009501185</v>
      </c>
    </row>
    <row r="1551" spans="1:9" x14ac:dyDescent="0.25">
      <c r="A1551">
        <v>2550</v>
      </c>
      <c r="B1551" t="s">
        <v>14</v>
      </c>
      <c r="C1551" t="s">
        <v>29</v>
      </c>
      <c r="D1551" t="s">
        <v>47</v>
      </c>
      <c r="E1551">
        <v>161.80000000000001</v>
      </c>
      <c r="F1551">
        <v>56049008</v>
      </c>
      <c r="G1551" s="2">
        <v>40949.423229166663</v>
      </c>
      <c r="H1551" t="s">
        <v>1027</v>
      </c>
      <c r="I1551">
        <f t="shared" si="24"/>
        <v>346409.19653893693</v>
      </c>
    </row>
    <row r="1552" spans="1:9" x14ac:dyDescent="0.25">
      <c r="A1552">
        <v>2551</v>
      </c>
      <c r="B1552" t="s">
        <v>9</v>
      </c>
      <c r="C1552" t="s">
        <v>24</v>
      </c>
      <c r="D1552" t="s">
        <v>40</v>
      </c>
      <c r="E1552">
        <v>173.87</v>
      </c>
      <c r="F1552">
        <v>18704441</v>
      </c>
      <c r="G1552" s="2">
        <v>38313.925902777781</v>
      </c>
      <c r="H1552" t="s">
        <v>1028</v>
      </c>
      <c r="I1552">
        <f t="shared" si="24"/>
        <v>107577.1610973716</v>
      </c>
    </row>
    <row r="1553" spans="1:9" x14ac:dyDescent="0.25">
      <c r="A1553">
        <v>2552</v>
      </c>
      <c r="B1553" t="s">
        <v>19</v>
      </c>
      <c r="C1553" t="s">
        <v>34</v>
      </c>
      <c r="D1553" t="s">
        <v>44</v>
      </c>
      <c r="E1553">
        <v>42.3</v>
      </c>
      <c r="F1553">
        <v>65840241</v>
      </c>
      <c r="G1553" s="2">
        <v>38968.922268518523</v>
      </c>
      <c r="H1553" t="s">
        <v>1029</v>
      </c>
      <c r="I1553">
        <f t="shared" si="24"/>
        <v>1556506.8794326242</v>
      </c>
    </row>
    <row r="1554" spans="1:9" x14ac:dyDescent="0.25">
      <c r="A1554">
        <v>2553</v>
      </c>
      <c r="B1554" t="s">
        <v>21</v>
      </c>
      <c r="C1554" t="s">
        <v>36</v>
      </c>
      <c r="D1554" t="s">
        <v>39</v>
      </c>
      <c r="E1554">
        <v>106.96</v>
      </c>
      <c r="F1554">
        <v>73352278</v>
      </c>
      <c r="G1554" s="2">
        <v>42590.394131944442</v>
      </c>
      <c r="H1554" t="s">
        <v>1030</v>
      </c>
      <c r="I1554">
        <f t="shared" si="24"/>
        <v>685791.67913238599</v>
      </c>
    </row>
    <row r="1555" spans="1:9" x14ac:dyDescent="0.25">
      <c r="A1555">
        <v>2554</v>
      </c>
      <c r="B1555" t="s">
        <v>17</v>
      </c>
      <c r="C1555" t="s">
        <v>32</v>
      </c>
      <c r="D1555" t="s">
        <v>42</v>
      </c>
      <c r="E1555">
        <v>35.54</v>
      </c>
      <c r="F1555">
        <v>68268403</v>
      </c>
      <c r="G1555" s="2">
        <v>43508.970208333332</v>
      </c>
      <c r="H1555" t="s">
        <v>802</v>
      </c>
      <c r="I1555">
        <f t="shared" si="24"/>
        <v>1920889.223410242</v>
      </c>
    </row>
    <row r="1556" spans="1:9" x14ac:dyDescent="0.25">
      <c r="A1556">
        <v>2555</v>
      </c>
      <c r="B1556" t="s">
        <v>9</v>
      </c>
      <c r="C1556" t="s">
        <v>24</v>
      </c>
      <c r="D1556" t="s">
        <v>42</v>
      </c>
      <c r="E1556">
        <v>91.95</v>
      </c>
      <c r="F1556">
        <v>99956822</v>
      </c>
      <c r="G1556" s="2">
        <v>39111.662835648152</v>
      </c>
      <c r="H1556" t="s">
        <v>433</v>
      </c>
      <c r="I1556">
        <f t="shared" si="24"/>
        <v>1087077.9989124525</v>
      </c>
    </row>
    <row r="1557" spans="1:9" x14ac:dyDescent="0.25">
      <c r="A1557">
        <v>2556</v>
      </c>
      <c r="B1557" t="s">
        <v>22</v>
      </c>
      <c r="C1557" t="s">
        <v>37</v>
      </c>
      <c r="D1557" t="s">
        <v>47</v>
      </c>
      <c r="E1557">
        <v>156.36000000000001</v>
      </c>
      <c r="F1557">
        <v>18026883</v>
      </c>
      <c r="G1557" s="2">
        <v>43631.687905092593</v>
      </c>
      <c r="H1557" t="s">
        <v>287</v>
      </c>
      <c r="I1557">
        <f t="shared" si="24"/>
        <v>115290.88641596315</v>
      </c>
    </row>
    <row r="1558" spans="1:9" x14ac:dyDescent="0.25">
      <c r="A1558">
        <v>2557</v>
      </c>
      <c r="B1558" t="s">
        <v>18</v>
      </c>
      <c r="C1558" t="s">
        <v>33</v>
      </c>
      <c r="D1558" t="s">
        <v>39</v>
      </c>
      <c r="E1558">
        <v>54.17</v>
      </c>
      <c r="F1558">
        <v>13721444</v>
      </c>
      <c r="G1558" s="2">
        <v>38079.003125000003</v>
      </c>
      <c r="H1558" t="s">
        <v>1031</v>
      </c>
      <c r="I1558">
        <f t="shared" si="24"/>
        <v>253303.37825364593</v>
      </c>
    </row>
    <row r="1559" spans="1:9" x14ac:dyDescent="0.25">
      <c r="A1559">
        <v>2558</v>
      </c>
      <c r="B1559" t="s">
        <v>12</v>
      </c>
      <c r="C1559" t="s">
        <v>27</v>
      </c>
      <c r="D1559" t="s">
        <v>46</v>
      </c>
      <c r="E1559">
        <v>159.53</v>
      </c>
      <c r="F1559">
        <v>83678209</v>
      </c>
      <c r="G1559" s="2">
        <v>41249.678020833337</v>
      </c>
      <c r="H1559" t="s">
        <v>81</v>
      </c>
      <c r="I1559">
        <f t="shared" si="24"/>
        <v>524529.61198520649</v>
      </c>
    </row>
    <row r="1560" spans="1:9" x14ac:dyDescent="0.25">
      <c r="A1560">
        <v>2559</v>
      </c>
      <c r="B1560" t="s">
        <v>19</v>
      </c>
      <c r="C1560" t="s">
        <v>34</v>
      </c>
      <c r="D1560" t="s">
        <v>43</v>
      </c>
      <c r="E1560">
        <v>99.1</v>
      </c>
      <c r="F1560">
        <v>41966326</v>
      </c>
      <c r="G1560" s="2">
        <v>42163.445902777778</v>
      </c>
      <c r="H1560" t="s">
        <v>437</v>
      </c>
      <c r="I1560">
        <f t="shared" si="24"/>
        <v>423474.53077699296</v>
      </c>
    </row>
    <row r="1561" spans="1:9" x14ac:dyDescent="0.25">
      <c r="A1561">
        <v>2560</v>
      </c>
      <c r="B1561" t="s">
        <v>8</v>
      </c>
      <c r="C1561" t="s">
        <v>23</v>
      </c>
      <c r="D1561" t="s">
        <v>48</v>
      </c>
      <c r="E1561">
        <v>104.11</v>
      </c>
      <c r="F1561">
        <v>24955975</v>
      </c>
      <c r="G1561" s="2">
        <v>41003.490381944437</v>
      </c>
      <c r="H1561" t="s">
        <v>1032</v>
      </c>
      <c r="I1561">
        <f t="shared" si="24"/>
        <v>239707.76102199598</v>
      </c>
    </row>
    <row r="1562" spans="1:9" x14ac:dyDescent="0.25">
      <c r="A1562">
        <v>2561</v>
      </c>
      <c r="B1562" t="s">
        <v>12</v>
      </c>
      <c r="C1562" t="s">
        <v>27</v>
      </c>
      <c r="D1562" t="s">
        <v>45</v>
      </c>
      <c r="E1562">
        <v>89.11</v>
      </c>
      <c r="F1562">
        <v>65149372</v>
      </c>
      <c r="G1562" s="2">
        <v>42529.890729166669</v>
      </c>
      <c r="H1562" t="s">
        <v>1033</v>
      </c>
      <c r="I1562">
        <f t="shared" si="24"/>
        <v>731111.79441140161</v>
      </c>
    </row>
    <row r="1563" spans="1:9" x14ac:dyDescent="0.25">
      <c r="A1563">
        <v>2562</v>
      </c>
      <c r="B1563" t="s">
        <v>20</v>
      </c>
      <c r="C1563" t="s">
        <v>35</v>
      </c>
      <c r="D1563" t="s">
        <v>41</v>
      </c>
      <c r="E1563">
        <v>30.9</v>
      </c>
      <c r="F1563">
        <v>98387525</v>
      </c>
      <c r="G1563" s="2">
        <v>42745.993356481478</v>
      </c>
      <c r="H1563" t="s">
        <v>1034</v>
      </c>
      <c r="I1563">
        <f t="shared" si="24"/>
        <v>3184062.297734628</v>
      </c>
    </row>
    <row r="1564" spans="1:9" x14ac:dyDescent="0.25">
      <c r="A1564">
        <v>2563</v>
      </c>
      <c r="B1564" t="s">
        <v>22</v>
      </c>
      <c r="C1564" t="s">
        <v>37</v>
      </c>
      <c r="D1564" t="s">
        <v>46</v>
      </c>
      <c r="E1564">
        <v>111.52</v>
      </c>
      <c r="F1564">
        <v>26534001</v>
      </c>
      <c r="G1564" s="2">
        <v>41160.330069444448</v>
      </c>
      <c r="H1564" t="s">
        <v>449</v>
      </c>
      <c r="I1564">
        <f t="shared" si="24"/>
        <v>237930.42503586801</v>
      </c>
    </row>
    <row r="1565" spans="1:9" x14ac:dyDescent="0.25">
      <c r="A1565">
        <v>2564</v>
      </c>
      <c r="B1565" t="s">
        <v>20</v>
      </c>
      <c r="C1565" t="s">
        <v>35</v>
      </c>
      <c r="D1565" t="s">
        <v>39</v>
      </c>
      <c r="E1565">
        <v>175.28</v>
      </c>
      <c r="F1565">
        <v>22195651</v>
      </c>
      <c r="G1565" s="2">
        <v>38767.793368055558</v>
      </c>
      <c r="H1565" t="s">
        <v>1035</v>
      </c>
      <c r="I1565">
        <f t="shared" si="24"/>
        <v>126629.68393427659</v>
      </c>
    </row>
    <row r="1566" spans="1:9" x14ac:dyDescent="0.25">
      <c r="A1566">
        <v>2565</v>
      </c>
      <c r="B1566" t="s">
        <v>15</v>
      </c>
      <c r="C1566" t="s">
        <v>30</v>
      </c>
      <c r="D1566" t="s">
        <v>48</v>
      </c>
      <c r="E1566">
        <v>176.86</v>
      </c>
      <c r="F1566">
        <v>926908</v>
      </c>
      <c r="G1566" s="2">
        <v>40258.251782407409</v>
      </c>
      <c r="H1566" t="s">
        <v>218</v>
      </c>
      <c r="I1566">
        <f t="shared" si="24"/>
        <v>5240.9137170643444</v>
      </c>
    </row>
    <row r="1567" spans="1:9" x14ac:dyDescent="0.25">
      <c r="A1567">
        <v>2566</v>
      </c>
      <c r="B1567" t="s">
        <v>14</v>
      </c>
      <c r="C1567" t="s">
        <v>29</v>
      </c>
      <c r="D1567" t="s">
        <v>39</v>
      </c>
      <c r="E1567">
        <v>195.45</v>
      </c>
      <c r="F1567">
        <v>99397345</v>
      </c>
      <c r="G1567" s="2">
        <v>39614.98300925926</v>
      </c>
      <c r="H1567" t="s">
        <v>748</v>
      </c>
      <c r="I1567">
        <f t="shared" si="24"/>
        <v>508556.38270657463</v>
      </c>
    </row>
    <row r="1568" spans="1:9" x14ac:dyDescent="0.25">
      <c r="A1568">
        <v>2567</v>
      </c>
      <c r="B1568" t="s">
        <v>12</v>
      </c>
      <c r="C1568" t="s">
        <v>27</v>
      </c>
      <c r="D1568" t="s">
        <v>43</v>
      </c>
      <c r="E1568">
        <v>179.51</v>
      </c>
      <c r="F1568">
        <v>12639722</v>
      </c>
      <c r="G1568" s="2">
        <v>43101.235347222217</v>
      </c>
      <c r="H1568" t="s">
        <v>1027</v>
      </c>
      <c r="I1568">
        <f t="shared" si="24"/>
        <v>70412.355857612391</v>
      </c>
    </row>
    <row r="1569" spans="1:9" x14ac:dyDescent="0.25">
      <c r="A1569">
        <v>2568</v>
      </c>
      <c r="B1569" t="s">
        <v>22</v>
      </c>
      <c r="C1569" t="s">
        <v>37</v>
      </c>
      <c r="D1569" t="s">
        <v>45</v>
      </c>
      <c r="E1569">
        <v>182.53</v>
      </c>
      <c r="F1569">
        <v>14719005</v>
      </c>
      <c r="G1569" s="2">
        <v>43137.118275462963</v>
      </c>
      <c r="H1569" t="s">
        <v>239</v>
      </c>
      <c r="I1569">
        <f t="shared" si="24"/>
        <v>80638.826494274908</v>
      </c>
    </row>
    <row r="1570" spans="1:9" x14ac:dyDescent="0.25">
      <c r="A1570">
        <v>2569</v>
      </c>
      <c r="B1570" t="s">
        <v>8</v>
      </c>
      <c r="C1570" t="s">
        <v>23</v>
      </c>
      <c r="D1570" t="s">
        <v>47</v>
      </c>
      <c r="E1570">
        <v>36.24</v>
      </c>
      <c r="F1570">
        <v>39198910</v>
      </c>
      <c r="G1570" s="2">
        <v>44703.951307870368</v>
      </c>
      <c r="H1570" t="s">
        <v>1036</v>
      </c>
      <c r="I1570">
        <f t="shared" si="24"/>
        <v>1081647.6269315672</v>
      </c>
    </row>
    <row r="1571" spans="1:9" x14ac:dyDescent="0.25">
      <c r="A1571">
        <v>2570</v>
      </c>
      <c r="B1571" t="s">
        <v>10</v>
      </c>
      <c r="C1571" t="s">
        <v>25</v>
      </c>
      <c r="D1571" t="s">
        <v>46</v>
      </c>
      <c r="E1571">
        <v>123.44</v>
      </c>
      <c r="F1571">
        <v>26211886</v>
      </c>
      <c r="G1571" s="2">
        <v>43479.154652777783</v>
      </c>
      <c r="H1571" t="s">
        <v>576</v>
      </c>
      <c r="I1571">
        <f t="shared" si="24"/>
        <v>212345.1555411536</v>
      </c>
    </row>
    <row r="1572" spans="1:9" x14ac:dyDescent="0.25">
      <c r="A1572">
        <v>2571</v>
      </c>
      <c r="B1572" t="s">
        <v>8</v>
      </c>
      <c r="C1572" t="s">
        <v>23</v>
      </c>
      <c r="D1572" t="s">
        <v>45</v>
      </c>
      <c r="E1572">
        <v>88.28</v>
      </c>
      <c r="F1572">
        <v>43117394</v>
      </c>
      <c r="G1572" s="2">
        <v>40684.077847222223</v>
      </c>
      <c r="H1572" t="s">
        <v>243</v>
      </c>
      <c r="I1572">
        <f t="shared" si="24"/>
        <v>488416.33439057542</v>
      </c>
    </row>
    <row r="1573" spans="1:9" x14ac:dyDescent="0.25">
      <c r="A1573">
        <v>2572</v>
      </c>
      <c r="B1573" t="s">
        <v>21</v>
      </c>
      <c r="C1573" t="s">
        <v>36</v>
      </c>
      <c r="D1573" t="s">
        <v>47</v>
      </c>
      <c r="E1573">
        <v>75.8</v>
      </c>
      <c r="F1573">
        <v>7181455</v>
      </c>
      <c r="G1573" s="2">
        <v>40820.342395833337</v>
      </c>
      <c r="H1573" t="s">
        <v>1037</v>
      </c>
      <c r="I1573">
        <f t="shared" si="24"/>
        <v>94742.150395778372</v>
      </c>
    </row>
    <row r="1574" spans="1:9" x14ac:dyDescent="0.25">
      <c r="A1574">
        <v>2573</v>
      </c>
      <c r="B1574" t="s">
        <v>16</v>
      </c>
      <c r="C1574" t="s">
        <v>31</v>
      </c>
      <c r="D1574" t="s">
        <v>38</v>
      </c>
      <c r="E1574">
        <v>104.3</v>
      </c>
      <c r="F1574">
        <v>47355889</v>
      </c>
      <c r="G1574" s="2">
        <v>39842.102592592593</v>
      </c>
      <c r="H1574" t="s">
        <v>1038</v>
      </c>
      <c r="I1574">
        <f t="shared" si="24"/>
        <v>454035.36912751681</v>
      </c>
    </row>
    <row r="1575" spans="1:9" x14ac:dyDescent="0.25">
      <c r="A1575">
        <v>2574</v>
      </c>
      <c r="B1575" t="s">
        <v>15</v>
      </c>
      <c r="C1575" t="s">
        <v>30</v>
      </c>
      <c r="D1575" t="s">
        <v>39</v>
      </c>
      <c r="E1575">
        <v>105.24</v>
      </c>
      <c r="F1575">
        <v>82099749</v>
      </c>
      <c r="G1575" s="2">
        <v>40826.656122685177</v>
      </c>
      <c r="H1575" t="s">
        <v>102</v>
      </c>
      <c r="I1575">
        <f t="shared" si="24"/>
        <v>780119.24173318129</v>
      </c>
    </row>
    <row r="1576" spans="1:9" x14ac:dyDescent="0.25">
      <c r="A1576">
        <v>2575</v>
      </c>
      <c r="B1576" t="s">
        <v>20</v>
      </c>
      <c r="C1576" t="s">
        <v>35</v>
      </c>
      <c r="D1576" t="s">
        <v>48</v>
      </c>
      <c r="E1576">
        <v>82.69</v>
      </c>
      <c r="F1576">
        <v>17977719</v>
      </c>
      <c r="G1576" s="2">
        <v>44363.927372685182</v>
      </c>
      <c r="H1576" t="s">
        <v>1023</v>
      </c>
      <c r="I1576">
        <f t="shared" si="24"/>
        <v>217411.04123836014</v>
      </c>
    </row>
    <row r="1577" spans="1:9" x14ac:dyDescent="0.25">
      <c r="A1577">
        <v>2576</v>
      </c>
      <c r="B1577" t="s">
        <v>17</v>
      </c>
      <c r="C1577" t="s">
        <v>32</v>
      </c>
      <c r="D1577" t="s">
        <v>43</v>
      </c>
      <c r="E1577">
        <v>195.91</v>
      </c>
      <c r="F1577">
        <v>20026865</v>
      </c>
      <c r="G1577" s="2">
        <v>39597.118587962963</v>
      </c>
      <c r="H1577" t="s">
        <v>1039</v>
      </c>
      <c r="I1577">
        <f t="shared" si="24"/>
        <v>102224.82262263284</v>
      </c>
    </row>
    <row r="1578" spans="1:9" x14ac:dyDescent="0.25">
      <c r="A1578">
        <v>2577</v>
      </c>
      <c r="B1578" t="s">
        <v>16</v>
      </c>
      <c r="C1578" t="s">
        <v>31</v>
      </c>
      <c r="D1578" t="s">
        <v>42</v>
      </c>
      <c r="E1578">
        <v>177.24</v>
      </c>
      <c r="F1578">
        <v>97340950</v>
      </c>
      <c r="G1578" s="2">
        <v>38304.751354166663</v>
      </c>
      <c r="H1578" t="s">
        <v>1040</v>
      </c>
      <c r="I1578">
        <f t="shared" si="24"/>
        <v>549204.18641390197</v>
      </c>
    </row>
    <row r="1579" spans="1:9" x14ac:dyDescent="0.25">
      <c r="A1579">
        <v>2578</v>
      </c>
      <c r="B1579" t="s">
        <v>13</v>
      </c>
      <c r="C1579" t="s">
        <v>28</v>
      </c>
      <c r="D1579" t="s">
        <v>39</v>
      </c>
      <c r="E1579">
        <v>167.69</v>
      </c>
      <c r="F1579">
        <v>29336283</v>
      </c>
      <c r="G1579" s="2">
        <v>41972.715729166674</v>
      </c>
      <c r="H1579" t="s">
        <v>234</v>
      </c>
      <c r="I1579">
        <f t="shared" si="24"/>
        <v>174943.54463593537</v>
      </c>
    </row>
    <row r="1580" spans="1:9" x14ac:dyDescent="0.25">
      <c r="A1580">
        <v>2579</v>
      </c>
      <c r="B1580" t="s">
        <v>10</v>
      </c>
      <c r="C1580" t="s">
        <v>25</v>
      </c>
      <c r="D1580" t="s">
        <v>44</v>
      </c>
      <c r="E1580">
        <v>153.88</v>
      </c>
      <c r="F1580">
        <v>38823793</v>
      </c>
      <c r="G1580" s="2">
        <v>40894.80810185185</v>
      </c>
      <c r="H1580" t="s">
        <v>1012</v>
      </c>
      <c r="I1580">
        <f t="shared" si="24"/>
        <v>252299.14868728881</v>
      </c>
    </row>
    <row r="1581" spans="1:9" x14ac:dyDescent="0.25">
      <c r="A1581">
        <v>2580</v>
      </c>
      <c r="B1581" t="s">
        <v>19</v>
      </c>
      <c r="C1581" t="s">
        <v>34</v>
      </c>
      <c r="D1581" t="s">
        <v>38</v>
      </c>
      <c r="E1581">
        <v>169.48</v>
      </c>
      <c r="F1581">
        <v>12077759</v>
      </c>
      <c r="G1581" s="2">
        <v>44710.745439814818</v>
      </c>
      <c r="H1581" t="s">
        <v>224</v>
      </c>
      <c r="I1581">
        <f t="shared" si="24"/>
        <v>71263.624026433798</v>
      </c>
    </row>
    <row r="1582" spans="1:9" x14ac:dyDescent="0.25">
      <c r="A1582">
        <v>2581</v>
      </c>
      <c r="B1582" t="s">
        <v>18</v>
      </c>
      <c r="C1582" t="s">
        <v>33</v>
      </c>
      <c r="D1582" t="s">
        <v>46</v>
      </c>
      <c r="E1582">
        <v>133.47999999999999</v>
      </c>
      <c r="F1582">
        <v>18022996</v>
      </c>
      <c r="G1582" s="2">
        <v>40601.266979166663</v>
      </c>
      <c r="H1582" t="s">
        <v>1041</v>
      </c>
      <c r="I1582">
        <f t="shared" si="24"/>
        <v>135023.94366197183</v>
      </c>
    </row>
    <row r="1583" spans="1:9" x14ac:dyDescent="0.25">
      <c r="A1583">
        <v>2582</v>
      </c>
      <c r="B1583" t="s">
        <v>22</v>
      </c>
      <c r="C1583" t="s">
        <v>37</v>
      </c>
      <c r="D1583" t="s">
        <v>41</v>
      </c>
      <c r="E1583">
        <v>41.21</v>
      </c>
      <c r="F1583">
        <v>20495113</v>
      </c>
      <c r="G1583" s="2">
        <v>44731.094965277778</v>
      </c>
      <c r="H1583" t="s">
        <v>601</v>
      </c>
      <c r="I1583">
        <f t="shared" si="24"/>
        <v>497333.48701771413</v>
      </c>
    </row>
    <row r="1584" spans="1:9" x14ac:dyDescent="0.25">
      <c r="A1584">
        <v>2583</v>
      </c>
      <c r="B1584" t="s">
        <v>18</v>
      </c>
      <c r="C1584" t="s">
        <v>33</v>
      </c>
      <c r="D1584" t="s">
        <v>42</v>
      </c>
      <c r="E1584">
        <v>49.81</v>
      </c>
      <c r="F1584">
        <v>11254158</v>
      </c>
      <c r="G1584" s="2">
        <v>39166.183240740742</v>
      </c>
      <c r="H1584" t="s">
        <v>245</v>
      </c>
      <c r="I1584">
        <f t="shared" si="24"/>
        <v>225941.73860670548</v>
      </c>
    </row>
    <row r="1585" spans="1:9" x14ac:dyDescent="0.25">
      <c r="A1585">
        <v>2584</v>
      </c>
      <c r="B1585" t="s">
        <v>19</v>
      </c>
      <c r="C1585" t="s">
        <v>34</v>
      </c>
      <c r="D1585" t="s">
        <v>48</v>
      </c>
      <c r="E1585">
        <v>171.15</v>
      </c>
      <c r="F1585">
        <v>13298922</v>
      </c>
      <c r="G1585" s="2">
        <v>41127.733831018522</v>
      </c>
      <c r="H1585" t="s">
        <v>1042</v>
      </c>
      <c r="I1585">
        <f t="shared" si="24"/>
        <v>77703.312883435574</v>
      </c>
    </row>
    <row r="1586" spans="1:9" x14ac:dyDescent="0.25">
      <c r="A1586">
        <v>2585</v>
      </c>
      <c r="B1586" t="s">
        <v>21</v>
      </c>
      <c r="C1586" t="s">
        <v>36</v>
      </c>
      <c r="D1586" t="s">
        <v>41</v>
      </c>
      <c r="E1586">
        <v>60.7</v>
      </c>
      <c r="F1586">
        <v>66380844</v>
      </c>
      <c r="G1586" s="2">
        <v>41529.4371875</v>
      </c>
      <c r="H1586" t="s">
        <v>1043</v>
      </c>
      <c r="I1586">
        <f t="shared" si="24"/>
        <v>1093588.8632619439</v>
      </c>
    </row>
    <row r="1587" spans="1:9" x14ac:dyDescent="0.25">
      <c r="A1587">
        <v>2586</v>
      </c>
      <c r="B1587" t="s">
        <v>10</v>
      </c>
      <c r="C1587" t="s">
        <v>25</v>
      </c>
      <c r="D1587" t="s">
        <v>43</v>
      </c>
      <c r="E1587">
        <v>77.39</v>
      </c>
      <c r="F1587">
        <v>55374653</v>
      </c>
      <c r="G1587" s="2">
        <v>42130.829652777778</v>
      </c>
      <c r="H1587" t="s">
        <v>578</v>
      </c>
      <c r="I1587">
        <f t="shared" si="24"/>
        <v>715527.23866132577</v>
      </c>
    </row>
    <row r="1588" spans="1:9" x14ac:dyDescent="0.25">
      <c r="A1588">
        <v>2587</v>
      </c>
      <c r="B1588" t="s">
        <v>9</v>
      </c>
      <c r="C1588" t="s">
        <v>24</v>
      </c>
      <c r="D1588" t="s">
        <v>42</v>
      </c>
      <c r="E1588">
        <v>114.41</v>
      </c>
      <c r="F1588">
        <v>62392508</v>
      </c>
      <c r="G1588" s="2">
        <v>39756.545578703714</v>
      </c>
      <c r="H1588" t="s">
        <v>954</v>
      </c>
      <c r="I1588">
        <f t="shared" si="24"/>
        <v>545341.38624246139</v>
      </c>
    </row>
    <row r="1589" spans="1:9" x14ac:dyDescent="0.25">
      <c r="A1589">
        <v>2588</v>
      </c>
      <c r="B1589" t="s">
        <v>10</v>
      </c>
      <c r="C1589" t="s">
        <v>25</v>
      </c>
      <c r="D1589" t="s">
        <v>41</v>
      </c>
      <c r="E1589">
        <v>91.77</v>
      </c>
      <c r="F1589">
        <v>28888357</v>
      </c>
      <c r="G1589" s="2">
        <v>40514.105949074074</v>
      </c>
      <c r="H1589" t="s">
        <v>976</v>
      </c>
      <c r="I1589">
        <f t="shared" si="24"/>
        <v>314790.85757872945</v>
      </c>
    </row>
    <row r="1590" spans="1:9" x14ac:dyDescent="0.25">
      <c r="A1590">
        <v>2589</v>
      </c>
      <c r="B1590" t="s">
        <v>13</v>
      </c>
      <c r="C1590" t="s">
        <v>28</v>
      </c>
      <c r="D1590" t="s">
        <v>47</v>
      </c>
      <c r="E1590">
        <v>115.89</v>
      </c>
      <c r="F1590">
        <v>33744676</v>
      </c>
      <c r="G1590" s="2">
        <v>40898.139155092591</v>
      </c>
      <c r="H1590" t="s">
        <v>1044</v>
      </c>
      <c r="I1590">
        <f t="shared" si="24"/>
        <v>291178.49685046164</v>
      </c>
    </row>
    <row r="1591" spans="1:9" x14ac:dyDescent="0.25">
      <c r="A1591">
        <v>2590</v>
      </c>
      <c r="B1591" t="s">
        <v>15</v>
      </c>
      <c r="C1591" t="s">
        <v>30</v>
      </c>
      <c r="D1591" t="s">
        <v>45</v>
      </c>
      <c r="E1591">
        <v>191.35</v>
      </c>
      <c r="F1591">
        <v>89569257</v>
      </c>
      <c r="G1591" s="2">
        <v>44562.056712962964</v>
      </c>
      <c r="H1591" t="s">
        <v>130</v>
      </c>
      <c r="I1591">
        <f t="shared" si="24"/>
        <v>468091.23072903056</v>
      </c>
    </row>
    <row r="1592" spans="1:9" x14ac:dyDescent="0.25">
      <c r="A1592">
        <v>2591</v>
      </c>
      <c r="B1592" t="s">
        <v>13</v>
      </c>
      <c r="C1592" t="s">
        <v>28</v>
      </c>
      <c r="D1592" t="s">
        <v>48</v>
      </c>
      <c r="E1592">
        <v>97.49</v>
      </c>
      <c r="F1592">
        <v>64583217</v>
      </c>
      <c r="G1592" s="2">
        <v>43473.279293981483</v>
      </c>
      <c r="H1592" t="s">
        <v>1045</v>
      </c>
      <c r="I1592">
        <f t="shared" si="24"/>
        <v>662459.91383731668</v>
      </c>
    </row>
    <row r="1593" spans="1:9" x14ac:dyDescent="0.25">
      <c r="A1593">
        <v>2592</v>
      </c>
      <c r="B1593" t="s">
        <v>18</v>
      </c>
      <c r="C1593" t="s">
        <v>33</v>
      </c>
      <c r="D1593" t="s">
        <v>48</v>
      </c>
      <c r="E1593">
        <v>61.63</v>
      </c>
      <c r="F1593">
        <v>3119189</v>
      </c>
      <c r="G1593" s="2">
        <v>41801.186655092592</v>
      </c>
      <c r="H1593" t="s">
        <v>400</v>
      </c>
      <c r="I1593">
        <f t="shared" si="24"/>
        <v>50611.536589323383</v>
      </c>
    </row>
    <row r="1594" spans="1:9" x14ac:dyDescent="0.25">
      <c r="A1594">
        <v>2593</v>
      </c>
      <c r="B1594" t="s">
        <v>20</v>
      </c>
      <c r="C1594" t="s">
        <v>35</v>
      </c>
      <c r="D1594" t="s">
        <v>40</v>
      </c>
      <c r="E1594">
        <v>84.85</v>
      </c>
      <c r="F1594">
        <v>66487774</v>
      </c>
      <c r="G1594" s="2">
        <v>39441.016111111108</v>
      </c>
      <c r="H1594" t="s">
        <v>96</v>
      </c>
      <c r="I1594">
        <f t="shared" si="24"/>
        <v>783591.9151443725</v>
      </c>
    </row>
    <row r="1595" spans="1:9" x14ac:dyDescent="0.25">
      <c r="A1595">
        <v>2594</v>
      </c>
      <c r="B1595" t="s">
        <v>12</v>
      </c>
      <c r="C1595" t="s">
        <v>27</v>
      </c>
      <c r="D1595" t="s">
        <v>46</v>
      </c>
      <c r="E1595">
        <v>125.4</v>
      </c>
      <c r="F1595">
        <v>10627785</v>
      </c>
      <c r="G1595" s="2">
        <v>41165.118310185193</v>
      </c>
      <c r="H1595" t="s">
        <v>328</v>
      </c>
      <c r="I1595">
        <f t="shared" si="24"/>
        <v>84751.076555023916</v>
      </c>
    </row>
    <row r="1596" spans="1:9" x14ac:dyDescent="0.25">
      <c r="A1596">
        <v>2595</v>
      </c>
      <c r="B1596" t="s">
        <v>16</v>
      </c>
      <c r="C1596" t="s">
        <v>31</v>
      </c>
      <c r="D1596" t="s">
        <v>41</v>
      </c>
      <c r="E1596">
        <v>180.68</v>
      </c>
      <c r="F1596">
        <v>52056141</v>
      </c>
      <c r="G1596" s="2">
        <v>41491.565694444442</v>
      </c>
      <c r="H1596" t="s">
        <v>676</v>
      </c>
      <c r="I1596">
        <f t="shared" si="24"/>
        <v>288112.35886650428</v>
      </c>
    </row>
    <row r="1597" spans="1:9" x14ac:dyDescent="0.25">
      <c r="A1597">
        <v>2596</v>
      </c>
      <c r="B1597" t="s">
        <v>22</v>
      </c>
      <c r="C1597" t="s">
        <v>37</v>
      </c>
      <c r="D1597" t="s">
        <v>47</v>
      </c>
      <c r="E1597">
        <v>89.8</v>
      </c>
      <c r="F1597">
        <v>23575330</v>
      </c>
      <c r="G1597" s="2">
        <v>42487.269120370373</v>
      </c>
      <c r="H1597" t="s">
        <v>967</v>
      </c>
      <c r="I1597">
        <f t="shared" si="24"/>
        <v>262531.51447661471</v>
      </c>
    </row>
    <row r="1598" spans="1:9" x14ac:dyDescent="0.25">
      <c r="A1598">
        <v>2597</v>
      </c>
      <c r="B1598" t="s">
        <v>13</v>
      </c>
      <c r="C1598" t="s">
        <v>28</v>
      </c>
      <c r="D1598" t="s">
        <v>45</v>
      </c>
      <c r="E1598">
        <v>51.48</v>
      </c>
      <c r="F1598">
        <v>22245601</v>
      </c>
      <c r="G1598" s="2">
        <v>39587.356064814812</v>
      </c>
      <c r="H1598" t="s">
        <v>1046</v>
      </c>
      <c r="I1598">
        <f t="shared" si="24"/>
        <v>432121.23154623155</v>
      </c>
    </row>
    <row r="1599" spans="1:9" x14ac:dyDescent="0.25">
      <c r="A1599">
        <v>2598</v>
      </c>
      <c r="B1599" t="s">
        <v>20</v>
      </c>
      <c r="C1599" t="s">
        <v>35</v>
      </c>
      <c r="D1599" t="s">
        <v>45</v>
      </c>
      <c r="E1599">
        <v>87.36</v>
      </c>
      <c r="F1599">
        <v>25316243</v>
      </c>
      <c r="G1599" s="2">
        <v>44370.209270833337</v>
      </c>
      <c r="H1599" t="s">
        <v>206</v>
      </c>
      <c r="I1599">
        <f t="shared" si="24"/>
        <v>289792.1588827839</v>
      </c>
    </row>
    <row r="1600" spans="1:9" x14ac:dyDescent="0.25">
      <c r="A1600">
        <v>2599</v>
      </c>
      <c r="B1600" t="s">
        <v>21</v>
      </c>
      <c r="C1600" t="s">
        <v>36</v>
      </c>
      <c r="D1600" t="s">
        <v>45</v>
      </c>
      <c r="E1600">
        <v>49.93</v>
      </c>
      <c r="F1600">
        <v>73260563</v>
      </c>
      <c r="G1600" s="2">
        <v>42981.186793981477</v>
      </c>
      <c r="H1600" t="s">
        <v>698</v>
      </c>
      <c r="I1600">
        <f t="shared" si="24"/>
        <v>1467265.4316042459</v>
      </c>
    </row>
    <row r="1601" spans="1:9" x14ac:dyDescent="0.25">
      <c r="A1601">
        <v>2600</v>
      </c>
      <c r="B1601" t="s">
        <v>14</v>
      </c>
      <c r="C1601" t="s">
        <v>29</v>
      </c>
      <c r="D1601" t="s">
        <v>48</v>
      </c>
      <c r="E1601">
        <v>56.47</v>
      </c>
      <c r="F1601">
        <v>76774706</v>
      </c>
      <c r="G1601" s="2">
        <v>39189.072314814817</v>
      </c>
      <c r="H1601" t="s">
        <v>147</v>
      </c>
      <c r="I1601">
        <f t="shared" si="24"/>
        <v>1359566.2475650788</v>
      </c>
    </row>
    <row r="1602" spans="1:9" x14ac:dyDescent="0.25">
      <c r="A1602">
        <v>2601</v>
      </c>
      <c r="B1602" t="s">
        <v>17</v>
      </c>
      <c r="C1602" t="s">
        <v>32</v>
      </c>
      <c r="D1602" t="s">
        <v>44</v>
      </c>
      <c r="E1602">
        <v>116.31</v>
      </c>
      <c r="F1602">
        <v>32099103</v>
      </c>
      <c r="G1602" s="2">
        <v>37930.297222222223</v>
      </c>
      <c r="H1602" t="s">
        <v>1047</v>
      </c>
      <c r="I1602">
        <f t="shared" si="24"/>
        <v>275978.87541913852</v>
      </c>
    </row>
    <row r="1603" spans="1:9" x14ac:dyDescent="0.25">
      <c r="A1603">
        <v>2602</v>
      </c>
      <c r="B1603" t="s">
        <v>17</v>
      </c>
      <c r="C1603" t="s">
        <v>32</v>
      </c>
      <c r="D1603" t="s">
        <v>42</v>
      </c>
      <c r="E1603">
        <v>134.69</v>
      </c>
      <c r="F1603">
        <v>78897798</v>
      </c>
      <c r="G1603" s="2">
        <v>44699.641967592594</v>
      </c>
      <c r="H1603" t="s">
        <v>941</v>
      </c>
      <c r="I1603">
        <f t="shared" ref="I1603:I1666" si="25">F1603/E1603</f>
        <v>585773.24226000451</v>
      </c>
    </row>
    <row r="1604" spans="1:9" x14ac:dyDescent="0.25">
      <c r="A1604">
        <v>2603</v>
      </c>
      <c r="B1604" t="s">
        <v>10</v>
      </c>
      <c r="C1604" t="s">
        <v>25</v>
      </c>
      <c r="D1604" t="s">
        <v>44</v>
      </c>
      <c r="E1604">
        <v>148.87</v>
      </c>
      <c r="F1604">
        <v>8675587</v>
      </c>
      <c r="G1604" s="2">
        <v>44061.113194444442</v>
      </c>
      <c r="H1604" t="s">
        <v>1048</v>
      </c>
      <c r="I1604">
        <f t="shared" si="25"/>
        <v>58276.26116746154</v>
      </c>
    </row>
    <row r="1605" spans="1:9" x14ac:dyDescent="0.25">
      <c r="A1605">
        <v>2604</v>
      </c>
      <c r="B1605" t="s">
        <v>18</v>
      </c>
      <c r="C1605" t="s">
        <v>33</v>
      </c>
      <c r="D1605" t="s">
        <v>39</v>
      </c>
      <c r="E1605">
        <v>172.91</v>
      </c>
      <c r="F1605">
        <v>42313587</v>
      </c>
      <c r="G1605" s="2">
        <v>40004.65729166667</v>
      </c>
      <c r="H1605" t="s">
        <v>548</v>
      </c>
      <c r="I1605">
        <f t="shared" si="25"/>
        <v>244714.5162223122</v>
      </c>
    </row>
    <row r="1606" spans="1:9" x14ac:dyDescent="0.25">
      <c r="A1606">
        <v>2605</v>
      </c>
      <c r="B1606" t="s">
        <v>11</v>
      </c>
      <c r="C1606" t="s">
        <v>26</v>
      </c>
      <c r="D1606" t="s">
        <v>46</v>
      </c>
      <c r="E1606">
        <v>176.44</v>
      </c>
      <c r="F1606">
        <v>41766278</v>
      </c>
      <c r="G1606" s="2">
        <v>44603.431631944448</v>
      </c>
      <c r="H1606" t="s">
        <v>1049</v>
      </c>
      <c r="I1606">
        <f t="shared" si="25"/>
        <v>236716.60621174338</v>
      </c>
    </row>
    <row r="1607" spans="1:9" x14ac:dyDescent="0.25">
      <c r="A1607">
        <v>2606</v>
      </c>
      <c r="B1607" t="s">
        <v>11</v>
      </c>
      <c r="C1607" t="s">
        <v>26</v>
      </c>
      <c r="D1607" t="s">
        <v>44</v>
      </c>
      <c r="E1607">
        <v>192.84</v>
      </c>
      <c r="F1607">
        <v>38331658</v>
      </c>
      <c r="G1607" s="2">
        <v>40236.798148148147</v>
      </c>
      <c r="H1607" t="s">
        <v>241</v>
      </c>
      <c r="I1607">
        <f t="shared" si="25"/>
        <v>198774.41402198715</v>
      </c>
    </row>
    <row r="1608" spans="1:9" x14ac:dyDescent="0.25">
      <c r="A1608">
        <v>2607</v>
      </c>
      <c r="B1608" t="s">
        <v>10</v>
      </c>
      <c r="C1608" t="s">
        <v>25</v>
      </c>
      <c r="D1608" t="s">
        <v>47</v>
      </c>
      <c r="E1608">
        <v>184.54</v>
      </c>
      <c r="F1608">
        <v>46218352</v>
      </c>
      <c r="G1608" s="2">
        <v>41529.006365740737</v>
      </c>
      <c r="H1608" t="s">
        <v>881</v>
      </c>
      <c r="I1608">
        <f t="shared" si="25"/>
        <v>250451.67443372711</v>
      </c>
    </row>
    <row r="1609" spans="1:9" x14ac:dyDescent="0.25">
      <c r="A1609">
        <v>2608</v>
      </c>
      <c r="B1609" t="s">
        <v>16</v>
      </c>
      <c r="C1609" t="s">
        <v>31</v>
      </c>
      <c r="D1609" t="s">
        <v>48</v>
      </c>
      <c r="E1609">
        <v>69.900000000000006</v>
      </c>
      <c r="F1609">
        <v>61262124</v>
      </c>
      <c r="G1609" s="2">
        <v>40615.395289351851</v>
      </c>
      <c r="H1609" t="s">
        <v>1050</v>
      </c>
      <c r="I1609">
        <f t="shared" si="25"/>
        <v>876425.23605150206</v>
      </c>
    </row>
    <row r="1610" spans="1:9" x14ac:dyDescent="0.25">
      <c r="A1610">
        <v>2609</v>
      </c>
      <c r="B1610" t="s">
        <v>19</v>
      </c>
      <c r="C1610" t="s">
        <v>34</v>
      </c>
      <c r="D1610" t="s">
        <v>45</v>
      </c>
      <c r="E1610">
        <v>74.2</v>
      </c>
      <c r="F1610">
        <v>29456594</v>
      </c>
      <c r="G1610" s="2">
        <v>42055.129918981482</v>
      </c>
      <c r="H1610" t="s">
        <v>256</v>
      </c>
      <c r="I1610">
        <f t="shared" si="25"/>
        <v>396989.13746630726</v>
      </c>
    </row>
    <row r="1611" spans="1:9" x14ac:dyDescent="0.25">
      <c r="A1611">
        <v>2610</v>
      </c>
      <c r="B1611" t="s">
        <v>17</v>
      </c>
      <c r="C1611" t="s">
        <v>32</v>
      </c>
      <c r="D1611" t="s">
        <v>46</v>
      </c>
      <c r="E1611">
        <v>87.86</v>
      </c>
      <c r="F1611">
        <v>38088938</v>
      </c>
      <c r="G1611" s="2">
        <v>40271.691516203697</v>
      </c>
      <c r="H1611" t="s">
        <v>1051</v>
      </c>
      <c r="I1611">
        <f t="shared" si="25"/>
        <v>433518.52947871614</v>
      </c>
    </row>
    <row r="1612" spans="1:9" x14ac:dyDescent="0.25">
      <c r="A1612">
        <v>2611</v>
      </c>
      <c r="B1612" t="s">
        <v>17</v>
      </c>
      <c r="C1612" t="s">
        <v>32</v>
      </c>
      <c r="D1612" t="s">
        <v>41</v>
      </c>
      <c r="E1612">
        <v>164.12</v>
      </c>
      <c r="F1612">
        <v>73690564</v>
      </c>
      <c r="G1612" s="2">
        <v>41825.734953703701</v>
      </c>
      <c r="H1612" t="s">
        <v>457</v>
      </c>
      <c r="I1612">
        <f t="shared" si="25"/>
        <v>449004.16768218373</v>
      </c>
    </row>
    <row r="1613" spans="1:9" x14ac:dyDescent="0.25">
      <c r="A1613">
        <v>2612</v>
      </c>
      <c r="B1613" t="s">
        <v>22</v>
      </c>
      <c r="C1613" t="s">
        <v>37</v>
      </c>
      <c r="D1613" t="s">
        <v>48</v>
      </c>
      <c r="E1613">
        <v>75.180000000000007</v>
      </c>
      <c r="F1613">
        <v>28864598</v>
      </c>
      <c r="G1613" s="2">
        <v>40828.173761574071</v>
      </c>
      <c r="H1613" t="s">
        <v>1052</v>
      </c>
      <c r="I1613">
        <f t="shared" si="25"/>
        <v>383939.85102420853</v>
      </c>
    </row>
    <row r="1614" spans="1:9" x14ac:dyDescent="0.25">
      <c r="A1614">
        <v>2613</v>
      </c>
      <c r="B1614" t="s">
        <v>9</v>
      </c>
      <c r="C1614" t="s">
        <v>24</v>
      </c>
      <c r="D1614" t="s">
        <v>44</v>
      </c>
      <c r="E1614">
        <v>93.83</v>
      </c>
      <c r="F1614">
        <v>20336161</v>
      </c>
      <c r="G1614" s="2">
        <v>39546.922337962962</v>
      </c>
      <c r="H1614" t="s">
        <v>237</v>
      </c>
      <c r="I1614">
        <f t="shared" si="25"/>
        <v>216734.10423105618</v>
      </c>
    </row>
    <row r="1615" spans="1:9" x14ac:dyDescent="0.25">
      <c r="A1615">
        <v>2614</v>
      </c>
      <c r="B1615" t="s">
        <v>16</v>
      </c>
      <c r="C1615" t="s">
        <v>31</v>
      </c>
      <c r="D1615" t="s">
        <v>48</v>
      </c>
      <c r="E1615">
        <v>178.9</v>
      </c>
      <c r="F1615">
        <v>4771737</v>
      </c>
      <c r="G1615" s="2">
        <v>42885.742997685193</v>
      </c>
      <c r="H1615" t="s">
        <v>266</v>
      </c>
      <c r="I1615">
        <f t="shared" si="25"/>
        <v>26672.649524874232</v>
      </c>
    </row>
    <row r="1616" spans="1:9" x14ac:dyDescent="0.25">
      <c r="A1616">
        <v>2615</v>
      </c>
      <c r="B1616" t="s">
        <v>11</v>
      </c>
      <c r="C1616" t="s">
        <v>26</v>
      </c>
      <c r="D1616" t="s">
        <v>46</v>
      </c>
      <c r="E1616">
        <v>172.76</v>
      </c>
      <c r="F1616">
        <v>13699836</v>
      </c>
      <c r="G1616" s="2">
        <v>42714.598009259258</v>
      </c>
      <c r="H1616" t="s">
        <v>1053</v>
      </c>
      <c r="I1616">
        <f t="shared" si="25"/>
        <v>79299.814771937949</v>
      </c>
    </row>
    <row r="1617" spans="1:9" x14ac:dyDescent="0.25">
      <c r="A1617">
        <v>2616</v>
      </c>
      <c r="B1617" t="s">
        <v>12</v>
      </c>
      <c r="C1617" t="s">
        <v>27</v>
      </c>
      <c r="D1617" t="s">
        <v>47</v>
      </c>
      <c r="E1617">
        <v>53.84</v>
      </c>
      <c r="F1617">
        <v>62093209</v>
      </c>
      <c r="G1617" s="2">
        <v>41827.765277777777</v>
      </c>
      <c r="H1617" t="s">
        <v>1054</v>
      </c>
      <c r="I1617">
        <f t="shared" si="25"/>
        <v>1153291.4004457651</v>
      </c>
    </row>
    <row r="1618" spans="1:9" x14ac:dyDescent="0.25">
      <c r="A1618">
        <v>2617</v>
      </c>
      <c r="B1618" t="s">
        <v>22</v>
      </c>
      <c r="C1618" t="s">
        <v>37</v>
      </c>
      <c r="D1618" t="s">
        <v>45</v>
      </c>
      <c r="E1618">
        <v>130.41</v>
      </c>
      <c r="F1618">
        <v>57946252</v>
      </c>
      <c r="G1618" s="2">
        <v>38330.101400462961</v>
      </c>
      <c r="H1618" t="s">
        <v>1055</v>
      </c>
      <c r="I1618">
        <f t="shared" si="25"/>
        <v>444339.02308105206</v>
      </c>
    </row>
    <row r="1619" spans="1:9" x14ac:dyDescent="0.25">
      <c r="A1619">
        <v>2618</v>
      </c>
      <c r="B1619" t="s">
        <v>15</v>
      </c>
      <c r="C1619" t="s">
        <v>30</v>
      </c>
      <c r="D1619" t="s">
        <v>48</v>
      </c>
      <c r="E1619">
        <v>54.95</v>
      </c>
      <c r="F1619">
        <v>42092753</v>
      </c>
      <c r="G1619" s="2">
        <v>40810.955405092587</v>
      </c>
      <c r="H1619" t="s">
        <v>295</v>
      </c>
      <c r="I1619">
        <f t="shared" si="25"/>
        <v>766019.16287534114</v>
      </c>
    </row>
    <row r="1620" spans="1:9" x14ac:dyDescent="0.25">
      <c r="A1620">
        <v>2619</v>
      </c>
      <c r="B1620" t="s">
        <v>15</v>
      </c>
      <c r="C1620" t="s">
        <v>30</v>
      </c>
      <c r="D1620" t="s">
        <v>40</v>
      </c>
      <c r="E1620">
        <v>178.6</v>
      </c>
      <c r="F1620">
        <v>70967867</v>
      </c>
      <c r="G1620" s="2">
        <v>42075.682118055563</v>
      </c>
      <c r="H1620" t="s">
        <v>339</v>
      </c>
      <c r="I1620">
        <f t="shared" si="25"/>
        <v>397356.47816349386</v>
      </c>
    </row>
    <row r="1621" spans="1:9" x14ac:dyDescent="0.25">
      <c r="A1621">
        <v>2620</v>
      </c>
      <c r="B1621" t="s">
        <v>8</v>
      </c>
      <c r="C1621" t="s">
        <v>23</v>
      </c>
      <c r="D1621" t="s">
        <v>42</v>
      </c>
      <c r="E1621">
        <v>90.64</v>
      </c>
      <c r="F1621">
        <v>19114191</v>
      </c>
      <c r="G1621" s="2">
        <v>41912.990069444437</v>
      </c>
      <c r="H1621" t="s">
        <v>482</v>
      </c>
      <c r="I1621">
        <f t="shared" si="25"/>
        <v>210880.30670785526</v>
      </c>
    </row>
    <row r="1622" spans="1:9" x14ac:dyDescent="0.25">
      <c r="A1622">
        <v>2621</v>
      </c>
      <c r="B1622" t="s">
        <v>14</v>
      </c>
      <c r="C1622" t="s">
        <v>29</v>
      </c>
      <c r="D1622" t="s">
        <v>42</v>
      </c>
      <c r="E1622">
        <v>167.46</v>
      </c>
      <c r="F1622">
        <v>94947605</v>
      </c>
      <c r="G1622" s="2">
        <v>42611.834178240737</v>
      </c>
      <c r="H1622" t="s">
        <v>951</v>
      </c>
      <c r="I1622">
        <f t="shared" si="25"/>
        <v>566986.77296070696</v>
      </c>
    </row>
    <row r="1623" spans="1:9" x14ac:dyDescent="0.25">
      <c r="A1623">
        <v>2622</v>
      </c>
      <c r="B1623" t="s">
        <v>13</v>
      </c>
      <c r="C1623" t="s">
        <v>28</v>
      </c>
      <c r="D1623" t="s">
        <v>41</v>
      </c>
      <c r="E1623">
        <v>192.92</v>
      </c>
      <c r="F1623">
        <v>8008135</v>
      </c>
      <c r="G1623" s="2">
        <v>38153.132326388892</v>
      </c>
      <c r="H1623" t="s">
        <v>1056</v>
      </c>
      <c r="I1623">
        <f t="shared" si="25"/>
        <v>41510.133734190342</v>
      </c>
    </row>
    <row r="1624" spans="1:9" x14ac:dyDescent="0.25">
      <c r="A1624">
        <v>2623</v>
      </c>
      <c r="B1624" t="s">
        <v>20</v>
      </c>
      <c r="C1624" t="s">
        <v>35</v>
      </c>
      <c r="D1624" t="s">
        <v>42</v>
      </c>
      <c r="E1624">
        <v>130.57</v>
      </c>
      <c r="F1624">
        <v>85599728</v>
      </c>
      <c r="G1624" s="2">
        <v>43509.209189814806</v>
      </c>
      <c r="H1624" t="s">
        <v>515</v>
      </c>
      <c r="I1624">
        <f t="shared" si="25"/>
        <v>655584.95825993724</v>
      </c>
    </row>
    <row r="1625" spans="1:9" x14ac:dyDescent="0.25">
      <c r="A1625">
        <v>2624</v>
      </c>
      <c r="B1625" t="s">
        <v>13</v>
      </c>
      <c r="C1625" t="s">
        <v>28</v>
      </c>
      <c r="D1625" t="s">
        <v>38</v>
      </c>
      <c r="E1625">
        <v>37.75</v>
      </c>
      <c r="F1625">
        <v>24266196</v>
      </c>
      <c r="G1625" s="2">
        <v>39732.549340277779</v>
      </c>
      <c r="H1625" t="s">
        <v>1057</v>
      </c>
      <c r="I1625">
        <f t="shared" si="25"/>
        <v>642813.13907284767</v>
      </c>
    </row>
    <row r="1626" spans="1:9" x14ac:dyDescent="0.25">
      <c r="A1626">
        <v>2625</v>
      </c>
      <c r="B1626" t="s">
        <v>15</v>
      </c>
      <c r="C1626" t="s">
        <v>30</v>
      </c>
      <c r="D1626" t="s">
        <v>48</v>
      </c>
      <c r="E1626">
        <v>127.54</v>
      </c>
      <c r="F1626">
        <v>43718074</v>
      </c>
      <c r="G1626" s="2">
        <v>44741.423495370371</v>
      </c>
      <c r="H1626" t="s">
        <v>1058</v>
      </c>
      <c r="I1626">
        <f t="shared" si="25"/>
        <v>342779.31629292772</v>
      </c>
    </row>
    <row r="1627" spans="1:9" x14ac:dyDescent="0.25">
      <c r="A1627">
        <v>2626</v>
      </c>
      <c r="B1627" t="s">
        <v>14</v>
      </c>
      <c r="C1627" t="s">
        <v>29</v>
      </c>
      <c r="D1627" t="s">
        <v>40</v>
      </c>
      <c r="E1627">
        <v>174.4</v>
      </c>
      <c r="F1627">
        <v>39325210</v>
      </c>
      <c r="G1627" s="2">
        <v>39507.571701388893</v>
      </c>
      <c r="H1627" t="s">
        <v>100</v>
      </c>
      <c r="I1627">
        <f t="shared" si="25"/>
        <v>225488.58944954126</v>
      </c>
    </row>
    <row r="1628" spans="1:9" x14ac:dyDescent="0.25">
      <c r="A1628">
        <v>2627</v>
      </c>
      <c r="B1628" t="s">
        <v>14</v>
      </c>
      <c r="C1628" t="s">
        <v>29</v>
      </c>
      <c r="D1628" t="s">
        <v>41</v>
      </c>
      <c r="E1628">
        <v>148.86000000000001</v>
      </c>
      <c r="F1628">
        <v>26023306</v>
      </c>
      <c r="G1628" s="2">
        <v>40232.982210648152</v>
      </c>
      <c r="H1628" t="s">
        <v>731</v>
      </c>
      <c r="I1628">
        <f t="shared" si="25"/>
        <v>174817.31828563751</v>
      </c>
    </row>
    <row r="1629" spans="1:9" x14ac:dyDescent="0.25">
      <c r="A1629">
        <v>2628</v>
      </c>
      <c r="B1629" t="s">
        <v>11</v>
      </c>
      <c r="C1629" t="s">
        <v>26</v>
      </c>
      <c r="D1629" t="s">
        <v>41</v>
      </c>
      <c r="E1629">
        <v>76.400000000000006</v>
      </c>
      <c r="F1629">
        <v>62859802</v>
      </c>
      <c r="G1629" s="2">
        <v>38292.602997685193</v>
      </c>
      <c r="H1629" t="s">
        <v>1059</v>
      </c>
      <c r="I1629">
        <f t="shared" si="25"/>
        <v>822772.27748691093</v>
      </c>
    </row>
    <row r="1630" spans="1:9" x14ac:dyDescent="0.25">
      <c r="A1630">
        <v>2629</v>
      </c>
      <c r="B1630" t="s">
        <v>22</v>
      </c>
      <c r="C1630" t="s">
        <v>37</v>
      </c>
      <c r="D1630" t="s">
        <v>44</v>
      </c>
      <c r="E1630">
        <v>36.28</v>
      </c>
      <c r="F1630">
        <v>5952692</v>
      </c>
      <c r="G1630" s="2">
        <v>41899.555902777778</v>
      </c>
      <c r="H1630" t="s">
        <v>1060</v>
      </c>
      <c r="I1630">
        <f t="shared" si="25"/>
        <v>164076.40573318632</v>
      </c>
    </row>
    <row r="1631" spans="1:9" x14ac:dyDescent="0.25">
      <c r="A1631">
        <v>2630</v>
      </c>
      <c r="B1631" t="s">
        <v>14</v>
      </c>
      <c r="C1631" t="s">
        <v>29</v>
      </c>
      <c r="D1631" t="s">
        <v>45</v>
      </c>
      <c r="E1631">
        <v>102.15</v>
      </c>
      <c r="F1631">
        <v>25150879</v>
      </c>
      <c r="G1631" s="2">
        <v>38326.585798611108</v>
      </c>
      <c r="H1631" t="s">
        <v>356</v>
      </c>
      <c r="I1631">
        <f t="shared" si="25"/>
        <v>246215.16397454723</v>
      </c>
    </row>
    <row r="1632" spans="1:9" x14ac:dyDescent="0.25">
      <c r="A1632">
        <v>2631</v>
      </c>
      <c r="B1632" t="s">
        <v>8</v>
      </c>
      <c r="C1632" t="s">
        <v>23</v>
      </c>
      <c r="D1632" t="s">
        <v>48</v>
      </c>
      <c r="E1632">
        <v>98.3</v>
      </c>
      <c r="F1632">
        <v>85743864</v>
      </c>
      <c r="G1632" s="2">
        <v>41429.68105324074</v>
      </c>
      <c r="H1632" t="s">
        <v>1061</v>
      </c>
      <c r="I1632">
        <f t="shared" si="25"/>
        <v>872267.18209562567</v>
      </c>
    </row>
    <row r="1633" spans="1:9" x14ac:dyDescent="0.25">
      <c r="A1633">
        <v>2632</v>
      </c>
      <c r="B1633" t="s">
        <v>20</v>
      </c>
      <c r="C1633" t="s">
        <v>35</v>
      </c>
      <c r="D1633" t="s">
        <v>38</v>
      </c>
      <c r="E1633">
        <v>75.209999999999994</v>
      </c>
      <c r="F1633">
        <v>11081235</v>
      </c>
      <c r="G1633" s="2">
        <v>44311.815243055556</v>
      </c>
      <c r="H1633" t="s">
        <v>91</v>
      </c>
      <c r="I1633">
        <f t="shared" si="25"/>
        <v>147337.25568408458</v>
      </c>
    </row>
    <row r="1634" spans="1:9" x14ac:dyDescent="0.25">
      <c r="A1634">
        <v>2633</v>
      </c>
      <c r="B1634" t="s">
        <v>13</v>
      </c>
      <c r="C1634" t="s">
        <v>28</v>
      </c>
      <c r="D1634" t="s">
        <v>46</v>
      </c>
      <c r="E1634">
        <v>95.48</v>
      </c>
      <c r="F1634">
        <v>19864773</v>
      </c>
      <c r="G1634" s="2">
        <v>44691.962650462963</v>
      </c>
      <c r="H1634" t="s">
        <v>1053</v>
      </c>
      <c r="I1634">
        <f t="shared" si="25"/>
        <v>208051.66527021365</v>
      </c>
    </row>
    <row r="1635" spans="1:9" x14ac:dyDescent="0.25">
      <c r="A1635">
        <v>2634</v>
      </c>
      <c r="B1635" t="s">
        <v>15</v>
      </c>
      <c r="C1635" t="s">
        <v>30</v>
      </c>
      <c r="D1635" t="s">
        <v>38</v>
      </c>
      <c r="E1635">
        <v>37.97</v>
      </c>
      <c r="F1635">
        <v>39321117</v>
      </c>
      <c r="G1635" s="2">
        <v>38225.714699074073</v>
      </c>
      <c r="H1635" t="s">
        <v>1062</v>
      </c>
      <c r="I1635">
        <f t="shared" si="25"/>
        <v>1035583.8030023703</v>
      </c>
    </row>
    <row r="1636" spans="1:9" x14ac:dyDescent="0.25">
      <c r="A1636">
        <v>2635</v>
      </c>
      <c r="B1636" t="s">
        <v>22</v>
      </c>
      <c r="C1636" t="s">
        <v>37</v>
      </c>
      <c r="D1636" t="s">
        <v>43</v>
      </c>
      <c r="E1636">
        <v>118.5</v>
      </c>
      <c r="F1636">
        <v>85106909</v>
      </c>
      <c r="G1636" s="2">
        <v>42015.362569444442</v>
      </c>
      <c r="H1636" t="s">
        <v>1063</v>
      </c>
      <c r="I1636">
        <f t="shared" si="25"/>
        <v>718201.7637130802</v>
      </c>
    </row>
    <row r="1637" spans="1:9" x14ac:dyDescent="0.25">
      <c r="A1637">
        <v>2636</v>
      </c>
      <c r="B1637" t="s">
        <v>21</v>
      </c>
      <c r="C1637" t="s">
        <v>36</v>
      </c>
      <c r="D1637" t="s">
        <v>38</v>
      </c>
      <c r="E1637">
        <v>135.24</v>
      </c>
      <c r="F1637">
        <v>88678014</v>
      </c>
      <c r="G1637" s="2">
        <v>39888.988437499997</v>
      </c>
      <c r="H1637" t="s">
        <v>949</v>
      </c>
      <c r="I1637">
        <f t="shared" si="25"/>
        <v>655708.47382431233</v>
      </c>
    </row>
    <row r="1638" spans="1:9" x14ac:dyDescent="0.25">
      <c r="A1638">
        <v>2637</v>
      </c>
      <c r="B1638" t="s">
        <v>21</v>
      </c>
      <c r="C1638" t="s">
        <v>36</v>
      </c>
      <c r="D1638" t="s">
        <v>41</v>
      </c>
      <c r="E1638">
        <v>191.81</v>
      </c>
      <c r="F1638">
        <v>6875197</v>
      </c>
      <c r="G1638" s="2">
        <v>43392.539282407408</v>
      </c>
      <c r="H1638" t="s">
        <v>441</v>
      </c>
      <c r="I1638">
        <f t="shared" si="25"/>
        <v>35843.788123664039</v>
      </c>
    </row>
    <row r="1639" spans="1:9" x14ac:dyDescent="0.25">
      <c r="A1639">
        <v>2638</v>
      </c>
      <c r="B1639" t="s">
        <v>12</v>
      </c>
      <c r="C1639" t="s">
        <v>27</v>
      </c>
      <c r="D1639" t="s">
        <v>38</v>
      </c>
      <c r="E1639">
        <v>189.86</v>
      </c>
      <c r="F1639">
        <v>29055641</v>
      </c>
      <c r="G1639" s="2">
        <v>40280.425046296303</v>
      </c>
      <c r="H1639" t="s">
        <v>695</v>
      </c>
      <c r="I1639">
        <f t="shared" si="25"/>
        <v>153037.19056146633</v>
      </c>
    </row>
    <row r="1640" spans="1:9" x14ac:dyDescent="0.25">
      <c r="A1640">
        <v>2639</v>
      </c>
      <c r="B1640" t="s">
        <v>19</v>
      </c>
      <c r="C1640" t="s">
        <v>34</v>
      </c>
      <c r="D1640" t="s">
        <v>39</v>
      </c>
      <c r="E1640">
        <v>106.98</v>
      </c>
      <c r="F1640">
        <v>48249117</v>
      </c>
      <c r="G1640" s="2">
        <v>40418.964918981481</v>
      </c>
      <c r="H1640" t="s">
        <v>181</v>
      </c>
      <c r="I1640">
        <f t="shared" si="25"/>
        <v>451010.62815479527</v>
      </c>
    </row>
    <row r="1641" spans="1:9" x14ac:dyDescent="0.25">
      <c r="A1641">
        <v>2640</v>
      </c>
      <c r="B1641" t="s">
        <v>19</v>
      </c>
      <c r="C1641" t="s">
        <v>34</v>
      </c>
      <c r="D1641" t="s">
        <v>48</v>
      </c>
      <c r="E1641">
        <v>113.39</v>
      </c>
      <c r="F1641">
        <v>95731023</v>
      </c>
      <c r="G1641" s="2">
        <v>39059.282141203701</v>
      </c>
      <c r="H1641" t="s">
        <v>876</v>
      </c>
      <c r="I1641">
        <f t="shared" si="25"/>
        <v>844263.36537613545</v>
      </c>
    </row>
    <row r="1642" spans="1:9" x14ac:dyDescent="0.25">
      <c r="A1642">
        <v>2641</v>
      </c>
      <c r="B1642" t="s">
        <v>18</v>
      </c>
      <c r="C1642" t="s">
        <v>33</v>
      </c>
      <c r="D1642" t="s">
        <v>45</v>
      </c>
      <c r="E1642">
        <v>126.46</v>
      </c>
      <c r="F1642">
        <v>49523730</v>
      </c>
      <c r="G1642" s="2">
        <v>41074.331203703703</v>
      </c>
      <c r="H1642" t="s">
        <v>1064</v>
      </c>
      <c r="I1642">
        <f t="shared" si="25"/>
        <v>391615.76783172548</v>
      </c>
    </row>
    <row r="1643" spans="1:9" x14ac:dyDescent="0.25">
      <c r="A1643">
        <v>2642</v>
      </c>
      <c r="B1643" t="s">
        <v>19</v>
      </c>
      <c r="C1643" t="s">
        <v>34</v>
      </c>
      <c r="D1643" t="s">
        <v>45</v>
      </c>
      <c r="E1643">
        <v>185.62</v>
      </c>
      <c r="F1643">
        <v>69250065</v>
      </c>
      <c r="G1643" s="2">
        <v>44046.000428240739</v>
      </c>
      <c r="H1643" t="s">
        <v>230</v>
      </c>
      <c r="I1643">
        <f t="shared" si="25"/>
        <v>373074.37237366661</v>
      </c>
    </row>
    <row r="1644" spans="1:9" x14ac:dyDescent="0.25">
      <c r="A1644">
        <v>2643</v>
      </c>
      <c r="B1644" t="s">
        <v>9</v>
      </c>
      <c r="C1644" t="s">
        <v>24</v>
      </c>
      <c r="D1644" t="s">
        <v>43</v>
      </c>
      <c r="E1644">
        <v>46.27</v>
      </c>
      <c r="F1644">
        <v>5763428</v>
      </c>
      <c r="G1644" s="2">
        <v>39764.461712962962</v>
      </c>
      <c r="H1644" t="s">
        <v>1065</v>
      </c>
      <c r="I1644">
        <f t="shared" si="25"/>
        <v>124560.79533174842</v>
      </c>
    </row>
    <row r="1645" spans="1:9" x14ac:dyDescent="0.25">
      <c r="A1645">
        <v>2644</v>
      </c>
      <c r="B1645" t="s">
        <v>19</v>
      </c>
      <c r="C1645" t="s">
        <v>34</v>
      </c>
      <c r="D1645" t="s">
        <v>48</v>
      </c>
      <c r="E1645">
        <v>66.209999999999994</v>
      </c>
      <c r="F1645">
        <v>9236388</v>
      </c>
      <c r="G1645" s="2">
        <v>38700.049016203702</v>
      </c>
      <c r="H1645" t="s">
        <v>1066</v>
      </c>
      <c r="I1645">
        <f t="shared" si="25"/>
        <v>139501.40462165838</v>
      </c>
    </row>
    <row r="1646" spans="1:9" x14ac:dyDescent="0.25">
      <c r="A1646">
        <v>2645</v>
      </c>
      <c r="B1646" t="s">
        <v>20</v>
      </c>
      <c r="C1646" t="s">
        <v>35</v>
      </c>
      <c r="D1646" t="s">
        <v>48</v>
      </c>
      <c r="E1646">
        <v>53.9</v>
      </c>
      <c r="F1646">
        <v>81037886</v>
      </c>
      <c r="G1646" s="2">
        <v>44249.882881944453</v>
      </c>
      <c r="H1646" t="s">
        <v>595</v>
      </c>
      <c r="I1646">
        <f t="shared" si="25"/>
        <v>1503485.8256029685</v>
      </c>
    </row>
    <row r="1647" spans="1:9" x14ac:dyDescent="0.25">
      <c r="A1647">
        <v>2646</v>
      </c>
      <c r="B1647" t="s">
        <v>18</v>
      </c>
      <c r="C1647" t="s">
        <v>33</v>
      </c>
      <c r="D1647" t="s">
        <v>48</v>
      </c>
      <c r="E1647">
        <v>106.45</v>
      </c>
      <c r="F1647">
        <v>48195906</v>
      </c>
      <c r="G1647" s="2">
        <v>43322.584965277783</v>
      </c>
      <c r="H1647" t="s">
        <v>601</v>
      </c>
      <c r="I1647">
        <f t="shared" si="25"/>
        <v>452756.27994363551</v>
      </c>
    </row>
    <row r="1648" spans="1:9" x14ac:dyDescent="0.25">
      <c r="A1648">
        <v>2647</v>
      </c>
      <c r="B1648" t="s">
        <v>17</v>
      </c>
      <c r="C1648" t="s">
        <v>32</v>
      </c>
      <c r="D1648" t="s">
        <v>44</v>
      </c>
      <c r="E1648">
        <v>103.84</v>
      </c>
      <c r="F1648">
        <v>3890967</v>
      </c>
      <c r="G1648" s="2">
        <v>39296.949178240742</v>
      </c>
      <c r="H1648" t="s">
        <v>516</v>
      </c>
      <c r="I1648">
        <f t="shared" si="25"/>
        <v>37470.791602465331</v>
      </c>
    </row>
    <row r="1649" spans="1:9" x14ac:dyDescent="0.25">
      <c r="A1649">
        <v>2648</v>
      </c>
      <c r="B1649" t="s">
        <v>14</v>
      </c>
      <c r="C1649" t="s">
        <v>29</v>
      </c>
      <c r="D1649" t="s">
        <v>38</v>
      </c>
      <c r="E1649">
        <v>167.64</v>
      </c>
      <c r="F1649">
        <v>70376059</v>
      </c>
      <c r="G1649" s="2">
        <v>42654.323935185188</v>
      </c>
      <c r="H1649" t="s">
        <v>559</v>
      </c>
      <c r="I1649">
        <f t="shared" si="25"/>
        <v>419804.69458363164</v>
      </c>
    </row>
    <row r="1650" spans="1:9" x14ac:dyDescent="0.25">
      <c r="A1650">
        <v>2649</v>
      </c>
      <c r="B1650" t="s">
        <v>20</v>
      </c>
      <c r="C1650" t="s">
        <v>35</v>
      </c>
      <c r="D1650" t="s">
        <v>42</v>
      </c>
      <c r="E1650">
        <v>180.26</v>
      </c>
      <c r="F1650">
        <v>93581007</v>
      </c>
      <c r="G1650" s="2">
        <v>40393.825833333343</v>
      </c>
      <c r="H1650" t="s">
        <v>1067</v>
      </c>
      <c r="I1650">
        <f t="shared" si="25"/>
        <v>519144.60778874962</v>
      </c>
    </row>
    <row r="1651" spans="1:9" x14ac:dyDescent="0.25">
      <c r="A1651">
        <v>2650</v>
      </c>
      <c r="B1651" t="s">
        <v>19</v>
      </c>
      <c r="C1651" t="s">
        <v>34</v>
      </c>
      <c r="D1651" t="s">
        <v>48</v>
      </c>
      <c r="E1651">
        <v>161.33000000000001</v>
      </c>
      <c r="F1651">
        <v>39801472</v>
      </c>
      <c r="G1651" s="2">
        <v>43638.961550925917</v>
      </c>
      <c r="H1651" t="s">
        <v>889</v>
      </c>
      <c r="I1651">
        <f t="shared" si="25"/>
        <v>246708.43612471331</v>
      </c>
    </row>
    <row r="1652" spans="1:9" x14ac:dyDescent="0.25">
      <c r="A1652">
        <v>2651</v>
      </c>
      <c r="B1652" t="s">
        <v>10</v>
      </c>
      <c r="C1652" t="s">
        <v>25</v>
      </c>
      <c r="D1652" t="s">
        <v>39</v>
      </c>
      <c r="E1652">
        <v>60.16</v>
      </c>
      <c r="F1652">
        <v>3555471</v>
      </c>
      <c r="G1652" s="2">
        <v>40274.461539351847</v>
      </c>
      <c r="H1652" t="s">
        <v>287</v>
      </c>
      <c r="I1652">
        <f t="shared" si="25"/>
        <v>59100.249335106389</v>
      </c>
    </row>
    <row r="1653" spans="1:9" x14ac:dyDescent="0.25">
      <c r="A1653">
        <v>2652</v>
      </c>
      <c r="B1653" t="s">
        <v>19</v>
      </c>
      <c r="C1653" t="s">
        <v>34</v>
      </c>
      <c r="D1653" t="s">
        <v>44</v>
      </c>
      <c r="E1653">
        <v>120.9</v>
      </c>
      <c r="F1653">
        <v>35297052</v>
      </c>
      <c r="G1653" s="2">
        <v>40498.700671296298</v>
      </c>
      <c r="H1653" t="s">
        <v>329</v>
      </c>
      <c r="I1653">
        <f t="shared" si="25"/>
        <v>291952.45657568239</v>
      </c>
    </row>
    <row r="1654" spans="1:9" x14ac:dyDescent="0.25">
      <c r="A1654">
        <v>2653</v>
      </c>
      <c r="B1654" t="s">
        <v>8</v>
      </c>
      <c r="C1654" t="s">
        <v>23</v>
      </c>
      <c r="D1654" t="s">
        <v>42</v>
      </c>
      <c r="E1654">
        <v>162.19999999999999</v>
      </c>
      <c r="F1654">
        <v>69973373</v>
      </c>
      <c r="G1654" s="2">
        <v>41256.244884259257</v>
      </c>
      <c r="H1654" t="s">
        <v>589</v>
      </c>
      <c r="I1654">
        <f t="shared" si="25"/>
        <v>431401.80641183729</v>
      </c>
    </row>
    <row r="1655" spans="1:9" x14ac:dyDescent="0.25">
      <c r="A1655">
        <v>2654</v>
      </c>
      <c r="B1655" t="s">
        <v>16</v>
      </c>
      <c r="C1655" t="s">
        <v>31</v>
      </c>
      <c r="D1655" t="s">
        <v>40</v>
      </c>
      <c r="E1655">
        <v>142.6</v>
      </c>
      <c r="F1655">
        <v>34604468</v>
      </c>
      <c r="G1655" s="2">
        <v>43440.633611111109</v>
      </c>
      <c r="H1655" t="s">
        <v>514</v>
      </c>
      <c r="I1655">
        <f t="shared" si="25"/>
        <v>242668.07854137447</v>
      </c>
    </row>
    <row r="1656" spans="1:9" x14ac:dyDescent="0.25">
      <c r="A1656">
        <v>2655</v>
      </c>
      <c r="B1656" t="s">
        <v>9</v>
      </c>
      <c r="C1656" t="s">
        <v>24</v>
      </c>
      <c r="D1656" t="s">
        <v>43</v>
      </c>
      <c r="E1656">
        <v>96.69</v>
      </c>
      <c r="F1656">
        <v>18960680</v>
      </c>
      <c r="G1656" s="2">
        <v>44356.567129629628</v>
      </c>
      <c r="H1656" t="s">
        <v>55</v>
      </c>
      <c r="I1656">
        <f t="shared" si="25"/>
        <v>196097.63160616404</v>
      </c>
    </row>
    <row r="1657" spans="1:9" x14ac:dyDescent="0.25">
      <c r="A1657">
        <v>2656</v>
      </c>
      <c r="B1657" t="s">
        <v>21</v>
      </c>
      <c r="C1657" t="s">
        <v>36</v>
      </c>
      <c r="D1657" t="s">
        <v>41</v>
      </c>
      <c r="E1657">
        <v>75.459999999999994</v>
      </c>
      <c r="F1657">
        <v>30395687</v>
      </c>
      <c r="G1657" s="2">
        <v>40531.417071759257</v>
      </c>
      <c r="H1657" t="s">
        <v>439</v>
      </c>
      <c r="I1657">
        <f t="shared" si="25"/>
        <v>402805.28756957332</v>
      </c>
    </row>
    <row r="1658" spans="1:9" x14ac:dyDescent="0.25">
      <c r="A1658">
        <v>2657</v>
      </c>
      <c r="B1658" t="s">
        <v>17</v>
      </c>
      <c r="C1658" t="s">
        <v>32</v>
      </c>
      <c r="D1658" t="s">
        <v>48</v>
      </c>
      <c r="E1658">
        <v>121.19</v>
      </c>
      <c r="F1658">
        <v>14429261</v>
      </c>
      <c r="G1658" s="2">
        <v>44044.507557870369</v>
      </c>
      <c r="H1658" t="s">
        <v>735</v>
      </c>
      <c r="I1658">
        <f t="shared" si="25"/>
        <v>119063.13227163958</v>
      </c>
    </row>
    <row r="1659" spans="1:9" x14ac:dyDescent="0.25">
      <c r="A1659">
        <v>2658</v>
      </c>
      <c r="B1659" t="s">
        <v>17</v>
      </c>
      <c r="C1659" t="s">
        <v>32</v>
      </c>
      <c r="D1659" t="s">
        <v>47</v>
      </c>
      <c r="E1659">
        <v>141.96</v>
      </c>
      <c r="F1659">
        <v>43847272</v>
      </c>
      <c r="G1659" s="2">
        <v>41299.641898148147</v>
      </c>
      <c r="H1659" t="s">
        <v>1068</v>
      </c>
      <c r="I1659">
        <f t="shared" si="25"/>
        <v>308870.61143984221</v>
      </c>
    </row>
    <row r="1660" spans="1:9" x14ac:dyDescent="0.25">
      <c r="A1660">
        <v>2659</v>
      </c>
      <c r="B1660" t="s">
        <v>17</v>
      </c>
      <c r="C1660" t="s">
        <v>32</v>
      </c>
      <c r="D1660" t="s">
        <v>48</v>
      </c>
      <c r="E1660">
        <v>122.23</v>
      </c>
      <c r="F1660">
        <v>42251148</v>
      </c>
      <c r="G1660" s="2">
        <v>41712.889490740738</v>
      </c>
      <c r="H1660" t="s">
        <v>522</v>
      </c>
      <c r="I1660">
        <f t="shared" si="25"/>
        <v>345669.21377730509</v>
      </c>
    </row>
    <row r="1661" spans="1:9" x14ac:dyDescent="0.25">
      <c r="A1661">
        <v>2660</v>
      </c>
      <c r="B1661" t="s">
        <v>20</v>
      </c>
      <c r="C1661" t="s">
        <v>35</v>
      </c>
      <c r="D1661" t="s">
        <v>41</v>
      </c>
      <c r="E1661">
        <v>133.35</v>
      </c>
      <c r="F1661">
        <v>83904557</v>
      </c>
      <c r="G1661" s="2">
        <v>43691.486041666663</v>
      </c>
      <c r="H1661" t="s">
        <v>149</v>
      </c>
      <c r="I1661">
        <f t="shared" si="25"/>
        <v>629205.52680914884</v>
      </c>
    </row>
    <row r="1662" spans="1:9" x14ac:dyDescent="0.25">
      <c r="A1662">
        <v>2661</v>
      </c>
      <c r="B1662" t="s">
        <v>12</v>
      </c>
      <c r="C1662" t="s">
        <v>27</v>
      </c>
      <c r="D1662" t="s">
        <v>41</v>
      </c>
      <c r="E1662">
        <v>168.25</v>
      </c>
      <c r="F1662">
        <v>48530772</v>
      </c>
      <c r="G1662" s="2">
        <v>41320.034942129627</v>
      </c>
      <c r="H1662" t="s">
        <v>1069</v>
      </c>
      <c r="I1662">
        <f t="shared" si="25"/>
        <v>288444.41010401188</v>
      </c>
    </row>
    <row r="1663" spans="1:9" x14ac:dyDescent="0.25">
      <c r="A1663">
        <v>2662</v>
      </c>
      <c r="B1663" t="s">
        <v>11</v>
      </c>
      <c r="C1663" t="s">
        <v>26</v>
      </c>
      <c r="D1663" t="s">
        <v>39</v>
      </c>
      <c r="E1663">
        <v>92.23</v>
      </c>
      <c r="F1663">
        <v>64302471</v>
      </c>
      <c r="G1663" s="2">
        <v>39587.637939814813</v>
      </c>
      <c r="H1663" t="s">
        <v>980</v>
      </c>
      <c r="I1663">
        <f t="shared" si="25"/>
        <v>697196.90989916516</v>
      </c>
    </row>
    <row r="1664" spans="1:9" x14ac:dyDescent="0.25">
      <c r="A1664">
        <v>2663</v>
      </c>
      <c r="B1664" t="s">
        <v>12</v>
      </c>
      <c r="C1664" t="s">
        <v>27</v>
      </c>
      <c r="D1664" t="s">
        <v>38</v>
      </c>
      <c r="E1664">
        <v>156.16</v>
      </c>
      <c r="F1664">
        <v>35028315</v>
      </c>
      <c r="G1664" s="2">
        <v>40176.101134259261</v>
      </c>
      <c r="H1664" t="s">
        <v>246</v>
      </c>
      <c r="I1664">
        <f t="shared" si="25"/>
        <v>224310.41880122951</v>
      </c>
    </row>
    <row r="1665" spans="1:9" x14ac:dyDescent="0.25">
      <c r="A1665">
        <v>2664</v>
      </c>
      <c r="B1665" t="s">
        <v>15</v>
      </c>
      <c r="C1665" t="s">
        <v>30</v>
      </c>
      <c r="D1665" t="s">
        <v>40</v>
      </c>
      <c r="E1665">
        <v>102.67</v>
      </c>
      <c r="F1665">
        <v>15991618</v>
      </c>
      <c r="G1665" s="2">
        <v>41704.310162037043</v>
      </c>
      <c r="H1665" t="s">
        <v>847</v>
      </c>
      <c r="I1665">
        <f t="shared" si="25"/>
        <v>155757.45592675562</v>
      </c>
    </row>
    <row r="1666" spans="1:9" x14ac:dyDescent="0.25">
      <c r="A1666">
        <v>2665</v>
      </c>
      <c r="B1666" t="s">
        <v>17</v>
      </c>
      <c r="C1666" t="s">
        <v>32</v>
      </c>
      <c r="D1666" t="s">
        <v>43</v>
      </c>
      <c r="E1666">
        <v>110.59</v>
      </c>
      <c r="F1666">
        <v>26108226</v>
      </c>
      <c r="G1666" s="2">
        <v>39594.896493055552</v>
      </c>
      <c r="H1666" t="s">
        <v>500</v>
      </c>
      <c r="I1666">
        <f t="shared" si="25"/>
        <v>236081.255086355</v>
      </c>
    </row>
    <row r="1667" spans="1:9" x14ac:dyDescent="0.25">
      <c r="A1667">
        <v>2666</v>
      </c>
      <c r="B1667" t="s">
        <v>8</v>
      </c>
      <c r="C1667" t="s">
        <v>23</v>
      </c>
      <c r="D1667" t="s">
        <v>47</v>
      </c>
      <c r="E1667">
        <v>189.72</v>
      </c>
      <c r="F1667">
        <v>71731464</v>
      </c>
      <c r="G1667" s="2">
        <v>42054.358113425929</v>
      </c>
      <c r="H1667" t="s">
        <v>659</v>
      </c>
      <c r="I1667">
        <f t="shared" ref="I1667:I1730" si="26">F1667/E1667</f>
        <v>378091.20809614169</v>
      </c>
    </row>
    <row r="1668" spans="1:9" x14ac:dyDescent="0.25">
      <c r="A1668">
        <v>2667</v>
      </c>
      <c r="B1668" t="s">
        <v>12</v>
      </c>
      <c r="C1668" t="s">
        <v>27</v>
      </c>
      <c r="D1668" t="s">
        <v>38</v>
      </c>
      <c r="E1668">
        <v>45.49</v>
      </c>
      <c r="F1668">
        <v>64109233</v>
      </c>
      <c r="G1668" s="2">
        <v>43392.937557870369</v>
      </c>
      <c r="H1668" t="s">
        <v>726</v>
      </c>
      <c r="I1668">
        <f t="shared" si="26"/>
        <v>1409303.8689821938</v>
      </c>
    </row>
    <row r="1669" spans="1:9" x14ac:dyDescent="0.25">
      <c r="A1669">
        <v>2668</v>
      </c>
      <c r="B1669" t="s">
        <v>17</v>
      </c>
      <c r="C1669" t="s">
        <v>32</v>
      </c>
      <c r="D1669" t="s">
        <v>39</v>
      </c>
      <c r="E1669">
        <v>194.42</v>
      </c>
      <c r="F1669">
        <v>5225525</v>
      </c>
      <c r="G1669" s="2">
        <v>40106.160162037027</v>
      </c>
      <c r="H1669" t="s">
        <v>1070</v>
      </c>
      <c r="I1669">
        <f t="shared" si="26"/>
        <v>26877.507458080447</v>
      </c>
    </row>
    <row r="1670" spans="1:9" x14ac:dyDescent="0.25">
      <c r="A1670">
        <v>2669</v>
      </c>
      <c r="B1670" t="s">
        <v>15</v>
      </c>
      <c r="C1670" t="s">
        <v>30</v>
      </c>
      <c r="D1670" t="s">
        <v>40</v>
      </c>
      <c r="E1670">
        <v>33.89</v>
      </c>
      <c r="F1670">
        <v>65417629</v>
      </c>
      <c r="G1670" s="2">
        <v>42839.744062500002</v>
      </c>
      <c r="H1670" t="s">
        <v>1071</v>
      </c>
      <c r="I1670">
        <f t="shared" si="26"/>
        <v>1930292.9772794335</v>
      </c>
    </row>
    <row r="1671" spans="1:9" x14ac:dyDescent="0.25">
      <c r="A1671">
        <v>2670</v>
      </c>
      <c r="B1671" t="s">
        <v>17</v>
      </c>
      <c r="C1671" t="s">
        <v>32</v>
      </c>
      <c r="D1671" t="s">
        <v>40</v>
      </c>
      <c r="E1671">
        <v>42.51</v>
      </c>
      <c r="F1671">
        <v>47231074</v>
      </c>
      <c r="G1671" s="2">
        <v>41314.902581018519</v>
      </c>
      <c r="H1671" t="s">
        <v>260</v>
      </c>
      <c r="I1671">
        <f t="shared" si="26"/>
        <v>1111057.9628322748</v>
      </c>
    </row>
    <row r="1672" spans="1:9" x14ac:dyDescent="0.25">
      <c r="A1672">
        <v>2671</v>
      </c>
      <c r="B1672" t="s">
        <v>17</v>
      </c>
      <c r="C1672" t="s">
        <v>32</v>
      </c>
      <c r="D1672" t="s">
        <v>40</v>
      </c>
      <c r="E1672">
        <v>112</v>
      </c>
      <c r="F1672">
        <v>72443157</v>
      </c>
      <c r="G1672" s="2">
        <v>38222.850497685176</v>
      </c>
      <c r="H1672" t="s">
        <v>800</v>
      </c>
      <c r="I1672">
        <f t="shared" si="26"/>
        <v>646813.90178571432</v>
      </c>
    </row>
    <row r="1673" spans="1:9" x14ac:dyDescent="0.25">
      <c r="A1673">
        <v>2672</v>
      </c>
      <c r="B1673" t="s">
        <v>12</v>
      </c>
      <c r="C1673" t="s">
        <v>27</v>
      </c>
      <c r="D1673" t="s">
        <v>43</v>
      </c>
      <c r="E1673">
        <v>43.94</v>
      </c>
      <c r="F1673">
        <v>72099295</v>
      </c>
      <c r="G1673" s="2">
        <v>44800.536793981482</v>
      </c>
      <c r="H1673" t="s">
        <v>655</v>
      </c>
      <c r="I1673">
        <f t="shared" si="26"/>
        <v>1640857.8743741466</v>
      </c>
    </row>
    <row r="1674" spans="1:9" x14ac:dyDescent="0.25">
      <c r="A1674">
        <v>2673</v>
      </c>
      <c r="B1674" t="s">
        <v>12</v>
      </c>
      <c r="C1674" t="s">
        <v>27</v>
      </c>
      <c r="D1674" t="s">
        <v>39</v>
      </c>
      <c r="E1674">
        <v>193.1</v>
      </c>
      <c r="F1674">
        <v>87096738</v>
      </c>
      <c r="G1674" s="2">
        <v>44309.582974537043</v>
      </c>
      <c r="H1674" t="s">
        <v>698</v>
      </c>
      <c r="I1674">
        <f t="shared" si="26"/>
        <v>451044.73329880892</v>
      </c>
    </row>
    <row r="1675" spans="1:9" x14ac:dyDescent="0.25">
      <c r="A1675">
        <v>2674</v>
      </c>
      <c r="B1675" t="s">
        <v>15</v>
      </c>
      <c r="C1675" t="s">
        <v>30</v>
      </c>
      <c r="D1675" t="s">
        <v>41</v>
      </c>
      <c r="E1675">
        <v>38.119999999999997</v>
      </c>
      <c r="F1675">
        <v>9195172</v>
      </c>
      <c r="G1675" s="2">
        <v>38340.885821759257</v>
      </c>
      <c r="H1675" t="s">
        <v>299</v>
      </c>
      <c r="I1675">
        <f t="shared" si="26"/>
        <v>241216.47429171042</v>
      </c>
    </row>
    <row r="1676" spans="1:9" x14ac:dyDescent="0.25">
      <c r="A1676">
        <v>2675</v>
      </c>
      <c r="B1676" t="s">
        <v>15</v>
      </c>
      <c r="C1676" t="s">
        <v>30</v>
      </c>
      <c r="D1676" t="s">
        <v>48</v>
      </c>
      <c r="E1676">
        <v>195.96</v>
      </c>
      <c r="F1676">
        <v>1269890</v>
      </c>
      <c r="G1676" s="2">
        <v>38744.047048611108</v>
      </c>
      <c r="H1676" t="s">
        <v>654</v>
      </c>
      <c r="I1676">
        <f t="shared" si="26"/>
        <v>6480.3531332925086</v>
      </c>
    </row>
    <row r="1677" spans="1:9" x14ac:dyDescent="0.25">
      <c r="A1677">
        <v>2676</v>
      </c>
      <c r="B1677" t="s">
        <v>8</v>
      </c>
      <c r="C1677" t="s">
        <v>23</v>
      </c>
      <c r="D1677" t="s">
        <v>40</v>
      </c>
      <c r="E1677">
        <v>56.32</v>
      </c>
      <c r="F1677">
        <v>86817300</v>
      </c>
      <c r="G1677" s="2">
        <v>39298.146909722222</v>
      </c>
      <c r="H1677" t="s">
        <v>448</v>
      </c>
      <c r="I1677">
        <f t="shared" si="26"/>
        <v>1541500.3551136365</v>
      </c>
    </row>
    <row r="1678" spans="1:9" x14ac:dyDescent="0.25">
      <c r="A1678">
        <v>2677</v>
      </c>
      <c r="B1678" t="s">
        <v>10</v>
      </c>
      <c r="C1678" t="s">
        <v>25</v>
      </c>
      <c r="D1678" t="s">
        <v>44</v>
      </c>
      <c r="E1678">
        <v>136.88999999999999</v>
      </c>
      <c r="F1678">
        <v>21803918</v>
      </c>
      <c r="G1678" s="2">
        <v>39101.349502314813</v>
      </c>
      <c r="H1678" t="s">
        <v>459</v>
      </c>
      <c r="I1678">
        <f t="shared" si="26"/>
        <v>159280.57564467823</v>
      </c>
    </row>
    <row r="1679" spans="1:9" x14ac:dyDescent="0.25">
      <c r="A1679">
        <v>2678</v>
      </c>
      <c r="B1679" t="s">
        <v>15</v>
      </c>
      <c r="C1679" t="s">
        <v>30</v>
      </c>
      <c r="D1679" t="s">
        <v>43</v>
      </c>
      <c r="E1679">
        <v>146.33000000000001</v>
      </c>
      <c r="F1679">
        <v>46032455</v>
      </c>
      <c r="G1679" s="2">
        <v>42863.995081018518</v>
      </c>
      <c r="H1679" t="s">
        <v>948</v>
      </c>
      <c r="I1679">
        <f t="shared" si="26"/>
        <v>314579.75124718098</v>
      </c>
    </row>
    <row r="1680" spans="1:9" x14ac:dyDescent="0.25">
      <c r="A1680">
        <v>2679</v>
      </c>
      <c r="B1680" t="s">
        <v>8</v>
      </c>
      <c r="C1680" t="s">
        <v>23</v>
      </c>
      <c r="D1680" t="s">
        <v>42</v>
      </c>
      <c r="E1680">
        <v>186.16</v>
      </c>
      <c r="F1680">
        <v>7174934</v>
      </c>
      <c r="G1680" s="2">
        <v>42506.971273148149</v>
      </c>
      <c r="H1680" t="s">
        <v>1072</v>
      </c>
      <c r="I1680">
        <f t="shared" si="26"/>
        <v>38541.759776536317</v>
      </c>
    </row>
    <row r="1681" spans="1:9" x14ac:dyDescent="0.25">
      <c r="A1681">
        <v>2680</v>
      </c>
      <c r="B1681" t="s">
        <v>13</v>
      </c>
      <c r="C1681" t="s">
        <v>28</v>
      </c>
      <c r="D1681" t="s">
        <v>48</v>
      </c>
      <c r="E1681">
        <v>130.12</v>
      </c>
      <c r="F1681">
        <v>79963745</v>
      </c>
      <c r="G1681" s="2">
        <v>43099.899143518523</v>
      </c>
      <c r="H1681" t="s">
        <v>920</v>
      </c>
      <c r="I1681">
        <f t="shared" si="26"/>
        <v>614538.46449431288</v>
      </c>
    </row>
    <row r="1682" spans="1:9" x14ac:dyDescent="0.25">
      <c r="A1682">
        <v>2681</v>
      </c>
      <c r="B1682" t="s">
        <v>19</v>
      </c>
      <c r="C1682" t="s">
        <v>34</v>
      </c>
      <c r="D1682" t="s">
        <v>43</v>
      </c>
      <c r="E1682">
        <v>179.77</v>
      </c>
      <c r="F1682">
        <v>95683469</v>
      </c>
      <c r="G1682" s="2">
        <v>43985.575694444437</v>
      </c>
      <c r="H1682" t="s">
        <v>1064</v>
      </c>
      <c r="I1682">
        <f t="shared" si="26"/>
        <v>532254.93130110693</v>
      </c>
    </row>
    <row r="1683" spans="1:9" x14ac:dyDescent="0.25">
      <c r="A1683">
        <v>2682</v>
      </c>
      <c r="B1683" t="s">
        <v>9</v>
      </c>
      <c r="C1683" t="s">
        <v>24</v>
      </c>
      <c r="D1683" t="s">
        <v>42</v>
      </c>
      <c r="E1683">
        <v>47.31</v>
      </c>
      <c r="F1683">
        <v>28528659</v>
      </c>
      <c r="G1683" s="2">
        <v>42520.48709490741</v>
      </c>
      <c r="H1683" t="s">
        <v>1073</v>
      </c>
      <c r="I1683">
        <f t="shared" si="26"/>
        <v>603015.40900443878</v>
      </c>
    </row>
    <row r="1684" spans="1:9" x14ac:dyDescent="0.25">
      <c r="A1684">
        <v>2683</v>
      </c>
      <c r="B1684" t="s">
        <v>16</v>
      </c>
      <c r="C1684" t="s">
        <v>31</v>
      </c>
      <c r="D1684" t="s">
        <v>38</v>
      </c>
      <c r="E1684">
        <v>160.85</v>
      </c>
      <c r="F1684">
        <v>23496215</v>
      </c>
      <c r="G1684" s="2">
        <v>43262.750972222217</v>
      </c>
      <c r="H1684" t="s">
        <v>1074</v>
      </c>
      <c r="I1684">
        <f t="shared" si="26"/>
        <v>146075.31861983213</v>
      </c>
    </row>
    <row r="1685" spans="1:9" x14ac:dyDescent="0.25">
      <c r="A1685">
        <v>2684</v>
      </c>
      <c r="B1685" t="s">
        <v>17</v>
      </c>
      <c r="C1685" t="s">
        <v>32</v>
      </c>
      <c r="D1685" t="s">
        <v>47</v>
      </c>
      <c r="E1685">
        <v>170.27</v>
      </c>
      <c r="F1685">
        <v>90807910</v>
      </c>
      <c r="G1685" s="2">
        <v>42820.052083333343</v>
      </c>
      <c r="H1685" t="s">
        <v>972</v>
      </c>
      <c r="I1685">
        <f t="shared" si="26"/>
        <v>533317.14336054493</v>
      </c>
    </row>
    <row r="1686" spans="1:9" x14ac:dyDescent="0.25">
      <c r="A1686">
        <v>2685</v>
      </c>
      <c r="B1686" t="s">
        <v>13</v>
      </c>
      <c r="C1686" t="s">
        <v>28</v>
      </c>
      <c r="D1686" t="s">
        <v>43</v>
      </c>
      <c r="E1686">
        <v>122.29</v>
      </c>
      <c r="F1686">
        <v>51735331</v>
      </c>
      <c r="G1686" s="2">
        <v>38672.140694444453</v>
      </c>
      <c r="H1686" t="s">
        <v>1075</v>
      </c>
      <c r="I1686">
        <f t="shared" si="26"/>
        <v>423054.46888543625</v>
      </c>
    </row>
    <row r="1687" spans="1:9" x14ac:dyDescent="0.25">
      <c r="A1687">
        <v>2686</v>
      </c>
      <c r="B1687" t="s">
        <v>15</v>
      </c>
      <c r="C1687" t="s">
        <v>30</v>
      </c>
      <c r="D1687" t="s">
        <v>41</v>
      </c>
      <c r="E1687">
        <v>40.39</v>
      </c>
      <c r="F1687">
        <v>15285302</v>
      </c>
      <c r="G1687" s="2">
        <v>39849.524398148147</v>
      </c>
      <c r="H1687" t="s">
        <v>315</v>
      </c>
      <c r="I1687">
        <f t="shared" si="26"/>
        <v>378442.73334983905</v>
      </c>
    </row>
    <row r="1688" spans="1:9" x14ac:dyDescent="0.25">
      <c r="A1688">
        <v>2687</v>
      </c>
      <c r="B1688" t="s">
        <v>21</v>
      </c>
      <c r="C1688" t="s">
        <v>36</v>
      </c>
      <c r="D1688" t="s">
        <v>41</v>
      </c>
      <c r="E1688">
        <v>147.26</v>
      </c>
      <c r="F1688">
        <v>37946969</v>
      </c>
      <c r="G1688" s="2">
        <v>44774.505173611113</v>
      </c>
      <c r="H1688" t="s">
        <v>1076</v>
      </c>
      <c r="I1688">
        <f t="shared" si="26"/>
        <v>257686.87355697408</v>
      </c>
    </row>
    <row r="1689" spans="1:9" x14ac:dyDescent="0.25">
      <c r="A1689">
        <v>2688</v>
      </c>
      <c r="B1689" t="s">
        <v>18</v>
      </c>
      <c r="C1689" t="s">
        <v>33</v>
      </c>
      <c r="D1689" t="s">
        <v>42</v>
      </c>
      <c r="E1689">
        <v>173.34</v>
      </c>
      <c r="F1689">
        <v>37633815</v>
      </c>
      <c r="G1689" s="2">
        <v>43901.779942129629</v>
      </c>
      <c r="H1689" t="s">
        <v>557</v>
      </c>
      <c r="I1689">
        <f t="shared" si="26"/>
        <v>217109.81308411213</v>
      </c>
    </row>
    <row r="1690" spans="1:9" x14ac:dyDescent="0.25">
      <c r="A1690">
        <v>2689</v>
      </c>
      <c r="B1690" t="s">
        <v>19</v>
      </c>
      <c r="C1690" t="s">
        <v>34</v>
      </c>
      <c r="D1690" t="s">
        <v>48</v>
      </c>
      <c r="E1690">
        <v>158.97</v>
      </c>
      <c r="F1690">
        <v>97137562</v>
      </c>
      <c r="G1690" s="2">
        <v>37999.109606481477</v>
      </c>
      <c r="H1690" t="s">
        <v>365</v>
      </c>
      <c r="I1690">
        <f t="shared" si="26"/>
        <v>611043.35409196699</v>
      </c>
    </row>
    <row r="1691" spans="1:9" x14ac:dyDescent="0.25">
      <c r="A1691">
        <v>2690</v>
      </c>
      <c r="B1691" t="s">
        <v>21</v>
      </c>
      <c r="C1691" t="s">
        <v>36</v>
      </c>
      <c r="D1691" t="s">
        <v>38</v>
      </c>
      <c r="E1691">
        <v>72.180000000000007</v>
      </c>
      <c r="F1691">
        <v>30856295</v>
      </c>
      <c r="G1691" s="2">
        <v>37962.755960648137</v>
      </c>
      <c r="H1691" t="s">
        <v>546</v>
      </c>
      <c r="I1691">
        <f t="shared" si="26"/>
        <v>427490.92546411743</v>
      </c>
    </row>
    <row r="1692" spans="1:9" x14ac:dyDescent="0.25">
      <c r="A1692">
        <v>2691</v>
      </c>
      <c r="B1692" t="s">
        <v>8</v>
      </c>
      <c r="C1692" t="s">
        <v>23</v>
      </c>
      <c r="D1692" t="s">
        <v>48</v>
      </c>
      <c r="E1692">
        <v>121.76</v>
      </c>
      <c r="F1692">
        <v>58858825</v>
      </c>
      <c r="G1692" s="2">
        <v>44628.846516203703</v>
      </c>
      <c r="H1692" t="s">
        <v>1077</v>
      </c>
      <c r="I1692">
        <f t="shared" si="26"/>
        <v>483400.33672798949</v>
      </c>
    </row>
    <row r="1693" spans="1:9" x14ac:dyDescent="0.25">
      <c r="A1693">
        <v>2692</v>
      </c>
      <c r="B1693" t="s">
        <v>9</v>
      </c>
      <c r="C1693" t="s">
        <v>24</v>
      </c>
      <c r="D1693" t="s">
        <v>46</v>
      </c>
      <c r="E1693">
        <v>163.34</v>
      </c>
      <c r="F1693">
        <v>60379070</v>
      </c>
      <c r="G1693" s="2">
        <v>43429.787719907406</v>
      </c>
      <c r="H1693" t="s">
        <v>720</v>
      </c>
      <c r="I1693">
        <f t="shared" si="26"/>
        <v>369652.68764540221</v>
      </c>
    </row>
    <row r="1694" spans="1:9" x14ac:dyDescent="0.25">
      <c r="A1694">
        <v>2693</v>
      </c>
      <c r="B1694" t="s">
        <v>10</v>
      </c>
      <c r="C1694" t="s">
        <v>25</v>
      </c>
      <c r="D1694" t="s">
        <v>48</v>
      </c>
      <c r="E1694">
        <v>178.73</v>
      </c>
      <c r="F1694">
        <v>11348586</v>
      </c>
      <c r="G1694" s="2">
        <v>44790.1641087963</v>
      </c>
      <c r="H1694" t="s">
        <v>177</v>
      </c>
      <c r="I1694">
        <f t="shared" si="26"/>
        <v>63495.697420690427</v>
      </c>
    </row>
    <row r="1695" spans="1:9" x14ac:dyDescent="0.25">
      <c r="A1695">
        <v>2694</v>
      </c>
      <c r="B1695" t="s">
        <v>8</v>
      </c>
      <c r="C1695" t="s">
        <v>23</v>
      </c>
      <c r="D1695" t="s">
        <v>43</v>
      </c>
      <c r="E1695">
        <v>75.2</v>
      </c>
      <c r="F1695">
        <v>746256</v>
      </c>
      <c r="G1695" s="2">
        <v>44080.275578703702</v>
      </c>
      <c r="H1695" t="s">
        <v>246</v>
      </c>
      <c r="I1695">
        <f t="shared" si="26"/>
        <v>9923.6170212765956</v>
      </c>
    </row>
    <row r="1696" spans="1:9" x14ac:dyDescent="0.25">
      <c r="A1696">
        <v>2695</v>
      </c>
      <c r="B1696" t="s">
        <v>11</v>
      </c>
      <c r="C1696" t="s">
        <v>26</v>
      </c>
      <c r="D1696" t="s">
        <v>45</v>
      </c>
      <c r="E1696">
        <v>101.97</v>
      </c>
      <c r="F1696">
        <v>22531136</v>
      </c>
      <c r="G1696" s="2">
        <v>42812.152013888888</v>
      </c>
      <c r="H1696" t="s">
        <v>173</v>
      </c>
      <c r="I1696">
        <f t="shared" si="26"/>
        <v>220958.47798372072</v>
      </c>
    </row>
    <row r="1697" spans="1:9" x14ac:dyDescent="0.25">
      <c r="A1697">
        <v>2696</v>
      </c>
      <c r="B1697" t="s">
        <v>13</v>
      </c>
      <c r="C1697" t="s">
        <v>28</v>
      </c>
      <c r="D1697" t="s">
        <v>45</v>
      </c>
      <c r="E1697">
        <v>124.31</v>
      </c>
      <c r="F1697">
        <v>2067323</v>
      </c>
      <c r="G1697" s="2">
        <v>43537.764652777783</v>
      </c>
      <c r="H1697" t="s">
        <v>1078</v>
      </c>
      <c r="I1697">
        <f t="shared" si="26"/>
        <v>16630.383718124045</v>
      </c>
    </row>
    <row r="1698" spans="1:9" x14ac:dyDescent="0.25">
      <c r="A1698">
        <v>2697</v>
      </c>
      <c r="B1698" t="s">
        <v>20</v>
      </c>
      <c r="C1698" t="s">
        <v>35</v>
      </c>
      <c r="D1698" t="s">
        <v>38</v>
      </c>
      <c r="E1698">
        <v>75.47</v>
      </c>
      <c r="F1698">
        <v>11127249</v>
      </c>
      <c r="G1698" s="2">
        <v>37995.787800925929</v>
      </c>
      <c r="H1698" t="s">
        <v>713</v>
      </c>
      <c r="I1698">
        <f t="shared" si="26"/>
        <v>147439.36663574932</v>
      </c>
    </row>
    <row r="1699" spans="1:9" x14ac:dyDescent="0.25">
      <c r="A1699">
        <v>2698</v>
      </c>
      <c r="B1699" t="s">
        <v>16</v>
      </c>
      <c r="C1699" t="s">
        <v>31</v>
      </c>
      <c r="D1699" t="s">
        <v>40</v>
      </c>
      <c r="E1699">
        <v>167.56</v>
      </c>
      <c r="F1699">
        <v>32306262</v>
      </c>
      <c r="G1699" s="2">
        <v>44360.808182870373</v>
      </c>
      <c r="H1699" t="s">
        <v>720</v>
      </c>
      <c r="I1699">
        <f t="shared" si="26"/>
        <v>192804.14179995225</v>
      </c>
    </row>
    <row r="1700" spans="1:9" x14ac:dyDescent="0.25">
      <c r="A1700">
        <v>2699</v>
      </c>
      <c r="B1700" t="s">
        <v>11</v>
      </c>
      <c r="C1700" t="s">
        <v>26</v>
      </c>
      <c r="D1700" t="s">
        <v>44</v>
      </c>
      <c r="E1700">
        <v>190.95</v>
      </c>
      <c r="F1700">
        <v>1906519</v>
      </c>
      <c r="G1700" s="2">
        <v>44720.57234953704</v>
      </c>
      <c r="H1700" t="s">
        <v>124</v>
      </c>
      <c r="I1700">
        <f t="shared" si="26"/>
        <v>9984.388583398797</v>
      </c>
    </row>
    <row r="1701" spans="1:9" x14ac:dyDescent="0.25">
      <c r="A1701">
        <v>2700</v>
      </c>
      <c r="B1701" t="s">
        <v>14</v>
      </c>
      <c r="C1701" t="s">
        <v>29</v>
      </c>
      <c r="D1701" t="s">
        <v>48</v>
      </c>
      <c r="E1701">
        <v>101.93</v>
      </c>
      <c r="F1701">
        <v>16271686</v>
      </c>
      <c r="G1701" s="2">
        <v>43217.97320601852</v>
      </c>
      <c r="H1701" t="s">
        <v>256</v>
      </c>
      <c r="I1701">
        <f t="shared" si="26"/>
        <v>159635.88737368782</v>
      </c>
    </row>
    <row r="1702" spans="1:9" x14ac:dyDescent="0.25">
      <c r="A1702">
        <v>2701</v>
      </c>
      <c r="B1702" t="s">
        <v>14</v>
      </c>
      <c r="C1702" t="s">
        <v>29</v>
      </c>
      <c r="D1702" t="s">
        <v>44</v>
      </c>
      <c r="E1702">
        <v>92.9</v>
      </c>
      <c r="F1702">
        <v>51391129</v>
      </c>
      <c r="G1702" s="2">
        <v>43841.597685185188</v>
      </c>
      <c r="H1702" t="s">
        <v>1079</v>
      </c>
      <c r="I1702">
        <f t="shared" si="26"/>
        <v>553187.61033369217</v>
      </c>
    </row>
    <row r="1703" spans="1:9" x14ac:dyDescent="0.25">
      <c r="A1703">
        <v>2702</v>
      </c>
      <c r="B1703" t="s">
        <v>18</v>
      </c>
      <c r="C1703" t="s">
        <v>33</v>
      </c>
      <c r="D1703" t="s">
        <v>41</v>
      </c>
      <c r="E1703">
        <v>136.22999999999999</v>
      </c>
      <c r="F1703">
        <v>56733961</v>
      </c>
      <c r="G1703" s="2">
        <v>42709.776817129627</v>
      </c>
      <c r="H1703" t="s">
        <v>1080</v>
      </c>
      <c r="I1703">
        <f t="shared" si="26"/>
        <v>416457.17536519124</v>
      </c>
    </row>
    <row r="1704" spans="1:9" x14ac:dyDescent="0.25">
      <c r="A1704">
        <v>2703</v>
      </c>
      <c r="B1704" t="s">
        <v>10</v>
      </c>
      <c r="C1704" t="s">
        <v>25</v>
      </c>
      <c r="D1704" t="s">
        <v>39</v>
      </c>
      <c r="E1704">
        <v>187.99</v>
      </c>
      <c r="F1704">
        <v>81886041</v>
      </c>
      <c r="G1704" s="2">
        <v>41209.066331018519</v>
      </c>
      <c r="H1704" t="s">
        <v>1081</v>
      </c>
      <c r="I1704">
        <f t="shared" si="26"/>
        <v>435587.21740518109</v>
      </c>
    </row>
    <row r="1705" spans="1:9" x14ac:dyDescent="0.25">
      <c r="A1705">
        <v>2704</v>
      </c>
      <c r="B1705" t="s">
        <v>11</v>
      </c>
      <c r="C1705" t="s">
        <v>26</v>
      </c>
      <c r="D1705" t="s">
        <v>45</v>
      </c>
      <c r="E1705">
        <v>141.91999999999999</v>
      </c>
      <c r="F1705">
        <v>91786348</v>
      </c>
      <c r="G1705" s="2">
        <v>42406.152326388888</v>
      </c>
      <c r="H1705" t="s">
        <v>789</v>
      </c>
      <c r="I1705">
        <f t="shared" si="26"/>
        <v>646747.09695603163</v>
      </c>
    </row>
    <row r="1706" spans="1:9" x14ac:dyDescent="0.25">
      <c r="A1706">
        <v>2705</v>
      </c>
      <c r="B1706" t="s">
        <v>12</v>
      </c>
      <c r="C1706" t="s">
        <v>27</v>
      </c>
      <c r="D1706" t="s">
        <v>43</v>
      </c>
      <c r="E1706">
        <v>144.94999999999999</v>
      </c>
      <c r="F1706">
        <v>35387972</v>
      </c>
      <c r="G1706" s="2">
        <v>39964.022233796299</v>
      </c>
      <c r="H1706" t="s">
        <v>205</v>
      </c>
      <c r="I1706">
        <f t="shared" si="26"/>
        <v>244139.16522938947</v>
      </c>
    </row>
    <row r="1707" spans="1:9" x14ac:dyDescent="0.25">
      <c r="A1707">
        <v>2706</v>
      </c>
      <c r="B1707" t="s">
        <v>14</v>
      </c>
      <c r="C1707" t="s">
        <v>29</v>
      </c>
      <c r="D1707" t="s">
        <v>44</v>
      </c>
      <c r="E1707">
        <v>75.790000000000006</v>
      </c>
      <c r="F1707">
        <v>70222079</v>
      </c>
      <c r="G1707" s="2">
        <v>39678.496018518519</v>
      </c>
      <c r="H1707" t="s">
        <v>135</v>
      </c>
      <c r="I1707">
        <f t="shared" si="26"/>
        <v>926534.88586884807</v>
      </c>
    </row>
    <row r="1708" spans="1:9" x14ac:dyDescent="0.25">
      <c r="A1708">
        <v>2707</v>
      </c>
      <c r="B1708" t="s">
        <v>14</v>
      </c>
      <c r="C1708" t="s">
        <v>29</v>
      </c>
      <c r="D1708" t="s">
        <v>48</v>
      </c>
      <c r="E1708">
        <v>187.96</v>
      </c>
      <c r="F1708">
        <v>92961422</v>
      </c>
      <c r="G1708" s="2">
        <v>43301.137731481482</v>
      </c>
      <c r="H1708" t="s">
        <v>689</v>
      </c>
      <c r="I1708">
        <f t="shared" si="26"/>
        <v>494580.87891040643</v>
      </c>
    </row>
    <row r="1709" spans="1:9" x14ac:dyDescent="0.25">
      <c r="A1709">
        <v>2708</v>
      </c>
      <c r="B1709" t="s">
        <v>17</v>
      </c>
      <c r="C1709" t="s">
        <v>32</v>
      </c>
      <c r="D1709" t="s">
        <v>38</v>
      </c>
      <c r="E1709">
        <v>92.42</v>
      </c>
      <c r="F1709">
        <v>96251478</v>
      </c>
      <c r="G1709" s="2">
        <v>42748.537199074082</v>
      </c>
      <c r="H1709" t="s">
        <v>650</v>
      </c>
      <c r="I1709">
        <f t="shared" si="26"/>
        <v>1041457.2386929236</v>
      </c>
    </row>
    <row r="1710" spans="1:9" x14ac:dyDescent="0.25">
      <c r="A1710">
        <v>2709</v>
      </c>
      <c r="B1710" t="s">
        <v>20</v>
      </c>
      <c r="C1710" t="s">
        <v>35</v>
      </c>
      <c r="D1710" t="s">
        <v>48</v>
      </c>
      <c r="E1710">
        <v>125.8</v>
      </c>
      <c r="F1710">
        <v>69040270</v>
      </c>
      <c r="G1710" s="2">
        <v>42261.466099537043</v>
      </c>
      <c r="H1710" t="s">
        <v>986</v>
      </c>
      <c r="I1710">
        <f t="shared" si="26"/>
        <v>548809.77742448333</v>
      </c>
    </row>
    <row r="1711" spans="1:9" x14ac:dyDescent="0.25">
      <c r="A1711">
        <v>2710</v>
      </c>
      <c r="B1711" t="s">
        <v>9</v>
      </c>
      <c r="C1711" t="s">
        <v>24</v>
      </c>
      <c r="D1711" t="s">
        <v>47</v>
      </c>
      <c r="E1711">
        <v>60.34</v>
      </c>
      <c r="F1711">
        <v>82869372</v>
      </c>
      <c r="G1711" s="2">
        <v>42089.65042824074</v>
      </c>
      <c r="H1711" t="s">
        <v>884</v>
      </c>
      <c r="I1711">
        <f t="shared" si="26"/>
        <v>1373373.7487570434</v>
      </c>
    </row>
    <row r="1712" spans="1:9" x14ac:dyDescent="0.25">
      <c r="A1712">
        <v>2711</v>
      </c>
      <c r="B1712" t="s">
        <v>19</v>
      </c>
      <c r="C1712" t="s">
        <v>34</v>
      </c>
      <c r="D1712" t="s">
        <v>41</v>
      </c>
      <c r="E1712">
        <v>58.5</v>
      </c>
      <c r="F1712">
        <v>70207559</v>
      </c>
      <c r="G1712" s="2">
        <v>43284.447187500002</v>
      </c>
      <c r="H1712" t="s">
        <v>253</v>
      </c>
      <c r="I1712">
        <f t="shared" si="26"/>
        <v>1200129.2136752137</v>
      </c>
    </row>
    <row r="1713" spans="1:9" x14ac:dyDescent="0.25">
      <c r="A1713">
        <v>2712</v>
      </c>
      <c r="B1713" t="s">
        <v>13</v>
      </c>
      <c r="C1713" t="s">
        <v>28</v>
      </c>
      <c r="D1713" t="s">
        <v>44</v>
      </c>
      <c r="E1713">
        <v>182.71</v>
      </c>
      <c r="F1713">
        <v>35436003</v>
      </c>
      <c r="G1713" s="2">
        <v>39828.608877314808</v>
      </c>
      <c r="H1713" t="s">
        <v>1082</v>
      </c>
      <c r="I1713">
        <f t="shared" si="26"/>
        <v>193946.70789776146</v>
      </c>
    </row>
    <row r="1714" spans="1:9" x14ac:dyDescent="0.25">
      <c r="A1714">
        <v>2713</v>
      </c>
      <c r="B1714" t="s">
        <v>20</v>
      </c>
      <c r="C1714" t="s">
        <v>35</v>
      </c>
      <c r="D1714" t="s">
        <v>39</v>
      </c>
      <c r="E1714">
        <v>118.77</v>
      </c>
      <c r="F1714">
        <v>57451056</v>
      </c>
      <c r="G1714" s="2">
        <v>42258.392280092587</v>
      </c>
      <c r="H1714" t="s">
        <v>591</v>
      </c>
      <c r="I1714">
        <f t="shared" si="26"/>
        <v>483716.89820661786</v>
      </c>
    </row>
    <row r="1715" spans="1:9" x14ac:dyDescent="0.25">
      <c r="A1715">
        <v>2714</v>
      </c>
      <c r="B1715" t="s">
        <v>9</v>
      </c>
      <c r="C1715" t="s">
        <v>24</v>
      </c>
      <c r="D1715" t="s">
        <v>39</v>
      </c>
      <c r="E1715">
        <v>189.72</v>
      </c>
      <c r="F1715">
        <v>89650479</v>
      </c>
      <c r="G1715" s="2">
        <v>40802.74759259259</v>
      </c>
      <c r="H1715" t="s">
        <v>1083</v>
      </c>
      <c r="I1715">
        <f t="shared" si="26"/>
        <v>472541.00253004429</v>
      </c>
    </row>
    <row r="1716" spans="1:9" x14ac:dyDescent="0.25">
      <c r="A1716">
        <v>2715</v>
      </c>
      <c r="B1716" t="s">
        <v>18</v>
      </c>
      <c r="C1716" t="s">
        <v>33</v>
      </c>
      <c r="D1716" t="s">
        <v>42</v>
      </c>
      <c r="E1716">
        <v>190.93</v>
      </c>
      <c r="F1716">
        <v>23937050</v>
      </c>
      <c r="G1716" s="2">
        <v>38497.275590277779</v>
      </c>
      <c r="H1716" t="s">
        <v>681</v>
      </c>
      <c r="I1716">
        <f t="shared" si="26"/>
        <v>125370.81652961818</v>
      </c>
    </row>
    <row r="1717" spans="1:9" x14ac:dyDescent="0.25">
      <c r="A1717">
        <v>2716</v>
      </c>
      <c r="B1717" t="s">
        <v>17</v>
      </c>
      <c r="C1717" t="s">
        <v>32</v>
      </c>
      <c r="D1717" t="s">
        <v>42</v>
      </c>
      <c r="E1717">
        <v>166.5</v>
      </c>
      <c r="F1717">
        <v>98381874</v>
      </c>
      <c r="G1717" s="2">
        <v>44519.772291666668</v>
      </c>
      <c r="H1717" t="s">
        <v>1084</v>
      </c>
      <c r="I1717">
        <f t="shared" si="26"/>
        <v>590882.12612612615</v>
      </c>
    </row>
    <row r="1718" spans="1:9" x14ac:dyDescent="0.25">
      <c r="A1718">
        <v>2717</v>
      </c>
      <c r="B1718" t="s">
        <v>8</v>
      </c>
      <c r="C1718" t="s">
        <v>23</v>
      </c>
      <c r="D1718" t="s">
        <v>45</v>
      </c>
      <c r="E1718">
        <v>43.9</v>
      </c>
      <c r="F1718">
        <v>28120051</v>
      </c>
      <c r="G1718" s="2">
        <v>42316.905902777777</v>
      </c>
      <c r="H1718" t="s">
        <v>340</v>
      </c>
      <c r="I1718">
        <f t="shared" si="26"/>
        <v>640547.85876993171</v>
      </c>
    </row>
    <row r="1719" spans="1:9" x14ac:dyDescent="0.25">
      <c r="A1719">
        <v>2718</v>
      </c>
      <c r="B1719" t="s">
        <v>9</v>
      </c>
      <c r="C1719" t="s">
        <v>24</v>
      </c>
      <c r="D1719" t="s">
        <v>41</v>
      </c>
      <c r="E1719">
        <v>171.92</v>
      </c>
      <c r="F1719">
        <v>95061607</v>
      </c>
      <c r="G1719" s="2">
        <v>40036.108344907407</v>
      </c>
      <c r="H1719" t="s">
        <v>1085</v>
      </c>
      <c r="I1719">
        <f t="shared" si="26"/>
        <v>552940.94346207543</v>
      </c>
    </row>
    <row r="1720" spans="1:9" x14ac:dyDescent="0.25">
      <c r="A1720">
        <v>2719</v>
      </c>
      <c r="B1720" t="s">
        <v>14</v>
      </c>
      <c r="C1720" t="s">
        <v>29</v>
      </c>
      <c r="D1720" t="s">
        <v>43</v>
      </c>
      <c r="E1720">
        <v>128.81</v>
      </c>
      <c r="F1720">
        <v>12703325</v>
      </c>
      <c r="G1720" s="2">
        <v>38335.992314814823</v>
      </c>
      <c r="H1720" t="s">
        <v>307</v>
      </c>
      <c r="I1720">
        <f t="shared" si="26"/>
        <v>98620.642807235461</v>
      </c>
    </row>
    <row r="1721" spans="1:9" x14ac:dyDescent="0.25">
      <c r="A1721">
        <v>2720</v>
      </c>
      <c r="B1721" t="s">
        <v>15</v>
      </c>
      <c r="C1721" t="s">
        <v>30</v>
      </c>
      <c r="D1721" t="s">
        <v>43</v>
      </c>
      <c r="E1721">
        <v>127.92</v>
      </c>
      <c r="F1721">
        <v>23637772</v>
      </c>
      <c r="G1721" s="2">
        <v>38351.632418981477</v>
      </c>
      <c r="H1721" t="s">
        <v>317</v>
      </c>
      <c r="I1721">
        <f t="shared" si="26"/>
        <v>184785.5847404628</v>
      </c>
    </row>
    <row r="1722" spans="1:9" x14ac:dyDescent="0.25">
      <c r="A1722">
        <v>2721</v>
      </c>
      <c r="B1722" t="s">
        <v>11</v>
      </c>
      <c r="C1722" t="s">
        <v>26</v>
      </c>
      <c r="D1722" t="s">
        <v>43</v>
      </c>
      <c r="E1722">
        <v>179.27</v>
      </c>
      <c r="F1722">
        <v>46758752</v>
      </c>
      <c r="G1722" s="2">
        <v>41436.790810185194</v>
      </c>
      <c r="H1722" t="s">
        <v>923</v>
      </c>
      <c r="I1722">
        <f t="shared" si="26"/>
        <v>260828.64952306575</v>
      </c>
    </row>
    <row r="1723" spans="1:9" x14ac:dyDescent="0.25">
      <c r="A1723">
        <v>2722</v>
      </c>
      <c r="B1723" t="s">
        <v>9</v>
      </c>
      <c r="C1723" t="s">
        <v>24</v>
      </c>
      <c r="D1723" t="s">
        <v>40</v>
      </c>
      <c r="E1723">
        <v>157.62</v>
      </c>
      <c r="F1723">
        <v>40942571</v>
      </c>
      <c r="G1723" s="2">
        <v>44612.220983796287</v>
      </c>
      <c r="H1723" t="s">
        <v>822</v>
      </c>
      <c r="I1723">
        <f t="shared" si="26"/>
        <v>259754.92323309224</v>
      </c>
    </row>
    <row r="1724" spans="1:9" x14ac:dyDescent="0.25">
      <c r="A1724">
        <v>2723</v>
      </c>
      <c r="B1724" t="s">
        <v>11</v>
      </c>
      <c r="C1724" t="s">
        <v>26</v>
      </c>
      <c r="D1724" t="s">
        <v>40</v>
      </c>
      <c r="E1724">
        <v>177.34</v>
      </c>
      <c r="F1724">
        <v>51726365</v>
      </c>
      <c r="G1724" s="2">
        <v>40926.045069444437</v>
      </c>
      <c r="H1724" t="s">
        <v>1019</v>
      </c>
      <c r="I1724">
        <f t="shared" si="26"/>
        <v>291679.06281718734</v>
      </c>
    </row>
    <row r="1725" spans="1:9" x14ac:dyDescent="0.25">
      <c r="A1725">
        <v>2724</v>
      </c>
      <c r="B1725" t="s">
        <v>17</v>
      </c>
      <c r="C1725" t="s">
        <v>32</v>
      </c>
      <c r="D1725" t="s">
        <v>40</v>
      </c>
      <c r="E1725">
        <v>94.51</v>
      </c>
      <c r="F1725">
        <v>87460724</v>
      </c>
      <c r="G1725" s="2">
        <v>44692.354560185187</v>
      </c>
      <c r="H1725" t="s">
        <v>1069</v>
      </c>
      <c r="I1725">
        <f t="shared" si="26"/>
        <v>925412.37964236585</v>
      </c>
    </row>
    <row r="1726" spans="1:9" x14ac:dyDescent="0.25">
      <c r="A1726">
        <v>2725</v>
      </c>
      <c r="B1726" t="s">
        <v>16</v>
      </c>
      <c r="C1726" t="s">
        <v>31</v>
      </c>
      <c r="D1726" t="s">
        <v>46</v>
      </c>
      <c r="E1726">
        <v>143.19999999999999</v>
      </c>
      <c r="F1726">
        <v>66356944</v>
      </c>
      <c r="G1726" s="2">
        <v>43784.944236111107</v>
      </c>
      <c r="H1726" t="s">
        <v>642</v>
      </c>
      <c r="I1726">
        <f t="shared" si="26"/>
        <v>463386.48044692742</v>
      </c>
    </row>
    <row r="1727" spans="1:9" x14ac:dyDescent="0.25">
      <c r="A1727">
        <v>2726</v>
      </c>
      <c r="B1727" t="s">
        <v>15</v>
      </c>
      <c r="C1727" t="s">
        <v>30</v>
      </c>
      <c r="D1727" t="s">
        <v>40</v>
      </c>
      <c r="E1727">
        <v>57.73</v>
      </c>
      <c r="F1727">
        <v>15711451</v>
      </c>
      <c r="G1727" s="2">
        <v>42803.250844907408</v>
      </c>
      <c r="H1727" t="s">
        <v>110</v>
      </c>
      <c r="I1727">
        <f t="shared" si="26"/>
        <v>272154.01004676946</v>
      </c>
    </row>
    <row r="1728" spans="1:9" x14ac:dyDescent="0.25">
      <c r="A1728">
        <v>2727</v>
      </c>
      <c r="B1728" t="s">
        <v>19</v>
      </c>
      <c r="C1728" t="s">
        <v>34</v>
      </c>
      <c r="D1728" t="s">
        <v>44</v>
      </c>
      <c r="E1728">
        <v>38.5</v>
      </c>
      <c r="F1728">
        <v>89509994</v>
      </c>
      <c r="G1728" s="2">
        <v>39769.637939814813</v>
      </c>
      <c r="H1728" t="s">
        <v>1086</v>
      </c>
      <c r="I1728">
        <f t="shared" si="26"/>
        <v>2324934.9090909092</v>
      </c>
    </row>
    <row r="1729" spans="1:9" x14ac:dyDescent="0.25">
      <c r="A1729">
        <v>2728</v>
      </c>
      <c r="B1729" t="s">
        <v>20</v>
      </c>
      <c r="C1729" t="s">
        <v>35</v>
      </c>
      <c r="D1729" t="s">
        <v>41</v>
      </c>
      <c r="E1729">
        <v>51.19</v>
      </c>
      <c r="F1729">
        <v>2092212</v>
      </c>
      <c r="G1729" s="2">
        <v>44224.348912037043</v>
      </c>
      <c r="H1729" t="s">
        <v>832</v>
      </c>
      <c r="I1729">
        <f t="shared" si="26"/>
        <v>40871.498339519436</v>
      </c>
    </row>
    <row r="1730" spans="1:9" x14ac:dyDescent="0.25">
      <c r="A1730">
        <v>2729</v>
      </c>
      <c r="B1730" t="s">
        <v>18</v>
      </c>
      <c r="C1730" t="s">
        <v>33</v>
      </c>
      <c r="D1730" t="s">
        <v>45</v>
      </c>
      <c r="E1730">
        <v>68.680000000000007</v>
      </c>
      <c r="F1730">
        <v>51297103</v>
      </c>
      <c r="G1730" s="2">
        <v>38153.380671296298</v>
      </c>
      <c r="H1730" t="s">
        <v>1087</v>
      </c>
      <c r="I1730">
        <f t="shared" si="26"/>
        <v>746900.16016307508</v>
      </c>
    </row>
    <row r="1731" spans="1:9" x14ac:dyDescent="0.25">
      <c r="A1731">
        <v>2730</v>
      </c>
      <c r="B1731" t="s">
        <v>20</v>
      </c>
      <c r="C1731" t="s">
        <v>35</v>
      </c>
      <c r="D1731" t="s">
        <v>39</v>
      </c>
      <c r="E1731">
        <v>185.8</v>
      </c>
      <c r="F1731">
        <v>78424603</v>
      </c>
      <c r="G1731" s="2">
        <v>39987.542048611111</v>
      </c>
      <c r="H1731" t="s">
        <v>343</v>
      </c>
      <c r="I1731">
        <f t="shared" ref="I1731:I1794" si="27">F1731/E1731</f>
        <v>422091.512378902</v>
      </c>
    </row>
    <row r="1732" spans="1:9" x14ac:dyDescent="0.25">
      <c r="A1732">
        <v>2731</v>
      </c>
      <c r="B1732" t="s">
        <v>11</v>
      </c>
      <c r="C1732" t="s">
        <v>26</v>
      </c>
      <c r="D1732" t="s">
        <v>40</v>
      </c>
      <c r="E1732">
        <v>181.2</v>
      </c>
      <c r="F1732">
        <v>40719748</v>
      </c>
      <c r="G1732" s="2">
        <v>39727.536712962959</v>
      </c>
      <c r="H1732" t="s">
        <v>1088</v>
      </c>
      <c r="I1732">
        <f t="shared" si="27"/>
        <v>224722.67108167772</v>
      </c>
    </row>
    <row r="1733" spans="1:9" x14ac:dyDescent="0.25">
      <c r="A1733">
        <v>2732</v>
      </c>
      <c r="B1733" t="s">
        <v>9</v>
      </c>
      <c r="C1733" t="s">
        <v>24</v>
      </c>
      <c r="D1733" t="s">
        <v>40</v>
      </c>
      <c r="E1733">
        <v>36.71</v>
      </c>
      <c r="F1733">
        <v>48813219</v>
      </c>
      <c r="G1733" s="2">
        <v>40739.135972222219</v>
      </c>
      <c r="H1733" t="s">
        <v>719</v>
      </c>
      <c r="I1733">
        <f t="shared" si="27"/>
        <v>1329698.1476436937</v>
      </c>
    </row>
    <row r="1734" spans="1:9" x14ac:dyDescent="0.25">
      <c r="A1734">
        <v>2733</v>
      </c>
      <c r="B1734" t="s">
        <v>11</v>
      </c>
      <c r="C1734" t="s">
        <v>26</v>
      </c>
      <c r="D1734" t="s">
        <v>39</v>
      </c>
      <c r="E1734">
        <v>91.96</v>
      </c>
      <c r="F1734">
        <v>5526383</v>
      </c>
      <c r="G1734" s="2">
        <v>40449.508530092593</v>
      </c>
      <c r="H1734" t="s">
        <v>496</v>
      </c>
      <c r="I1734">
        <f t="shared" si="27"/>
        <v>60095.508916920408</v>
      </c>
    </row>
    <row r="1735" spans="1:9" x14ac:dyDescent="0.25">
      <c r="A1735">
        <v>2734</v>
      </c>
      <c r="B1735" t="s">
        <v>9</v>
      </c>
      <c r="C1735" t="s">
        <v>24</v>
      </c>
      <c r="D1735" t="s">
        <v>46</v>
      </c>
      <c r="E1735">
        <v>105.48</v>
      </c>
      <c r="F1735">
        <v>77501365</v>
      </c>
      <c r="G1735" s="2">
        <v>38601.383298611108</v>
      </c>
      <c r="H1735" t="s">
        <v>894</v>
      </c>
      <c r="I1735">
        <f t="shared" si="27"/>
        <v>734749.38376943499</v>
      </c>
    </row>
    <row r="1736" spans="1:9" x14ac:dyDescent="0.25">
      <c r="A1736">
        <v>2735</v>
      </c>
      <c r="B1736" t="s">
        <v>13</v>
      </c>
      <c r="C1736" t="s">
        <v>28</v>
      </c>
      <c r="D1736" t="s">
        <v>39</v>
      </c>
      <c r="E1736">
        <v>57.43</v>
      </c>
      <c r="F1736">
        <v>58595627</v>
      </c>
      <c r="G1736" s="2">
        <v>42276.972673611112</v>
      </c>
      <c r="H1736" t="s">
        <v>1089</v>
      </c>
      <c r="I1736">
        <f t="shared" si="27"/>
        <v>1020296.4826745604</v>
      </c>
    </row>
    <row r="1737" spans="1:9" x14ac:dyDescent="0.25">
      <c r="A1737">
        <v>2736</v>
      </c>
      <c r="B1737" t="s">
        <v>19</v>
      </c>
      <c r="C1737" t="s">
        <v>34</v>
      </c>
      <c r="D1737" t="s">
        <v>39</v>
      </c>
      <c r="E1737">
        <v>97.65</v>
      </c>
      <c r="F1737">
        <v>81292168</v>
      </c>
      <c r="G1737" s="2">
        <v>43538.124340277784</v>
      </c>
      <c r="H1737" t="s">
        <v>1090</v>
      </c>
      <c r="I1737">
        <f t="shared" si="27"/>
        <v>832485.07936507929</v>
      </c>
    </row>
    <row r="1738" spans="1:9" x14ac:dyDescent="0.25">
      <c r="A1738">
        <v>2737</v>
      </c>
      <c r="B1738" t="s">
        <v>8</v>
      </c>
      <c r="C1738" t="s">
        <v>23</v>
      </c>
      <c r="D1738" t="s">
        <v>40</v>
      </c>
      <c r="E1738">
        <v>168.21</v>
      </c>
      <c r="F1738">
        <v>93062571</v>
      </c>
      <c r="G1738" s="2">
        <v>43069.986064814817</v>
      </c>
      <c r="H1738" t="s">
        <v>1091</v>
      </c>
      <c r="I1738">
        <f t="shared" si="27"/>
        <v>553252.30961298372</v>
      </c>
    </row>
    <row r="1739" spans="1:9" x14ac:dyDescent="0.25">
      <c r="A1739">
        <v>2738</v>
      </c>
      <c r="B1739" t="s">
        <v>16</v>
      </c>
      <c r="C1739" t="s">
        <v>31</v>
      </c>
      <c r="D1739" t="s">
        <v>40</v>
      </c>
      <c r="E1739">
        <v>114.48</v>
      </c>
      <c r="F1739">
        <v>42745697</v>
      </c>
      <c r="G1739" s="2">
        <v>41945.119745370372</v>
      </c>
      <c r="H1739" t="s">
        <v>155</v>
      </c>
      <c r="I1739">
        <f t="shared" si="27"/>
        <v>373390.08560447238</v>
      </c>
    </row>
    <row r="1740" spans="1:9" x14ac:dyDescent="0.25">
      <c r="A1740">
        <v>2739</v>
      </c>
      <c r="B1740" t="s">
        <v>15</v>
      </c>
      <c r="C1740" t="s">
        <v>30</v>
      </c>
      <c r="D1740" t="s">
        <v>38</v>
      </c>
      <c r="E1740">
        <v>175.14</v>
      </c>
      <c r="F1740">
        <v>51145131</v>
      </c>
      <c r="G1740" s="2">
        <v>39061.063738425917</v>
      </c>
      <c r="H1740" t="s">
        <v>512</v>
      </c>
      <c r="I1740">
        <f t="shared" si="27"/>
        <v>292024.27201096265</v>
      </c>
    </row>
    <row r="1741" spans="1:9" x14ac:dyDescent="0.25">
      <c r="A1741">
        <v>2740</v>
      </c>
      <c r="B1741" t="s">
        <v>11</v>
      </c>
      <c r="C1741" t="s">
        <v>26</v>
      </c>
      <c r="D1741" t="s">
        <v>42</v>
      </c>
      <c r="E1741">
        <v>153.46</v>
      </c>
      <c r="F1741">
        <v>45535513</v>
      </c>
      <c r="G1741" s="2">
        <v>43394.987870370373</v>
      </c>
      <c r="H1741" t="s">
        <v>1092</v>
      </c>
      <c r="I1741">
        <f t="shared" si="27"/>
        <v>296725.61579564709</v>
      </c>
    </row>
    <row r="1742" spans="1:9" x14ac:dyDescent="0.25">
      <c r="A1742">
        <v>2741</v>
      </c>
      <c r="B1742" t="s">
        <v>8</v>
      </c>
      <c r="C1742" t="s">
        <v>23</v>
      </c>
      <c r="D1742" t="s">
        <v>47</v>
      </c>
      <c r="E1742">
        <v>88.74</v>
      </c>
      <c r="F1742">
        <v>10978770</v>
      </c>
      <c r="G1742" s="2">
        <v>40846.024317129632</v>
      </c>
      <c r="H1742" t="s">
        <v>1093</v>
      </c>
      <c r="I1742">
        <f t="shared" si="27"/>
        <v>123718.39080459772</v>
      </c>
    </row>
    <row r="1743" spans="1:9" x14ac:dyDescent="0.25">
      <c r="A1743">
        <v>2742</v>
      </c>
      <c r="B1743" t="s">
        <v>13</v>
      </c>
      <c r="C1743" t="s">
        <v>28</v>
      </c>
      <c r="D1743" t="s">
        <v>43</v>
      </c>
      <c r="E1743">
        <v>42</v>
      </c>
      <c r="F1743">
        <v>85007390</v>
      </c>
      <c r="G1743" s="2">
        <v>39454.187881944446</v>
      </c>
      <c r="H1743" t="s">
        <v>364</v>
      </c>
      <c r="I1743">
        <f t="shared" si="27"/>
        <v>2023985.4761904762</v>
      </c>
    </row>
    <row r="1744" spans="1:9" x14ac:dyDescent="0.25">
      <c r="A1744">
        <v>2743</v>
      </c>
      <c r="B1744" t="s">
        <v>16</v>
      </c>
      <c r="C1744" t="s">
        <v>31</v>
      </c>
      <c r="D1744" t="s">
        <v>48</v>
      </c>
      <c r="E1744">
        <v>67.569999999999993</v>
      </c>
      <c r="F1744">
        <v>83337042</v>
      </c>
      <c r="G1744" s="2">
        <v>38461.407511574071</v>
      </c>
      <c r="H1744" t="s">
        <v>1094</v>
      </c>
      <c r="I1744">
        <f t="shared" si="27"/>
        <v>1233343.8212224361</v>
      </c>
    </row>
    <row r="1745" spans="1:9" x14ac:dyDescent="0.25">
      <c r="A1745">
        <v>2744</v>
      </c>
      <c r="B1745" t="s">
        <v>20</v>
      </c>
      <c r="C1745" t="s">
        <v>35</v>
      </c>
      <c r="D1745" t="s">
        <v>42</v>
      </c>
      <c r="E1745">
        <v>89.86</v>
      </c>
      <c r="F1745">
        <v>30489668</v>
      </c>
      <c r="G1745" s="2">
        <v>44306.627905092602</v>
      </c>
      <c r="H1745" t="s">
        <v>719</v>
      </c>
      <c r="I1745">
        <f t="shared" si="27"/>
        <v>339301.89183173823</v>
      </c>
    </row>
    <row r="1746" spans="1:9" x14ac:dyDescent="0.25">
      <c r="A1746">
        <v>2745</v>
      </c>
      <c r="B1746" t="s">
        <v>18</v>
      </c>
      <c r="C1746" t="s">
        <v>33</v>
      </c>
      <c r="D1746" t="s">
        <v>41</v>
      </c>
      <c r="E1746">
        <v>186.83</v>
      </c>
      <c r="F1746">
        <v>34105994</v>
      </c>
      <c r="G1746" s="2">
        <v>42486.517685185187</v>
      </c>
      <c r="H1746" t="s">
        <v>1095</v>
      </c>
      <c r="I1746">
        <f t="shared" si="27"/>
        <v>182550.95006155327</v>
      </c>
    </row>
    <row r="1747" spans="1:9" x14ac:dyDescent="0.25">
      <c r="A1747">
        <v>2746</v>
      </c>
      <c r="B1747" t="s">
        <v>16</v>
      </c>
      <c r="C1747" t="s">
        <v>31</v>
      </c>
      <c r="D1747" t="s">
        <v>48</v>
      </c>
      <c r="E1747">
        <v>145.5</v>
      </c>
      <c r="F1747">
        <v>68459535</v>
      </c>
      <c r="G1747" s="2">
        <v>39561.306875000002</v>
      </c>
      <c r="H1747" t="s">
        <v>1096</v>
      </c>
      <c r="I1747">
        <f t="shared" si="27"/>
        <v>470512.26804123714</v>
      </c>
    </row>
    <row r="1748" spans="1:9" x14ac:dyDescent="0.25">
      <c r="A1748">
        <v>2747</v>
      </c>
      <c r="B1748" t="s">
        <v>11</v>
      </c>
      <c r="C1748" t="s">
        <v>26</v>
      </c>
      <c r="D1748" t="s">
        <v>39</v>
      </c>
      <c r="E1748">
        <v>53.89</v>
      </c>
      <c r="F1748">
        <v>98263038</v>
      </c>
      <c r="G1748" s="2">
        <v>42033.396539351852</v>
      </c>
      <c r="H1748" t="s">
        <v>362</v>
      </c>
      <c r="I1748">
        <f t="shared" si="27"/>
        <v>1823400.222675821</v>
      </c>
    </row>
    <row r="1749" spans="1:9" x14ac:dyDescent="0.25">
      <c r="A1749">
        <v>2748</v>
      </c>
      <c r="B1749" t="s">
        <v>17</v>
      </c>
      <c r="C1749" t="s">
        <v>32</v>
      </c>
      <c r="D1749" t="s">
        <v>39</v>
      </c>
      <c r="E1749">
        <v>172.66</v>
      </c>
      <c r="F1749">
        <v>34928165</v>
      </c>
      <c r="G1749" s="2">
        <v>41839.686493055553</v>
      </c>
      <c r="H1749" t="s">
        <v>1097</v>
      </c>
      <c r="I1749">
        <f t="shared" si="27"/>
        <v>202294.4804818719</v>
      </c>
    </row>
    <row r="1750" spans="1:9" x14ac:dyDescent="0.25">
      <c r="A1750">
        <v>2749</v>
      </c>
      <c r="B1750" t="s">
        <v>21</v>
      </c>
      <c r="C1750" t="s">
        <v>36</v>
      </c>
      <c r="D1750" t="s">
        <v>47</v>
      </c>
      <c r="E1750">
        <v>81.55</v>
      </c>
      <c r="F1750">
        <v>42589584</v>
      </c>
      <c r="G1750" s="2">
        <v>38399.817407407398</v>
      </c>
      <c r="H1750" t="s">
        <v>234</v>
      </c>
      <c r="I1750">
        <f t="shared" si="27"/>
        <v>522251.18332311464</v>
      </c>
    </row>
    <row r="1751" spans="1:9" x14ac:dyDescent="0.25">
      <c r="A1751">
        <v>2750</v>
      </c>
      <c r="B1751" t="s">
        <v>19</v>
      </c>
      <c r="C1751" t="s">
        <v>34</v>
      </c>
      <c r="D1751" t="s">
        <v>38</v>
      </c>
      <c r="E1751">
        <v>181.36</v>
      </c>
      <c r="F1751">
        <v>61359564</v>
      </c>
      <c r="G1751" s="2">
        <v>44645.524942129632</v>
      </c>
      <c r="H1751" t="s">
        <v>141</v>
      </c>
      <c r="I1751">
        <f t="shared" si="27"/>
        <v>338330.19408910454</v>
      </c>
    </row>
    <row r="1752" spans="1:9" x14ac:dyDescent="0.25">
      <c r="A1752">
        <v>2751</v>
      </c>
      <c r="B1752" t="s">
        <v>19</v>
      </c>
      <c r="C1752" t="s">
        <v>34</v>
      </c>
      <c r="D1752" t="s">
        <v>45</v>
      </c>
      <c r="E1752">
        <v>155.38999999999999</v>
      </c>
      <c r="F1752">
        <v>76433976</v>
      </c>
      <c r="G1752" s="2">
        <v>44042.875208333331</v>
      </c>
      <c r="H1752" t="s">
        <v>918</v>
      </c>
      <c r="I1752">
        <f t="shared" si="27"/>
        <v>491884.7802303881</v>
      </c>
    </row>
    <row r="1753" spans="1:9" x14ac:dyDescent="0.25">
      <c r="A1753">
        <v>2752</v>
      </c>
      <c r="B1753" t="s">
        <v>14</v>
      </c>
      <c r="C1753" t="s">
        <v>29</v>
      </c>
      <c r="D1753" t="s">
        <v>45</v>
      </c>
      <c r="E1753">
        <v>156.22999999999999</v>
      </c>
      <c r="F1753">
        <v>25340673</v>
      </c>
      <c r="G1753" s="2">
        <v>44369.969143518523</v>
      </c>
      <c r="H1753" t="s">
        <v>1098</v>
      </c>
      <c r="I1753">
        <f t="shared" si="27"/>
        <v>162201.06893682393</v>
      </c>
    </row>
    <row r="1754" spans="1:9" x14ac:dyDescent="0.25">
      <c r="A1754">
        <v>2753</v>
      </c>
      <c r="B1754" t="s">
        <v>15</v>
      </c>
      <c r="C1754" t="s">
        <v>30</v>
      </c>
      <c r="D1754" t="s">
        <v>45</v>
      </c>
      <c r="E1754">
        <v>160.32</v>
      </c>
      <c r="F1754">
        <v>60156161</v>
      </c>
      <c r="G1754" s="2">
        <v>42181.250173611108</v>
      </c>
      <c r="H1754" t="s">
        <v>1099</v>
      </c>
      <c r="I1754">
        <f t="shared" si="27"/>
        <v>375225.55513972056</v>
      </c>
    </row>
    <row r="1755" spans="1:9" x14ac:dyDescent="0.25">
      <c r="A1755">
        <v>2754</v>
      </c>
      <c r="B1755" t="s">
        <v>9</v>
      </c>
      <c r="C1755" t="s">
        <v>24</v>
      </c>
      <c r="D1755" t="s">
        <v>42</v>
      </c>
      <c r="E1755">
        <v>158.83000000000001</v>
      </c>
      <c r="F1755">
        <v>996684</v>
      </c>
      <c r="G1755" s="2">
        <v>43200.95989583333</v>
      </c>
      <c r="H1755" t="s">
        <v>1100</v>
      </c>
      <c r="I1755">
        <f t="shared" si="27"/>
        <v>6275.1621230246174</v>
      </c>
    </row>
    <row r="1756" spans="1:9" x14ac:dyDescent="0.25">
      <c r="A1756">
        <v>2755</v>
      </c>
      <c r="B1756" t="s">
        <v>22</v>
      </c>
      <c r="C1756" t="s">
        <v>37</v>
      </c>
      <c r="D1756" t="s">
        <v>39</v>
      </c>
      <c r="E1756">
        <v>139.1</v>
      </c>
      <c r="F1756">
        <v>19740946</v>
      </c>
      <c r="G1756" s="2">
        <v>38642.503483796303</v>
      </c>
      <c r="H1756" t="s">
        <v>628</v>
      </c>
      <c r="I1756">
        <f t="shared" si="27"/>
        <v>141919.09417685118</v>
      </c>
    </row>
    <row r="1757" spans="1:9" x14ac:dyDescent="0.25">
      <c r="A1757">
        <v>2756</v>
      </c>
      <c r="B1757" t="s">
        <v>12</v>
      </c>
      <c r="C1757" t="s">
        <v>27</v>
      </c>
      <c r="D1757" t="s">
        <v>38</v>
      </c>
      <c r="E1757">
        <v>137.47</v>
      </c>
      <c r="F1757">
        <v>17174003</v>
      </c>
      <c r="G1757" s="2">
        <v>43092.94090277778</v>
      </c>
      <c r="H1757" t="s">
        <v>1054</v>
      </c>
      <c r="I1757">
        <f t="shared" si="27"/>
        <v>124929.09725758347</v>
      </c>
    </row>
    <row r="1758" spans="1:9" x14ac:dyDescent="0.25">
      <c r="A1758">
        <v>2757</v>
      </c>
      <c r="B1758" t="s">
        <v>13</v>
      </c>
      <c r="C1758" t="s">
        <v>28</v>
      </c>
      <c r="D1758" t="s">
        <v>39</v>
      </c>
      <c r="E1758">
        <v>64.83</v>
      </c>
      <c r="F1758">
        <v>27353881</v>
      </c>
      <c r="G1758" s="2">
        <v>43866.00640046296</v>
      </c>
      <c r="H1758" t="s">
        <v>587</v>
      </c>
      <c r="I1758">
        <f t="shared" si="27"/>
        <v>421932.45411075122</v>
      </c>
    </row>
    <row r="1759" spans="1:9" x14ac:dyDescent="0.25">
      <c r="A1759">
        <v>2758</v>
      </c>
      <c r="B1759" t="s">
        <v>11</v>
      </c>
      <c r="C1759" t="s">
        <v>26</v>
      </c>
      <c r="D1759" t="s">
        <v>45</v>
      </c>
      <c r="E1759">
        <v>131.76</v>
      </c>
      <c r="F1759">
        <v>31715597</v>
      </c>
      <c r="G1759" s="2">
        <v>39958.473715277767</v>
      </c>
      <c r="H1759" t="s">
        <v>494</v>
      </c>
      <c r="I1759">
        <f t="shared" si="27"/>
        <v>240707.32392228296</v>
      </c>
    </row>
    <row r="1760" spans="1:9" x14ac:dyDescent="0.25">
      <c r="A1760">
        <v>2759</v>
      </c>
      <c r="B1760" t="s">
        <v>22</v>
      </c>
      <c r="C1760" t="s">
        <v>37</v>
      </c>
      <c r="D1760" t="s">
        <v>44</v>
      </c>
      <c r="E1760">
        <v>178.56</v>
      </c>
      <c r="F1760">
        <v>75577132</v>
      </c>
      <c r="G1760" s="2">
        <v>44242.219421296293</v>
      </c>
      <c r="H1760" t="s">
        <v>186</v>
      </c>
      <c r="I1760">
        <f t="shared" si="27"/>
        <v>423259.02777777775</v>
      </c>
    </row>
    <row r="1761" spans="1:9" x14ac:dyDescent="0.25">
      <c r="A1761">
        <v>2760</v>
      </c>
      <c r="B1761" t="s">
        <v>12</v>
      </c>
      <c r="C1761" t="s">
        <v>27</v>
      </c>
      <c r="D1761" t="s">
        <v>40</v>
      </c>
      <c r="E1761">
        <v>190.44</v>
      </c>
      <c r="F1761">
        <v>45444350</v>
      </c>
      <c r="G1761" s="2">
        <v>44186.039594907408</v>
      </c>
      <c r="H1761" t="s">
        <v>899</v>
      </c>
      <c r="I1761">
        <f t="shared" si="27"/>
        <v>238628.1768536022</v>
      </c>
    </row>
    <row r="1762" spans="1:9" x14ac:dyDescent="0.25">
      <c r="A1762">
        <v>2761</v>
      </c>
      <c r="B1762" t="s">
        <v>13</v>
      </c>
      <c r="C1762" t="s">
        <v>28</v>
      </c>
      <c r="D1762" t="s">
        <v>44</v>
      </c>
      <c r="E1762">
        <v>121.94</v>
      </c>
      <c r="F1762">
        <v>64049165</v>
      </c>
      <c r="G1762" s="2">
        <v>42774.154583333337</v>
      </c>
      <c r="H1762" t="s">
        <v>740</v>
      </c>
      <c r="I1762">
        <f t="shared" si="27"/>
        <v>525251.47613580455</v>
      </c>
    </row>
    <row r="1763" spans="1:9" x14ac:dyDescent="0.25">
      <c r="A1763">
        <v>2762</v>
      </c>
      <c r="B1763" t="s">
        <v>16</v>
      </c>
      <c r="C1763" t="s">
        <v>31</v>
      </c>
      <c r="D1763" t="s">
        <v>41</v>
      </c>
      <c r="E1763">
        <v>53.62</v>
      </c>
      <c r="F1763">
        <v>55249810</v>
      </c>
      <c r="G1763" s="2">
        <v>38887.478761574072</v>
      </c>
      <c r="H1763" t="s">
        <v>411</v>
      </c>
      <c r="I1763">
        <f t="shared" si="27"/>
        <v>1030395.5613577024</v>
      </c>
    </row>
    <row r="1764" spans="1:9" x14ac:dyDescent="0.25">
      <c r="A1764">
        <v>2763</v>
      </c>
      <c r="B1764" t="s">
        <v>20</v>
      </c>
      <c r="C1764" t="s">
        <v>35</v>
      </c>
      <c r="D1764" t="s">
        <v>48</v>
      </c>
      <c r="E1764">
        <v>89.9</v>
      </c>
      <c r="F1764">
        <v>87021526</v>
      </c>
      <c r="G1764" s="2">
        <v>41890.391041666669</v>
      </c>
      <c r="H1764" t="s">
        <v>352</v>
      </c>
      <c r="I1764">
        <f t="shared" si="27"/>
        <v>967981.37931034481</v>
      </c>
    </row>
    <row r="1765" spans="1:9" x14ac:dyDescent="0.25">
      <c r="A1765">
        <v>2764</v>
      </c>
      <c r="B1765" t="s">
        <v>17</v>
      </c>
      <c r="C1765" t="s">
        <v>32</v>
      </c>
      <c r="D1765" t="s">
        <v>40</v>
      </c>
      <c r="E1765">
        <v>139.5</v>
      </c>
      <c r="F1765">
        <v>92015468</v>
      </c>
      <c r="G1765" s="2">
        <v>42007.748078703713</v>
      </c>
      <c r="H1765" t="s">
        <v>1051</v>
      </c>
      <c r="I1765">
        <f t="shared" si="27"/>
        <v>659609.0896057348</v>
      </c>
    </row>
    <row r="1766" spans="1:9" x14ac:dyDescent="0.25">
      <c r="A1766">
        <v>2765</v>
      </c>
      <c r="B1766" t="s">
        <v>18</v>
      </c>
      <c r="C1766" t="s">
        <v>33</v>
      </c>
      <c r="D1766" t="s">
        <v>40</v>
      </c>
      <c r="E1766">
        <v>108.35</v>
      </c>
      <c r="F1766">
        <v>45259767</v>
      </c>
      <c r="G1766" s="2">
        <v>39763.917754629627</v>
      </c>
      <c r="H1766" t="s">
        <v>778</v>
      </c>
      <c r="I1766">
        <f t="shared" si="27"/>
        <v>417718.20027688053</v>
      </c>
    </row>
    <row r="1767" spans="1:9" x14ac:dyDescent="0.25">
      <c r="A1767">
        <v>2766</v>
      </c>
      <c r="B1767" t="s">
        <v>12</v>
      </c>
      <c r="C1767" t="s">
        <v>27</v>
      </c>
      <c r="D1767" t="s">
        <v>42</v>
      </c>
      <c r="E1767">
        <v>116.6</v>
      </c>
      <c r="F1767">
        <v>3596780</v>
      </c>
      <c r="G1767" s="2">
        <v>44618.206284722219</v>
      </c>
      <c r="H1767" t="s">
        <v>56</v>
      </c>
      <c r="I1767">
        <f t="shared" si="27"/>
        <v>30847.169811320757</v>
      </c>
    </row>
    <row r="1768" spans="1:9" x14ac:dyDescent="0.25">
      <c r="A1768">
        <v>2767</v>
      </c>
      <c r="B1768" t="s">
        <v>22</v>
      </c>
      <c r="C1768" t="s">
        <v>37</v>
      </c>
      <c r="D1768" t="s">
        <v>46</v>
      </c>
      <c r="E1768">
        <v>43.63</v>
      </c>
      <c r="F1768">
        <v>96191437</v>
      </c>
      <c r="G1768" s="2">
        <v>39755.785462962973</v>
      </c>
      <c r="H1768" t="s">
        <v>1101</v>
      </c>
      <c r="I1768">
        <f t="shared" si="27"/>
        <v>2204708.6179234469</v>
      </c>
    </row>
    <row r="1769" spans="1:9" x14ac:dyDescent="0.25">
      <c r="A1769">
        <v>2768</v>
      </c>
      <c r="B1769" t="s">
        <v>9</v>
      </c>
      <c r="C1769" t="s">
        <v>24</v>
      </c>
      <c r="D1769" t="s">
        <v>39</v>
      </c>
      <c r="E1769">
        <v>163.19</v>
      </c>
      <c r="F1769">
        <v>58676707</v>
      </c>
      <c r="G1769" s="2">
        <v>40207.170983796299</v>
      </c>
      <c r="H1769" t="s">
        <v>323</v>
      </c>
      <c r="I1769">
        <f t="shared" si="27"/>
        <v>359560.67773760646</v>
      </c>
    </row>
    <row r="1770" spans="1:9" x14ac:dyDescent="0.25">
      <c r="A1770">
        <v>2769</v>
      </c>
      <c r="B1770" t="s">
        <v>11</v>
      </c>
      <c r="C1770" t="s">
        <v>26</v>
      </c>
      <c r="D1770" t="s">
        <v>42</v>
      </c>
      <c r="E1770">
        <v>169.2</v>
      </c>
      <c r="F1770">
        <v>95392830</v>
      </c>
      <c r="G1770" s="2">
        <v>40308.644583333327</v>
      </c>
      <c r="H1770" t="s">
        <v>675</v>
      </c>
      <c r="I1770">
        <f t="shared" si="27"/>
        <v>563787.41134751774</v>
      </c>
    </row>
    <row r="1771" spans="1:9" x14ac:dyDescent="0.25">
      <c r="A1771">
        <v>2770</v>
      </c>
      <c r="B1771" t="s">
        <v>14</v>
      </c>
      <c r="C1771" t="s">
        <v>29</v>
      </c>
      <c r="D1771" t="s">
        <v>45</v>
      </c>
      <c r="E1771">
        <v>71.28</v>
      </c>
      <c r="F1771">
        <v>79442741</v>
      </c>
      <c r="G1771" s="2">
        <v>39717.503136574072</v>
      </c>
      <c r="H1771" t="s">
        <v>1102</v>
      </c>
      <c r="I1771">
        <f t="shared" si="27"/>
        <v>1114516.5684624019</v>
      </c>
    </row>
    <row r="1772" spans="1:9" x14ac:dyDescent="0.25">
      <c r="A1772">
        <v>2771</v>
      </c>
      <c r="B1772" t="s">
        <v>20</v>
      </c>
      <c r="C1772" t="s">
        <v>35</v>
      </c>
      <c r="D1772" t="s">
        <v>38</v>
      </c>
      <c r="E1772">
        <v>106.6</v>
      </c>
      <c r="F1772">
        <v>34198711</v>
      </c>
      <c r="G1772" s="2">
        <v>40011.257384259261</v>
      </c>
      <c r="H1772" t="s">
        <v>1103</v>
      </c>
      <c r="I1772">
        <f t="shared" si="27"/>
        <v>320813.42401500943</v>
      </c>
    </row>
    <row r="1773" spans="1:9" x14ac:dyDescent="0.25">
      <c r="A1773">
        <v>2772</v>
      </c>
      <c r="B1773" t="s">
        <v>10</v>
      </c>
      <c r="C1773" t="s">
        <v>25</v>
      </c>
      <c r="D1773" t="s">
        <v>42</v>
      </c>
      <c r="E1773">
        <v>199.61</v>
      </c>
      <c r="F1773">
        <v>26012755</v>
      </c>
      <c r="G1773" s="2">
        <v>42795.580011574071</v>
      </c>
      <c r="H1773" t="s">
        <v>1060</v>
      </c>
      <c r="I1773">
        <f t="shared" si="27"/>
        <v>130317.89489504533</v>
      </c>
    </row>
    <row r="1774" spans="1:9" x14ac:dyDescent="0.25">
      <c r="A1774">
        <v>2773</v>
      </c>
      <c r="B1774" t="s">
        <v>18</v>
      </c>
      <c r="C1774" t="s">
        <v>33</v>
      </c>
      <c r="D1774" t="s">
        <v>40</v>
      </c>
      <c r="E1774">
        <v>167.68</v>
      </c>
      <c r="F1774">
        <v>3392660</v>
      </c>
      <c r="G1774" s="2">
        <v>41581.959756944438</v>
      </c>
      <c r="H1774" t="s">
        <v>677</v>
      </c>
      <c r="I1774">
        <f t="shared" si="27"/>
        <v>20232.943702290075</v>
      </c>
    </row>
    <row r="1775" spans="1:9" x14ac:dyDescent="0.25">
      <c r="A1775">
        <v>2774</v>
      </c>
      <c r="B1775" t="s">
        <v>17</v>
      </c>
      <c r="C1775" t="s">
        <v>32</v>
      </c>
      <c r="D1775" t="s">
        <v>45</v>
      </c>
      <c r="E1775">
        <v>64.819999999999993</v>
      </c>
      <c r="F1775">
        <v>77727943</v>
      </c>
      <c r="G1775" s="2">
        <v>39601.86550925926</v>
      </c>
      <c r="H1775" t="s">
        <v>1104</v>
      </c>
      <c r="I1775">
        <f t="shared" si="27"/>
        <v>1199135.1897562481</v>
      </c>
    </row>
    <row r="1776" spans="1:9" x14ac:dyDescent="0.25">
      <c r="A1776">
        <v>2775</v>
      </c>
      <c r="B1776" t="s">
        <v>16</v>
      </c>
      <c r="C1776" t="s">
        <v>31</v>
      </c>
      <c r="D1776" t="s">
        <v>48</v>
      </c>
      <c r="E1776">
        <v>155.62</v>
      </c>
      <c r="F1776">
        <v>65511464</v>
      </c>
      <c r="G1776" s="2">
        <v>42866.466840277782</v>
      </c>
      <c r="H1776" t="s">
        <v>1105</v>
      </c>
      <c r="I1776">
        <f t="shared" si="27"/>
        <v>420970.72355738335</v>
      </c>
    </row>
    <row r="1777" spans="1:9" x14ac:dyDescent="0.25">
      <c r="A1777">
        <v>2776</v>
      </c>
      <c r="B1777" t="s">
        <v>8</v>
      </c>
      <c r="C1777" t="s">
        <v>23</v>
      </c>
      <c r="D1777" t="s">
        <v>46</v>
      </c>
      <c r="E1777">
        <v>58</v>
      </c>
      <c r="F1777">
        <v>83986615</v>
      </c>
      <c r="G1777" s="2">
        <v>39697.030949074076</v>
      </c>
      <c r="H1777" t="s">
        <v>546</v>
      </c>
      <c r="I1777">
        <f t="shared" si="27"/>
        <v>1448045.0862068965</v>
      </c>
    </row>
    <row r="1778" spans="1:9" x14ac:dyDescent="0.25">
      <c r="A1778">
        <v>2777</v>
      </c>
      <c r="B1778" t="s">
        <v>17</v>
      </c>
      <c r="C1778" t="s">
        <v>32</v>
      </c>
      <c r="D1778" t="s">
        <v>41</v>
      </c>
      <c r="E1778">
        <v>33.68</v>
      </c>
      <c r="F1778">
        <v>16227776</v>
      </c>
      <c r="G1778" s="2">
        <v>41130.934328703697</v>
      </c>
      <c r="H1778" t="s">
        <v>1106</v>
      </c>
      <c r="I1778">
        <f t="shared" si="27"/>
        <v>481822.32779097388</v>
      </c>
    </row>
    <row r="1779" spans="1:9" x14ac:dyDescent="0.25">
      <c r="A1779">
        <v>2778</v>
      </c>
      <c r="B1779" t="s">
        <v>12</v>
      </c>
      <c r="C1779" t="s">
        <v>27</v>
      </c>
      <c r="D1779" t="s">
        <v>44</v>
      </c>
      <c r="E1779">
        <v>118.32</v>
      </c>
      <c r="F1779">
        <v>23135710</v>
      </c>
      <c r="G1779" s="2">
        <v>44766.837743055563</v>
      </c>
      <c r="H1779" t="s">
        <v>365</v>
      </c>
      <c r="I1779">
        <f t="shared" si="27"/>
        <v>195535.07437457744</v>
      </c>
    </row>
    <row r="1780" spans="1:9" x14ac:dyDescent="0.25">
      <c r="A1780">
        <v>2779</v>
      </c>
      <c r="B1780" t="s">
        <v>8</v>
      </c>
      <c r="C1780" t="s">
        <v>23</v>
      </c>
      <c r="D1780" t="s">
        <v>46</v>
      </c>
      <c r="E1780">
        <v>78.400000000000006</v>
      </c>
      <c r="F1780">
        <v>14736753</v>
      </c>
      <c r="G1780" s="2">
        <v>39999.789606481478</v>
      </c>
      <c r="H1780" t="s">
        <v>1107</v>
      </c>
      <c r="I1780">
        <f t="shared" si="27"/>
        <v>187968.7882653061</v>
      </c>
    </row>
    <row r="1781" spans="1:9" x14ac:dyDescent="0.25">
      <c r="A1781">
        <v>2780</v>
      </c>
      <c r="B1781" t="s">
        <v>14</v>
      </c>
      <c r="C1781" t="s">
        <v>29</v>
      </c>
      <c r="D1781" t="s">
        <v>48</v>
      </c>
      <c r="E1781">
        <v>182.91</v>
      </c>
      <c r="F1781">
        <v>82088225</v>
      </c>
      <c r="G1781" s="2">
        <v>40838.793310185189</v>
      </c>
      <c r="H1781" t="s">
        <v>63</v>
      </c>
      <c r="I1781">
        <f t="shared" si="27"/>
        <v>448790.25203652069</v>
      </c>
    </row>
    <row r="1782" spans="1:9" x14ac:dyDescent="0.25">
      <c r="A1782">
        <v>2781</v>
      </c>
      <c r="B1782" t="s">
        <v>21</v>
      </c>
      <c r="C1782" t="s">
        <v>36</v>
      </c>
      <c r="D1782" t="s">
        <v>40</v>
      </c>
      <c r="E1782">
        <v>59.12</v>
      </c>
      <c r="F1782">
        <v>40935299</v>
      </c>
      <c r="G1782" s="2">
        <v>42394.715289351851</v>
      </c>
      <c r="H1782" t="s">
        <v>374</v>
      </c>
      <c r="I1782">
        <f t="shared" si="27"/>
        <v>692410.3349120433</v>
      </c>
    </row>
    <row r="1783" spans="1:9" x14ac:dyDescent="0.25">
      <c r="A1783">
        <v>2782</v>
      </c>
      <c r="B1783" t="s">
        <v>16</v>
      </c>
      <c r="C1783" t="s">
        <v>31</v>
      </c>
      <c r="D1783" t="s">
        <v>46</v>
      </c>
      <c r="E1783">
        <v>153.57</v>
      </c>
      <c r="F1783">
        <v>580595</v>
      </c>
      <c r="G1783" s="2">
        <v>41305.648784722223</v>
      </c>
      <c r="H1783" t="s">
        <v>1108</v>
      </c>
      <c r="I1783">
        <f t="shared" si="27"/>
        <v>3780.6537735234747</v>
      </c>
    </row>
    <row r="1784" spans="1:9" x14ac:dyDescent="0.25">
      <c r="A1784">
        <v>2783</v>
      </c>
      <c r="B1784" t="s">
        <v>19</v>
      </c>
      <c r="C1784" t="s">
        <v>34</v>
      </c>
      <c r="D1784" t="s">
        <v>48</v>
      </c>
      <c r="E1784">
        <v>112.18</v>
      </c>
      <c r="F1784">
        <v>8689744</v>
      </c>
      <c r="G1784" s="2">
        <v>39366.347361111111</v>
      </c>
      <c r="H1784" t="s">
        <v>1109</v>
      </c>
      <c r="I1784">
        <f t="shared" si="27"/>
        <v>77462.506685683722</v>
      </c>
    </row>
    <row r="1785" spans="1:9" x14ac:dyDescent="0.25">
      <c r="A1785">
        <v>2784</v>
      </c>
      <c r="B1785" t="s">
        <v>8</v>
      </c>
      <c r="C1785" t="s">
        <v>23</v>
      </c>
      <c r="D1785" t="s">
        <v>41</v>
      </c>
      <c r="E1785">
        <v>172.7</v>
      </c>
      <c r="F1785">
        <v>48023722</v>
      </c>
      <c r="G1785" s="2">
        <v>38421.488854166673</v>
      </c>
      <c r="H1785" t="s">
        <v>844</v>
      </c>
      <c r="I1785">
        <f t="shared" si="27"/>
        <v>278075.98147075856</v>
      </c>
    </row>
    <row r="1786" spans="1:9" x14ac:dyDescent="0.25">
      <c r="A1786">
        <v>2785</v>
      </c>
      <c r="B1786" t="s">
        <v>12</v>
      </c>
      <c r="C1786" t="s">
        <v>27</v>
      </c>
      <c r="D1786" t="s">
        <v>47</v>
      </c>
      <c r="E1786">
        <v>86.25</v>
      </c>
      <c r="F1786">
        <v>96090909</v>
      </c>
      <c r="G1786" s="2">
        <v>38620.427523148152</v>
      </c>
      <c r="H1786" t="s">
        <v>452</v>
      </c>
      <c r="I1786">
        <f t="shared" si="27"/>
        <v>1114097.4956521739</v>
      </c>
    </row>
    <row r="1787" spans="1:9" x14ac:dyDescent="0.25">
      <c r="A1787">
        <v>2786</v>
      </c>
      <c r="B1787" t="s">
        <v>12</v>
      </c>
      <c r="C1787" t="s">
        <v>27</v>
      </c>
      <c r="D1787" t="s">
        <v>38</v>
      </c>
      <c r="E1787">
        <v>82.28</v>
      </c>
      <c r="F1787">
        <v>11790488</v>
      </c>
      <c r="G1787" s="2">
        <v>44721.157905092587</v>
      </c>
      <c r="H1787" t="s">
        <v>200</v>
      </c>
      <c r="I1787">
        <f t="shared" si="27"/>
        <v>143297.13174526009</v>
      </c>
    </row>
    <row r="1788" spans="1:9" x14ac:dyDescent="0.25">
      <c r="A1788">
        <v>2787</v>
      </c>
      <c r="B1788" t="s">
        <v>18</v>
      </c>
      <c r="C1788" t="s">
        <v>33</v>
      </c>
      <c r="D1788" t="s">
        <v>48</v>
      </c>
      <c r="E1788">
        <v>65.540000000000006</v>
      </c>
      <c r="F1788">
        <v>93424801</v>
      </c>
      <c r="G1788" s="2">
        <v>44656.721458333333</v>
      </c>
      <c r="H1788" t="s">
        <v>774</v>
      </c>
      <c r="I1788">
        <f t="shared" si="27"/>
        <v>1425462.3283490997</v>
      </c>
    </row>
    <row r="1789" spans="1:9" x14ac:dyDescent="0.25">
      <c r="A1789">
        <v>2788</v>
      </c>
      <c r="B1789" t="s">
        <v>14</v>
      </c>
      <c r="C1789" t="s">
        <v>29</v>
      </c>
      <c r="D1789" t="s">
        <v>43</v>
      </c>
      <c r="E1789">
        <v>151.54</v>
      </c>
      <c r="F1789">
        <v>71575397</v>
      </c>
      <c r="G1789" s="2">
        <v>39745.33284722222</v>
      </c>
      <c r="H1789" t="s">
        <v>1110</v>
      </c>
      <c r="I1789">
        <f t="shared" si="27"/>
        <v>472320.15969381022</v>
      </c>
    </row>
    <row r="1790" spans="1:9" x14ac:dyDescent="0.25">
      <c r="A1790">
        <v>2789</v>
      </c>
      <c r="B1790" t="s">
        <v>17</v>
      </c>
      <c r="C1790" t="s">
        <v>32</v>
      </c>
      <c r="D1790" t="s">
        <v>48</v>
      </c>
      <c r="E1790">
        <v>99.72</v>
      </c>
      <c r="F1790">
        <v>47603880</v>
      </c>
      <c r="G1790" s="2">
        <v>41045.19390046296</v>
      </c>
      <c r="H1790" t="s">
        <v>1111</v>
      </c>
      <c r="I1790">
        <f t="shared" si="27"/>
        <v>477375.45126353792</v>
      </c>
    </row>
    <row r="1791" spans="1:9" x14ac:dyDescent="0.25">
      <c r="A1791">
        <v>2790</v>
      </c>
      <c r="B1791" t="s">
        <v>17</v>
      </c>
      <c r="C1791" t="s">
        <v>32</v>
      </c>
      <c r="D1791" t="s">
        <v>40</v>
      </c>
      <c r="E1791">
        <v>76.599999999999994</v>
      </c>
      <c r="F1791">
        <v>17362798</v>
      </c>
      <c r="G1791" s="2">
        <v>44813.495219907411</v>
      </c>
      <c r="H1791" t="s">
        <v>952</v>
      </c>
      <c r="I1791">
        <f t="shared" si="27"/>
        <v>226668.38120104439</v>
      </c>
    </row>
    <row r="1792" spans="1:9" x14ac:dyDescent="0.25">
      <c r="A1792">
        <v>2791</v>
      </c>
      <c r="B1792" t="s">
        <v>20</v>
      </c>
      <c r="C1792" t="s">
        <v>35</v>
      </c>
      <c r="D1792" t="s">
        <v>41</v>
      </c>
      <c r="E1792">
        <v>182.93</v>
      </c>
      <c r="F1792">
        <v>77985321</v>
      </c>
      <c r="G1792" s="2">
        <v>40604.493043981478</v>
      </c>
      <c r="H1792" t="s">
        <v>159</v>
      </c>
      <c r="I1792">
        <f t="shared" si="27"/>
        <v>426312.36538566661</v>
      </c>
    </row>
    <row r="1793" spans="1:9" x14ac:dyDescent="0.25">
      <c r="A1793">
        <v>2792</v>
      </c>
      <c r="B1793" t="s">
        <v>9</v>
      </c>
      <c r="C1793" t="s">
        <v>24</v>
      </c>
      <c r="D1793" t="s">
        <v>46</v>
      </c>
      <c r="E1793">
        <v>115.14</v>
      </c>
      <c r="F1793">
        <v>78397676</v>
      </c>
      <c r="G1793" s="2">
        <v>39245.231620370367</v>
      </c>
      <c r="H1793" t="s">
        <v>1112</v>
      </c>
      <c r="I1793">
        <f t="shared" si="27"/>
        <v>680890.01215911063</v>
      </c>
    </row>
    <row r="1794" spans="1:9" x14ac:dyDescent="0.25">
      <c r="A1794">
        <v>2793</v>
      </c>
      <c r="B1794" t="s">
        <v>10</v>
      </c>
      <c r="C1794" t="s">
        <v>25</v>
      </c>
      <c r="D1794" t="s">
        <v>40</v>
      </c>
      <c r="E1794">
        <v>128.52000000000001</v>
      </c>
      <c r="F1794">
        <v>90548189</v>
      </c>
      <c r="G1794" s="2">
        <v>43380.420069444437</v>
      </c>
      <c r="H1794" t="s">
        <v>1113</v>
      </c>
      <c r="I1794">
        <f t="shared" si="27"/>
        <v>704545.51042639278</v>
      </c>
    </row>
    <row r="1795" spans="1:9" x14ac:dyDescent="0.25">
      <c r="A1795">
        <v>2794</v>
      </c>
      <c r="B1795" t="s">
        <v>10</v>
      </c>
      <c r="C1795" t="s">
        <v>25</v>
      </c>
      <c r="D1795" t="s">
        <v>39</v>
      </c>
      <c r="E1795">
        <v>49.1</v>
      </c>
      <c r="F1795">
        <v>83292100</v>
      </c>
      <c r="G1795" s="2">
        <v>44756.74927083333</v>
      </c>
      <c r="H1795" t="s">
        <v>354</v>
      </c>
      <c r="I1795">
        <f t="shared" ref="I1795:I1858" si="28">F1795/E1795</f>
        <v>1696376.782077393</v>
      </c>
    </row>
    <row r="1796" spans="1:9" x14ac:dyDescent="0.25">
      <c r="A1796">
        <v>2795</v>
      </c>
      <c r="B1796" t="s">
        <v>10</v>
      </c>
      <c r="C1796" t="s">
        <v>25</v>
      </c>
      <c r="D1796" t="s">
        <v>39</v>
      </c>
      <c r="E1796">
        <v>98.57</v>
      </c>
      <c r="F1796">
        <v>78050245</v>
      </c>
      <c r="G1796" s="2">
        <v>44091.537743055553</v>
      </c>
      <c r="H1796" t="s">
        <v>1114</v>
      </c>
      <c r="I1796">
        <f t="shared" si="28"/>
        <v>791825.55544283253</v>
      </c>
    </row>
    <row r="1797" spans="1:9" x14ac:dyDescent="0.25">
      <c r="A1797">
        <v>2796</v>
      </c>
      <c r="B1797" t="s">
        <v>14</v>
      </c>
      <c r="C1797" t="s">
        <v>29</v>
      </c>
      <c r="D1797" t="s">
        <v>42</v>
      </c>
      <c r="E1797">
        <v>51.34</v>
      </c>
      <c r="F1797">
        <v>34217046</v>
      </c>
      <c r="G1797" s="2">
        <v>40233.392800925933</v>
      </c>
      <c r="H1797" t="s">
        <v>913</v>
      </c>
      <c r="I1797">
        <f t="shared" si="28"/>
        <v>666479.27541877679</v>
      </c>
    </row>
    <row r="1798" spans="1:9" x14ac:dyDescent="0.25">
      <c r="A1798">
        <v>2797</v>
      </c>
      <c r="B1798" t="s">
        <v>9</v>
      </c>
      <c r="C1798" t="s">
        <v>24</v>
      </c>
      <c r="D1798" t="s">
        <v>40</v>
      </c>
      <c r="E1798">
        <v>32.619999999999997</v>
      </c>
      <c r="F1798">
        <v>26171566</v>
      </c>
      <c r="G1798" s="2">
        <v>39500.416932870372</v>
      </c>
      <c r="H1798" t="s">
        <v>343</v>
      </c>
      <c r="I1798">
        <f t="shared" si="28"/>
        <v>802316.55426118954</v>
      </c>
    </row>
    <row r="1799" spans="1:9" x14ac:dyDescent="0.25">
      <c r="A1799">
        <v>2798</v>
      </c>
      <c r="B1799" t="s">
        <v>22</v>
      </c>
      <c r="C1799" t="s">
        <v>37</v>
      </c>
      <c r="D1799" t="s">
        <v>42</v>
      </c>
      <c r="E1799">
        <v>178.75</v>
      </c>
      <c r="F1799">
        <v>66641073</v>
      </c>
      <c r="G1799" s="2">
        <v>39564.176736111112</v>
      </c>
      <c r="H1799" t="s">
        <v>253</v>
      </c>
      <c r="I1799">
        <f t="shared" si="28"/>
        <v>372817.19160839159</v>
      </c>
    </row>
    <row r="1800" spans="1:9" x14ac:dyDescent="0.25">
      <c r="A1800">
        <v>2799</v>
      </c>
      <c r="B1800" t="s">
        <v>20</v>
      </c>
      <c r="C1800" t="s">
        <v>35</v>
      </c>
      <c r="D1800" t="s">
        <v>48</v>
      </c>
      <c r="E1800">
        <v>69.180000000000007</v>
      </c>
      <c r="F1800">
        <v>53827711</v>
      </c>
      <c r="G1800" s="2">
        <v>38002.155046296299</v>
      </c>
      <c r="H1800" t="s">
        <v>1115</v>
      </c>
      <c r="I1800">
        <f t="shared" si="28"/>
        <v>778081.97455912107</v>
      </c>
    </row>
    <row r="1801" spans="1:9" x14ac:dyDescent="0.25">
      <c r="A1801">
        <v>2800</v>
      </c>
      <c r="B1801" t="s">
        <v>15</v>
      </c>
      <c r="C1801" t="s">
        <v>30</v>
      </c>
      <c r="D1801" t="s">
        <v>47</v>
      </c>
      <c r="E1801">
        <v>41.15</v>
      </c>
      <c r="F1801">
        <v>18736390</v>
      </c>
      <c r="G1801" s="2">
        <v>40887.313275462962</v>
      </c>
      <c r="H1801" t="s">
        <v>757</v>
      </c>
      <c r="I1801">
        <f t="shared" si="28"/>
        <v>455319.31956257595</v>
      </c>
    </row>
    <row r="1802" spans="1:9" x14ac:dyDescent="0.25">
      <c r="A1802">
        <v>2801</v>
      </c>
      <c r="B1802" t="s">
        <v>11</v>
      </c>
      <c r="C1802" t="s">
        <v>26</v>
      </c>
      <c r="D1802" t="s">
        <v>41</v>
      </c>
      <c r="E1802">
        <v>184.37</v>
      </c>
      <c r="F1802">
        <v>57970048</v>
      </c>
      <c r="G1802" s="2">
        <v>44009.063958333332</v>
      </c>
      <c r="H1802" t="s">
        <v>488</v>
      </c>
      <c r="I1802">
        <f t="shared" si="28"/>
        <v>314422.34636871505</v>
      </c>
    </row>
    <row r="1803" spans="1:9" x14ac:dyDescent="0.25">
      <c r="A1803">
        <v>2802</v>
      </c>
      <c r="B1803" t="s">
        <v>11</v>
      </c>
      <c r="C1803" t="s">
        <v>26</v>
      </c>
      <c r="D1803" t="s">
        <v>45</v>
      </c>
      <c r="E1803">
        <v>176.24</v>
      </c>
      <c r="F1803">
        <v>17744515</v>
      </c>
      <c r="G1803" s="2">
        <v>39643.918854166674</v>
      </c>
      <c r="H1803" t="s">
        <v>1116</v>
      </c>
      <c r="I1803">
        <f t="shared" si="28"/>
        <v>100683.8118474807</v>
      </c>
    </row>
    <row r="1804" spans="1:9" x14ac:dyDescent="0.25">
      <c r="A1804">
        <v>2803</v>
      </c>
      <c r="B1804" t="s">
        <v>13</v>
      </c>
      <c r="C1804" t="s">
        <v>28</v>
      </c>
      <c r="D1804" t="s">
        <v>42</v>
      </c>
      <c r="E1804">
        <v>122.52</v>
      </c>
      <c r="F1804">
        <v>12046374</v>
      </c>
      <c r="G1804" s="2">
        <v>38847.794965277782</v>
      </c>
      <c r="H1804" t="s">
        <v>77</v>
      </c>
      <c r="I1804">
        <f t="shared" si="28"/>
        <v>98321.694417238003</v>
      </c>
    </row>
    <row r="1805" spans="1:9" x14ac:dyDescent="0.25">
      <c r="A1805">
        <v>2804</v>
      </c>
      <c r="B1805" t="s">
        <v>21</v>
      </c>
      <c r="C1805" t="s">
        <v>36</v>
      </c>
      <c r="D1805" t="s">
        <v>41</v>
      </c>
      <c r="E1805">
        <v>56.29</v>
      </c>
      <c r="F1805">
        <v>18426324</v>
      </c>
      <c r="G1805" s="2">
        <v>43287.058379629627</v>
      </c>
      <c r="H1805" t="s">
        <v>655</v>
      </c>
      <c r="I1805">
        <f t="shared" si="28"/>
        <v>327346.31373245694</v>
      </c>
    </row>
    <row r="1806" spans="1:9" x14ac:dyDescent="0.25">
      <c r="A1806">
        <v>2805</v>
      </c>
      <c r="B1806" t="s">
        <v>15</v>
      </c>
      <c r="C1806" t="s">
        <v>30</v>
      </c>
      <c r="D1806" t="s">
        <v>46</v>
      </c>
      <c r="E1806">
        <v>41.92</v>
      </c>
      <c r="F1806">
        <v>78920114</v>
      </c>
      <c r="G1806" s="2">
        <v>38792.353368055563</v>
      </c>
      <c r="H1806" t="s">
        <v>294</v>
      </c>
      <c r="I1806">
        <f t="shared" si="28"/>
        <v>1882636.3072519084</v>
      </c>
    </row>
    <row r="1807" spans="1:9" x14ac:dyDescent="0.25">
      <c r="A1807">
        <v>2806</v>
      </c>
      <c r="B1807" t="s">
        <v>20</v>
      </c>
      <c r="C1807" t="s">
        <v>35</v>
      </c>
      <c r="D1807" t="s">
        <v>47</v>
      </c>
      <c r="E1807">
        <v>129.15</v>
      </c>
      <c r="F1807">
        <v>63384579</v>
      </c>
      <c r="G1807" s="2">
        <v>38806.814930555563</v>
      </c>
      <c r="H1807" t="s">
        <v>294</v>
      </c>
      <c r="I1807">
        <f t="shared" si="28"/>
        <v>490782.64808362367</v>
      </c>
    </row>
    <row r="1808" spans="1:9" x14ac:dyDescent="0.25">
      <c r="A1808">
        <v>2807</v>
      </c>
      <c r="B1808" t="s">
        <v>20</v>
      </c>
      <c r="C1808" t="s">
        <v>35</v>
      </c>
      <c r="D1808" t="s">
        <v>42</v>
      </c>
      <c r="E1808">
        <v>55.58</v>
      </c>
      <c r="F1808">
        <v>78539447</v>
      </c>
      <c r="G1808" s="2">
        <v>40596.424849537027</v>
      </c>
      <c r="H1808" t="s">
        <v>1117</v>
      </c>
      <c r="I1808">
        <f t="shared" si="28"/>
        <v>1413088.2871536524</v>
      </c>
    </row>
    <row r="1809" spans="1:9" x14ac:dyDescent="0.25">
      <c r="A1809">
        <v>2808</v>
      </c>
      <c r="B1809" t="s">
        <v>21</v>
      </c>
      <c r="C1809" t="s">
        <v>36</v>
      </c>
      <c r="D1809" t="s">
        <v>48</v>
      </c>
      <c r="E1809">
        <v>136.38999999999999</v>
      </c>
      <c r="F1809">
        <v>49306641</v>
      </c>
      <c r="G1809" s="2">
        <v>41509.533310185187</v>
      </c>
      <c r="H1809" t="s">
        <v>1118</v>
      </c>
      <c r="I1809">
        <f t="shared" si="28"/>
        <v>361512.14165261388</v>
      </c>
    </row>
    <row r="1810" spans="1:9" x14ac:dyDescent="0.25">
      <c r="A1810">
        <v>2809</v>
      </c>
      <c r="B1810" t="s">
        <v>16</v>
      </c>
      <c r="C1810" t="s">
        <v>31</v>
      </c>
      <c r="D1810" t="s">
        <v>46</v>
      </c>
      <c r="E1810">
        <v>168.43</v>
      </c>
      <c r="F1810">
        <v>19708432</v>
      </c>
      <c r="G1810" s="2">
        <v>39408.256493055553</v>
      </c>
      <c r="H1810" t="s">
        <v>443</v>
      </c>
      <c r="I1810">
        <f t="shared" si="28"/>
        <v>117012.59870569376</v>
      </c>
    </row>
    <row r="1811" spans="1:9" x14ac:dyDescent="0.25">
      <c r="A1811">
        <v>2810</v>
      </c>
      <c r="B1811" t="s">
        <v>9</v>
      </c>
      <c r="C1811" t="s">
        <v>24</v>
      </c>
      <c r="D1811" t="s">
        <v>42</v>
      </c>
      <c r="E1811">
        <v>199.83</v>
      </c>
      <c r="F1811">
        <v>31552522</v>
      </c>
      <c r="G1811" s="2">
        <v>40478.454375000001</v>
      </c>
      <c r="H1811" t="s">
        <v>268</v>
      </c>
      <c r="I1811">
        <f t="shared" si="28"/>
        <v>157896.8222989541</v>
      </c>
    </row>
    <row r="1812" spans="1:9" x14ac:dyDescent="0.25">
      <c r="A1812">
        <v>2811</v>
      </c>
      <c r="B1812" t="s">
        <v>21</v>
      </c>
      <c r="C1812" t="s">
        <v>36</v>
      </c>
      <c r="D1812" t="s">
        <v>47</v>
      </c>
      <c r="E1812">
        <v>56.38</v>
      </c>
      <c r="F1812">
        <v>20102916</v>
      </c>
      <c r="G1812" s="2">
        <v>43275.983275462961</v>
      </c>
      <c r="H1812" t="s">
        <v>556</v>
      </c>
      <c r="I1812">
        <f t="shared" si="28"/>
        <v>356561.12096488115</v>
      </c>
    </row>
    <row r="1813" spans="1:9" x14ac:dyDescent="0.25">
      <c r="A1813">
        <v>2812</v>
      </c>
      <c r="B1813" t="s">
        <v>18</v>
      </c>
      <c r="C1813" t="s">
        <v>33</v>
      </c>
      <c r="D1813" t="s">
        <v>47</v>
      </c>
      <c r="E1813">
        <v>163.5</v>
      </c>
      <c r="F1813">
        <v>81368190</v>
      </c>
      <c r="G1813" s="2">
        <v>41638.030324074083</v>
      </c>
      <c r="H1813" t="s">
        <v>1119</v>
      </c>
      <c r="I1813">
        <f t="shared" si="28"/>
        <v>497664.77064220182</v>
      </c>
    </row>
    <row r="1814" spans="1:9" x14ac:dyDescent="0.25">
      <c r="A1814">
        <v>2813</v>
      </c>
      <c r="B1814" t="s">
        <v>8</v>
      </c>
      <c r="C1814" t="s">
        <v>23</v>
      </c>
      <c r="D1814" t="s">
        <v>44</v>
      </c>
      <c r="E1814">
        <v>79.52</v>
      </c>
      <c r="F1814">
        <v>98511197</v>
      </c>
      <c r="G1814" s="2">
        <v>41256.843692129631</v>
      </c>
      <c r="H1814" t="s">
        <v>1120</v>
      </c>
      <c r="I1814">
        <f t="shared" si="28"/>
        <v>1238822.8998993963</v>
      </c>
    </row>
    <row r="1815" spans="1:9" x14ac:dyDescent="0.25">
      <c r="A1815">
        <v>2814</v>
      </c>
      <c r="B1815" t="s">
        <v>10</v>
      </c>
      <c r="C1815" t="s">
        <v>25</v>
      </c>
      <c r="D1815" t="s">
        <v>45</v>
      </c>
      <c r="E1815">
        <v>62.23</v>
      </c>
      <c r="F1815">
        <v>30616134</v>
      </c>
      <c r="G1815" s="2">
        <v>42892.3516087963</v>
      </c>
      <c r="H1815" t="s">
        <v>898</v>
      </c>
      <c r="I1815">
        <f t="shared" si="28"/>
        <v>491983.51277518884</v>
      </c>
    </row>
    <row r="1816" spans="1:9" x14ac:dyDescent="0.25">
      <c r="A1816">
        <v>2815</v>
      </c>
      <c r="B1816" t="s">
        <v>13</v>
      </c>
      <c r="C1816" t="s">
        <v>28</v>
      </c>
      <c r="D1816" t="s">
        <v>48</v>
      </c>
      <c r="E1816">
        <v>164.62</v>
      </c>
      <c r="F1816">
        <v>18431143</v>
      </c>
      <c r="G1816" s="2">
        <v>44515.360833333332</v>
      </c>
      <c r="H1816" t="s">
        <v>260</v>
      </c>
      <c r="I1816">
        <f t="shared" si="28"/>
        <v>111961.74826874012</v>
      </c>
    </row>
    <row r="1817" spans="1:9" x14ac:dyDescent="0.25">
      <c r="A1817">
        <v>2816</v>
      </c>
      <c r="B1817" t="s">
        <v>19</v>
      </c>
      <c r="C1817" t="s">
        <v>34</v>
      </c>
      <c r="D1817" t="s">
        <v>42</v>
      </c>
      <c r="E1817">
        <v>163.6</v>
      </c>
      <c r="F1817">
        <v>19749254</v>
      </c>
      <c r="G1817" s="2">
        <v>39191.998657407406</v>
      </c>
      <c r="H1817" t="s">
        <v>1052</v>
      </c>
      <c r="I1817">
        <f t="shared" si="28"/>
        <v>120716.71149144255</v>
      </c>
    </row>
    <row r="1818" spans="1:9" x14ac:dyDescent="0.25">
      <c r="A1818">
        <v>2817</v>
      </c>
      <c r="B1818" t="s">
        <v>14</v>
      </c>
      <c r="C1818" t="s">
        <v>29</v>
      </c>
      <c r="D1818" t="s">
        <v>39</v>
      </c>
      <c r="E1818">
        <v>198.54</v>
      </c>
      <c r="F1818">
        <v>36087110</v>
      </c>
      <c r="G1818" s="2">
        <v>39886.956817129627</v>
      </c>
      <c r="H1818" t="s">
        <v>852</v>
      </c>
      <c r="I1818">
        <f t="shared" si="28"/>
        <v>181762.41563412914</v>
      </c>
    </row>
    <row r="1819" spans="1:9" x14ac:dyDescent="0.25">
      <c r="A1819">
        <v>2818</v>
      </c>
      <c r="B1819" t="s">
        <v>14</v>
      </c>
      <c r="C1819" t="s">
        <v>29</v>
      </c>
      <c r="D1819" t="s">
        <v>42</v>
      </c>
      <c r="E1819">
        <v>45.59</v>
      </c>
      <c r="F1819">
        <v>79290583</v>
      </c>
      <c r="G1819" s="2">
        <v>43678.600868055553</v>
      </c>
      <c r="H1819" t="s">
        <v>225</v>
      </c>
      <c r="I1819">
        <f t="shared" si="28"/>
        <v>1739209.9802588285</v>
      </c>
    </row>
    <row r="1820" spans="1:9" x14ac:dyDescent="0.25">
      <c r="A1820">
        <v>2819</v>
      </c>
      <c r="B1820" t="s">
        <v>21</v>
      </c>
      <c r="C1820" t="s">
        <v>36</v>
      </c>
      <c r="D1820" t="s">
        <v>46</v>
      </c>
      <c r="E1820">
        <v>112.77</v>
      </c>
      <c r="F1820">
        <v>70120589</v>
      </c>
      <c r="G1820" s="2">
        <v>40831.031527777777</v>
      </c>
      <c r="H1820" t="s">
        <v>54</v>
      </c>
      <c r="I1820">
        <f t="shared" si="28"/>
        <v>621801.80012414651</v>
      </c>
    </row>
    <row r="1821" spans="1:9" x14ac:dyDescent="0.25">
      <c r="A1821">
        <v>2820</v>
      </c>
      <c r="B1821" t="s">
        <v>21</v>
      </c>
      <c r="C1821" t="s">
        <v>36</v>
      </c>
      <c r="D1821" t="s">
        <v>39</v>
      </c>
      <c r="E1821">
        <v>92.59</v>
      </c>
      <c r="F1821">
        <v>86847003</v>
      </c>
      <c r="G1821" s="2">
        <v>41332.013773148137</v>
      </c>
      <c r="H1821" t="s">
        <v>1121</v>
      </c>
      <c r="I1821">
        <f t="shared" si="28"/>
        <v>937973.89566907869</v>
      </c>
    </row>
    <row r="1822" spans="1:9" x14ac:dyDescent="0.25">
      <c r="A1822">
        <v>2821</v>
      </c>
      <c r="B1822" t="s">
        <v>22</v>
      </c>
      <c r="C1822" t="s">
        <v>37</v>
      </c>
      <c r="D1822" t="s">
        <v>48</v>
      </c>
      <c r="E1822">
        <v>99.67</v>
      </c>
      <c r="F1822">
        <v>62704870</v>
      </c>
      <c r="G1822" s="2">
        <v>38247.587858796287</v>
      </c>
      <c r="H1822" t="s">
        <v>731</v>
      </c>
      <c r="I1822">
        <f t="shared" si="28"/>
        <v>629124.81187920133</v>
      </c>
    </row>
    <row r="1823" spans="1:9" x14ac:dyDescent="0.25">
      <c r="A1823">
        <v>2822</v>
      </c>
      <c r="B1823" t="s">
        <v>19</v>
      </c>
      <c r="C1823" t="s">
        <v>34</v>
      </c>
      <c r="D1823" t="s">
        <v>38</v>
      </c>
      <c r="E1823">
        <v>161.52000000000001</v>
      </c>
      <c r="F1823">
        <v>73124276</v>
      </c>
      <c r="G1823" s="2">
        <v>39205.155532407407</v>
      </c>
      <c r="H1823" t="s">
        <v>131</v>
      </c>
      <c r="I1823">
        <f t="shared" si="28"/>
        <v>452725.82961862307</v>
      </c>
    </row>
    <row r="1824" spans="1:9" x14ac:dyDescent="0.25">
      <c r="A1824">
        <v>2823</v>
      </c>
      <c r="B1824" t="s">
        <v>9</v>
      </c>
      <c r="C1824" t="s">
        <v>24</v>
      </c>
      <c r="D1824" t="s">
        <v>43</v>
      </c>
      <c r="E1824">
        <v>119.32</v>
      </c>
      <c r="F1824">
        <v>21620858</v>
      </c>
      <c r="G1824" s="2">
        <v>44263.798680555563</v>
      </c>
      <c r="H1824" t="s">
        <v>450</v>
      </c>
      <c r="I1824">
        <f t="shared" si="28"/>
        <v>181200.62018102582</v>
      </c>
    </row>
    <row r="1825" spans="1:9" x14ac:dyDescent="0.25">
      <c r="A1825">
        <v>2824</v>
      </c>
      <c r="B1825" t="s">
        <v>18</v>
      </c>
      <c r="C1825" t="s">
        <v>33</v>
      </c>
      <c r="D1825" t="s">
        <v>38</v>
      </c>
      <c r="E1825">
        <v>48.78</v>
      </c>
      <c r="F1825">
        <v>32802374</v>
      </c>
      <c r="G1825" s="2">
        <v>39024.871562499997</v>
      </c>
      <c r="H1825" t="s">
        <v>1122</v>
      </c>
      <c r="I1825">
        <f t="shared" si="28"/>
        <v>672455.39155391557</v>
      </c>
    </row>
    <row r="1826" spans="1:9" x14ac:dyDescent="0.25">
      <c r="A1826">
        <v>2825</v>
      </c>
      <c r="B1826" t="s">
        <v>22</v>
      </c>
      <c r="C1826" t="s">
        <v>37</v>
      </c>
      <c r="D1826" t="s">
        <v>44</v>
      </c>
      <c r="E1826">
        <v>194.64</v>
      </c>
      <c r="F1826">
        <v>40845657</v>
      </c>
      <c r="G1826" s="2">
        <v>44722.414722222216</v>
      </c>
      <c r="H1826" t="s">
        <v>177</v>
      </c>
      <c r="I1826">
        <f t="shared" si="28"/>
        <v>209852.32737361285</v>
      </c>
    </row>
    <row r="1827" spans="1:9" x14ac:dyDescent="0.25">
      <c r="A1827">
        <v>2826</v>
      </c>
      <c r="B1827" t="s">
        <v>20</v>
      </c>
      <c r="C1827" t="s">
        <v>35</v>
      </c>
      <c r="D1827" t="s">
        <v>38</v>
      </c>
      <c r="E1827">
        <v>112.82</v>
      </c>
      <c r="F1827">
        <v>28632551</v>
      </c>
      <c r="G1827" s="2">
        <v>43584.019120370373</v>
      </c>
      <c r="H1827" t="s">
        <v>1123</v>
      </c>
      <c r="I1827">
        <f t="shared" si="28"/>
        <v>253789.67381669919</v>
      </c>
    </row>
    <row r="1828" spans="1:9" x14ac:dyDescent="0.25">
      <c r="A1828">
        <v>2827</v>
      </c>
      <c r="B1828" t="s">
        <v>14</v>
      </c>
      <c r="C1828" t="s">
        <v>29</v>
      </c>
      <c r="D1828" t="s">
        <v>41</v>
      </c>
      <c r="E1828">
        <v>93.4</v>
      </c>
      <c r="F1828">
        <v>20272252</v>
      </c>
      <c r="G1828" s="2">
        <v>44339.890208333331</v>
      </c>
      <c r="H1828" t="s">
        <v>1080</v>
      </c>
      <c r="I1828">
        <f t="shared" si="28"/>
        <v>217047.66595289079</v>
      </c>
    </row>
    <row r="1829" spans="1:9" x14ac:dyDescent="0.25">
      <c r="A1829">
        <v>2828</v>
      </c>
      <c r="B1829" t="s">
        <v>8</v>
      </c>
      <c r="C1829" t="s">
        <v>23</v>
      </c>
      <c r="D1829" t="s">
        <v>43</v>
      </c>
      <c r="E1829">
        <v>35</v>
      </c>
      <c r="F1829">
        <v>23006365</v>
      </c>
      <c r="G1829" s="2">
        <v>38682.823101851849</v>
      </c>
      <c r="H1829" t="s">
        <v>863</v>
      </c>
      <c r="I1829">
        <f t="shared" si="28"/>
        <v>657324.71428571432</v>
      </c>
    </row>
    <row r="1830" spans="1:9" x14ac:dyDescent="0.25">
      <c r="A1830">
        <v>2829</v>
      </c>
      <c r="B1830" t="s">
        <v>10</v>
      </c>
      <c r="C1830" t="s">
        <v>25</v>
      </c>
      <c r="D1830" t="s">
        <v>47</v>
      </c>
      <c r="E1830">
        <v>139.37</v>
      </c>
      <c r="F1830">
        <v>46268747</v>
      </c>
      <c r="G1830" s="2">
        <v>38459.013055555559</v>
      </c>
      <c r="H1830" t="s">
        <v>1092</v>
      </c>
      <c r="I1830">
        <f t="shared" si="28"/>
        <v>331984.98242089403</v>
      </c>
    </row>
    <row r="1831" spans="1:9" x14ac:dyDescent="0.25">
      <c r="A1831">
        <v>2830</v>
      </c>
      <c r="B1831" t="s">
        <v>12</v>
      </c>
      <c r="C1831" t="s">
        <v>27</v>
      </c>
      <c r="D1831" t="s">
        <v>42</v>
      </c>
      <c r="E1831">
        <v>85.45</v>
      </c>
      <c r="F1831">
        <v>68997407</v>
      </c>
      <c r="G1831" s="2">
        <v>41093.214062500003</v>
      </c>
      <c r="H1831" t="s">
        <v>187</v>
      </c>
      <c r="I1831">
        <f t="shared" si="28"/>
        <v>807459.4148624927</v>
      </c>
    </row>
    <row r="1832" spans="1:9" x14ac:dyDescent="0.25">
      <c r="A1832">
        <v>2831</v>
      </c>
      <c r="B1832" t="s">
        <v>17</v>
      </c>
      <c r="C1832" t="s">
        <v>32</v>
      </c>
      <c r="D1832" t="s">
        <v>42</v>
      </c>
      <c r="E1832">
        <v>65.77</v>
      </c>
      <c r="F1832">
        <v>40960847</v>
      </c>
      <c r="G1832" s="2">
        <v>44206.256145833337</v>
      </c>
      <c r="H1832" t="s">
        <v>740</v>
      </c>
      <c r="I1832">
        <f t="shared" si="28"/>
        <v>622789.22000912274</v>
      </c>
    </row>
    <row r="1833" spans="1:9" x14ac:dyDescent="0.25">
      <c r="A1833">
        <v>2832</v>
      </c>
      <c r="B1833" t="s">
        <v>15</v>
      </c>
      <c r="C1833" t="s">
        <v>30</v>
      </c>
      <c r="D1833" t="s">
        <v>45</v>
      </c>
      <c r="E1833">
        <v>164.99</v>
      </c>
      <c r="F1833">
        <v>46863065</v>
      </c>
      <c r="G1833" s="2">
        <v>40261.086064814823</v>
      </c>
      <c r="H1833" t="s">
        <v>419</v>
      </c>
      <c r="I1833">
        <f t="shared" si="28"/>
        <v>284035.79004788166</v>
      </c>
    </row>
    <row r="1834" spans="1:9" x14ac:dyDescent="0.25">
      <c r="A1834">
        <v>2833</v>
      </c>
      <c r="B1834" t="s">
        <v>8</v>
      </c>
      <c r="C1834" t="s">
        <v>23</v>
      </c>
      <c r="D1834" t="s">
        <v>41</v>
      </c>
      <c r="E1834">
        <v>65.7</v>
      </c>
      <c r="F1834">
        <v>19424650</v>
      </c>
      <c r="G1834" s="2">
        <v>44531.122453703712</v>
      </c>
      <c r="H1834" t="s">
        <v>1124</v>
      </c>
      <c r="I1834">
        <f t="shared" si="28"/>
        <v>295656.77321156772</v>
      </c>
    </row>
    <row r="1835" spans="1:9" x14ac:dyDescent="0.25">
      <c r="A1835">
        <v>2834</v>
      </c>
      <c r="B1835" t="s">
        <v>20</v>
      </c>
      <c r="C1835" t="s">
        <v>35</v>
      </c>
      <c r="D1835" t="s">
        <v>48</v>
      </c>
      <c r="E1835">
        <v>35.93</v>
      </c>
      <c r="F1835">
        <v>32948585</v>
      </c>
      <c r="G1835" s="2">
        <v>39206.504756944443</v>
      </c>
      <c r="H1835" t="s">
        <v>189</v>
      </c>
      <c r="I1835">
        <f t="shared" si="28"/>
        <v>917021.56971889781</v>
      </c>
    </row>
    <row r="1836" spans="1:9" x14ac:dyDescent="0.25">
      <c r="A1836">
        <v>2835</v>
      </c>
      <c r="B1836" t="s">
        <v>8</v>
      </c>
      <c r="C1836" t="s">
        <v>23</v>
      </c>
      <c r="D1836" t="s">
        <v>39</v>
      </c>
      <c r="E1836">
        <v>139.88</v>
      </c>
      <c r="F1836">
        <v>49404043</v>
      </c>
      <c r="G1836" s="2">
        <v>38500.849328703713</v>
      </c>
      <c r="H1836" t="s">
        <v>460</v>
      </c>
      <c r="I1836">
        <f t="shared" si="28"/>
        <v>353188.75464684016</v>
      </c>
    </row>
    <row r="1837" spans="1:9" x14ac:dyDescent="0.25">
      <c r="A1837">
        <v>2836</v>
      </c>
      <c r="B1837" t="s">
        <v>12</v>
      </c>
      <c r="C1837" t="s">
        <v>27</v>
      </c>
      <c r="D1837" t="s">
        <v>47</v>
      </c>
      <c r="E1837">
        <v>148.47999999999999</v>
      </c>
      <c r="F1837">
        <v>17569424</v>
      </c>
      <c r="G1837" s="2">
        <v>41510.359224537038</v>
      </c>
      <c r="H1837" t="s">
        <v>602</v>
      </c>
      <c r="I1837">
        <f t="shared" si="28"/>
        <v>118328.55603448277</v>
      </c>
    </row>
    <row r="1838" spans="1:9" x14ac:dyDescent="0.25">
      <c r="A1838">
        <v>2837</v>
      </c>
      <c r="B1838" t="s">
        <v>11</v>
      </c>
      <c r="C1838" t="s">
        <v>26</v>
      </c>
      <c r="D1838" t="s">
        <v>38</v>
      </c>
      <c r="E1838">
        <v>141.1</v>
      </c>
      <c r="F1838">
        <v>65504716</v>
      </c>
      <c r="G1838" s="2">
        <v>44598.224016203712</v>
      </c>
      <c r="H1838" t="s">
        <v>463</v>
      </c>
      <c r="I1838">
        <f t="shared" si="28"/>
        <v>464243.20340184268</v>
      </c>
    </row>
    <row r="1839" spans="1:9" x14ac:dyDescent="0.25">
      <c r="A1839">
        <v>2838</v>
      </c>
      <c r="B1839" t="s">
        <v>16</v>
      </c>
      <c r="C1839" t="s">
        <v>31</v>
      </c>
      <c r="D1839" t="s">
        <v>47</v>
      </c>
      <c r="E1839">
        <v>138.93</v>
      </c>
      <c r="F1839">
        <v>98574779</v>
      </c>
      <c r="G1839" s="2">
        <v>42096.17460648148</v>
      </c>
      <c r="H1839" t="s">
        <v>671</v>
      </c>
      <c r="I1839">
        <f t="shared" si="28"/>
        <v>709528.38839703449</v>
      </c>
    </row>
    <row r="1840" spans="1:9" x14ac:dyDescent="0.25">
      <c r="A1840">
        <v>2839</v>
      </c>
      <c r="B1840" t="s">
        <v>14</v>
      </c>
      <c r="C1840" t="s">
        <v>29</v>
      </c>
      <c r="D1840" t="s">
        <v>42</v>
      </c>
      <c r="E1840">
        <v>89.58</v>
      </c>
      <c r="F1840">
        <v>25939993</v>
      </c>
      <c r="G1840" s="2">
        <v>41924.654340277782</v>
      </c>
      <c r="H1840" t="s">
        <v>74</v>
      </c>
      <c r="I1840">
        <f t="shared" si="28"/>
        <v>289573.48738557711</v>
      </c>
    </row>
    <row r="1841" spans="1:9" x14ac:dyDescent="0.25">
      <c r="A1841">
        <v>2840</v>
      </c>
      <c r="B1841" t="s">
        <v>19</v>
      </c>
      <c r="C1841" t="s">
        <v>34</v>
      </c>
      <c r="D1841" t="s">
        <v>45</v>
      </c>
      <c r="E1841">
        <v>36.729999999999997</v>
      </c>
      <c r="F1841">
        <v>89080928</v>
      </c>
      <c r="G1841" s="2">
        <v>39563.835659722223</v>
      </c>
      <c r="H1841" t="s">
        <v>1125</v>
      </c>
      <c r="I1841">
        <f t="shared" si="28"/>
        <v>2425290.7160359384</v>
      </c>
    </row>
    <row r="1842" spans="1:9" x14ac:dyDescent="0.25">
      <c r="A1842">
        <v>2841</v>
      </c>
      <c r="B1842" t="s">
        <v>13</v>
      </c>
      <c r="C1842" t="s">
        <v>28</v>
      </c>
      <c r="D1842" t="s">
        <v>41</v>
      </c>
      <c r="E1842">
        <v>144.75</v>
      </c>
      <c r="F1842">
        <v>34658930</v>
      </c>
      <c r="G1842" s="2">
        <v>43390.039930555547</v>
      </c>
      <c r="H1842" t="s">
        <v>961</v>
      </c>
      <c r="I1842">
        <f t="shared" si="28"/>
        <v>239439.93091537134</v>
      </c>
    </row>
    <row r="1843" spans="1:9" x14ac:dyDescent="0.25">
      <c r="A1843">
        <v>2842</v>
      </c>
      <c r="B1843" t="s">
        <v>13</v>
      </c>
      <c r="C1843" t="s">
        <v>28</v>
      </c>
      <c r="D1843" t="s">
        <v>46</v>
      </c>
      <c r="E1843">
        <v>122.12</v>
      </c>
      <c r="F1843">
        <v>37197548</v>
      </c>
      <c r="G1843" s="2">
        <v>38354.827222222222</v>
      </c>
      <c r="H1843" t="s">
        <v>482</v>
      </c>
      <c r="I1843">
        <f t="shared" si="28"/>
        <v>304598.32951195544</v>
      </c>
    </row>
    <row r="1844" spans="1:9" x14ac:dyDescent="0.25">
      <c r="A1844">
        <v>2843</v>
      </c>
      <c r="B1844" t="s">
        <v>14</v>
      </c>
      <c r="C1844" t="s">
        <v>29</v>
      </c>
      <c r="D1844" t="s">
        <v>47</v>
      </c>
      <c r="E1844">
        <v>42.46</v>
      </c>
      <c r="F1844">
        <v>91380333</v>
      </c>
      <c r="G1844" s="2">
        <v>43533.827789351853</v>
      </c>
      <c r="H1844" t="s">
        <v>1126</v>
      </c>
      <c r="I1844">
        <f t="shared" si="28"/>
        <v>2152151.0362694301</v>
      </c>
    </row>
    <row r="1845" spans="1:9" x14ac:dyDescent="0.25">
      <c r="A1845">
        <v>2844</v>
      </c>
      <c r="B1845" t="s">
        <v>15</v>
      </c>
      <c r="C1845" t="s">
        <v>30</v>
      </c>
      <c r="D1845" t="s">
        <v>48</v>
      </c>
      <c r="E1845">
        <v>41.31</v>
      </c>
      <c r="F1845">
        <v>83263631</v>
      </c>
      <c r="G1845" s="2">
        <v>42726.276331018518</v>
      </c>
      <c r="H1845" t="s">
        <v>655</v>
      </c>
      <c r="I1845">
        <f t="shared" si="28"/>
        <v>2015580.5131929314</v>
      </c>
    </row>
    <row r="1846" spans="1:9" x14ac:dyDescent="0.25">
      <c r="A1846">
        <v>2845</v>
      </c>
      <c r="B1846" t="s">
        <v>22</v>
      </c>
      <c r="C1846" t="s">
        <v>37</v>
      </c>
      <c r="D1846" t="s">
        <v>40</v>
      </c>
      <c r="E1846">
        <v>77.86</v>
      </c>
      <c r="F1846">
        <v>98160176</v>
      </c>
      <c r="G1846" s="2">
        <v>41045.501516203702</v>
      </c>
      <c r="H1846" t="s">
        <v>782</v>
      </c>
      <c r="I1846">
        <f t="shared" si="28"/>
        <v>1260726.6375545852</v>
      </c>
    </row>
    <row r="1847" spans="1:9" x14ac:dyDescent="0.25">
      <c r="A1847">
        <v>2846</v>
      </c>
      <c r="B1847" t="s">
        <v>19</v>
      </c>
      <c r="C1847" t="s">
        <v>34</v>
      </c>
      <c r="D1847" t="s">
        <v>48</v>
      </c>
      <c r="E1847">
        <v>65.98</v>
      </c>
      <c r="F1847">
        <v>61824298</v>
      </c>
      <c r="G1847" s="2">
        <v>44486.024768518517</v>
      </c>
      <c r="H1847" t="s">
        <v>768</v>
      </c>
      <c r="I1847">
        <f t="shared" si="28"/>
        <v>937015.73204001202</v>
      </c>
    </row>
    <row r="1848" spans="1:9" x14ac:dyDescent="0.25">
      <c r="A1848">
        <v>2847</v>
      </c>
      <c r="B1848" t="s">
        <v>16</v>
      </c>
      <c r="C1848" t="s">
        <v>31</v>
      </c>
      <c r="D1848" t="s">
        <v>42</v>
      </c>
      <c r="E1848">
        <v>86.3</v>
      </c>
      <c r="F1848">
        <v>26310464</v>
      </c>
      <c r="G1848" s="2">
        <v>41995.735277777778</v>
      </c>
      <c r="H1848" t="s">
        <v>1127</v>
      </c>
      <c r="I1848">
        <f t="shared" si="28"/>
        <v>304872.1205098494</v>
      </c>
    </row>
    <row r="1849" spans="1:9" x14ac:dyDescent="0.25">
      <c r="A1849">
        <v>2848</v>
      </c>
      <c r="B1849" t="s">
        <v>9</v>
      </c>
      <c r="C1849" t="s">
        <v>24</v>
      </c>
      <c r="D1849" t="s">
        <v>48</v>
      </c>
      <c r="E1849">
        <v>158.68</v>
      </c>
      <c r="F1849">
        <v>72519931</v>
      </c>
      <c r="G1849" s="2">
        <v>41018.112083333333</v>
      </c>
      <c r="H1849" t="s">
        <v>1128</v>
      </c>
      <c r="I1849">
        <f t="shared" si="28"/>
        <v>457019.98361482227</v>
      </c>
    </row>
    <row r="1850" spans="1:9" x14ac:dyDescent="0.25">
      <c r="A1850">
        <v>2849</v>
      </c>
      <c r="B1850" t="s">
        <v>13</v>
      </c>
      <c r="C1850" t="s">
        <v>28</v>
      </c>
      <c r="D1850" t="s">
        <v>44</v>
      </c>
      <c r="E1850">
        <v>127.91</v>
      </c>
      <c r="F1850">
        <v>25843986</v>
      </c>
      <c r="G1850" s="2">
        <v>44694.006539351853</v>
      </c>
      <c r="H1850" t="s">
        <v>225</v>
      </c>
      <c r="I1850">
        <f t="shared" si="28"/>
        <v>202048.20576968181</v>
      </c>
    </row>
    <row r="1851" spans="1:9" x14ac:dyDescent="0.25">
      <c r="A1851">
        <v>2850</v>
      </c>
      <c r="B1851" t="s">
        <v>22</v>
      </c>
      <c r="C1851" t="s">
        <v>37</v>
      </c>
      <c r="D1851" t="s">
        <v>41</v>
      </c>
      <c r="E1851">
        <v>73.64</v>
      </c>
      <c r="F1851">
        <v>31423896</v>
      </c>
      <c r="G1851" s="2">
        <v>41398.491550925923</v>
      </c>
      <c r="H1851" t="s">
        <v>873</v>
      </c>
      <c r="I1851">
        <f t="shared" si="28"/>
        <v>426723.19391634979</v>
      </c>
    </row>
    <row r="1852" spans="1:9" x14ac:dyDescent="0.25">
      <c r="A1852">
        <v>2851</v>
      </c>
      <c r="B1852" t="s">
        <v>8</v>
      </c>
      <c r="C1852" t="s">
        <v>23</v>
      </c>
      <c r="D1852" t="s">
        <v>48</v>
      </c>
      <c r="E1852">
        <v>150.38</v>
      </c>
      <c r="F1852">
        <v>24145921</v>
      </c>
      <c r="G1852" s="2">
        <v>39561.452835648153</v>
      </c>
      <c r="H1852" t="s">
        <v>960</v>
      </c>
      <c r="I1852">
        <f t="shared" si="28"/>
        <v>160566.0393669371</v>
      </c>
    </row>
    <row r="1853" spans="1:9" x14ac:dyDescent="0.25">
      <c r="A1853">
        <v>2852</v>
      </c>
      <c r="B1853" t="s">
        <v>21</v>
      </c>
      <c r="C1853" t="s">
        <v>36</v>
      </c>
      <c r="D1853" t="s">
        <v>38</v>
      </c>
      <c r="E1853">
        <v>40.71</v>
      </c>
      <c r="F1853">
        <v>5085229</v>
      </c>
      <c r="G1853" s="2">
        <v>42342.526041666657</v>
      </c>
      <c r="H1853" t="s">
        <v>769</v>
      </c>
      <c r="I1853">
        <f t="shared" si="28"/>
        <v>124913.51019405552</v>
      </c>
    </row>
    <row r="1854" spans="1:9" x14ac:dyDescent="0.25">
      <c r="A1854">
        <v>2853</v>
      </c>
      <c r="B1854" t="s">
        <v>8</v>
      </c>
      <c r="C1854" t="s">
        <v>23</v>
      </c>
      <c r="D1854" t="s">
        <v>47</v>
      </c>
      <c r="E1854">
        <v>134.4</v>
      </c>
      <c r="F1854">
        <v>9525338</v>
      </c>
      <c r="G1854" s="2">
        <v>43416.668425925927</v>
      </c>
      <c r="H1854" t="s">
        <v>645</v>
      </c>
      <c r="I1854">
        <f t="shared" si="28"/>
        <v>70873.050595238092</v>
      </c>
    </row>
    <row r="1855" spans="1:9" x14ac:dyDescent="0.25">
      <c r="A1855">
        <v>2854</v>
      </c>
      <c r="B1855" t="s">
        <v>15</v>
      </c>
      <c r="C1855" t="s">
        <v>30</v>
      </c>
      <c r="D1855" t="s">
        <v>44</v>
      </c>
      <c r="E1855">
        <v>80.16</v>
      </c>
      <c r="F1855">
        <v>36726430</v>
      </c>
      <c r="G1855" s="2">
        <v>41101.284618055557</v>
      </c>
      <c r="H1855" t="s">
        <v>972</v>
      </c>
      <c r="I1855">
        <f t="shared" si="28"/>
        <v>458164.04690618766</v>
      </c>
    </row>
    <row r="1856" spans="1:9" x14ac:dyDescent="0.25">
      <c r="A1856">
        <v>2855</v>
      </c>
      <c r="B1856" t="s">
        <v>11</v>
      </c>
      <c r="C1856" t="s">
        <v>26</v>
      </c>
      <c r="D1856" t="s">
        <v>47</v>
      </c>
      <c r="E1856">
        <v>181.12</v>
      </c>
      <c r="F1856">
        <v>18913191</v>
      </c>
      <c r="G1856" s="2">
        <v>42369.923854166656</v>
      </c>
      <c r="H1856" t="s">
        <v>79</v>
      </c>
      <c r="I1856">
        <f t="shared" si="28"/>
        <v>104423.53688162543</v>
      </c>
    </row>
    <row r="1857" spans="1:9" x14ac:dyDescent="0.25">
      <c r="A1857">
        <v>2856</v>
      </c>
      <c r="B1857" t="s">
        <v>17</v>
      </c>
      <c r="C1857" t="s">
        <v>32</v>
      </c>
      <c r="D1857" t="s">
        <v>48</v>
      </c>
      <c r="E1857">
        <v>86.81</v>
      </c>
      <c r="F1857">
        <v>17698241</v>
      </c>
      <c r="G1857" s="2">
        <v>44332.739351851851</v>
      </c>
      <c r="H1857" t="s">
        <v>430</v>
      </c>
      <c r="I1857">
        <f t="shared" si="28"/>
        <v>203873.29800714203</v>
      </c>
    </row>
    <row r="1858" spans="1:9" x14ac:dyDescent="0.25">
      <c r="A1858">
        <v>2857</v>
      </c>
      <c r="B1858" t="s">
        <v>16</v>
      </c>
      <c r="C1858" t="s">
        <v>31</v>
      </c>
      <c r="D1858" t="s">
        <v>47</v>
      </c>
      <c r="E1858">
        <v>68.97</v>
      </c>
      <c r="F1858">
        <v>51614460</v>
      </c>
      <c r="G1858" s="2">
        <v>41807.154166666667</v>
      </c>
      <c r="H1858" t="s">
        <v>1005</v>
      </c>
      <c r="I1858">
        <f t="shared" si="28"/>
        <v>748361.02653327538</v>
      </c>
    </row>
    <row r="1859" spans="1:9" x14ac:dyDescent="0.25">
      <c r="A1859">
        <v>2858</v>
      </c>
      <c r="B1859" t="s">
        <v>17</v>
      </c>
      <c r="C1859" t="s">
        <v>32</v>
      </c>
      <c r="D1859" t="s">
        <v>45</v>
      </c>
      <c r="E1859">
        <v>181.45</v>
      </c>
      <c r="F1859">
        <v>38510528</v>
      </c>
      <c r="G1859" s="2">
        <v>42629.242037037038</v>
      </c>
      <c r="H1859" t="s">
        <v>1129</v>
      </c>
      <c r="I1859">
        <f t="shared" ref="I1859:I1922" si="29">F1859/E1859</f>
        <v>212237.68531275835</v>
      </c>
    </row>
    <row r="1860" spans="1:9" x14ac:dyDescent="0.25">
      <c r="A1860">
        <v>2859</v>
      </c>
      <c r="B1860" t="s">
        <v>18</v>
      </c>
      <c r="C1860" t="s">
        <v>33</v>
      </c>
      <c r="D1860" t="s">
        <v>48</v>
      </c>
      <c r="E1860">
        <v>69.819999999999993</v>
      </c>
      <c r="F1860">
        <v>43041965</v>
      </c>
      <c r="G1860" s="2">
        <v>39490.524097222216</v>
      </c>
      <c r="H1860" t="s">
        <v>467</v>
      </c>
      <c r="I1860">
        <f t="shared" si="29"/>
        <v>616470.42394729308</v>
      </c>
    </row>
    <row r="1861" spans="1:9" x14ac:dyDescent="0.25">
      <c r="A1861">
        <v>2860</v>
      </c>
      <c r="B1861" t="s">
        <v>13</v>
      </c>
      <c r="C1861" t="s">
        <v>28</v>
      </c>
      <c r="D1861" t="s">
        <v>39</v>
      </c>
      <c r="E1861">
        <v>89.3</v>
      </c>
      <c r="F1861">
        <v>84347513</v>
      </c>
      <c r="G1861" s="2">
        <v>39365.909560185188</v>
      </c>
      <c r="H1861" t="s">
        <v>1130</v>
      </c>
      <c r="I1861">
        <f t="shared" si="29"/>
        <v>944541.01903695415</v>
      </c>
    </row>
    <row r="1862" spans="1:9" x14ac:dyDescent="0.25">
      <c r="A1862">
        <v>2861</v>
      </c>
      <c r="B1862" t="s">
        <v>21</v>
      </c>
      <c r="C1862" t="s">
        <v>36</v>
      </c>
      <c r="D1862" t="s">
        <v>39</v>
      </c>
      <c r="E1862">
        <v>111.96</v>
      </c>
      <c r="F1862">
        <v>12744748</v>
      </c>
      <c r="G1862" s="2">
        <v>41831.804803240739</v>
      </c>
      <c r="H1862" t="s">
        <v>572</v>
      </c>
      <c r="I1862">
        <f t="shared" si="29"/>
        <v>113833.04751697036</v>
      </c>
    </row>
    <row r="1863" spans="1:9" x14ac:dyDescent="0.25">
      <c r="A1863">
        <v>2862</v>
      </c>
      <c r="B1863" t="s">
        <v>15</v>
      </c>
      <c r="C1863" t="s">
        <v>30</v>
      </c>
      <c r="D1863" t="s">
        <v>41</v>
      </c>
      <c r="E1863">
        <v>124.22</v>
      </c>
      <c r="F1863">
        <v>77567103</v>
      </c>
      <c r="G1863" s="2">
        <v>38335.803888888891</v>
      </c>
      <c r="H1863" t="s">
        <v>1131</v>
      </c>
      <c r="I1863">
        <f t="shared" si="29"/>
        <v>624433.28771534376</v>
      </c>
    </row>
    <row r="1864" spans="1:9" x14ac:dyDescent="0.25">
      <c r="A1864">
        <v>2863</v>
      </c>
      <c r="B1864" t="s">
        <v>10</v>
      </c>
      <c r="C1864" t="s">
        <v>25</v>
      </c>
      <c r="D1864" t="s">
        <v>45</v>
      </c>
      <c r="E1864">
        <v>151.44</v>
      </c>
      <c r="F1864">
        <v>28734676</v>
      </c>
      <c r="G1864" s="2">
        <v>39597.516250000001</v>
      </c>
      <c r="H1864" t="s">
        <v>1132</v>
      </c>
      <c r="I1864">
        <f t="shared" si="29"/>
        <v>189742.97411516111</v>
      </c>
    </row>
    <row r="1865" spans="1:9" x14ac:dyDescent="0.25">
      <c r="A1865">
        <v>2864</v>
      </c>
      <c r="B1865" t="s">
        <v>22</v>
      </c>
      <c r="C1865" t="s">
        <v>37</v>
      </c>
      <c r="D1865" t="s">
        <v>38</v>
      </c>
      <c r="E1865">
        <v>104.5</v>
      </c>
      <c r="F1865">
        <v>22546488</v>
      </c>
      <c r="G1865" s="2">
        <v>40030.997488425928</v>
      </c>
      <c r="H1865" t="s">
        <v>1133</v>
      </c>
      <c r="I1865">
        <f t="shared" si="29"/>
        <v>215755.86602870814</v>
      </c>
    </row>
    <row r="1866" spans="1:9" x14ac:dyDescent="0.25">
      <c r="A1866">
        <v>2865</v>
      </c>
      <c r="B1866" t="s">
        <v>9</v>
      </c>
      <c r="C1866" t="s">
        <v>24</v>
      </c>
      <c r="D1866" t="s">
        <v>41</v>
      </c>
      <c r="E1866">
        <v>99.42</v>
      </c>
      <c r="F1866">
        <v>43963281</v>
      </c>
      <c r="G1866" s="2">
        <v>40189.751979166656</v>
      </c>
      <c r="H1866" t="s">
        <v>1100</v>
      </c>
      <c r="I1866">
        <f t="shared" si="29"/>
        <v>442197.55582377792</v>
      </c>
    </row>
    <row r="1867" spans="1:9" x14ac:dyDescent="0.25">
      <c r="A1867">
        <v>2866</v>
      </c>
      <c r="B1867" t="s">
        <v>22</v>
      </c>
      <c r="C1867" t="s">
        <v>37</v>
      </c>
      <c r="D1867" t="s">
        <v>46</v>
      </c>
      <c r="E1867">
        <v>77.8</v>
      </c>
      <c r="F1867">
        <v>49776001</v>
      </c>
      <c r="G1867" s="2">
        <v>38196.505636574067</v>
      </c>
      <c r="H1867" t="s">
        <v>762</v>
      </c>
      <c r="I1867">
        <f t="shared" si="29"/>
        <v>639794.35732647812</v>
      </c>
    </row>
    <row r="1868" spans="1:9" x14ac:dyDescent="0.25">
      <c r="A1868">
        <v>2867</v>
      </c>
      <c r="B1868" t="s">
        <v>18</v>
      </c>
      <c r="C1868" t="s">
        <v>33</v>
      </c>
      <c r="D1868" t="s">
        <v>41</v>
      </c>
      <c r="E1868">
        <v>135.41</v>
      </c>
      <c r="F1868">
        <v>86901728</v>
      </c>
      <c r="G1868" s="2">
        <v>41845.154247685183</v>
      </c>
      <c r="H1868" t="s">
        <v>689</v>
      </c>
      <c r="I1868">
        <f t="shared" si="29"/>
        <v>641767.43224281818</v>
      </c>
    </row>
    <row r="1869" spans="1:9" x14ac:dyDescent="0.25">
      <c r="A1869">
        <v>2868</v>
      </c>
      <c r="B1869" t="s">
        <v>15</v>
      </c>
      <c r="C1869" t="s">
        <v>30</v>
      </c>
      <c r="D1869" t="s">
        <v>48</v>
      </c>
      <c r="E1869">
        <v>131.61000000000001</v>
      </c>
      <c r="F1869">
        <v>87504706</v>
      </c>
      <c r="G1869" s="2">
        <v>39411.614664351851</v>
      </c>
      <c r="H1869" t="s">
        <v>1134</v>
      </c>
      <c r="I1869">
        <f t="shared" si="29"/>
        <v>664878.85419041105</v>
      </c>
    </row>
    <row r="1870" spans="1:9" x14ac:dyDescent="0.25">
      <c r="A1870">
        <v>2869</v>
      </c>
      <c r="B1870" t="s">
        <v>14</v>
      </c>
      <c r="C1870" t="s">
        <v>29</v>
      </c>
      <c r="D1870" t="s">
        <v>41</v>
      </c>
      <c r="E1870">
        <v>158.71</v>
      </c>
      <c r="F1870">
        <v>66336076</v>
      </c>
      <c r="G1870" s="2">
        <v>39955.219756944447</v>
      </c>
      <c r="H1870" t="s">
        <v>870</v>
      </c>
      <c r="I1870">
        <f t="shared" si="29"/>
        <v>417970.36103585153</v>
      </c>
    </row>
    <row r="1871" spans="1:9" x14ac:dyDescent="0.25">
      <c r="A1871">
        <v>2870</v>
      </c>
      <c r="B1871" t="s">
        <v>11</v>
      </c>
      <c r="C1871" t="s">
        <v>26</v>
      </c>
      <c r="D1871" t="s">
        <v>40</v>
      </c>
      <c r="E1871">
        <v>89.87</v>
      </c>
      <c r="F1871">
        <v>68830460</v>
      </c>
      <c r="G1871" s="2">
        <v>44235.483298611107</v>
      </c>
      <c r="H1871" t="s">
        <v>458</v>
      </c>
      <c r="I1871">
        <f t="shared" si="29"/>
        <v>765889.17325025029</v>
      </c>
    </row>
    <row r="1872" spans="1:9" x14ac:dyDescent="0.25">
      <c r="A1872">
        <v>2871</v>
      </c>
      <c r="B1872" t="s">
        <v>9</v>
      </c>
      <c r="C1872" t="s">
        <v>24</v>
      </c>
      <c r="D1872" t="s">
        <v>43</v>
      </c>
      <c r="E1872">
        <v>56.46</v>
      </c>
      <c r="F1872">
        <v>26331444</v>
      </c>
      <c r="G1872" s="2">
        <v>40278.766539351847</v>
      </c>
      <c r="H1872" t="s">
        <v>1135</v>
      </c>
      <c r="I1872">
        <f t="shared" si="29"/>
        <v>466373.43251859723</v>
      </c>
    </row>
    <row r="1873" spans="1:9" x14ac:dyDescent="0.25">
      <c r="A1873">
        <v>2872</v>
      </c>
      <c r="B1873" t="s">
        <v>19</v>
      </c>
      <c r="C1873" t="s">
        <v>34</v>
      </c>
      <c r="D1873" t="s">
        <v>44</v>
      </c>
      <c r="E1873">
        <v>133.69999999999999</v>
      </c>
      <c r="F1873">
        <v>77567183</v>
      </c>
      <c r="G1873" s="2">
        <v>37988.799988425933</v>
      </c>
      <c r="H1873" t="s">
        <v>850</v>
      </c>
      <c r="I1873">
        <f t="shared" si="29"/>
        <v>580158.43679880339</v>
      </c>
    </row>
    <row r="1874" spans="1:9" x14ac:dyDescent="0.25">
      <c r="A1874">
        <v>2873</v>
      </c>
      <c r="B1874" t="s">
        <v>14</v>
      </c>
      <c r="C1874" t="s">
        <v>29</v>
      </c>
      <c r="D1874" t="s">
        <v>45</v>
      </c>
      <c r="E1874">
        <v>125.84</v>
      </c>
      <c r="F1874">
        <v>53471506</v>
      </c>
      <c r="G1874" s="2">
        <v>43800.992164351846</v>
      </c>
      <c r="H1874" t="s">
        <v>1082</v>
      </c>
      <c r="I1874">
        <f t="shared" si="29"/>
        <v>424916.6083916084</v>
      </c>
    </row>
    <row r="1875" spans="1:9" x14ac:dyDescent="0.25">
      <c r="A1875">
        <v>2874</v>
      </c>
      <c r="B1875" t="s">
        <v>20</v>
      </c>
      <c r="C1875" t="s">
        <v>35</v>
      </c>
      <c r="D1875" t="s">
        <v>44</v>
      </c>
      <c r="E1875">
        <v>105.71</v>
      </c>
      <c r="F1875">
        <v>81856579</v>
      </c>
      <c r="G1875" s="2">
        <v>41300.612696759257</v>
      </c>
      <c r="H1875" t="s">
        <v>1029</v>
      </c>
      <c r="I1875">
        <f t="shared" si="29"/>
        <v>774350.3831236402</v>
      </c>
    </row>
    <row r="1876" spans="1:9" x14ac:dyDescent="0.25">
      <c r="A1876">
        <v>2875</v>
      </c>
      <c r="B1876" t="s">
        <v>14</v>
      </c>
      <c r="C1876" t="s">
        <v>29</v>
      </c>
      <c r="D1876" t="s">
        <v>43</v>
      </c>
      <c r="E1876">
        <v>182.18</v>
      </c>
      <c r="F1876">
        <v>83903702</v>
      </c>
      <c r="G1876" s="2">
        <v>41016.362175925933</v>
      </c>
      <c r="H1876" t="s">
        <v>843</v>
      </c>
      <c r="I1876">
        <f t="shared" si="29"/>
        <v>460553.85882094631</v>
      </c>
    </row>
    <row r="1877" spans="1:9" x14ac:dyDescent="0.25">
      <c r="A1877">
        <v>2876</v>
      </c>
      <c r="B1877" t="s">
        <v>13</v>
      </c>
      <c r="C1877" t="s">
        <v>28</v>
      </c>
      <c r="D1877" t="s">
        <v>39</v>
      </c>
      <c r="E1877">
        <v>199.1</v>
      </c>
      <c r="F1877">
        <v>60166668</v>
      </c>
      <c r="G1877" s="2">
        <v>40082.450358796297</v>
      </c>
      <c r="H1877" t="s">
        <v>1116</v>
      </c>
      <c r="I1877">
        <f t="shared" si="29"/>
        <v>302193.20944249124</v>
      </c>
    </row>
    <row r="1878" spans="1:9" x14ac:dyDescent="0.25">
      <c r="A1878">
        <v>2877</v>
      </c>
      <c r="B1878" t="s">
        <v>11</v>
      </c>
      <c r="C1878" t="s">
        <v>26</v>
      </c>
      <c r="D1878" t="s">
        <v>39</v>
      </c>
      <c r="E1878">
        <v>106.4</v>
      </c>
      <c r="F1878">
        <v>59507674</v>
      </c>
      <c r="G1878" s="2">
        <v>43646.954293981478</v>
      </c>
      <c r="H1878" t="s">
        <v>962</v>
      </c>
      <c r="I1878">
        <f t="shared" si="29"/>
        <v>559282.65037593979</v>
      </c>
    </row>
    <row r="1879" spans="1:9" x14ac:dyDescent="0.25">
      <c r="A1879">
        <v>2878</v>
      </c>
      <c r="B1879" t="s">
        <v>22</v>
      </c>
      <c r="C1879" t="s">
        <v>37</v>
      </c>
      <c r="D1879" t="s">
        <v>46</v>
      </c>
      <c r="E1879">
        <v>114.22</v>
      </c>
      <c r="F1879">
        <v>16444665</v>
      </c>
      <c r="G1879" s="2">
        <v>41010.905856481477</v>
      </c>
      <c r="H1879" t="s">
        <v>1136</v>
      </c>
      <c r="I1879">
        <f t="shared" si="29"/>
        <v>143973.60357205392</v>
      </c>
    </row>
    <row r="1880" spans="1:9" x14ac:dyDescent="0.25">
      <c r="A1880">
        <v>2879</v>
      </c>
      <c r="B1880" t="s">
        <v>21</v>
      </c>
      <c r="C1880" t="s">
        <v>36</v>
      </c>
      <c r="D1880" t="s">
        <v>42</v>
      </c>
      <c r="E1880">
        <v>51.8</v>
      </c>
      <c r="F1880">
        <v>39469357</v>
      </c>
      <c r="G1880" s="2">
        <v>42031.435243055559</v>
      </c>
      <c r="H1880" t="s">
        <v>217</v>
      </c>
      <c r="I1880">
        <f t="shared" si="29"/>
        <v>761956.69884169893</v>
      </c>
    </row>
    <row r="1881" spans="1:9" x14ac:dyDescent="0.25">
      <c r="A1881">
        <v>2880</v>
      </c>
      <c r="B1881" t="s">
        <v>22</v>
      </c>
      <c r="C1881" t="s">
        <v>37</v>
      </c>
      <c r="D1881" t="s">
        <v>45</v>
      </c>
      <c r="E1881">
        <v>188.69</v>
      </c>
      <c r="F1881">
        <v>47824760</v>
      </c>
      <c r="G1881" s="2">
        <v>43995.000405092593</v>
      </c>
      <c r="H1881" t="s">
        <v>1137</v>
      </c>
      <c r="I1881">
        <f t="shared" si="29"/>
        <v>253456.78096348507</v>
      </c>
    </row>
    <row r="1882" spans="1:9" x14ac:dyDescent="0.25">
      <c r="A1882">
        <v>2881</v>
      </c>
      <c r="B1882" t="s">
        <v>21</v>
      </c>
      <c r="C1882" t="s">
        <v>36</v>
      </c>
      <c r="D1882" t="s">
        <v>47</v>
      </c>
      <c r="E1882">
        <v>149.86000000000001</v>
      </c>
      <c r="F1882">
        <v>60808953</v>
      </c>
      <c r="G1882" s="2">
        <v>43193.428854166668</v>
      </c>
      <c r="H1882" t="s">
        <v>420</v>
      </c>
      <c r="I1882">
        <f t="shared" si="29"/>
        <v>405771.74029093818</v>
      </c>
    </row>
    <row r="1883" spans="1:9" x14ac:dyDescent="0.25">
      <c r="A1883">
        <v>2882</v>
      </c>
      <c r="B1883" t="s">
        <v>12</v>
      </c>
      <c r="C1883" t="s">
        <v>27</v>
      </c>
      <c r="D1883" t="s">
        <v>40</v>
      </c>
      <c r="E1883">
        <v>130.75</v>
      </c>
      <c r="F1883">
        <v>41185059</v>
      </c>
      <c r="G1883" s="2">
        <v>40383.435034722221</v>
      </c>
      <c r="H1883" t="s">
        <v>1138</v>
      </c>
      <c r="I1883">
        <f t="shared" si="29"/>
        <v>314990.89101338433</v>
      </c>
    </row>
    <row r="1884" spans="1:9" x14ac:dyDescent="0.25">
      <c r="A1884">
        <v>2883</v>
      </c>
      <c r="B1884" t="s">
        <v>12</v>
      </c>
      <c r="C1884" t="s">
        <v>27</v>
      </c>
      <c r="D1884" t="s">
        <v>38</v>
      </c>
      <c r="E1884">
        <v>118.98</v>
      </c>
      <c r="F1884">
        <v>49031458</v>
      </c>
      <c r="G1884" s="2">
        <v>42148.136342592603</v>
      </c>
      <c r="H1884" t="s">
        <v>890</v>
      </c>
      <c r="I1884">
        <f t="shared" si="29"/>
        <v>412098.31904521765</v>
      </c>
    </row>
    <row r="1885" spans="1:9" x14ac:dyDescent="0.25">
      <c r="A1885">
        <v>2884</v>
      </c>
      <c r="B1885" t="s">
        <v>12</v>
      </c>
      <c r="C1885" t="s">
        <v>27</v>
      </c>
      <c r="D1885" t="s">
        <v>39</v>
      </c>
      <c r="E1885">
        <v>143.80000000000001</v>
      </c>
      <c r="F1885">
        <v>50883553</v>
      </c>
      <c r="G1885" s="2">
        <v>39305.289525462962</v>
      </c>
      <c r="H1885" t="s">
        <v>867</v>
      </c>
      <c r="I1885">
        <f t="shared" si="29"/>
        <v>353849.46453407506</v>
      </c>
    </row>
    <row r="1886" spans="1:9" x14ac:dyDescent="0.25">
      <c r="A1886">
        <v>2885</v>
      </c>
      <c r="B1886" t="s">
        <v>8</v>
      </c>
      <c r="C1886" t="s">
        <v>23</v>
      </c>
      <c r="D1886" t="s">
        <v>38</v>
      </c>
      <c r="E1886">
        <v>160.75</v>
      </c>
      <c r="F1886">
        <v>74694322</v>
      </c>
      <c r="G1886" s="2">
        <v>41680.988680555558</v>
      </c>
      <c r="H1886" t="s">
        <v>518</v>
      </c>
      <c r="I1886">
        <f t="shared" si="29"/>
        <v>464661.41213063762</v>
      </c>
    </row>
    <row r="1887" spans="1:9" x14ac:dyDescent="0.25">
      <c r="A1887">
        <v>2886</v>
      </c>
      <c r="B1887" t="s">
        <v>20</v>
      </c>
      <c r="C1887" t="s">
        <v>35</v>
      </c>
      <c r="D1887" t="s">
        <v>42</v>
      </c>
      <c r="E1887">
        <v>150.38</v>
      </c>
      <c r="F1887">
        <v>53331765</v>
      </c>
      <c r="G1887" s="2">
        <v>42585.582546296297</v>
      </c>
      <c r="H1887" t="s">
        <v>381</v>
      </c>
      <c r="I1887">
        <f t="shared" si="29"/>
        <v>354646.66179013165</v>
      </c>
    </row>
    <row r="1888" spans="1:9" x14ac:dyDescent="0.25">
      <c r="A1888">
        <v>2887</v>
      </c>
      <c r="B1888" t="s">
        <v>17</v>
      </c>
      <c r="C1888" t="s">
        <v>32</v>
      </c>
      <c r="D1888" t="s">
        <v>42</v>
      </c>
      <c r="E1888">
        <v>139.82</v>
      </c>
      <c r="F1888">
        <v>17675834</v>
      </c>
      <c r="G1888" s="2">
        <v>43039.841423611113</v>
      </c>
      <c r="H1888" t="s">
        <v>1139</v>
      </c>
      <c r="I1888">
        <f t="shared" si="29"/>
        <v>126418.49520812473</v>
      </c>
    </row>
    <row r="1889" spans="1:9" x14ac:dyDescent="0.25">
      <c r="A1889">
        <v>2888</v>
      </c>
      <c r="B1889" t="s">
        <v>12</v>
      </c>
      <c r="C1889" t="s">
        <v>27</v>
      </c>
      <c r="D1889" t="s">
        <v>46</v>
      </c>
      <c r="E1889">
        <v>47.73</v>
      </c>
      <c r="F1889">
        <v>38592541</v>
      </c>
      <c r="G1889" s="2">
        <v>38185.914710648147</v>
      </c>
      <c r="H1889" t="s">
        <v>831</v>
      </c>
      <c r="I1889">
        <f t="shared" si="29"/>
        <v>808559.41755709203</v>
      </c>
    </row>
    <row r="1890" spans="1:9" x14ac:dyDescent="0.25">
      <c r="A1890">
        <v>2889</v>
      </c>
      <c r="B1890" t="s">
        <v>8</v>
      </c>
      <c r="C1890" t="s">
        <v>23</v>
      </c>
      <c r="D1890" t="s">
        <v>40</v>
      </c>
      <c r="E1890">
        <v>48.2</v>
      </c>
      <c r="F1890">
        <v>27525475</v>
      </c>
      <c r="G1890" s="2">
        <v>38450.350428240738</v>
      </c>
      <c r="H1890" t="s">
        <v>671</v>
      </c>
      <c r="I1890">
        <f t="shared" si="29"/>
        <v>571067.94605809124</v>
      </c>
    </row>
    <row r="1891" spans="1:9" x14ac:dyDescent="0.25">
      <c r="A1891">
        <v>2890</v>
      </c>
      <c r="B1891" t="s">
        <v>20</v>
      </c>
      <c r="C1891" t="s">
        <v>35</v>
      </c>
      <c r="D1891" t="s">
        <v>46</v>
      </c>
      <c r="E1891">
        <v>70.33</v>
      </c>
      <c r="F1891">
        <v>84228450</v>
      </c>
      <c r="G1891" s="2">
        <v>42517.371249999997</v>
      </c>
      <c r="H1891" t="s">
        <v>1140</v>
      </c>
      <c r="I1891">
        <f t="shared" si="29"/>
        <v>1197617.6596047205</v>
      </c>
    </row>
    <row r="1892" spans="1:9" x14ac:dyDescent="0.25">
      <c r="A1892">
        <v>2891</v>
      </c>
      <c r="B1892" t="s">
        <v>14</v>
      </c>
      <c r="C1892" t="s">
        <v>29</v>
      </c>
      <c r="D1892" t="s">
        <v>45</v>
      </c>
      <c r="E1892">
        <v>181.33</v>
      </c>
      <c r="F1892">
        <v>64675869</v>
      </c>
      <c r="G1892" s="2">
        <v>44537.399733796286</v>
      </c>
      <c r="H1892" t="s">
        <v>1141</v>
      </c>
      <c r="I1892">
        <f t="shared" si="29"/>
        <v>356674.95174543647</v>
      </c>
    </row>
    <row r="1893" spans="1:9" x14ac:dyDescent="0.25">
      <c r="A1893">
        <v>2892</v>
      </c>
      <c r="B1893" t="s">
        <v>11</v>
      </c>
      <c r="C1893" t="s">
        <v>26</v>
      </c>
      <c r="D1893" t="s">
        <v>46</v>
      </c>
      <c r="E1893">
        <v>106.12</v>
      </c>
      <c r="F1893">
        <v>29122671</v>
      </c>
      <c r="G1893" s="2">
        <v>38359.500057870369</v>
      </c>
      <c r="H1893" t="s">
        <v>319</v>
      </c>
      <c r="I1893">
        <f t="shared" si="29"/>
        <v>274431.50207312475</v>
      </c>
    </row>
    <row r="1894" spans="1:9" x14ac:dyDescent="0.25">
      <c r="A1894">
        <v>2893</v>
      </c>
      <c r="B1894" t="s">
        <v>13</v>
      </c>
      <c r="C1894" t="s">
        <v>28</v>
      </c>
      <c r="D1894" t="s">
        <v>44</v>
      </c>
      <c r="E1894">
        <v>135.44</v>
      </c>
      <c r="F1894">
        <v>34770185</v>
      </c>
      <c r="G1894" s="2">
        <v>39131.151574074072</v>
      </c>
      <c r="H1894" t="s">
        <v>366</v>
      </c>
      <c r="I1894">
        <f t="shared" si="29"/>
        <v>256720.2082102776</v>
      </c>
    </row>
    <row r="1895" spans="1:9" x14ac:dyDescent="0.25">
      <c r="A1895">
        <v>2894</v>
      </c>
      <c r="B1895" t="s">
        <v>18</v>
      </c>
      <c r="C1895" t="s">
        <v>33</v>
      </c>
      <c r="D1895" t="s">
        <v>41</v>
      </c>
      <c r="E1895">
        <v>133.44999999999999</v>
      </c>
      <c r="F1895">
        <v>60031936</v>
      </c>
      <c r="G1895" s="2">
        <v>41504.089780092603</v>
      </c>
      <c r="H1895" t="s">
        <v>659</v>
      </c>
      <c r="I1895">
        <f t="shared" si="29"/>
        <v>449845.90483327094</v>
      </c>
    </row>
    <row r="1896" spans="1:9" x14ac:dyDescent="0.25">
      <c r="A1896">
        <v>2895</v>
      </c>
      <c r="B1896" t="s">
        <v>20</v>
      </c>
      <c r="C1896" t="s">
        <v>35</v>
      </c>
      <c r="D1896" t="s">
        <v>46</v>
      </c>
      <c r="E1896">
        <v>31.71</v>
      </c>
      <c r="F1896">
        <v>48971583</v>
      </c>
      <c r="G1896" s="2">
        <v>43405.484953703701</v>
      </c>
      <c r="H1896" t="s">
        <v>845</v>
      </c>
      <c r="I1896">
        <f t="shared" si="29"/>
        <v>1544357.7105014191</v>
      </c>
    </row>
    <row r="1897" spans="1:9" x14ac:dyDescent="0.25">
      <c r="A1897">
        <v>2896</v>
      </c>
      <c r="B1897" t="s">
        <v>17</v>
      </c>
      <c r="C1897" t="s">
        <v>32</v>
      </c>
      <c r="D1897" t="s">
        <v>47</v>
      </c>
      <c r="E1897">
        <v>122.82</v>
      </c>
      <c r="F1897">
        <v>92810823</v>
      </c>
      <c r="G1897" s="2">
        <v>41004.05982638889</v>
      </c>
      <c r="H1897" t="s">
        <v>894</v>
      </c>
      <c r="I1897">
        <f t="shared" si="29"/>
        <v>755665.38837322919</v>
      </c>
    </row>
    <row r="1898" spans="1:9" x14ac:dyDescent="0.25">
      <c r="A1898">
        <v>2897</v>
      </c>
      <c r="B1898" t="s">
        <v>8</v>
      </c>
      <c r="C1898" t="s">
        <v>23</v>
      </c>
      <c r="D1898" t="s">
        <v>41</v>
      </c>
      <c r="E1898">
        <v>109.2</v>
      </c>
      <c r="F1898">
        <v>61452391</v>
      </c>
      <c r="G1898" s="2">
        <v>43151.838090277779</v>
      </c>
      <c r="H1898" t="s">
        <v>245</v>
      </c>
      <c r="I1898">
        <f t="shared" si="29"/>
        <v>562750.83333333337</v>
      </c>
    </row>
    <row r="1899" spans="1:9" x14ac:dyDescent="0.25">
      <c r="A1899">
        <v>2898</v>
      </c>
      <c r="B1899" t="s">
        <v>14</v>
      </c>
      <c r="C1899" t="s">
        <v>29</v>
      </c>
      <c r="D1899" t="s">
        <v>41</v>
      </c>
      <c r="E1899">
        <v>52.11</v>
      </c>
      <c r="F1899">
        <v>40818095</v>
      </c>
      <c r="G1899" s="2">
        <v>40593.88380787037</v>
      </c>
      <c r="H1899" t="s">
        <v>835</v>
      </c>
      <c r="I1899">
        <f t="shared" si="29"/>
        <v>783306.37113797734</v>
      </c>
    </row>
    <row r="1900" spans="1:9" x14ac:dyDescent="0.25">
      <c r="A1900">
        <v>2899</v>
      </c>
      <c r="B1900" t="s">
        <v>20</v>
      </c>
      <c r="C1900" t="s">
        <v>35</v>
      </c>
      <c r="D1900" t="s">
        <v>46</v>
      </c>
      <c r="E1900">
        <v>33.520000000000003</v>
      </c>
      <c r="F1900">
        <v>48830735</v>
      </c>
      <c r="G1900" s="2">
        <v>41268.980671296304</v>
      </c>
      <c r="H1900" t="s">
        <v>84</v>
      </c>
      <c r="I1900">
        <f t="shared" si="29"/>
        <v>1456764.1706443913</v>
      </c>
    </row>
    <row r="1901" spans="1:9" x14ac:dyDescent="0.25">
      <c r="A1901">
        <v>2900</v>
      </c>
      <c r="B1901" t="s">
        <v>9</v>
      </c>
      <c r="C1901" t="s">
        <v>24</v>
      </c>
      <c r="D1901" t="s">
        <v>46</v>
      </c>
      <c r="E1901">
        <v>159.13999999999999</v>
      </c>
      <c r="F1901">
        <v>20485437</v>
      </c>
      <c r="G1901" s="2">
        <v>43958.351655092592</v>
      </c>
      <c r="H1901" t="s">
        <v>899</v>
      </c>
      <c r="I1901">
        <f t="shared" si="29"/>
        <v>128725.88287042857</v>
      </c>
    </row>
    <row r="1902" spans="1:9" x14ac:dyDescent="0.25">
      <c r="A1902">
        <v>2901</v>
      </c>
      <c r="B1902" t="s">
        <v>22</v>
      </c>
      <c r="C1902" t="s">
        <v>37</v>
      </c>
      <c r="D1902" t="s">
        <v>44</v>
      </c>
      <c r="E1902">
        <v>106.43</v>
      </c>
      <c r="F1902">
        <v>3928882</v>
      </c>
      <c r="G1902" s="2">
        <v>44235.054490740738</v>
      </c>
      <c r="H1902" t="s">
        <v>77</v>
      </c>
      <c r="I1902">
        <f t="shared" si="29"/>
        <v>36915.174292962511</v>
      </c>
    </row>
    <row r="1903" spans="1:9" x14ac:dyDescent="0.25">
      <c r="A1903">
        <v>2902</v>
      </c>
      <c r="B1903" t="s">
        <v>13</v>
      </c>
      <c r="C1903" t="s">
        <v>28</v>
      </c>
      <c r="D1903" t="s">
        <v>41</v>
      </c>
      <c r="E1903">
        <v>51.4</v>
      </c>
      <c r="F1903">
        <v>31289595</v>
      </c>
      <c r="G1903" s="2">
        <v>42876.83121527778</v>
      </c>
      <c r="H1903" t="s">
        <v>242</v>
      </c>
      <c r="I1903">
        <f t="shared" si="29"/>
        <v>608746.98443579767</v>
      </c>
    </row>
    <row r="1904" spans="1:9" x14ac:dyDescent="0.25">
      <c r="A1904">
        <v>2903</v>
      </c>
      <c r="B1904" t="s">
        <v>17</v>
      </c>
      <c r="C1904" t="s">
        <v>32</v>
      </c>
      <c r="D1904" t="s">
        <v>41</v>
      </c>
      <c r="E1904">
        <v>125.4</v>
      </c>
      <c r="F1904">
        <v>70574902</v>
      </c>
      <c r="G1904" s="2">
        <v>40620.991689814808</v>
      </c>
      <c r="H1904" t="s">
        <v>307</v>
      </c>
      <c r="I1904">
        <f t="shared" si="29"/>
        <v>562798.26156299841</v>
      </c>
    </row>
    <row r="1905" spans="1:9" x14ac:dyDescent="0.25">
      <c r="A1905">
        <v>2904</v>
      </c>
      <c r="B1905" t="s">
        <v>18</v>
      </c>
      <c r="C1905" t="s">
        <v>33</v>
      </c>
      <c r="D1905" t="s">
        <v>40</v>
      </c>
      <c r="E1905">
        <v>67.3</v>
      </c>
      <c r="F1905">
        <v>45283993</v>
      </c>
      <c r="G1905" s="2">
        <v>43713.697094907409</v>
      </c>
      <c r="H1905" t="s">
        <v>1121</v>
      </c>
      <c r="I1905">
        <f t="shared" si="29"/>
        <v>672867.65230312035</v>
      </c>
    </row>
    <row r="1906" spans="1:9" x14ac:dyDescent="0.25">
      <c r="A1906">
        <v>2905</v>
      </c>
      <c r="B1906" t="s">
        <v>20</v>
      </c>
      <c r="C1906" t="s">
        <v>35</v>
      </c>
      <c r="D1906" t="s">
        <v>48</v>
      </c>
      <c r="E1906">
        <v>131.46</v>
      </c>
      <c r="F1906">
        <v>41831192</v>
      </c>
      <c r="G1906" s="2">
        <v>39026.6878125</v>
      </c>
      <c r="H1906" t="s">
        <v>575</v>
      </c>
      <c r="I1906">
        <f t="shared" si="29"/>
        <v>318204.7162635022</v>
      </c>
    </row>
    <row r="1907" spans="1:9" x14ac:dyDescent="0.25">
      <c r="A1907">
        <v>2906</v>
      </c>
      <c r="B1907" t="s">
        <v>13</v>
      </c>
      <c r="C1907" t="s">
        <v>28</v>
      </c>
      <c r="D1907" t="s">
        <v>45</v>
      </c>
      <c r="E1907">
        <v>76.849999999999994</v>
      </c>
      <c r="F1907">
        <v>32802922</v>
      </c>
      <c r="G1907" s="2">
        <v>40133.656111111108</v>
      </c>
      <c r="H1907" t="s">
        <v>557</v>
      </c>
      <c r="I1907">
        <f t="shared" si="29"/>
        <v>426843.48731294734</v>
      </c>
    </row>
    <row r="1908" spans="1:9" x14ac:dyDescent="0.25">
      <c r="A1908">
        <v>2907</v>
      </c>
      <c r="B1908" t="s">
        <v>13</v>
      </c>
      <c r="C1908" t="s">
        <v>28</v>
      </c>
      <c r="D1908" t="s">
        <v>43</v>
      </c>
      <c r="E1908">
        <v>135.93</v>
      </c>
      <c r="F1908">
        <v>68221255</v>
      </c>
      <c r="G1908" s="2">
        <v>40068.196099537039</v>
      </c>
      <c r="H1908" t="s">
        <v>1009</v>
      </c>
      <c r="I1908">
        <f t="shared" si="29"/>
        <v>501885.19826381223</v>
      </c>
    </row>
    <row r="1909" spans="1:9" x14ac:dyDescent="0.25">
      <c r="A1909">
        <v>2908</v>
      </c>
      <c r="B1909" t="s">
        <v>14</v>
      </c>
      <c r="C1909" t="s">
        <v>29</v>
      </c>
      <c r="D1909" t="s">
        <v>39</v>
      </c>
      <c r="E1909">
        <v>157.57</v>
      </c>
      <c r="F1909">
        <v>22396617</v>
      </c>
      <c r="G1909" s="2">
        <v>39329.904768518521</v>
      </c>
      <c r="H1909" t="s">
        <v>1142</v>
      </c>
      <c r="I1909">
        <f t="shared" si="29"/>
        <v>142137.5706035413</v>
      </c>
    </row>
    <row r="1910" spans="1:9" x14ac:dyDescent="0.25">
      <c r="A1910">
        <v>2909</v>
      </c>
      <c r="B1910" t="s">
        <v>16</v>
      </c>
      <c r="C1910" t="s">
        <v>31</v>
      </c>
      <c r="D1910" t="s">
        <v>39</v>
      </c>
      <c r="E1910">
        <v>179.2</v>
      </c>
      <c r="F1910">
        <v>90891377</v>
      </c>
      <c r="G1910" s="2">
        <v>38744.36478009259</v>
      </c>
      <c r="H1910" t="s">
        <v>986</v>
      </c>
      <c r="I1910">
        <f t="shared" si="29"/>
        <v>507206.34486607148</v>
      </c>
    </row>
    <row r="1911" spans="1:9" x14ac:dyDescent="0.25">
      <c r="A1911">
        <v>2910</v>
      </c>
      <c r="B1911" t="s">
        <v>12</v>
      </c>
      <c r="C1911" t="s">
        <v>27</v>
      </c>
      <c r="D1911" t="s">
        <v>46</v>
      </c>
      <c r="E1911">
        <v>64.84</v>
      </c>
      <c r="F1911">
        <v>68159546</v>
      </c>
      <c r="G1911" s="2">
        <v>39335.934849537043</v>
      </c>
      <c r="H1911" t="s">
        <v>819</v>
      </c>
      <c r="I1911">
        <f t="shared" si="29"/>
        <v>1051195.9592843922</v>
      </c>
    </row>
    <row r="1912" spans="1:9" x14ac:dyDescent="0.25">
      <c r="A1912">
        <v>2911</v>
      </c>
      <c r="B1912" t="s">
        <v>17</v>
      </c>
      <c r="C1912" t="s">
        <v>32</v>
      </c>
      <c r="D1912" t="s">
        <v>40</v>
      </c>
      <c r="E1912">
        <v>197.24</v>
      </c>
      <c r="F1912">
        <v>90800014</v>
      </c>
      <c r="G1912" s="2">
        <v>38655.647013888891</v>
      </c>
      <c r="H1912" t="s">
        <v>93</v>
      </c>
      <c r="I1912">
        <f t="shared" si="29"/>
        <v>460352.94058000401</v>
      </c>
    </row>
    <row r="1913" spans="1:9" x14ac:dyDescent="0.25">
      <c r="A1913">
        <v>2912</v>
      </c>
      <c r="B1913" t="s">
        <v>22</v>
      </c>
      <c r="C1913" t="s">
        <v>37</v>
      </c>
      <c r="D1913" t="s">
        <v>44</v>
      </c>
      <c r="E1913">
        <v>173.28</v>
      </c>
      <c r="F1913">
        <v>15737983</v>
      </c>
      <c r="G1913" s="2">
        <v>40481.989537037043</v>
      </c>
      <c r="H1913" t="s">
        <v>502</v>
      </c>
      <c r="I1913">
        <f t="shared" si="29"/>
        <v>90824.001615881803</v>
      </c>
    </row>
    <row r="1914" spans="1:9" x14ac:dyDescent="0.25">
      <c r="A1914">
        <v>2913</v>
      </c>
      <c r="B1914" t="s">
        <v>22</v>
      </c>
      <c r="C1914" t="s">
        <v>37</v>
      </c>
      <c r="D1914" t="s">
        <v>47</v>
      </c>
      <c r="E1914">
        <v>133.1</v>
      </c>
      <c r="F1914">
        <v>74957232</v>
      </c>
      <c r="G1914" s="2">
        <v>44043.798101851848</v>
      </c>
      <c r="H1914" t="s">
        <v>1136</v>
      </c>
      <c r="I1914">
        <f t="shared" si="29"/>
        <v>563164.77836213377</v>
      </c>
    </row>
    <row r="1915" spans="1:9" x14ac:dyDescent="0.25">
      <c r="A1915">
        <v>2914</v>
      </c>
      <c r="B1915" t="s">
        <v>16</v>
      </c>
      <c r="C1915" t="s">
        <v>31</v>
      </c>
      <c r="D1915" t="s">
        <v>44</v>
      </c>
      <c r="E1915">
        <v>52.56</v>
      </c>
      <c r="F1915">
        <v>57588005</v>
      </c>
      <c r="G1915" s="2">
        <v>41964.686782407407</v>
      </c>
      <c r="H1915" t="s">
        <v>215</v>
      </c>
      <c r="I1915">
        <f t="shared" si="29"/>
        <v>1095662.1955859968</v>
      </c>
    </row>
    <row r="1916" spans="1:9" x14ac:dyDescent="0.25">
      <c r="A1916">
        <v>2915</v>
      </c>
      <c r="B1916" t="s">
        <v>15</v>
      </c>
      <c r="C1916" t="s">
        <v>30</v>
      </c>
      <c r="D1916" t="s">
        <v>43</v>
      </c>
      <c r="E1916">
        <v>90.53</v>
      </c>
      <c r="F1916">
        <v>6498827</v>
      </c>
      <c r="G1916" s="2">
        <v>44243.956261574072</v>
      </c>
      <c r="H1916" t="s">
        <v>1143</v>
      </c>
      <c r="I1916">
        <f t="shared" si="29"/>
        <v>71786.446481829233</v>
      </c>
    </row>
    <row r="1917" spans="1:9" x14ac:dyDescent="0.25">
      <c r="A1917">
        <v>2916</v>
      </c>
      <c r="B1917" t="s">
        <v>17</v>
      </c>
      <c r="C1917" t="s">
        <v>32</v>
      </c>
      <c r="D1917" t="s">
        <v>41</v>
      </c>
      <c r="E1917">
        <v>71.489999999999995</v>
      </c>
      <c r="F1917">
        <v>87020675</v>
      </c>
      <c r="G1917" s="2">
        <v>42269.480636574073</v>
      </c>
      <c r="H1917" t="s">
        <v>1131</v>
      </c>
      <c r="I1917">
        <f t="shared" si="29"/>
        <v>1217242.6213456427</v>
      </c>
    </row>
    <row r="1918" spans="1:9" x14ac:dyDescent="0.25">
      <c r="A1918">
        <v>2917</v>
      </c>
      <c r="B1918" t="s">
        <v>10</v>
      </c>
      <c r="C1918" t="s">
        <v>25</v>
      </c>
      <c r="D1918" t="s">
        <v>44</v>
      </c>
      <c r="E1918">
        <v>48.69</v>
      </c>
      <c r="F1918">
        <v>8402926</v>
      </c>
      <c r="G1918" s="2">
        <v>42902.32130787037</v>
      </c>
      <c r="H1918" t="s">
        <v>539</v>
      </c>
      <c r="I1918">
        <f t="shared" si="29"/>
        <v>172580.11912096941</v>
      </c>
    </row>
    <row r="1919" spans="1:9" x14ac:dyDescent="0.25">
      <c r="A1919">
        <v>2918</v>
      </c>
      <c r="B1919" t="s">
        <v>10</v>
      </c>
      <c r="C1919" t="s">
        <v>25</v>
      </c>
      <c r="D1919" t="s">
        <v>46</v>
      </c>
      <c r="E1919">
        <v>138.86000000000001</v>
      </c>
      <c r="F1919">
        <v>1205956</v>
      </c>
      <c r="G1919" s="2">
        <v>38682.510266203702</v>
      </c>
      <c r="H1919" t="s">
        <v>369</v>
      </c>
      <c r="I1919">
        <f t="shared" si="29"/>
        <v>8684.689615440011</v>
      </c>
    </row>
    <row r="1920" spans="1:9" x14ac:dyDescent="0.25">
      <c r="A1920">
        <v>2919</v>
      </c>
      <c r="B1920" t="s">
        <v>17</v>
      </c>
      <c r="C1920" t="s">
        <v>32</v>
      </c>
      <c r="D1920" t="s">
        <v>43</v>
      </c>
      <c r="E1920">
        <v>122.59</v>
      </c>
      <c r="F1920">
        <v>76755610</v>
      </c>
      <c r="G1920" s="2">
        <v>41195.093495370369</v>
      </c>
      <c r="H1920" t="s">
        <v>1144</v>
      </c>
      <c r="I1920">
        <f t="shared" si="29"/>
        <v>626116.40427441057</v>
      </c>
    </row>
    <row r="1921" spans="1:9" x14ac:dyDescent="0.25">
      <c r="A1921">
        <v>2920</v>
      </c>
      <c r="B1921" t="s">
        <v>8</v>
      </c>
      <c r="C1921" t="s">
        <v>23</v>
      </c>
      <c r="D1921" t="s">
        <v>39</v>
      </c>
      <c r="E1921">
        <v>98.36</v>
      </c>
      <c r="F1921">
        <v>67423157</v>
      </c>
      <c r="G1921" s="2">
        <v>38273.586921296293</v>
      </c>
      <c r="H1921" t="s">
        <v>614</v>
      </c>
      <c r="I1921">
        <f t="shared" si="29"/>
        <v>685473.33265555103</v>
      </c>
    </row>
    <row r="1922" spans="1:9" x14ac:dyDescent="0.25">
      <c r="A1922">
        <v>2921</v>
      </c>
      <c r="B1922" t="s">
        <v>19</v>
      </c>
      <c r="C1922" t="s">
        <v>34</v>
      </c>
      <c r="D1922" t="s">
        <v>40</v>
      </c>
      <c r="E1922">
        <v>192.47</v>
      </c>
      <c r="F1922">
        <v>55657668</v>
      </c>
      <c r="G1922" s="2">
        <v>41937.390844907408</v>
      </c>
      <c r="H1922" t="s">
        <v>1145</v>
      </c>
      <c r="I1922">
        <f t="shared" si="29"/>
        <v>289175.80921702081</v>
      </c>
    </row>
    <row r="1923" spans="1:9" x14ac:dyDescent="0.25">
      <c r="A1923">
        <v>2922</v>
      </c>
      <c r="B1923" t="s">
        <v>12</v>
      </c>
      <c r="C1923" t="s">
        <v>27</v>
      </c>
      <c r="D1923" t="s">
        <v>46</v>
      </c>
      <c r="E1923">
        <v>176.88</v>
      </c>
      <c r="F1923">
        <v>35225603</v>
      </c>
      <c r="G1923" s="2">
        <v>42978.419062499997</v>
      </c>
      <c r="H1923" t="s">
        <v>1020</v>
      </c>
      <c r="I1923">
        <f t="shared" ref="I1923:I1986" si="30">F1923/E1923</f>
        <v>199149.72297602895</v>
      </c>
    </row>
    <row r="1924" spans="1:9" x14ac:dyDescent="0.25">
      <c r="A1924">
        <v>2923</v>
      </c>
      <c r="B1924" t="s">
        <v>15</v>
      </c>
      <c r="C1924" t="s">
        <v>30</v>
      </c>
      <c r="D1924" t="s">
        <v>48</v>
      </c>
      <c r="E1924">
        <v>58.48</v>
      </c>
      <c r="F1924">
        <v>16600250</v>
      </c>
      <c r="G1924" s="2">
        <v>41167.765023148153</v>
      </c>
      <c r="H1924" t="s">
        <v>70</v>
      </c>
      <c r="I1924">
        <f t="shared" si="30"/>
        <v>283862.00410396716</v>
      </c>
    </row>
    <row r="1925" spans="1:9" x14ac:dyDescent="0.25">
      <c r="A1925">
        <v>2924</v>
      </c>
      <c r="B1925" t="s">
        <v>18</v>
      </c>
      <c r="C1925" t="s">
        <v>33</v>
      </c>
      <c r="D1925" t="s">
        <v>44</v>
      </c>
      <c r="E1925">
        <v>64.89</v>
      </c>
      <c r="F1925">
        <v>61231055</v>
      </c>
      <c r="G1925" s="2">
        <v>40972.788877314822</v>
      </c>
      <c r="H1925" t="s">
        <v>697</v>
      </c>
      <c r="I1925">
        <f t="shared" si="30"/>
        <v>943613.11450146406</v>
      </c>
    </row>
    <row r="1926" spans="1:9" x14ac:dyDescent="0.25">
      <c r="A1926">
        <v>2925</v>
      </c>
      <c r="B1926" t="s">
        <v>10</v>
      </c>
      <c r="C1926" t="s">
        <v>25</v>
      </c>
      <c r="D1926" t="s">
        <v>44</v>
      </c>
      <c r="E1926">
        <v>193.89</v>
      </c>
      <c r="F1926">
        <v>80010534</v>
      </c>
      <c r="G1926" s="2">
        <v>39484.310381944437</v>
      </c>
      <c r="H1926" t="s">
        <v>533</v>
      </c>
      <c r="I1926">
        <f t="shared" si="30"/>
        <v>412659.41513229156</v>
      </c>
    </row>
    <row r="1927" spans="1:9" x14ac:dyDescent="0.25">
      <c r="A1927">
        <v>2926</v>
      </c>
      <c r="B1927" t="s">
        <v>19</v>
      </c>
      <c r="C1927" t="s">
        <v>34</v>
      </c>
      <c r="D1927" t="s">
        <v>42</v>
      </c>
      <c r="E1927">
        <v>99.45</v>
      </c>
      <c r="F1927">
        <v>81067633</v>
      </c>
      <c r="G1927" s="2">
        <v>44740.375891203701</v>
      </c>
      <c r="H1927" t="s">
        <v>1146</v>
      </c>
      <c r="I1927">
        <f t="shared" si="30"/>
        <v>815159.7083961789</v>
      </c>
    </row>
    <row r="1928" spans="1:9" x14ac:dyDescent="0.25">
      <c r="A1928">
        <v>2927</v>
      </c>
      <c r="B1928" t="s">
        <v>15</v>
      </c>
      <c r="C1928" t="s">
        <v>30</v>
      </c>
      <c r="D1928" t="s">
        <v>38</v>
      </c>
      <c r="E1928">
        <v>52.63</v>
      </c>
      <c r="F1928">
        <v>74584005</v>
      </c>
      <c r="G1928" s="2">
        <v>44334.09820601852</v>
      </c>
      <c r="H1928" t="s">
        <v>63</v>
      </c>
      <c r="I1928">
        <f t="shared" si="30"/>
        <v>1417138.6091582747</v>
      </c>
    </row>
    <row r="1929" spans="1:9" x14ac:dyDescent="0.25">
      <c r="A1929">
        <v>2928</v>
      </c>
      <c r="B1929" t="s">
        <v>9</v>
      </c>
      <c r="C1929" t="s">
        <v>24</v>
      </c>
      <c r="D1929" t="s">
        <v>39</v>
      </c>
      <c r="E1929">
        <v>137.21</v>
      </c>
      <c r="F1929">
        <v>63991185</v>
      </c>
      <c r="G1929" s="2">
        <v>44223.427974537037</v>
      </c>
      <c r="H1929" t="s">
        <v>1147</v>
      </c>
      <c r="I1929">
        <f t="shared" si="30"/>
        <v>466374.06165731361</v>
      </c>
    </row>
    <row r="1930" spans="1:9" x14ac:dyDescent="0.25">
      <c r="A1930">
        <v>2929</v>
      </c>
      <c r="B1930" t="s">
        <v>19</v>
      </c>
      <c r="C1930" t="s">
        <v>34</v>
      </c>
      <c r="D1930" t="s">
        <v>40</v>
      </c>
      <c r="E1930">
        <v>88.19</v>
      </c>
      <c r="F1930">
        <v>93383309</v>
      </c>
      <c r="G1930" s="2">
        <v>41164.782256944447</v>
      </c>
      <c r="H1930" t="s">
        <v>454</v>
      </c>
      <c r="I1930">
        <f t="shared" si="30"/>
        <v>1058887.7310352649</v>
      </c>
    </row>
    <row r="1931" spans="1:9" x14ac:dyDescent="0.25">
      <c r="A1931">
        <v>2930</v>
      </c>
      <c r="B1931" t="s">
        <v>19</v>
      </c>
      <c r="C1931" t="s">
        <v>34</v>
      </c>
      <c r="D1931" t="s">
        <v>39</v>
      </c>
      <c r="E1931">
        <v>155.49</v>
      </c>
      <c r="F1931">
        <v>47544013</v>
      </c>
      <c r="G1931" s="2">
        <v>37933.742650462962</v>
      </c>
      <c r="H1931" t="s">
        <v>922</v>
      </c>
      <c r="I1931">
        <f t="shared" si="30"/>
        <v>305768.94334040774</v>
      </c>
    </row>
    <row r="1932" spans="1:9" x14ac:dyDescent="0.25">
      <c r="A1932">
        <v>2931</v>
      </c>
      <c r="B1932" t="s">
        <v>14</v>
      </c>
      <c r="C1932" t="s">
        <v>29</v>
      </c>
      <c r="D1932" t="s">
        <v>47</v>
      </c>
      <c r="E1932">
        <v>136.47999999999999</v>
      </c>
      <c r="F1932">
        <v>61922576</v>
      </c>
      <c r="G1932" s="2">
        <v>38334.079745370371</v>
      </c>
      <c r="H1932" t="s">
        <v>1148</v>
      </c>
      <c r="I1932">
        <f t="shared" si="30"/>
        <v>453711.72332942561</v>
      </c>
    </row>
    <row r="1933" spans="1:9" x14ac:dyDescent="0.25">
      <c r="A1933">
        <v>2932</v>
      </c>
      <c r="B1933" t="s">
        <v>9</v>
      </c>
      <c r="C1933" t="s">
        <v>24</v>
      </c>
      <c r="D1933" t="s">
        <v>44</v>
      </c>
      <c r="E1933">
        <v>38.270000000000003</v>
      </c>
      <c r="F1933">
        <v>97350952</v>
      </c>
      <c r="G1933" s="2">
        <v>43203.734189814822</v>
      </c>
      <c r="H1933" t="s">
        <v>601</v>
      </c>
      <c r="I1933">
        <f t="shared" si="30"/>
        <v>2543792.8403449175</v>
      </c>
    </row>
    <row r="1934" spans="1:9" x14ac:dyDescent="0.25">
      <c r="A1934">
        <v>2933</v>
      </c>
      <c r="B1934" t="s">
        <v>19</v>
      </c>
      <c r="C1934" t="s">
        <v>34</v>
      </c>
      <c r="D1934" t="s">
        <v>38</v>
      </c>
      <c r="E1934">
        <v>116.14</v>
      </c>
      <c r="F1934">
        <v>70733351</v>
      </c>
      <c r="G1934" s="2">
        <v>44750.996574074074</v>
      </c>
      <c r="H1934" t="s">
        <v>993</v>
      </c>
      <c r="I1934">
        <f t="shared" si="30"/>
        <v>609035.22472877556</v>
      </c>
    </row>
    <row r="1935" spans="1:9" x14ac:dyDescent="0.25">
      <c r="A1935">
        <v>2934</v>
      </c>
      <c r="B1935" t="s">
        <v>10</v>
      </c>
      <c r="C1935" t="s">
        <v>25</v>
      </c>
      <c r="D1935" t="s">
        <v>43</v>
      </c>
      <c r="E1935">
        <v>47.7</v>
      </c>
      <c r="F1935">
        <v>33386241</v>
      </c>
      <c r="G1935" s="2">
        <v>38459.848171296297</v>
      </c>
      <c r="H1935" t="s">
        <v>848</v>
      </c>
      <c r="I1935">
        <f t="shared" si="30"/>
        <v>699921.19496855338</v>
      </c>
    </row>
    <row r="1936" spans="1:9" x14ac:dyDescent="0.25">
      <c r="A1936">
        <v>2935</v>
      </c>
      <c r="B1936" t="s">
        <v>13</v>
      </c>
      <c r="C1936" t="s">
        <v>28</v>
      </c>
      <c r="D1936" t="s">
        <v>48</v>
      </c>
      <c r="E1936">
        <v>194.16</v>
      </c>
      <c r="F1936">
        <v>50109414</v>
      </c>
      <c r="G1936" s="2">
        <v>38854.442962962959</v>
      </c>
      <c r="H1936" t="s">
        <v>135</v>
      </c>
      <c r="I1936">
        <f t="shared" si="30"/>
        <v>258083.09641532757</v>
      </c>
    </row>
    <row r="1937" spans="1:9" x14ac:dyDescent="0.25">
      <c r="A1937">
        <v>2936</v>
      </c>
      <c r="B1937" t="s">
        <v>12</v>
      </c>
      <c r="C1937" t="s">
        <v>27</v>
      </c>
      <c r="D1937" t="s">
        <v>41</v>
      </c>
      <c r="E1937">
        <v>140.68</v>
      </c>
      <c r="F1937">
        <v>36650612</v>
      </c>
      <c r="G1937" s="2">
        <v>41368.453287037039</v>
      </c>
      <c r="H1937" t="s">
        <v>889</v>
      </c>
      <c r="I1937">
        <f t="shared" si="30"/>
        <v>260524.68012510662</v>
      </c>
    </row>
    <row r="1938" spans="1:9" x14ac:dyDescent="0.25">
      <c r="A1938">
        <v>2937</v>
      </c>
      <c r="B1938" t="s">
        <v>20</v>
      </c>
      <c r="C1938" t="s">
        <v>35</v>
      </c>
      <c r="D1938" t="s">
        <v>44</v>
      </c>
      <c r="E1938">
        <v>48.14</v>
      </c>
      <c r="F1938">
        <v>79630717</v>
      </c>
      <c r="G1938" s="2">
        <v>42520.638483796298</v>
      </c>
      <c r="H1938" t="s">
        <v>684</v>
      </c>
      <c r="I1938">
        <f t="shared" si="30"/>
        <v>1654148.670544246</v>
      </c>
    </row>
    <row r="1939" spans="1:9" x14ac:dyDescent="0.25">
      <c r="A1939">
        <v>2938</v>
      </c>
      <c r="B1939" t="s">
        <v>8</v>
      </c>
      <c r="C1939" t="s">
        <v>23</v>
      </c>
      <c r="D1939" t="s">
        <v>45</v>
      </c>
      <c r="E1939">
        <v>82.9</v>
      </c>
      <c r="F1939">
        <v>620307</v>
      </c>
      <c r="G1939" s="2">
        <v>44558.446898148148</v>
      </c>
      <c r="H1939" t="s">
        <v>1149</v>
      </c>
      <c r="I1939">
        <f t="shared" si="30"/>
        <v>7482.5934861278647</v>
      </c>
    </row>
    <row r="1940" spans="1:9" x14ac:dyDescent="0.25">
      <c r="A1940">
        <v>2939</v>
      </c>
      <c r="B1940" t="s">
        <v>8</v>
      </c>
      <c r="C1940" t="s">
        <v>23</v>
      </c>
      <c r="D1940" t="s">
        <v>47</v>
      </c>
      <c r="E1940">
        <v>60.54</v>
      </c>
      <c r="F1940">
        <v>42569394</v>
      </c>
      <c r="G1940" s="2">
        <v>41110.94195601852</v>
      </c>
      <c r="H1940" t="s">
        <v>1150</v>
      </c>
      <c r="I1940">
        <f t="shared" si="30"/>
        <v>703161.44697720511</v>
      </c>
    </row>
    <row r="1941" spans="1:9" x14ac:dyDescent="0.25">
      <c r="A1941">
        <v>2940</v>
      </c>
      <c r="B1941" t="s">
        <v>16</v>
      </c>
      <c r="C1941" t="s">
        <v>31</v>
      </c>
      <c r="D1941" t="s">
        <v>38</v>
      </c>
      <c r="E1941">
        <v>59.59</v>
      </c>
      <c r="F1941">
        <v>12897988</v>
      </c>
      <c r="G1941" s="2">
        <v>40218.820833333331</v>
      </c>
      <c r="H1941" t="s">
        <v>418</v>
      </c>
      <c r="I1941">
        <f t="shared" si="30"/>
        <v>216445.51099177712</v>
      </c>
    </row>
    <row r="1942" spans="1:9" x14ac:dyDescent="0.25">
      <c r="A1942">
        <v>2941</v>
      </c>
      <c r="B1942" t="s">
        <v>15</v>
      </c>
      <c r="C1942" t="s">
        <v>30</v>
      </c>
      <c r="D1942" t="s">
        <v>38</v>
      </c>
      <c r="E1942">
        <v>136.94</v>
      </c>
      <c r="F1942">
        <v>62480882</v>
      </c>
      <c r="G1942" s="2">
        <v>41675.400150462963</v>
      </c>
      <c r="H1942" t="s">
        <v>155</v>
      </c>
      <c r="I1942">
        <f t="shared" si="30"/>
        <v>456264.65605374618</v>
      </c>
    </row>
    <row r="1943" spans="1:9" x14ac:dyDescent="0.25">
      <c r="A1943">
        <v>2942</v>
      </c>
      <c r="B1943" t="s">
        <v>8</v>
      </c>
      <c r="C1943" t="s">
        <v>23</v>
      </c>
      <c r="D1943" t="s">
        <v>47</v>
      </c>
      <c r="E1943">
        <v>100.15</v>
      </c>
      <c r="F1943">
        <v>27773830</v>
      </c>
      <c r="G1943" s="2">
        <v>44501.871979166674</v>
      </c>
      <c r="H1943" t="s">
        <v>765</v>
      </c>
      <c r="I1943">
        <f t="shared" si="30"/>
        <v>277322.31652521214</v>
      </c>
    </row>
    <row r="1944" spans="1:9" x14ac:dyDescent="0.25">
      <c r="A1944">
        <v>2943</v>
      </c>
      <c r="B1944" t="s">
        <v>19</v>
      </c>
      <c r="C1944" t="s">
        <v>34</v>
      </c>
      <c r="D1944" t="s">
        <v>46</v>
      </c>
      <c r="E1944">
        <v>92.38</v>
      </c>
      <c r="F1944">
        <v>62618867</v>
      </c>
      <c r="G1944" s="2">
        <v>40881.121435185189</v>
      </c>
      <c r="H1944" t="s">
        <v>677</v>
      </c>
      <c r="I1944">
        <f t="shared" si="30"/>
        <v>677840.08443386015</v>
      </c>
    </row>
    <row r="1945" spans="1:9" x14ac:dyDescent="0.25">
      <c r="A1945">
        <v>2944</v>
      </c>
      <c r="B1945" t="s">
        <v>16</v>
      </c>
      <c r="C1945" t="s">
        <v>31</v>
      </c>
      <c r="D1945" t="s">
        <v>46</v>
      </c>
      <c r="E1945">
        <v>138.31</v>
      </c>
      <c r="F1945">
        <v>63623903</v>
      </c>
      <c r="G1945" s="2">
        <v>43018.672442129631</v>
      </c>
      <c r="H1945" t="s">
        <v>1151</v>
      </c>
      <c r="I1945">
        <f t="shared" si="30"/>
        <v>460009.4208661702</v>
      </c>
    </row>
    <row r="1946" spans="1:9" x14ac:dyDescent="0.25">
      <c r="A1946">
        <v>2945</v>
      </c>
      <c r="B1946" t="s">
        <v>22</v>
      </c>
      <c r="C1946" t="s">
        <v>37</v>
      </c>
      <c r="D1946" t="s">
        <v>39</v>
      </c>
      <c r="E1946">
        <v>117.49</v>
      </c>
      <c r="F1946">
        <v>11235308</v>
      </c>
      <c r="G1946" s="2">
        <v>42606.603136574071</v>
      </c>
      <c r="H1946" t="s">
        <v>278</v>
      </c>
      <c r="I1946">
        <f t="shared" si="30"/>
        <v>95627.781087752155</v>
      </c>
    </row>
    <row r="1947" spans="1:9" x14ac:dyDescent="0.25">
      <c r="A1947">
        <v>2946</v>
      </c>
      <c r="B1947" t="s">
        <v>22</v>
      </c>
      <c r="C1947" t="s">
        <v>37</v>
      </c>
      <c r="D1947" t="s">
        <v>39</v>
      </c>
      <c r="E1947">
        <v>50.9</v>
      </c>
      <c r="F1947">
        <v>35981578</v>
      </c>
      <c r="G1947" s="2">
        <v>43860.876284722217</v>
      </c>
      <c r="H1947" t="s">
        <v>1146</v>
      </c>
      <c r="I1947">
        <f t="shared" si="30"/>
        <v>706907.22986247542</v>
      </c>
    </row>
    <row r="1948" spans="1:9" x14ac:dyDescent="0.25">
      <c r="A1948">
        <v>2947</v>
      </c>
      <c r="B1948" t="s">
        <v>13</v>
      </c>
      <c r="C1948" t="s">
        <v>28</v>
      </c>
      <c r="D1948" t="s">
        <v>46</v>
      </c>
      <c r="E1948">
        <v>190.87</v>
      </c>
      <c r="F1948">
        <v>94949211</v>
      </c>
      <c r="G1948" s="2">
        <v>38954.921041666668</v>
      </c>
      <c r="H1948" t="s">
        <v>149</v>
      </c>
      <c r="I1948">
        <f t="shared" si="30"/>
        <v>497454.86980667472</v>
      </c>
    </row>
    <row r="1949" spans="1:9" x14ac:dyDescent="0.25">
      <c r="A1949">
        <v>2948</v>
      </c>
      <c r="B1949" t="s">
        <v>15</v>
      </c>
      <c r="C1949" t="s">
        <v>30</v>
      </c>
      <c r="D1949" t="s">
        <v>46</v>
      </c>
      <c r="E1949">
        <v>44.8</v>
      </c>
      <c r="F1949">
        <v>36033017</v>
      </c>
      <c r="G1949" s="2">
        <v>41884.996979166674</v>
      </c>
      <c r="H1949" t="s">
        <v>1084</v>
      </c>
      <c r="I1949">
        <f t="shared" si="30"/>
        <v>804308.41517857148</v>
      </c>
    </row>
    <row r="1950" spans="1:9" x14ac:dyDescent="0.25">
      <c r="A1950">
        <v>2949</v>
      </c>
      <c r="B1950" t="s">
        <v>18</v>
      </c>
      <c r="C1950" t="s">
        <v>33</v>
      </c>
      <c r="D1950" t="s">
        <v>43</v>
      </c>
      <c r="E1950">
        <v>143.75</v>
      </c>
      <c r="F1950">
        <v>95589522</v>
      </c>
      <c r="G1950" s="2">
        <v>44821.281712962962</v>
      </c>
      <c r="H1950" t="s">
        <v>347</v>
      </c>
      <c r="I1950">
        <f t="shared" si="30"/>
        <v>664970.58782608691</v>
      </c>
    </row>
    <row r="1951" spans="1:9" x14ac:dyDescent="0.25">
      <c r="A1951">
        <v>2950</v>
      </c>
      <c r="B1951" t="s">
        <v>9</v>
      </c>
      <c r="C1951" t="s">
        <v>24</v>
      </c>
      <c r="D1951" t="s">
        <v>42</v>
      </c>
      <c r="E1951">
        <v>80.45</v>
      </c>
      <c r="F1951">
        <v>12438616</v>
      </c>
      <c r="G1951" s="2">
        <v>38580.46733796296</v>
      </c>
      <c r="H1951" t="s">
        <v>924</v>
      </c>
      <c r="I1951">
        <f t="shared" si="30"/>
        <v>154613.0018645121</v>
      </c>
    </row>
    <row r="1952" spans="1:9" x14ac:dyDescent="0.25">
      <c r="A1952">
        <v>2951</v>
      </c>
      <c r="B1952" t="s">
        <v>19</v>
      </c>
      <c r="C1952" t="s">
        <v>34</v>
      </c>
      <c r="D1952" t="s">
        <v>47</v>
      </c>
      <c r="E1952">
        <v>140.22999999999999</v>
      </c>
      <c r="F1952">
        <v>53424772</v>
      </c>
      <c r="G1952" s="2">
        <v>43575.766875000001</v>
      </c>
      <c r="H1952" t="s">
        <v>472</v>
      </c>
      <c r="I1952">
        <f t="shared" si="30"/>
        <v>380979.61919703346</v>
      </c>
    </row>
    <row r="1953" spans="1:9" x14ac:dyDescent="0.25">
      <c r="A1953">
        <v>2952</v>
      </c>
      <c r="B1953" t="s">
        <v>18</v>
      </c>
      <c r="C1953" t="s">
        <v>33</v>
      </c>
      <c r="D1953" t="s">
        <v>48</v>
      </c>
      <c r="E1953">
        <v>124.74</v>
      </c>
      <c r="F1953">
        <v>50103789</v>
      </c>
      <c r="G1953" s="2">
        <v>43907.158518518518</v>
      </c>
      <c r="H1953" t="s">
        <v>1124</v>
      </c>
      <c r="I1953">
        <f t="shared" si="30"/>
        <v>401665.77681577683</v>
      </c>
    </row>
    <row r="1954" spans="1:9" x14ac:dyDescent="0.25">
      <c r="A1954">
        <v>2953</v>
      </c>
      <c r="B1954" t="s">
        <v>14</v>
      </c>
      <c r="C1954" t="s">
        <v>29</v>
      </c>
      <c r="D1954" t="s">
        <v>44</v>
      </c>
      <c r="E1954">
        <v>191.35</v>
      </c>
      <c r="F1954">
        <v>71844530</v>
      </c>
      <c r="G1954" s="2">
        <v>42009.497048611112</v>
      </c>
      <c r="H1954" t="s">
        <v>1152</v>
      </c>
      <c r="I1954">
        <f t="shared" si="30"/>
        <v>375461.35354063235</v>
      </c>
    </row>
    <row r="1955" spans="1:9" x14ac:dyDescent="0.25">
      <c r="A1955">
        <v>2954</v>
      </c>
      <c r="B1955" t="s">
        <v>20</v>
      </c>
      <c r="C1955" t="s">
        <v>35</v>
      </c>
      <c r="D1955" t="s">
        <v>42</v>
      </c>
      <c r="E1955">
        <v>37.4</v>
      </c>
      <c r="F1955">
        <v>89037851</v>
      </c>
      <c r="G1955" s="2">
        <v>43284.226863425924</v>
      </c>
      <c r="H1955" t="s">
        <v>1153</v>
      </c>
      <c r="I1955">
        <f t="shared" si="30"/>
        <v>2380691.2032085564</v>
      </c>
    </row>
    <row r="1956" spans="1:9" x14ac:dyDescent="0.25">
      <c r="A1956">
        <v>2955</v>
      </c>
      <c r="B1956" t="s">
        <v>22</v>
      </c>
      <c r="C1956" t="s">
        <v>37</v>
      </c>
      <c r="D1956" t="s">
        <v>44</v>
      </c>
      <c r="E1956">
        <v>60.88</v>
      </c>
      <c r="F1956">
        <v>76333565</v>
      </c>
      <c r="G1956" s="2">
        <v>43074.946770833332</v>
      </c>
      <c r="H1956" t="s">
        <v>935</v>
      </c>
      <c r="I1956">
        <f t="shared" si="30"/>
        <v>1253836.4816031537</v>
      </c>
    </row>
    <row r="1957" spans="1:9" x14ac:dyDescent="0.25">
      <c r="A1957">
        <v>2956</v>
      </c>
      <c r="B1957" t="s">
        <v>22</v>
      </c>
      <c r="C1957" t="s">
        <v>37</v>
      </c>
      <c r="D1957" t="s">
        <v>39</v>
      </c>
      <c r="E1957">
        <v>64.94</v>
      </c>
      <c r="F1957">
        <v>69622415</v>
      </c>
      <c r="G1957" s="2">
        <v>44720.918287037042</v>
      </c>
      <c r="H1957" t="s">
        <v>969</v>
      </c>
      <c r="I1957">
        <f t="shared" si="30"/>
        <v>1072103.7111179552</v>
      </c>
    </row>
    <row r="1958" spans="1:9" x14ac:dyDescent="0.25">
      <c r="A1958">
        <v>2957</v>
      </c>
      <c r="B1958" t="s">
        <v>15</v>
      </c>
      <c r="C1958" t="s">
        <v>30</v>
      </c>
      <c r="D1958" t="s">
        <v>46</v>
      </c>
      <c r="E1958">
        <v>109.78</v>
      </c>
      <c r="F1958">
        <v>56595249</v>
      </c>
      <c r="G1958" s="2">
        <v>38880.468541666669</v>
      </c>
      <c r="H1958" t="s">
        <v>1077</v>
      </c>
      <c r="I1958">
        <f t="shared" si="30"/>
        <v>515533.33029695757</v>
      </c>
    </row>
    <row r="1959" spans="1:9" x14ac:dyDescent="0.25">
      <c r="A1959">
        <v>2958</v>
      </c>
      <c r="B1959" t="s">
        <v>19</v>
      </c>
      <c r="C1959" t="s">
        <v>34</v>
      </c>
      <c r="D1959" t="s">
        <v>40</v>
      </c>
      <c r="E1959">
        <v>155.19999999999999</v>
      </c>
      <c r="F1959">
        <v>94932428</v>
      </c>
      <c r="G1959" s="2">
        <v>38038.098530092589</v>
      </c>
      <c r="H1959" t="s">
        <v>845</v>
      </c>
      <c r="I1959">
        <f t="shared" si="30"/>
        <v>611678.01546391752</v>
      </c>
    </row>
    <row r="1960" spans="1:9" x14ac:dyDescent="0.25">
      <c r="A1960">
        <v>2959</v>
      </c>
      <c r="B1960" t="s">
        <v>10</v>
      </c>
      <c r="C1960" t="s">
        <v>25</v>
      </c>
      <c r="D1960" t="s">
        <v>39</v>
      </c>
      <c r="E1960">
        <v>183.48</v>
      </c>
      <c r="F1960">
        <v>49340530</v>
      </c>
      <c r="G1960" s="2">
        <v>41431.595902777779</v>
      </c>
      <c r="H1960" t="s">
        <v>543</v>
      </c>
      <c r="I1960">
        <f t="shared" si="30"/>
        <v>268915.03161107481</v>
      </c>
    </row>
    <row r="1961" spans="1:9" x14ac:dyDescent="0.25">
      <c r="A1961">
        <v>2960</v>
      </c>
      <c r="B1961" t="s">
        <v>12</v>
      </c>
      <c r="C1961" t="s">
        <v>27</v>
      </c>
      <c r="D1961" t="s">
        <v>38</v>
      </c>
      <c r="E1961">
        <v>155.9</v>
      </c>
      <c r="F1961">
        <v>62640731</v>
      </c>
      <c r="G1961" s="2">
        <v>38763.860254629632</v>
      </c>
      <c r="H1961" t="s">
        <v>300</v>
      </c>
      <c r="I1961">
        <f t="shared" si="30"/>
        <v>401800.71199486847</v>
      </c>
    </row>
    <row r="1962" spans="1:9" x14ac:dyDescent="0.25">
      <c r="A1962">
        <v>2961</v>
      </c>
      <c r="B1962" t="s">
        <v>9</v>
      </c>
      <c r="C1962" t="s">
        <v>24</v>
      </c>
      <c r="D1962" t="s">
        <v>43</v>
      </c>
      <c r="E1962">
        <v>163.77000000000001</v>
      </c>
      <c r="F1962">
        <v>91671443</v>
      </c>
      <c r="G1962" s="2">
        <v>40551.567083333342</v>
      </c>
      <c r="H1962" t="s">
        <v>1154</v>
      </c>
      <c r="I1962">
        <f t="shared" si="30"/>
        <v>559757.23881052691</v>
      </c>
    </row>
    <row r="1963" spans="1:9" x14ac:dyDescent="0.25">
      <c r="A1963">
        <v>2962</v>
      </c>
      <c r="B1963" t="s">
        <v>11</v>
      </c>
      <c r="C1963" t="s">
        <v>26</v>
      </c>
      <c r="D1963" t="s">
        <v>45</v>
      </c>
      <c r="E1963">
        <v>184.5</v>
      </c>
      <c r="F1963">
        <v>26751758</v>
      </c>
      <c r="G1963" s="2">
        <v>43878.299814814818</v>
      </c>
      <c r="H1963" t="s">
        <v>314</v>
      </c>
      <c r="I1963">
        <f t="shared" si="30"/>
        <v>144995.9783197832</v>
      </c>
    </row>
    <row r="1964" spans="1:9" x14ac:dyDescent="0.25">
      <c r="A1964">
        <v>2963</v>
      </c>
      <c r="B1964" t="s">
        <v>17</v>
      </c>
      <c r="C1964" t="s">
        <v>32</v>
      </c>
      <c r="D1964" t="s">
        <v>44</v>
      </c>
      <c r="E1964">
        <v>134.78</v>
      </c>
      <c r="F1964">
        <v>74336598</v>
      </c>
      <c r="G1964" s="2">
        <v>44319.542083333326</v>
      </c>
      <c r="H1964" t="s">
        <v>1155</v>
      </c>
      <c r="I1964">
        <f t="shared" si="30"/>
        <v>551540.27303754271</v>
      </c>
    </row>
    <row r="1965" spans="1:9" x14ac:dyDescent="0.25">
      <c r="A1965">
        <v>2964</v>
      </c>
      <c r="B1965" t="s">
        <v>14</v>
      </c>
      <c r="C1965" t="s">
        <v>29</v>
      </c>
      <c r="D1965" t="s">
        <v>42</v>
      </c>
      <c r="E1965">
        <v>182.7</v>
      </c>
      <c r="F1965">
        <v>8642530</v>
      </c>
      <c r="G1965" s="2">
        <v>38434.583587962959</v>
      </c>
      <c r="H1965" t="s">
        <v>200</v>
      </c>
      <c r="I1965">
        <f t="shared" si="30"/>
        <v>47304.488232074444</v>
      </c>
    </row>
    <row r="1966" spans="1:9" x14ac:dyDescent="0.25">
      <c r="A1966">
        <v>2965</v>
      </c>
      <c r="B1966" t="s">
        <v>15</v>
      </c>
      <c r="C1966" t="s">
        <v>30</v>
      </c>
      <c r="D1966" t="s">
        <v>39</v>
      </c>
      <c r="E1966">
        <v>131.41</v>
      </c>
      <c r="F1966">
        <v>21050081</v>
      </c>
      <c r="G1966" s="2">
        <v>42443.535474537042</v>
      </c>
      <c r="H1966" t="s">
        <v>1156</v>
      </c>
      <c r="I1966">
        <f t="shared" si="30"/>
        <v>160186.29480252645</v>
      </c>
    </row>
    <row r="1967" spans="1:9" x14ac:dyDescent="0.25">
      <c r="A1967">
        <v>2966</v>
      </c>
      <c r="B1967" t="s">
        <v>20</v>
      </c>
      <c r="C1967" t="s">
        <v>35</v>
      </c>
      <c r="D1967" t="s">
        <v>44</v>
      </c>
      <c r="E1967">
        <v>48.85</v>
      </c>
      <c r="F1967">
        <v>51847087</v>
      </c>
      <c r="G1967" s="2">
        <v>40202.742060185177</v>
      </c>
      <c r="H1967" t="s">
        <v>779</v>
      </c>
      <c r="I1967">
        <f t="shared" si="30"/>
        <v>1061352.855680655</v>
      </c>
    </row>
    <row r="1968" spans="1:9" x14ac:dyDescent="0.25">
      <c r="A1968">
        <v>2967</v>
      </c>
      <c r="B1968" t="s">
        <v>12</v>
      </c>
      <c r="C1968" t="s">
        <v>27</v>
      </c>
      <c r="D1968" t="s">
        <v>47</v>
      </c>
      <c r="E1968">
        <v>136.27000000000001</v>
      </c>
      <c r="F1968">
        <v>18805311</v>
      </c>
      <c r="G1968" s="2">
        <v>37927.604456018518</v>
      </c>
      <c r="H1968" t="s">
        <v>283</v>
      </c>
      <c r="I1968">
        <f t="shared" si="30"/>
        <v>138000.3742569898</v>
      </c>
    </row>
    <row r="1969" spans="1:9" x14ac:dyDescent="0.25">
      <c r="A1969">
        <v>2968</v>
      </c>
      <c r="B1969" t="s">
        <v>18</v>
      </c>
      <c r="C1969" t="s">
        <v>33</v>
      </c>
      <c r="D1969" t="s">
        <v>38</v>
      </c>
      <c r="E1969">
        <v>112.62</v>
      </c>
      <c r="F1969">
        <v>83381705</v>
      </c>
      <c r="G1969" s="2">
        <v>41489.530902777777</v>
      </c>
      <c r="H1969" t="s">
        <v>1157</v>
      </c>
      <c r="I1969">
        <f t="shared" si="30"/>
        <v>740380.97140827554</v>
      </c>
    </row>
    <row r="1970" spans="1:9" x14ac:dyDescent="0.25">
      <c r="A1970">
        <v>2969</v>
      </c>
      <c r="B1970" t="s">
        <v>19</v>
      </c>
      <c r="C1970" t="s">
        <v>34</v>
      </c>
      <c r="D1970" t="s">
        <v>45</v>
      </c>
      <c r="E1970">
        <v>164.95</v>
      </c>
      <c r="F1970">
        <v>34077306</v>
      </c>
      <c r="G1970" s="2">
        <v>39977.3752662037</v>
      </c>
      <c r="H1970" t="s">
        <v>1158</v>
      </c>
      <c r="I1970">
        <f t="shared" si="30"/>
        <v>206591.73082752351</v>
      </c>
    </row>
    <row r="1971" spans="1:9" x14ac:dyDescent="0.25">
      <c r="A1971">
        <v>2970</v>
      </c>
      <c r="B1971" t="s">
        <v>10</v>
      </c>
      <c r="C1971" t="s">
        <v>25</v>
      </c>
      <c r="D1971" t="s">
        <v>39</v>
      </c>
      <c r="E1971">
        <v>186.29</v>
      </c>
      <c r="F1971">
        <v>29314860</v>
      </c>
      <c r="G1971" s="2">
        <v>39134.987604166658</v>
      </c>
      <c r="H1971" t="s">
        <v>1159</v>
      </c>
      <c r="I1971">
        <f t="shared" si="30"/>
        <v>157361.42573407054</v>
      </c>
    </row>
    <row r="1972" spans="1:9" x14ac:dyDescent="0.25">
      <c r="A1972">
        <v>2971</v>
      </c>
      <c r="B1972" t="s">
        <v>17</v>
      </c>
      <c r="C1972" t="s">
        <v>32</v>
      </c>
      <c r="D1972" t="s">
        <v>44</v>
      </c>
      <c r="E1972">
        <v>53.33</v>
      </c>
      <c r="F1972">
        <v>737138</v>
      </c>
      <c r="G1972" s="2">
        <v>43510.83697916667</v>
      </c>
      <c r="H1972" t="s">
        <v>913</v>
      </c>
      <c r="I1972">
        <f t="shared" si="30"/>
        <v>13822.201387586725</v>
      </c>
    </row>
    <row r="1973" spans="1:9" x14ac:dyDescent="0.25">
      <c r="A1973">
        <v>2972</v>
      </c>
      <c r="B1973" t="s">
        <v>12</v>
      </c>
      <c r="C1973" t="s">
        <v>27</v>
      </c>
      <c r="D1973" t="s">
        <v>44</v>
      </c>
      <c r="E1973">
        <v>49.41</v>
      </c>
      <c r="F1973">
        <v>60898213</v>
      </c>
      <c r="G1973" s="2">
        <v>42985.292523148149</v>
      </c>
      <c r="H1973" t="s">
        <v>617</v>
      </c>
      <c r="I1973">
        <f t="shared" si="30"/>
        <v>1232507.8526614048</v>
      </c>
    </row>
    <row r="1974" spans="1:9" x14ac:dyDescent="0.25">
      <c r="A1974">
        <v>2973</v>
      </c>
      <c r="B1974" t="s">
        <v>16</v>
      </c>
      <c r="C1974" t="s">
        <v>31</v>
      </c>
      <c r="D1974" t="s">
        <v>42</v>
      </c>
      <c r="E1974">
        <v>140.57</v>
      </c>
      <c r="F1974">
        <v>96287992</v>
      </c>
      <c r="G1974" s="2">
        <v>44766.034618055557</v>
      </c>
      <c r="H1974" t="s">
        <v>666</v>
      </c>
      <c r="I1974">
        <f t="shared" si="30"/>
        <v>684982.51404993958</v>
      </c>
    </row>
    <row r="1975" spans="1:9" x14ac:dyDescent="0.25">
      <c r="A1975">
        <v>2974</v>
      </c>
      <c r="B1975" t="s">
        <v>11</v>
      </c>
      <c r="C1975" t="s">
        <v>26</v>
      </c>
      <c r="D1975" t="s">
        <v>40</v>
      </c>
      <c r="E1975">
        <v>40.96</v>
      </c>
      <c r="F1975">
        <v>75298708</v>
      </c>
      <c r="G1975" s="2">
        <v>38036.033379629633</v>
      </c>
      <c r="H1975" t="s">
        <v>647</v>
      </c>
      <c r="I1975">
        <f t="shared" si="30"/>
        <v>1838347.36328125</v>
      </c>
    </row>
    <row r="1976" spans="1:9" x14ac:dyDescent="0.25">
      <c r="A1976">
        <v>2975</v>
      </c>
      <c r="B1976" t="s">
        <v>11</v>
      </c>
      <c r="C1976" t="s">
        <v>26</v>
      </c>
      <c r="D1976" t="s">
        <v>43</v>
      </c>
      <c r="E1976">
        <v>61.47</v>
      </c>
      <c r="F1976">
        <v>23825039</v>
      </c>
      <c r="G1976" s="2">
        <v>42714.307905092603</v>
      </c>
      <c r="H1976" t="s">
        <v>1160</v>
      </c>
      <c r="I1976">
        <f t="shared" si="30"/>
        <v>387588.07548397593</v>
      </c>
    </row>
    <row r="1977" spans="1:9" x14ac:dyDescent="0.25">
      <c r="A1977">
        <v>2976</v>
      </c>
      <c r="B1977" t="s">
        <v>9</v>
      </c>
      <c r="C1977" t="s">
        <v>24</v>
      </c>
      <c r="D1977" t="s">
        <v>46</v>
      </c>
      <c r="E1977">
        <v>91.8</v>
      </c>
      <c r="F1977">
        <v>31706297</v>
      </c>
      <c r="G1977" s="2">
        <v>39403.692037037043</v>
      </c>
      <c r="H1977" t="s">
        <v>669</v>
      </c>
      <c r="I1977">
        <f t="shared" si="30"/>
        <v>345384.49891067541</v>
      </c>
    </row>
    <row r="1978" spans="1:9" x14ac:dyDescent="0.25">
      <c r="A1978">
        <v>2977</v>
      </c>
      <c r="B1978" t="s">
        <v>8</v>
      </c>
      <c r="C1978" t="s">
        <v>23</v>
      </c>
      <c r="D1978" t="s">
        <v>46</v>
      </c>
      <c r="E1978">
        <v>117.66</v>
      </c>
      <c r="F1978">
        <v>207737</v>
      </c>
      <c r="G1978" s="2">
        <v>38483.127986111111</v>
      </c>
      <c r="H1978" t="s">
        <v>651</v>
      </c>
      <c r="I1978">
        <f t="shared" si="30"/>
        <v>1765.5702872684005</v>
      </c>
    </row>
    <row r="1979" spans="1:9" x14ac:dyDescent="0.25">
      <c r="A1979">
        <v>2978</v>
      </c>
      <c r="B1979" t="s">
        <v>22</v>
      </c>
      <c r="C1979" t="s">
        <v>37</v>
      </c>
      <c r="D1979" t="s">
        <v>38</v>
      </c>
      <c r="E1979">
        <v>196.94</v>
      </c>
      <c r="F1979">
        <v>53411239</v>
      </c>
      <c r="G1979" s="2">
        <v>42579.569502314807</v>
      </c>
      <c r="H1979" t="s">
        <v>773</v>
      </c>
      <c r="I1979">
        <f t="shared" si="30"/>
        <v>271205.64131207473</v>
      </c>
    </row>
    <row r="1980" spans="1:9" x14ac:dyDescent="0.25">
      <c r="A1980">
        <v>2979</v>
      </c>
      <c r="B1980" t="s">
        <v>8</v>
      </c>
      <c r="C1980" t="s">
        <v>23</v>
      </c>
      <c r="D1980" t="s">
        <v>40</v>
      </c>
      <c r="E1980">
        <v>158.33000000000001</v>
      </c>
      <c r="F1980">
        <v>23578496</v>
      </c>
      <c r="G1980" s="2">
        <v>39015.856319444443</v>
      </c>
      <c r="H1980" t="s">
        <v>1114</v>
      </c>
      <c r="I1980">
        <f t="shared" si="30"/>
        <v>148919.95199898945</v>
      </c>
    </row>
    <row r="1981" spans="1:9" x14ac:dyDescent="0.25">
      <c r="A1981">
        <v>2980</v>
      </c>
      <c r="B1981" t="s">
        <v>9</v>
      </c>
      <c r="C1981" t="s">
        <v>24</v>
      </c>
      <c r="D1981" t="s">
        <v>44</v>
      </c>
      <c r="E1981">
        <v>131.22</v>
      </c>
      <c r="F1981">
        <v>28257899</v>
      </c>
      <c r="G1981" s="2">
        <v>42589.755671296298</v>
      </c>
      <c r="H1981" t="s">
        <v>627</v>
      </c>
      <c r="I1981">
        <f t="shared" si="30"/>
        <v>215347.50038103948</v>
      </c>
    </row>
    <row r="1982" spans="1:9" x14ac:dyDescent="0.25">
      <c r="A1982">
        <v>2981</v>
      </c>
      <c r="B1982" t="s">
        <v>12</v>
      </c>
      <c r="C1982" t="s">
        <v>27</v>
      </c>
      <c r="D1982" t="s">
        <v>48</v>
      </c>
      <c r="E1982">
        <v>154.80000000000001</v>
      </c>
      <c r="F1982">
        <v>10935708</v>
      </c>
      <c r="G1982" s="2">
        <v>42762.355787037042</v>
      </c>
      <c r="H1982" t="s">
        <v>818</v>
      </c>
      <c r="I1982">
        <f t="shared" si="30"/>
        <v>70644.108527131772</v>
      </c>
    </row>
    <row r="1983" spans="1:9" x14ac:dyDescent="0.25">
      <c r="A1983">
        <v>2982</v>
      </c>
      <c r="B1983" t="s">
        <v>11</v>
      </c>
      <c r="C1983" t="s">
        <v>26</v>
      </c>
      <c r="D1983" t="s">
        <v>41</v>
      </c>
      <c r="E1983">
        <v>153.15</v>
      </c>
      <c r="F1983">
        <v>81844220</v>
      </c>
      <c r="G1983" s="2">
        <v>40178.497789351852</v>
      </c>
      <c r="H1983" t="s">
        <v>1161</v>
      </c>
      <c r="I1983">
        <f t="shared" si="30"/>
        <v>534405.61540972895</v>
      </c>
    </row>
    <row r="1984" spans="1:9" x14ac:dyDescent="0.25">
      <c r="A1984">
        <v>2983</v>
      </c>
      <c r="B1984" t="s">
        <v>8</v>
      </c>
      <c r="C1984" t="s">
        <v>23</v>
      </c>
      <c r="D1984" t="s">
        <v>45</v>
      </c>
      <c r="E1984">
        <v>93.55</v>
      </c>
      <c r="F1984">
        <v>70401196</v>
      </c>
      <c r="G1984" s="2">
        <v>40878.021493055552</v>
      </c>
      <c r="H1984" t="s">
        <v>338</v>
      </c>
      <c r="I1984">
        <f t="shared" si="30"/>
        <v>752551.53393907007</v>
      </c>
    </row>
    <row r="1985" spans="1:9" x14ac:dyDescent="0.25">
      <c r="A1985">
        <v>2984</v>
      </c>
      <c r="B1985" t="s">
        <v>22</v>
      </c>
      <c r="C1985" t="s">
        <v>37</v>
      </c>
      <c r="D1985" t="s">
        <v>38</v>
      </c>
      <c r="E1985">
        <v>134.19999999999999</v>
      </c>
      <c r="F1985">
        <v>70013567</v>
      </c>
      <c r="G1985" s="2">
        <v>40672.249212962961</v>
      </c>
      <c r="H1985" t="s">
        <v>1086</v>
      </c>
      <c r="I1985">
        <f t="shared" si="30"/>
        <v>521710.63338301046</v>
      </c>
    </row>
    <row r="1986" spans="1:9" x14ac:dyDescent="0.25">
      <c r="A1986">
        <v>2985</v>
      </c>
      <c r="B1986" t="s">
        <v>13</v>
      </c>
      <c r="C1986" t="s">
        <v>28</v>
      </c>
      <c r="D1986" t="s">
        <v>38</v>
      </c>
      <c r="E1986">
        <v>175.16</v>
      </c>
      <c r="F1986">
        <v>20133633</v>
      </c>
      <c r="G1986" s="2">
        <v>38246.429895833331</v>
      </c>
      <c r="H1986" t="s">
        <v>745</v>
      </c>
      <c r="I1986">
        <f t="shared" si="30"/>
        <v>114944.23955240923</v>
      </c>
    </row>
    <row r="1987" spans="1:9" x14ac:dyDescent="0.25">
      <c r="A1987">
        <v>2986</v>
      </c>
      <c r="B1987" t="s">
        <v>8</v>
      </c>
      <c r="C1987" t="s">
        <v>23</v>
      </c>
      <c r="D1987" t="s">
        <v>47</v>
      </c>
      <c r="E1987">
        <v>182.76</v>
      </c>
      <c r="F1987">
        <v>93754277</v>
      </c>
      <c r="G1987" s="2">
        <v>38989.686145833337</v>
      </c>
      <c r="H1987" t="s">
        <v>1162</v>
      </c>
      <c r="I1987">
        <f t="shared" ref="I1987:I2050" si="31">F1987/E1987</f>
        <v>512991.22893412126</v>
      </c>
    </row>
    <row r="1988" spans="1:9" x14ac:dyDescent="0.25">
      <c r="A1988">
        <v>2987</v>
      </c>
      <c r="B1988" t="s">
        <v>8</v>
      </c>
      <c r="C1988" t="s">
        <v>23</v>
      </c>
      <c r="D1988" t="s">
        <v>38</v>
      </c>
      <c r="E1988">
        <v>183.38</v>
      </c>
      <c r="F1988">
        <v>23537394</v>
      </c>
      <c r="G1988" s="2">
        <v>44107.079293981478</v>
      </c>
      <c r="H1988" t="s">
        <v>1163</v>
      </c>
      <c r="I1988">
        <f t="shared" si="31"/>
        <v>128353.1137528629</v>
      </c>
    </row>
    <row r="1989" spans="1:9" x14ac:dyDescent="0.25">
      <c r="A1989">
        <v>2988</v>
      </c>
      <c r="B1989" t="s">
        <v>9</v>
      </c>
      <c r="C1989" t="s">
        <v>24</v>
      </c>
      <c r="D1989" t="s">
        <v>41</v>
      </c>
      <c r="E1989">
        <v>84.17</v>
      </c>
      <c r="F1989">
        <v>64206842</v>
      </c>
      <c r="G1989" s="2">
        <v>44696.120717592603</v>
      </c>
      <c r="H1989" t="s">
        <v>612</v>
      </c>
      <c r="I1989">
        <f t="shared" si="31"/>
        <v>762823.3574907924</v>
      </c>
    </row>
    <row r="1990" spans="1:9" x14ac:dyDescent="0.25">
      <c r="A1990">
        <v>2989</v>
      </c>
      <c r="B1990" t="s">
        <v>9</v>
      </c>
      <c r="C1990" t="s">
        <v>24</v>
      </c>
      <c r="D1990" t="s">
        <v>38</v>
      </c>
      <c r="E1990">
        <v>34.479999999999997</v>
      </c>
      <c r="F1990">
        <v>34473630</v>
      </c>
      <c r="G1990" s="2">
        <v>44772.504074074073</v>
      </c>
      <c r="H1990" t="s">
        <v>854</v>
      </c>
      <c r="I1990">
        <f t="shared" si="31"/>
        <v>999815.25522041775</v>
      </c>
    </row>
    <row r="1991" spans="1:9" x14ac:dyDescent="0.25">
      <c r="A1991">
        <v>2990</v>
      </c>
      <c r="B1991" t="s">
        <v>22</v>
      </c>
      <c r="C1991" t="s">
        <v>37</v>
      </c>
      <c r="D1991" t="s">
        <v>48</v>
      </c>
      <c r="E1991">
        <v>106.24</v>
      </c>
      <c r="F1991">
        <v>67154476</v>
      </c>
      <c r="G1991" s="2">
        <v>41864.959467592591</v>
      </c>
      <c r="H1991" t="s">
        <v>123</v>
      </c>
      <c r="I1991">
        <f t="shared" si="31"/>
        <v>632101.61897590361</v>
      </c>
    </row>
    <row r="1992" spans="1:9" x14ac:dyDescent="0.25">
      <c r="A1992">
        <v>2991</v>
      </c>
      <c r="B1992" t="s">
        <v>10</v>
      </c>
      <c r="C1992" t="s">
        <v>25</v>
      </c>
      <c r="D1992" t="s">
        <v>39</v>
      </c>
      <c r="E1992">
        <v>186.1</v>
      </c>
      <c r="F1992">
        <v>73341283</v>
      </c>
      <c r="G1992" s="2">
        <v>43198.003958333327</v>
      </c>
      <c r="H1992" t="s">
        <v>1164</v>
      </c>
      <c r="I1992">
        <f t="shared" si="31"/>
        <v>394096.09349811933</v>
      </c>
    </row>
    <row r="1993" spans="1:9" x14ac:dyDescent="0.25">
      <c r="A1993">
        <v>2992</v>
      </c>
      <c r="B1993" t="s">
        <v>21</v>
      </c>
      <c r="C1993" t="s">
        <v>36</v>
      </c>
      <c r="D1993" t="s">
        <v>47</v>
      </c>
      <c r="E1993">
        <v>122.54</v>
      </c>
      <c r="F1993">
        <v>91584474</v>
      </c>
      <c r="G1993" s="2">
        <v>40364.882280092592</v>
      </c>
      <c r="H1993" t="s">
        <v>1165</v>
      </c>
      <c r="I1993">
        <f t="shared" si="31"/>
        <v>747384.31532560789</v>
      </c>
    </row>
    <row r="1994" spans="1:9" x14ac:dyDescent="0.25">
      <c r="A1994">
        <v>2993</v>
      </c>
      <c r="B1994" t="s">
        <v>14</v>
      </c>
      <c r="C1994" t="s">
        <v>29</v>
      </c>
      <c r="D1994" t="s">
        <v>38</v>
      </c>
      <c r="E1994">
        <v>69.31</v>
      </c>
      <c r="F1994">
        <v>2397431</v>
      </c>
      <c r="G1994" s="2">
        <v>39567.287233796298</v>
      </c>
      <c r="H1994" t="s">
        <v>1166</v>
      </c>
      <c r="I1994">
        <f t="shared" si="31"/>
        <v>34589.972586928292</v>
      </c>
    </row>
    <row r="1995" spans="1:9" x14ac:dyDescent="0.25">
      <c r="A1995">
        <v>2994</v>
      </c>
      <c r="B1995" t="s">
        <v>16</v>
      </c>
      <c r="C1995" t="s">
        <v>31</v>
      </c>
      <c r="D1995" t="s">
        <v>43</v>
      </c>
      <c r="E1995">
        <v>159.69999999999999</v>
      </c>
      <c r="F1995">
        <v>77543965</v>
      </c>
      <c r="G1995" s="2">
        <v>41196.803333333337</v>
      </c>
      <c r="H1995" t="s">
        <v>318</v>
      </c>
      <c r="I1995">
        <f t="shared" si="31"/>
        <v>485560.20663744526</v>
      </c>
    </row>
    <row r="1996" spans="1:9" x14ac:dyDescent="0.25">
      <c r="A1996">
        <v>2995</v>
      </c>
      <c r="B1996" t="s">
        <v>16</v>
      </c>
      <c r="C1996" t="s">
        <v>31</v>
      </c>
      <c r="D1996" t="s">
        <v>39</v>
      </c>
      <c r="E1996">
        <v>101.84</v>
      </c>
      <c r="F1996">
        <v>70686450</v>
      </c>
      <c r="G1996" s="2">
        <v>41496.234583333331</v>
      </c>
      <c r="H1996" t="s">
        <v>182</v>
      </c>
      <c r="I1996">
        <f t="shared" si="31"/>
        <v>694093.18538884528</v>
      </c>
    </row>
    <row r="1997" spans="1:9" x14ac:dyDescent="0.25">
      <c r="A1997">
        <v>2996</v>
      </c>
      <c r="B1997" t="s">
        <v>10</v>
      </c>
      <c r="C1997" t="s">
        <v>25</v>
      </c>
      <c r="D1997" t="s">
        <v>45</v>
      </c>
      <c r="E1997">
        <v>80.650000000000006</v>
      </c>
      <c r="F1997">
        <v>38099723</v>
      </c>
      <c r="G1997" s="2">
        <v>39413.75199074074</v>
      </c>
      <c r="H1997" t="s">
        <v>702</v>
      </c>
      <c r="I1997">
        <f t="shared" si="31"/>
        <v>472408.22070675757</v>
      </c>
    </row>
    <row r="1998" spans="1:9" x14ac:dyDescent="0.25">
      <c r="A1998">
        <v>2997</v>
      </c>
      <c r="B1998" t="s">
        <v>12</v>
      </c>
      <c r="C1998" t="s">
        <v>27</v>
      </c>
      <c r="D1998" t="s">
        <v>41</v>
      </c>
      <c r="E1998">
        <v>128.1</v>
      </c>
      <c r="F1998">
        <v>5837410</v>
      </c>
      <c r="G1998" s="2">
        <v>42415.906828703701</v>
      </c>
      <c r="H1998" t="s">
        <v>657</v>
      </c>
      <c r="I1998">
        <f t="shared" si="31"/>
        <v>45569.164715066356</v>
      </c>
    </row>
    <row r="1999" spans="1:9" x14ac:dyDescent="0.25">
      <c r="A1999">
        <v>2998</v>
      </c>
      <c r="B1999" t="s">
        <v>22</v>
      </c>
      <c r="C1999" t="s">
        <v>37</v>
      </c>
      <c r="D1999" t="s">
        <v>46</v>
      </c>
      <c r="E1999">
        <v>58.38</v>
      </c>
      <c r="F1999">
        <v>7897604</v>
      </c>
      <c r="G1999" s="2">
        <v>39627.029062499998</v>
      </c>
      <c r="H1999" t="s">
        <v>1167</v>
      </c>
      <c r="I1999">
        <f t="shared" si="31"/>
        <v>135279.27372387802</v>
      </c>
    </row>
    <row r="2000" spans="1:9" x14ac:dyDescent="0.25">
      <c r="A2000">
        <v>2999</v>
      </c>
      <c r="B2000" t="s">
        <v>10</v>
      </c>
      <c r="C2000" t="s">
        <v>25</v>
      </c>
      <c r="D2000" t="s">
        <v>46</v>
      </c>
      <c r="E2000">
        <v>187.38</v>
      </c>
      <c r="F2000">
        <v>6252462</v>
      </c>
      <c r="G2000" s="2">
        <v>40221.217766203707</v>
      </c>
      <c r="H2000" t="s">
        <v>473</v>
      </c>
      <c r="I2000">
        <f t="shared" si="31"/>
        <v>33367.819404418828</v>
      </c>
    </row>
    <row r="2001" spans="1:9" x14ac:dyDescent="0.25">
      <c r="A2001">
        <v>3000</v>
      </c>
      <c r="B2001" t="s">
        <v>20</v>
      </c>
      <c r="C2001" t="s">
        <v>35</v>
      </c>
      <c r="D2001" t="s">
        <v>47</v>
      </c>
      <c r="E2001">
        <v>106.13</v>
      </c>
      <c r="F2001">
        <v>14968472</v>
      </c>
      <c r="G2001" s="2">
        <v>43130.506273148138</v>
      </c>
      <c r="H2001" t="s">
        <v>1168</v>
      </c>
      <c r="I2001">
        <f t="shared" si="31"/>
        <v>141039.02760765099</v>
      </c>
    </row>
    <row r="2002" spans="1:9" x14ac:dyDescent="0.25">
      <c r="A2002">
        <v>3001</v>
      </c>
      <c r="B2002" t="s">
        <v>10</v>
      </c>
      <c r="C2002" t="s">
        <v>25</v>
      </c>
      <c r="D2002" t="s">
        <v>38</v>
      </c>
      <c r="E2002">
        <v>42.77</v>
      </c>
      <c r="F2002">
        <v>45734300</v>
      </c>
      <c r="G2002" s="2">
        <v>39491.238611111112</v>
      </c>
      <c r="H2002" t="s">
        <v>970</v>
      </c>
      <c r="I2002">
        <f t="shared" si="31"/>
        <v>1069307.9261164367</v>
      </c>
    </row>
    <row r="2003" spans="1:9" x14ac:dyDescent="0.25">
      <c r="A2003">
        <v>3002</v>
      </c>
      <c r="B2003" t="s">
        <v>12</v>
      </c>
      <c r="C2003" t="s">
        <v>27</v>
      </c>
      <c r="D2003" t="s">
        <v>45</v>
      </c>
      <c r="E2003">
        <v>59.45</v>
      </c>
      <c r="F2003">
        <v>23812667</v>
      </c>
      <c r="G2003" s="2">
        <v>44664.310069444437</v>
      </c>
      <c r="H2003" t="s">
        <v>109</v>
      </c>
      <c r="I2003">
        <f t="shared" si="31"/>
        <v>400549.48696383514</v>
      </c>
    </row>
    <row r="2004" spans="1:9" x14ac:dyDescent="0.25">
      <c r="A2004">
        <v>3003</v>
      </c>
      <c r="B2004" t="s">
        <v>12</v>
      </c>
      <c r="C2004" t="s">
        <v>27</v>
      </c>
      <c r="D2004" t="s">
        <v>38</v>
      </c>
      <c r="E2004">
        <v>170.86</v>
      </c>
      <c r="F2004">
        <v>82222447</v>
      </c>
      <c r="G2004" s="2">
        <v>38271.339594907397</v>
      </c>
      <c r="H2004" t="s">
        <v>486</v>
      </c>
      <c r="I2004">
        <f t="shared" si="31"/>
        <v>481227.01041788596</v>
      </c>
    </row>
    <row r="2005" spans="1:9" x14ac:dyDescent="0.25">
      <c r="A2005">
        <v>3004</v>
      </c>
      <c r="B2005" t="s">
        <v>20</v>
      </c>
      <c r="C2005" t="s">
        <v>35</v>
      </c>
      <c r="D2005" t="s">
        <v>41</v>
      </c>
      <c r="E2005">
        <v>116.15</v>
      </c>
      <c r="F2005">
        <v>3850777</v>
      </c>
      <c r="G2005" s="2">
        <v>41131.251469907409</v>
      </c>
      <c r="H2005" t="s">
        <v>210</v>
      </c>
      <c r="I2005">
        <f t="shared" si="31"/>
        <v>33153.482565647864</v>
      </c>
    </row>
    <row r="2006" spans="1:9" x14ac:dyDescent="0.25">
      <c r="A2006">
        <v>3005</v>
      </c>
      <c r="B2006" t="s">
        <v>13</v>
      </c>
      <c r="C2006" t="s">
        <v>28</v>
      </c>
      <c r="D2006" t="s">
        <v>47</v>
      </c>
      <c r="E2006">
        <v>62.5</v>
      </c>
      <c r="F2006">
        <v>85328888</v>
      </c>
      <c r="G2006" s="2">
        <v>40184.654618055552</v>
      </c>
      <c r="H2006" t="s">
        <v>922</v>
      </c>
      <c r="I2006">
        <f t="shared" si="31"/>
        <v>1365262.2080000001</v>
      </c>
    </row>
    <row r="2007" spans="1:9" x14ac:dyDescent="0.25">
      <c r="A2007">
        <v>3006</v>
      </c>
      <c r="B2007" t="s">
        <v>13</v>
      </c>
      <c r="C2007" t="s">
        <v>28</v>
      </c>
      <c r="D2007" t="s">
        <v>42</v>
      </c>
      <c r="E2007">
        <v>74.92</v>
      </c>
      <c r="F2007">
        <v>74627348</v>
      </c>
      <c r="G2007" s="2">
        <v>39244.712604166663</v>
      </c>
      <c r="H2007" t="s">
        <v>1169</v>
      </c>
      <c r="I2007">
        <f t="shared" si="31"/>
        <v>996093.8067271756</v>
      </c>
    </row>
    <row r="2008" spans="1:9" x14ac:dyDescent="0.25">
      <c r="A2008">
        <v>3007</v>
      </c>
      <c r="B2008" t="s">
        <v>21</v>
      </c>
      <c r="C2008" t="s">
        <v>36</v>
      </c>
      <c r="D2008" t="s">
        <v>43</v>
      </c>
      <c r="E2008">
        <v>195.42</v>
      </c>
      <c r="F2008">
        <v>40663226</v>
      </c>
      <c r="G2008" s="2">
        <v>40875.749548611107</v>
      </c>
      <c r="H2008" t="s">
        <v>107</v>
      </c>
      <c r="I2008">
        <f t="shared" si="31"/>
        <v>208081.18923344591</v>
      </c>
    </row>
    <row r="2009" spans="1:9" x14ac:dyDescent="0.25">
      <c r="A2009">
        <v>3008</v>
      </c>
      <c r="B2009" t="s">
        <v>16</v>
      </c>
      <c r="C2009" t="s">
        <v>31</v>
      </c>
      <c r="D2009" t="s">
        <v>43</v>
      </c>
      <c r="E2009">
        <v>165.35</v>
      </c>
      <c r="F2009">
        <v>10895639</v>
      </c>
      <c r="G2009" s="2">
        <v>39103.686840277784</v>
      </c>
      <c r="H2009" t="s">
        <v>603</v>
      </c>
      <c r="I2009">
        <f t="shared" si="31"/>
        <v>65894.399758088912</v>
      </c>
    </row>
    <row r="2010" spans="1:9" x14ac:dyDescent="0.25">
      <c r="A2010">
        <v>3009</v>
      </c>
      <c r="B2010" t="s">
        <v>11</v>
      </c>
      <c r="C2010" t="s">
        <v>26</v>
      </c>
      <c r="D2010" t="s">
        <v>40</v>
      </c>
      <c r="E2010">
        <v>115.89</v>
      </c>
      <c r="F2010">
        <v>45663107</v>
      </c>
      <c r="G2010" s="2">
        <v>42960.484814814823</v>
      </c>
      <c r="H2010" t="s">
        <v>604</v>
      </c>
      <c r="I2010">
        <f t="shared" si="31"/>
        <v>394021.11485028907</v>
      </c>
    </row>
    <row r="2011" spans="1:9" x14ac:dyDescent="0.25">
      <c r="A2011">
        <v>3010</v>
      </c>
      <c r="B2011" t="s">
        <v>20</v>
      </c>
      <c r="C2011" t="s">
        <v>35</v>
      </c>
      <c r="D2011" t="s">
        <v>44</v>
      </c>
      <c r="E2011">
        <v>176.22</v>
      </c>
      <c r="F2011">
        <v>4801302</v>
      </c>
      <c r="G2011" s="2">
        <v>42596.844826388893</v>
      </c>
      <c r="H2011" t="s">
        <v>1170</v>
      </c>
      <c r="I2011">
        <f t="shared" si="31"/>
        <v>27246.067415730337</v>
      </c>
    </row>
    <row r="2012" spans="1:9" x14ac:dyDescent="0.25">
      <c r="A2012">
        <v>3011</v>
      </c>
      <c r="B2012" t="s">
        <v>14</v>
      </c>
      <c r="C2012" t="s">
        <v>29</v>
      </c>
      <c r="D2012" t="s">
        <v>46</v>
      </c>
      <c r="E2012">
        <v>199.55</v>
      </c>
      <c r="F2012">
        <v>92148487</v>
      </c>
      <c r="G2012" s="2">
        <v>40632.209675925929</v>
      </c>
      <c r="H2012" t="s">
        <v>1171</v>
      </c>
      <c r="I2012">
        <f t="shared" si="31"/>
        <v>461781.44324730639</v>
      </c>
    </row>
    <row r="2013" spans="1:9" x14ac:dyDescent="0.25">
      <c r="A2013">
        <v>3012</v>
      </c>
      <c r="B2013" t="s">
        <v>8</v>
      </c>
      <c r="C2013" t="s">
        <v>23</v>
      </c>
      <c r="D2013" t="s">
        <v>42</v>
      </c>
      <c r="E2013">
        <v>118.41</v>
      </c>
      <c r="F2013">
        <v>68247959</v>
      </c>
      <c r="G2013" s="2">
        <v>38079.186909722222</v>
      </c>
      <c r="H2013" t="s">
        <v>1172</v>
      </c>
      <c r="I2013">
        <f t="shared" si="31"/>
        <v>576369.89274554513</v>
      </c>
    </row>
    <row r="2014" spans="1:9" x14ac:dyDescent="0.25">
      <c r="A2014">
        <v>3013</v>
      </c>
      <c r="B2014" t="s">
        <v>16</v>
      </c>
      <c r="C2014" t="s">
        <v>31</v>
      </c>
      <c r="D2014" t="s">
        <v>45</v>
      </c>
      <c r="E2014">
        <v>58.42</v>
      </c>
      <c r="F2014">
        <v>20519351</v>
      </c>
      <c r="G2014" s="2">
        <v>44819.91747685185</v>
      </c>
      <c r="H2014" t="s">
        <v>692</v>
      </c>
      <c r="I2014">
        <f t="shared" si="31"/>
        <v>351238.46285518655</v>
      </c>
    </row>
    <row r="2015" spans="1:9" x14ac:dyDescent="0.25">
      <c r="A2015">
        <v>3014</v>
      </c>
      <c r="B2015" t="s">
        <v>12</v>
      </c>
      <c r="C2015" t="s">
        <v>27</v>
      </c>
      <c r="D2015" t="s">
        <v>48</v>
      </c>
      <c r="E2015">
        <v>113.2</v>
      </c>
      <c r="F2015">
        <v>98617813</v>
      </c>
      <c r="G2015" s="2">
        <v>38864.437685185178</v>
      </c>
      <c r="H2015" t="s">
        <v>350</v>
      </c>
      <c r="I2015">
        <f t="shared" si="31"/>
        <v>871182.09363957599</v>
      </c>
    </row>
    <row r="2016" spans="1:9" x14ac:dyDescent="0.25">
      <c r="A2016">
        <v>3015</v>
      </c>
      <c r="B2016" t="s">
        <v>13</v>
      </c>
      <c r="C2016" t="s">
        <v>28</v>
      </c>
      <c r="D2016" t="s">
        <v>38</v>
      </c>
      <c r="E2016">
        <v>36.65</v>
      </c>
      <c r="F2016">
        <v>26127619</v>
      </c>
      <c r="G2016" s="2">
        <v>38557.22079861111</v>
      </c>
      <c r="H2016" t="s">
        <v>498</v>
      </c>
      <c r="I2016">
        <f t="shared" si="31"/>
        <v>712895.47066848574</v>
      </c>
    </row>
    <row r="2017" spans="1:9" x14ac:dyDescent="0.25">
      <c r="A2017">
        <v>3016</v>
      </c>
      <c r="B2017" t="s">
        <v>22</v>
      </c>
      <c r="C2017" t="s">
        <v>37</v>
      </c>
      <c r="D2017" t="s">
        <v>39</v>
      </c>
      <c r="E2017">
        <v>181.1</v>
      </c>
      <c r="F2017">
        <v>2000687</v>
      </c>
      <c r="G2017" s="2">
        <v>38400.785196759258</v>
      </c>
      <c r="H2017" t="s">
        <v>743</v>
      </c>
      <c r="I2017">
        <f t="shared" si="31"/>
        <v>11047.415792379901</v>
      </c>
    </row>
    <row r="2018" spans="1:9" x14ac:dyDescent="0.25">
      <c r="A2018">
        <v>3017</v>
      </c>
      <c r="B2018" t="s">
        <v>20</v>
      </c>
      <c r="C2018" t="s">
        <v>35</v>
      </c>
      <c r="D2018" t="s">
        <v>48</v>
      </c>
      <c r="E2018">
        <v>78.739999999999995</v>
      </c>
      <c r="F2018">
        <v>75837207</v>
      </c>
      <c r="G2018" s="2">
        <v>39895.314467592587</v>
      </c>
      <c r="H2018" t="s">
        <v>1025</v>
      </c>
      <c r="I2018">
        <f t="shared" si="31"/>
        <v>963134.45516891044</v>
      </c>
    </row>
    <row r="2019" spans="1:9" x14ac:dyDescent="0.25">
      <c r="A2019">
        <v>3018</v>
      </c>
      <c r="B2019" t="s">
        <v>15</v>
      </c>
      <c r="C2019" t="s">
        <v>30</v>
      </c>
      <c r="D2019" t="s">
        <v>46</v>
      </c>
      <c r="E2019">
        <v>149.63</v>
      </c>
      <c r="F2019">
        <v>77197588</v>
      </c>
      <c r="G2019" s="2">
        <v>39507.740370370368</v>
      </c>
      <c r="H2019" t="s">
        <v>910</v>
      </c>
      <c r="I2019">
        <f t="shared" si="31"/>
        <v>515923.19721980888</v>
      </c>
    </row>
    <row r="2020" spans="1:9" x14ac:dyDescent="0.25">
      <c r="A2020">
        <v>3019</v>
      </c>
      <c r="B2020" t="s">
        <v>22</v>
      </c>
      <c r="C2020" t="s">
        <v>37</v>
      </c>
      <c r="D2020" t="s">
        <v>41</v>
      </c>
      <c r="E2020">
        <v>169.66</v>
      </c>
      <c r="F2020">
        <v>27766073</v>
      </c>
      <c r="G2020" s="2">
        <v>40421.409305555557</v>
      </c>
      <c r="H2020" t="s">
        <v>938</v>
      </c>
      <c r="I2020">
        <f t="shared" si="31"/>
        <v>163657.15548744547</v>
      </c>
    </row>
    <row r="2021" spans="1:9" x14ac:dyDescent="0.25">
      <c r="A2021">
        <v>3020</v>
      </c>
      <c r="B2021" t="s">
        <v>19</v>
      </c>
      <c r="C2021" t="s">
        <v>34</v>
      </c>
      <c r="D2021" t="s">
        <v>42</v>
      </c>
      <c r="E2021">
        <v>115.8</v>
      </c>
      <c r="F2021">
        <v>73219391</v>
      </c>
      <c r="G2021" s="2">
        <v>44174.584189814806</v>
      </c>
      <c r="H2021" t="s">
        <v>646</v>
      </c>
      <c r="I2021">
        <f t="shared" si="31"/>
        <v>632291.80483592406</v>
      </c>
    </row>
    <row r="2022" spans="1:9" x14ac:dyDescent="0.25">
      <c r="A2022">
        <v>3021</v>
      </c>
      <c r="B2022" t="s">
        <v>17</v>
      </c>
      <c r="C2022" t="s">
        <v>32</v>
      </c>
      <c r="D2022" t="s">
        <v>48</v>
      </c>
      <c r="E2022">
        <v>131.74</v>
      </c>
      <c r="F2022">
        <v>94123913</v>
      </c>
      <c r="G2022" s="2">
        <v>40331.460474537038</v>
      </c>
      <c r="H2022" t="s">
        <v>873</v>
      </c>
      <c r="I2022">
        <f t="shared" si="31"/>
        <v>714467.23090936686</v>
      </c>
    </row>
    <row r="2023" spans="1:9" x14ac:dyDescent="0.25">
      <c r="A2023">
        <v>3022</v>
      </c>
      <c r="B2023" t="s">
        <v>18</v>
      </c>
      <c r="C2023" t="s">
        <v>33</v>
      </c>
      <c r="D2023" t="s">
        <v>47</v>
      </c>
      <c r="E2023">
        <v>171.49</v>
      </c>
      <c r="F2023">
        <v>52052947</v>
      </c>
      <c r="G2023" s="2">
        <v>37958.315752314818</v>
      </c>
      <c r="H2023" t="s">
        <v>1096</v>
      </c>
      <c r="I2023">
        <f t="shared" si="31"/>
        <v>303533.42468948627</v>
      </c>
    </row>
    <row r="2024" spans="1:9" x14ac:dyDescent="0.25">
      <c r="A2024">
        <v>3023</v>
      </c>
      <c r="B2024" t="s">
        <v>22</v>
      </c>
      <c r="C2024" t="s">
        <v>37</v>
      </c>
      <c r="D2024" t="s">
        <v>44</v>
      </c>
      <c r="E2024">
        <v>80.180000000000007</v>
      </c>
      <c r="F2024">
        <v>60176012</v>
      </c>
      <c r="G2024" s="2">
        <v>38471.760891203703</v>
      </c>
      <c r="H2024" t="s">
        <v>904</v>
      </c>
      <c r="I2024">
        <f t="shared" si="31"/>
        <v>750511.49912696425</v>
      </c>
    </row>
    <row r="2025" spans="1:9" x14ac:dyDescent="0.25">
      <c r="A2025">
        <v>3024</v>
      </c>
      <c r="B2025" t="s">
        <v>14</v>
      </c>
      <c r="C2025" t="s">
        <v>29</v>
      </c>
      <c r="D2025" t="s">
        <v>48</v>
      </c>
      <c r="E2025">
        <v>108.8</v>
      </c>
      <c r="F2025">
        <v>76500744</v>
      </c>
      <c r="G2025" s="2">
        <v>39995.153425925928</v>
      </c>
      <c r="H2025" t="s">
        <v>192</v>
      </c>
      <c r="I2025">
        <f t="shared" si="31"/>
        <v>703131.8382352941</v>
      </c>
    </row>
    <row r="2026" spans="1:9" x14ac:dyDescent="0.25">
      <c r="A2026">
        <v>3025</v>
      </c>
      <c r="B2026" t="s">
        <v>21</v>
      </c>
      <c r="C2026" t="s">
        <v>36</v>
      </c>
      <c r="D2026" t="s">
        <v>48</v>
      </c>
      <c r="E2026">
        <v>35.42</v>
      </c>
      <c r="F2026">
        <v>93352569</v>
      </c>
      <c r="G2026" s="2">
        <v>42291.923055555562</v>
      </c>
      <c r="H2026" t="s">
        <v>982</v>
      </c>
      <c r="I2026">
        <f t="shared" si="31"/>
        <v>2635589.1869000564</v>
      </c>
    </row>
    <row r="2027" spans="1:9" x14ac:dyDescent="0.25">
      <c r="A2027">
        <v>3026</v>
      </c>
      <c r="B2027" t="s">
        <v>9</v>
      </c>
      <c r="C2027" t="s">
        <v>24</v>
      </c>
      <c r="D2027" t="s">
        <v>44</v>
      </c>
      <c r="E2027">
        <v>193.64</v>
      </c>
      <c r="F2027">
        <v>3908663</v>
      </c>
      <c r="G2027" s="2">
        <v>44704.118252314824</v>
      </c>
      <c r="H2027" t="s">
        <v>956</v>
      </c>
      <c r="I2027">
        <f t="shared" si="31"/>
        <v>20185.204503201818</v>
      </c>
    </row>
    <row r="2028" spans="1:9" x14ac:dyDescent="0.25">
      <c r="A2028">
        <v>3027</v>
      </c>
      <c r="B2028" t="s">
        <v>21</v>
      </c>
      <c r="C2028" t="s">
        <v>36</v>
      </c>
      <c r="D2028" t="s">
        <v>46</v>
      </c>
      <c r="E2028">
        <v>89.14</v>
      </c>
      <c r="F2028">
        <v>3939316</v>
      </c>
      <c r="G2028" s="2">
        <v>38653.425983796304</v>
      </c>
      <c r="H2028" t="s">
        <v>160</v>
      </c>
      <c r="I2028">
        <f t="shared" si="31"/>
        <v>44192.461296836438</v>
      </c>
    </row>
    <row r="2029" spans="1:9" x14ac:dyDescent="0.25">
      <c r="A2029">
        <v>3028</v>
      </c>
      <c r="B2029" t="s">
        <v>10</v>
      </c>
      <c r="C2029" t="s">
        <v>25</v>
      </c>
      <c r="D2029" t="s">
        <v>39</v>
      </c>
      <c r="E2029">
        <v>177.24</v>
      </c>
      <c r="F2029">
        <v>69539893</v>
      </c>
      <c r="G2029" s="2">
        <v>44319.975868055553</v>
      </c>
      <c r="H2029" t="s">
        <v>447</v>
      </c>
      <c r="I2029">
        <f t="shared" si="31"/>
        <v>392348.75310313696</v>
      </c>
    </row>
    <row r="2030" spans="1:9" x14ac:dyDescent="0.25">
      <c r="A2030">
        <v>3029</v>
      </c>
      <c r="B2030" t="s">
        <v>19</v>
      </c>
      <c r="C2030" t="s">
        <v>34</v>
      </c>
      <c r="D2030" t="s">
        <v>47</v>
      </c>
      <c r="E2030">
        <v>106.8</v>
      </c>
      <c r="F2030">
        <v>32648356</v>
      </c>
      <c r="G2030" s="2">
        <v>43060.93891203704</v>
      </c>
      <c r="H2030" t="s">
        <v>787</v>
      </c>
      <c r="I2030">
        <f t="shared" si="31"/>
        <v>305696.21722846443</v>
      </c>
    </row>
    <row r="2031" spans="1:9" x14ac:dyDescent="0.25">
      <c r="A2031">
        <v>3030</v>
      </c>
      <c r="B2031" t="s">
        <v>22</v>
      </c>
      <c r="C2031" t="s">
        <v>37</v>
      </c>
      <c r="D2031" t="s">
        <v>42</v>
      </c>
      <c r="E2031">
        <v>48.77</v>
      </c>
      <c r="F2031">
        <v>81797406</v>
      </c>
      <c r="G2031" s="2">
        <v>43740.323530092603</v>
      </c>
      <c r="H2031" t="s">
        <v>357</v>
      </c>
      <c r="I2031">
        <f t="shared" si="31"/>
        <v>1677207.4225958581</v>
      </c>
    </row>
    <row r="2032" spans="1:9" x14ac:dyDescent="0.25">
      <c r="A2032">
        <v>3031</v>
      </c>
      <c r="B2032" t="s">
        <v>14</v>
      </c>
      <c r="C2032" t="s">
        <v>29</v>
      </c>
      <c r="D2032" t="s">
        <v>41</v>
      </c>
      <c r="E2032">
        <v>59.31</v>
      </c>
      <c r="F2032">
        <v>39373897</v>
      </c>
      <c r="G2032" s="2">
        <v>39568.672442129631</v>
      </c>
      <c r="H2032" t="s">
        <v>1173</v>
      </c>
      <c r="I2032">
        <f t="shared" si="31"/>
        <v>663866.07654695667</v>
      </c>
    </row>
    <row r="2033" spans="1:9" x14ac:dyDescent="0.25">
      <c r="A2033">
        <v>3032</v>
      </c>
      <c r="B2033" t="s">
        <v>13</v>
      </c>
      <c r="C2033" t="s">
        <v>28</v>
      </c>
      <c r="D2033" t="s">
        <v>48</v>
      </c>
      <c r="E2033">
        <v>78.959999999999994</v>
      </c>
      <c r="F2033">
        <v>93633168</v>
      </c>
      <c r="G2033" s="2">
        <v>41668.728680555563</v>
      </c>
      <c r="H2033" t="s">
        <v>1092</v>
      </c>
      <c r="I2033">
        <f t="shared" si="31"/>
        <v>1185830.3951367782</v>
      </c>
    </row>
    <row r="2034" spans="1:9" x14ac:dyDescent="0.25">
      <c r="A2034">
        <v>3033</v>
      </c>
      <c r="B2034" t="s">
        <v>9</v>
      </c>
      <c r="C2034" t="s">
        <v>24</v>
      </c>
      <c r="D2034" t="s">
        <v>39</v>
      </c>
      <c r="E2034">
        <v>76.58</v>
      </c>
      <c r="F2034">
        <v>86257138</v>
      </c>
      <c r="G2034" s="2">
        <v>39729.751261574071</v>
      </c>
      <c r="H2034" t="s">
        <v>1154</v>
      </c>
      <c r="I2034">
        <f t="shared" si="31"/>
        <v>1126366.3880908855</v>
      </c>
    </row>
    <row r="2035" spans="1:9" x14ac:dyDescent="0.25">
      <c r="A2035">
        <v>3034</v>
      </c>
      <c r="B2035" t="s">
        <v>18</v>
      </c>
      <c r="C2035" t="s">
        <v>33</v>
      </c>
      <c r="D2035" t="s">
        <v>38</v>
      </c>
      <c r="E2035">
        <v>162.72999999999999</v>
      </c>
      <c r="F2035">
        <v>53804096</v>
      </c>
      <c r="G2035" s="2">
        <v>40013.984930555547</v>
      </c>
      <c r="H2035" t="s">
        <v>839</v>
      </c>
      <c r="I2035">
        <f t="shared" si="31"/>
        <v>330634.15473483689</v>
      </c>
    </row>
    <row r="2036" spans="1:9" x14ac:dyDescent="0.25">
      <c r="A2036">
        <v>3035</v>
      </c>
      <c r="B2036" t="s">
        <v>15</v>
      </c>
      <c r="C2036" t="s">
        <v>30</v>
      </c>
      <c r="D2036" t="s">
        <v>46</v>
      </c>
      <c r="E2036">
        <v>186.3</v>
      </c>
      <c r="F2036">
        <v>75919880</v>
      </c>
      <c r="G2036" s="2">
        <v>40657.919560185182</v>
      </c>
      <c r="H2036" t="s">
        <v>1174</v>
      </c>
      <c r="I2036">
        <f t="shared" si="31"/>
        <v>407514.11701556627</v>
      </c>
    </row>
    <row r="2037" spans="1:9" x14ac:dyDescent="0.25">
      <c r="A2037">
        <v>3036</v>
      </c>
      <c r="B2037" t="s">
        <v>20</v>
      </c>
      <c r="C2037" t="s">
        <v>35</v>
      </c>
      <c r="D2037" t="s">
        <v>42</v>
      </c>
      <c r="E2037">
        <v>98.39</v>
      </c>
      <c r="F2037">
        <v>61027784</v>
      </c>
      <c r="G2037" s="2">
        <v>38371.773981481478</v>
      </c>
      <c r="H2037" t="s">
        <v>1175</v>
      </c>
      <c r="I2037">
        <f t="shared" si="31"/>
        <v>620264.09187925607</v>
      </c>
    </row>
    <row r="2038" spans="1:9" x14ac:dyDescent="0.25">
      <c r="A2038">
        <v>3037</v>
      </c>
      <c r="B2038" t="s">
        <v>16</v>
      </c>
      <c r="C2038" t="s">
        <v>31</v>
      </c>
      <c r="D2038" t="s">
        <v>47</v>
      </c>
      <c r="E2038">
        <v>121.72</v>
      </c>
      <c r="F2038">
        <v>51980859</v>
      </c>
      <c r="G2038" s="2">
        <v>39375.863611111112</v>
      </c>
      <c r="H2038" t="s">
        <v>589</v>
      </c>
      <c r="I2038">
        <f t="shared" si="31"/>
        <v>427052.73578705225</v>
      </c>
    </row>
    <row r="2039" spans="1:9" x14ac:dyDescent="0.25">
      <c r="A2039">
        <v>3038</v>
      </c>
      <c r="B2039" t="s">
        <v>21</v>
      </c>
      <c r="C2039" t="s">
        <v>36</v>
      </c>
      <c r="D2039" t="s">
        <v>44</v>
      </c>
      <c r="E2039">
        <v>75.42</v>
      </c>
      <c r="F2039">
        <v>43424025</v>
      </c>
      <c r="G2039" s="2">
        <v>39792.518773148149</v>
      </c>
      <c r="H2039" t="s">
        <v>363</v>
      </c>
      <c r="I2039">
        <f t="shared" si="31"/>
        <v>575762.72871917265</v>
      </c>
    </row>
    <row r="2040" spans="1:9" x14ac:dyDescent="0.25">
      <c r="A2040">
        <v>3039</v>
      </c>
      <c r="B2040" t="s">
        <v>22</v>
      </c>
      <c r="C2040" t="s">
        <v>37</v>
      </c>
      <c r="D2040" t="s">
        <v>46</v>
      </c>
      <c r="E2040">
        <v>148.4</v>
      </c>
      <c r="F2040">
        <v>61879311</v>
      </c>
      <c r="G2040" s="2">
        <v>39615.850752314807</v>
      </c>
      <c r="H2040" t="s">
        <v>1176</v>
      </c>
      <c r="I2040">
        <f t="shared" si="31"/>
        <v>416976.48921832885</v>
      </c>
    </row>
    <row r="2041" spans="1:9" x14ac:dyDescent="0.25">
      <c r="A2041">
        <v>3040</v>
      </c>
      <c r="B2041" t="s">
        <v>12</v>
      </c>
      <c r="C2041" t="s">
        <v>27</v>
      </c>
      <c r="D2041" t="s">
        <v>44</v>
      </c>
      <c r="E2041">
        <v>57.26</v>
      </c>
      <c r="F2041">
        <v>89758211</v>
      </c>
      <c r="G2041" s="2">
        <v>41907.384189814817</v>
      </c>
      <c r="H2041" t="s">
        <v>1177</v>
      </c>
      <c r="I2041">
        <f t="shared" si="31"/>
        <v>1567555.2043311212</v>
      </c>
    </row>
    <row r="2042" spans="1:9" x14ac:dyDescent="0.25">
      <c r="A2042">
        <v>3041</v>
      </c>
      <c r="B2042" t="s">
        <v>14</v>
      </c>
      <c r="C2042" t="s">
        <v>29</v>
      </c>
      <c r="D2042" t="s">
        <v>40</v>
      </c>
      <c r="E2042">
        <v>89.35</v>
      </c>
      <c r="F2042">
        <v>67974042</v>
      </c>
      <c r="G2042" s="2">
        <v>38470.24355324074</v>
      </c>
      <c r="H2042" t="s">
        <v>852</v>
      </c>
      <c r="I2042">
        <f t="shared" si="31"/>
        <v>760761.52210408507</v>
      </c>
    </row>
    <row r="2043" spans="1:9" x14ac:dyDescent="0.25">
      <c r="A2043">
        <v>3042</v>
      </c>
      <c r="B2043" t="s">
        <v>20</v>
      </c>
      <c r="C2043" t="s">
        <v>35</v>
      </c>
      <c r="D2043" t="s">
        <v>43</v>
      </c>
      <c r="E2043">
        <v>83.41</v>
      </c>
      <c r="F2043">
        <v>88653450</v>
      </c>
      <c r="G2043" s="2">
        <v>42336.709293981483</v>
      </c>
      <c r="H2043" t="s">
        <v>577</v>
      </c>
      <c r="I2043">
        <f t="shared" si="31"/>
        <v>1062863.5655197219</v>
      </c>
    </row>
    <row r="2044" spans="1:9" x14ac:dyDescent="0.25">
      <c r="A2044">
        <v>3043</v>
      </c>
      <c r="B2044" t="s">
        <v>22</v>
      </c>
      <c r="C2044" t="s">
        <v>37</v>
      </c>
      <c r="D2044" t="s">
        <v>45</v>
      </c>
      <c r="E2044">
        <v>181.73</v>
      </c>
      <c r="F2044">
        <v>73081441</v>
      </c>
      <c r="G2044" s="2">
        <v>44783.879675925928</v>
      </c>
      <c r="H2044" t="s">
        <v>891</v>
      </c>
      <c r="I2044">
        <f t="shared" si="31"/>
        <v>402142.96483794641</v>
      </c>
    </row>
    <row r="2045" spans="1:9" x14ac:dyDescent="0.25">
      <c r="A2045">
        <v>3044</v>
      </c>
      <c r="B2045" t="s">
        <v>18</v>
      </c>
      <c r="C2045" t="s">
        <v>33</v>
      </c>
      <c r="D2045" t="s">
        <v>46</v>
      </c>
      <c r="E2045">
        <v>153.34</v>
      </c>
      <c r="F2045">
        <v>55930419</v>
      </c>
      <c r="G2045" s="2">
        <v>43742.332326388889</v>
      </c>
      <c r="H2045" t="s">
        <v>466</v>
      </c>
      <c r="I2045">
        <f t="shared" si="31"/>
        <v>364747.74357636622</v>
      </c>
    </row>
    <row r="2046" spans="1:9" x14ac:dyDescent="0.25">
      <c r="A2046">
        <v>3045</v>
      </c>
      <c r="B2046" t="s">
        <v>13</v>
      </c>
      <c r="C2046" t="s">
        <v>28</v>
      </c>
      <c r="D2046" t="s">
        <v>46</v>
      </c>
      <c r="E2046">
        <v>84.3</v>
      </c>
      <c r="F2046">
        <v>14058432</v>
      </c>
      <c r="G2046" s="2">
        <v>44450.978032407409</v>
      </c>
      <c r="H2046" t="s">
        <v>487</v>
      </c>
      <c r="I2046">
        <f t="shared" si="31"/>
        <v>166766.69039145909</v>
      </c>
    </row>
    <row r="2047" spans="1:9" x14ac:dyDescent="0.25">
      <c r="A2047">
        <v>3046</v>
      </c>
      <c r="B2047" t="s">
        <v>8</v>
      </c>
      <c r="C2047" t="s">
        <v>23</v>
      </c>
      <c r="D2047" t="s">
        <v>48</v>
      </c>
      <c r="E2047">
        <v>94.43</v>
      </c>
      <c r="F2047">
        <v>87199024</v>
      </c>
      <c r="G2047" s="2">
        <v>41072.770844907413</v>
      </c>
      <c r="H2047" t="s">
        <v>480</v>
      </c>
      <c r="I2047">
        <f t="shared" si="31"/>
        <v>923425.01323731861</v>
      </c>
    </row>
    <row r="2048" spans="1:9" x14ac:dyDescent="0.25">
      <c r="A2048">
        <v>3047</v>
      </c>
      <c r="B2048" t="s">
        <v>11</v>
      </c>
      <c r="C2048" t="s">
        <v>26</v>
      </c>
      <c r="D2048" t="s">
        <v>39</v>
      </c>
      <c r="E2048">
        <v>41.75</v>
      </c>
      <c r="F2048">
        <v>73697103</v>
      </c>
      <c r="G2048" s="2">
        <v>44527.313622685193</v>
      </c>
      <c r="H2048" t="s">
        <v>794</v>
      </c>
      <c r="I2048">
        <f t="shared" si="31"/>
        <v>1765200.0718562875</v>
      </c>
    </row>
    <row r="2049" spans="1:9" x14ac:dyDescent="0.25">
      <c r="A2049">
        <v>3048</v>
      </c>
      <c r="B2049" t="s">
        <v>16</v>
      </c>
      <c r="C2049" t="s">
        <v>31</v>
      </c>
      <c r="D2049" t="s">
        <v>38</v>
      </c>
      <c r="E2049">
        <v>42.37</v>
      </c>
      <c r="F2049">
        <v>56996562</v>
      </c>
      <c r="G2049" s="2">
        <v>40717.489965277768</v>
      </c>
      <c r="H2049" t="s">
        <v>1178</v>
      </c>
      <c r="I2049">
        <f t="shared" si="31"/>
        <v>1345210.3375029503</v>
      </c>
    </row>
    <row r="2050" spans="1:9" x14ac:dyDescent="0.25">
      <c r="A2050">
        <v>3049</v>
      </c>
      <c r="B2050" t="s">
        <v>10</v>
      </c>
      <c r="C2050" t="s">
        <v>25</v>
      </c>
      <c r="D2050" t="s">
        <v>44</v>
      </c>
      <c r="E2050">
        <v>72.900000000000006</v>
      </c>
      <c r="F2050">
        <v>73063791</v>
      </c>
      <c r="G2050" s="2">
        <v>38410.055844907409</v>
      </c>
      <c r="H2050" t="s">
        <v>64</v>
      </c>
      <c r="I2050">
        <f t="shared" si="31"/>
        <v>1002246.7901234567</v>
      </c>
    </row>
    <row r="2051" spans="1:9" x14ac:dyDescent="0.25">
      <c r="A2051">
        <v>3050</v>
      </c>
      <c r="B2051" t="s">
        <v>9</v>
      </c>
      <c r="C2051" t="s">
        <v>24</v>
      </c>
      <c r="D2051" t="s">
        <v>43</v>
      </c>
      <c r="E2051">
        <v>49.39</v>
      </c>
      <c r="F2051">
        <v>86433335</v>
      </c>
      <c r="G2051" s="2">
        <v>40218.33085648148</v>
      </c>
      <c r="H2051" t="s">
        <v>1155</v>
      </c>
      <c r="I2051">
        <f t="shared" ref="I2051:I2114" si="32">F2051/E2051</f>
        <v>1750016.9062563272</v>
      </c>
    </row>
    <row r="2052" spans="1:9" x14ac:dyDescent="0.25">
      <c r="A2052">
        <v>3051</v>
      </c>
      <c r="B2052" t="s">
        <v>12</v>
      </c>
      <c r="C2052" t="s">
        <v>27</v>
      </c>
      <c r="D2052" t="s">
        <v>43</v>
      </c>
      <c r="E2052">
        <v>164.56</v>
      </c>
      <c r="F2052">
        <v>11466048</v>
      </c>
      <c r="G2052" s="2">
        <v>37918.956018518518</v>
      </c>
      <c r="H2052" t="s">
        <v>568</v>
      </c>
      <c r="I2052">
        <f t="shared" si="32"/>
        <v>69677.005347593586</v>
      </c>
    </row>
    <row r="2053" spans="1:9" x14ac:dyDescent="0.25">
      <c r="A2053">
        <v>3052</v>
      </c>
      <c r="B2053" t="s">
        <v>21</v>
      </c>
      <c r="C2053" t="s">
        <v>36</v>
      </c>
      <c r="D2053" t="s">
        <v>38</v>
      </c>
      <c r="E2053">
        <v>126.31</v>
      </c>
      <c r="F2053">
        <v>18139137</v>
      </c>
      <c r="G2053" s="2">
        <v>41177.864039351851</v>
      </c>
      <c r="H2053" t="s">
        <v>1179</v>
      </c>
      <c r="I2053">
        <f t="shared" si="32"/>
        <v>143608.08328715066</v>
      </c>
    </row>
    <row r="2054" spans="1:9" x14ac:dyDescent="0.25">
      <c r="A2054">
        <v>3053</v>
      </c>
      <c r="B2054" t="s">
        <v>8</v>
      </c>
      <c r="C2054" t="s">
        <v>23</v>
      </c>
      <c r="D2054" t="s">
        <v>42</v>
      </c>
      <c r="E2054">
        <v>187.61</v>
      </c>
      <c r="F2054">
        <v>12239374</v>
      </c>
      <c r="G2054" s="2">
        <v>43117.975937499999</v>
      </c>
      <c r="H2054" t="s">
        <v>679</v>
      </c>
      <c r="I2054">
        <f t="shared" si="32"/>
        <v>65238.388145621233</v>
      </c>
    </row>
    <row r="2055" spans="1:9" x14ac:dyDescent="0.25">
      <c r="A2055">
        <v>3054</v>
      </c>
      <c r="B2055" t="s">
        <v>8</v>
      </c>
      <c r="C2055" t="s">
        <v>23</v>
      </c>
      <c r="D2055" t="s">
        <v>45</v>
      </c>
      <c r="E2055">
        <v>38.450000000000003</v>
      </c>
      <c r="F2055">
        <v>924774</v>
      </c>
      <c r="G2055" s="2">
        <v>43789.766041666669</v>
      </c>
      <c r="H2055" t="s">
        <v>441</v>
      </c>
      <c r="I2055">
        <f t="shared" si="32"/>
        <v>24051.339401820544</v>
      </c>
    </row>
    <row r="2056" spans="1:9" x14ac:dyDescent="0.25">
      <c r="A2056">
        <v>3055</v>
      </c>
      <c r="B2056" t="s">
        <v>13</v>
      </c>
      <c r="C2056" t="s">
        <v>28</v>
      </c>
      <c r="D2056" t="s">
        <v>43</v>
      </c>
      <c r="E2056">
        <v>188.92</v>
      </c>
      <c r="F2056">
        <v>61118401</v>
      </c>
      <c r="G2056" s="2">
        <v>42290.382013888891</v>
      </c>
      <c r="H2056" t="s">
        <v>444</v>
      </c>
      <c r="I2056">
        <f t="shared" si="32"/>
        <v>323514.72051662079</v>
      </c>
    </row>
    <row r="2057" spans="1:9" x14ac:dyDescent="0.25">
      <c r="A2057">
        <v>3056</v>
      </c>
      <c r="B2057" t="s">
        <v>20</v>
      </c>
      <c r="C2057" t="s">
        <v>35</v>
      </c>
      <c r="D2057" t="s">
        <v>43</v>
      </c>
      <c r="E2057">
        <v>115.58</v>
      </c>
      <c r="F2057">
        <v>3964312</v>
      </c>
      <c r="G2057" s="2">
        <v>38309.744189814817</v>
      </c>
      <c r="H2057" t="s">
        <v>1180</v>
      </c>
      <c r="I2057">
        <f t="shared" si="32"/>
        <v>34299.290534694584</v>
      </c>
    </row>
    <row r="2058" spans="1:9" x14ac:dyDescent="0.25">
      <c r="A2058">
        <v>3057</v>
      </c>
      <c r="B2058" t="s">
        <v>13</v>
      </c>
      <c r="C2058" t="s">
        <v>28</v>
      </c>
      <c r="D2058" t="s">
        <v>45</v>
      </c>
      <c r="E2058">
        <v>156.96</v>
      </c>
      <c r="F2058">
        <v>17870918</v>
      </c>
      <c r="G2058" s="2">
        <v>40857.782164351847</v>
      </c>
      <c r="H2058" t="s">
        <v>836</v>
      </c>
      <c r="I2058">
        <f t="shared" si="32"/>
        <v>113856.51121304791</v>
      </c>
    </row>
    <row r="2059" spans="1:9" x14ac:dyDescent="0.25">
      <c r="A2059">
        <v>3058</v>
      </c>
      <c r="B2059" t="s">
        <v>15</v>
      </c>
      <c r="C2059" t="s">
        <v>30</v>
      </c>
      <c r="D2059" t="s">
        <v>42</v>
      </c>
      <c r="E2059">
        <v>31.16</v>
      </c>
      <c r="F2059">
        <v>69210796</v>
      </c>
      <c r="G2059" s="2">
        <v>42261.912430555552</v>
      </c>
      <c r="H2059" t="s">
        <v>1181</v>
      </c>
      <c r="I2059">
        <f t="shared" si="32"/>
        <v>2221142.3620025674</v>
      </c>
    </row>
    <row r="2060" spans="1:9" x14ac:dyDescent="0.25">
      <c r="A2060">
        <v>3059</v>
      </c>
      <c r="B2060" t="s">
        <v>22</v>
      </c>
      <c r="C2060" t="s">
        <v>37</v>
      </c>
      <c r="D2060" t="s">
        <v>41</v>
      </c>
      <c r="E2060">
        <v>39.450000000000003</v>
      </c>
      <c r="F2060">
        <v>95998923</v>
      </c>
      <c r="G2060" s="2">
        <v>39698.929548611108</v>
      </c>
      <c r="H2060" t="s">
        <v>588</v>
      </c>
      <c r="I2060">
        <f t="shared" si="32"/>
        <v>2433432.7756653992</v>
      </c>
    </row>
    <row r="2061" spans="1:9" x14ac:dyDescent="0.25">
      <c r="A2061">
        <v>3060</v>
      </c>
      <c r="B2061" t="s">
        <v>9</v>
      </c>
      <c r="C2061" t="s">
        <v>24</v>
      </c>
      <c r="D2061" t="s">
        <v>43</v>
      </c>
      <c r="E2061">
        <v>119.1</v>
      </c>
      <c r="F2061">
        <v>28035428</v>
      </c>
      <c r="G2061" s="2">
        <v>44252.486875000002</v>
      </c>
      <c r="H2061" t="s">
        <v>236</v>
      </c>
      <c r="I2061">
        <f t="shared" si="32"/>
        <v>235394.02183039463</v>
      </c>
    </row>
    <row r="2062" spans="1:9" x14ac:dyDescent="0.25">
      <c r="A2062">
        <v>3061</v>
      </c>
      <c r="B2062" t="s">
        <v>20</v>
      </c>
      <c r="C2062" t="s">
        <v>35</v>
      </c>
      <c r="D2062" t="s">
        <v>44</v>
      </c>
      <c r="E2062">
        <v>136.19999999999999</v>
      </c>
      <c r="F2062">
        <v>16690330</v>
      </c>
      <c r="G2062" s="2">
        <v>42506.644756944443</v>
      </c>
      <c r="H2062" t="s">
        <v>175</v>
      </c>
      <c r="I2062">
        <f t="shared" si="32"/>
        <v>122542.8046989721</v>
      </c>
    </row>
    <row r="2063" spans="1:9" x14ac:dyDescent="0.25">
      <c r="A2063">
        <v>3062</v>
      </c>
      <c r="B2063" t="s">
        <v>19</v>
      </c>
      <c r="C2063" t="s">
        <v>34</v>
      </c>
      <c r="D2063" t="s">
        <v>40</v>
      </c>
      <c r="E2063">
        <v>54.59</v>
      </c>
      <c r="F2063">
        <v>99600891</v>
      </c>
      <c r="G2063" s="2">
        <v>43848.381712962961</v>
      </c>
      <c r="H2063" t="s">
        <v>1036</v>
      </c>
      <c r="I2063">
        <f t="shared" si="32"/>
        <v>1824526.3051840996</v>
      </c>
    </row>
    <row r="2064" spans="1:9" x14ac:dyDescent="0.25">
      <c r="A2064">
        <v>3063</v>
      </c>
      <c r="B2064" t="s">
        <v>15</v>
      </c>
      <c r="C2064" t="s">
        <v>30</v>
      </c>
      <c r="D2064" t="s">
        <v>45</v>
      </c>
      <c r="E2064">
        <v>63.67</v>
      </c>
      <c r="F2064">
        <v>39683371</v>
      </c>
      <c r="G2064" s="2">
        <v>41813.608912037038</v>
      </c>
      <c r="H2064" t="s">
        <v>593</v>
      </c>
      <c r="I2064">
        <f t="shared" si="32"/>
        <v>623266.38919428305</v>
      </c>
    </row>
    <row r="2065" spans="1:9" x14ac:dyDescent="0.25">
      <c r="A2065">
        <v>3064</v>
      </c>
      <c r="B2065" t="s">
        <v>19</v>
      </c>
      <c r="C2065" t="s">
        <v>34</v>
      </c>
      <c r="D2065" t="s">
        <v>45</v>
      </c>
      <c r="E2065">
        <v>98.59</v>
      </c>
      <c r="F2065">
        <v>64819383</v>
      </c>
      <c r="G2065" s="2">
        <v>43032.438356481478</v>
      </c>
      <c r="H2065" t="s">
        <v>923</v>
      </c>
      <c r="I2065">
        <f t="shared" si="32"/>
        <v>657464.07343543973</v>
      </c>
    </row>
    <row r="2066" spans="1:9" x14ac:dyDescent="0.25">
      <c r="A2066">
        <v>3065</v>
      </c>
      <c r="B2066" t="s">
        <v>21</v>
      </c>
      <c r="C2066" t="s">
        <v>36</v>
      </c>
      <c r="D2066" t="s">
        <v>46</v>
      </c>
      <c r="E2066">
        <v>32.71</v>
      </c>
      <c r="F2066">
        <v>22708683</v>
      </c>
      <c r="G2066" s="2">
        <v>44420.912673611107</v>
      </c>
      <c r="H2066" t="s">
        <v>474</v>
      </c>
      <c r="I2066">
        <f t="shared" si="32"/>
        <v>694242.83093855088</v>
      </c>
    </row>
    <row r="2067" spans="1:9" x14ac:dyDescent="0.25">
      <c r="A2067">
        <v>3066</v>
      </c>
      <c r="B2067" t="s">
        <v>10</v>
      </c>
      <c r="C2067" t="s">
        <v>25</v>
      </c>
      <c r="D2067" t="s">
        <v>41</v>
      </c>
      <c r="E2067">
        <v>40.270000000000003</v>
      </c>
      <c r="F2067">
        <v>35546100</v>
      </c>
      <c r="G2067" s="2">
        <v>41157.713113425933</v>
      </c>
      <c r="H2067" t="s">
        <v>954</v>
      </c>
      <c r="I2067">
        <f t="shared" si="32"/>
        <v>882694.31338465353</v>
      </c>
    </row>
    <row r="2068" spans="1:9" x14ac:dyDescent="0.25">
      <c r="A2068">
        <v>3067</v>
      </c>
      <c r="B2068" t="s">
        <v>9</v>
      </c>
      <c r="C2068" t="s">
        <v>24</v>
      </c>
      <c r="D2068" t="s">
        <v>38</v>
      </c>
      <c r="E2068">
        <v>176.5</v>
      </c>
      <c r="F2068">
        <v>46605950</v>
      </c>
      <c r="G2068" s="2">
        <v>44035.979733796303</v>
      </c>
      <c r="H2068" t="s">
        <v>787</v>
      </c>
      <c r="I2068">
        <f t="shared" si="32"/>
        <v>264056.37393767707</v>
      </c>
    </row>
    <row r="2069" spans="1:9" x14ac:dyDescent="0.25">
      <c r="A2069">
        <v>3068</v>
      </c>
      <c r="B2069" t="s">
        <v>20</v>
      </c>
      <c r="C2069" t="s">
        <v>35</v>
      </c>
      <c r="D2069" t="s">
        <v>45</v>
      </c>
      <c r="E2069">
        <v>183.49</v>
      </c>
      <c r="F2069">
        <v>95880628</v>
      </c>
      <c r="G2069" s="2">
        <v>41712.307523148149</v>
      </c>
      <c r="H2069" t="s">
        <v>136</v>
      </c>
      <c r="I2069">
        <f t="shared" si="32"/>
        <v>522538.71055643359</v>
      </c>
    </row>
    <row r="2070" spans="1:9" x14ac:dyDescent="0.25">
      <c r="A2070">
        <v>3069</v>
      </c>
      <c r="B2070" t="s">
        <v>15</v>
      </c>
      <c r="C2070" t="s">
        <v>30</v>
      </c>
      <c r="D2070" t="s">
        <v>45</v>
      </c>
      <c r="E2070">
        <v>148.68</v>
      </c>
      <c r="F2070">
        <v>37045695</v>
      </c>
      <c r="G2070" s="2">
        <v>40656.993969907409</v>
      </c>
      <c r="H2070" t="s">
        <v>923</v>
      </c>
      <c r="I2070">
        <f t="shared" si="32"/>
        <v>249163.94269572233</v>
      </c>
    </row>
    <row r="2071" spans="1:9" x14ac:dyDescent="0.25">
      <c r="A2071">
        <v>3070</v>
      </c>
      <c r="B2071" t="s">
        <v>9</v>
      </c>
      <c r="C2071" t="s">
        <v>24</v>
      </c>
      <c r="D2071" t="s">
        <v>42</v>
      </c>
      <c r="E2071">
        <v>117.15</v>
      </c>
      <c r="F2071">
        <v>96502673</v>
      </c>
      <c r="G2071" s="2">
        <v>43301.86005787037</v>
      </c>
      <c r="H2071" t="s">
        <v>591</v>
      </c>
      <c r="I2071">
        <f t="shared" si="32"/>
        <v>823753.07725138706</v>
      </c>
    </row>
    <row r="2072" spans="1:9" x14ac:dyDescent="0.25">
      <c r="A2072">
        <v>3071</v>
      </c>
      <c r="B2072" t="s">
        <v>15</v>
      </c>
      <c r="C2072" t="s">
        <v>30</v>
      </c>
      <c r="D2072" t="s">
        <v>47</v>
      </c>
      <c r="E2072">
        <v>122.64</v>
      </c>
      <c r="F2072">
        <v>11682202</v>
      </c>
      <c r="G2072" s="2">
        <v>38586.877303240741</v>
      </c>
      <c r="H2072" t="s">
        <v>1182</v>
      </c>
      <c r="I2072">
        <f t="shared" si="32"/>
        <v>95256.050228310502</v>
      </c>
    </row>
    <row r="2073" spans="1:9" x14ac:dyDescent="0.25">
      <c r="A2073">
        <v>3072</v>
      </c>
      <c r="B2073" t="s">
        <v>19</v>
      </c>
      <c r="C2073" t="s">
        <v>34</v>
      </c>
      <c r="D2073" t="s">
        <v>47</v>
      </c>
      <c r="E2073">
        <v>55.88</v>
      </c>
      <c r="F2073">
        <v>80745597</v>
      </c>
      <c r="G2073" s="2">
        <v>43908.880729166667</v>
      </c>
      <c r="H2073" t="s">
        <v>1183</v>
      </c>
      <c r="I2073">
        <f t="shared" si="32"/>
        <v>1444982.0508231926</v>
      </c>
    </row>
    <row r="2074" spans="1:9" x14ac:dyDescent="0.25">
      <c r="A2074">
        <v>3073</v>
      </c>
      <c r="B2074" t="s">
        <v>14</v>
      </c>
      <c r="C2074" t="s">
        <v>29</v>
      </c>
      <c r="D2074" t="s">
        <v>46</v>
      </c>
      <c r="E2074">
        <v>69.28</v>
      </c>
      <c r="F2074">
        <v>11600610</v>
      </c>
      <c r="G2074" s="2">
        <v>43496.412395833337</v>
      </c>
      <c r="H2074" t="s">
        <v>86</v>
      </c>
      <c r="I2074">
        <f t="shared" si="32"/>
        <v>167445.29445727484</v>
      </c>
    </row>
    <row r="2075" spans="1:9" x14ac:dyDescent="0.25">
      <c r="A2075">
        <v>3074</v>
      </c>
      <c r="B2075" t="s">
        <v>18</v>
      </c>
      <c r="C2075" t="s">
        <v>33</v>
      </c>
      <c r="D2075" t="s">
        <v>45</v>
      </c>
      <c r="E2075">
        <v>58.98</v>
      </c>
      <c r="F2075">
        <v>15615350</v>
      </c>
      <c r="G2075" s="2">
        <v>38498.125925925917</v>
      </c>
      <c r="H2075" t="s">
        <v>446</v>
      </c>
      <c r="I2075">
        <f t="shared" si="32"/>
        <v>264756.69718548661</v>
      </c>
    </row>
    <row r="2076" spans="1:9" x14ac:dyDescent="0.25">
      <c r="A2076">
        <v>3075</v>
      </c>
      <c r="B2076" t="s">
        <v>20</v>
      </c>
      <c r="C2076" t="s">
        <v>35</v>
      </c>
      <c r="D2076" t="s">
        <v>45</v>
      </c>
      <c r="E2076">
        <v>142.72</v>
      </c>
      <c r="F2076">
        <v>76302762</v>
      </c>
      <c r="G2076" s="2">
        <v>43367.444050925929</v>
      </c>
      <c r="H2076" t="s">
        <v>293</v>
      </c>
      <c r="I2076">
        <f t="shared" si="32"/>
        <v>534632.58127802692</v>
      </c>
    </row>
    <row r="2077" spans="1:9" x14ac:dyDescent="0.25">
      <c r="A2077">
        <v>3076</v>
      </c>
      <c r="B2077" t="s">
        <v>18</v>
      </c>
      <c r="C2077" t="s">
        <v>33</v>
      </c>
      <c r="D2077" t="s">
        <v>40</v>
      </c>
      <c r="E2077">
        <v>97.25</v>
      </c>
      <c r="F2077">
        <v>18374020</v>
      </c>
      <c r="G2077" s="2">
        <v>40910.874351851853</v>
      </c>
      <c r="H2077" t="s">
        <v>1184</v>
      </c>
      <c r="I2077">
        <f t="shared" si="32"/>
        <v>188935.93830334191</v>
      </c>
    </row>
    <row r="2078" spans="1:9" x14ac:dyDescent="0.25">
      <c r="A2078">
        <v>3077</v>
      </c>
      <c r="B2078" t="s">
        <v>20</v>
      </c>
      <c r="C2078" t="s">
        <v>35</v>
      </c>
      <c r="D2078" t="s">
        <v>44</v>
      </c>
      <c r="E2078">
        <v>168.97</v>
      </c>
      <c r="F2078">
        <v>56130618</v>
      </c>
      <c r="G2078" s="2">
        <v>41016.166851851849</v>
      </c>
      <c r="H2078" t="s">
        <v>390</v>
      </c>
      <c r="I2078">
        <f t="shared" si="32"/>
        <v>332192.80345623486</v>
      </c>
    </row>
    <row r="2079" spans="1:9" x14ac:dyDescent="0.25">
      <c r="A2079">
        <v>3078</v>
      </c>
      <c r="B2079" t="s">
        <v>8</v>
      </c>
      <c r="C2079" t="s">
        <v>23</v>
      </c>
      <c r="D2079" t="s">
        <v>46</v>
      </c>
      <c r="E2079">
        <v>189.39</v>
      </c>
      <c r="F2079">
        <v>69031689</v>
      </c>
      <c r="G2079" s="2">
        <v>41689.688344907408</v>
      </c>
      <c r="H2079" t="s">
        <v>965</v>
      </c>
      <c r="I2079">
        <f t="shared" si="32"/>
        <v>364494.89941390784</v>
      </c>
    </row>
    <row r="2080" spans="1:9" x14ac:dyDescent="0.25">
      <c r="A2080">
        <v>3079</v>
      </c>
      <c r="B2080" t="s">
        <v>22</v>
      </c>
      <c r="C2080" t="s">
        <v>37</v>
      </c>
      <c r="D2080" t="s">
        <v>42</v>
      </c>
      <c r="E2080">
        <v>195.12</v>
      </c>
      <c r="F2080">
        <v>36820577</v>
      </c>
      <c r="G2080" s="2">
        <v>41636.270231481481</v>
      </c>
      <c r="H2080" t="s">
        <v>436</v>
      </c>
      <c r="I2080">
        <f t="shared" si="32"/>
        <v>188707.34419844198</v>
      </c>
    </row>
    <row r="2081" spans="1:9" x14ac:dyDescent="0.25">
      <c r="A2081">
        <v>3080</v>
      </c>
      <c r="B2081" t="s">
        <v>8</v>
      </c>
      <c r="C2081" t="s">
        <v>23</v>
      </c>
      <c r="D2081" t="s">
        <v>47</v>
      </c>
      <c r="E2081">
        <v>157.6</v>
      </c>
      <c r="F2081">
        <v>83108150</v>
      </c>
      <c r="G2081" s="2">
        <v>41180.663634259261</v>
      </c>
      <c r="H2081" t="s">
        <v>972</v>
      </c>
      <c r="I2081">
        <f t="shared" si="32"/>
        <v>527335.97715736041</v>
      </c>
    </row>
    <row r="2082" spans="1:9" x14ac:dyDescent="0.25">
      <c r="A2082">
        <v>3081</v>
      </c>
      <c r="B2082" t="s">
        <v>13</v>
      </c>
      <c r="C2082" t="s">
        <v>28</v>
      </c>
      <c r="D2082" t="s">
        <v>45</v>
      </c>
      <c r="E2082">
        <v>78.45</v>
      </c>
      <c r="F2082">
        <v>80612668</v>
      </c>
      <c r="G2082" s="2">
        <v>42573.44972222222</v>
      </c>
      <c r="H2082" t="s">
        <v>1048</v>
      </c>
      <c r="I2082">
        <f t="shared" si="32"/>
        <v>1027567.46972594</v>
      </c>
    </row>
    <row r="2083" spans="1:9" x14ac:dyDescent="0.25">
      <c r="A2083">
        <v>3082</v>
      </c>
      <c r="B2083" t="s">
        <v>21</v>
      </c>
      <c r="C2083" t="s">
        <v>36</v>
      </c>
      <c r="D2083" t="s">
        <v>40</v>
      </c>
      <c r="E2083">
        <v>199.83</v>
      </c>
      <c r="F2083">
        <v>96310692</v>
      </c>
      <c r="G2083" s="2">
        <v>40721.755185185182</v>
      </c>
      <c r="H2083" t="s">
        <v>940</v>
      </c>
      <c r="I2083">
        <f t="shared" si="32"/>
        <v>481963.1286593604</v>
      </c>
    </row>
    <row r="2084" spans="1:9" x14ac:dyDescent="0.25">
      <c r="A2084">
        <v>3083</v>
      </c>
      <c r="B2084" t="s">
        <v>15</v>
      </c>
      <c r="C2084" t="s">
        <v>30</v>
      </c>
      <c r="D2084" t="s">
        <v>45</v>
      </c>
      <c r="E2084">
        <v>127.96</v>
      </c>
      <c r="F2084">
        <v>87878605</v>
      </c>
      <c r="G2084" s="2">
        <v>42675.046851851846</v>
      </c>
      <c r="H2084" t="s">
        <v>195</v>
      </c>
      <c r="I2084">
        <f t="shared" si="32"/>
        <v>686766.21600500157</v>
      </c>
    </row>
    <row r="2085" spans="1:9" x14ac:dyDescent="0.25">
      <c r="A2085">
        <v>3084</v>
      </c>
      <c r="B2085" t="s">
        <v>18</v>
      </c>
      <c r="C2085" t="s">
        <v>33</v>
      </c>
      <c r="D2085" t="s">
        <v>46</v>
      </c>
      <c r="E2085">
        <v>160.78</v>
      </c>
      <c r="F2085">
        <v>60854222</v>
      </c>
      <c r="G2085" s="2">
        <v>40502.668749999997</v>
      </c>
      <c r="H2085" t="s">
        <v>566</v>
      </c>
      <c r="I2085">
        <f t="shared" si="32"/>
        <v>378493.73056350293</v>
      </c>
    </row>
    <row r="2086" spans="1:9" x14ac:dyDescent="0.25">
      <c r="A2086">
        <v>3085</v>
      </c>
      <c r="B2086" t="s">
        <v>14</v>
      </c>
      <c r="C2086" t="s">
        <v>29</v>
      </c>
      <c r="D2086" t="s">
        <v>48</v>
      </c>
      <c r="E2086">
        <v>58.83</v>
      </c>
      <c r="F2086">
        <v>61753448</v>
      </c>
      <c r="G2086" s="2">
        <v>42268.910254629627</v>
      </c>
      <c r="H2086" t="s">
        <v>66</v>
      </c>
      <c r="I2086">
        <f t="shared" si="32"/>
        <v>1049693.1497535273</v>
      </c>
    </row>
    <row r="2087" spans="1:9" x14ac:dyDescent="0.25">
      <c r="A2087">
        <v>3086</v>
      </c>
      <c r="B2087" t="s">
        <v>8</v>
      </c>
      <c r="C2087" t="s">
        <v>23</v>
      </c>
      <c r="D2087" t="s">
        <v>41</v>
      </c>
      <c r="E2087">
        <v>191.32</v>
      </c>
      <c r="F2087">
        <v>48555204</v>
      </c>
      <c r="G2087" s="2">
        <v>43118.342164351852</v>
      </c>
      <c r="H2087" t="s">
        <v>603</v>
      </c>
      <c r="I2087">
        <f t="shared" si="32"/>
        <v>253790.52895672174</v>
      </c>
    </row>
    <row r="2088" spans="1:9" x14ac:dyDescent="0.25">
      <c r="A2088">
        <v>3087</v>
      </c>
      <c r="B2088" t="s">
        <v>19</v>
      </c>
      <c r="C2088" t="s">
        <v>34</v>
      </c>
      <c r="D2088" t="s">
        <v>47</v>
      </c>
      <c r="E2088">
        <v>160.99</v>
      </c>
      <c r="F2088">
        <v>99301895</v>
      </c>
      <c r="G2088" s="2">
        <v>38604.916400462957</v>
      </c>
      <c r="H2088" t="s">
        <v>49</v>
      </c>
      <c r="I2088">
        <f t="shared" si="32"/>
        <v>616820.26833964838</v>
      </c>
    </row>
    <row r="2089" spans="1:9" x14ac:dyDescent="0.25">
      <c r="A2089">
        <v>3088</v>
      </c>
      <c r="B2089" t="s">
        <v>13</v>
      </c>
      <c r="C2089" t="s">
        <v>28</v>
      </c>
      <c r="D2089" t="s">
        <v>42</v>
      </c>
      <c r="E2089">
        <v>142.25</v>
      </c>
      <c r="F2089">
        <v>92599492</v>
      </c>
      <c r="G2089" s="2">
        <v>39536.746805555558</v>
      </c>
      <c r="H2089" t="s">
        <v>805</v>
      </c>
      <c r="I2089">
        <f t="shared" si="32"/>
        <v>650963.03690685413</v>
      </c>
    </row>
    <row r="2090" spans="1:9" x14ac:dyDescent="0.25">
      <c r="A2090">
        <v>3089</v>
      </c>
      <c r="B2090" t="s">
        <v>22</v>
      </c>
      <c r="C2090" t="s">
        <v>37</v>
      </c>
      <c r="D2090" t="s">
        <v>48</v>
      </c>
      <c r="E2090">
        <v>85.59</v>
      </c>
      <c r="F2090">
        <v>99750418</v>
      </c>
      <c r="G2090" s="2">
        <v>40422.307766203703</v>
      </c>
      <c r="H2090" t="s">
        <v>119</v>
      </c>
      <c r="I2090">
        <f t="shared" si="32"/>
        <v>1165444.7715854656</v>
      </c>
    </row>
    <row r="2091" spans="1:9" x14ac:dyDescent="0.25">
      <c r="A2091">
        <v>3090</v>
      </c>
      <c r="B2091" t="s">
        <v>15</v>
      </c>
      <c r="C2091" t="s">
        <v>30</v>
      </c>
      <c r="D2091" t="s">
        <v>47</v>
      </c>
      <c r="E2091">
        <v>92.11</v>
      </c>
      <c r="F2091">
        <v>47892401</v>
      </c>
      <c r="G2091" s="2">
        <v>39354.625486111108</v>
      </c>
      <c r="H2091" t="s">
        <v>406</v>
      </c>
      <c r="I2091">
        <f t="shared" si="32"/>
        <v>519947.89925089566</v>
      </c>
    </row>
    <row r="2092" spans="1:9" x14ac:dyDescent="0.25">
      <c r="A2092">
        <v>3091</v>
      </c>
      <c r="B2092" t="s">
        <v>17</v>
      </c>
      <c r="C2092" t="s">
        <v>32</v>
      </c>
      <c r="D2092" t="s">
        <v>39</v>
      </c>
      <c r="E2092">
        <v>176.91</v>
      </c>
      <c r="F2092">
        <v>29446095</v>
      </c>
      <c r="G2092" s="2">
        <v>44635.616249999999</v>
      </c>
      <c r="H2092" t="s">
        <v>184</v>
      </c>
      <c r="I2092">
        <f t="shared" si="32"/>
        <v>166446.7525860607</v>
      </c>
    </row>
    <row r="2093" spans="1:9" x14ac:dyDescent="0.25">
      <c r="A2093">
        <v>3092</v>
      </c>
      <c r="B2093" t="s">
        <v>18</v>
      </c>
      <c r="C2093" t="s">
        <v>33</v>
      </c>
      <c r="D2093" t="s">
        <v>39</v>
      </c>
      <c r="E2093">
        <v>142.91</v>
      </c>
      <c r="F2093">
        <v>44761154</v>
      </c>
      <c r="G2093" s="2">
        <v>39932.93855324074</v>
      </c>
      <c r="H2093" t="s">
        <v>1015</v>
      </c>
      <c r="I2093">
        <f t="shared" si="32"/>
        <v>313212.18948988873</v>
      </c>
    </row>
    <row r="2094" spans="1:9" x14ac:dyDescent="0.25">
      <c r="A2094">
        <v>3093</v>
      </c>
      <c r="B2094" t="s">
        <v>22</v>
      </c>
      <c r="C2094" t="s">
        <v>37</v>
      </c>
      <c r="D2094" t="s">
        <v>45</v>
      </c>
      <c r="E2094">
        <v>115.42</v>
      </c>
      <c r="F2094">
        <v>63638316</v>
      </c>
      <c r="G2094" s="2">
        <v>39878.351620370369</v>
      </c>
      <c r="H2094" t="s">
        <v>1185</v>
      </c>
      <c r="I2094">
        <f t="shared" si="32"/>
        <v>551362.98735054582</v>
      </c>
    </row>
    <row r="2095" spans="1:9" x14ac:dyDescent="0.25">
      <c r="A2095">
        <v>3094</v>
      </c>
      <c r="B2095" t="s">
        <v>11</v>
      </c>
      <c r="C2095" t="s">
        <v>26</v>
      </c>
      <c r="D2095" t="s">
        <v>47</v>
      </c>
      <c r="E2095">
        <v>31.67</v>
      </c>
      <c r="F2095">
        <v>13670581</v>
      </c>
      <c r="G2095" s="2">
        <v>41612.101863425924</v>
      </c>
      <c r="H2095" t="s">
        <v>888</v>
      </c>
      <c r="I2095">
        <f t="shared" si="32"/>
        <v>431657.12030312594</v>
      </c>
    </row>
    <row r="2096" spans="1:9" x14ac:dyDescent="0.25">
      <c r="A2096">
        <v>3095</v>
      </c>
      <c r="B2096" t="s">
        <v>15</v>
      </c>
      <c r="C2096" t="s">
        <v>30</v>
      </c>
      <c r="D2096" t="s">
        <v>41</v>
      </c>
      <c r="E2096">
        <v>82.2</v>
      </c>
      <c r="F2096">
        <v>82957846</v>
      </c>
      <c r="G2096" s="2">
        <v>44127.902187500003</v>
      </c>
      <c r="H2096" t="s">
        <v>107</v>
      </c>
      <c r="I2096">
        <f t="shared" si="32"/>
        <v>1009219.5377128953</v>
      </c>
    </row>
    <row r="2097" spans="1:9" x14ac:dyDescent="0.25">
      <c r="A2097">
        <v>3096</v>
      </c>
      <c r="B2097" t="s">
        <v>12</v>
      </c>
      <c r="C2097" t="s">
        <v>27</v>
      </c>
      <c r="D2097" t="s">
        <v>45</v>
      </c>
      <c r="E2097">
        <v>162.41</v>
      </c>
      <c r="F2097">
        <v>42803433</v>
      </c>
      <c r="G2097" s="2">
        <v>38100.566168981481</v>
      </c>
      <c r="H2097" t="s">
        <v>921</v>
      </c>
      <c r="I2097">
        <f t="shared" si="32"/>
        <v>263551.70863863063</v>
      </c>
    </row>
    <row r="2098" spans="1:9" x14ac:dyDescent="0.25">
      <c r="A2098">
        <v>3097</v>
      </c>
      <c r="B2098" t="s">
        <v>18</v>
      </c>
      <c r="C2098" t="s">
        <v>33</v>
      </c>
      <c r="D2098" t="s">
        <v>39</v>
      </c>
      <c r="E2098">
        <v>174.36</v>
      </c>
      <c r="F2098">
        <v>80566110</v>
      </c>
      <c r="G2098" s="2">
        <v>41510.284942129627</v>
      </c>
      <c r="H2098" t="s">
        <v>1186</v>
      </c>
      <c r="I2098">
        <f t="shared" si="32"/>
        <v>462067.61871988984</v>
      </c>
    </row>
    <row r="2099" spans="1:9" x14ac:dyDescent="0.25">
      <c r="A2099">
        <v>3098</v>
      </c>
      <c r="B2099" t="s">
        <v>11</v>
      </c>
      <c r="C2099" t="s">
        <v>26</v>
      </c>
      <c r="D2099" t="s">
        <v>42</v>
      </c>
      <c r="E2099">
        <v>152.4</v>
      </c>
      <c r="F2099">
        <v>21032009</v>
      </c>
      <c r="G2099" s="2">
        <v>43631.632685185177</v>
      </c>
      <c r="H2099" t="s">
        <v>383</v>
      </c>
      <c r="I2099">
        <f t="shared" si="32"/>
        <v>138005.30839895012</v>
      </c>
    </row>
    <row r="2100" spans="1:9" x14ac:dyDescent="0.25">
      <c r="A2100">
        <v>3099</v>
      </c>
      <c r="B2100" t="s">
        <v>20</v>
      </c>
      <c r="C2100" t="s">
        <v>35</v>
      </c>
      <c r="D2100" t="s">
        <v>38</v>
      </c>
      <c r="E2100">
        <v>84.67</v>
      </c>
      <c r="F2100">
        <v>1144202</v>
      </c>
      <c r="G2100" s="2">
        <v>39310.383819444447</v>
      </c>
      <c r="H2100" t="s">
        <v>846</v>
      </c>
      <c r="I2100">
        <f t="shared" si="32"/>
        <v>13513.664816345812</v>
      </c>
    </row>
    <row r="2101" spans="1:9" x14ac:dyDescent="0.25">
      <c r="A2101">
        <v>3100</v>
      </c>
      <c r="B2101" t="s">
        <v>18</v>
      </c>
      <c r="C2101" t="s">
        <v>33</v>
      </c>
      <c r="D2101" t="s">
        <v>44</v>
      </c>
      <c r="E2101">
        <v>65.84</v>
      </c>
      <c r="F2101">
        <v>77104279</v>
      </c>
      <c r="G2101" s="2">
        <v>43244.306793981479</v>
      </c>
      <c r="H2101" t="s">
        <v>1013</v>
      </c>
      <c r="I2101">
        <f t="shared" si="32"/>
        <v>1171085.6470230862</v>
      </c>
    </row>
    <row r="2102" spans="1:9" x14ac:dyDescent="0.25">
      <c r="A2102">
        <v>3101</v>
      </c>
      <c r="B2102" t="s">
        <v>11</v>
      </c>
      <c r="C2102" t="s">
        <v>26</v>
      </c>
      <c r="D2102" t="s">
        <v>42</v>
      </c>
      <c r="E2102">
        <v>133.22</v>
      </c>
      <c r="F2102">
        <v>16431149</v>
      </c>
      <c r="G2102" s="2">
        <v>40835.31585648148</v>
      </c>
      <c r="H2102" t="s">
        <v>984</v>
      </c>
      <c r="I2102">
        <f t="shared" si="32"/>
        <v>123338.45518690888</v>
      </c>
    </row>
    <row r="2103" spans="1:9" x14ac:dyDescent="0.25">
      <c r="A2103">
        <v>3102</v>
      </c>
      <c r="B2103" t="s">
        <v>12</v>
      </c>
      <c r="C2103" t="s">
        <v>27</v>
      </c>
      <c r="D2103" t="s">
        <v>46</v>
      </c>
      <c r="E2103">
        <v>76.42</v>
      </c>
      <c r="F2103">
        <v>24076134</v>
      </c>
      <c r="G2103" s="2">
        <v>39436.305706018517</v>
      </c>
      <c r="H2103" t="s">
        <v>457</v>
      </c>
      <c r="I2103">
        <f t="shared" si="32"/>
        <v>315050.170112536</v>
      </c>
    </row>
    <row r="2104" spans="1:9" x14ac:dyDescent="0.25">
      <c r="A2104">
        <v>3103</v>
      </c>
      <c r="B2104" t="s">
        <v>17</v>
      </c>
      <c r="C2104" t="s">
        <v>32</v>
      </c>
      <c r="D2104" t="s">
        <v>40</v>
      </c>
      <c r="E2104">
        <v>104.5</v>
      </c>
      <c r="F2104">
        <v>69098815</v>
      </c>
      <c r="G2104" s="2">
        <v>38011.062847222223</v>
      </c>
      <c r="H2104" t="s">
        <v>215</v>
      </c>
      <c r="I2104">
        <f t="shared" si="32"/>
        <v>661232.67942583736</v>
      </c>
    </row>
    <row r="2105" spans="1:9" x14ac:dyDescent="0.25">
      <c r="A2105">
        <v>3104</v>
      </c>
      <c r="B2105" t="s">
        <v>10</v>
      </c>
      <c r="C2105" t="s">
        <v>25</v>
      </c>
      <c r="D2105" t="s">
        <v>47</v>
      </c>
      <c r="E2105">
        <v>148.65</v>
      </c>
      <c r="F2105">
        <v>15863895</v>
      </c>
      <c r="G2105" s="2">
        <v>43912.664027777777</v>
      </c>
      <c r="H2105" t="s">
        <v>622</v>
      </c>
      <c r="I2105">
        <f t="shared" si="32"/>
        <v>106719.77800201815</v>
      </c>
    </row>
    <row r="2106" spans="1:9" x14ac:dyDescent="0.25">
      <c r="A2106">
        <v>3105</v>
      </c>
      <c r="B2106" t="s">
        <v>19</v>
      </c>
      <c r="C2106" t="s">
        <v>34</v>
      </c>
      <c r="D2106" t="s">
        <v>46</v>
      </c>
      <c r="E2106">
        <v>66.16</v>
      </c>
      <c r="F2106">
        <v>63170739</v>
      </c>
      <c r="G2106" s="2">
        <v>42355.494733796288</v>
      </c>
      <c r="H2106" t="s">
        <v>138</v>
      </c>
      <c r="I2106">
        <f t="shared" si="32"/>
        <v>954817.69951632409</v>
      </c>
    </row>
    <row r="2107" spans="1:9" x14ac:dyDescent="0.25">
      <c r="A2107">
        <v>3106</v>
      </c>
      <c r="B2107" t="s">
        <v>16</v>
      </c>
      <c r="C2107" t="s">
        <v>31</v>
      </c>
      <c r="D2107" t="s">
        <v>43</v>
      </c>
      <c r="E2107">
        <v>153.72</v>
      </c>
      <c r="F2107">
        <v>91335163</v>
      </c>
      <c r="G2107" s="2">
        <v>39480.834849537037</v>
      </c>
      <c r="H2107" t="s">
        <v>149</v>
      </c>
      <c r="I2107">
        <f t="shared" si="32"/>
        <v>594165.77543585736</v>
      </c>
    </row>
    <row r="2108" spans="1:9" x14ac:dyDescent="0.25">
      <c r="A2108">
        <v>3107</v>
      </c>
      <c r="B2108" t="s">
        <v>16</v>
      </c>
      <c r="C2108" t="s">
        <v>31</v>
      </c>
      <c r="D2108" t="s">
        <v>41</v>
      </c>
      <c r="E2108">
        <v>38.840000000000003</v>
      </c>
      <c r="F2108">
        <v>4732693</v>
      </c>
      <c r="G2108" s="2">
        <v>39681.246851851851</v>
      </c>
      <c r="H2108" t="s">
        <v>767</v>
      </c>
      <c r="I2108">
        <f t="shared" si="32"/>
        <v>121851.00411946446</v>
      </c>
    </row>
    <row r="2109" spans="1:9" x14ac:dyDescent="0.25">
      <c r="A2109">
        <v>3108</v>
      </c>
      <c r="B2109" t="s">
        <v>15</v>
      </c>
      <c r="C2109" t="s">
        <v>30</v>
      </c>
      <c r="D2109" t="s">
        <v>47</v>
      </c>
      <c r="E2109">
        <v>102.95</v>
      </c>
      <c r="F2109">
        <v>27931035</v>
      </c>
      <c r="G2109" s="2">
        <v>44145.780277777783</v>
      </c>
      <c r="H2109" t="s">
        <v>859</v>
      </c>
      <c r="I2109">
        <f t="shared" si="32"/>
        <v>271306.79941719281</v>
      </c>
    </row>
    <row r="2110" spans="1:9" x14ac:dyDescent="0.25">
      <c r="A2110">
        <v>3109</v>
      </c>
      <c r="B2110" t="s">
        <v>16</v>
      </c>
      <c r="C2110" t="s">
        <v>31</v>
      </c>
      <c r="D2110" t="s">
        <v>44</v>
      </c>
      <c r="E2110">
        <v>174.9</v>
      </c>
      <c r="F2110">
        <v>89436297</v>
      </c>
      <c r="G2110" s="2">
        <v>44738.384872685187</v>
      </c>
      <c r="H2110" t="s">
        <v>1166</v>
      </c>
      <c r="I2110">
        <f t="shared" si="32"/>
        <v>511356.75814751285</v>
      </c>
    </row>
    <row r="2111" spans="1:9" x14ac:dyDescent="0.25">
      <c r="A2111">
        <v>3110</v>
      </c>
      <c r="B2111" t="s">
        <v>21</v>
      </c>
      <c r="C2111" t="s">
        <v>36</v>
      </c>
      <c r="D2111" t="s">
        <v>39</v>
      </c>
      <c r="E2111">
        <v>89.9</v>
      </c>
      <c r="F2111">
        <v>65832995</v>
      </c>
      <c r="G2111" s="2">
        <v>43060.831296296303</v>
      </c>
      <c r="H2111" t="s">
        <v>603</v>
      </c>
      <c r="I2111">
        <f t="shared" si="32"/>
        <v>732291.37931034481</v>
      </c>
    </row>
    <row r="2112" spans="1:9" x14ac:dyDescent="0.25">
      <c r="A2112">
        <v>3111</v>
      </c>
      <c r="B2112" t="s">
        <v>8</v>
      </c>
      <c r="C2112" t="s">
        <v>23</v>
      </c>
      <c r="D2112" t="s">
        <v>41</v>
      </c>
      <c r="E2112">
        <v>183.96</v>
      </c>
      <c r="F2112">
        <v>36639538</v>
      </c>
      <c r="G2112" s="2">
        <v>41467.288275462961</v>
      </c>
      <c r="H2112" t="s">
        <v>1187</v>
      </c>
      <c r="I2112">
        <f t="shared" si="32"/>
        <v>199171.22200478363</v>
      </c>
    </row>
    <row r="2113" spans="1:9" x14ac:dyDescent="0.25">
      <c r="A2113">
        <v>3112</v>
      </c>
      <c r="B2113" t="s">
        <v>19</v>
      </c>
      <c r="C2113" t="s">
        <v>34</v>
      </c>
      <c r="D2113" t="s">
        <v>38</v>
      </c>
      <c r="E2113">
        <v>132.63999999999999</v>
      </c>
      <c r="F2113">
        <v>29248605</v>
      </c>
      <c r="G2113" s="2">
        <v>39866.810543981483</v>
      </c>
      <c r="H2113" t="s">
        <v>672</v>
      </c>
      <c r="I2113">
        <f t="shared" si="32"/>
        <v>220511.19571773222</v>
      </c>
    </row>
    <row r="2114" spans="1:9" x14ac:dyDescent="0.25">
      <c r="A2114">
        <v>3113</v>
      </c>
      <c r="B2114" t="s">
        <v>16</v>
      </c>
      <c r="C2114" t="s">
        <v>31</v>
      </c>
      <c r="D2114" t="s">
        <v>40</v>
      </c>
      <c r="E2114">
        <v>160.82</v>
      </c>
      <c r="F2114">
        <v>21408010</v>
      </c>
      <c r="G2114" s="2">
        <v>39564.932835648149</v>
      </c>
      <c r="H2114" t="s">
        <v>198</v>
      </c>
      <c r="I2114">
        <f t="shared" si="32"/>
        <v>133117.83360278571</v>
      </c>
    </row>
    <row r="2115" spans="1:9" x14ac:dyDescent="0.25">
      <c r="A2115">
        <v>3114</v>
      </c>
      <c r="B2115" t="s">
        <v>9</v>
      </c>
      <c r="C2115" t="s">
        <v>24</v>
      </c>
      <c r="D2115" t="s">
        <v>39</v>
      </c>
      <c r="E2115">
        <v>61.5</v>
      </c>
      <c r="F2115">
        <v>38516805</v>
      </c>
      <c r="G2115" s="2">
        <v>40725.551504629628</v>
      </c>
      <c r="H2115" t="s">
        <v>776</v>
      </c>
      <c r="I2115">
        <f t="shared" ref="I2115:I2178" si="33">F2115/E2115</f>
        <v>626289.51219512196</v>
      </c>
    </row>
    <row r="2116" spans="1:9" x14ac:dyDescent="0.25">
      <c r="A2116">
        <v>3115</v>
      </c>
      <c r="B2116" t="s">
        <v>18</v>
      </c>
      <c r="C2116" t="s">
        <v>33</v>
      </c>
      <c r="D2116" t="s">
        <v>44</v>
      </c>
      <c r="E2116">
        <v>72</v>
      </c>
      <c r="F2116">
        <v>2417721</v>
      </c>
      <c r="G2116" s="2">
        <v>43029.786157407398</v>
      </c>
      <c r="H2116" t="s">
        <v>824</v>
      </c>
      <c r="I2116">
        <f t="shared" si="33"/>
        <v>33579.458333333336</v>
      </c>
    </row>
    <row r="2117" spans="1:9" x14ac:dyDescent="0.25">
      <c r="A2117">
        <v>3116</v>
      </c>
      <c r="B2117" t="s">
        <v>16</v>
      </c>
      <c r="C2117" t="s">
        <v>31</v>
      </c>
      <c r="D2117" t="s">
        <v>41</v>
      </c>
      <c r="E2117">
        <v>166.32</v>
      </c>
      <c r="F2117">
        <v>80665391</v>
      </c>
      <c r="G2117" s="2">
        <v>37987.009837962964</v>
      </c>
      <c r="H2117" t="s">
        <v>163</v>
      </c>
      <c r="I2117">
        <f t="shared" si="33"/>
        <v>485001.14838864841</v>
      </c>
    </row>
    <row r="2118" spans="1:9" x14ac:dyDescent="0.25">
      <c r="A2118">
        <v>3117</v>
      </c>
      <c r="B2118" t="s">
        <v>18</v>
      </c>
      <c r="C2118" t="s">
        <v>33</v>
      </c>
      <c r="D2118" t="s">
        <v>42</v>
      </c>
      <c r="E2118">
        <v>109.44</v>
      </c>
      <c r="F2118">
        <v>51806148</v>
      </c>
      <c r="G2118" s="2">
        <v>39687.376203703701</v>
      </c>
      <c r="H2118" t="s">
        <v>184</v>
      </c>
      <c r="I2118">
        <f t="shared" si="33"/>
        <v>473374.89035087719</v>
      </c>
    </row>
    <row r="2119" spans="1:9" x14ac:dyDescent="0.25">
      <c r="A2119">
        <v>3118</v>
      </c>
      <c r="B2119" t="s">
        <v>11</v>
      </c>
      <c r="C2119" t="s">
        <v>26</v>
      </c>
      <c r="D2119" t="s">
        <v>41</v>
      </c>
      <c r="E2119">
        <v>180.14</v>
      </c>
      <c r="F2119">
        <v>74396766</v>
      </c>
      <c r="G2119" s="2">
        <v>42623.718784722223</v>
      </c>
      <c r="H2119" t="s">
        <v>862</v>
      </c>
      <c r="I2119">
        <f t="shared" si="33"/>
        <v>412994.14899522596</v>
      </c>
    </row>
    <row r="2120" spans="1:9" x14ac:dyDescent="0.25">
      <c r="A2120">
        <v>3119</v>
      </c>
      <c r="B2120" t="s">
        <v>11</v>
      </c>
      <c r="C2120" t="s">
        <v>26</v>
      </c>
      <c r="D2120" t="s">
        <v>42</v>
      </c>
      <c r="E2120">
        <v>82.55</v>
      </c>
      <c r="F2120">
        <v>22091518</v>
      </c>
      <c r="G2120" s="2">
        <v>43248.285000000003</v>
      </c>
      <c r="H2120" t="s">
        <v>450</v>
      </c>
      <c r="I2120">
        <f t="shared" si="33"/>
        <v>267613.78558449424</v>
      </c>
    </row>
    <row r="2121" spans="1:9" x14ac:dyDescent="0.25">
      <c r="A2121">
        <v>3120</v>
      </c>
      <c r="B2121" t="s">
        <v>15</v>
      </c>
      <c r="C2121" t="s">
        <v>30</v>
      </c>
      <c r="D2121" t="s">
        <v>43</v>
      </c>
      <c r="E2121">
        <v>70.55</v>
      </c>
      <c r="F2121">
        <v>60183925</v>
      </c>
      <c r="G2121" s="2">
        <v>40121.979687500003</v>
      </c>
      <c r="H2121" t="s">
        <v>1188</v>
      </c>
      <c r="I2121">
        <f t="shared" si="33"/>
        <v>853067.6824946847</v>
      </c>
    </row>
    <row r="2122" spans="1:9" x14ac:dyDescent="0.25">
      <c r="A2122">
        <v>3121</v>
      </c>
      <c r="B2122" t="s">
        <v>11</v>
      </c>
      <c r="C2122" t="s">
        <v>26</v>
      </c>
      <c r="D2122" t="s">
        <v>46</v>
      </c>
      <c r="E2122">
        <v>66.150000000000006</v>
      </c>
      <c r="F2122">
        <v>47822690</v>
      </c>
      <c r="G2122" s="2">
        <v>43910.637048611112</v>
      </c>
      <c r="H2122" t="s">
        <v>600</v>
      </c>
      <c r="I2122">
        <f t="shared" si="33"/>
        <v>722943.15948601661</v>
      </c>
    </row>
    <row r="2123" spans="1:9" x14ac:dyDescent="0.25">
      <c r="A2123">
        <v>3122</v>
      </c>
      <c r="B2123" t="s">
        <v>8</v>
      </c>
      <c r="C2123" t="s">
        <v>23</v>
      </c>
      <c r="D2123" t="s">
        <v>48</v>
      </c>
      <c r="E2123">
        <v>74.28</v>
      </c>
      <c r="F2123">
        <v>40479063</v>
      </c>
      <c r="G2123" s="2">
        <v>41428.160381944443</v>
      </c>
      <c r="H2123" t="s">
        <v>1189</v>
      </c>
      <c r="I2123">
        <f t="shared" si="33"/>
        <v>544952.38287560584</v>
      </c>
    </row>
    <row r="2124" spans="1:9" x14ac:dyDescent="0.25">
      <c r="A2124">
        <v>3123</v>
      </c>
      <c r="B2124" t="s">
        <v>12</v>
      </c>
      <c r="C2124" t="s">
        <v>27</v>
      </c>
      <c r="D2124" t="s">
        <v>40</v>
      </c>
      <c r="E2124">
        <v>115.8</v>
      </c>
      <c r="F2124">
        <v>9596059</v>
      </c>
      <c r="G2124" s="2">
        <v>44026.871354166673</v>
      </c>
      <c r="H2124" t="s">
        <v>1190</v>
      </c>
      <c r="I2124">
        <f t="shared" si="33"/>
        <v>82867.52158894646</v>
      </c>
    </row>
    <row r="2125" spans="1:9" x14ac:dyDescent="0.25">
      <c r="A2125">
        <v>3124</v>
      </c>
      <c r="B2125" t="s">
        <v>8</v>
      </c>
      <c r="C2125" t="s">
        <v>23</v>
      </c>
      <c r="D2125" t="s">
        <v>45</v>
      </c>
      <c r="E2125">
        <v>153.4</v>
      </c>
      <c r="F2125">
        <v>30875126</v>
      </c>
      <c r="G2125" s="2">
        <v>39391.132337962961</v>
      </c>
      <c r="H2125" t="s">
        <v>752</v>
      </c>
      <c r="I2125">
        <f t="shared" si="33"/>
        <v>201272.00782268579</v>
      </c>
    </row>
    <row r="2126" spans="1:9" x14ac:dyDescent="0.25">
      <c r="A2126">
        <v>3125</v>
      </c>
      <c r="B2126" t="s">
        <v>19</v>
      </c>
      <c r="C2126" t="s">
        <v>34</v>
      </c>
      <c r="D2126" t="s">
        <v>44</v>
      </c>
      <c r="E2126">
        <v>149.94</v>
      </c>
      <c r="F2126">
        <v>75621432</v>
      </c>
      <c r="G2126" s="2">
        <v>41381.030682870369</v>
      </c>
      <c r="H2126" t="s">
        <v>945</v>
      </c>
      <c r="I2126">
        <f t="shared" si="33"/>
        <v>504344.61784713884</v>
      </c>
    </row>
    <row r="2127" spans="1:9" x14ac:dyDescent="0.25">
      <c r="A2127">
        <v>3126</v>
      </c>
      <c r="B2127" t="s">
        <v>10</v>
      </c>
      <c r="C2127" t="s">
        <v>25</v>
      </c>
      <c r="D2127" t="s">
        <v>40</v>
      </c>
      <c r="E2127">
        <v>109.93</v>
      </c>
      <c r="F2127">
        <v>30546701</v>
      </c>
      <c r="G2127" s="2">
        <v>42914.858449074083</v>
      </c>
      <c r="H2127" t="s">
        <v>1128</v>
      </c>
      <c r="I2127">
        <f t="shared" si="33"/>
        <v>277874.11079778039</v>
      </c>
    </row>
    <row r="2128" spans="1:9" x14ac:dyDescent="0.25">
      <c r="A2128">
        <v>3127</v>
      </c>
      <c r="B2128" t="s">
        <v>18</v>
      </c>
      <c r="C2128" t="s">
        <v>33</v>
      </c>
      <c r="D2128" t="s">
        <v>45</v>
      </c>
      <c r="E2128">
        <v>32.409999999999997</v>
      </c>
      <c r="F2128">
        <v>92646993</v>
      </c>
      <c r="G2128" s="2">
        <v>43430.713842592602</v>
      </c>
      <c r="H2128" t="s">
        <v>401</v>
      </c>
      <c r="I2128">
        <f t="shared" si="33"/>
        <v>2858592.8108608457</v>
      </c>
    </row>
    <row r="2129" spans="1:9" x14ac:dyDescent="0.25">
      <c r="A2129">
        <v>3128</v>
      </c>
      <c r="B2129" t="s">
        <v>20</v>
      </c>
      <c r="C2129" t="s">
        <v>35</v>
      </c>
      <c r="D2129" t="s">
        <v>44</v>
      </c>
      <c r="E2129">
        <v>149.83000000000001</v>
      </c>
      <c r="F2129">
        <v>43886834</v>
      </c>
      <c r="G2129" s="2">
        <v>41418.578067129631</v>
      </c>
      <c r="H2129" t="s">
        <v>78</v>
      </c>
      <c r="I2129">
        <f t="shared" si="33"/>
        <v>292910.85897350329</v>
      </c>
    </row>
    <row r="2130" spans="1:9" x14ac:dyDescent="0.25">
      <c r="A2130">
        <v>3129</v>
      </c>
      <c r="B2130" t="s">
        <v>22</v>
      </c>
      <c r="C2130" t="s">
        <v>37</v>
      </c>
      <c r="D2130" t="s">
        <v>40</v>
      </c>
      <c r="E2130">
        <v>120.34</v>
      </c>
      <c r="F2130">
        <v>81650473</v>
      </c>
      <c r="G2130" s="2">
        <v>42531.536909722221</v>
      </c>
      <c r="H2130" t="s">
        <v>1040</v>
      </c>
      <c r="I2130">
        <f t="shared" si="33"/>
        <v>678498.19677580183</v>
      </c>
    </row>
    <row r="2131" spans="1:9" x14ac:dyDescent="0.25">
      <c r="A2131">
        <v>3130</v>
      </c>
      <c r="B2131" t="s">
        <v>15</v>
      </c>
      <c r="C2131" t="s">
        <v>30</v>
      </c>
      <c r="D2131" t="s">
        <v>39</v>
      </c>
      <c r="E2131">
        <v>93.71</v>
      </c>
      <c r="F2131">
        <v>55628290</v>
      </c>
      <c r="G2131" s="2">
        <v>43683.275347222218</v>
      </c>
      <c r="H2131" t="s">
        <v>851</v>
      </c>
      <c r="I2131">
        <f t="shared" si="33"/>
        <v>593621.70526091137</v>
      </c>
    </row>
    <row r="2132" spans="1:9" x14ac:dyDescent="0.25">
      <c r="A2132">
        <v>3131</v>
      </c>
      <c r="B2132" t="s">
        <v>20</v>
      </c>
      <c r="C2132" t="s">
        <v>35</v>
      </c>
      <c r="D2132" t="s">
        <v>45</v>
      </c>
      <c r="E2132">
        <v>119.12</v>
      </c>
      <c r="F2132">
        <v>14299427</v>
      </c>
      <c r="G2132" s="2">
        <v>41729.826620370368</v>
      </c>
      <c r="H2132" t="s">
        <v>1191</v>
      </c>
      <c r="I2132">
        <f t="shared" si="33"/>
        <v>120042.20114170584</v>
      </c>
    </row>
    <row r="2133" spans="1:9" x14ac:dyDescent="0.25">
      <c r="A2133">
        <v>3132</v>
      </c>
      <c r="B2133" t="s">
        <v>19</v>
      </c>
      <c r="C2133" t="s">
        <v>34</v>
      </c>
      <c r="D2133" t="s">
        <v>41</v>
      </c>
      <c r="E2133">
        <v>79.8</v>
      </c>
      <c r="F2133">
        <v>81497233</v>
      </c>
      <c r="G2133" s="2">
        <v>41412.9528587963</v>
      </c>
      <c r="H2133" t="s">
        <v>827</v>
      </c>
      <c r="I2133">
        <f t="shared" si="33"/>
        <v>1021268.5839598998</v>
      </c>
    </row>
    <row r="2134" spans="1:9" x14ac:dyDescent="0.25">
      <c r="A2134">
        <v>3133</v>
      </c>
      <c r="B2134" t="s">
        <v>11</v>
      </c>
      <c r="C2134" t="s">
        <v>26</v>
      </c>
      <c r="D2134" t="s">
        <v>41</v>
      </c>
      <c r="E2134">
        <v>156.31</v>
      </c>
      <c r="F2134">
        <v>34716272</v>
      </c>
      <c r="G2134" s="2">
        <v>43135.151134259257</v>
      </c>
      <c r="H2134" t="s">
        <v>590</v>
      </c>
      <c r="I2134">
        <f t="shared" si="33"/>
        <v>222098.85483974154</v>
      </c>
    </row>
    <row r="2135" spans="1:9" x14ac:dyDescent="0.25">
      <c r="A2135">
        <v>3134</v>
      </c>
      <c r="B2135" t="s">
        <v>16</v>
      </c>
      <c r="C2135" t="s">
        <v>31</v>
      </c>
      <c r="D2135" t="s">
        <v>48</v>
      </c>
      <c r="E2135">
        <v>74.680000000000007</v>
      </c>
      <c r="F2135">
        <v>49223513</v>
      </c>
      <c r="G2135" s="2">
        <v>44033.634594907409</v>
      </c>
      <c r="H2135" t="s">
        <v>1192</v>
      </c>
      <c r="I2135">
        <f t="shared" si="33"/>
        <v>659125.77664702723</v>
      </c>
    </row>
    <row r="2136" spans="1:9" x14ac:dyDescent="0.25">
      <c r="A2136">
        <v>3135</v>
      </c>
      <c r="B2136" t="s">
        <v>15</v>
      </c>
      <c r="C2136" t="s">
        <v>30</v>
      </c>
      <c r="D2136" t="s">
        <v>45</v>
      </c>
      <c r="E2136">
        <v>33.369999999999997</v>
      </c>
      <c r="F2136">
        <v>12798883</v>
      </c>
      <c r="G2136" s="2">
        <v>44437.061597222222</v>
      </c>
      <c r="H2136" t="s">
        <v>1102</v>
      </c>
      <c r="I2136">
        <f t="shared" si="33"/>
        <v>383544.59094995511</v>
      </c>
    </row>
    <row r="2137" spans="1:9" x14ac:dyDescent="0.25">
      <c r="A2137">
        <v>3136</v>
      </c>
      <c r="B2137" t="s">
        <v>10</v>
      </c>
      <c r="C2137" t="s">
        <v>25</v>
      </c>
      <c r="D2137" t="s">
        <v>47</v>
      </c>
      <c r="E2137">
        <v>121.78</v>
      </c>
      <c r="F2137">
        <v>34549346</v>
      </c>
      <c r="G2137" s="2">
        <v>41072.519386574073</v>
      </c>
      <c r="H2137" t="s">
        <v>1193</v>
      </c>
      <c r="I2137">
        <f t="shared" si="33"/>
        <v>283702.9561504352</v>
      </c>
    </row>
    <row r="2138" spans="1:9" x14ac:dyDescent="0.25">
      <c r="A2138">
        <v>3137</v>
      </c>
      <c r="B2138" t="s">
        <v>19</v>
      </c>
      <c r="C2138" t="s">
        <v>34</v>
      </c>
      <c r="D2138" t="s">
        <v>48</v>
      </c>
      <c r="E2138">
        <v>103.41</v>
      </c>
      <c r="F2138">
        <v>88761165</v>
      </c>
      <c r="G2138" s="2">
        <v>42172.518842592603</v>
      </c>
      <c r="H2138" t="s">
        <v>1079</v>
      </c>
      <c r="I2138">
        <f t="shared" si="33"/>
        <v>858342.18160719471</v>
      </c>
    </row>
    <row r="2139" spans="1:9" x14ac:dyDescent="0.25">
      <c r="A2139">
        <v>3138</v>
      </c>
      <c r="B2139" t="s">
        <v>13</v>
      </c>
      <c r="C2139" t="s">
        <v>28</v>
      </c>
      <c r="D2139" t="s">
        <v>45</v>
      </c>
      <c r="E2139">
        <v>148.66</v>
      </c>
      <c r="F2139">
        <v>19293161</v>
      </c>
      <c r="G2139" s="2">
        <v>38925.942858796298</v>
      </c>
      <c r="H2139" t="s">
        <v>579</v>
      </c>
      <c r="I2139">
        <f t="shared" si="33"/>
        <v>129780.44531144894</v>
      </c>
    </row>
    <row r="2140" spans="1:9" x14ac:dyDescent="0.25">
      <c r="A2140">
        <v>3139</v>
      </c>
      <c r="B2140" t="s">
        <v>8</v>
      </c>
      <c r="C2140" t="s">
        <v>23</v>
      </c>
      <c r="D2140" t="s">
        <v>46</v>
      </c>
      <c r="E2140">
        <v>103.32</v>
      </c>
      <c r="F2140">
        <v>74351799</v>
      </c>
      <c r="G2140" s="2">
        <v>44828.114814814813</v>
      </c>
      <c r="H2140" t="s">
        <v>471</v>
      </c>
      <c r="I2140">
        <f t="shared" si="33"/>
        <v>719626.39372822305</v>
      </c>
    </row>
    <row r="2141" spans="1:9" x14ac:dyDescent="0.25">
      <c r="A2141">
        <v>3140</v>
      </c>
      <c r="B2141" t="s">
        <v>9</v>
      </c>
      <c r="C2141" t="s">
        <v>24</v>
      </c>
      <c r="D2141" t="s">
        <v>46</v>
      </c>
      <c r="E2141">
        <v>134.58000000000001</v>
      </c>
      <c r="F2141">
        <v>24530162</v>
      </c>
      <c r="G2141" s="2">
        <v>38967.148668981477</v>
      </c>
      <c r="H2141" t="s">
        <v>285</v>
      </c>
      <c r="I2141">
        <f t="shared" si="33"/>
        <v>182271.97206122751</v>
      </c>
    </row>
    <row r="2142" spans="1:9" x14ac:dyDescent="0.25">
      <c r="A2142">
        <v>3141</v>
      </c>
      <c r="B2142" t="s">
        <v>14</v>
      </c>
      <c r="C2142" t="s">
        <v>29</v>
      </c>
      <c r="D2142" t="s">
        <v>46</v>
      </c>
      <c r="E2142">
        <v>177.65</v>
      </c>
      <c r="F2142">
        <v>69146773</v>
      </c>
      <c r="G2142" s="2">
        <v>42930.270486111112</v>
      </c>
      <c r="H2142" t="s">
        <v>855</v>
      </c>
      <c r="I2142">
        <f t="shared" si="33"/>
        <v>389230.35744441318</v>
      </c>
    </row>
    <row r="2143" spans="1:9" x14ac:dyDescent="0.25">
      <c r="A2143">
        <v>3142</v>
      </c>
      <c r="B2143" t="s">
        <v>14</v>
      </c>
      <c r="C2143" t="s">
        <v>29</v>
      </c>
      <c r="D2143" t="s">
        <v>42</v>
      </c>
      <c r="E2143">
        <v>50.19</v>
      </c>
      <c r="F2143">
        <v>41788497</v>
      </c>
      <c r="G2143" s="2">
        <v>41456.34542824074</v>
      </c>
      <c r="H2143" t="s">
        <v>426</v>
      </c>
      <c r="I2143">
        <f t="shared" si="33"/>
        <v>832606.0370591752</v>
      </c>
    </row>
    <row r="2144" spans="1:9" x14ac:dyDescent="0.25">
      <c r="A2144">
        <v>3143</v>
      </c>
      <c r="B2144" t="s">
        <v>21</v>
      </c>
      <c r="C2144" t="s">
        <v>36</v>
      </c>
      <c r="D2144" t="s">
        <v>40</v>
      </c>
      <c r="E2144">
        <v>178.69</v>
      </c>
      <c r="F2144">
        <v>97708317</v>
      </c>
      <c r="G2144" s="2">
        <v>38026.761296296303</v>
      </c>
      <c r="H2144" t="s">
        <v>623</v>
      </c>
      <c r="I2144">
        <f t="shared" si="33"/>
        <v>546803.49767754215</v>
      </c>
    </row>
    <row r="2145" spans="1:9" x14ac:dyDescent="0.25">
      <c r="A2145">
        <v>3144</v>
      </c>
      <c r="B2145" t="s">
        <v>21</v>
      </c>
      <c r="C2145" t="s">
        <v>36</v>
      </c>
      <c r="D2145" t="s">
        <v>43</v>
      </c>
      <c r="E2145">
        <v>68.25</v>
      </c>
      <c r="F2145">
        <v>25990997</v>
      </c>
      <c r="G2145" s="2">
        <v>41108.769571759258</v>
      </c>
      <c r="H2145" t="s">
        <v>1096</v>
      </c>
      <c r="I2145">
        <f t="shared" si="33"/>
        <v>380820.46886446886</v>
      </c>
    </row>
    <row r="2146" spans="1:9" x14ac:dyDescent="0.25">
      <c r="A2146">
        <v>3145</v>
      </c>
      <c r="B2146" t="s">
        <v>22</v>
      </c>
      <c r="C2146" t="s">
        <v>37</v>
      </c>
      <c r="D2146" t="s">
        <v>40</v>
      </c>
      <c r="E2146">
        <v>172.28</v>
      </c>
      <c r="F2146">
        <v>24896774</v>
      </c>
      <c r="G2146" s="2">
        <v>40352.861354166656</v>
      </c>
      <c r="H2146" t="s">
        <v>1194</v>
      </c>
      <c r="I2146">
        <f t="shared" si="33"/>
        <v>144513.43162293939</v>
      </c>
    </row>
    <row r="2147" spans="1:9" x14ac:dyDescent="0.25">
      <c r="A2147">
        <v>3146</v>
      </c>
      <c r="B2147" t="s">
        <v>17</v>
      </c>
      <c r="C2147" t="s">
        <v>32</v>
      </c>
      <c r="D2147" t="s">
        <v>42</v>
      </c>
      <c r="E2147">
        <v>75.84</v>
      </c>
      <c r="F2147">
        <v>30058505</v>
      </c>
      <c r="G2147" s="2">
        <v>38819.436805555553</v>
      </c>
      <c r="H2147" t="s">
        <v>1195</v>
      </c>
      <c r="I2147">
        <f t="shared" si="33"/>
        <v>396341.04694092827</v>
      </c>
    </row>
    <row r="2148" spans="1:9" x14ac:dyDescent="0.25">
      <c r="A2148">
        <v>3147</v>
      </c>
      <c r="B2148" t="s">
        <v>12</v>
      </c>
      <c r="C2148" t="s">
        <v>27</v>
      </c>
      <c r="D2148" t="s">
        <v>43</v>
      </c>
      <c r="E2148">
        <v>166.16</v>
      </c>
      <c r="F2148">
        <v>89131874</v>
      </c>
      <c r="G2148" s="2">
        <v>40026.079097222217</v>
      </c>
      <c r="H2148" t="s">
        <v>371</v>
      </c>
      <c r="I2148">
        <f t="shared" si="33"/>
        <v>536421.96677900816</v>
      </c>
    </row>
    <row r="2149" spans="1:9" x14ac:dyDescent="0.25">
      <c r="A2149">
        <v>3148</v>
      </c>
      <c r="B2149" t="s">
        <v>16</v>
      </c>
      <c r="C2149" t="s">
        <v>31</v>
      </c>
      <c r="D2149" t="s">
        <v>41</v>
      </c>
      <c r="E2149">
        <v>154.91999999999999</v>
      </c>
      <c r="F2149">
        <v>66705210</v>
      </c>
      <c r="G2149" s="2">
        <v>42048.677986111114</v>
      </c>
      <c r="H2149" t="s">
        <v>618</v>
      </c>
      <c r="I2149">
        <f t="shared" si="33"/>
        <v>430578.42757552286</v>
      </c>
    </row>
    <row r="2150" spans="1:9" x14ac:dyDescent="0.25">
      <c r="A2150">
        <v>3149</v>
      </c>
      <c r="B2150" t="s">
        <v>13</v>
      </c>
      <c r="C2150" t="s">
        <v>28</v>
      </c>
      <c r="D2150" t="s">
        <v>48</v>
      </c>
      <c r="E2150">
        <v>64.98</v>
      </c>
      <c r="F2150">
        <v>9169194</v>
      </c>
      <c r="G2150" s="2">
        <v>42510.512604166674</v>
      </c>
      <c r="H2150" t="s">
        <v>1196</v>
      </c>
      <c r="I2150">
        <f t="shared" si="33"/>
        <v>141107.9409048938</v>
      </c>
    </row>
    <row r="2151" spans="1:9" x14ac:dyDescent="0.25">
      <c r="A2151">
        <v>3150</v>
      </c>
      <c r="B2151" t="s">
        <v>15</v>
      </c>
      <c r="C2151" t="s">
        <v>30</v>
      </c>
      <c r="D2151" t="s">
        <v>42</v>
      </c>
      <c r="E2151">
        <v>173.4</v>
      </c>
      <c r="F2151">
        <v>64707091</v>
      </c>
      <c r="G2151" s="2">
        <v>44665.326840277783</v>
      </c>
      <c r="H2151" t="s">
        <v>696</v>
      </c>
      <c r="I2151">
        <f t="shared" si="33"/>
        <v>373166.61476355244</v>
      </c>
    </row>
    <row r="2152" spans="1:9" x14ac:dyDescent="0.25">
      <c r="A2152">
        <v>3151</v>
      </c>
      <c r="B2152" t="s">
        <v>8</v>
      </c>
      <c r="C2152" t="s">
        <v>23</v>
      </c>
      <c r="D2152" t="s">
        <v>40</v>
      </c>
      <c r="E2152">
        <v>132.80000000000001</v>
      </c>
      <c r="F2152">
        <v>92922526</v>
      </c>
      <c r="G2152" s="2">
        <v>41498.383761574078</v>
      </c>
      <c r="H2152" t="s">
        <v>1197</v>
      </c>
      <c r="I2152">
        <f t="shared" si="33"/>
        <v>699717.81626506022</v>
      </c>
    </row>
    <row r="2153" spans="1:9" x14ac:dyDescent="0.25">
      <c r="A2153">
        <v>3152</v>
      </c>
      <c r="B2153" t="s">
        <v>15</v>
      </c>
      <c r="C2153" t="s">
        <v>30</v>
      </c>
      <c r="D2153" t="s">
        <v>40</v>
      </c>
      <c r="E2153">
        <v>100.38</v>
      </c>
      <c r="F2153">
        <v>80826195</v>
      </c>
      <c r="G2153" s="2">
        <v>44045.325902777768</v>
      </c>
      <c r="H2153" t="s">
        <v>308</v>
      </c>
      <c r="I2153">
        <f t="shared" si="33"/>
        <v>805202.18170950387</v>
      </c>
    </row>
    <row r="2154" spans="1:9" x14ac:dyDescent="0.25">
      <c r="A2154">
        <v>3153</v>
      </c>
      <c r="B2154" t="s">
        <v>8</v>
      </c>
      <c r="C2154" t="s">
        <v>23</v>
      </c>
      <c r="D2154" t="s">
        <v>48</v>
      </c>
      <c r="E2154">
        <v>154.58000000000001</v>
      </c>
      <c r="F2154">
        <v>24859770</v>
      </c>
      <c r="G2154" s="2">
        <v>43816.315925925926</v>
      </c>
      <c r="H2154" t="s">
        <v>789</v>
      </c>
      <c r="I2154">
        <f t="shared" si="33"/>
        <v>160821.3869840859</v>
      </c>
    </row>
    <row r="2155" spans="1:9" x14ac:dyDescent="0.25">
      <c r="A2155">
        <v>3154</v>
      </c>
      <c r="B2155" t="s">
        <v>12</v>
      </c>
      <c r="C2155" t="s">
        <v>27</v>
      </c>
      <c r="D2155" t="s">
        <v>48</v>
      </c>
      <c r="E2155">
        <v>80.27</v>
      </c>
      <c r="F2155">
        <v>61679539</v>
      </c>
      <c r="G2155" s="2">
        <v>44772.135810185187</v>
      </c>
      <c r="H2155" t="s">
        <v>295</v>
      </c>
      <c r="I2155">
        <f t="shared" si="33"/>
        <v>768400.88451476267</v>
      </c>
    </row>
    <row r="2156" spans="1:9" x14ac:dyDescent="0.25">
      <c r="A2156">
        <v>3155</v>
      </c>
      <c r="B2156" t="s">
        <v>12</v>
      </c>
      <c r="C2156" t="s">
        <v>27</v>
      </c>
      <c r="D2156" t="s">
        <v>42</v>
      </c>
      <c r="E2156">
        <v>185.15</v>
      </c>
      <c r="F2156">
        <v>94229933</v>
      </c>
      <c r="G2156" s="2">
        <v>44086.515219907407</v>
      </c>
      <c r="H2156" t="s">
        <v>740</v>
      </c>
      <c r="I2156">
        <f t="shared" si="33"/>
        <v>508938.33648393193</v>
      </c>
    </row>
    <row r="2157" spans="1:9" x14ac:dyDescent="0.25">
      <c r="A2157">
        <v>3156</v>
      </c>
      <c r="B2157" t="s">
        <v>15</v>
      </c>
      <c r="C2157" t="s">
        <v>30</v>
      </c>
      <c r="D2157" t="s">
        <v>47</v>
      </c>
      <c r="E2157">
        <v>164.33</v>
      </c>
      <c r="F2157">
        <v>75898481</v>
      </c>
      <c r="G2157" s="2">
        <v>39298.230208333327</v>
      </c>
      <c r="H2157" t="s">
        <v>989</v>
      </c>
      <c r="I2157">
        <f t="shared" si="33"/>
        <v>461866.25083673093</v>
      </c>
    </row>
    <row r="2158" spans="1:9" x14ac:dyDescent="0.25">
      <c r="A2158">
        <v>3157</v>
      </c>
      <c r="B2158" t="s">
        <v>19</v>
      </c>
      <c r="C2158" t="s">
        <v>34</v>
      </c>
      <c r="D2158" t="s">
        <v>38</v>
      </c>
      <c r="E2158">
        <v>175.4</v>
      </c>
      <c r="F2158">
        <v>19024593</v>
      </c>
      <c r="G2158" s="2">
        <v>40715.263159722221</v>
      </c>
      <c r="H2158" t="s">
        <v>896</v>
      </c>
      <c r="I2158">
        <f t="shared" si="33"/>
        <v>108464.04218928164</v>
      </c>
    </row>
    <row r="2159" spans="1:9" x14ac:dyDescent="0.25">
      <c r="A2159">
        <v>3158</v>
      </c>
      <c r="B2159" t="s">
        <v>10</v>
      </c>
      <c r="C2159" t="s">
        <v>25</v>
      </c>
      <c r="D2159" t="s">
        <v>42</v>
      </c>
      <c r="E2159">
        <v>88.59</v>
      </c>
      <c r="F2159">
        <v>80774215</v>
      </c>
      <c r="G2159" s="2">
        <v>44815.34269675926</v>
      </c>
      <c r="H2159" t="s">
        <v>1102</v>
      </c>
      <c r="I2159">
        <f t="shared" si="33"/>
        <v>911775.76475900214</v>
      </c>
    </row>
    <row r="2160" spans="1:9" x14ac:dyDescent="0.25">
      <c r="A2160">
        <v>3159</v>
      </c>
      <c r="B2160" t="s">
        <v>20</v>
      </c>
      <c r="C2160" t="s">
        <v>35</v>
      </c>
      <c r="D2160" t="s">
        <v>47</v>
      </c>
      <c r="E2160">
        <v>186.8</v>
      </c>
      <c r="F2160">
        <v>11178852</v>
      </c>
      <c r="G2160" s="2">
        <v>38808.617013888892</v>
      </c>
      <c r="H2160" t="s">
        <v>1198</v>
      </c>
      <c r="I2160">
        <f t="shared" si="33"/>
        <v>59843.961456102777</v>
      </c>
    </row>
    <row r="2161" spans="1:9" x14ac:dyDescent="0.25">
      <c r="A2161">
        <v>3160</v>
      </c>
      <c r="B2161" t="s">
        <v>10</v>
      </c>
      <c r="C2161" t="s">
        <v>25</v>
      </c>
      <c r="D2161" t="s">
        <v>42</v>
      </c>
      <c r="E2161">
        <v>106.45</v>
      </c>
      <c r="F2161">
        <v>3351544</v>
      </c>
      <c r="G2161" s="2">
        <v>39364.16333333333</v>
      </c>
      <c r="H2161" t="s">
        <v>475</v>
      </c>
      <c r="I2161">
        <f t="shared" si="33"/>
        <v>31484.678252700796</v>
      </c>
    </row>
    <row r="2162" spans="1:9" x14ac:dyDescent="0.25">
      <c r="A2162">
        <v>3161</v>
      </c>
      <c r="B2162" t="s">
        <v>13</v>
      </c>
      <c r="C2162" t="s">
        <v>28</v>
      </c>
      <c r="D2162" t="s">
        <v>47</v>
      </c>
      <c r="E2162">
        <v>137.69999999999999</v>
      </c>
      <c r="F2162">
        <v>21867011</v>
      </c>
      <c r="G2162" s="2">
        <v>44008.493923611109</v>
      </c>
      <c r="H2162" t="s">
        <v>1199</v>
      </c>
      <c r="I2162">
        <f t="shared" si="33"/>
        <v>158801.82280319536</v>
      </c>
    </row>
    <row r="2163" spans="1:9" x14ac:dyDescent="0.25">
      <c r="A2163">
        <v>3162</v>
      </c>
      <c r="B2163" t="s">
        <v>16</v>
      </c>
      <c r="C2163" t="s">
        <v>31</v>
      </c>
      <c r="D2163" t="s">
        <v>39</v>
      </c>
      <c r="E2163">
        <v>121.28</v>
      </c>
      <c r="F2163">
        <v>10093193</v>
      </c>
      <c r="G2163" s="2">
        <v>42929.72278935185</v>
      </c>
      <c r="H2163" t="s">
        <v>218</v>
      </c>
      <c r="I2163">
        <f t="shared" si="33"/>
        <v>83222.237796833768</v>
      </c>
    </row>
    <row r="2164" spans="1:9" x14ac:dyDescent="0.25">
      <c r="A2164">
        <v>3163</v>
      </c>
      <c r="B2164" t="s">
        <v>13</v>
      </c>
      <c r="C2164" t="s">
        <v>28</v>
      </c>
      <c r="D2164" t="s">
        <v>43</v>
      </c>
      <c r="E2164">
        <v>186.38</v>
      </c>
      <c r="F2164">
        <v>16382628</v>
      </c>
      <c r="G2164" s="2">
        <v>40803.879108796304</v>
      </c>
      <c r="H2164" t="s">
        <v>804</v>
      </c>
      <c r="I2164">
        <f t="shared" si="33"/>
        <v>87899.066423435987</v>
      </c>
    </row>
    <row r="2165" spans="1:9" x14ac:dyDescent="0.25">
      <c r="A2165">
        <v>3164</v>
      </c>
      <c r="B2165" t="s">
        <v>9</v>
      </c>
      <c r="C2165" t="s">
        <v>24</v>
      </c>
      <c r="D2165" t="s">
        <v>46</v>
      </c>
      <c r="E2165">
        <v>31.2</v>
      </c>
      <c r="F2165">
        <v>31673010</v>
      </c>
      <c r="G2165" s="2">
        <v>43042.734918981478</v>
      </c>
      <c r="H2165" t="s">
        <v>189</v>
      </c>
      <c r="I2165">
        <f t="shared" si="33"/>
        <v>1015160.576923077</v>
      </c>
    </row>
    <row r="2166" spans="1:9" x14ac:dyDescent="0.25">
      <c r="A2166">
        <v>3165</v>
      </c>
      <c r="B2166" t="s">
        <v>10</v>
      </c>
      <c r="C2166" t="s">
        <v>25</v>
      </c>
      <c r="D2166" t="s">
        <v>48</v>
      </c>
      <c r="E2166">
        <v>88.39</v>
      </c>
      <c r="F2166">
        <v>3844853</v>
      </c>
      <c r="G2166" s="2">
        <v>40338.286446759259</v>
      </c>
      <c r="H2166" t="s">
        <v>722</v>
      </c>
      <c r="I2166">
        <f t="shared" si="33"/>
        <v>43498.732888335784</v>
      </c>
    </row>
    <row r="2167" spans="1:9" x14ac:dyDescent="0.25">
      <c r="A2167">
        <v>3166</v>
      </c>
      <c r="B2167" t="s">
        <v>14</v>
      </c>
      <c r="C2167" t="s">
        <v>29</v>
      </c>
      <c r="D2167" t="s">
        <v>48</v>
      </c>
      <c r="E2167">
        <v>85.56</v>
      </c>
      <c r="F2167">
        <v>9814341</v>
      </c>
      <c r="G2167" s="2">
        <v>38807.921296296299</v>
      </c>
      <c r="H2167" t="s">
        <v>527</v>
      </c>
      <c r="I2167">
        <f t="shared" si="33"/>
        <v>114707.11781206171</v>
      </c>
    </row>
    <row r="2168" spans="1:9" x14ac:dyDescent="0.25">
      <c r="A2168">
        <v>3167</v>
      </c>
      <c r="B2168" t="s">
        <v>15</v>
      </c>
      <c r="C2168" t="s">
        <v>30</v>
      </c>
      <c r="D2168" t="s">
        <v>46</v>
      </c>
      <c r="E2168">
        <v>60.54</v>
      </c>
      <c r="F2168">
        <v>27255892</v>
      </c>
      <c r="G2168" s="2">
        <v>42136.401134259257</v>
      </c>
      <c r="H2168" t="s">
        <v>818</v>
      </c>
      <c r="I2168">
        <f t="shared" si="33"/>
        <v>450212.95011562604</v>
      </c>
    </row>
    <row r="2169" spans="1:9" x14ac:dyDescent="0.25">
      <c r="A2169">
        <v>3168</v>
      </c>
      <c r="B2169" t="s">
        <v>18</v>
      </c>
      <c r="C2169" t="s">
        <v>33</v>
      </c>
      <c r="D2169" t="s">
        <v>44</v>
      </c>
      <c r="E2169">
        <v>101.4</v>
      </c>
      <c r="F2169">
        <v>91000758</v>
      </c>
      <c r="G2169" s="2">
        <v>40224.71601851852</v>
      </c>
      <c r="H2169" t="s">
        <v>502</v>
      </c>
      <c r="I2169">
        <f t="shared" si="33"/>
        <v>897443.37278106506</v>
      </c>
    </row>
    <row r="2170" spans="1:9" x14ac:dyDescent="0.25">
      <c r="A2170">
        <v>3169</v>
      </c>
      <c r="B2170" t="s">
        <v>13</v>
      </c>
      <c r="C2170" t="s">
        <v>28</v>
      </c>
      <c r="D2170" t="s">
        <v>44</v>
      </c>
      <c r="E2170">
        <v>36.97</v>
      </c>
      <c r="F2170">
        <v>36174248</v>
      </c>
      <c r="G2170" s="2">
        <v>40847.443796296298</v>
      </c>
      <c r="H2170" t="s">
        <v>1076</v>
      </c>
      <c r="I2170">
        <f t="shared" si="33"/>
        <v>978475.73708412226</v>
      </c>
    </row>
    <row r="2171" spans="1:9" x14ac:dyDescent="0.25">
      <c r="A2171">
        <v>3170</v>
      </c>
      <c r="B2171" t="s">
        <v>12</v>
      </c>
      <c r="C2171" t="s">
        <v>27</v>
      </c>
      <c r="D2171" t="s">
        <v>38</v>
      </c>
      <c r="E2171">
        <v>184.62</v>
      </c>
      <c r="F2171">
        <v>39605154</v>
      </c>
      <c r="G2171" s="2">
        <v>39062.684259259258</v>
      </c>
      <c r="H2171" t="s">
        <v>918</v>
      </c>
      <c r="I2171">
        <f t="shared" si="33"/>
        <v>214522.55443613909</v>
      </c>
    </row>
    <row r="2172" spans="1:9" x14ac:dyDescent="0.25">
      <c r="A2172">
        <v>3171</v>
      </c>
      <c r="B2172" t="s">
        <v>22</v>
      </c>
      <c r="C2172" t="s">
        <v>37</v>
      </c>
      <c r="D2172" t="s">
        <v>45</v>
      </c>
      <c r="E2172">
        <v>88.98</v>
      </c>
      <c r="F2172">
        <v>85560671</v>
      </c>
      <c r="G2172" s="2">
        <v>43449.694537037038</v>
      </c>
      <c r="H2172" t="s">
        <v>860</v>
      </c>
      <c r="I2172">
        <f t="shared" si="33"/>
        <v>961571.93751404807</v>
      </c>
    </row>
    <row r="2173" spans="1:9" x14ac:dyDescent="0.25">
      <c r="A2173">
        <v>3172</v>
      </c>
      <c r="B2173" t="s">
        <v>21</v>
      </c>
      <c r="C2173" t="s">
        <v>36</v>
      </c>
      <c r="D2173" t="s">
        <v>48</v>
      </c>
      <c r="E2173">
        <v>193.71</v>
      </c>
      <c r="F2173">
        <v>74584710</v>
      </c>
      <c r="G2173" s="2">
        <v>41125.798078703701</v>
      </c>
      <c r="H2173" t="s">
        <v>223</v>
      </c>
      <c r="I2173">
        <f t="shared" si="33"/>
        <v>385032.8325847917</v>
      </c>
    </row>
    <row r="2174" spans="1:9" x14ac:dyDescent="0.25">
      <c r="A2174">
        <v>3173</v>
      </c>
      <c r="B2174" t="s">
        <v>21</v>
      </c>
      <c r="C2174" t="s">
        <v>36</v>
      </c>
      <c r="D2174" t="s">
        <v>47</v>
      </c>
      <c r="E2174">
        <v>113.24</v>
      </c>
      <c r="F2174">
        <v>16570137</v>
      </c>
      <c r="G2174" s="2">
        <v>38483.083958333344</v>
      </c>
      <c r="H2174" t="s">
        <v>428</v>
      </c>
      <c r="I2174">
        <f t="shared" si="33"/>
        <v>146327.59625574003</v>
      </c>
    </row>
    <row r="2175" spans="1:9" x14ac:dyDescent="0.25">
      <c r="A2175">
        <v>3174</v>
      </c>
      <c r="B2175" t="s">
        <v>22</v>
      </c>
      <c r="C2175" t="s">
        <v>37</v>
      </c>
      <c r="D2175" t="s">
        <v>45</v>
      </c>
      <c r="E2175">
        <v>116.14</v>
      </c>
      <c r="F2175">
        <v>8036182</v>
      </c>
      <c r="G2175" s="2">
        <v>42883.279398148137</v>
      </c>
      <c r="H2175" t="s">
        <v>109</v>
      </c>
      <c r="I2175">
        <f t="shared" si="33"/>
        <v>69193.921129671086</v>
      </c>
    </row>
    <row r="2176" spans="1:9" x14ac:dyDescent="0.25">
      <c r="A2176">
        <v>3175</v>
      </c>
      <c r="B2176" t="s">
        <v>8</v>
      </c>
      <c r="C2176" t="s">
        <v>23</v>
      </c>
      <c r="D2176" t="s">
        <v>46</v>
      </c>
      <c r="E2176">
        <v>72</v>
      </c>
      <c r="F2176">
        <v>97771510</v>
      </c>
      <c r="G2176" s="2">
        <v>39866.095601851863</v>
      </c>
      <c r="H2176" t="s">
        <v>512</v>
      </c>
      <c r="I2176">
        <f t="shared" si="33"/>
        <v>1357937.638888889</v>
      </c>
    </row>
    <row r="2177" spans="1:9" x14ac:dyDescent="0.25">
      <c r="A2177">
        <v>3176</v>
      </c>
      <c r="B2177" t="s">
        <v>22</v>
      </c>
      <c r="C2177" t="s">
        <v>37</v>
      </c>
      <c r="D2177" t="s">
        <v>44</v>
      </c>
      <c r="E2177">
        <v>65.75</v>
      </c>
      <c r="F2177">
        <v>94068884</v>
      </c>
      <c r="G2177" s="2">
        <v>38096.110983796287</v>
      </c>
      <c r="H2177" t="s">
        <v>1200</v>
      </c>
      <c r="I2177">
        <f t="shared" si="33"/>
        <v>1430705.4600760457</v>
      </c>
    </row>
    <row r="2178" spans="1:9" x14ac:dyDescent="0.25">
      <c r="A2178">
        <v>3177</v>
      </c>
      <c r="B2178" t="s">
        <v>16</v>
      </c>
      <c r="C2178" t="s">
        <v>31</v>
      </c>
      <c r="D2178" t="s">
        <v>38</v>
      </c>
      <c r="E2178">
        <v>157.99</v>
      </c>
      <c r="F2178">
        <v>38826074</v>
      </c>
      <c r="G2178" s="2">
        <v>44499.393020833333</v>
      </c>
      <c r="H2178" t="s">
        <v>1201</v>
      </c>
      <c r="I2178">
        <f t="shared" si="33"/>
        <v>245750.19937970757</v>
      </c>
    </row>
    <row r="2179" spans="1:9" x14ac:dyDescent="0.25">
      <c r="A2179">
        <v>3178</v>
      </c>
      <c r="B2179" t="s">
        <v>13</v>
      </c>
      <c r="C2179" t="s">
        <v>28</v>
      </c>
      <c r="D2179" t="s">
        <v>48</v>
      </c>
      <c r="E2179">
        <v>114.13</v>
      </c>
      <c r="F2179">
        <v>87659835</v>
      </c>
      <c r="G2179" s="2">
        <v>40903.917303240742</v>
      </c>
      <c r="H2179" t="s">
        <v>1202</v>
      </c>
      <c r="I2179">
        <f t="shared" ref="I2179:I2242" si="34">F2179/E2179</f>
        <v>768070.05169543508</v>
      </c>
    </row>
    <row r="2180" spans="1:9" x14ac:dyDescent="0.25">
      <c r="A2180">
        <v>3179</v>
      </c>
      <c r="B2180" t="s">
        <v>20</v>
      </c>
      <c r="C2180" t="s">
        <v>35</v>
      </c>
      <c r="D2180" t="s">
        <v>40</v>
      </c>
      <c r="E2180">
        <v>159.59</v>
      </c>
      <c r="F2180">
        <v>88390676</v>
      </c>
      <c r="G2180" s="2">
        <v>43934.258298611108</v>
      </c>
      <c r="H2180" t="s">
        <v>1196</v>
      </c>
      <c r="I2180">
        <f t="shared" si="34"/>
        <v>553860.99379660375</v>
      </c>
    </row>
    <row r="2181" spans="1:9" x14ac:dyDescent="0.25">
      <c r="A2181">
        <v>3180</v>
      </c>
      <c r="B2181" t="s">
        <v>11</v>
      </c>
      <c r="C2181" t="s">
        <v>26</v>
      </c>
      <c r="D2181" t="s">
        <v>38</v>
      </c>
      <c r="E2181">
        <v>182.9</v>
      </c>
      <c r="F2181">
        <v>89117619</v>
      </c>
      <c r="G2181" s="2">
        <v>43959.534583333327</v>
      </c>
      <c r="H2181" t="s">
        <v>1203</v>
      </c>
      <c r="I2181">
        <f t="shared" si="34"/>
        <v>487247.78020776378</v>
      </c>
    </row>
    <row r="2182" spans="1:9" x14ac:dyDescent="0.25">
      <c r="A2182">
        <v>3181</v>
      </c>
      <c r="B2182" t="s">
        <v>11</v>
      </c>
      <c r="C2182" t="s">
        <v>26</v>
      </c>
      <c r="D2182" t="s">
        <v>44</v>
      </c>
      <c r="E2182">
        <v>170.88</v>
      </c>
      <c r="F2182">
        <v>64392548</v>
      </c>
      <c r="G2182" s="2">
        <v>39512.280717592592</v>
      </c>
      <c r="H2182" t="s">
        <v>230</v>
      </c>
      <c r="I2182">
        <f t="shared" si="34"/>
        <v>376829.04962546815</v>
      </c>
    </row>
    <row r="2183" spans="1:9" x14ac:dyDescent="0.25">
      <c r="A2183">
        <v>3182</v>
      </c>
      <c r="B2183" t="s">
        <v>11</v>
      </c>
      <c r="C2183" t="s">
        <v>26</v>
      </c>
      <c r="D2183" t="s">
        <v>40</v>
      </c>
      <c r="E2183">
        <v>149.88</v>
      </c>
      <c r="F2183">
        <v>2841528</v>
      </c>
      <c r="G2183" s="2">
        <v>39106.840520833342</v>
      </c>
      <c r="H2183" t="s">
        <v>977</v>
      </c>
      <c r="I2183">
        <f t="shared" si="34"/>
        <v>18958.686949559647</v>
      </c>
    </row>
    <row r="2184" spans="1:9" x14ac:dyDescent="0.25">
      <c r="A2184">
        <v>3183</v>
      </c>
      <c r="B2184" t="s">
        <v>18</v>
      </c>
      <c r="C2184" t="s">
        <v>33</v>
      </c>
      <c r="D2184" t="s">
        <v>44</v>
      </c>
      <c r="E2184">
        <v>111</v>
      </c>
      <c r="F2184">
        <v>91034590</v>
      </c>
      <c r="G2184" s="2">
        <v>44230.256261574083</v>
      </c>
      <c r="H2184" t="s">
        <v>729</v>
      </c>
      <c r="I2184">
        <f t="shared" si="34"/>
        <v>820131.44144144142</v>
      </c>
    </row>
    <row r="2185" spans="1:9" x14ac:dyDescent="0.25">
      <c r="A2185">
        <v>3184</v>
      </c>
      <c r="B2185" t="s">
        <v>21</v>
      </c>
      <c r="C2185" t="s">
        <v>36</v>
      </c>
      <c r="D2185" t="s">
        <v>41</v>
      </c>
      <c r="E2185">
        <v>191.47</v>
      </c>
      <c r="F2185">
        <v>45434141</v>
      </c>
      <c r="G2185" s="2">
        <v>39561.253182870372</v>
      </c>
      <c r="H2185" t="s">
        <v>1187</v>
      </c>
      <c r="I2185">
        <f t="shared" si="34"/>
        <v>237291.17355199248</v>
      </c>
    </row>
    <row r="2186" spans="1:9" x14ac:dyDescent="0.25">
      <c r="A2186">
        <v>3185</v>
      </c>
      <c r="B2186" t="s">
        <v>13</v>
      </c>
      <c r="C2186" t="s">
        <v>28</v>
      </c>
      <c r="D2186" t="s">
        <v>39</v>
      </c>
      <c r="E2186">
        <v>102.62</v>
      </c>
      <c r="F2186">
        <v>35766341</v>
      </c>
      <c r="G2186" s="2">
        <v>40605.46292824074</v>
      </c>
      <c r="H2186" t="s">
        <v>329</v>
      </c>
      <c r="I2186">
        <f t="shared" si="34"/>
        <v>348531.87487819139</v>
      </c>
    </row>
    <row r="2187" spans="1:9" x14ac:dyDescent="0.25">
      <c r="A2187">
        <v>3186</v>
      </c>
      <c r="B2187" t="s">
        <v>19</v>
      </c>
      <c r="C2187" t="s">
        <v>34</v>
      </c>
      <c r="D2187" t="s">
        <v>47</v>
      </c>
      <c r="E2187">
        <v>39.53</v>
      </c>
      <c r="F2187">
        <v>45176084</v>
      </c>
      <c r="G2187" s="2">
        <v>39918.258321759262</v>
      </c>
      <c r="H2187" t="s">
        <v>50</v>
      </c>
      <c r="I2187">
        <f t="shared" si="34"/>
        <v>1142830.3566911207</v>
      </c>
    </row>
    <row r="2188" spans="1:9" x14ac:dyDescent="0.25">
      <c r="A2188">
        <v>3187</v>
      </c>
      <c r="B2188" t="s">
        <v>15</v>
      </c>
      <c r="C2188" t="s">
        <v>30</v>
      </c>
      <c r="D2188" t="s">
        <v>44</v>
      </c>
      <c r="E2188">
        <v>49.52</v>
      </c>
      <c r="F2188">
        <v>6862374</v>
      </c>
      <c r="G2188" s="2">
        <v>40163.521122685182</v>
      </c>
      <c r="H2188" t="s">
        <v>1204</v>
      </c>
      <c r="I2188">
        <f t="shared" si="34"/>
        <v>138577.82714054926</v>
      </c>
    </row>
    <row r="2189" spans="1:9" x14ac:dyDescent="0.25">
      <c r="A2189">
        <v>3188</v>
      </c>
      <c r="B2189" t="s">
        <v>18</v>
      </c>
      <c r="C2189" t="s">
        <v>33</v>
      </c>
      <c r="D2189" t="s">
        <v>41</v>
      </c>
      <c r="E2189">
        <v>190.94</v>
      </c>
      <c r="F2189">
        <v>71203387</v>
      </c>
      <c r="G2189" s="2">
        <v>39928.489317129628</v>
      </c>
      <c r="H2189" t="s">
        <v>120</v>
      </c>
      <c r="I2189">
        <f t="shared" si="34"/>
        <v>372909.74651723052</v>
      </c>
    </row>
    <row r="2190" spans="1:9" x14ac:dyDescent="0.25">
      <c r="A2190">
        <v>3189</v>
      </c>
      <c r="B2190" t="s">
        <v>21</v>
      </c>
      <c r="C2190" t="s">
        <v>36</v>
      </c>
      <c r="D2190" t="s">
        <v>38</v>
      </c>
      <c r="E2190">
        <v>162.78</v>
      </c>
      <c r="F2190">
        <v>15504030</v>
      </c>
      <c r="G2190" s="2">
        <v>40227.599120370367</v>
      </c>
      <c r="H2190" t="s">
        <v>1205</v>
      </c>
      <c r="I2190">
        <f t="shared" si="34"/>
        <v>95245.300405455215</v>
      </c>
    </row>
    <row r="2191" spans="1:9" x14ac:dyDescent="0.25">
      <c r="A2191">
        <v>3190</v>
      </c>
      <c r="B2191" t="s">
        <v>9</v>
      </c>
      <c r="C2191" t="s">
        <v>24</v>
      </c>
      <c r="D2191" t="s">
        <v>38</v>
      </c>
      <c r="E2191">
        <v>190.45</v>
      </c>
      <c r="F2191">
        <v>1733988</v>
      </c>
      <c r="G2191" s="2">
        <v>40318.706226851849</v>
      </c>
      <c r="H2191" t="s">
        <v>525</v>
      </c>
      <c r="I2191">
        <f t="shared" si="34"/>
        <v>9104.6888947230254</v>
      </c>
    </row>
    <row r="2192" spans="1:9" x14ac:dyDescent="0.25">
      <c r="A2192">
        <v>3191</v>
      </c>
      <c r="B2192" t="s">
        <v>14</v>
      </c>
      <c r="C2192" t="s">
        <v>29</v>
      </c>
      <c r="D2192" t="s">
        <v>43</v>
      </c>
      <c r="E2192">
        <v>141.1</v>
      </c>
      <c r="F2192">
        <v>31271974</v>
      </c>
      <c r="G2192" s="2">
        <v>43258.33079861111</v>
      </c>
      <c r="H2192" t="s">
        <v>1111</v>
      </c>
      <c r="I2192">
        <f t="shared" si="34"/>
        <v>221629.86534372787</v>
      </c>
    </row>
    <row r="2193" spans="1:9" x14ac:dyDescent="0.25">
      <c r="A2193">
        <v>3192</v>
      </c>
      <c r="B2193" t="s">
        <v>15</v>
      </c>
      <c r="C2193" t="s">
        <v>30</v>
      </c>
      <c r="D2193" t="s">
        <v>42</v>
      </c>
      <c r="E2193">
        <v>62.31</v>
      </c>
      <c r="F2193">
        <v>94021994</v>
      </c>
      <c r="G2193" s="2">
        <v>41588.630567129629</v>
      </c>
      <c r="H2193" t="s">
        <v>391</v>
      </c>
      <c r="I2193">
        <f t="shared" si="34"/>
        <v>1508939.0787995507</v>
      </c>
    </row>
    <row r="2194" spans="1:9" x14ac:dyDescent="0.25">
      <c r="A2194">
        <v>3193</v>
      </c>
      <c r="B2194" t="s">
        <v>10</v>
      </c>
      <c r="C2194" t="s">
        <v>25</v>
      </c>
      <c r="D2194" t="s">
        <v>46</v>
      </c>
      <c r="E2194">
        <v>181.35</v>
      </c>
      <c r="F2194">
        <v>44291393</v>
      </c>
      <c r="G2194" s="2">
        <v>44249.543321759258</v>
      </c>
      <c r="H2194" t="s">
        <v>1206</v>
      </c>
      <c r="I2194">
        <f t="shared" si="34"/>
        <v>244231.55776123519</v>
      </c>
    </row>
    <row r="2195" spans="1:9" x14ac:dyDescent="0.25">
      <c r="A2195">
        <v>3194</v>
      </c>
      <c r="B2195" t="s">
        <v>13</v>
      </c>
      <c r="C2195" t="s">
        <v>28</v>
      </c>
      <c r="D2195" t="s">
        <v>46</v>
      </c>
      <c r="E2195">
        <v>121.9</v>
      </c>
      <c r="F2195">
        <v>14533109</v>
      </c>
      <c r="G2195" s="2">
        <v>43160.998981481483</v>
      </c>
      <c r="H2195" t="s">
        <v>1207</v>
      </c>
      <c r="I2195">
        <f t="shared" si="34"/>
        <v>119221.56685808039</v>
      </c>
    </row>
    <row r="2196" spans="1:9" x14ac:dyDescent="0.25">
      <c r="A2196">
        <v>3195</v>
      </c>
      <c r="B2196" t="s">
        <v>13</v>
      </c>
      <c r="C2196" t="s">
        <v>28</v>
      </c>
      <c r="D2196" t="s">
        <v>45</v>
      </c>
      <c r="E2196">
        <v>136.22999999999999</v>
      </c>
      <c r="F2196">
        <v>13993532</v>
      </c>
      <c r="G2196" s="2">
        <v>38561.003912037027</v>
      </c>
      <c r="H2196" t="s">
        <v>1101</v>
      </c>
      <c r="I2196">
        <f t="shared" si="34"/>
        <v>102719.90016883213</v>
      </c>
    </row>
    <row r="2197" spans="1:9" x14ac:dyDescent="0.25">
      <c r="A2197">
        <v>3196</v>
      </c>
      <c r="B2197" t="s">
        <v>18</v>
      </c>
      <c r="C2197" t="s">
        <v>33</v>
      </c>
      <c r="D2197" t="s">
        <v>44</v>
      </c>
      <c r="E2197">
        <v>49.29</v>
      </c>
      <c r="F2197">
        <v>93298767</v>
      </c>
      <c r="G2197" s="2">
        <v>38693.196875000001</v>
      </c>
      <c r="H2197" t="s">
        <v>468</v>
      </c>
      <c r="I2197">
        <f t="shared" si="34"/>
        <v>1892853.8648813148</v>
      </c>
    </row>
    <row r="2198" spans="1:9" x14ac:dyDescent="0.25">
      <c r="A2198">
        <v>3197</v>
      </c>
      <c r="B2198" t="s">
        <v>12</v>
      </c>
      <c r="C2198" t="s">
        <v>27</v>
      </c>
      <c r="D2198" t="s">
        <v>44</v>
      </c>
      <c r="E2198">
        <v>148.59</v>
      </c>
      <c r="F2198">
        <v>51089881</v>
      </c>
      <c r="G2198" s="2">
        <v>42142.72928240741</v>
      </c>
      <c r="H2198" t="s">
        <v>832</v>
      </c>
      <c r="I2198">
        <f t="shared" si="34"/>
        <v>343831.22013594455</v>
      </c>
    </row>
    <row r="2199" spans="1:9" x14ac:dyDescent="0.25">
      <c r="A2199">
        <v>3198</v>
      </c>
      <c r="B2199" t="s">
        <v>11</v>
      </c>
      <c r="C2199" t="s">
        <v>26</v>
      </c>
      <c r="D2199" t="s">
        <v>45</v>
      </c>
      <c r="E2199">
        <v>194.79</v>
      </c>
      <c r="F2199">
        <v>12913763</v>
      </c>
      <c r="G2199" s="2">
        <v>40067.114224537043</v>
      </c>
      <c r="H2199" t="s">
        <v>1180</v>
      </c>
      <c r="I2199">
        <f t="shared" si="34"/>
        <v>66295.821140715649</v>
      </c>
    </row>
    <row r="2200" spans="1:9" x14ac:dyDescent="0.25">
      <c r="A2200">
        <v>3199</v>
      </c>
      <c r="B2200" t="s">
        <v>21</v>
      </c>
      <c r="C2200" t="s">
        <v>36</v>
      </c>
      <c r="D2200" t="s">
        <v>41</v>
      </c>
      <c r="E2200">
        <v>88.67</v>
      </c>
      <c r="F2200">
        <v>99761597</v>
      </c>
      <c r="G2200" s="2">
        <v>42657.074907407397</v>
      </c>
      <c r="H2200" t="s">
        <v>971</v>
      </c>
      <c r="I2200">
        <f t="shared" si="34"/>
        <v>1125088.4966730573</v>
      </c>
    </row>
    <row r="2201" spans="1:9" x14ac:dyDescent="0.25">
      <c r="A2201">
        <v>3200</v>
      </c>
      <c r="B2201" t="s">
        <v>17</v>
      </c>
      <c r="C2201" t="s">
        <v>32</v>
      </c>
      <c r="D2201" t="s">
        <v>45</v>
      </c>
      <c r="E2201">
        <v>192.39</v>
      </c>
      <c r="F2201">
        <v>9310228</v>
      </c>
      <c r="G2201" s="2">
        <v>41906.58525462963</v>
      </c>
      <c r="H2201" t="s">
        <v>460</v>
      </c>
      <c r="I2201">
        <f t="shared" si="34"/>
        <v>48392.47362129009</v>
      </c>
    </row>
    <row r="2202" spans="1:9" x14ac:dyDescent="0.25">
      <c r="A2202">
        <v>3201</v>
      </c>
      <c r="B2202" t="s">
        <v>9</v>
      </c>
      <c r="C2202" t="s">
        <v>24</v>
      </c>
      <c r="D2202" t="s">
        <v>44</v>
      </c>
      <c r="E2202">
        <v>77.44</v>
      </c>
      <c r="F2202">
        <v>70736065</v>
      </c>
      <c r="G2202" s="2">
        <v>41092.596388888887</v>
      </c>
      <c r="H2202" t="s">
        <v>1179</v>
      </c>
      <c r="I2202">
        <f t="shared" si="34"/>
        <v>913430.5914256199</v>
      </c>
    </row>
    <row r="2203" spans="1:9" x14ac:dyDescent="0.25">
      <c r="A2203">
        <v>3202</v>
      </c>
      <c r="B2203" t="s">
        <v>15</v>
      </c>
      <c r="C2203" t="s">
        <v>30</v>
      </c>
      <c r="D2203" t="s">
        <v>41</v>
      </c>
      <c r="E2203">
        <v>156.75</v>
      </c>
      <c r="F2203">
        <v>41845947</v>
      </c>
      <c r="G2203" s="2">
        <v>39224.452187499999</v>
      </c>
      <c r="H2203" t="s">
        <v>1208</v>
      </c>
      <c r="I2203">
        <f t="shared" si="34"/>
        <v>266959.78947368421</v>
      </c>
    </row>
    <row r="2204" spans="1:9" x14ac:dyDescent="0.25">
      <c r="A2204">
        <v>3203</v>
      </c>
      <c r="B2204" t="s">
        <v>11</v>
      </c>
      <c r="C2204" t="s">
        <v>26</v>
      </c>
      <c r="D2204" t="s">
        <v>43</v>
      </c>
      <c r="E2204">
        <v>148.71</v>
      </c>
      <c r="F2204">
        <v>75236549</v>
      </c>
      <c r="G2204" s="2">
        <v>41414.908425925933</v>
      </c>
      <c r="H2204" t="s">
        <v>1029</v>
      </c>
      <c r="I2204">
        <f t="shared" si="34"/>
        <v>505927.97390895028</v>
      </c>
    </row>
    <row r="2205" spans="1:9" x14ac:dyDescent="0.25">
      <c r="A2205">
        <v>3204</v>
      </c>
      <c r="B2205" t="s">
        <v>19</v>
      </c>
      <c r="C2205" t="s">
        <v>34</v>
      </c>
      <c r="D2205" t="s">
        <v>41</v>
      </c>
      <c r="E2205">
        <v>107.7</v>
      </c>
      <c r="F2205">
        <v>89449115</v>
      </c>
      <c r="G2205" s="2">
        <v>38658.947418981479</v>
      </c>
      <c r="H2205" t="s">
        <v>521</v>
      </c>
      <c r="I2205">
        <f t="shared" si="34"/>
        <v>830539.60074280412</v>
      </c>
    </row>
    <row r="2206" spans="1:9" x14ac:dyDescent="0.25">
      <c r="A2206">
        <v>3205</v>
      </c>
      <c r="B2206" t="s">
        <v>18</v>
      </c>
      <c r="C2206" t="s">
        <v>33</v>
      </c>
      <c r="D2206" t="s">
        <v>46</v>
      </c>
      <c r="E2206">
        <v>147.83000000000001</v>
      </c>
      <c r="F2206">
        <v>56874820</v>
      </c>
      <c r="G2206" s="2">
        <v>41348.263113425928</v>
      </c>
      <c r="H2206" t="s">
        <v>1209</v>
      </c>
      <c r="I2206">
        <f t="shared" si="34"/>
        <v>384731.24534938775</v>
      </c>
    </row>
    <row r="2207" spans="1:9" x14ac:dyDescent="0.25">
      <c r="A2207">
        <v>3206</v>
      </c>
      <c r="B2207" t="s">
        <v>14</v>
      </c>
      <c r="C2207" t="s">
        <v>29</v>
      </c>
      <c r="D2207" t="s">
        <v>46</v>
      </c>
      <c r="E2207">
        <v>126.3</v>
      </c>
      <c r="F2207">
        <v>28815972</v>
      </c>
      <c r="G2207" s="2">
        <v>39680.329375000001</v>
      </c>
      <c r="H2207" t="s">
        <v>1210</v>
      </c>
      <c r="I2207">
        <f t="shared" si="34"/>
        <v>228154.96437054631</v>
      </c>
    </row>
    <row r="2208" spans="1:9" x14ac:dyDescent="0.25">
      <c r="A2208">
        <v>3207</v>
      </c>
      <c r="B2208" t="s">
        <v>16</v>
      </c>
      <c r="C2208" t="s">
        <v>31</v>
      </c>
      <c r="D2208" t="s">
        <v>39</v>
      </c>
      <c r="E2208">
        <v>96.13</v>
      </c>
      <c r="F2208">
        <v>48649434</v>
      </c>
      <c r="G2208" s="2">
        <v>39354.483159722222</v>
      </c>
      <c r="H2208" t="s">
        <v>1211</v>
      </c>
      <c r="I2208">
        <f t="shared" si="34"/>
        <v>506079.62134609383</v>
      </c>
    </row>
    <row r="2209" spans="1:9" x14ac:dyDescent="0.25">
      <c r="A2209">
        <v>3208</v>
      </c>
      <c r="B2209" t="s">
        <v>13</v>
      </c>
      <c r="C2209" t="s">
        <v>28</v>
      </c>
      <c r="D2209" t="s">
        <v>43</v>
      </c>
      <c r="E2209">
        <v>154.59</v>
      </c>
      <c r="F2209">
        <v>2481842</v>
      </c>
      <c r="G2209" s="2">
        <v>41643.593449074076</v>
      </c>
      <c r="H2209" t="s">
        <v>1212</v>
      </c>
      <c r="I2209">
        <f t="shared" si="34"/>
        <v>16054.350216702243</v>
      </c>
    </row>
    <row r="2210" spans="1:9" x14ac:dyDescent="0.25">
      <c r="A2210">
        <v>3209</v>
      </c>
      <c r="B2210" t="s">
        <v>11</v>
      </c>
      <c r="C2210" t="s">
        <v>26</v>
      </c>
      <c r="D2210" t="s">
        <v>42</v>
      </c>
      <c r="E2210">
        <v>60.9</v>
      </c>
      <c r="F2210">
        <v>56637367</v>
      </c>
      <c r="G2210" s="2">
        <v>44735.754606481481</v>
      </c>
      <c r="H2210" t="s">
        <v>715</v>
      </c>
      <c r="I2210">
        <f t="shared" si="34"/>
        <v>930006.02627257805</v>
      </c>
    </row>
    <row r="2211" spans="1:9" x14ac:dyDescent="0.25">
      <c r="A2211">
        <v>3210</v>
      </c>
      <c r="B2211" t="s">
        <v>15</v>
      </c>
      <c r="C2211" t="s">
        <v>30</v>
      </c>
      <c r="D2211" t="s">
        <v>43</v>
      </c>
      <c r="E2211">
        <v>106.1</v>
      </c>
      <c r="F2211">
        <v>63443994</v>
      </c>
      <c r="G2211" s="2">
        <v>42428.85728009259</v>
      </c>
      <c r="H2211" t="s">
        <v>803</v>
      </c>
      <c r="I2211">
        <f t="shared" si="34"/>
        <v>597964.12818096136</v>
      </c>
    </row>
    <row r="2212" spans="1:9" x14ac:dyDescent="0.25">
      <c r="A2212">
        <v>3211</v>
      </c>
      <c r="B2212" t="s">
        <v>16</v>
      </c>
      <c r="C2212" t="s">
        <v>31</v>
      </c>
      <c r="D2212" t="s">
        <v>38</v>
      </c>
      <c r="E2212">
        <v>74.31</v>
      </c>
      <c r="F2212">
        <v>38216290</v>
      </c>
      <c r="G2212" s="2">
        <v>40002.300486111111</v>
      </c>
      <c r="H2212" t="s">
        <v>1213</v>
      </c>
      <c r="I2212">
        <f t="shared" si="34"/>
        <v>514281.92706230655</v>
      </c>
    </row>
    <row r="2213" spans="1:9" x14ac:dyDescent="0.25">
      <c r="A2213">
        <v>3212</v>
      </c>
      <c r="B2213" t="s">
        <v>12</v>
      </c>
      <c r="C2213" t="s">
        <v>27</v>
      </c>
      <c r="D2213" t="s">
        <v>40</v>
      </c>
      <c r="E2213">
        <v>192.29</v>
      </c>
      <c r="F2213">
        <v>12308714</v>
      </c>
      <c r="G2213" s="2">
        <v>44517.881365740737</v>
      </c>
      <c r="H2213" t="s">
        <v>673</v>
      </c>
      <c r="I2213">
        <f t="shared" si="34"/>
        <v>64011.201830568418</v>
      </c>
    </row>
    <row r="2214" spans="1:9" x14ac:dyDescent="0.25">
      <c r="A2214">
        <v>3213</v>
      </c>
      <c r="B2214" t="s">
        <v>15</v>
      </c>
      <c r="C2214" t="s">
        <v>30</v>
      </c>
      <c r="D2214" t="s">
        <v>48</v>
      </c>
      <c r="E2214">
        <v>121.28</v>
      </c>
      <c r="F2214">
        <v>84953735</v>
      </c>
      <c r="G2214" s="2">
        <v>40536.606180555558</v>
      </c>
      <c r="H2214" t="s">
        <v>1214</v>
      </c>
      <c r="I2214">
        <f t="shared" si="34"/>
        <v>700476.04716358834</v>
      </c>
    </row>
    <row r="2215" spans="1:9" x14ac:dyDescent="0.25">
      <c r="A2215">
        <v>3214</v>
      </c>
      <c r="B2215" t="s">
        <v>14</v>
      </c>
      <c r="C2215" t="s">
        <v>29</v>
      </c>
      <c r="D2215" t="s">
        <v>40</v>
      </c>
      <c r="E2215">
        <v>138.35</v>
      </c>
      <c r="F2215">
        <v>60015838</v>
      </c>
      <c r="G2215" s="2">
        <v>43675.574166666673</v>
      </c>
      <c r="H2215" t="s">
        <v>521</v>
      </c>
      <c r="I2215">
        <f t="shared" si="34"/>
        <v>433797.16660643299</v>
      </c>
    </row>
    <row r="2216" spans="1:9" x14ac:dyDescent="0.25">
      <c r="A2216">
        <v>3215</v>
      </c>
      <c r="B2216" t="s">
        <v>16</v>
      </c>
      <c r="C2216" t="s">
        <v>31</v>
      </c>
      <c r="D2216" t="s">
        <v>39</v>
      </c>
      <c r="E2216">
        <v>185.15</v>
      </c>
      <c r="F2216">
        <v>51372513</v>
      </c>
      <c r="G2216" s="2">
        <v>39905.840925925928</v>
      </c>
      <c r="H2216" t="s">
        <v>1078</v>
      </c>
      <c r="I2216">
        <f t="shared" si="34"/>
        <v>277464.28841479879</v>
      </c>
    </row>
    <row r="2217" spans="1:9" x14ac:dyDescent="0.25">
      <c r="A2217">
        <v>3216</v>
      </c>
      <c r="B2217" t="s">
        <v>19</v>
      </c>
      <c r="C2217" t="s">
        <v>34</v>
      </c>
      <c r="D2217" t="s">
        <v>38</v>
      </c>
      <c r="E2217">
        <v>170.25</v>
      </c>
      <c r="F2217">
        <v>92488775</v>
      </c>
      <c r="G2217" s="2">
        <v>40741.028946759259</v>
      </c>
      <c r="H2217" t="s">
        <v>359</v>
      </c>
      <c r="I2217">
        <f t="shared" si="34"/>
        <v>543252.71659324528</v>
      </c>
    </row>
    <row r="2218" spans="1:9" x14ac:dyDescent="0.25">
      <c r="A2218">
        <v>3217</v>
      </c>
      <c r="B2218" t="s">
        <v>22</v>
      </c>
      <c r="C2218" t="s">
        <v>37</v>
      </c>
      <c r="D2218" t="s">
        <v>45</v>
      </c>
      <c r="E2218">
        <v>92.23</v>
      </c>
      <c r="F2218">
        <v>59035040</v>
      </c>
      <c r="G2218" s="2">
        <v>42121.667974537027</v>
      </c>
      <c r="H2218" t="s">
        <v>474</v>
      </c>
      <c r="I2218">
        <f t="shared" si="34"/>
        <v>640085.00487910653</v>
      </c>
    </row>
    <row r="2219" spans="1:9" x14ac:dyDescent="0.25">
      <c r="A2219">
        <v>3218</v>
      </c>
      <c r="B2219" t="s">
        <v>16</v>
      </c>
      <c r="C2219" t="s">
        <v>31</v>
      </c>
      <c r="D2219" t="s">
        <v>44</v>
      </c>
      <c r="E2219">
        <v>58.79</v>
      </c>
      <c r="F2219">
        <v>86231067</v>
      </c>
      <c r="G2219" s="2">
        <v>41623.836608796293</v>
      </c>
      <c r="H2219" t="s">
        <v>155</v>
      </c>
      <c r="I2219">
        <f t="shared" si="34"/>
        <v>1466764.1945909169</v>
      </c>
    </row>
    <row r="2220" spans="1:9" x14ac:dyDescent="0.25">
      <c r="A2220">
        <v>3219</v>
      </c>
      <c r="B2220" t="s">
        <v>16</v>
      </c>
      <c r="C2220" t="s">
        <v>31</v>
      </c>
      <c r="D2220" t="s">
        <v>41</v>
      </c>
      <c r="E2220">
        <v>151.34</v>
      </c>
      <c r="F2220">
        <v>65416874</v>
      </c>
      <c r="G2220" s="2">
        <v>39692.829583333332</v>
      </c>
      <c r="H2220" t="s">
        <v>806</v>
      </c>
      <c r="I2220">
        <f t="shared" si="34"/>
        <v>432251.05061451037</v>
      </c>
    </row>
    <row r="2221" spans="1:9" x14ac:dyDescent="0.25">
      <c r="A2221">
        <v>3220</v>
      </c>
      <c r="B2221" t="s">
        <v>21</v>
      </c>
      <c r="C2221" t="s">
        <v>36</v>
      </c>
      <c r="D2221" t="s">
        <v>42</v>
      </c>
      <c r="E2221">
        <v>191.61</v>
      </c>
      <c r="F2221">
        <v>35900536</v>
      </c>
      <c r="G2221" s="2">
        <v>38491.732997685183</v>
      </c>
      <c r="H2221" t="s">
        <v>1215</v>
      </c>
      <c r="I2221">
        <f t="shared" si="34"/>
        <v>187362.5384896404</v>
      </c>
    </row>
    <row r="2222" spans="1:9" x14ac:dyDescent="0.25">
      <c r="A2222">
        <v>3221</v>
      </c>
      <c r="B2222" t="s">
        <v>21</v>
      </c>
      <c r="C2222" t="s">
        <v>36</v>
      </c>
      <c r="D2222" t="s">
        <v>41</v>
      </c>
      <c r="E2222">
        <v>143.9</v>
      </c>
      <c r="F2222">
        <v>85872841</v>
      </c>
      <c r="G2222" s="2">
        <v>41417.311006944437</v>
      </c>
      <c r="H2222" t="s">
        <v>508</v>
      </c>
      <c r="I2222">
        <f t="shared" si="34"/>
        <v>596753.58582348854</v>
      </c>
    </row>
    <row r="2223" spans="1:9" x14ac:dyDescent="0.25">
      <c r="A2223">
        <v>3222</v>
      </c>
      <c r="B2223" t="s">
        <v>10</v>
      </c>
      <c r="C2223" t="s">
        <v>25</v>
      </c>
      <c r="D2223" t="s">
        <v>38</v>
      </c>
      <c r="E2223">
        <v>117.46</v>
      </c>
      <c r="F2223">
        <v>8004714</v>
      </c>
      <c r="G2223" s="2">
        <v>42946.901828703703</v>
      </c>
      <c r="H2223" t="s">
        <v>1216</v>
      </c>
      <c r="I2223">
        <f t="shared" si="34"/>
        <v>68148.424995743233</v>
      </c>
    </row>
    <row r="2224" spans="1:9" x14ac:dyDescent="0.25">
      <c r="A2224">
        <v>3223</v>
      </c>
      <c r="B2224" t="s">
        <v>9</v>
      </c>
      <c r="C2224" t="s">
        <v>24</v>
      </c>
      <c r="D2224" t="s">
        <v>39</v>
      </c>
      <c r="E2224">
        <v>64.59</v>
      </c>
      <c r="F2224">
        <v>17198632</v>
      </c>
      <c r="G2224" s="2">
        <v>43941.367094907408</v>
      </c>
      <c r="H2224" t="s">
        <v>1217</v>
      </c>
      <c r="I2224">
        <f t="shared" si="34"/>
        <v>266273.91237033595</v>
      </c>
    </row>
    <row r="2225" spans="1:9" x14ac:dyDescent="0.25">
      <c r="A2225">
        <v>3224</v>
      </c>
      <c r="B2225" t="s">
        <v>15</v>
      </c>
      <c r="C2225" t="s">
        <v>30</v>
      </c>
      <c r="D2225" t="s">
        <v>41</v>
      </c>
      <c r="E2225">
        <v>108.17</v>
      </c>
      <c r="F2225">
        <v>92942542</v>
      </c>
      <c r="G2225" s="2">
        <v>39772.183495370373</v>
      </c>
      <c r="H2225" t="s">
        <v>1100</v>
      </c>
      <c r="I2225">
        <f t="shared" si="34"/>
        <v>859226.60626791161</v>
      </c>
    </row>
    <row r="2226" spans="1:9" x14ac:dyDescent="0.25">
      <c r="A2226">
        <v>3225</v>
      </c>
      <c r="B2226" t="s">
        <v>12</v>
      </c>
      <c r="C2226" t="s">
        <v>27</v>
      </c>
      <c r="D2226" t="s">
        <v>46</v>
      </c>
      <c r="E2226">
        <v>54.44</v>
      </c>
      <c r="F2226">
        <v>57486430</v>
      </c>
      <c r="G2226" s="2">
        <v>43092.805601851847</v>
      </c>
      <c r="H2226" t="s">
        <v>725</v>
      </c>
      <c r="I2226">
        <f t="shared" si="34"/>
        <v>1055959.4048493756</v>
      </c>
    </row>
    <row r="2227" spans="1:9" x14ac:dyDescent="0.25">
      <c r="A2227">
        <v>3226</v>
      </c>
      <c r="B2227" t="s">
        <v>8</v>
      </c>
      <c r="C2227" t="s">
        <v>23</v>
      </c>
      <c r="D2227" t="s">
        <v>43</v>
      </c>
      <c r="E2227">
        <v>160.15</v>
      </c>
      <c r="F2227">
        <v>49986780</v>
      </c>
      <c r="G2227" s="2">
        <v>38904.65184027778</v>
      </c>
      <c r="H2227" t="s">
        <v>921</v>
      </c>
      <c r="I2227">
        <f t="shared" si="34"/>
        <v>312124.75803933811</v>
      </c>
    </row>
    <row r="2228" spans="1:9" x14ac:dyDescent="0.25">
      <c r="A2228">
        <v>3227</v>
      </c>
      <c r="B2228" t="s">
        <v>22</v>
      </c>
      <c r="C2228" t="s">
        <v>37</v>
      </c>
      <c r="D2228" t="s">
        <v>43</v>
      </c>
      <c r="E2228">
        <v>179.23</v>
      </c>
      <c r="F2228">
        <v>39031596</v>
      </c>
      <c r="G2228" s="2">
        <v>42772.576145833344</v>
      </c>
      <c r="H2228" t="s">
        <v>915</v>
      </c>
      <c r="I2228">
        <f t="shared" si="34"/>
        <v>217773.78787033423</v>
      </c>
    </row>
    <row r="2229" spans="1:9" x14ac:dyDescent="0.25">
      <c r="A2229">
        <v>3228</v>
      </c>
      <c r="B2229" t="s">
        <v>8</v>
      </c>
      <c r="C2229" t="s">
        <v>23</v>
      </c>
      <c r="D2229" t="s">
        <v>42</v>
      </c>
      <c r="E2229">
        <v>111.1</v>
      </c>
      <c r="F2229">
        <v>82784844</v>
      </c>
      <c r="G2229" s="2">
        <v>41276.726504629631</v>
      </c>
      <c r="H2229" t="s">
        <v>336</v>
      </c>
      <c r="I2229">
        <f t="shared" si="34"/>
        <v>745138.10981098108</v>
      </c>
    </row>
    <row r="2230" spans="1:9" x14ac:dyDescent="0.25">
      <c r="A2230">
        <v>3229</v>
      </c>
      <c r="B2230" t="s">
        <v>12</v>
      </c>
      <c r="C2230" t="s">
        <v>27</v>
      </c>
      <c r="D2230" t="s">
        <v>42</v>
      </c>
      <c r="E2230">
        <v>60.27</v>
      </c>
      <c r="F2230">
        <v>79848327</v>
      </c>
      <c r="G2230" s="2">
        <v>39144.251134259262</v>
      </c>
      <c r="H2230" t="s">
        <v>653</v>
      </c>
      <c r="I2230">
        <f t="shared" si="34"/>
        <v>1324843.6535589844</v>
      </c>
    </row>
    <row r="2231" spans="1:9" x14ac:dyDescent="0.25">
      <c r="A2231">
        <v>3230</v>
      </c>
      <c r="B2231" t="s">
        <v>8</v>
      </c>
      <c r="C2231" t="s">
        <v>23</v>
      </c>
      <c r="D2231" t="s">
        <v>39</v>
      </c>
      <c r="E2231">
        <v>142.58000000000001</v>
      </c>
      <c r="F2231">
        <v>73606878</v>
      </c>
      <c r="G2231" s="2">
        <v>41275.097187500003</v>
      </c>
      <c r="H2231" t="s">
        <v>1124</v>
      </c>
      <c r="I2231">
        <f t="shared" si="34"/>
        <v>516249.67036049929</v>
      </c>
    </row>
    <row r="2232" spans="1:9" x14ac:dyDescent="0.25">
      <c r="A2232">
        <v>3231</v>
      </c>
      <c r="B2232" t="s">
        <v>9</v>
      </c>
      <c r="C2232" t="s">
        <v>24</v>
      </c>
      <c r="D2232" t="s">
        <v>48</v>
      </c>
      <c r="E2232">
        <v>54.12</v>
      </c>
      <c r="F2232">
        <v>40111846</v>
      </c>
      <c r="G2232" s="2">
        <v>43924.216134259259</v>
      </c>
      <c r="H2232" t="s">
        <v>1218</v>
      </c>
      <c r="I2232">
        <f t="shared" si="34"/>
        <v>741164.92978566152</v>
      </c>
    </row>
    <row r="2233" spans="1:9" x14ac:dyDescent="0.25">
      <c r="A2233">
        <v>3232</v>
      </c>
      <c r="B2233" t="s">
        <v>20</v>
      </c>
      <c r="C2233" t="s">
        <v>35</v>
      </c>
      <c r="D2233" t="s">
        <v>46</v>
      </c>
      <c r="E2233">
        <v>164.51</v>
      </c>
      <c r="F2233">
        <v>82467045</v>
      </c>
      <c r="G2233" s="2">
        <v>43959.019675925927</v>
      </c>
      <c r="H2233" t="s">
        <v>1033</v>
      </c>
      <c r="I2233">
        <f t="shared" si="34"/>
        <v>501288.94900006079</v>
      </c>
    </row>
    <row r="2234" spans="1:9" x14ac:dyDescent="0.25">
      <c r="A2234">
        <v>3233</v>
      </c>
      <c r="B2234" t="s">
        <v>10</v>
      </c>
      <c r="C2234" t="s">
        <v>25</v>
      </c>
      <c r="D2234" t="s">
        <v>40</v>
      </c>
      <c r="E2234">
        <v>195.74</v>
      </c>
      <c r="F2234">
        <v>99022273</v>
      </c>
      <c r="G2234" s="2">
        <v>39208.432488425933</v>
      </c>
      <c r="H2234" t="s">
        <v>103</v>
      </c>
      <c r="I2234">
        <f t="shared" si="34"/>
        <v>505886.75283539388</v>
      </c>
    </row>
    <row r="2235" spans="1:9" x14ac:dyDescent="0.25">
      <c r="A2235">
        <v>3234</v>
      </c>
      <c r="B2235" t="s">
        <v>20</v>
      </c>
      <c r="C2235" t="s">
        <v>35</v>
      </c>
      <c r="D2235" t="s">
        <v>42</v>
      </c>
      <c r="E2235">
        <v>58.51</v>
      </c>
      <c r="F2235">
        <v>11378634</v>
      </c>
      <c r="G2235" s="2">
        <v>43477.253460648149</v>
      </c>
      <c r="H2235" t="s">
        <v>231</v>
      </c>
      <c r="I2235">
        <f t="shared" si="34"/>
        <v>194473.32079986329</v>
      </c>
    </row>
    <row r="2236" spans="1:9" x14ac:dyDescent="0.25">
      <c r="A2236">
        <v>3235</v>
      </c>
      <c r="B2236" t="s">
        <v>14</v>
      </c>
      <c r="C2236" t="s">
        <v>29</v>
      </c>
      <c r="D2236" t="s">
        <v>46</v>
      </c>
      <c r="E2236">
        <v>45.16</v>
      </c>
      <c r="F2236">
        <v>55112273</v>
      </c>
      <c r="G2236" s="2">
        <v>39464.744166666656</v>
      </c>
      <c r="H2236" t="s">
        <v>852</v>
      </c>
      <c r="I2236">
        <f t="shared" si="34"/>
        <v>1220378.0558015944</v>
      </c>
    </row>
    <row r="2237" spans="1:9" x14ac:dyDescent="0.25">
      <c r="A2237">
        <v>3236</v>
      </c>
      <c r="B2237" t="s">
        <v>14</v>
      </c>
      <c r="C2237" t="s">
        <v>29</v>
      </c>
      <c r="D2237" t="s">
        <v>42</v>
      </c>
      <c r="E2237">
        <v>92.62</v>
      </c>
      <c r="F2237">
        <v>66064486</v>
      </c>
      <c r="G2237" s="2">
        <v>41042.104699074072</v>
      </c>
      <c r="H2237" t="s">
        <v>437</v>
      </c>
      <c r="I2237">
        <f t="shared" si="34"/>
        <v>713285.31634636142</v>
      </c>
    </row>
    <row r="2238" spans="1:9" x14ac:dyDescent="0.25">
      <c r="A2238">
        <v>3237</v>
      </c>
      <c r="B2238" t="s">
        <v>18</v>
      </c>
      <c r="C2238" t="s">
        <v>33</v>
      </c>
      <c r="D2238" t="s">
        <v>38</v>
      </c>
      <c r="E2238">
        <v>134.94999999999999</v>
      </c>
      <c r="F2238">
        <v>69263862</v>
      </c>
      <c r="G2238" s="2">
        <v>41761.323541666658</v>
      </c>
      <c r="H2238" t="s">
        <v>1219</v>
      </c>
      <c r="I2238">
        <f t="shared" si="34"/>
        <v>513255.73916265287</v>
      </c>
    </row>
    <row r="2239" spans="1:9" x14ac:dyDescent="0.25">
      <c r="A2239">
        <v>3238</v>
      </c>
      <c r="B2239" t="s">
        <v>14</v>
      </c>
      <c r="C2239" t="s">
        <v>29</v>
      </c>
      <c r="D2239" t="s">
        <v>41</v>
      </c>
      <c r="E2239">
        <v>49.93</v>
      </c>
      <c r="F2239">
        <v>76401981</v>
      </c>
      <c r="G2239" s="2">
        <v>44317.521655092591</v>
      </c>
      <c r="H2239" t="s">
        <v>86</v>
      </c>
      <c r="I2239">
        <f t="shared" si="34"/>
        <v>1530181.8746244742</v>
      </c>
    </row>
    <row r="2240" spans="1:9" x14ac:dyDescent="0.25">
      <c r="A2240">
        <v>3239</v>
      </c>
      <c r="B2240" t="s">
        <v>9</v>
      </c>
      <c r="C2240" t="s">
        <v>24</v>
      </c>
      <c r="D2240" t="s">
        <v>39</v>
      </c>
      <c r="E2240">
        <v>92.57</v>
      </c>
      <c r="F2240">
        <v>2456173</v>
      </c>
      <c r="G2240" s="2">
        <v>38265.219027777777</v>
      </c>
      <c r="H2240" t="s">
        <v>669</v>
      </c>
      <c r="I2240">
        <f t="shared" si="34"/>
        <v>26533.142486766774</v>
      </c>
    </row>
    <row r="2241" spans="1:9" x14ac:dyDescent="0.25">
      <c r="A2241">
        <v>3240</v>
      </c>
      <c r="B2241" t="s">
        <v>19</v>
      </c>
      <c r="C2241" t="s">
        <v>34</v>
      </c>
      <c r="D2241" t="s">
        <v>48</v>
      </c>
      <c r="E2241">
        <v>185.75</v>
      </c>
      <c r="F2241">
        <v>97883096</v>
      </c>
      <c r="G2241" s="2">
        <v>43524.589074074072</v>
      </c>
      <c r="H2241" t="s">
        <v>1130</v>
      </c>
      <c r="I2241">
        <f t="shared" si="34"/>
        <v>526961.48586810229</v>
      </c>
    </row>
    <row r="2242" spans="1:9" x14ac:dyDescent="0.25">
      <c r="A2242">
        <v>3241</v>
      </c>
      <c r="B2242" t="s">
        <v>14</v>
      </c>
      <c r="C2242" t="s">
        <v>29</v>
      </c>
      <c r="D2242" t="s">
        <v>41</v>
      </c>
      <c r="E2242">
        <v>145.44</v>
      </c>
      <c r="F2242">
        <v>84534948</v>
      </c>
      <c r="G2242" s="2">
        <v>41900.621828703697</v>
      </c>
      <c r="H2242" t="s">
        <v>1220</v>
      </c>
      <c r="I2242">
        <f t="shared" si="34"/>
        <v>581235.89108910889</v>
      </c>
    </row>
    <row r="2243" spans="1:9" x14ac:dyDescent="0.25">
      <c r="A2243">
        <v>3242</v>
      </c>
      <c r="B2243" t="s">
        <v>16</v>
      </c>
      <c r="C2243" t="s">
        <v>31</v>
      </c>
      <c r="D2243" t="s">
        <v>45</v>
      </c>
      <c r="E2243">
        <v>32.630000000000003</v>
      </c>
      <c r="F2243">
        <v>22275205</v>
      </c>
      <c r="G2243" s="2">
        <v>39003.318229166667</v>
      </c>
      <c r="H2243" t="s">
        <v>121</v>
      </c>
      <c r="I2243">
        <f t="shared" ref="I2243:I2306" si="35">F2243/E2243</f>
        <v>682660.28194912651</v>
      </c>
    </row>
    <row r="2244" spans="1:9" x14ac:dyDescent="0.25">
      <c r="A2244">
        <v>3243</v>
      </c>
      <c r="B2244" t="s">
        <v>16</v>
      </c>
      <c r="C2244" t="s">
        <v>31</v>
      </c>
      <c r="D2244" t="s">
        <v>43</v>
      </c>
      <c r="E2244">
        <v>185.21</v>
      </c>
      <c r="F2244">
        <v>35387785</v>
      </c>
      <c r="G2244" s="2">
        <v>40180.109050925923</v>
      </c>
      <c r="H2244" t="s">
        <v>1014</v>
      </c>
      <c r="I2244">
        <f t="shared" si="35"/>
        <v>191068.43582959883</v>
      </c>
    </row>
    <row r="2245" spans="1:9" x14ac:dyDescent="0.25">
      <c r="A2245">
        <v>3244</v>
      </c>
      <c r="B2245" t="s">
        <v>11</v>
      </c>
      <c r="C2245" t="s">
        <v>26</v>
      </c>
      <c r="D2245" t="s">
        <v>43</v>
      </c>
      <c r="E2245">
        <v>64.58</v>
      </c>
      <c r="F2245">
        <v>92476830</v>
      </c>
      <c r="G2245" s="2">
        <v>42765.414803240739</v>
      </c>
      <c r="H2245" t="s">
        <v>276</v>
      </c>
      <c r="I2245">
        <f t="shared" si="35"/>
        <v>1431973.2115205945</v>
      </c>
    </row>
    <row r="2246" spans="1:9" x14ac:dyDescent="0.25">
      <c r="A2246">
        <v>3245</v>
      </c>
      <c r="B2246" t="s">
        <v>15</v>
      </c>
      <c r="C2246" t="s">
        <v>30</v>
      </c>
      <c r="D2246" t="s">
        <v>42</v>
      </c>
      <c r="E2246">
        <v>166.8</v>
      </c>
      <c r="F2246">
        <v>8607753</v>
      </c>
      <c r="G2246" s="2">
        <v>42975.949606481481</v>
      </c>
      <c r="H2246" t="s">
        <v>1118</v>
      </c>
      <c r="I2246">
        <f t="shared" si="35"/>
        <v>51605.233812949635</v>
      </c>
    </row>
    <row r="2247" spans="1:9" x14ac:dyDescent="0.25">
      <c r="A2247">
        <v>3246</v>
      </c>
      <c r="B2247" t="s">
        <v>17</v>
      </c>
      <c r="C2247" t="s">
        <v>32</v>
      </c>
      <c r="D2247" t="s">
        <v>44</v>
      </c>
      <c r="E2247">
        <v>160.9</v>
      </c>
      <c r="F2247">
        <v>63818063</v>
      </c>
      <c r="G2247" s="2">
        <v>43832.70821759259</v>
      </c>
      <c r="H2247" t="s">
        <v>718</v>
      </c>
      <c r="I2247">
        <f t="shared" si="35"/>
        <v>396631.83965195774</v>
      </c>
    </row>
    <row r="2248" spans="1:9" x14ac:dyDescent="0.25">
      <c r="A2248">
        <v>3247</v>
      </c>
      <c r="B2248" t="s">
        <v>20</v>
      </c>
      <c r="C2248" t="s">
        <v>35</v>
      </c>
      <c r="D2248" t="s">
        <v>46</v>
      </c>
      <c r="E2248">
        <v>192.23</v>
      </c>
      <c r="F2248">
        <v>79932681</v>
      </c>
      <c r="G2248" s="2">
        <v>42708.844664351847</v>
      </c>
      <c r="H2248" t="s">
        <v>1221</v>
      </c>
      <c r="I2248">
        <f t="shared" si="35"/>
        <v>415817.93164438434</v>
      </c>
    </row>
    <row r="2249" spans="1:9" x14ac:dyDescent="0.25">
      <c r="A2249">
        <v>3248</v>
      </c>
      <c r="B2249" t="s">
        <v>8</v>
      </c>
      <c r="C2249" t="s">
        <v>23</v>
      </c>
      <c r="D2249" t="s">
        <v>44</v>
      </c>
      <c r="E2249">
        <v>53.13</v>
      </c>
      <c r="F2249">
        <v>61026995</v>
      </c>
      <c r="G2249" s="2">
        <v>44045.764108796298</v>
      </c>
      <c r="H2249" t="s">
        <v>406</v>
      </c>
      <c r="I2249">
        <f t="shared" si="35"/>
        <v>1148635.3284396762</v>
      </c>
    </row>
    <row r="2250" spans="1:9" x14ac:dyDescent="0.25">
      <c r="A2250">
        <v>3249</v>
      </c>
      <c r="B2250" t="s">
        <v>16</v>
      </c>
      <c r="C2250" t="s">
        <v>31</v>
      </c>
      <c r="D2250" t="s">
        <v>41</v>
      </c>
      <c r="E2250">
        <v>145.30000000000001</v>
      </c>
      <c r="F2250">
        <v>45440235</v>
      </c>
      <c r="G2250" s="2">
        <v>38903.137337962973</v>
      </c>
      <c r="H2250" t="s">
        <v>1222</v>
      </c>
      <c r="I2250">
        <f t="shared" si="35"/>
        <v>312733.89538885065</v>
      </c>
    </row>
    <row r="2251" spans="1:9" x14ac:dyDescent="0.25">
      <c r="A2251">
        <v>3250</v>
      </c>
      <c r="B2251" t="s">
        <v>16</v>
      </c>
      <c r="C2251" t="s">
        <v>31</v>
      </c>
      <c r="D2251" t="s">
        <v>44</v>
      </c>
      <c r="E2251">
        <v>106.87</v>
      </c>
      <c r="F2251">
        <v>24349589</v>
      </c>
      <c r="G2251" s="2">
        <v>43886.231944444437</v>
      </c>
      <c r="H2251" t="s">
        <v>958</v>
      </c>
      <c r="I2251">
        <f t="shared" si="35"/>
        <v>227843.07102086645</v>
      </c>
    </row>
    <row r="2252" spans="1:9" x14ac:dyDescent="0.25">
      <c r="A2252">
        <v>3251</v>
      </c>
      <c r="B2252" t="s">
        <v>8</v>
      </c>
      <c r="C2252" t="s">
        <v>23</v>
      </c>
      <c r="D2252" t="s">
        <v>45</v>
      </c>
      <c r="E2252">
        <v>194.23</v>
      </c>
      <c r="F2252">
        <v>14147120</v>
      </c>
      <c r="G2252" s="2">
        <v>41706.381226851852</v>
      </c>
      <c r="H2252" t="s">
        <v>1062</v>
      </c>
      <c r="I2252">
        <f t="shared" si="35"/>
        <v>72836.94588889461</v>
      </c>
    </row>
    <row r="2253" spans="1:9" x14ac:dyDescent="0.25">
      <c r="A2253">
        <v>3252</v>
      </c>
      <c r="B2253" t="s">
        <v>17</v>
      </c>
      <c r="C2253" t="s">
        <v>32</v>
      </c>
      <c r="D2253" t="s">
        <v>48</v>
      </c>
      <c r="E2253">
        <v>154.41999999999999</v>
      </c>
      <c r="F2253">
        <v>37421704</v>
      </c>
      <c r="G2253" s="2">
        <v>39911.87709490741</v>
      </c>
      <c r="H2253" t="s">
        <v>1223</v>
      </c>
      <c r="I2253">
        <f t="shared" si="35"/>
        <v>242337.15839917111</v>
      </c>
    </row>
    <row r="2254" spans="1:9" x14ac:dyDescent="0.25">
      <c r="A2254">
        <v>3253</v>
      </c>
      <c r="B2254" t="s">
        <v>18</v>
      </c>
      <c r="C2254" t="s">
        <v>33</v>
      </c>
      <c r="D2254" t="s">
        <v>39</v>
      </c>
      <c r="E2254">
        <v>36.22</v>
      </c>
      <c r="F2254">
        <v>43251620</v>
      </c>
      <c r="G2254" s="2">
        <v>42449.564722222232</v>
      </c>
      <c r="H2254" t="s">
        <v>1111</v>
      </c>
      <c r="I2254">
        <f t="shared" si="35"/>
        <v>1194136.3887355053</v>
      </c>
    </row>
    <row r="2255" spans="1:9" x14ac:dyDescent="0.25">
      <c r="A2255">
        <v>3254</v>
      </c>
      <c r="B2255" t="s">
        <v>20</v>
      </c>
      <c r="C2255" t="s">
        <v>35</v>
      </c>
      <c r="D2255" t="s">
        <v>41</v>
      </c>
      <c r="E2255">
        <v>171.14</v>
      </c>
      <c r="F2255">
        <v>77081248</v>
      </c>
      <c r="G2255" s="2">
        <v>39751.177511574067</v>
      </c>
      <c r="H2255" t="s">
        <v>1038</v>
      </c>
      <c r="I2255">
        <f t="shared" si="35"/>
        <v>450398.78462077834</v>
      </c>
    </row>
    <row r="2256" spans="1:9" x14ac:dyDescent="0.25">
      <c r="A2256">
        <v>3255</v>
      </c>
      <c r="B2256" t="s">
        <v>9</v>
      </c>
      <c r="C2256" t="s">
        <v>24</v>
      </c>
      <c r="D2256" t="s">
        <v>48</v>
      </c>
      <c r="E2256">
        <v>44.99</v>
      </c>
      <c r="F2256">
        <v>78130408</v>
      </c>
      <c r="G2256" s="2">
        <v>39354.058854166673</v>
      </c>
      <c r="H2256" t="s">
        <v>406</v>
      </c>
      <c r="I2256">
        <f t="shared" si="35"/>
        <v>1736617.2038230717</v>
      </c>
    </row>
    <row r="2257" spans="1:9" x14ac:dyDescent="0.25">
      <c r="A2257">
        <v>3256</v>
      </c>
      <c r="B2257" t="s">
        <v>19</v>
      </c>
      <c r="C2257" t="s">
        <v>34</v>
      </c>
      <c r="D2257" t="s">
        <v>40</v>
      </c>
      <c r="E2257">
        <v>162.1</v>
      </c>
      <c r="F2257">
        <v>10308348</v>
      </c>
      <c r="G2257" s="2">
        <v>38598.42260416667</v>
      </c>
      <c r="H2257" t="s">
        <v>906</v>
      </c>
      <c r="I2257">
        <f t="shared" si="35"/>
        <v>63592.523133867988</v>
      </c>
    </row>
    <row r="2258" spans="1:9" x14ac:dyDescent="0.25">
      <c r="A2258">
        <v>3257</v>
      </c>
      <c r="B2258" t="s">
        <v>20</v>
      </c>
      <c r="C2258" t="s">
        <v>35</v>
      </c>
      <c r="D2258" t="s">
        <v>48</v>
      </c>
      <c r="E2258">
        <v>185.61</v>
      </c>
      <c r="F2258">
        <v>66225084</v>
      </c>
      <c r="G2258" s="2">
        <v>42631.548090277778</v>
      </c>
      <c r="H2258" t="s">
        <v>561</v>
      </c>
      <c r="I2258">
        <f t="shared" si="35"/>
        <v>356796.96137061575</v>
      </c>
    </row>
    <row r="2259" spans="1:9" x14ac:dyDescent="0.25">
      <c r="A2259">
        <v>3258</v>
      </c>
      <c r="B2259" t="s">
        <v>20</v>
      </c>
      <c r="C2259" t="s">
        <v>35</v>
      </c>
      <c r="D2259" t="s">
        <v>45</v>
      </c>
      <c r="E2259">
        <v>127.6</v>
      </c>
      <c r="F2259">
        <v>30429472</v>
      </c>
      <c r="G2259" s="2">
        <v>42102.988634259258</v>
      </c>
      <c r="H2259" t="s">
        <v>632</v>
      </c>
      <c r="I2259">
        <f t="shared" si="35"/>
        <v>238475.48589341695</v>
      </c>
    </row>
    <row r="2260" spans="1:9" x14ac:dyDescent="0.25">
      <c r="A2260">
        <v>3259</v>
      </c>
      <c r="B2260" t="s">
        <v>10</v>
      </c>
      <c r="C2260" t="s">
        <v>25</v>
      </c>
      <c r="D2260" t="s">
        <v>40</v>
      </c>
      <c r="E2260">
        <v>145.19999999999999</v>
      </c>
      <c r="F2260">
        <v>90044808</v>
      </c>
      <c r="G2260" s="2">
        <v>40953.599664351852</v>
      </c>
      <c r="H2260" t="s">
        <v>1224</v>
      </c>
      <c r="I2260">
        <f t="shared" si="35"/>
        <v>620143.30578512396</v>
      </c>
    </row>
    <row r="2261" spans="1:9" x14ac:dyDescent="0.25">
      <c r="A2261">
        <v>3260</v>
      </c>
      <c r="B2261" t="s">
        <v>20</v>
      </c>
      <c r="C2261" t="s">
        <v>35</v>
      </c>
      <c r="D2261" t="s">
        <v>41</v>
      </c>
      <c r="E2261">
        <v>77.819999999999993</v>
      </c>
      <c r="F2261">
        <v>46847090</v>
      </c>
      <c r="G2261" s="2">
        <v>43793.53466435185</v>
      </c>
      <c r="H2261" t="s">
        <v>1171</v>
      </c>
      <c r="I2261">
        <f t="shared" si="35"/>
        <v>601992.93240812141</v>
      </c>
    </row>
    <row r="2262" spans="1:9" x14ac:dyDescent="0.25">
      <c r="A2262">
        <v>3261</v>
      </c>
      <c r="B2262" t="s">
        <v>14</v>
      </c>
      <c r="C2262" t="s">
        <v>29</v>
      </c>
      <c r="D2262" t="s">
        <v>41</v>
      </c>
      <c r="E2262">
        <v>71.66</v>
      </c>
      <c r="F2262">
        <v>71081117</v>
      </c>
      <c r="G2262" s="2">
        <v>40493.908842592587</v>
      </c>
      <c r="H2262" t="s">
        <v>211</v>
      </c>
      <c r="I2262">
        <f t="shared" si="35"/>
        <v>991921.81133128668</v>
      </c>
    </row>
    <row r="2263" spans="1:9" x14ac:dyDescent="0.25">
      <c r="A2263">
        <v>3262</v>
      </c>
      <c r="B2263" t="s">
        <v>10</v>
      </c>
      <c r="C2263" t="s">
        <v>25</v>
      </c>
      <c r="D2263" t="s">
        <v>46</v>
      </c>
      <c r="E2263">
        <v>59.46</v>
      </c>
      <c r="F2263">
        <v>34718346</v>
      </c>
      <c r="G2263" s="2">
        <v>41616.528483796297</v>
      </c>
      <c r="H2263" t="s">
        <v>86</v>
      </c>
      <c r="I2263">
        <f t="shared" si="35"/>
        <v>583894.14732593345</v>
      </c>
    </row>
    <row r="2264" spans="1:9" x14ac:dyDescent="0.25">
      <c r="A2264">
        <v>3263</v>
      </c>
      <c r="B2264" t="s">
        <v>16</v>
      </c>
      <c r="C2264" t="s">
        <v>31</v>
      </c>
      <c r="D2264" t="s">
        <v>46</v>
      </c>
      <c r="E2264">
        <v>133.96</v>
      </c>
      <c r="F2264">
        <v>75261403</v>
      </c>
      <c r="G2264" s="2">
        <v>44280.845775462964</v>
      </c>
      <c r="H2264" t="s">
        <v>1056</v>
      </c>
      <c r="I2264">
        <f t="shared" si="35"/>
        <v>561819.96864735743</v>
      </c>
    </row>
    <row r="2265" spans="1:9" x14ac:dyDescent="0.25">
      <c r="A2265">
        <v>3264</v>
      </c>
      <c r="B2265" t="s">
        <v>18</v>
      </c>
      <c r="C2265" t="s">
        <v>33</v>
      </c>
      <c r="D2265" t="s">
        <v>40</v>
      </c>
      <c r="E2265">
        <v>168.5</v>
      </c>
      <c r="F2265">
        <v>81571766</v>
      </c>
      <c r="G2265" s="2">
        <v>42728.856180555558</v>
      </c>
      <c r="H2265" t="s">
        <v>111</v>
      </c>
      <c r="I2265">
        <f t="shared" si="35"/>
        <v>484105.43620178039</v>
      </c>
    </row>
    <row r="2266" spans="1:9" x14ac:dyDescent="0.25">
      <c r="A2266">
        <v>3265</v>
      </c>
      <c r="B2266" t="s">
        <v>17</v>
      </c>
      <c r="C2266" t="s">
        <v>32</v>
      </c>
      <c r="D2266" t="s">
        <v>41</v>
      </c>
      <c r="E2266">
        <v>37.29</v>
      </c>
      <c r="F2266">
        <v>6676234</v>
      </c>
      <c r="G2266" s="2">
        <v>43008.655868055554</v>
      </c>
      <c r="H2266" t="s">
        <v>413</v>
      </c>
      <c r="I2266">
        <f t="shared" si="35"/>
        <v>179035.5054974524</v>
      </c>
    </row>
    <row r="2267" spans="1:9" x14ac:dyDescent="0.25">
      <c r="A2267">
        <v>3266</v>
      </c>
      <c r="B2267" t="s">
        <v>8</v>
      </c>
      <c r="C2267" t="s">
        <v>23</v>
      </c>
      <c r="D2267" t="s">
        <v>38</v>
      </c>
      <c r="E2267">
        <v>156.35</v>
      </c>
      <c r="F2267">
        <v>51026409</v>
      </c>
      <c r="G2267" s="2">
        <v>44256.57608796296</v>
      </c>
      <c r="H2267" t="s">
        <v>866</v>
      </c>
      <c r="I2267">
        <f t="shared" si="35"/>
        <v>326360.14710585226</v>
      </c>
    </row>
    <row r="2268" spans="1:9" x14ac:dyDescent="0.25">
      <c r="A2268">
        <v>3267</v>
      </c>
      <c r="B2268" t="s">
        <v>9</v>
      </c>
      <c r="C2268" t="s">
        <v>24</v>
      </c>
      <c r="D2268" t="s">
        <v>48</v>
      </c>
      <c r="E2268">
        <v>143.58000000000001</v>
      </c>
      <c r="F2268">
        <v>52636676</v>
      </c>
      <c r="G2268" s="2">
        <v>40730.673032407409</v>
      </c>
      <c r="H2268" t="s">
        <v>518</v>
      </c>
      <c r="I2268">
        <f t="shared" si="35"/>
        <v>366601.72726006404</v>
      </c>
    </row>
    <row r="2269" spans="1:9" x14ac:dyDescent="0.25">
      <c r="A2269">
        <v>3268</v>
      </c>
      <c r="B2269" t="s">
        <v>19</v>
      </c>
      <c r="C2269" t="s">
        <v>34</v>
      </c>
      <c r="D2269" t="s">
        <v>38</v>
      </c>
      <c r="E2269">
        <v>79.95</v>
      </c>
      <c r="F2269">
        <v>12184534</v>
      </c>
      <c r="G2269" s="2">
        <v>39003.152025462958</v>
      </c>
      <c r="H2269" t="s">
        <v>420</v>
      </c>
      <c r="I2269">
        <f t="shared" si="35"/>
        <v>152401.92620387743</v>
      </c>
    </row>
    <row r="2270" spans="1:9" x14ac:dyDescent="0.25">
      <c r="A2270">
        <v>3269</v>
      </c>
      <c r="B2270" t="s">
        <v>14</v>
      </c>
      <c r="C2270" t="s">
        <v>29</v>
      </c>
      <c r="D2270" t="s">
        <v>39</v>
      </c>
      <c r="E2270">
        <v>171.59</v>
      </c>
      <c r="F2270">
        <v>36879223</v>
      </c>
      <c r="G2270" s="2">
        <v>40226.168379629627</v>
      </c>
      <c r="H2270" t="s">
        <v>805</v>
      </c>
      <c r="I2270">
        <f t="shared" si="35"/>
        <v>214926.41179555916</v>
      </c>
    </row>
    <row r="2271" spans="1:9" x14ac:dyDescent="0.25">
      <c r="A2271">
        <v>3270</v>
      </c>
      <c r="B2271" t="s">
        <v>20</v>
      </c>
      <c r="C2271" t="s">
        <v>35</v>
      </c>
      <c r="D2271" t="s">
        <v>39</v>
      </c>
      <c r="E2271">
        <v>85.4</v>
      </c>
      <c r="F2271">
        <v>73122474</v>
      </c>
      <c r="G2271" s="2">
        <v>38318.718622685177</v>
      </c>
      <c r="H2271" t="s">
        <v>854</v>
      </c>
      <c r="I2271">
        <f t="shared" si="35"/>
        <v>856235.05854800926</v>
      </c>
    </row>
    <row r="2272" spans="1:9" x14ac:dyDescent="0.25">
      <c r="A2272">
        <v>3271</v>
      </c>
      <c r="B2272" t="s">
        <v>17</v>
      </c>
      <c r="C2272" t="s">
        <v>32</v>
      </c>
      <c r="D2272" t="s">
        <v>42</v>
      </c>
      <c r="E2272">
        <v>189.1</v>
      </c>
      <c r="F2272">
        <v>47779459</v>
      </c>
      <c r="G2272" s="2">
        <v>43513.261006944442</v>
      </c>
      <c r="H2272" t="s">
        <v>388</v>
      </c>
      <c r="I2272">
        <f t="shared" si="35"/>
        <v>252667.6837652036</v>
      </c>
    </row>
    <row r="2273" spans="1:9" x14ac:dyDescent="0.25">
      <c r="A2273">
        <v>3272</v>
      </c>
      <c r="B2273" t="s">
        <v>16</v>
      </c>
      <c r="C2273" t="s">
        <v>31</v>
      </c>
      <c r="D2273" t="s">
        <v>38</v>
      </c>
      <c r="E2273">
        <v>42.5</v>
      </c>
      <c r="F2273">
        <v>75510155</v>
      </c>
      <c r="G2273" s="2">
        <v>44601.897951388892</v>
      </c>
      <c r="H2273" t="s">
        <v>101</v>
      </c>
      <c r="I2273">
        <f t="shared" si="35"/>
        <v>1776709.5294117648</v>
      </c>
    </row>
    <row r="2274" spans="1:9" x14ac:dyDescent="0.25">
      <c r="A2274">
        <v>3273</v>
      </c>
      <c r="B2274" t="s">
        <v>16</v>
      </c>
      <c r="C2274" t="s">
        <v>31</v>
      </c>
      <c r="D2274" t="s">
        <v>42</v>
      </c>
      <c r="E2274">
        <v>188.21</v>
      </c>
      <c r="F2274">
        <v>22419433</v>
      </c>
      <c r="G2274" s="2">
        <v>40479.413981481477</v>
      </c>
      <c r="H2274" t="s">
        <v>1225</v>
      </c>
      <c r="I2274">
        <f t="shared" si="35"/>
        <v>119119.24446097444</v>
      </c>
    </row>
    <row r="2275" spans="1:9" x14ac:dyDescent="0.25">
      <c r="A2275">
        <v>3274</v>
      </c>
      <c r="B2275" t="s">
        <v>13</v>
      </c>
      <c r="C2275" t="s">
        <v>28</v>
      </c>
      <c r="D2275" t="s">
        <v>45</v>
      </c>
      <c r="E2275">
        <v>166.45</v>
      </c>
      <c r="F2275">
        <v>75562768</v>
      </c>
      <c r="G2275" s="2">
        <v>42020.81790509259</v>
      </c>
      <c r="H2275" t="s">
        <v>1226</v>
      </c>
      <c r="I2275">
        <f t="shared" si="35"/>
        <v>453966.76479423256</v>
      </c>
    </row>
    <row r="2276" spans="1:9" x14ac:dyDescent="0.25">
      <c r="A2276">
        <v>3275</v>
      </c>
      <c r="B2276" t="s">
        <v>19</v>
      </c>
      <c r="C2276" t="s">
        <v>34</v>
      </c>
      <c r="D2276" t="s">
        <v>47</v>
      </c>
      <c r="E2276">
        <v>48.26</v>
      </c>
      <c r="F2276">
        <v>860113</v>
      </c>
      <c r="G2276" s="2">
        <v>43051.956273148149</v>
      </c>
      <c r="H2276" t="s">
        <v>1227</v>
      </c>
      <c r="I2276">
        <f t="shared" si="35"/>
        <v>17822.482387070038</v>
      </c>
    </row>
    <row r="2277" spans="1:9" x14ac:dyDescent="0.25">
      <c r="A2277">
        <v>3276</v>
      </c>
      <c r="B2277" t="s">
        <v>15</v>
      </c>
      <c r="C2277" t="s">
        <v>30</v>
      </c>
      <c r="D2277" t="s">
        <v>38</v>
      </c>
      <c r="E2277">
        <v>176.63</v>
      </c>
      <c r="F2277">
        <v>54328033</v>
      </c>
      <c r="G2277" s="2">
        <v>43663.27888888889</v>
      </c>
      <c r="H2277" t="s">
        <v>1228</v>
      </c>
      <c r="I2277">
        <f t="shared" si="35"/>
        <v>307581.00549170584</v>
      </c>
    </row>
    <row r="2278" spans="1:9" x14ac:dyDescent="0.25">
      <c r="A2278">
        <v>3277</v>
      </c>
      <c r="B2278" t="s">
        <v>8</v>
      </c>
      <c r="C2278" t="s">
        <v>23</v>
      </c>
      <c r="D2278" t="s">
        <v>39</v>
      </c>
      <c r="E2278">
        <v>175.88</v>
      </c>
      <c r="F2278">
        <v>18879641</v>
      </c>
      <c r="G2278" s="2">
        <v>39641.83353009259</v>
      </c>
      <c r="H2278" t="s">
        <v>978</v>
      </c>
      <c r="I2278">
        <f t="shared" si="35"/>
        <v>107343.87650670913</v>
      </c>
    </row>
    <row r="2279" spans="1:9" x14ac:dyDescent="0.25">
      <c r="A2279">
        <v>3278</v>
      </c>
      <c r="B2279" t="s">
        <v>22</v>
      </c>
      <c r="C2279" t="s">
        <v>37</v>
      </c>
      <c r="D2279" t="s">
        <v>45</v>
      </c>
      <c r="E2279">
        <v>114.2</v>
      </c>
      <c r="F2279">
        <v>87444383</v>
      </c>
      <c r="G2279" s="2">
        <v>44622.773009259261</v>
      </c>
      <c r="H2279" t="s">
        <v>1229</v>
      </c>
      <c r="I2279">
        <f t="shared" si="35"/>
        <v>765712.63572679507</v>
      </c>
    </row>
    <row r="2280" spans="1:9" x14ac:dyDescent="0.25">
      <c r="A2280">
        <v>3279</v>
      </c>
      <c r="B2280" t="s">
        <v>18</v>
      </c>
      <c r="C2280" t="s">
        <v>33</v>
      </c>
      <c r="D2280" t="s">
        <v>46</v>
      </c>
      <c r="E2280">
        <v>106.82</v>
      </c>
      <c r="F2280">
        <v>62154616</v>
      </c>
      <c r="G2280" s="2">
        <v>42712.79105324074</v>
      </c>
      <c r="H2280" t="s">
        <v>397</v>
      </c>
      <c r="I2280">
        <f t="shared" si="35"/>
        <v>581863.09679835243</v>
      </c>
    </row>
    <row r="2281" spans="1:9" x14ac:dyDescent="0.25">
      <c r="A2281">
        <v>3280</v>
      </c>
      <c r="B2281" t="s">
        <v>11</v>
      </c>
      <c r="C2281" t="s">
        <v>26</v>
      </c>
      <c r="D2281" t="s">
        <v>46</v>
      </c>
      <c r="E2281">
        <v>97.5</v>
      </c>
      <c r="F2281">
        <v>7125073</v>
      </c>
      <c r="G2281" s="2">
        <v>38731.545243055552</v>
      </c>
      <c r="H2281" t="s">
        <v>1230</v>
      </c>
      <c r="I2281">
        <f t="shared" si="35"/>
        <v>73077.6717948718</v>
      </c>
    </row>
    <row r="2282" spans="1:9" x14ac:dyDescent="0.25">
      <c r="A2282">
        <v>3281</v>
      </c>
      <c r="B2282" t="s">
        <v>21</v>
      </c>
      <c r="C2282" t="s">
        <v>36</v>
      </c>
      <c r="D2282" t="s">
        <v>41</v>
      </c>
      <c r="E2282">
        <v>186.7</v>
      </c>
      <c r="F2282">
        <v>61031485</v>
      </c>
      <c r="G2282" s="2">
        <v>38057.243287037039</v>
      </c>
      <c r="H2282" t="s">
        <v>474</v>
      </c>
      <c r="I2282">
        <f t="shared" si="35"/>
        <v>326896.00964113552</v>
      </c>
    </row>
    <row r="2283" spans="1:9" x14ac:dyDescent="0.25">
      <c r="A2283">
        <v>3282</v>
      </c>
      <c r="B2283" t="s">
        <v>9</v>
      </c>
      <c r="C2283" t="s">
        <v>24</v>
      </c>
      <c r="D2283" t="s">
        <v>48</v>
      </c>
      <c r="E2283">
        <v>137.66</v>
      </c>
      <c r="F2283">
        <v>90101410</v>
      </c>
      <c r="G2283" s="2">
        <v>40115.181157407409</v>
      </c>
      <c r="H2283" t="s">
        <v>284</v>
      </c>
      <c r="I2283">
        <f t="shared" si="35"/>
        <v>654521.35696643905</v>
      </c>
    </row>
    <row r="2284" spans="1:9" x14ac:dyDescent="0.25">
      <c r="A2284">
        <v>3283</v>
      </c>
      <c r="B2284" t="s">
        <v>22</v>
      </c>
      <c r="C2284" t="s">
        <v>37</v>
      </c>
      <c r="D2284" t="s">
        <v>43</v>
      </c>
      <c r="E2284">
        <v>40.33</v>
      </c>
      <c r="F2284">
        <v>3590612</v>
      </c>
      <c r="G2284" s="2">
        <v>42855.684398148151</v>
      </c>
      <c r="H2284" t="s">
        <v>1231</v>
      </c>
      <c r="I2284">
        <f t="shared" si="35"/>
        <v>89030.79593354823</v>
      </c>
    </row>
    <row r="2285" spans="1:9" x14ac:dyDescent="0.25">
      <c r="A2285">
        <v>3284</v>
      </c>
      <c r="B2285" t="s">
        <v>13</v>
      </c>
      <c r="C2285" t="s">
        <v>28</v>
      </c>
      <c r="D2285" t="s">
        <v>38</v>
      </c>
      <c r="E2285">
        <v>175.79</v>
      </c>
      <c r="F2285">
        <v>55223538</v>
      </c>
      <c r="G2285" s="2">
        <v>43926.476041666669</v>
      </c>
      <c r="H2285" t="s">
        <v>1232</v>
      </c>
      <c r="I2285">
        <f t="shared" si="35"/>
        <v>314144.9342966039</v>
      </c>
    </row>
    <row r="2286" spans="1:9" x14ac:dyDescent="0.25">
      <c r="A2286">
        <v>3285</v>
      </c>
      <c r="B2286" t="s">
        <v>20</v>
      </c>
      <c r="C2286" t="s">
        <v>35</v>
      </c>
      <c r="D2286" t="s">
        <v>43</v>
      </c>
      <c r="E2286">
        <v>178.18</v>
      </c>
      <c r="F2286">
        <v>79533036</v>
      </c>
      <c r="G2286" s="2">
        <v>42067.92491898148</v>
      </c>
      <c r="H2286" t="s">
        <v>848</v>
      </c>
      <c r="I2286">
        <f t="shared" si="35"/>
        <v>446363.43023908406</v>
      </c>
    </row>
    <row r="2287" spans="1:9" x14ac:dyDescent="0.25">
      <c r="A2287">
        <v>3286</v>
      </c>
      <c r="B2287" t="s">
        <v>13</v>
      </c>
      <c r="C2287" t="s">
        <v>28</v>
      </c>
      <c r="D2287" t="s">
        <v>44</v>
      </c>
      <c r="E2287">
        <v>145.76</v>
      </c>
      <c r="F2287">
        <v>64644960</v>
      </c>
      <c r="G2287" s="2">
        <v>40618.493437500001</v>
      </c>
      <c r="H2287" t="s">
        <v>562</v>
      </c>
      <c r="I2287">
        <f t="shared" si="35"/>
        <v>443502.7442371021</v>
      </c>
    </row>
    <row r="2288" spans="1:9" x14ac:dyDescent="0.25">
      <c r="A2288">
        <v>3287</v>
      </c>
      <c r="B2288" t="s">
        <v>11</v>
      </c>
      <c r="C2288" t="s">
        <v>26</v>
      </c>
      <c r="D2288" t="s">
        <v>42</v>
      </c>
      <c r="E2288">
        <v>191.67</v>
      </c>
      <c r="F2288">
        <v>50575597</v>
      </c>
      <c r="G2288" s="2">
        <v>44727.076412037037</v>
      </c>
      <c r="H2288" t="s">
        <v>804</v>
      </c>
      <c r="I2288">
        <f t="shared" si="35"/>
        <v>263868.09098972194</v>
      </c>
    </row>
    <row r="2289" spans="1:9" x14ac:dyDescent="0.25">
      <c r="A2289">
        <v>3288</v>
      </c>
      <c r="B2289" t="s">
        <v>13</v>
      </c>
      <c r="C2289" t="s">
        <v>28</v>
      </c>
      <c r="D2289" t="s">
        <v>42</v>
      </c>
      <c r="E2289">
        <v>36.1</v>
      </c>
      <c r="F2289">
        <v>44645870</v>
      </c>
      <c r="G2289" s="2">
        <v>40077.96534722222</v>
      </c>
      <c r="H2289" t="s">
        <v>500</v>
      </c>
      <c r="I2289">
        <f t="shared" si="35"/>
        <v>1236727.7008310249</v>
      </c>
    </row>
    <row r="2290" spans="1:9" x14ac:dyDescent="0.25">
      <c r="A2290">
        <v>3289</v>
      </c>
      <c r="B2290" t="s">
        <v>18</v>
      </c>
      <c r="C2290" t="s">
        <v>33</v>
      </c>
      <c r="D2290" t="s">
        <v>38</v>
      </c>
      <c r="E2290">
        <v>180.64</v>
      </c>
      <c r="F2290">
        <v>96827484</v>
      </c>
      <c r="G2290" s="2">
        <v>42903.643171296288</v>
      </c>
      <c r="H2290" t="s">
        <v>1049</v>
      </c>
      <c r="I2290">
        <f t="shared" si="35"/>
        <v>536024.60141718341</v>
      </c>
    </row>
    <row r="2291" spans="1:9" x14ac:dyDescent="0.25">
      <c r="A2291">
        <v>3290</v>
      </c>
      <c r="B2291" t="s">
        <v>20</v>
      </c>
      <c r="C2291" t="s">
        <v>35</v>
      </c>
      <c r="D2291" t="s">
        <v>48</v>
      </c>
      <c r="E2291">
        <v>111.88</v>
      </c>
      <c r="F2291">
        <v>59576082</v>
      </c>
      <c r="G2291" s="2">
        <v>38828.970497685194</v>
      </c>
      <c r="H2291" t="s">
        <v>294</v>
      </c>
      <c r="I2291">
        <f t="shared" si="35"/>
        <v>532499.83911333571</v>
      </c>
    </row>
    <row r="2292" spans="1:9" x14ac:dyDescent="0.25">
      <c r="A2292">
        <v>3291</v>
      </c>
      <c r="B2292" t="s">
        <v>13</v>
      </c>
      <c r="C2292" t="s">
        <v>28</v>
      </c>
      <c r="D2292" t="s">
        <v>39</v>
      </c>
      <c r="E2292">
        <v>38.49</v>
      </c>
      <c r="F2292">
        <v>86235044</v>
      </c>
      <c r="G2292" s="2">
        <v>39211.75136574074</v>
      </c>
      <c r="H2292" t="s">
        <v>1039</v>
      </c>
      <c r="I2292">
        <f t="shared" si="35"/>
        <v>2240453.208625617</v>
      </c>
    </row>
    <row r="2293" spans="1:9" x14ac:dyDescent="0.25">
      <c r="A2293">
        <v>3292</v>
      </c>
      <c r="B2293" t="s">
        <v>17</v>
      </c>
      <c r="C2293" t="s">
        <v>32</v>
      </c>
      <c r="D2293" t="s">
        <v>38</v>
      </c>
      <c r="E2293">
        <v>137.30000000000001</v>
      </c>
      <c r="F2293">
        <v>98892592</v>
      </c>
      <c r="G2293" s="2">
        <v>42514.65834490741</v>
      </c>
      <c r="H2293" t="s">
        <v>805</v>
      </c>
      <c r="I2293">
        <f t="shared" si="35"/>
        <v>720266.51128914778</v>
      </c>
    </row>
    <row r="2294" spans="1:9" x14ac:dyDescent="0.25">
      <c r="A2294">
        <v>3293</v>
      </c>
      <c r="B2294" t="s">
        <v>11</v>
      </c>
      <c r="C2294" t="s">
        <v>26</v>
      </c>
      <c r="D2294" t="s">
        <v>46</v>
      </c>
      <c r="E2294">
        <v>109.5</v>
      </c>
      <c r="F2294">
        <v>60631366</v>
      </c>
      <c r="G2294" s="2">
        <v>42387.365081018521</v>
      </c>
      <c r="H2294" t="s">
        <v>772</v>
      </c>
      <c r="I2294">
        <f t="shared" si="35"/>
        <v>553711.10502283101</v>
      </c>
    </row>
    <row r="2295" spans="1:9" x14ac:dyDescent="0.25">
      <c r="A2295">
        <v>3294</v>
      </c>
      <c r="B2295" t="s">
        <v>8</v>
      </c>
      <c r="C2295" t="s">
        <v>23</v>
      </c>
      <c r="D2295" t="s">
        <v>38</v>
      </c>
      <c r="E2295">
        <v>176.55</v>
      </c>
      <c r="F2295">
        <v>13297204</v>
      </c>
      <c r="G2295" s="2">
        <v>41378.406435185178</v>
      </c>
      <c r="H2295" t="s">
        <v>1233</v>
      </c>
      <c r="I2295">
        <f t="shared" si="35"/>
        <v>75316.93004814499</v>
      </c>
    </row>
    <row r="2296" spans="1:9" x14ac:dyDescent="0.25">
      <c r="A2296">
        <v>3295</v>
      </c>
      <c r="B2296" t="s">
        <v>9</v>
      </c>
      <c r="C2296" t="s">
        <v>24</v>
      </c>
      <c r="D2296" t="s">
        <v>41</v>
      </c>
      <c r="E2296">
        <v>92.96</v>
      </c>
      <c r="F2296">
        <v>81549413</v>
      </c>
      <c r="G2296" s="2">
        <v>37932.745300925933</v>
      </c>
      <c r="H2296" t="s">
        <v>1109</v>
      </c>
      <c r="I2296">
        <f t="shared" si="35"/>
        <v>877252.72160068853</v>
      </c>
    </row>
    <row r="2297" spans="1:9" x14ac:dyDescent="0.25">
      <c r="A2297">
        <v>3296</v>
      </c>
      <c r="B2297" t="s">
        <v>15</v>
      </c>
      <c r="C2297" t="s">
        <v>30</v>
      </c>
      <c r="D2297" t="s">
        <v>41</v>
      </c>
      <c r="E2297">
        <v>36.229999999999997</v>
      </c>
      <c r="F2297">
        <v>58631555</v>
      </c>
      <c r="G2297" s="2">
        <v>41133.706064814818</v>
      </c>
      <c r="H2297" t="s">
        <v>1132</v>
      </c>
      <c r="I2297">
        <f t="shared" si="35"/>
        <v>1618315.07038366</v>
      </c>
    </row>
    <row r="2298" spans="1:9" x14ac:dyDescent="0.25">
      <c r="A2298">
        <v>3297</v>
      </c>
      <c r="B2298" t="s">
        <v>15</v>
      </c>
      <c r="C2298" t="s">
        <v>30</v>
      </c>
      <c r="D2298" t="s">
        <v>46</v>
      </c>
      <c r="E2298">
        <v>192.13</v>
      </c>
      <c r="F2298">
        <v>16344492</v>
      </c>
      <c r="G2298" s="2">
        <v>41459.839178240742</v>
      </c>
      <c r="H2298" t="s">
        <v>557</v>
      </c>
      <c r="I2298">
        <f t="shared" si="35"/>
        <v>85069.963045854369</v>
      </c>
    </row>
    <row r="2299" spans="1:9" x14ac:dyDescent="0.25">
      <c r="A2299">
        <v>3298</v>
      </c>
      <c r="B2299" t="s">
        <v>10</v>
      </c>
      <c r="C2299" t="s">
        <v>25</v>
      </c>
      <c r="D2299" t="s">
        <v>42</v>
      </c>
      <c r="E2299">
        <v>135.1</v>
      </c>
      <c r="F2299">
        <v>3242761</v>
      </c>
      <c r="G2299" s="2">
        <v>43212.974004629628</v>
      </c>
      <c r="H2299" t="s">
        <v>1234</v>
      </c>
      <c r="I2299">
        <f t="shared" si="35"/>
        <v>24002.672094744634</v>
      </c>
    </row>
    <row r="2300" spans="1:9" x14ac:dyDescent="0.25">
      <c r="A2300">
        <v>3299</v>
      </c>
      <c r="B2300" t="s">
        <v>8</v>
      </c>
      <c r="C2300" t="s">
        <v>23</v>
      </c>
      <c r="D2300" t="s">
        <v>45</v>
      </c>
      <c r="E2300">
        <v>73.5</v>
      </c>
      <c r="F2300">
        <v>60762441</v>
      </c>
      <c r="G2300" s="2">
        <v>44133.722268518519</v>
      </c>
      <c r="H2300" t="s">
        <v>1133</v>
      </c>
      <c r="I2300">
        <f t="shared" si="35"/>
        <v>826699.87755102036</v>
      </c>
    </row>
    <row r="2301" spans="1:9" x14ac:dyDescent="0.25">
      <c r="A2301">
        <v>3300</v>
      </c>
      <c r="B2301" t="s">
        <v>13</v>
      </c>
      <c r="C2301" t="s">
        <v>28</v>
      </c>
      <c r="D2301" t="s">
        <v>47</v>
      </c>
      <c r="E2301">
        <v>140.19999999999999</v>
      </c>
      <c r="F2301">
        <v>2145576</v>
      </c>
      <c r="G2301" s="2">
        <v>42118.047118055547</v>
      </c>
      <c r="H2301" t="s">
        <v>1235</v>
      </c>
      <c r="I2301">
        <f t="shared" si="35"/>
        <v>15303.680456490729</v>
      </c>
    </row>
    <row r="2302" spans="1:9" x14ac:dyDescent="0.25">
      <c r="A2302">
        <v>3301</v>
      </c>
      <c r="B2302" t="s">
        <v>14</v>
      </c>
      <c r="C2302" t="s">
        <v>29</v>
      </c>
      <c r="D2302" t="s">
        <v>48</v>
      </c>
      <c r="E2302">
        <v>148.31</v>
      </c>
      <c r="F2302">
        <v>18356226</v>
      </c>
      <c r="G2302" s="2">
        <v>43469.69090277778</v>
      </c>
      <c r="H2302" t="s">
        <v>539</v>
      </c>
      <c r="I2302">
        <f t="shared" si="35"/>
        <v>123769.30753152182</v>
      </c>
    </row>
    <row r="2303" spans="1:9" x14ac:dyDescent="0.25">
      <c r="A2303">
        <v>3302</v>
      </c>
      <c r="B2303" t="s">
        <v>18</v>
      </c>
      <c r="C2303" t="s">
        <v>33</v>
      </c>
      <c r="D2303" t="s">
        <v>47</v>
      </c>
      <c r="E2303">
        <v>53.38</v>
      </c>
      <c r="F2303">
        <v>71193965</v>
      </c>
      <c r="G2303" s="2">
        <v>40198.609201388892</v>
      </c>
      <c r="H2303" t="s">
        <v>896</v>
      </c>
      <c r="I2303">
        <f t="shared" si="35"/>
        <v>1333719.8388909705</v>
      </c>
    </row>
    <row r="2304" spans="1:9" x14ac:dyDescent="0.25">
      <c r="A2304">
        <v>3303</v>
      </c>
      <c r="B2304" t="s">
        <v>15</v>
      </c>
      <c r="C2304" t="s">
        <v>30</v>
      </c>
      <c r="D2304" t="s">
        <v>43</v>
      </c>
      <c r="E2304">
        <v>199.8</v>
      </c>
      <c r="F2304">
        <v>40649717</v>
      </c>
      <c r="G2304" s="2">
        <v>44115.070208333331</v>
      </c>
      <c r="H2304" t="s">
        <v>781</v>
      </c>
      <c r="I2304">
        <f t="shared" si="35"/>
        <v>203452.03703703702</v>
      </c>
    </row>
    <row r="2305" spans="1:9" x14ac:dyDescent="0.25">
      <c r="A2305">
        <v>3304</v>
      </c>
      <c r="B2305" t="s">
        <v>18</v>
      </c>
      <c r="C2305" t="s">
        <v>33</v>
      </c>
      <c r="D2305" t="s">
        <v>44</v>
      </c>
      <c r="E2305">
        <v>118.69</v>
      </c>
      <c r="F2305">
        <v>75000343</v>
      </c>
      <c r="G2305" s="2">
        <v>38864.792141203703</v>
      </c>
      <c r="H2305" t="s">
        <v>1236</v>
      </c>
      <c r="I2305">
        <f t="shared" si="35"/>
        <v>631901.11214087124</v>
      </c>
    </row>
    <row r="2306" spans="1:9" x14ac:dyDescent="0.25">
      <c r="A2306">
        <v>3305</v>
      </c>
      <c r="B2306" t="s">
        <v>12</v>
      </c>
      <c r="C2306" t="s">
        <v>27</v>
      </c>
      <c r="D2306" t="s">
        <v>42</v>
      </c>
      <c r="E2306">
        <v>174.33</v>
      </c>
      <c r="F2306">
        <v>64610225</v>
      </c>
      <c r="G2306" s="2">
        <v>42411.386620370373</v>
      </c>
      <c r="H2306" t="s">
        <v>1041</v>
      </c>
      <c r="I2306">
        <f t="shared" si="35"/>
        <v>370620.23174439277</v>
      </c>
    </row>
    <row r="2307" spans="1:9" x14ac:dyDescent="0.25">
      <c r="A2307">
        <v>3306</v>
      </c>
      <c r="B2307" t="s">
        <v>13</v>
      </c>
      <c r="C2307" t="s">
        <v>28</v>
      </c>
      <c r="D2307" t="s">
        <v>43</v>
      </c>
      <c r="E2307">
        <v>69.290000000000006</v>
      </c>
      <c r="F2307">
        <v>81588022</v>
      </c>
      <c r="G2307" s="2">
        <v>41730.36482638889</v>
      </c>
      <c r="H2307" t="s">
        <v>112</v>
      </c>
      <c r="I2307">
        <f t="shared" ref="I2307:I2370" si="36">F2307/E2307</f>
        <v>1177486.2462115744</v>
      </c>
    </row>
    <row r="2308" spans="1:9" x14ac:dyDescent="0.25">
      <c r="A2308">
        <v>3307</v>
      </c>
      <c r="B2308" t="s">
        <v>13</v>
      </c>
      <c r="C2308" t="s">
        <v>28</v>
      </c>
      <c r="D2308" t="s">
        <v>47</v>
      </c>
      <c r="E2308">
        <v>64.900000000000006</v>
      </c>
      <c r="F2308">
        <v>43407062</v>
      </c>
      <c r="G2308" s="2">
        <v>43366.771180555559</v>
      </c>
      <c r="H2308" t="s">
        <v>811</v>
      </c>
      <c r="I2308">
        <f t="shared" si="36"/>
        <v>668829.92295839742</v>
      </c>
    </row>
    <row r="2309" spans="1:9" x14ac:dyDescent="0.25">
      <c r="A2309">
        <v>3308</v>
      </c>
      <c r="B2309" t="s">
        <v>11</v>
      </c>
      <c r="C2309" t="s">
        <v>26</v>
      </c>
      <c r="D2309" t="s">
        <v>38</v>
      </c>
      <c r="E2309">
        <v>30.44</v>
      </c>
      <c r="F2309">
        <v>97244311</v>
      </c>
      <c r="G2309" s="2">
        <v>44199.492615740739</v>
      </c>
      <c r="H2309" t="s">
        <v>1237</v>
      </c>
      <c r="I2309">
        <f t="shared" si="36"/>
        <v>3194622.5689881733</v>
      </c>
    </row>
    <row r="2310" spans="1:9" x14ac:dyDescent="0.25">
      <c r="A2310">
        <v>3309</v>
      </c>
      <c r="B2310" t="s">
        <v>20</v>
      </c>
      <c r="C2310" t="s">
        <v>35</v>
      </c>
      <c r="D2310" t="s">
        <v>47</v>
      </c>
      <c r="E2310">
        <v>186.67</v>
      </c>
      <c r="F2310">
        <v>17118104</v>
      </c>
      <c r="G2310" s="2">
        <v>41006.545520833337</v>
      </c>
      <c r="H2310" t="s">
        <v>173</v>
      </c>
      <c r="I2310">
        <f t="shared" si="36"/>
        <v>91702.491026945951</v>
      </c>
    </row>
    <row r="2311" spans="1:9" x14ac:dyDescent="0.25">
      <c r="A2311">
        <v>3310</v>
      </c>
      <c r="B2311" t="s">
        <v>16</v>
      </c>
      <c r="C2311" t="s">
        <v>31</v>
      </c>
      <c r="D2311" t="s">
        <v>40</v>
      </c>
      <c r="E2311">
        <v>57.8</v>
      </c>
      <c r="F2311">
        <v>75072953</v>
      </c>
      <c r="G2311" s="2">
        <v>44078.006018518521</v>
      </c>
      <c r="H2311" t="s">
        <v>699</v>
      </c>
      <c r="I2311">
        <f t="shared" si="36"/>
        <v>1298840.0173010381</v>
      </c>
    </row>
    <row r="2312" spans="1:9" x14ac:dyDescent="0.25">
      <c r="A2312">
        <v>3311</v>
      </c>
      <c r="B2312" t="s">
        <v>13</v>
      </c>
      <c r="C2312" t="s">
        <v>28</v>
      </c>
      <c r="D2312" t="s">
        <v>45</v>
      </c>
      <c r="E2312">
        <v>150.25</v>
      </c>
      <c r="F2312">
        <v>32338470</v>
      </c>
      <c r="G2312" s="2">
        <v>43222.649733796286</v>
      </c>
      <c r="H2312" t="s">
        <v>1238</v>
      </c>
      <c r="I2312">
        <f t="shared" si="36"/>
        <v>215231.08153078202</v>
      </c>
    </row>
    <row r="2313" spans="1:9" x14ac:dyDescent="0.25">
      <c r="A2313">
        <v>3312</v>
      </c>
      <c r="B2313" t="s">
        <v>21</v>
      </c>
      <c r="C2313" t="s">
        <v>36</v>
      </c>
      <c r="D2313" t="s">
        <v>40</v>
      </c>
      <c r="E2313">
        <v>169.75</v>
      </c>
      <c r="F2313">
        <v>18949405</v>
      </c>
      <c r="G2313" s="2">
        <v>41258.003599537027</v>
      </c>
      <c r="H2313" t="s">
        <v>215</v>
      </c>
      <c r="I2313">
        <f t="shared" si="36"/>
        <v>111631.25184094257</v>
      </c>
    </row>
    <row r="2314" spans="1:9" x14ac:dyDescent="0.25">
      <c r="A2314">
        <v>3313</v>
      </c>
      <c r="B2314" t="s">
        <v>10</v>
      </c>
      <c r="C2314" t="s">
        <v>25</v>
      </c>
      <c r="D2314" t="s">
        <v>45</v>
      </c>
      <c r="E2314">
        <v>49.41</v>
      </c>
      <c r="F2314">
        <v>49612541</v>
      </c>
      <c r="G2314" s="2">
        <v>40296.157465277778</v>
      </c>
      <c r="H2314" t="s">
        <v>625</v>
      </c>
      <c r="I2314">
        <f t="shared" si="36"/>
        <v>1004099.190447278</v>
      </c>
    </row>
    <row r="2315" spans="1:9" x14ac:dyDescent="0.25">
      <c r="A2315">
        <v>3314</v>
      </c>
      <c r="B2315" t="s">
        <v>11</v>
      </c>
      <c r="C2315" t="s">
        <v>26</v>
      </c>
      <c r="D2315" t="s">
        <v>45</v>
      </c>
      <c r="E2315">
        <v>101.53</v>
      </c>
      <c r="F2315">
        <v>96198965</v>
      </c>
      <c r="G2315" s="2">
        <v>40335.531307870369</v>
      </c>
      <c r="H2315" t="s">
        <v>1239</v>
      </c>
      <c r="I2315">
        <f t="shared" si="36"/>
        <v>947493.00699300703</v>
      </c>
    </row>
    <row r="2316" spans="1:9" x14ac:dyDescent="0.25">
      <c r="A2316">
        <v>3315</v>
      </c>
      <c r="B2316" t="s">
        <v>13</v>
      </c>
      <c r="C2316" t="s">
        <v>28</v>
      </c>
      <c r="D2316" t="s">
        <v>48</v>
      </c>
      <c r="E2316">
        <v>98.15</v>
      </c>
      <c r="F2316">
        <v>70460292</v>
      </c>
      <c r="G2316" s="2">
        <v>39817.214212962957</v>
      </c>
      <c r="H2316" t="s">
        <v>309</v>
      </c>
      <c r="I2316">
        <f t="shared" si="36"/>
        <v>717883.7697401935</v>
      </c>
    </row>
    <row r="2317" spans="1:9" x14ac:dyDescent="0.25">
      <c r="A2317">
        <v>3316</v>
      </c>
      <c r="B2317" t="s">
        <v>9</v>
      </c>
      <c r="C2317" t="s">
        <v>24</v>
      </c>
      <c r="D2317" t="s">
        <v>45</v>
      </c>
      <c r="E2317">
        <v>177.39</v>
      </c>
      <c r="F2317">
        <v>32946832</v>
      </c>
      <c r="G2317" s="2">
        <v>40809.981990740736</v>
      </c>
      <c r="H2317" t="s">
        <v>136</v>
      </c>
      <c r="I2317">
        <f t="shared" si="36"/>
        <v>185731.05586560688</v>
      </c>
    </row>
    <row r="2318" spans="1:9" x14ac:dyDescent="0.25">
      <c r="A2318">
        <v>3317</v>
      </c>
      <c r="B2318" t="s">
        <v>22</v>
      </c>
      <c r="C2318" t="s">
        <v>37</v>
      </c>
      <c r="D2318" t="s">
        <v>38</v>
      </c>
      <c r="E2318">
        <v>149.13</v>
      </c>
      <c r="F2318">
        <v>29290737</v>
      </c>
      <c r="G2318" s="2">
        <v>41077.295694444438</v>
      </c>
      <c r="H2318" t="s">
        <v>922</v>
      </c>
      <c r="I2318">
        <f t="shared" si="36"/>
        <v>196410.76242204788</v>
      </c>
    </row>
    <row r="2319" spans="1:9" x14ac:dyDescent="0.25">
      <c r="A2319">
        <v>3318</v>
      </c>
      <c r="B2319" t="s">
        <v>16</v>
      </c>
      <c r="C2319" t="s">
        <v>31</v>
      </c>
      <c r="D2319" t="s">
        <v>45</v>
      </c>
      <c r="E2319">
        <v>56.96</v>
      </c>
      <c r="F2319">
        <v>44496752</v>
      </c>
      <c r="G2319" s="2">
        <v>43577.092766203707</v>
      </c>
      <c r="H2319" t="s">
        <v>1240</v>
      </c>
      <c r="I2319">
        <f t="shared" si="36"/>
        <v>781192.97752808989</v>
      </c>
    </row>
    <row r="2320" spans="1:9" x14ac:dyDescent="0.25">
      <c r="A2320">
        <v>3319</v>
      </c>
      <c r="B2320" t="s">
        <v>13</v>
      </c>
      <c r="C2320" t="s">
        <v>28</v>
      </c>
      <c r="D2320" t="s">
        <v>45</v>
      </c>
      <c r="E2320">
        <v>69.87</v>
      </c>
      <c r="F2320">
        <v>93216261</v>
      </c>
      <c r="G2320" s="2">
        <v>39147.198449074072</v>
      </c>
      <c r="H2320" t="s">
        <v>594</v>
      </c>
      <c r="I2320">
        <f t="shared" si="36"/>
        <v>1334138.5573207384</v>
      </c>
    </row>
    <row r="2321" spans="1:9" x14ac:dyDescent="0.25">
      <c r="A2321">
        <v>3320</v>
      </c>
      <c r="B2321" t="s">
        <v>22</v>
      </c>
      <c r="C2321" t="s">
        <v>37</v>
      </c>
      <c r="D2321" t="s">
        <v>38</v>
      </c>
      <c r="E2321">
        <v>184.53</v>
      </c>
      <c r="F2321">
        <v>10111587</v>
      </c>
      <c r="G2321" s="2">
        <v>41124.38071759259</v>
      </c>
      <c r="H2321" t="s">
        <v>1033</v>
      </c>
      <c r="I2321">
        <f t="shared" si="36"/>
        <v>54796.439603316532</v>
      </c>
    </row>
    <row r="2322" spans="1:9" x14ac:dyDescent="0.25">
      <c r="A2322">
        <v>3321</v>
      </c>
      <c r="B2322" t="s">
        <v>11</v>
      </c>
      <c r="C2322" t="s">
        <v>26</v>
      </c>
      <c r="D2322" t="s">
        <v>41</v>
      </c>
      <c r="E2322">
        <v>140.16</v>
      </c>
      <c r="F2322">
        <v>43338696</v>
      </c>
      <c r="G2322" s="2">
        <v>43939.998576388891</v>
      </c>
      <c r="H2322" t="s">
        <v>795</v>
      </c>
      <c r="I2322">
        <f t="shared" si="36"/>
        <v>309208.73287671234</v>
      </c>
    </row>
    <row r="2323" spans="1:9" x14ac:dyDescent="0.25">
      <c r="A2323">
        <v>3322</v>
      </c>
      <c r="B2323" t="s">
        <v>19</v>
      </c>
      <c r="C2323" t="s">
        <v>34</v>
      </c>
      <c r="D2323" t="s">
        <v>41</v>
      </c>
      <c r="E2323">
        <v>164.69</v>
      </c>
      <c r="F2323">
        <v>49461522</v>
      </c>
      <c r="G2323" s="2">
        <v>43087.330138888887</v>
      </c>
      <c r="H2323" t="s">
        <v>604</v>
      </c>
      <c r="I2323">
        <f t="shared" si="36"/>
        <v>300331.05835205538</v>
      </c>
    </row>
    <row r="2324" spans="1:9" x14ac:dyDescent="0.25">
      <c r="A2324">
        <v>3323</v>
      </c>
      <c r="B2324" t="s">
        <v>18</v>
      </c>
      <c r="C2324" t="s">
        <v>33</v>
      </c>
      <c r="D2324" t="s">
        <v>47</v>
      </c>
      <c r="E2324">
        <v>108.28</v>
      </c>
      <c r="F2324">
        <v>45586250</v>
      </c>
      <c r="G2324" s="2">
        <v>40049.982233796298</v>
      </c>
      <c r="H2324" t="s">
        <v>836</v>
      </c>
      <c r="I2324">
        <f t="shared" si="36"/>
        <v>421003.41706686368</v>
      </c>
    </row>
    <row r="2325" spans="1:9" x14ac:dyDescent="0.25">
      <c r="A2325">
        <v>3324</v>
      </c>
      <c r="B2325" t="s">
        <v>21</v>
      </c>
      <c r="C2325" t="s">
        <v>36</v>
      </c>
      <c r="D2325" t="s">
        <v>44</v>
      </c>
      <c r="E2325">
        <v>144.97</v>
      </c>
      <c r="F2325">
        <v>6376727</v>
      </c>
      <c r="G2325" s="2">
        <v>39340.55091435185</v>
      </c>
      <c r="H2325" t="s">
        <v>846</v>
      </c>
      <c r="I2325">
        <f t="shared" si="36"/>
        <v>43986.528247223563</v>
      </c>
    </row>
    <row r="2326" spans="1:9" x14ac:dyDescent="0.25">
      <c r="A2326">
        <v>3325</v>
      </c>
      <c r="B2326" t="s">
        <v>15</v>
      </c>
      <c r="C2326" t="s">
        <v>30</v>
      </c>
      <c r="D2326" t="s">
        <v>43</v>
      </c>
      <c r="E2326">
        <v>62.6</v>
      </c>
      <c r="F2326">
        <v>14957373</v>
      </c>
      <c r="G2326" s="2">
        <v>38897.210717592592</v>
      </c>
      <c r="H2326" t="s">
        <v>353</v>
      </c>
      <c r="I2326">
        <f t="shared" si="36"/>
        <v>238935.67092651757</v>
      </c>
    </row>
    <row r="2327" spans="1:9" x14ac:dyDescent="0.25">
      <c r="A2327">
        <v>3326</v>
      </c>
      <c r="B2327" t="s">
        <v>9</v>
      </c>
      <c r="C2327" t="s">
        <v>24</v>
      </c>
      <c r="D2327" t="s">
        <v>40</v>
      </c>
      <c r="E2327">
        <v>102.87</v>
      </c>
      <c r="F2327">
        <v>23919964</v>
      </c>
      <c r="G2327" s="2">
        <v>41883.459814814807</v>
      </c>
      <c r="H2327" t="s">
        <v>1241</v>
      </c>
      <c r="I2327">
        <f t="shared" si="36"/>
        <v>232526.13978808204</v>
      </c>
    </row>
    <row r="2328" spans="1:9" x14ac:dyDescent="0.25">
      <c r="A2328">
        <v>3327</v>
      </c>
      <c r="B2328" t="s">
        <v>21</v>
      </c>
      <c r="C2328" t="s">
        <v>36</v>
      </c>
      <c r="D2328" t="s">
        <v>45</v>
      </c>
      <c r="E2328">
        <v>53.81</v>
      </c>
      <c r="F2328">
        <v>13535476</v>
      </c>
      <c r="G2328" s="2">
        <v>38477.333043981482</v>
      </c>
      <c r="H2328" t="s">
        <v>345</v>
      </c>
      <c r="I2328">
        <f t="shared" si="36"/>
        <v>251542.0182122282</v>
      </c>
    </row>
    <row r="2329" spans="1:9" x14ac:dyDescent="0.25">
      <c r="A2329">
        <v>3328</v>
      </c>
      <c r="B2329" t="s">
        <v>22</v>
      </c>
      <c r="C2329" t="s">
        <v>37</v>
      </c>
      <c r="D2329" t="s">
        <v>47</v>
      </c>
      <c r="E2329">
        <v>39.5</v>
      </c>
      <c r="F2329">
        <v>41438159</v>
      </c>
      <c r="G2329" s="2">
        <v>42525.421863425923</v>
      </c>
      <c r="H2329" t="s">
        <v>418</v>
      </c>
      <c r="I2329">
        <f t="shared" si="36"/>
        <v>1049067.3164556962</v>
      </c>
    </row>
    <row r="2330" spans="1:9" x14ac:dyDescent="0.25">
      <c r="A2330">
        <v>3329</v>
      </c>
      <c r="B2330" t="s">
        <v>8</v>
      </c>
      <c r="C2330" t="s">
        <v>23</v>
      </c>
      <c r="D2330" t="s">
        <v>40</v>
      </c>
      <c r="E2330">
        <v>50.56</v>
      </c>
      <c r="F2330">
        <v>42428554</v>
      </c>
      <c r="G2330" s="2">
        <v>42019.942013888889</v>
      </c>
      <c r="H2330" t="s">
        <v>1199</v>
      </c>
      <c r="I2330">
        <f t="shared" si="36"/>
        <v>839172.34968354425</v>
      </c>
    </row>
    <row r="2331" spans="1:9" x14ac:dyDescent="0.25">
      <c r="A2331">
        <v>3330</v>
      </c>
      <c r="B2331" t="s">
        <v>21</v>
      </c>
      <c r="C2331" t="s">
        <v>36</v>
      </c>
      <c r="D2331" t="s">
        <v>47</v>
      </c>
      <c r="E2331">
        <v>100.38</v>
      </c>
      <c r="F2331">
        <v>55851658</v>
      </c>
      <c r="G2331" s="2">
        <v>41998.429849537039</v>
      </c>
      <c r="H2331" t="s">
        <v>1242</v>
      </c>
      <c r="I2331">
        <f t="shared" si="36"/>
        <v>556402.25144451088</v>
      </c>
    </row>
    <row r="2332" spans="1:9" x14ac:dyDescent="0.25">
      <c r="A2332">
        <v>3331</v>
      </c>
      <c r="B2332" t="s">
        <v>9</v>
      </c>
      <c r="C2332" t="s">
        <v>24</v>
      </c>
      <c r="D2332" t="s">
        <v>45</v>
      </c>
      <c r="E2332">
        <v>134.55000000000001</v>
      </c>
      <c r="F2332">
        <v>31359008</v>
      </c>
      <c r="G2332" s="2">
        <v>39262.194953703707</v>
      </c>
      <c r="H2332" t="s">
        <v>377</v>
      </c>
      <c r="I2332">
        <f t="shared" si="36"/>
        <v>233065.83426235599</v>
      </c>
    </row>
    <row r="2333" spans="1:9" x14ac:dyDescent="0.25">
      <c r="A2333">
        <v>3332</v>
      </c>
      <c r="B2333" t="s">
        <v>10</v>
      </c>
      <c r="C2333" t="s">
        <v>25</v>
      </c>
      <c r="D2333" t="s">
        <v>45</v>
      </c>
      <c r="E2333">
        <v>159.46</v>
      </c>
      <c r="F2333">
        <v>25722934</v>
      </c>
      <c r="G2333" s="2">
        <v>40608.572777777779</v>
      </c>
      <c r="H2333" t="s">
        <v>681</v>
      </c>
      <c r="I2333">
        <f t="shared" si="36"/>
        <v>161312.76809231154</v>
      </c>
    </row>
    <row r="2334" spans="1:9" x14ac:dyDescent="0.25">
      <c r="A2334">
        <v>3333</v>
      </c>
      <c r="B2334" t="s">
        <v>15</v>
      </c>
      <c r="C2334" t="s">
        <v>30</v>
      </c>
      <c r="D2334" t="s">
        <v>47</v>
      </c>
      <c r="E2334">
        <v>128.91</v>
      </c>
      <c r="F2334">
        <v>30869960</v>
      </c>
      <c r="G2334" s="2">
        <v>39781.895949074067</v>
      </c>
      <c r="H2334" t="s">
        <v>265</v>
      </c>
      <c r="I2334">
        <f t="shared" si="36"/>
        <v>239469.08695989451</v>
      </c>
    </row>
    <row r="2335" spans="1:9" x14ac:dyDescent="0.25">
      <c r="A2335">
        <v>3334</v>
      </c>
      <c r="B2335" t="s">
        <v>19</v>
      </c>
      <c r="C2335" t="s">
        <v>34</v>
      </c>
      <c r="D2335" t="s">
        <v>39</v>
      </c>
      <c r="E2335">
        <v>196.92</v>
      </c>
      <c r="F2335">
        <v>54507810</v>
      </c>
      <c r="G2335" s="2">
        <v>43631.36645833333</v>
      </c>
      <c r="H2335" t="s">
        <v>1243</v>
      </c>
      <c r="I2335">
        <f t="shared" si="36"/>
        <v>276801.79768433882</v>
      </c>
    </row>
    <row r="2336" spans="1:9" x14ac:dyDescent="0.25">
      <c r="A2336">
        <v>3335</v>
      </c>
      <c r="B2336" t="s">
        <v>16</v>
      </c>
      <c r="C2336" t="s">
        <v>31</v>
      </c>
      <c r="D2336" t="s">
        <v>48</v>
      </c>
      <c r="E2336">
        <v>166.22</v>
      </c>
      <c r="F2336">
        <v>78631972</v>
      </c>
      <c r="G2336" s="2">
        <v>39961.259340277778</v>
      </c>
      <c r="H2336" t="s">
        <v>1244</v>
      </c>
      <c r="I2336">
        <f t="shared" si="36"/>
        <v>473059.63181325956</v>
      </c>
    </row>
    <row r="2337" spans="1:9" x14ac:dyDescent="0.25">
      <c r="A2337">
        <v>3336</v>
      </c>
      <c r="B2337" t="s">
        <v>22</v>
      </c>
      <c r="C2337" t="s">
        <v>37</v>
      </c>
      <c r="D2337" t="s">
        <v>38</v>
      </c>
      <c r="E2337">
        <v>72.209999999999994</v>
      </c>
      <c r="F2337">
        <v>66841747</v>
      </c>
      <c r="G2337" s="2">
        <v>39460.704872685194</v>
      </c>
      <c r="H2337" t="s">
        <v>504</v>
      </c>
      <c r="I2337">
        <f t="shared" si="36"/>
        <v>925657.76208281412</v>
      </c>
    </row>
    <row r="2338" spans="1:9" x14ac:dyDescent="0.25">
      <c r="A2338">
        <v>3337</v>
      </c>
      <c r="B2338" t="s">
        <v>19</v>
      </c>
      <c r="C2338" t="s">
        <v>34</v>
      </c>
      <c r="D2338" t="s">
        <v>42</v>
      </c>
      <c r="E2338">
        <v>158.88999999999999</v>
      </c>
      <c r="F2338">
        <v>5602932</v>
      </c>
      <c r="G2338" s="2">
        <v>39688.127800925933</v>
      </c>
      <c r="H2338" t="s">
        <v>1245</v>
      </c>
      <c r="I2338">
        <f t="shared" si="36"/>
        <v>35262.96179746995</v>
      </c>
    </row>
    <row r="2339" spans="1:9" x14ac:dyDescent="0.25">
      <c r="A2339">
        <v>3338</v>
      </c>
      <c r="B2339" t="s">
        <v>13</v>
      </c>
      <c r="C2339" t="s">
        <v>28</v>
      </c>
      <c r="D2339" t="s">
        <v>47</v>
      </c>
      <c r="E2339">
        <v>52.75</v>
      </c>
      <c r="F2339">
        <v>32186708</v>
      </c>
      <c r="G2339" s="2">
        <v>42033.413310185177</v>
      </c>
      <c r="H2339" t="s">
        <v>960</v>
      </c>
      <c r="I2339">
        <f t="shared" si="36"/>
        <v>610174.55924170616</v>
      </c>
    </row>
    <row r="2340" spans="1:9" x14ac:dyDescent="0.25">
      <c r="A2340">
        <v>3339</v>
      </c>
      <c r="B2340" t="s">
        <v>10</v>
      </c>
      <c r="C2340" t="s">
        <v>25</v>
      </c>
      <c r="D2340" t="s">
        <v>41</v>
      </c>
      <c r="E2340">
        <v>33.950000000000003</v>
      </c>
      <c r="F2340">
        <v>51683860</v>
      </c>
      <c r="G2340" s="2">
        <v>44209.870925925927</v>
      </c>
      <c r="H2340" t="s">
        <v>971</v>
      </c>
      <c r="I2340">
        <f t="shared" si="36"/>
        <v>1522352.2827687776</v>
      </c>
    </row>
    <row r="2341" spans="1:9" x14ac:dyDescent="0.25">
      <c r="A2341">
        <v>3340</v>
      </c>
      <c r="B2341" t="s">
        <v>18</v>
      </c>
      <c r="C2341" t="s">
        <v>33</v>
      </c>
      <c r="D2341" t="s">
        <v>38</v>
      </c>
      <c r="E2341">
        <v>167.1</v>
      </c>
      <c r="F2341">
        <v>12581203</v>
      </c>
      <c r="G2341" s="2">
        <v>44747.745497685188</v>
      </c>
      <c r="H2341" t="s">
        <v>767</v>
      </c>
      <c r="I2341">
        <f t="shared" si="36"/>
        <v>75291.460203470982</v>
      </c>
    </row>
    <row r="2342" spans="1:9" x14ac:dyDescent="0.25">
      <c r="A2342">
        <v>3341</v>
      </c>
      <c r="B2342" t="s">
        <v>14</v>
      </c>
      <c r="C2342" t="s">
        <v>29</v>
      </c>
      <c r="D2342" t="s">
        <v>45</v>
      </c>
      <c r="E2342">
        <v>35.549999999999997</v>
      </c>
      <c r="F2342">
        <v>3851959</v>
      </c>
      <c r="G2342" s="2">
        <v>44355.108252314807</v>
      </c>
      <c r="H2342" t="s">
        <v>1073</v>
      </c>
      <c r="I2342">
        <f t="shared" si="36"/>
        <v>108353.2770745429</v>
      </c>
    </row>
    <row r="2343" spans="1:9" x14ac:dyDescent="0.25">
      <c r="A2343">
        <v>3342</v>
      </c>
      <c r="B2343" t="s">
        <v>16</v>
      </c>
      <c r="C2343" t="s">
        <v>31</v>
      </c>
      <c r="D2343" t="s">
        <v>46</v>
      </c>
      <c r="E2343">
        <v>175.47</v>
      </c>
      <c r="F2343">
        <v>20117641</v>
      </c>
      <c r="G2343" s="2">
        <v>42707.783842592587</v>
      </c>
      <c r="H2343" t="s">
        <v>1246</v>
      </c>
      <c r="I2343">
        <f t="shared" si="36"/>
        <v>114650.03134438935</v>
      </c>
    </row>
    <row r="2344" spans="1:9" x14ac:dyDescent="0.25">
      <c r="A2344">
        <v>3343</v>
      </c>
      <c r="B2344" t="s">
        <v>9</v>
      </c>
      <c r="C2344" t="s">
        <v>24</v>
      </c>
      <c r="D2344" t="s">
        <v>47</v>
      </c>
      <c r="E2344">
        <v>118.38</v>
      </c>
      <c r="F2344">
        <v>70031956</v>
      </c>
      <c r="G2344" s="2">
        <v>41473.181145833332</v>
      </c>
      <c r="H2344" t="s">
        <v>1247</v>
      </c>
      <c r="I2344">
        <f t="shared" si="36"/>
        <v>591586.04494002368</v>
      </c>
    </row>
    <row r="2345" spans="1:9" x14ac:dyDescent="0.25">
      <c r="A2345">
        <v>3344</v>
      </c>
      <c r="B2345" t="s">
        <v>8</v>
      </c>
      <c r="C2345" t="s">
        <v>23</v>
      </c>
      <c r="D2345" t="s">
        <v>41</v>
      </c>
      <c r="E2345">
        <v>121.3</v>
      </c>
      <c r="F2345">
        <v>94422140</v>
      </c>
      <c r="G2345" s="2">
        <v>40375.134895833333</v>
      </c>
      <c r="H2345" t="s">
        <v>219</v>
      </c>
      <c r="I2345">
        <f t="shared" si="36"/>
        <v>778418.30173124489</v>
      </c>
    </row>
    <row r="2346" spans="1:9" x14ac:dyDescent="0.25">
      <c r="A2346">
        <v>3345</v>
      </c>
      <c r="B2346" t="s">
        <v>13</v>
      </c>
      <c r="C2346" t="s">
        <v>28</v>
      </c>
      <c r="D2346" t="s">
        <v>47</v>
      </c>
      <c r="E2346">
        <v>131.96</v>
      </c>
      <c r="F2346">
        <v>5757880</v>
      </c>
      <c r="G2346" s="2">
        <v>44478.682118055563</v>
      </c>
      <c r="H2346" t="s">
        <v>1248</v>
      </c>
      <c r="I2346">
        <f t="shared" si="36"/>
        <v>43633.525310700206</v>
      </c>
    </row>
    <row r="2347" spans="1:9" x14ac:dyDescent="0.25">
      <c r="A2347">
        <v>3346</v>
      </c>
      <c r="B2347" t="s">
        <v>21</v>
      </c>
      <c r="C2347" t="s">
        <v>36</v>
      </c>
      <c r="D2347" t="s">
        <v>38</v>
      </c>
      <c r="E2347">
        <v>78.45</v>
      </c>
      <c r="F2347">
        <v>60120420</v>
      </c>
      <c r="G2347" s="2">
        <v>40297.449687499997</v>
      </c>
      <c r="H2347" t="s">
        <v>685</v>
      </c>
      <c r="I2347">
        <f t="shared" si="36"/>
        <v>766353.34608030587</v>
      </c>
    </row>
    <row r="2348" spans="1:9" x14ac:dyDescent="0.25">
      <c r="A2348">
        <v>3347</v>
      </c>
      <c r="B2348" t="s">
        <v>22</v>
      </c>
      <c r="C2348" t="s">
        <v>37</v>
      </c>
      <c r="D2348" t="s">
        <v>48</v>
      </c>
      <c r="E2348">
        <v>108.83</v>
      </c>
      <c r="F2348">
        <v>7109385</v>
      </c>
      <c r="G2348" s="2">
        <v>38921.985150462962</v>
      </c>
      <c r="H2348" t="s">
        <v>227</v>
      </c>
      <c r="I2348">
        <f t="shared" si="36"/>
        <v>65325.599558945141</v>
      </c>
    </row>
    <row r="2349" spans="1:9" x14ac:dyDescent="0.25">
      <c r="A2349">
        <v>3348</v>
      </c>
      <c r="B2349" t="s">
        <v>10</v>
      </c>
      <c r="C2349" t="s">
        <v>25</v>
      </c>
      <c r="D2349" t="s">
        <v>48</v>
      </c>
      <c r="E2349">
        <v>65.44</v>
      </c>
      <c r="F2349">
        <v>9133658</v>
      </c>
      <c r="G2349" s="2">
        <v>38125.9296412037</v>
      </c>
      <c r="H2349" t="s">
        <v>1249</v>
      </c>
      <c r="I2349">
        <f t="shared" si="36"/>
        <v>139573.01344743278</v>
      </c>
    </row>
    <row r="2350" spans="1:9" x14ac:dyDescent="0.25">
      <c r="A2350">
        <v>3349</v>
      </c>
      <c r="B2350" t="s">
        <v>21</v>
      </c>
      <c r="C2350" t="s">
        <v>36</v>
      </c>
      <c r="D2350" t="s">
        <v>46</v>
      </c>
      <c r="E2350">
        <v>98.41</v>
      </c>
      <c r="F2350">
        <v>32398794</v>
      </c>
      <c r="G2350" s="2">
        <v>43918.096134259264</v>
      </c>
      <c r="H2350" t="s">
        <v>1250</v>
      </c>
      <c r="I2350">
        <f t="shared" si="36"/>
        <v>329222.57900619856</v>
      </c>
    </row>
    <row r="2351" spans="1:9" x14ac:dyDescent="0.25">
      <c r="A2351">
        <v>3350</v>
      </c>
      <c r="B2351" t="s">
        <v>11</v>
      </c>
      <c r="C2351" t="s">
        <v>26</v>
      </c>
      <c r="D2351" t="s">
        <v>44</v>
      </c>
      <c r="E2351">
        <v>126.6</v>
      </c>
      <c r="F2351">
        <v>85798925</v>
      </c>
      <c r="G2351" s="2">
        <v>41974.848495370366</v>
      </c>
      <c r="H2351" t="s">
        <v>779</v>
      </c>
      <c r="I2351">
        <f t="shared" si="36"/>
        <v>677716.62717219593</v>
      </c>
    </row>
    <row r="2352" spans="1:9" x14ac:dyDescent="0.25">
      <c r="A2352">
        <v>3351</v>
      </c>
      <c r="B2352" t="s">
        <v>16</v>
      </c>
      <c r="C2352" t="s">
        <v>31</v>
      </c>
      <c r="D2352" t="s">
        <v>45</v>
      </c>
      <c r="E2352">
        <v>78.19</v>
      </c>
      <c r="F2352">
        <v>42364763</v>
      </c>
      <c r="G2352" s="2">
        <v>43722.602789351848</v>
      </c>
      <c r="H2352" t="s">
        <v>1168</v>
      </c>
      <c r="I2352">
        <f t="shared" si="36"/>
        <v>541818.17367949872</v>
      </c>
    </row>
    <row r="2353" spans="1:9" x14ac:dyDescent="0.25">
      <c r="A2353">
        <v>3352</v>
      </c>
      <c r="B2353" t="s">
        <v>22</v>
      </c>
      <c r="C2353" t="s">
        <v>37</v>
      </c>
      <c r="D2353" t="s">
        <v>48</v>
      </c>
      <c r="E2353">
        <v>194.77</v>
      </c>
      <c r="F2353">
        <v>92805799</v>
      </c>
      <c r="G2353" s="2">
        <v>43577.151585648149</v>
      </c>
      <c r="H2353" t="s">
        <v>65</v>
      </c>
      <c r="I2353">
        <f t="shared" si="36"/>
        <v>476489.18724649586</v>
      </c>
    </row>
    <row r="2354" spans="1:9" x14ac:dyDescent="0.25">
      <c r="A2354">
        <v>3353</v>
      </c>
      <c r="B2354" t="s">
        <v>8</v>
      </c>
      <c r="C2354" t="s">
        <v>23</v>
      </c>
      <c r="D2354" t="s">
        <v>44</v>
      </c>
      <c r="E2354">
        <v>160.99</v>
      </c>
      <c r="F2354">
        <v>3874743</v>
      </c>
      <c r="G2354" s="2">
        <v>39179.074143518519</v>
      </c>
      <c r="H2354" t="s">
        <v>427</v>
      </c>
      <c r="I2354">
        <f t="shared" si="36"/>
        <v>24068.221628672585</v>
      </c>
    </row>
    <row r="2355" spans="1:9" x14ac:dyDescent="0.25">
      <c r="A2355">
        <v>3354</v>
      </c>
      <c r="B2355" t="s">
        <v>15</v>
      </c>
      <c r="C2355" t="s">
        <v>30</v>
      </c>
      <c r="D2355" t="s">
        <v>42</v>
      </c>
      <c r="E2355">
        <v>165.85</v>
      </c>
      <c r="F2355">
        <v>1743942</v>
      </c>
      <c r="G2355" s="2">
        <v>44795.873194444437</v>
      </c>
      <c r="H2355" t="s">
        <v>1187</v>
      </c>
      <c r="I2355">
        <f t="shared" si="36"/>
        <v>10515.176364184505</v>
      </c>
    </row>
    <row r="2356" spans="1:9" x14ac:dyDescent="0.25">
      <c r="A2356">
        <v>3355</v>
      </c>
      <c r="B2356" t="s">
        <v>21</v>
      </c>
      <c r="C2356" t="s">
        <v>36</v>
      </c>
      <c r="D2356" t="s">
        <v>39</v>
      </c>
      <c r="E2356">
        <v>50.38</v>
      </c>
      <c r="F2356">
        <v>92301496</v>
      </c>
      <c r="G2356" s="2">
        <v>41054.009918981479</v>
      </c>
      <c r="H2356" t="s">
        <v>321</v>
      </c>
      <c r="I2356">
        <f t="shared" si="36"/>
        <v>1832105.915045653</v>
      </c>
    </row>
    <row r="2357" spans="1:9" x14ac:dyDescent="0.25">
      <c r="A2357">
        <v>3356</v>
      </c>
      <c r="B2357" t="s">
        <v>22</v>
      </c>
      <c r="C2357" t="s">
        <v>37</v>
      </c>
      <c r="D2357" t="s">
        <v>40</v>
      </c>
      <c r="E2357">
        <v>170.25</v>
      </c>
      <c r="F2357">
        <v>91756044</v>
      </c>
      <c r="G2357" s="2">
        <v>43101.916284722232</v>
      </c>
      <c r="H2357" t="s">
        <v>1251</v>
      </c>
      <c r="I2357">
        <f t="shared" si="36"/>
        <v>538948.86343612336</v>
      </c>
    </row>
    <row r="2358" spans="1:9" x14ac:dyDescent="0.25">
      <c r="A2358">
        <v>3357</v>
      </c>
      <c r="B2358" t="s">
        <v>22</v>
      </c>
      <c r="C2358" t="s">
        <v>37</v>
      </c>
      <c r="D2358" t="s">
        <v>48</v>
      </c>
      <c r="E2358">
        <v>118.6</v>
      </c>
      <c r="F2358">
        <v>84205710</v>
      </c>
      <c r="G2358" s="2">
        <v>39605.828506944446</v>
      </c>
      <c r="H2358" t="s">
        <v>1252</v>
      </c>
      <c r="I2358">
        <f t="shared" si="36"/>
        <v>709997.55480607087</v>
      </c>
    </row>
    <row r="2359" spans="1:9" x14ac:dyDescent="0.25">
      <c r="A2359">
        <v>3358</v>
      </c>
      <c r="B2359" t="s">
        <v>11</v>
      </c>
      <c r="C2359" t="s">
        <v>26</v>
      </c>
      <c r="D2359" t="s">
        <v>44</v>
      </c>
      <c r="E2359">
        <v>64</v>
      </c>
      <c r="F2359">
        <v>20489529</v>
      </c>
      <c r="G2359" s="2">
        <v>41868.833749999998</v>
      </c>
      <c r="H2359" t="s">
        <v>1075</v>
      </c>
      <c r="I2359">
        <f t="shared" si="36"/>
        <v>320148.890625</v>
      </c>
    </row>
    <row r="2360" spans="1:9" x14ac:dyDescent="0.25">
      <c r="A2360">
        <v>3359</v>
      </c>
      <c r="B2360" t="s">
        <v>16</v>
      </c>
      <c r="C2360" t="s">
        <v>31</v>
      </c>
      <c r="D2360" t="s">
        <v>44</v>
      </c>
      <c r="E2360">
        <v>185</v>
      </c>
      <c r="F2360">
        <v>39481533</v>
      </c>
      <c r="G2360" s="2">
        <v>39189.797835648147</v>
      </c>
      <c r="H2360" t="s">
        <v>1214</v>
      </c>
      <c r="I2360">
        <f t="shared" si="36"/>
        <v>213413.69189189188</v>
      </c>
    </row>
    <row r="2361" spans="1:9" x14ac:dyDescent="0.25">
      <c r="A2361">
        <v>3360</v>
      </c>
      <c r="B2361" t="s">
        <v>21</v>
      </c>
      <c r="C2361" t="s">
        <v>36</v>
      </c>
      <c r="D2361" t="s">
        <v>41</v>
      </c>
      <c r="E2361">
        <v>44.22</v>
      </c>
      <c r="F2361">
        <v>60924954</v>
      </c>
      <c r="G2361" s="2">
        <v>44574.278425925928</v>
      </c>
      <c r="H2361" t="s">
        <v>921</v>
      </c>
      <c r="I2361">
        <f t="shared" si="36"/>
        <v>1377769.1994572592</v>
      </c>
    </row>
    <row r="2362" spans="1:9" x14ac:dyDescent="0.25">
      <c r="A2362">
        <v>3361</v>
      </c>
      <c r="B2362" t="s">
        <v>15</v>
      </c>
      <c r="C2362" t="s">
        <v>30</v>
      </c>
      <c r="D2362" t="s">
        <v>41</v>
      </c>
      <c r="E2362">
        <v>118.84</v>
      </c>
      <c r="F2362">
        <v>89458510</v>
      </c>
      <c r="G2362" s="2">
        <v>43908.671238425923</v>
      </c>
      <c r="H2362" t="s">
        <v>266</v>
      </c>
      <c r="I2362">
        <f t="shared" si="36"/>
        <v>752764.30494782899</v>
      </c>
    </row>
    <row r="2363" spans="1:9" x14ac:dyDescent="0.25">
      <c r="A2363">
        <v>3362</v>
      </c>
      <c r="B2363" t="s">
        <v>14</v>
      </c>
      <c r="C2363" t="s">
        <v>29</v>
      </c>
      <c r="D2363" t="s">
        <v>42</v>
      </c>
      <c r="E2363">
        <v>189.13</v>
      </c>
      <c r="F2363">
        <v>47627048</v>
      </c>
      <c r="G2363" s="2">
        <v>39505.159502314818</v>
      </c>
      <c r="H2363" t="s">
        <v>1253</v>
      </c>
      <c r="I2363">
        <f t="shared" si="36"/>
        <v>251821.7522339132</v>
      </c>
    </row>
    <row r="2364" spans="1:9" x14ac:dyDescent="0.25">
      <c r="A2364">
        <v>3363</v>
      </c>
      <c r="B2364" t="s">
        <v>11</v>
      </c>
      <c r="C2364" t="s">
        <v>26</v>
      </c>
      <c r="D2364" t="s">
        <v>44</v>
      </c>
      <c r="E2364">
        <v>151.41</v>
      </c>
      <c r="F2364">
        <v>35130496</v>
      </c>
      <c r="G2364" s="2">
        <v>40946.664375</v>
      </c>
      <c r="H2364" t="s">
        <v>110</v>
      </c>
      <c r="I2364">
        <f t="shared" si="36"/>
        <v>232022.29707416947</v>
      </c>
    </row>
    <row r="2365" spans="1:9" x14ac:dyDescent="0.25">
      <c r="A2365">
        <v>3364</v>
      </c>
      <c r="B2365" t="s">
        <v>16</v>
      </c>
      <c r="C2365" t="s">
        <v>31</v>
      </c>
      <c r="D2365" t="s">
        <v>39</v>
      </c>
      <c r="E2365">
        <v>130.12</v>
      </c>
      <c r="F2365">
        <v>65425337</v>
      </c>
      <c r="G2365" s="2">
        <v>39123.593055555553</v>
      </c>
      <c r="H2365" t="s">
        <v>58</v>
      </c>
      <c r="I2365">
        <f t="shared" si="36"/>
        <v>502807.69289886259</v>
      </c>
    </row>
    <row r="2366" spans="1:9" x14ac:dyDescent="0.25">
      <c r="A2366">
        <v>3365</v>
      </c>
      <c r="B2366" t="s">
        <v>21</v>
      </c>
      <c r="C2366" t="s">
        <v>36</v>
      </c>
      <c r="D2366" t="s">
        <v>45</v>
      </c>
      <c r="E2366">
        <v>77.819999999999993</v>
      </c>
      <c r="F2366">
        <v>92648416</v>
      </c>
      <c r="G2366" s="2">
        <v>38624.062025462961</v>
      </c>
      <c r="H2366" t="s">
        <v>1173</v>
      </c>
      <c r="I2366">
        <f t="shared" si="36"/>
        <v>1190547.6227190956</v>
      </c>
    </row>
    <row r="2367" spans="1:9" x14ac:dyDescent="0.25">
      <c r="A2367">
        <v>3366</v>
      </c>
      <c r="B2367" t="s">
        <v>21</v>
      </c>
      <c r="C2367" t="s">
        <v>36</v>
      </c>
      <c r="D2367" t="s">
        <v>47</v>
      </c>
      <c r="E2367">
        <v>62.48</v>
      </c>
      <c r="F2367">
        <v>72927704</v>
      </c>
      <c r="G2367" s="2">
        <v>42814.504606481481</v>
      </c>
      <c r="H2367" t="s">
        <v>810</v>
      </c>
      <c r="I2367">
        <f t="shared" si="36"/>
        <v>1167216.7733674776</v>
      </c>
    </row>
    <row r="2368" spans="1:9" x14ac:dyDescent="0.25">
      <c r="A2368">
        <v>3367</v>
      </c>
      <c r="B2368" t="s">
        <v>13</v>
      </c>
      <c r="C2368" t="s">
        <v>28</v>
      </c>
      <c r="D2368" t="s">
        <v>45</v>
      </c>
      <c r="E2368">
        <v>165.6</v>
      </c>
      <c r="F2368">
        <v>16310445</v>
      </c>
      <c r="G2368" s="2">
        <v>39536.413321759261</v>
      </c>
      <c r="H2368" t="s">
        <v>1254</v>
      </c>
      <c r="I2368">
        <f t="shared" si="36"/>
        <v>98493.025362318847</v>
      </c>
    </row>
    <row r="2369" spans="1:9" x14ac:dyDescent="0.25">
      <c r="A2369">
        <v>3368</v>
      </c>
      <c r="B2369" t="s">
        <v>17</v>
      </c>
      <c r="C2369" t="s">
        <v>32</v>
      </c>
      <c r="D2369" t="s">
        <v>38</v>
      </c>
      <c r="E2369">
        <v>124.19</v>
      </c>
      <c r="F2369">
        <v>34390749</v>
      </c>
      <c r="G2369" s="2">
        <v>43537.543946759259</v>
      </c>
      <c r="H2369" t="s">
        <v>334</v>
      </c>
      <c r="I2369">
        <f t="shared" si="36"/>
        <v>276920.43642805377</v>
      </c>
    </row>
    <row r="2370" spans="1:9" x14ac:dyDescent="0.25">
      <c r="A2370">
        <v>3369</v>
      </c>
      <c r="B2370" t="s">
        <v>14</v>
      </c>
      <c r="C2370" t="s">
        <v>29</v>
      </c>
      <c r="D2370" t="s">
        <v>47</v>
      </c>
      <c r="E2370">
        <v>73.8</v>
      </c>
      <c r="F2370">
        <v>7429427</v>
      </c>
      <c r="G2370" s="2">
        <v>43418.182523148149</v>
      </c>
      <c r="H2370" t="s">
        <v>1064</v>
      </c>
      <c r="I2370">
        <f t="shared" si="36"/>
        <v>100669.74254742549</v>
      </c>
    </row>
    <row r="2371" spans="1:9" x14ac:dyDescent="0.25">
      <c r="A2371">
        <v>3370</v>
      </c>
      <c r="B2371" t="s">
        <v>10</v>
      </c>
      <c r="C2371" t="s">
        <v>25</v>
      </c>
      <c r="D2371" t="s">
        <v>43</v>
      </c>
      <c r="E2371">
        <v>173.28</v>
      </c>
      <c r="F2371">
        <v>61177272</v>
      </c>
      <c r="G2371" s="2">
        <v>44820.241736111107</v>
      </c>
      <c r="H2371" t="s">
        <v>1255</v>
      </c>
      <c r="I2371">
        <f t="shared" ref="I2371:I2434" si="37">F2371/E2371</f>
        <v>353054.43213296396</v>
      </c>
    </row>
    <row r="2372" spans="1:9" x14ac:dyDescent="0.25">
      <c r="A2372">
        <v>3371</v>
      </c>
      <c r="B2372" t="s">
        <v>9</v>
      </c>
      <c r="C2372" t="s">
        <v>24</v>
      </c>
      <c r="D2372" t="s">
        <v>41</v>
      </c>
      <c r="E2372">
        <v>141.24</v>
      </c>
      <c r="F2372">
        <v>63139769</v>
      </c>
      <c r="G2372" s="2">
        <v>40229.130127314813</v>
      </c>
      <c r="H2372" t="s">
        <v>1256</v>
      </c>
      <c r="I2372">
        <f t="shared" si="37"/>
        <v>447038.86292834888</v>
      </c>
    </row>
    <row r="2373" spans="1:9" x14ac:dyDescent="0.25">
      <c r="A2373">
        <v>3372</v>
      </c>
      <c r="B2373" t="s">
        <v>12</v>
      </c>
      <c r="C2373" t="s">
        <v>27</v>
      </c>
      <c r="D2373" t="s">
        <v>43</v>
      </c>
      <c r="E2373">
        <v>183.69</v>
      </c>
      <c r="F2373">
        <v>88562481</v>
      </c>
      <c r="G2373" s="2">
        <v>41317.618437500001</v>
      </c>
      <c r="H2373" t="s">
        <v>1257</v>
      </c>
      <c r="I2373">
        <f t="shared" si="37"/>
        <v>482130.11595623061</v>
      </c>
    </row>
    <row r="2374" spans="1:9" x14ac:dyDescent="0.25">
      <c r="A2374">
        <v>3373</v>
      </c>
      <c r="B2374" t="s">
        <v>9</v>
      </c>
      <c r="C2374" t="s">
        <v>24</v>
      </c>
      <c r="D2374" t="s">
        <v>47</v>
      </c>
      <c r="E2374">
        <v>144.19</v>
      </c>
      <c r="F2374">
        <v>44699758</v>
      </c>
      <c r="G2374" s="2">
        <v>42884.659270833326</v>
      </c>
      <c r="H2374" t="s">
        <v>1258</v>
      </c>
      <c r="I2374">
        <f t="shared" si="37"/>
        <v>310005.95048200293</v>
      </c>
    </row>
    <row r="2375" spans="1:9" x14ac:dyDescent="0.25">
      <c r="A2375">
        <v>3374</v>
      </c>
      <c r="B2375" t="s">
        <v>14</v>
      </c>
      <c r="C2375" t="s">
        <v>29</v>
      </c>
      <c r="D2375" t="s">
        <v>41</v>
      </c>
      <c r="E2375">
        <v>52.99</v>
      </c>
      <c r="F2375">
        <v>16457378</v>
      </c>
      <c r="G2375" s="2">
        <v>42702.213912037027</v>
      </c>
      <c r="H2375" t="s">
        <v>1008</v>
      </c>
      <c r="I2375">
        <f t="shared" si="37"/>
        <v>310575.16512549535</v>
      </c>
    </row>
    <row r="2376" spans="1:9" x14ac:dyDescent="0.25">
      <c r="A2376">
        <v>3375</v>
      </c>
      <c r="B2376" t="s">
        <v>12</v>
      </c>
      <c r="C2376" t="s">
        <v>27</v>
      </c>
      <c r="D2376" t="s">
        <v>48</v>
      </c>
      <c r="E2376">
        <v>47.57</v>
      </c>
      <c r="F2376">
        <v>87875822</v>
      </c>
      <c r="G2376" s="2">
        <v>40159.698298611111</v>
      </c>
      <c r="H2376" t="s">
        <v>1244</v>
      </c>
      <c r="I2376">
        <f t="shared" si="37"/>
        <v>1847294.9758250997</v>
      </c>
    </row>
    <row r="2377" spans="1:9" x14ac:dyDescent="0.25">
      <c r="A2377">
        <v>3376</v>
      </c>
      <c r="B2377" t="s">
        <v>15</v>
      </c>
      <c r="C2377" t="s">
        <v>30</v>
      </c>
      <c r="D2377" t="s">
        <v>43</v>
      </c>
      <c r="E2377">
        <v>129.19999999999999</v>
      </c>
      <c r="F2377">
        <v>74333161</v>
      </c>
      <c r="G2377" s="2">
        <v>44527.761388888888</v>
      </c>
      <c r="H2377" t="s">
        <v>1259</v>
      </c>
      <c r="I2377">
        <f t="shared" si="37"/>
        <v>575334.06346749235</v>
      </c>
    </row>
    <row r="2378" spans="1:9" x14ac:dyDescent="0.25">
      <c r="A2378">
        <v>3377</v>
      </c>
      <c r="B2378" t="s">
        <v>13</v>
      </c>
      <c r="C2378" t="s">
        <v>28</v>
      </c>
      <c r="D2378" t="s">
        <v>38</v>
      </c>
      <c r="E2378">
        <v>128.94999999999999</v>
      </c>
      <c r="F2378">
        <v>53369960</v>
      </c>
      <c r="G2378" s="2">
        <v>38330.310127314813</v>
      </c>
      <c r="H2378" t="s">
        <v>627</v>
      </c>
      <c r="I2378">
        <f t="shared" si="37"/>
        <v>413881.03916246613</v>
      </c>
    </row>
    <row r="2379" spans="1:9" x14ac:dyDescent="0.25">
      <c r="A2379">
        <v>3378</v>
      </c>
      <c r="B2379" t="s">
        <v>13</v>
      </c>
      <c r="C2379" t="s">
        <v>28</v>
      </c>
      <c r="D2379" t="s">
        <v>46</v>
      </c>
      <c r="E2379">
        <v>187.25</v>
      </c>
      <c r="F2379">
        <v>11653909</v>
      </c>
      <c r="G2379" s="2">
        <v>41233.880277777767</v>
      </c>
      <c r="H2379" t="s">
        <v>947</v>
      </c>
      <c r="I2379">
        <f t="shared" si="37"/>
        <v>62237.164218958613</v>
      </c>
    </row>
    <row r="2380" spans="1:9" x14ac:dyDescent="0.25">
      <c r="A2380">
        <v>3379</v>
      </c>
      <c r="B2380" t="s">
        <v>21</v>
      </c>
      <c r="C2380" t="s">
        <v>36</v>
      </c>
      <c r="D2380" t="s">
        <v>40</v>
      </c>
      <c r="E2380">
        <v>142.61000000000001</v>
      </c>
      <c r="F2380">
        <v>66423464</v>
      </c>
      <c r="G2380" s="2">
        <v>42480.853680555563</v>
      </c>
      <c r="H2380" t="s">
        <v>1260</v>
      </c>
      <c r="I2380">
        <f t="shared" si="37"/>
        <v>465770.03015216318</v>
      </c>
    </row>
    <row r="2381" spans="1:9" x14ac:dyDescent="0.25">
      <c r="A2381">
        <v>3380</v>
      </c>
      <c r="B2381" t="s">
        <v>12</v>
      </c>
      <c r="C2381" t="s">
        <v>27</v>
      </c>
      <c r="D2381" t="s">
        <v>46</v>
      </c>
      <c r="E2381">
        <v>173.67</v>
      </c>
      <c r="F2381">
        <v>6007416</v>
      </c>
      <c r="G2381" s="2">
        <v>38209.040868055563</v>
      </c>
      <c r="H2381" t="s">
        <v>692</v>
      </c>
      <c r="I2381">
        <f t="shared" si="37"/>
        <v>34590.9828986008</v>
      </c>
    </row>
    <row r="2382" spans="1:9" x14ac:dyDescent="0.25">
      <c r="A2382">
        <v>3381</v>
      </c>
      <c r="B2382" t="s">
        <v>11</v>
      </c>
      <c r="C2382" t="s">
        <v>26</v>
      </c>
      <c r="D2382" t="s">
        <v>39</v>
      </c>
      <c r="E2382">
        <v>180.68</v>
      </c>
      <c r="F2382">
        <v>409352</v>
      </c>
      <c r="G2382" s="2">
        <v>42916.885266203702</v>
      </c>
      <c r="H2382" t="s">
        <v>128</v>
      </c>
      <c r="I2382">
        <f t="shared" si="37"/>
        <v>2265.6187735222493</v>
      </c>
    </row>
    <row r="2383" spans="1:9" x14ac:dyDescent="0.25">
      <c r="A2383">
        <v>3382</v>
      </c>
      <c r="B2383" t="s">
        <v>9</v>
      </c>
      <c r="C2383" t="s">
        <v>24</v>
      </c>
      <c r="D2383" t="s">
        <v>41</v>
      </c>
      <c r="E2383">
        <v>150.6</v>
      </c>
      <c r="F2383">
        <v>12865231</v>
      </c>
      <c r="G2383" s="2">
        <v>41890.07340277778</v>
      </c>
      <c r="H2383" t="s">
        <v>856</v>
      </c>
      <c r="I2383">
        <f t="shared" si="37"/>
        <v>85426.500664010629</v>
      </c>
    </row>
    <row r="2384" spans="1:9" x14ac:dyDescent="0.25">
      <c r="A2384">
        <v>3383</v>
      </c>
      <c r="B2384" t="s">
        <v>9</v>
      </c>
      <c r="C2384" t="s">
        <v>24</v>
      </c>
      <c r="D2384" t="s">
        <v>38</v>
      </c>
      <c r="E2384">
        <v>130.6</v>
      </c>
      <c r="F2384">
        <v>10791742</v>
      </c>
      <c r="G2384" s="2">
        <v>41543.488240740742</v>
      </c>
      <c r="H2384" t="s">
        <v>481</v>
      </c>
      <c r="I2384">
        <f t="shared" si="37"/>
        <v>82632.021439509961</v>
      </c>
    </row>
    <row r="2385" spans="1:9" x14ac:dyDescent="0.25">
      <c r="A2385">
        <v>3384</v>
      </c>
      <c r="B2385" t="s">
        <v>14</v>
      </c>
      <c r="C2385" t="s">
        <v>29</v>
      </c>
      <c r="D2385" t="s">
        <v>40</v>
      </c>
      <c r="E2385">
        <v>68.650000000000006</v>
      </c>
      <c r="F2385">
        <v>53636251</v>
      </c>
      <c r="G2385" s="2">
        <v>39435.472233796303</v>
      </c>
      <c r="H2385" t="s">
        <v>897</v>
      </c>
      <c r="I2385">
        <f t="shared" si="37"/>
        <v>781300.08739985432</v>
      </c>
    </row>
    <row r="2386" spans="1:9" x14ac:dyDescent="0.25">
      <c r="A2386">
        <v>3385</v>
      </c>
      <c r="B2386" t="s">
        <v>12</v>
      </c>
      <c r="C2386" t="s">
        <v>27</v>
      </c>
      <c r="D2386" t="s">
        <v>42</v>
      </c>
      <c r="E2386">
        <v>146.63999999999999</v>
      </c>
      <c r="F2386">
        <v>38450643</v>
      </c>
      <c r="G2386" s="2">
        <v>40712.144201388888</v>
      </c>
      <c r="H2386" t="s">
        <v>808</v>
      </c>
      <c r="I2386">
        <f t="shared" si="37"/>
        <v>262211.14975450083</v>
      </c>
    </row>
    <row r="2387" spans="1:9" x14ac:dyDescent="0.25">
      <c r="A2387">
        <v>3386</v>
      </c>
      <c r="B2387" t="s">
        <v>16</v>
      </c>
      <c r="C2387" t="s">
        <v>31</v>
      </c>
      <c r="D2387" t="s">
        <v>40</v>
      </c>
      <c r="E2387">
        <v>169.79</v>
      </c>
      <c r="F2387">
        <v>60028710</v>
      </c>
      <c r="G2387" s="2">
        <v>42675.376307870371</v>
      </c>
      <c r="H2387" t="s">
        <v>734</v>
      </c>
      <c r="I2387">
        <f t="shared" si="37"/>
        <v>353546.79309735558</v>
      </c>
    </row>
    <row r="2388" spans="1:9" x14ac:dyDescent="0.25">
      <c r="A2388">
        <v>3387</v>
      </c>
      <c r="B2388" t="s">
        <v>21</v>
      </c>
      <c r="C2388" t="s">
        <v>36</v>
      </c>
      <c r="D2388" t="s">
        <v>45</v>
      </c>
      <c r="E2388">
        <v>81.72</v>
      </c>
      <c r="F2388">
        <v>46901307</v>
      </c>
      <c r="G2388" s="2">
        <v>42957.025636574072</v>
      </c>
      <c r="H2388" t="s">
        <v>89</v>
      </c>
      <c r="I2388">
        <f t="shared" si="37"/>
        <v>573926.90895741561</v>
      </c>
    </row>
    <row r="2389" spans="1:9" x14ac:dyDescent="0.25">
      <c r="A2389">
        <v>3388</v>
      </c>
      <c r="B2389" t="s">
        <v>15</v>
      </c>
      <c r="C2389" t="s">
        <v>30</v>
      </c>
      <c r="D2389" t="s">
        <v>46</v>
      </c>
      <c r="E2389">
        <v>93.14</v>
      </c>
      <c r="F2389">
        <v>59255109</v>
      </c>
      <c r="G2389" s="2">
        <v>44691.209085648137</v>
      </c>
      <c r="H2389" t="s">
        <v>448</v>
      </c>
      <c r="I2389">
        <f t="shared" si="37"/>
        <v>636193.99828215584</v>
      </c>
    </row>
    <row r="2390" spans="1:9" x14ac:dyDescent="0.25">
      <c r="A2390">
        <v>3389</v>
      </c>
      <c r="B2390" t="s">
        <v>20</v>
      </c>
      <c r="C2390" t="s">
        <v>35</v>
      </c>
      <c r="D2390" t="s">
        <v>39</v>
      </c>
      <c r="E2390">
        <v>77.8</v>
      </c>
      <c r="F2390">
        <v>81788054</v>
      </c>
      <c r="G2390" s="2">
        <v>40519.609016203707</v>
      </c>
      <c r="H2390" t="s">
        <v>1261</v>
      </c>
      <c r="I2390">
        <f t="shared" si="37"/>
        <v>1051260.3341902315</v>
      </c>
    </row>
    <row r="2391" spans="1:9" x14ac:dyDescent="0.25">
      <c r="A2391">
        <v>3390</v>
      </c>
      <c r="B2391" t="s">
        <v>13</v>
      </c>
      <c r="C2391" t="s">
        <v>28</v>
      </c>
      <c r="D2391" t="s">
        <v>45</v>
      </c>
      <c r="E2391">
        <v>115.89</v>
      </c>
      <c r="F2391">
        <v>85559786</v>
      </c>
      <c r="G2391" s="2">
        <v>41412.990740740737</v>
      </c>
      <c r="H2391" t="s">
        <v>843</v>
      </c>
      <c r="I2391">
        <f t="shared" si="37"/>
        <v>738284.45940115629</v>
      </c>
    </row>
    <row r="2392" spans="1:9" x14ac:dyDescent="0.25">
      <c r="A2392">
        <v>3391</v>
      </c>
      <c r="B2392" t="s">
        <v>9</v>
      </c>
      <c r="C2392" t="s">
        <v>24</v>
      </c>
      <c r="D2392" t="s">
        <v>47</v>
      </c>
      <c r="E2392">
        <v>101.31</v>
      </c>
      <c r="F2392">
        <v>27004679</v>
      </c>
      <c r="G2392" s="2">
        <v>41278.259918981479</v>
      </c>
      <c r="H2392" t="s">
        <v>92</v>
      </c>
      <c r="I2392">
        <f t="shared" si="37"/>
        <v>266554.920540914</v>
      </c>
    </row>
    <row r="2393" spans="1:9" x14ac:dyDescent="0.25">
      <c r="A2393">
        <v>3392</v>
      </c>
      <c r="B2393" t="s">
        <v>8</v>
      </c>
      <c r="C2393" t="s">
        <v>23</v>
      </c>
      <c r="D2393" t="s">
        <v>44</v>
      </c>
      <c r="E2393">
        <v>142.72</v>
      </c>
      <c r="F2393">
        <v>13011611</v>
      </c>
      <c r="G2393" s="2">
        <v>39960.833993055552</v>
      </c>
      <c r="H2393" t="s">
        <v>71</v>
      </c>
      <c r="I2393">
        <f t="shared" si="37"/>
        <v>91168.799047085209</v>
      </c>
    </row>
    <row r="2394" spans="1:9" x14ac:dyDescent="0.25">
      <c r="A2394">
        <v>3393</v>
      </c>
      <c r="B2394" t="s">
        <v>20</v>
      </c>
      <c r="C2394" t="s">
        <v>35</v>
      </c>
      <c r="D2394" t="s">
        <v>38</v>
      </c>
      <c r="E2394">
        <v>148.49</v>
      </c>
      <c r="F2394">
        <v>77845264</v>
      </c>
      <c r="G2394" s="2">
        <v>43020.780868055554</v>
      </c>
      <c r="H2394" t="s">
        <v>1262</v>
      </c>
      <c r="I2394">
        <f t="shared" si="37"/>
        <v>524245.83473634586</v>
      </c>
    </row>
    <row r="2395" spans="1:9" x14ac:dyDescent="0.25">
      <c r="A2395">
        <v>3394</v>
      </c>
      <c r="B2395" t="s">
        <v>13</v>
      </c>
      <c r="C2395" t="s">
        <v>28</v>
      </c>
      <c r="D2395" t="s">
        <v>41</v>
      </c>
      <c r="E2395">
        <v>149.58000000000001</v>
      </c>
      <c r="F2395">
        <v>18235162</v>
      </c>
      <c r="G2395" s="2">
        <v>44787.637048611112</v>
      </c>
      <c r="H2395" t="s">
        <v>559</v>
      </c>
      <c r="I2395">
        <f t="shared" si="37"/>
        <v>121909.09212461558</v>
      </c>
    </row>
    <row r="2396" spans="1:9" x14ac:dyDescent="0.25">
      <c r="A2396">
        <v>3395</v>
      </c>
      <c r="B2396" t="s">
        <v>15</v>
      </c>
      <c r="C2396" t="s">
        <v>30</v>
      </c>
      <c r="D2396" t="s">
        <v>44</v>
      </c>
      <c r="E2396">
        <v>175.37</v>
      </c>
      <c r="F2396">
        <v>6729100</v>
      </c>
      <c r="G2396" s="2">
        <v>40614.004432870373</v>
      </c>
      <c r="H2396" t="s">
        <v>645</v>
      </c>
      <c r="I2396">
        <f t="shared" si="37"/>
        <v>38370.873011347438</v>
      </c>
    </row>
    <row r="2397" spans="1:9" x14ac:dyDescent="0.25">
      <c r="A2397">
        <v>3396</v>
      </c>
      <c r="B2397" t="s">
        <v>21</v>
      </c>
      <c r="C2397" t="s">
        <v>36</v>
      </c>
      <c r="D2397" t="s">
        <v>47</v>
      </c>
      <c r="E2397">
        <v>168.38</v>
      </c>
      <c r="F2397">
        <v>81772930</v>
      </c>
      <c r="G2397" s="2">
        <v>39440.866319444453</v>
      </c>
      <c r="H2397" t="s">
        <v>1263</v>
      </c>
      <c r="I2397">
        <f t="shared" si="37"/>
        <v>485645.1478797957</v>
      </c>
    </row>
    <row r="2398" spans="1:9" x14ac:dyDescent="0.25">
      <c r="A2398">
        <v>3397</v>
      </c>
      <c r="B2398" t="s">
        <v>19</v>
      </c>
      <c r="C2398" t="s">
        <v>34</v>
      </c>
      <c r="D2398" t="s">
        <v>45</v>
      </c>
      <c r="E2398">
        <v>199.51</v>
      </c>
      <c r="F2398">
        <v>59908623</v>
      </c>
      <c r="G2398" s="2">
        <v>44703.307291666657</v>
      </c>
      <c r="H2398" t="s">
        <v>1264</v>
      </c>
      <c r="I2398">
        <f t="shared" si="37"/>
        <v>300278.79805523535</v>
      </c>
    </row>
    <row r="2399" spans="1:9" x14ac:dyDescent="0.25">
      <c r="A2399">
        <v>3398</v>
      </c>
      <c r="B2399" t="s">
        <v>16</v>
      </c>
      <c r="C2399" t="s">
        <v>31</v>
      </c>
      <c r="D2399" t="s">
        <v>48</v>
      </c>
      <c r="E2399">
        <v>30.9</v>
      </c>
      <c r="F2399">
        <v>85979216</v>
      </c>
      <c r="G2399" s="2">
        <v>43228.344606481478</v>
      </c>
      <c r="H2399" t="s">
        <v>819</v>
      </c>
      <c r="I2399">
        <f t="shared" si="37"/>
        <v>2782498.8996763756</v>
      </c>
    </row>
    <row r="2400" spans="1:9" x14ac:dyDescent="0.25">
      <c r="A2400">
        <v>3399</v>
      </c>
      <c r="B2400" t="s">
        <v>20</v>
      </c>
      <c r="C2400" t="s">
        <v>35</v>
      </c>
      <c r="D2400" t="s">
        <v>42</v>
      </c>
      <c r="E2400">
        <v>33.21</v>
      </c>
      <c r="F2400">
        <v>85130886</v>
      </c>
      <c r="G2400" s="2">
        <v>39364.127337962957</v>
      </c>
      <c r="H2400" t="s">
        <v>1265</v>
      </c>
      <c r="I2400">
        <f t="shared" si="37"/>
        <v>2563411.2014453476</v>
      </c>
    </row>
    <row r="2401" spans="1:9" x14ac:dyDescent="0.25">
      <c r="A2401">
        <v>3400</v>
      </c>
      <c r="B2401" t="s">
        <v>14</v>
      </c>
      <c r="C2401" t="s">
        <v>29</v>
      </c>
      <c r="D2401" t="s">
        <v>41</v>
      </c>
      <c r="E2401">
        <v>84.2</v>
      </c>
      <c r="F2401">
        <v>92709872</v>
      </c>
      <c r="G2401" s="2">
        <v>42789.910057870373</v>
      </c>
      <c r="H2401" t="s">
        <v>166</v>
      </c>
      <c r="I2401">
        <f t="shared" si="37"/>
        <v>1101067.3634204275</v>
      </c>
    </row>
    <row r="2402" spans="1:9" x14ac:dyDescent="0.25">
      <c r="A2402">
        <v>3401</v>
      </c>
      <c r="B2402" t="s">
        <v>20</v>
      </c>
      <c r="C2402" t="s">
        <v>35</v>
      </c>
      <c r="D2402" t="s">
        <v>43</v>
      </c>
      <c r="E2402">
        <v>185.38</v>
      </c>
      <c r="F2402">
        <v>16665242</v>
      </c>
      <c r="G2402" s="2">
        <v>40339.274791666663</v>
      </c>
      <c r="H2402" t="s">
        <v>620</v>
      </c>
      <c r="I2402">
        <f t="shared" si="37"/>
        <v>89897.734383428629</v>
      </c>
    </row>
    <row r="2403" spans="1:9" x14ac:dyDescent="0.25">
      <c r="A2403">
        <v>3402</v>
      </c>
      <c r="B2403" t="s">
        <v>15</v>
      </c>
      <c r="C2403" t="s">
        <v>30</v>
      </c>
      <c r="D2403" t="s">
        <v>40</v>
      </c>
      <c r="E2403">
        <v>94.1</v>
      </c>
      <c r="F2403">
        <v>13592503</v>
      </c>
      <c r="G2403" s="2">
        <v>44527.92759259259</v>
      </c>
      <c r="H2403" t="s">
        <v>744</v>
      </c>
      <c r="I2403">
        <f t="shared" si="37"/>
        <v>144447.42826780022</v>
      </c>
    </row>
    <row r="2404" spans="1:9" x14ac:dyDescent="0.25">
      <c r="A2404">
        <v>3403</v>
      </c>
      <c r="B2404" t="s">
        <v>18</v>
      </c>
      <c r="C2404" t="s">
        <v>33</v>
      </c>
      <c r="D2404" t="s">
        <v>41</v>
      </c>
      <c r="E2404">
        <v>62.44</v>
      </c>
      <c r="F2404">
        <v>46984063</v>
      </c>
      <c r="G2404" s="2">
        <v>38843.284282407411</v>
      </c>
      <c r="H2404" t="s">
        <v>502</v>
      </c>
      <c r="I2404">
        <f t="shared" si="37"/>
        <v>752467.37668161443</v>
      </c>
    </row>
    <row r="2405" spans="1:9" x14ac:dyDescent="0.25">
      <c r="A2405">
        <v>3404</v>
      </c>
      <c r="B2405" t="s">
        <v>13</v>
      </c>
      <c r="C2405" t="s">
        <v>28</v>
      </c>
      <c r="D2405" t="s">
        <v>42</v>
      </c>
      <c r="E2405">
        <v>70.739999999999995</v>
      </c>
      <c r="F2405">
        <v>73925998</v>
      </c>
      <c r="G2405" s="2">
        <v>39956.095092592594</v>
      </c>
      <c r="H2405" t="s">
        <v>1266</v>
      </c>
      <c r="I2405">
        <f t="shared" si="37"/>
        <v>1045038.139666384</v>
      </c>
    </row>
    <row r="2406" spans="1:9" x14ac:dyDescent="0.25">
      <c r="A2406">
        <v>3405</v>
      </c>
      <c r="B2406" t="s">
        <v>18</v>
      </c>
      <c r="C2406" t="s">
        <v>33</v>
      </c>
      <c r="D2406" t="s">
        <v>41</v>
      </c>
      <c r="E2406">
        <v>93.63</v>
      </c>
      <c r="F2406">
        <v>20376114</v>
      </c>
      <c r="G2406" s="2">
        <v>40232.946956018517</v>
      </c>
      <c r="H2406" t="s">
        <v>780</v>
      </c>
      <c r="I2406">
        <f t="shared" si="37"/>
        <v>217623.77443127203</v>
      </c>
    </row>
    <row r="2407" spans="1:9" x14ac:dyDescent="0.25">
      <c r="A2407">
        <v>3406</v>
      </c>
      <c r="B2407" t="s">
        <v>13</v>
      </c>
      <c r="C2407" t="s">
        <v>28</v>
      </c>
      <c r="D2407" t="s">
        <v>45</v>
      </c>
      <c r="E2407">
        <v>76.17</v>
      </c>
      <c r="F2407">
        <v>81981676</v>
      </c>
      <c r="G2407" s="2">
        <v>42286.842314814807</v>
      </c>
      <c r="H2407" t="s">
        <v>1101</v>
      </c>
      <c r="I2407">
        <f t="shared" si="37"/>
        <v>1076298.7527898122</v>
      </c>
    </row>
    <row r="2408" spans="1:9" x14ac:dyDescent="0.25">
      <c r="A2408">
        <v>3407</v>
      </c>
      <c r="B2408" t="s">
        <v>14</v>
      </c>
      <c r="C2408" t="s">
        <v>29</v>
      </c>
      <c r="D2408" t="s">
        <v>39</v>
      </c>
      <c r="E2408">
        <v>189.14</v>
      </c>
      <c r="F2408">
        <v>84388426</v>
      </c>
      <c r="G2408" s="2">
        <v>43840.473391203697</v>
      </c>
      <c r="H2408" t="s">
        <v>206</v>
      </c>
      <c r="I2408">
        <f t="shared" si="37"/>
        <v>446169.11282647779</v>
      </c>
    </row>
    <row r="2409" spans="1:9" x14ac:dyDescent="0.25">
      <c r="A2409">
        <v>3408</v>
      </c>
      <c r="B2409" t="s">
        <v>22</v>
      </c>
      <c r="C2409" t="s">
        <v>37</v>
      </c>
      <c r="D2409" t="s">
        <v>43</v>
      </c>
      <c r="E2409">
        <v>153.27000000000001</v>
      </c>
      <c r="F2409">
        <v>6706258</v>
      </c>
      <c r="G2409" s="2">
        <v>42045.145833333343</v>
      </c>
      <c r="H2409" t="s">
        <v>1144</v>
      </c>
      <c r="I2409">
        <f t="shared" si="37"/>
        <v>43754.53774385072</v>
      </c>
    </row>
    <row r="2410" spans="1:9" x14ac:dyDescent="0.25">
      <c r="A2410">
        <v>3409</v>
      </c>
      <c r="B2410" t="s">
        <v>21</v>
      </c>
      <c r="C2410" t="s">
        <v>36</v>
      </c>
      <c r="D2410" t="s">
        <v>42</v>
      </c>
      <c r="E2410">
        <v>124.57</v>
      </c>
      <c r="F2410">
        <v>73417537</v>
      </c>
      <c r="G2410" s="2">
        <v>38513.775625000002</v>
      </c>
      <c r="H2410" t="s">
        <v>594</v>
      </c>
      <c r="I2410">
        <f t="shared" si="37"/>
        <v>589367.72096010274</v>
      </c>
    </row>
    <row r="2411" spans="1:9" x14ac:dyDescent="0.25">
      <c r="A2411">
        <v>3410</v>
      </c>
      <c r="B2411" t="s">
        <v>19</v>
      </c>
      <c r="C2411" t="s">
        <v>34</v>
      </c>
      <c r="D2411" t="s">
        <v>44</v>
      </c>
      <c r="E2411">
        <v>93.68</v>
      </c>
      <c r="F2411">
        <v>65555629</v>
      </c>
      <c r="G2411" s="2">
        <v>42453.306388888886</v>
      </c>
      <c r="H2411" t="s">
        <v>637</v>
      </c>
      <c r="I2411">
        <f t="shared" si="37"/>
        <v>699782.54696840304</v>
      </c>
    </row>
    <row r="2412" spans="1:9" x14ac:dyDescent="0.25">
      <c r="A2412">
        <v>3411</v>
      </c>
      <c r="B2412" t="s">
        <v>20</v>
      </c>
      <c r="C2412" t="s">
        <v>35</v>
      </c>
      <c r="D2412" t="s">
        <v>39</v>
      </c>
      <c r="E2412">
        <v>75.260000000000005</v>
      </c>
      <c r="F2412">
        <v>93569435</v>
      </c>
      <c r="G2412" s="2">
        <v>40055.465324074074</v>
      </c>
      <c r="H2412" t="s">
        <v>1030</v>
      </c>
      <c r="I2412">
        <f t="shared" si="37"/>
        <v>1243282.4209407386</v>
      </c>
    </row>
    <row r="2413" spans="1:9" x14ac:dyDescent="0.25">
      <c r="A2413">
        <v>3412</v>
      </c>
      <c r="B2413" t="s">
        <v>20</v>
      </c>
      <c r="C2413" t="s">
        <v>35</v>
      </c>
      <c r="D2413" t="s">
        <v>45</v>
      </c>
      <c r="E2413">
        <v>113.31</v>
      </c>
      <c r="F2413">
        <v>22233070</v>
      </c>
      <c r="G2413" s="2">
        <v>43149.178819444453</v>
      </c>
      <c r="H2413" t="s">
        <v>1267</v>
      </c>
      <c r="I2413">
        <f t="shared" si="37"/>
        <v>196214.54417085869</v>
      </c>
    </row>
    <row r="2414" spans="1:9" x14ac:dyDescent="0.25">
      <c r="A2414">
        <v>3413</v>
      </c>
      <c r="B2414" t="s">
        <v>21</v>
      </c>
      <c r="C2414" t="s">
        <v>36</v>
      </c>
      <c r="D2414" t="s">
        <v>39</v>
      </c>
      <c r="E2414">
        <v>34.799999999999997</v>
      </c>
      <c r="F2414">
        <v>77418735</v>
      </c>
      <c r="G2414" s="2">
        <v>42972.06894675926</v>
      </c>
      <c r="H2414" t="s">
        <v>1189</v>
      </c>
      <c r="I2414">
        <f t="shared" si="37"/>
        <v>2224676.2931034486</v>
      </c>
    </row>
    <row r="2415" spans="1:9" x14ac:dyDescent="0.25">
      <c r="A2415">
        <v>3414</v>
      </c>
      <c r="B2415" t="s">
        <v>21</v>
      </c>
      <c r="C2415" t="s">
        <v>36</v>
      </c>
      <c r="D2415" t="s">
        <v>45</v>
      </c>
      <c r="E2415">
        <v>86.67</v>
      </c>
      <c r="F2415">
        <v>8794307</v>
      </c>
      <c r="G2415" s="2">
        <v>41895.834687499999</v>
      </c>
      <c r="H2415" t="s">
        <v>121</v>
      </c>
      <c r="I2415">
        <f t="shared" si="37"/>
        <v>101468.87042806046</v>
      </c>
    </row>
    <row r="2416" spans="1:9" x14ac:dyDescent="0.25">
      <c r="A2416">
        <v>3415</v>
      </c>
      <c r="B2416" t="s">
        <v>21</v>
      </c>
      <c r="C2416" t="s">
        <v>36</v>
      </c>
      <c r="D2416" t="s">
        <v>42</v>
      </c>
      <c r="E2416">
        <v>130.32</v>
      </c>
      <c r="F2416">
        <v>79167493</v>
      </c>
      <c r="G2416" s="2">
        <v>40551.37945601852</v>
      </c>
      <c r="H2416" t="s">
        <v>212</v>
      </c>
      <c r="I2416">
        <f t="shared" si="37"/>
        <v>607485.36678944144</v>
      </c>
    </row>
    <row r="2417" spans="1:9" x14ac:dyDescent="0.25">
      <c r="A2417">
        <v>3416</v>
      </c>
      <c r="B2417" t="s">
        <v>22</v>
      </c>
      <c r="C2417" t="s">
        <v>37</v>
      </c>
      <c r="D2417" t="s">
        <v>38</v>
      </c>
      <c r="E2417">
        <v>176.13</v>
      </c>
      <c r="F2417">
        <v>37443461</v>
      </c>
      <c r="G2417" s="2">
        <v>42263.449305555558</v>
      </c>
      <c r="H2417" t="s">
        <v>1268</v>
      </c>
      <c r="I2417">
        <f t="shared" si="37"/>
        <v>212589.91086129565</v>
      </c>
    </row>
    <row r="2418" spans="1:9" x14ac:dyDescent="0.25">
      <c r="A2418">
        <v>3417</v>
      </c>
      <c r="B2418" t="s">
        <v>18</v>
      </c>
      <c r="C2418" t="s">
        <v>33</v>
      </c>
      <c r="D2418" t="s">
        <v>48</v>
      </c>
      <c r="E2418">
        <v>162.69999999999999</v>
      </c>
      <c r="F2418">
        <v>25915332</v>
      </c>
      <c r="G2418" s="2">
        <v>43930.153923611113</v>
      </c>
      <c r="H2418" t="s">
        <v>824</v>
      </c>
      <c r="I2418">
        <f t="shared" si="37"/>
        <v>159282.92562999387</v>
      </c>
    </row>
    <row r="2419" spans="1:9" x14ac:dyDescent="0.25">
      <c r="A2419">
        <v>3418</v>
      </c>
      <c r="B2419" t="s">
        <v>8</v>
      </c>
      <c r="C2419" t="s">
        <v>23</v>
      </c>
      <c r="D2419" t="s">
        <v>39</v>
      </c>
      <c r="E2419">
        <v>155.85</v>
      </c>
      <c r="F2419">
        <v>50006514</v>
      </c>
      <c r="G2419" s="2">
        <v>39336.273888888893</v>
      </c>
      <c r="H2419" t="s">
        <v>882</v>
      </c>
      <c r="I2419">
        <f t="shared" si="37"/>
        <v>320863.0991337825</v>
      </c>
    </row>
    <row r="2420" spans="1:9" x14ac:dyDescent="0.25">
      <c r="A2420">
        <v>3419</v>
      </c>
      <c r="B2420" t="s">
        <v>18</v>
      </c>
      <c r="C2420" t="s">
        <v>33</v>
      </c>
      <c r="D2420" t="s">
        <v>38</v>
      </c>
      <c r="E2420">
        <v>180.11</v>
      </c>
      <c r="F2420">
        <v>61504232</v>
      </c>
      <c r="G2420" s="2">
        <v>42728.873761574083</v>
      </c>
      <c r="H2420" t="s">
        <v>517</v>
      </c>
      <c r="I2420">
        <f t="shared" si="37"/>
        <v>341481.4946421631</v>
      </c>
    </row>
    <row r="2421" spans="1:9" x14ac:dyDescent="0.25">
      <c r="A2421">
        <v>3420</v>
      </c>
      <c r="B2421" t="s">
        <v>10</v>
      </c>
      <c r="C2421" t="s">
        <v>25</v>
      </c>
      <c r="D2421" t="s">
        <v>41</v>
      </c>
      <c r="E2421">
        <v>146.27000000000001</v>
      </c>
      <c r="F2421">
        <v>14973883</v>
      </c>
      <c r="G2421" s="2">
        <v>37961.514710648153</v>
      </c>
      <c r="H2421" t="s">
        <v>182</v>
      </c>
      <c r="I2421">
        <f t="shared" si="37"/>
        <v>102371.5252615027</v>
      </c>
    </row>
    <row r="2422" spans="1:9" x14ac:dyDescent="0.25">
      <c r="A2422">
        <v>3421</v>
      </c>
      <c r="B2422" t="s">
        <v>9</v>
      </c>
      <c r="C2422" t="s">
        <v>24</v>
      </c>
      <c r="D2422" t="s">
        <v>44</v>
      </c>
      <c r="E2422">
        <v>133.12</v>
      </c>
      <c r="F2422">
        <v>978862</v>
      </c>
      <c r="G2422" s="2">
        <v>39275.827372685177</v>
      </c>
      <c r="H2422" t="s">
        <v>77</v>
      </c>
      <c r="I2422">
        <f t="shared" si="37"/>
        <v>7353.2301682692305</v>
      </c>
    </row>
    <row r="2423" spans="1:9" x14ac:dyDescent="0.25">
      <c r="A2423">
        <v>3422</v>
      </c>
      <c r="B2423" t="s">
        <v>21</v>
      </c>
      <c r="C2423" t="s">
        <v>36</v>
      </c>
      <c r="D2423" t="s">
        <v>44</v>
      </c>
      <c r="E2423">
        <v>46.2</v>
      </c>
      <c r="F2423">
        <v>53566560</v>
      </c>
      <c r="G2423" s="2">
        <v>39580.983055555553</v>
      </c>
      <c r="H2423" t="s">
        <v>228</v>
      </c>
      <c r="I2423">
        <f t="shared" si="37"/>
        <v>1159449.3506493506</v>
      </c>
    </row>
    <row r="2424" spans="1:9" x14ac:dyDescent="0.25">
      <c r="A2424">
        <v>3423</v>
      </c>
      <c r="B2424" t="s">
        <v>17</v>
      </c>
      <c r="C2424" t="s">
        <v>32</v>
      </c>
      <c r="D2424" t="s">
        <v>44</v>
      </c>
      <c r="E2424">
        <v>139.82</v>
      </c>
      <c r="F2424">
        <v>47613728</v>
      </c>
      <c r="G2424" s="2">
        <v>41293.754155092603</v>
      </c>
      <c r="H2424" t="s">
        <v>1269</v>
      </c>
      <c r="I2424">
        <f t="shared" si="37"/>
        <v>340535.88900014304</v>
      </c>
    </row>
    <row r="2425" spans="1:9" x14ac:dyDescent="0.25">
      <c r="A2425">
        <v>3424</v>
      </c>
      <c r="B2425" t="s">
        <v>10</v>
      </c>
      <c r="C2425" t="s">
        <v>25</v>
      </c>
      <c r="D2425" t="s">
        <v>45</v>
      </c>
      <c r="E2425">
        <v>154.66999999999999</v>
      </c>
      <c r="F2425">
        <v>43216792</v>
      </c>
      <c r="G2425" s="2">
        <v>43597.434259259258</v>
      </c>
      <c r="H2425" t="s">
        <v>908</v>
      </c>
      <c r="I2425">
        <f t="shared" si="37"/>
        <v>279412.89196353528</v>
      </c>
    </row>
    <row r="2426" spans="1:9" x14ac:dyDescent="0.25">
      <c r="A2426">
        <v>3425</v>
      </c>
      <c r="B2426" t="s">
        <v>14</v>
      </c>
      <c r="C2426" t="s">
        <v>29</v>
      </c>
      <c r="D2426" t="s">
        <v>41</v>
      </c>
      <c r="E2426">
        <v>118.6</v>
      </c>
      <c r="F2426">
        <v>23379218</v>
      </c>
      <c r="G2426" s="2">
        <v>43694.738518518519</v>
      </c>
      <c r="H2426" t="s">
        <v>806</v>
      </c>
      <c r="I2426">
        <f t="shared" si="37"/>
        <v>197126.62731871838</v>
      </c>
    </row>
    <row r="2427" spans="1:9" x14ac:dyDescent="0.25">
      <c r="A2427">
        <v>3426</v>
      </c>
      <c r="B2427" t="s">
        <v>22</v>
      </c>
      <c r="C2427" t="s">
        <v>37</v>
      </c>
      <c r="D2427" t="s">
        <v>39</v>
      </c>
      <c r="E2427">
        <v>104.54</v>
      </c>
      <c r="F2427">
        <v>80766763</v>
      </c>
      <c r="G2427" s="2">
        <v>40036.608726851853</v>
      </c>
      <c r="H2427" t="s">
        <v>178</v>
      </c>
      <c r="I2427">
        <f t="shared" si="37"/>
        <v>772591.9552324469</v>
      </c>
    </row>
    <row r="2428" spans="1:9" x14ac:dyDescent="0.25">
      <c r="A2428">
        <v>3427</v>
      </c>
      <c r="B2428" t="s">
        <v>11</v>
      </c>
      <c r="C2428" t="s">
        <v>26</v>
      </c>
      <c r="D2428" t="s">
        <v>40</v>
      </c>
      <c r="E2428">
        <v>175.52</v>
      </c>
      <c r="F2428">
        <v>3969447</v>
      </c>
      <c r="G2428" s="2">
        <v>44053.522175925929</v>
      </c>
      <c r="H2428" t="s">
        <v>446</v>
      </c>
      <c r="I2428">
        <f t="shared" si="37"/>
        <v>22615.354375569736</v>
      </c>
    </row>
    <row r="2429" spans="1:9" x14ac:dyDescent="0.25">
      <c r="A2429">
        <v>3428</v>
      </c>
      <c r="B2429" t="s">
        <v>9</v>
      </c>
      <c r="C2429" t="s">
        <v>24</v>
      </c>
      <c r="D2429" t="s">
        <v>39</v>
      </c>
      <c r="E2429">
        <v>132.47</v>
      </c>
      <c r="F2429">
        <v>81659386</v>
      </c>
      <c r="G2429" s="2">
        <v>43783.261203703703</v>
      </c>
      <c r="H2429" t="s">
        <v>822</v>
      </c>
      <c r="I2429">
        <f t="shared" si="37"/>
        <v>616436.82343172038</v>
      </c>
    </row>
    <row r="2430" spans="1:9" x14ac:dyDescent="0.25">
      <c r="A2430">
        <v>3429</v>
      </c>
      <c r="B2430" t="s">
        <v>10</v>
      </c>
      <c r="C2430" t="s">
        <v>25</v>
      </c>
      <c r="D2430" t="s">
        <v>42</v>
      </c>
      <c r="E2430">
        <v>88.5</v>
      </c>
      <c r="F2430">
        <v>1881200</v>
      </c>
      <c r="G2430" s="2">
        <v>43747.491053240738</v>
      </c>
      <c r="H2430" t="s">
        <v>1270</v>
      </c>
      <c r="I2430">
        <f t="shared" si="37"/>
        <v>21256.497175141241</v>
      </c>
    </row>
    <row r="2431" spans="1:9" x14ac:dyDescent="0.25">
      <c r="A2431">
        <v>3430</v>
      </c>
      <c r="B2431" t="s">
        <v>16</v>
      </c>
      <c r="C2431" t="s">
        <v>31</v>
      </c>
      <c r="D2431" t="s">
        <v>41</v>
      </c>
      <c r="E2431">
        <v>124.87</v>
      </c>
      <c r="F2431">
        <v>87806887</v>
      </c>
      <c r="G2431" s="2">
        <v>41141.813298611109</v>
      </c>
      <c r="H2431" t="s">
        <v>887</v>
      </c>
      <c r="I2431">
        <f t="shared" si="37"/>
        <v>703186.40986626083</v>
      </c>
    </row>
    <row r="2432" spans="1:9" x14ac:dyDescent="0.25">
      <c r="A2432">
        <v>3431</v>
      </c>
      <c r="B2432" t="s">
        <v>20</v>
      </c>
      <c r="C2432" t="s">
        <v>35</v>
      </c>
      <c r="D2432" t="s">
        <v>47</v>
      </c>
      <c r="E2432">
        <v>69.53</v>
      </c>
      <c r="F2432">
        <v>80818104</v>
      </c>
      <c r="G2432" s="2">
        <v>39445.400810185187</v>
      </c>
      <c r="H2432" t="s">
        <v>676</v>
      </c>
      <c r="I2432">
        <f t="shared" si="37"/>
        <v>1162348.6840212857</v>
      </c>
    </row>
    <row r="2433" spans="1:9" x14ac:dyDescent="0.25">
      <c r="A2433">
        <v>3432</v>
      </c>
      <c r="B2433" t="s">
        <v>19</v>
      </c>
      <c r="C2433" t="s">
        <v>34</v>
      </c>
      <c r="D2433" t="s">
        <v>47</v>
      </c>
      <c r="E2433">
        <v>179.22</v>
      </c>
      <c r="F2433">
        <v>17184388</v>
      </c>
      <c r="G2433" s="2">
        <v>42580.515659722223</v>
      </c>
      <c r="H2433" t="s">
        <v>1271</v>
      </c>
      <c r="I2433">
        <f t="shared" si="37"/>
        <v>95884.320946322958</v>
      </c>
    </row>
    <row r="2434" spans="1:9" x14ac:dyDescent="0.25">
      <c r="A2434">
        <v>3433</v>
      </c>
      <c r="B2434" t="s">
        <v>13</v>
      </c>
      <c r="C2434" t="s">
        <v>28</v>
      </c>
      <c r="D2434" t="s">
        <v>39</v>
      </c>
      <c r="E2434">
        <v>135.9</v>
      </c>
      <c r="F2434">
        <v>53079167</v>
      </c>
      <c r="G2434" s="2">
        <v>37901.043935185182</v>
      </c>
      <c r="H2434" t="s">
        <v>86</v>
      </c>
      <c r="I2434">
        <f t="shared" si="37"/>
        <v>390575.18027961737</v>
      </c>
    </row>
    <row r="2435" spans="1:9" x14ac:dyDescent="0.25">
      <c r="A2435">
        <v>3434</v>
      </c>
      <c r="B2435" t="s">
        <v>13</v>
      </c>
      <c r="C2435" t="s">
        <v>28</v>
      </c>
      <c r="D2435" t="s">
        <v>38</v>
      </c>
      <c r="E2435">
        <v>61.83</v>
      </c>
      <c r="F2435">
        <v>59879278</v>
      </c>
      <c r="G2435" s="2">
        <v>42281.511979166673</v>
      </c>
      <c r="H2435" t="s">
        <v>1272</v>
      </c>
      <c r="I2435">
        <f t="shared" ref="I2435:I2498" si="38">F2435/E2435</f>
        <v>968450.23451399</v>
      </c>
    </row>
    <row r="2436" spans="1:9" x14ac:dyDescent="0.25">
      <c r="A2436">
        <v>3435</v>
      </c>
      <c r="B2436" t="s">
        <v>13</v>
      </c>
      <c r="C2436" t="s">
        <v>28</v>
      </c>
      <c r="D2436" t="s">
        <v>38</v>
      </c>
      <c r="E2436">
        <v>131.91</v>
      </c>
      <c r="F2436">
        <v>89383198</v>
      </c>
      <c r="G2436" s="2">
        <v>40903.621655092589</v>
      </c>
      <c r="H2436" t="s">
        <v>1273</v>
      </c>
      <c r="I2436">
        <f t="shared" si="38"/>
        <v>677607.44446971419</v>
      </c>
    </row>
    <row r="2437" spans="1:9" x14ac:dyDescent="0.25">
      <c r="A2437">
        <v>3436</v>
      </c>
      <c r="B2437" t="s">
        <v>20</v>
      </c>
      <c r="C2437" t="s">
        <v>35</v>
      </c>
      <c r="D2437" t="s">
        <v>39</v>
      </c>
      <c r="E2437">
        <v>164.67</v>
      </c>
      <c r="F2437">
        <v>74090791</v>
      </c>
      <c r="G2437" s="2">
        <v>43856.062002314808</v>
      </c>
      <c r="H2437" t="s">
        <v>1070</v>
      </c>
      <c r="I2437">
        <f t="shared" si="38"/>
        <v>449934.96690350398</v>
      </c>
    </row>
    <row r="2438" spans="1:9" x14ac:dyDescent="0.25">
      <c r="A2438">
        <v>3437</v>
      </c>
      <c r="B2438" t="s">
        <v>22</v>
      </c>
      <c r="C2438" t="s">
        <v>37</v>
      </c>
      <c r="D2438" t="s">
        <v>44</v>
      </c>
      <c r="E2438">
        <v>192.11</v>
      </c>
      <c r="F2438">
        <v>4863557</v>
      </c>
      <c r="G2438" s="2">
        <v>44559.114548611113</v>
      </c>
      <c r="H2438" t="s">
        <v>982</v>
      </c>
      <c r="I2438">
        <f t="shared" si="38"/>
        <v>25316.521784394357</v>
      </c>
    </row>
    <row r="2439" spans="1:9" x14ac:dyDescent="0.25">
      <c r="A2439">
        <v>3438</v>
      </c>
      <c r="B2439" t="s">
        <v>15</v>
      </c>
      <c r="C2439" t="s">
        <v>30</v>
      </c>
      <c r="D2439" t="s">
        <v>45</v>
      </c>
      <c r="E2439">
        <v>84.72</v>
      </c>
      <c r="F2439">
        <v>14673630</v>
      </c>
      <c r="G2439" s="2">
        <v>38200.097199074073</v>
      </c>
      <c r="H2439" t="s">
        <v>807</v>
      </c>
      <c r="I2439">
        <f t="shared" si="38"/>
        <v>173201.48725212464</v>
      </c>
    </row>
    <row r="2440" spans="1:9" x14ac:dyDescent="0.25">
      <c r="A2440">
        <v>3439</v>
      </c>
      <c r="B2440" t="s">
        <v>21</v>
      </c>
      <c r="C2440" t="s">
        <v>36</v>
      </c>
      <c r="D2440" t="s">
        <v>46</v>
      </c>
      <c r="E2440">
        <v>160.74</v>
      </c>
      <c r="F2440">
        <v>42607984</v>
      </c>
      <c r="G2440" s="2">
        <v>40450.723726851851</v>
      </c>
      <c r="H2440" t="s">
        <v>177</v>
      </c>
      <c r="I2440">
        <f t="shared" si="38"/>
        <v>265073.93305959937</v>
      </c>
    </row>
    <row r="2441" spans="1:9" x14ac:dyDescent="0.25">
      <c r="A2441">
        <v>3440</v>
      </c>
      <c r="B2441" t="s">
        <v>21</v>
      </c>
      <c r="C2441" t="s">
        <v>36</v>
      </c>
      <c r="D2441" t="s">
        <v>46</v>
      </c>
      <c r="E2441">
        <v>102.32</v>
      </c>
      <c r="F2441">
        <v>63081876</v>
      </c>
      <c r="G2441" s="2">
        <v>40049.050011574072</v>
      </c>
      <c r="H2441" t="s">
        <v>888</v>
      </c>
      <c r="I2441">
        <f t="shared" si="38"/>
        <v>616515.598123534</v>
      </c>
    </row>
    <row r="2442" spans="1:9" x14ac:dyDescent="0.25">
      <c r="A2442">
        <v>3441</v>
      </c>
      <c r="B2442" t="s">
        <v>8</v>
      </c>
      <c r="C2442" t="s">
        <v>23</v>
      </c>
      <c r="D2442" t="s">
        <v>41</v>
      </c>
      <c r="E2442">
        <v>143.44999999999999</v>
      </c>
      <c r="F2442">
        <v>84819318</v>
      </c>
      <c r="G2442" s="2">
        <v>41305.813726851848</v>
      </c>
      <c r="H2442" t="s">
        <v>1274</v>
      </c>
      <c r="I2442">
        <f t="shared" si="38"/>
        <v>591281.408156152</v>
      </c>
    </row>
    <row r="2443" spans="1:9" x14ac:dyDescent="0.25">
      <c r="A2443">
        <v>3442</v>
      </c>
      <c r="B2443" t="s">
        <v>20</v>
      </c>
      <c r="C2443" t="s">
        <v>35</v>
      </c>
      <c r="D2443" t="s">
        <v>48</v>
      </c>
      <c r="E2443">
        <v>33.81</v>
      </c>
      <c r="F2443">
        <v>13990087</v>
      </c>
      <c r="G2443" s="2">
        <v>38970.883344907408</v>
      </c>
      <c r="H2443" t="s">
        <v>1275</v>
      </c>
      <c r="I2443">
        <f t="shared" si="38"/>
        <v>413785.47766932857</v>
      </c>
    </row>
    <row r="2444" spans="1:9" x14ac:dyDescent="0.25">
      <c r="A2444">
        <v>3443</v>
      </c>
      <c r="B2444" t="s">
        <v>16</v>
      </c>
      <c r="C2444" t="s">
        <v>31</v>
      </c>
      <c r="D2444" t="s">
        <v>39</v>
      </c>
      <c r="E2444">
        <v>92.96</v>
      </c>
      <c r="F2444">
        <v>54194166</v>
      </c>
      <c r="G2444" s="2">
        <v>38867.484351851846</v>
      </c>
      <c r="H2444" t="s">
        <v>237</v>
      </c>
      <c r="I2444">
        <f t="shared" si="38"/>
        <v>582983.71342512907</v>
      </c>
    </row>
    <row r="2445" spans="1:9" x14ac:dyDescent="0.25">
      <c r="A2445">
        <v>3444</v>
      </c>
      <c r="B2445" t="s">
        <v>13</v>
      </c>
      <c r="C2445" t="s">
        <v>28</v>
      </c>
      <c r="D2445" t="s">
        <v>43</v>
      </c>
      <c r="E2445">
        <v>73.59</v>
      </c>
      <c r="F2445">
        <v>83396828</v>
      </c>
      <c r="G2445" s="2">
        <v>39329.395532407398</v>
      </c>
      <c r="H2445" t="s">
        <v>1276</v>
      </c>
      <c r="I2445">
        <f t="shared" si="38"/>
        <v>1133263.0520451148</v>
      </c>
    </row>
    <row r="2446" spans="1:9" x14ac:dyDescent="0.25">
      <c r="A2446">
        <v>3445</v>
      </c>
      <c r="B2446" t="s">
        <v>19</v>
      </c>
      <c r="C2446" t="s">
        <v>34</v>
      </c>
      <c r="D2446" t="s">
        <v>47</v>
      </c>
      <c r="E2446">
        <v>42.19</v>
      </c>
      <c r="F2446">
        <v>12067277</v>
      </c>
      <c r="G2446" s="2">
        <v>39443.676319444443</v>
      </c>
      <c r="H2446" t="s">
        <v>1277</v>
      </c>
      <c r="I2446">
        <f t="shared" si="38"/>
        <v>286022.20905427827</v>
      </c>
    </row>
    <row r="2447" spans="1:9" x14ac:dyDescent="0.25">
      <c r="A2447">
        <v>3446</v>
      </c>
      <c r="B2447" t="s">
        <v>15</v>
      </c>
      <c r="C2447" t="s">
        <v>30</v>
      </c>
      <c r="D2447" t="s">
        <v>45</v>
      </c>
      <c r="E2447">
        <v>171.22</v>
      </c>
      <c r="F2447">
        <v>34058256</v>
      </c>
      <c r="G2447" s="2">
        <v>39484.591967592591</v>
      </c>
      <c r="H2447" t="s">
        <v>256</v>
      </c>
      <c r="I2447">
        <f t="shared" si="38"/>
        <v>198915.17346104427</v>
      </c>
    </row>
    <row r="2448" spans="1:9" x14ac:dyDescent="0.25">
      <c r="A2448">
        <v>3447</v>
      </c>
      <c r="B2448" t="s">
        <v>22</v>
      </c>
      <c r="C2448" t="s">
        <v>37</v>
      </c>
      <c r="D2448" t="s">
        <v>45</v>
      </c>
      <c r="E2448">
        <v>198.9</v>
      </c>
      <c r="F2448">
        <v>66085080</v>
      </c>
      <c r="G2448" s="2">
        <v>39231.274930555563</v>
      </c>
      <c r="H2448" t="s">
        <v>1278</v>
      </c>
      <c r="I2448">
        <f t="shared" si="38"/>
        <v>332252.79034690798</v>
      </c>
    </row>
    <row r="2449" spans="1:9" x14ac:dyDescent="0.25">
      <c r="A2449">
        <v>3448</v>
      </c>
      <c r="B2449" t="s">
        <v>22</v>
      </c>
      <c r="C2449" t="s">
        <v>37</v>
      </c>
      <c r="D2449" t="s">
        <v>42</v>
      </c>
      <c r="E2449">
        <v>51.56</v>
      </c>
      <c r="F2449">
        <v>8328020</v>
      </c>
      <c r="G2449" s="2">
        <v>40661.465787037043</v>
      </c>
      <c r="H2449" t="s">
        <v>569</v>
      </c>
      <c r="I2449">
        <f t="shared" si="38"/>
        <v>161520.94647013186</v>
      </c>
    </row>
    <row r="2450" spans="1:9" x14ac:dyDescent="0.25">
      <c r="A2450">
        <v>3449</v>
      </c>
      <c r="B2450" t="s">
        <v>8</v>
      </c>
      <c r="C2450" t="s">
        <v>23</v>
      </c>
      <c r="D2450" t="s">
        <v>42</v>
      </c>
      <c r="E2450">
        <v>43.71</v>
      </c>
      <c r="F2450">
        <v>88564386</v>
      </c>
      <c r="G2450" s="2">
        <v>38314.605115740742</v>
      </c>
      <c r="H2450" t="s">
        <v>765</v>
      </c>
      <c r="I2450">
        <f t="shared" si="38"/>
        <v>2026181.3315030886</v>
      </c>
    </row>
    <row r="2451" spans="1:9" x14ac:dyDescent="0.25">
      <c r="A2451">
        <v>3450</v>
      </c>
      <c r="B2451" t="s">
        <v>8</v>
      </c>
      <c r="C2451" t="s">
        <v>23</v>
      </c>
      <c r="D2451" t="s">
        <v>45</v>
      </c>
      <c r="E2451">
        <v>119.7</v>
      </c>
      <c r="F2451">
        <v>99520418</v>
      </c>
      <c r="G2451" s="2">
        <v>40705.121736111112</v>
      </c>
      <c r="H2451" t="s">
        <v>1279</v>
      </c>
      <c r="I2451">
        <f t="shared" si="38"/>
        <v>831415.35505430237</v>
      </c>
    </row>
    <row r="2452" spans="1:9" x14ac:dyDescent="0.25">
      <c r="A2452">
        <v>3451</v>
      </c>
      <c r="B2452" t="s">
        <v>10</v>
      </c>
      <c r="C2452" t="s">
        <v>25</v>
      </c>
      <c r="D2452" t="s">
        <v>44</v>
      </c>
      <c r="E2452">
        <v>102.83</v>
      </c>
      <c r="F2452">
        <v>88713232</v>
      </c>
      <c r="G2452" s="2">
        <v>39880.555752314824</v>
      </c>
      <c r="H2452" t="s">
        <v>1280</v>
      </c>
      <c r="I2452">
        <f t="shared" si="38"/>
        <v>862717.41709617816</v>
      </c>
    </row>
    <row r="2453" spans="1:9" x14ac:dyDescent="0.25">
      <c r="A2453">
        <v>3452</v>
      </c>
      <c r="B2453" t="s">
        <v>14</v>
      </c>
      <c r="C2453" t="s">
        <v>29</v>
      </c>
      <c r="D2453" t="s">
        <v>44</v>
      </c>
      <c r="E2453">
        <v>73.56</v>
      </c>
      <c r="F2453">
        <v>69302785</v>
      </c>
      <c r="G2453" s="2">
        <v>42807.564780092587</v>
      </c>
      <c r="H2453" t="s">
        <v>810</v>
      </c>
      <c r="I2453">
        <f t="shared" si="38"/>
        <v>942125.95160413266</v>
      </c>
    </row>
    <row r="2454" spans="1:9" x14ac:dyDescent="0.25">
      <c r="A2454">
        <v>3453</v>
      </c>
      <c r="B2454" t="s">
        <v>13</v>
      </c>
      <c r="C2454" t="s">
        <v>28</v>
      </c>
      <c r="D2454" t="s">
        <v>47</v>
      </c>
      <c r="E2454">
        <v>181.23</v>
      </c>
      <c r="F2454">
        <v>31471936</v>
      </c>
      <c r="G2454" s="2">
        <v>40066.643842592603</v>
      </c>
      <c r="H2454" t="s">
        <v>308</v>
      </c>
      <c r="I2454">
        <f t="shared" si="38"/>
        <v>173657.42978535563</v>
      </c>
    </row>
    <row r="2455" spans="1:9" x14ac:dyDescent="0.25">
      <c r="A2455">
        <v>3454</v>
      </c>
      <c r="B2455" t="s">
        <v>16</v>
      </c>
      <c r="C2455" t="s">
        <v>31</v>
      </c>
      <c r="D2455" t="s">
        <v>47</v>
      </c>
      <c r="E2455">
        <v>59.28</v>
      </c>
      <c r="F2455">
        <v>32830991</v>
      </c>
      <c r="G2455" s="2">
        <v>43523.934432870366</v>
      </c>
      <c r="H2455" t="s">
        <v>1281</v>
      </c>
      <c r="I2455">
        <f t="shared" si="38"/>
        <v>553829.13292847504</v>
      </c>
    </row>
    <row r="2456" spans="1:9" x14ac:dyDescent="0.25">
      <c r="A2456">
        <v>3455</v>
      </c>
      <c r="B2456" t="s">
        <v>17</v>
      </c>
      <c r="C2456" t="s">
        <v>32</v>
      </c>
      <c r="D2456" t="s">
        <v>38</v>
      </c>
      <c r="E2456">
        <v>81.27</v>
      </c>
      <c r="F2456">
        <v>69695910</v>
      </c>
      <c r="G2456" s="2">
        <v>39085.628680555557</v>
      </c>
      <c r="H2456" t="s">
        <v>1282</v>
      </c>
      <c r="I2456">
        <f t="shared" si="38"/>
        <v>857584.71760797349</v>
      </c>
    </row>
    <row r="2457" spans="1:9" x14ac:dyDescent="0.25">
      <c r="A2457">
        <v>3456</v>
      </c>
      <c r="B2457" t="s">
        <v>13</v>
      </c>
      <c r="C2457" t="s">
        <v>28</v>
      </c>
      <c r="D2457" t="s">
        <v>48</v>
      </c>
      <c r="E2457">
        <v>196.38</v>
      </c>
      <c r="F2457">
        <v>71344168</v>
      </c>
      <c r="G2457" s="2">
        <v>43102.786030092589</v>
      </c>
      <c r="H2457" t="s">
        <v>939</v>
      </c>
      <c r="I2457">
        <f t="shared" si="38"/>
        <v>363296.50677258376</v>
      </c>
    </row>
    <row r="2458" spans="1:9" x14ac:dyDescent="0.25">
      <c r="A2458">
        <v>3457</v>
      </c>
      <c r="B2458" t="s">
        <v>11</v>
      </c>
      <c r="C2458" t="s">
        <v>26</v>
      </c>
      <c r="D2458" t="s">
        <v>43</v>
      </c>
      <c r="E2458">
        <v>190.74</v>
      </c>
      <c r="F2458">
        <v>31549260</v>
      </c>
      <c r="G2458" s="2">
        <v>42997.653622685182</v>
      </c>
      <c r="H2458" t="s">
        <v>852</v>
      </c>
      <c r="I2458">
        <f t="shared" si="38"/>
        <v>165404.52972632903</v>
      </c>
    </row>
    <row r="2459" spans="1:9" x14ac:dyDescent="0.25">
      <c r="A2459">
        <v>3458</v>
      </c>
      <c r="B2459" t="s">
        <v>13</v>
      </c>
      <c r="C2459" t="s">
        <v>28</v>
      </c>
      <c r="D2459" t="s">
        <v>44</v>
      </c>
      <c r="E2459">
        <v>40.659999999999997</v>
      </c>
      <c r="F2459">
        <v>33536771</v>
      </c>
      <c r="G2459" s="2">
        <v>43132.268020833333</v>
      </c>
      <c r="H2459" t="s">
        <v>545</v>
      </c>
      <c r="I2459">
        <f t="shared" si="38"/>
        <v>824809.91146089532</v>
      </c>
    </row>
    <row r="2460" spans="1:9" x14ac:dyDescent="0.25">
      <c r="A2460">
        <v>3459</v>
      </c>
      <c r="B2460" t="s">
        <v>13</v>
      </c>
      <c r="C2460" t="s">
        <v>28</v>
      </c>
      <c r="D2460" t="s">
        <v>44</v>
      </c>
      <c r="E2460">
        <v>167.49</v>
      </c>
      <c r="F2460">
        <v>39424824</v>
      </c>
      <c r="G2460" s="2">
        <v>42439.827662037038</v>
      </c>
      <c r="H2460" t="s">
        <v>1230</v>
      </c>
      <c r="I2460">
        <f t="shared" si="38"/>
        <v>235386.13648576033</v>
      </c>
    </row>
    <row r="2461" spans="1:9" x14ac:dyDescent="0.25">
      <c r="A2461">
        <v>3460</v>
      </c>
      <c r="B2461" t="s">
        <v>14</v>
      </c>
      <c r="C2461" t="s">
        <v>29</v>
      </c>
      <c r="D2461" t="s">
        <v>38</v>
      </c>
      <c r="E2461">
        <v>193.44</v>
      </c>
      <c r="F2461">
        <v>34945786</v>
      </c>
      <c r="G2461" s="2">
        <v>44046.954548611109</v>
      </c>
      <c r="H2461" t="s">
        <v>1182</v>
      </c>
      <c r="I2461">
        <f t="shared" si="38"/>
        <v>180654.39412737801</v>
      </c>
    </row>
    <row r="2462" spans="1:9" x14ac:dyDescent="0.25">
      <c r="A2462">
        <v>3461</v>
      </c>
      <c r="B2462" t="s">
        <v>20</v>
      </c>
      <c r="C2462" t="s">
        <v>35</v>
      </c>
      <c r="D2462" t="s">
        <v>41</v>
      </c>
      <c r="E2462">
        <v>189.12</v>
      </c>
      <c r="F2462">
        <v>69279364</v>
      </c>
      <c r="G2462" s="2">
        <v>42667.924328703702</v>
      </c>
      <c r="H2462" t="s">
        <v>1283</v>
      </c>
      <c r="I2462">
        <f t="shared" si="38"/>
        <v>366324.89424703893</v>
      </c>
    </row>
    <row r="2463" spans="1:9" x14ac:dyDescent="0.25">
      <c r="A2463">
        <v>3462</v>
      </c>
      <c r="B2463" t="s">
        <v>13</v>
      </c>
      <c r="C2463" t="s">
        <v>28</v>
      </c>
      <c r="D2463" t="s">
        <v>41</v>
      </c>
      <c r="E2463">
        <v>172.44</v>
      </c>
      <c r="F2463">
        <v>49091557</v>
      </c>
      <c r="G2463" s="2">
        <v>41379.806979166657</v>
      </c>
      <c r="H2463" t="s">
        <v>1028</v>
      </c>
      <c r="I2463">
        <f t="shared" si="38"/>
        <v>284687.75806077477</v>
      </c>
    </row>
    <row r="2464" spans="1:9" x14ac:dyDescent="0.25">
      <c r="A2464">
        <v>3463</v>
      </c>
      <c r="B2464" t="s">
        <v>21</v>
      </c>
      <c r="C2464" t="s">
        <v>36</v>
      </c>
      <c r="D2464" t="s">
        <v>45</v>
      </c>
      <c r="E2464">
        <v>78.39</v>
      </c>
      <c r="F2464">
        <v>64646590</v>
      </c>
      <c r="G2464" s="2">
        <v>40949.712025462963</v>
      </c>
      <c r="H2464" t="s">
        <v>1233</v>
      </c>
      <c r="I2464">
        <f t="shared" si="38"/>
        <v>824679.04069396609</v>
      </c>
    </row>
    <row r="2465" spans="1:9" x14ac:dyDescent="0.25">
      <c r="A2465">
        <v>3464</v>
      </c>
      <c r="B2465" t="s">
        <v>18</v>
      </c>
      <c r="C2465" t="s">
        <v>33</v>
      </c>
      <c r="D2465" t="s">
        <v>41</v>
      </c>
      <c r="E2465">
        <v>50.3</v>
      </c>
      <c r="F2465">
        <v>76264505</v>
      </c>
      <c r="G2465" s="2">
        <v>44116.9846875</v>
      </c>
      <c r="H2465" t="s">
        <v>452</v>
      </c>
      <c r="I2465">
        <f t="shared" si="38"/>
        <v>1516192.9423459244</v>
      </c>
    </row>
    <row r="2466" spans="1:9" x14ac:dyDescent="0.25">
      <c r="A2466">
        <v>3465</v>
      </c>
      <c r="B2466" t="s">
        <v>11</v>
      </c>
      <c r="C2466" t="s">
        <v>26</v>
      </c>
      <c r="D2466" t="s">
        <v>39</v>
      </c>
      <c r="E2466">
        <v>81.59</v>
      </c>
      <c r="F2466">
        <v>42333898</v>
      </c>
      <c r="G2466" s="2">
        <v>41186.012245370373</v>
      </c>
      <c r="H2466" t="s">
        <v>169</v>
      </c>
      <c r="I2466">
        <f t="shared" si="38"/>
        <v>518861.3555582792</v>
      </c>
    </row>
    <row r="2467" spans="1:9" x14ac:dyDescent="0.25">
      <c r="A2467">
        <v>3466</v>
      </c>
      <c r="B2467" t="s">
        <v>18</v>
      </c>
      <c r="C2467" t="s">
        <v>33</v>
      </c>
      <c r="D2467" t="s">
        <v>39</v>
      </c>
      <c r="E2467">
        <v>181.98</v>
      </c>
      <c r="F2467">
        <v>38797145</v>
      </c>
      <c r="G2467" s="2">
        <v>42544.035208333327</v>
      </c>
      <c r="H2467" t="s">
        <v>911</v>
      </c>
      <c r="I2467">
        <f t="shared" si="38"/>
        <v>213194.55434663151</v>
      </c>
    </row>
    <row r="2468" spans="1:9" x14ac:dyDescent="0.25">
      <c r="A2468">
        <v>3467</v>
      </c>
      <c r="B2468" t="s">
        <v>12</v>
      </c>
      <c r="C2468" t="s">
        <v>27</v>
      </c>
      <c r="D2468" t="s">
        <v>40</v>
      </c>
      <c r="E2468">
        <v>110.41</v>
      </c>
      <c r="F2468">
        <v>7786826</v>
      </c>
      <c r="G2468" s="2">
        <v>42507.193680555552</v>
      </c>
      <c r="H2468" t="s">
        <v>1284</v>
      </c>
      <c r="I2468">
        <f t="shared" si="38"/>
        <v>70526.455936962229</v>
      </c>
    </row>
    <row r="2469" spans="1:9" x14ac:dyDescent="0.25">
      <c r="A2469">
        <v>3468</v>
      </c>
      <c r="B2469" t="s">
        <v>12</v>
      </c>
      <c r="C2469" t="s">
        <v>27</v>
      </c>
      <c r="D2469" t="s">
        <v>42</v>
      </c>
      <c r="E2469">
        <v>166.35</v>
      </c>
      <c r="F2469">
        <v>35357857</v>
      </c>
      <c r="G2469" s="2">
        <v>37893.283900462957</v>
      </c>
      <c r="H2469" t="s">
        <v>215</v>
      </c>
      <c r="I2469">
        <f t="shared" si="38"/>
        <v>212550.98887886986</v>
      </c>
    </row>
    <row r="2470" spans="1:9" x14ac:dyDescent="0.25">
      <c r="A2470">
        <v>3469</v>
      </c>
      <c r="B2470" t="s">
        <v>15</v>
      </c>
      <c r="C2470" t="s">
        <v>30</v>
      </c>
      <c r="D2470" t="s">
        <v>41</v>
      </c>
      <c r="E2470">
        <v>171.78</v>
      </c>
      <c r="F2470">
        <v>21794120</v>
      </c>
      <c r="G2470" s="2">
        <v>42916.05641203704</v>
      </c>
      <c r="H2470" t="s">
        <v>149</v>
      </c>
      <c r="I2470">
        <f t="shared" si="38"/>
        <v>126872.27849575038</v>
      </c>
    </row>
    <row r="2471" spans="1:9" x14ac:dyDescent="0.25">
      <c r="A2471">
        <v>3470</v>
      </c>
      <c r="B2471" t="s">
        <v>10</v>
      </c>
      <c r="C2471" t="s">
        <v>25</v>
      </c>
      <c r="D2471" t="s">
        <v>43</v>
      </c>
      <c r="E2471">
        <v>122.23</v>
      </c>
      <c r="F2471">
        <v>22675969</v>
      </c>
      <c r="G2471" s="2">
        <v>41340.059039351851</v>
      </c>
      <c r="H2471" t="s">
        <v>432</v>
      </c>
      <c r="I2471">
        <f t="shared" si="38"/>
        <v>185518.84970956392</v>
      </c>
    </row>
    <row r="2472" spans="1:9" x14ac:dyDescent="0.25">
      <c r="A2472">
        <v>3471</v>
      </c>
      <c r="B2472" t="s">
        <v>15</v>
      </c>
      <c r="C2472" t="s">
        <v>30</v>
      </c>
      <c r="D2472" t="s">
        <v>40</v>
      </c>
      <c r="E2472">
        <v>169.34</v>
      </c>
      <c r="F2472">
        <v>87524872</v>
      </c>
      <c r="G2472" s="2">
        <v>39585.534560185188</v>
      </c>
      <c r="H2472" t="s">
        <v>1192</v>
      </c>
      <c r="I2472">
        <f t="shared" si="38"/>
        <v>516858.81658202433</v>
      </c>
    </row>
    <row r="2473" spans="1:9" x14ac:dyDescent="0.25">
      <c r="A2473">
        <v>3472</v>
      </c>
      <c r="B2473" t="s">
        <v>11</v>
      </c>
      <c r="C2473" t="s">
        <v>26</v>
      </c>
      <c r="D2473" t="s">
        <v>41</v>
      </c>
      <c r="E2473">
        <v>66.81</v>
      </c>
      <c r="F2473">
        <v>30498157</v>
      </c>
      <c r="G2473" s="2">
        <v>44701.709756944438</v>
      </c>
      <c r="H2473" t="s">
        <v>909</v>
      </c>
      <c r="I2473">
        <f t="shared" si="38"/>
        <v>456490.89956593321</v>
      </c>
    </row>
    <row r="2474" spans="1:9" x14ac:dyDescent="0.25">
      <c r="A2474">
        <v>3473</v>
      </c>
      <c r="B2474" t="s">
        <v>10</v>
      </c>
      <c r="C2474" t="s">
        <v>25</v>
      </c>
      <c r="D2474" t="s">
        <v>39</v>
      </c>
      <c r="E2474">
        <v>184.1</v>
      </c>
      <c r="F2474">
        <v>47050965</v>
      </c>
      <c r="G2474" s="2">
        <v>43762.666932870372</v>
      </c>
      <c r="H2474" t="s">
        <v>889</v>
      </c>
      <c r="I2474">
        <f t="shared" si="38"/>
        <v>255572.8680065182</v>
      </c>
    </row>
    <row r="2475" spans="1:9" x14ac:dyDescent="0.25">
      <c r="A2475">
        <v>3474</v>
      </c>
      <c r="B2475" t="s">
        <v>13</v>
      </c>
      <c r="C2475" t="s">
        <v>28</v>
      </c>
      <c r="D2475" t="s">
        <v>40</v>
      </c>
      <c r="E2475">
        <v>125.39</v>
      </c>
      <c r="F2475">
        <v>27157106</v>
      </c>
      <c r="G2475" s="2">
        <v>42795.424120370371</v>
      </c>
      <c r="H2475" t="s">
        <v>896</v>
      </c>
      <c r="I2475">
        <f t="shared" si="38"/>
        <v>216581.11492144509</v>
      </c>
    </row>
    <row r="2476" spans="1:9" x14ac:dyDescent="0.25">
      <c r="A2476">
        <v>3475</v>
      </c>
      <c r="B2476" t="s">
        <v>18</v>
      </c>
      <c r="C2476" t="s">
        <v>33</v>
      </c>
      <c r="D2476" t="s">
        <v>47</v>
      </c>
      <c r="E2476">
        <v>80.67</v>
      </c>
      <c r="F2476">
        <v>33948975</v>
      </c>
      <c r="G2476" s="2">
        <v>42591.835821759261</v>
      </c>
      <c r="H2476" t="s">
        <v>634</v>
      </c>
      <c r="I2476">
        <f t="shared" si="38"/>
        <v>420837.67199702491</v>
      </c>
    </row>
    <row r="2477" spans="1:9" x14ac:dyDescent="0.25">
      <c r="A2477">
        <v>3476</v>
      </c>
      <c r="B2477" t="s">
        <v>21</v>
      </c>
      <c r="C2477" t="s">
        <v>36</v>
      </c>
      <c r="D2477" t="s">
        <v>43</v>
      </c>
      <c r="E2477">
        <v>47.21</v>
      </c>
      <c r="F2477">
        <v>60209875</v>
      </c>
      <c r="G2477" s="2">
        <v>42664.401412037027</v>
      </c>
      <c r="H2477" t="s">
        <v>943</v>
      </c>
      <c r="I2477">
        <f t="shared" si="38"/>
        <v>1275362.740944715</v>
      </c>
    </row>
    <row r="2478" spans="1:9" x14ac:dyDescent="0.25">
      <c r="A2478">
        <v>3477</v>
      </c>
      <c r="B2478" t="s">
        <v>11</v>
      </c>
      <c r="C2478" t="s">
        <v>26</v>
      </c>
      <c r="D2478" t="s">
        <v>48</v>
      </c>
      <c r="E2478">
        <v>167.8</v>
      </c>
      <c r="F2478">
        <v>97402371</v>
      </c>
      <c r="G2478" s="2">
        <v>40587.334282407413</v>
      </c>
      <c r="H2478" t="s">
        <v>383</v>
      </c>
      <c r="I2478">
        <f t="shared" si="38"/>
        <v>580467.05005959468</v>
      </c>
    </row>
    <row r="2479" spans="1:9" x14ac:dyDescent="0.25">
      <c r="A2479">
        <v>3478</v>
      </c>
      <c r="B2479" t="s">
        <v>13</v>
      </c>
      <c r="C2479" t="s">
        <v>28</v>
      </c>
      <c r="D2479" t="s">
        <v>45</v>
      </c>
      <c r="E2479">
        <v>142.62</v>
      </c>
      <c r="F2479">
        <v>55228905</v>
      </c>
      <c r="G2479" s="2">
        <v>43145.877569444441</v>
      </c>
      <c r="H2479" t="s">
        <v>225</v>
      </c>
      <c r="I2479">
        <f t="shared" si="38"/>
        <v>387245.16196886828</v>
      </c>
    </row>
    <row r="2480" spans="1:9" x14ac:dyDescent="0.25">
      <c r="A2480">
        <v>3479</v>
      </c>
      <c r="B2480" t="s">
        <v>19</v>
      </c>
      <c r="C2480" t="s">
        <v>34</v>
      </c>
      <c r="D2480" t="s">
        <v>40</v>
      </c>
      <c r="E2480">
        <v>40.159999999999997</v>
      </c>
      <c r="F2480">
        <v>93762644</v>
      </c>
      <c r="G2480" s="2">
        <v>40535.157372685193</v>
      </c>
      <c r="H2480" t="s">
        <v>143</v>
      </c>
      <c r="I2480">
        <f t="shared" si="38"/>
        <v>2334727.1912350599</v>
      </c>
    </row>
    <row r="2481" spans="1:9" x14ac:dyDescent="0.25">
      <c r="A2481">
        <v>3480</v>
      </c>
      <c r="B2481" t="s">
        <v>16</v>
      </c>
      <c r="C2481" t="s">
        <v>31</v>
      </c>
      <c r="D2481" t="s">
        <v>43</v>
      </c>
      <c r="E2481">
        <v>54.81</v>
      </c>
      <c r="F2481">
        <v>23835057</v>
      </c>
      <c r="G2481" s="2">
        <v>44035.929479166669</v>
      </c>
      <c r="H2481" t="s">
        <v>1222</v>
      </c>
      <c r="I2481">
        <f t="shared" si="38"/>
        <v>434866.9403393541</v>
      </c>
    </row>
    <row r="2482" spans="1:9" x14ac:dyDescent="0.25">
      <c r="A2482">
        <v>3481</v>
      </c>
      <c r="B2482" t="s">
        <v>21</v>
      </c>
      <c r="C2482" t="s">
        <v>36</v>
      </c>
      <c r="D2482" t="s">
        <v>40</v>
      </c>
      <c r="E2482">
        <v>107.58</v>
      </c>
      <c r="F2482">
        <v>20493296</v>
      </c>
      <c r="G2482" s="2">
        <v>38523.257187499999</v>
      </c>
      <c r="H2482" t="s">
        <v>307</v>
      </c>
      <c r="I2482">
        <f t="shared" si="38"/>
        <v>190493.54898680051</v>
      </c>
    </row>
    <row r="2483" spans="1:9" x14ac:dyDescent="0.25">
      <c r="A2483">
        <v>3482</v>
      </c>
      <c r="B2483" t="s">
        <v>8</v>
      </c>
      <c r="C2483" t="s">
        <v>23</v>
      </c>
      <c r="D2483" t="s">
        <v>46</v>
      </c>
      <c r="E2483">
        <v>77.38</v>
      </c>
      <c r="F2483">
        <v>37951806</v>
      </c>
      <c r="G2483" s="2">
        <v>44224.797546296293</v>
      </c>
      <c r="H2483" t="s">
        <v>561</v>
      </c>
      <c r="I2483">
        <f t="shared" si="38"/>
        <v>490460.14474024298</v>
      </c>
    </row>
    <row r="2484" spans="1:9" x14ac:dyDescent="0.25">
      <c r="A2484">
        <v>3483</v>
      </c>
      <c r="B2484" t="s">
        <v>20</v>
      </c>
      <c r="C2484" t="s">
        <v>35</v>
      </c>
      <c r="D2484" t="s">
        <v>46</v>
      </c>
      <c r="E2484">
        <v>112.6</v>
      </c>
      <c r="F2484">
        <v>15046736</v>
      </c>
      <c r="G2484" s="2">
        <v>44758.640868055547</v>
      </c>
      <c r="H2484" t="s">
        <v>1285</v>
      </c>
      <c r="I2484">
        <f t="shared" si="38"/>
        <v>133629.98223801068</v>
      </c>
    </row>
    <row r="2485" spans="1:9" x14ac:dyDescent="0.25">
      <c r="A2485">
        <v>3484</v>
      </c>
      <c r="B2485" t="s">
        <v>14</v>
      </c>
      <c r="C2485" t="s">
        <v>29</v>
      </c>
      <c r="D2485" t="s">
        <v>47</v>
      </c>
      <c r="E2485">
        <v>197.36</v>
      </c>
      <c r="F2485">
        <v>74971455</v>
      </c>
      <c r="G2485" s="2">
        <v>41878.169050925928</v>
      </c>
      <c r="H2485" t="s">
        <v>1134</v>
      </c>
      <c r="I2485">
        <f t="shared" si="38"/>
        <v>379871.57985407376</v>
      </c>
    </row>
    <row r="2486" spans="1:9" x14ac:dyDescent="0.25">
      <c r="A2486">
        <v>3485</v>
      </c>
      <c r="B2486" t="s">
        <v>19</v>
      </c>
      <c r="C2486" t="s">
        <v>34</v>
      </c>
      <c r="D2486" t="s">
        <v>48</v>
      </c>
      <c r="E2486">
        <v>151.13999999999999</v>
      </c>
      <c r="F2486">
        <v>43679954</v>
      </c>
      <c r="G2486" s="2">
        <v>42556.704050925917</v>
      </c>
      <c r="H2486" t="s">
        <v>130</v>
      </c>
      <c r="I2486">
        <f t="shared" si="38"/>
        <v>289003.26849278819</v>
      </c>
    </row>
    <row r="2487" spans="1:9" x14ac:dyDescent="0.25">
      <c r="A2487">
        <v>3486</v>
      </c>
      <c r="B2487" t="s">
        <v>17</v>
      </c>
      <c r="C2487" t="s">
        <v>32</v>
      </c>
      <c r="D2487" t="s">
        <v>43</v>
      </c>
      <c r="E2487">
        <v>104.92</v>
      </c>
      <c r="F2487">
        <v>72995296</v>
      </c>
      <c r="G2487" s="2">
        <v>40285.95207175926</v>
      </c>
      <c r="H2487" t="s">
        <v>1286</v>
      </c>
      <c r="I2487">
        <f t="shared" si="38"/>
        <v>695723.37018680898</v>
      </c>
    </row>
    <row r="2488" spans="1:9" x14ac:dyDescent="0.25">
      <c r="A2488">
        <v>3487</v>
      </c>
      <c r="B2488" t="s">
        <v>9</v>
      </c>
      <c r="C2488" t="s">
        <v>24</v>
      </c>
      <c r="D2488" t="s">
        <v>46</v>
      </c>
      <c r="E2488">
        <v>46.9</v>
      </c>
      <c r="F2488">
        <v>75642718</v>
      </c>
      <c r="G2488" s="2">
        <v>40936.938576388893</v>
      </c>
      <c r="H2488" t="s">
        <v>1287</v>
      </c>
      <c r="I2488">
        <f t="shared" si="38"/>
        <v>1612851.1300639659</v>
      </c>
    </row>
    <row r="2489" spans="1:9" x14ac:dyDescent="0.25">
      <c r="A2489">
        <v>3488</v>
      </c>
      <c r="B2489" t="s">
        <v>18</v>
      </c>
      <c r="C2489" t="s">
        <v>33</v>
      </c>
      <c r="D2489" t="s">
        <v>39</v>
      </c>
      <c r="E2489">
        <v>126.98</v>
      </c>
      <c r="F2489">
        <v>22857362</v>
      </c>
      <c r="G2489" s="2">
        <v>44418.243622685193</v>
      </c>
      <c r="H2489" t="s">
        <v>99</v>
      </c>
      <c r="I2489">
        <f t="shared" si="38"/>
        <v>180007.57599621988</v>
      </c>
    </row>
    <row r="2490" spans="1:9" x14ac:dyDescent="0.25">
      <c r="A2490">
        <v>3489</v>
      </c>
      <c r="B2490" t="s">
        <v>9</v>
      </c>
      <c r="C2490" t="s">
        <v>24</v>
      </c>
      <c r="D2490" t="s">
        <v>47</v>
      </c>
      <c r="E2490">
        <v>77.819999999999993</v>
      </c>
      <c r="F2490">
        <v>70342598</v>
      </c>
      <c r="G2490" s="2">
        <v>38348.376666666663</v>
      </c>
      <c r="H2490" t="s">
        <v>485</v>
      </c>
      <c r="I2490">
        <f t="shared" si="38"/>
        <v>903914.13518375752</v>
      </c>
    </row>
    <row r="2491" spans="1:9" x14ac:dyDescent="0.25">
      <c r="A2491">
        <v>3490</v>
      </c>
      <c r="B2491" t="s">
        <v>17</v>
      </c>
      <c r="C2491" t="s">
        <v>32</v>
      </c>
      <c r="D2491" t="s">
        <v>38</v>
      </c>
      <c r="E2491">
        <v>78.17</v>
      </c>
      <c r="F2491">
        <v>4842534</v>
      </c>
      <c r="G2491" s="2">
        <v>40771.848483796297</v>
      </c>
      <c r="H2491" t="s">
        <v>1252</v>
      </c>
      <c r="I2491">
        <f t="shared" si="38"/>
        <v>61948.752718434182</v>
      </c>
    </row>
    <row r="2492" spans="1:9" x14ac:dyDescent="0.25">
      <c r="A2492">
        <v>3491</v>
      </c>
      <c r="B2492" t="s">
        <v>18</v>
      </c>
      <c r="C2492" t="s">
        <v>33</v>
      </c>
      <c r="D2492" t="s">
        <v>46</v>
      </c>
      <c r="E2492">
        <v>139.6</v>
      </c>
      <c r="F2492">
        <v>52230115</v>
      </c>
      <c r="G2492" s="2">
        <v>41031.997800925928</v>
      </c>
      <c r="H2492" t="s">
        <v>1001</v>
      </c>
      <c r="I2492">
        <f t="shared" si="38"/>
        <v>374141.22492836678</v>
      </c>
    </row>
    <row r="2493" spans="1:9" x14ac:dyDescent="0.25">
      <c r="A2493">
        <v>3492</v>
      </c>
      <c r="B2493" t="s">
        <v>10</v>
      </c>
      <c r="C2493" t="s">
        <v>25</v>
      </c>
      <c r="D2493" t="s">
        <v>39</v>
      </c>
      <c r="E2493">
        <v>128.27000000000001</v>
      </c>
      <c r="F2493">
        <v>71987203</v>
      </c>
      <c r="G2493" s="2">
        <v>44136.957407407397</v>
      </c>
      <c r="H2493" t="s">
        <v>1288</v>
      </c>
      <c r="I2493">
        <f t="shared" si="38"/>
        <v>561216.20799875259</v>
      </c>
    </row>
    <row r="2494" spans="1:9" x14ac:dyDescent="0.25">
      <c r="A2494">
        <v>3493</v>
      </c>
      <c r="B2494" t="s">
        <v>20</v>
      </c>
      <c r="C2494" t="s">
        <v>35</v>
      </c>
      <c r="D2494" t="s">
        <v>38</v>
      </c>
      <c r="E2494">
        <v>173.76</v>
      </c>
      <c r="F2494">
        <v>13255209</v>
      </c>
      <c r="G2494" s="2">
        <v>42367.062465277777</v>
      </c>
      <c r="H2494" t="s">
        <v>316</v>
      </c>
      <c r="I2494">
        <f t="shared" si="38"/>
        <v>76284.582182320446</v>
      </c>
    </row>
    <row r="2495" spans="1:9" x14ac:dyDescent="0.25">
      <c r="A2495">
        <v>3494</v>
      </c>
      <c r="B2495" t="s">
        <v>8</v>
      </c>
      <c r="C2495" t="s">
        <v>23</v>
      </c>
      <c r="D2495" t="s">
        <v>44</v>
      </c>
      <c r="E2495">
        <v>100.57</v>
      </c>
      <c r="F2495">
        <v>7084326</v>
      </c>
      <c r="G2495" s="2">
        <v>38468.903067129628</v>
      </c>
      <c r="H2495" t="s">
        <v>158</v>
      </c>
      <c r="I2495">
        <f t="shared" si="38"/>
        <v>70441.742070199864</v>
      </c>
    </row>
    <row r="2496" spans="1:9" x14ac:dyDescent="0.25">
      <c r="A2496">
        <v>3495</v>
      </c>
      <c r="B2496" t="s">
        <v>16</v>
      </c>
      <c r="C2496" t="s">
        <v>31</v>
      </c>
      <c r="D2496" t="s">
        <v>43</v>
      </c>
      <c r="E2496">
        <v>67.900000000000006</v>
      </c>
      <c r="F2496">
        <v>31210066</v>
      </c>
      <c r="G2496" s="2">
        <v>39899.168773148151</v>
      </c>
      <c r="H2496" t="s">
        <v>155</v>
      </c>
      <c r="I2496">
        <f t="shared" si="38"/>
        <v>459647.51104565535</v>
      </c>
    </row>
    <row r="2497" spans="1:9" x14ac:dyDescent="0.25">
      <c r="A2497">
        <v>3496</v>
      </c>
      <c r="B2497" t="s">
        <v>20</v>
      </c>
      <c r="C2497" t="s">
        <v>35</v>
      </c>
      <c r="D2497" t="s">
        <v>43</v>
      </c>
      <c r="E2497">
        <v>62.7</v>
      </c>
      <c r="F2497">
        <v>13291565</v>
      </c>
      <c r="G2497" s="2">
        <v>43878.537627314807</v>
      </c>
      <c r="H2497" t="s">
        <v>1072</v>
      </c>
      <c r="I2497">
        <f t="shared" si="38"/>
        <v>211986.68261562998</v>
      </c>
    </row>
    <row r="2498" spans="1:9" x14ac:dyDescent="0.25">
      <c r="A2498">
        <v>3497</v>
      </c>
      <c r="B2498" t="s">
        <v>10</v>
      </c>
      <c r="C2498" t="s">
        <v>25</v>
      </c>
      <c r="D2498" t="s">
        <v>42</v>
      </c>
      <c r="E2498">
        <v>43.91</v>
      </c>
      <c r="F2498">
        <v>82155667</v>
      </c>
      <c r="G2498" s="2">
        <v>44597.073067129633</v>
      </c>
      <c r="H2498" t="s">
        <v>954</v>
      </c>
      <c r="I2498">
        <f t="shared" si="38"/>
        <v>1871001.2981097701</v>
      </c>
    </row>
    <row r="2499" spans="1:9" x14ac:dyDescent="0.25">
      <c r="A2499">
        <v>3498</v>
      </c>
      <c r="B2499" t="s">
        <v>12</v>
      </c>
      <c r="C2499" t="s">
        <v>27</v>
      </c>
      <c r="D2499" t="s">
        <v>41</v>
      </c>
      <c r="E2499">
        <v>192.71</v>
      </c>
      <c r="F2499">
        <v>71710134</v>
      </c>
      <c r="G2499" s="2">
        <v>43151.331516203703</v>
      </c>
      <c r="H2499" t="s">
        <v>209</v>
      </c>
      <c r="I2499">
        <f t="shared" ref="I2499:I2562" si="39">F2499/E2499</f>
        <v>372114.23382284259</v>
      </c>
    </row>
    <row r="2500" spans="1:9" x14ac:dyDescent="0.25">
      <c r="A2500">
        <v>3499</v>
      </c>
      <c r="B2500" t="s">
        <v>21</v>
      </c>
      <c r="C2500" t="s">
        <v>36</v>
      </c>
      <c r="D2500" t="s">
        <v>41</v>
      </c>
      <c r="E2500">
        <v>106.28</v>
      </c>
      <c r="F2500">
        <v>1618351</v>
      </c>
      <c r="G2500" s="2">
        <v>43486.408726851849</v>
      </c>
      <c r="H2500" t="s">
        <v>801</v>
      </c>
      <c r="I2500">
        <f t="shared" si="39"/>
        <v>15227.239367707942</v>
      </c>
    </row>
    <row r="2501" spans="1:9" x14ac:dyDescent="0.25">
      <c r="A2501">
        <v>3500</v>
      </c>
      <c r="B2501" t="s">
        <v>9</v>
      </c>
      <c r="C2501" t="s">
        <v>24</v>
      </c>
      <c r="D2501" t="s">
        <v>42</v>
      </c>
      <c r="E2501">
        <v>148.94</v>
      </c>
      <c r="F2501">
        <v>58219570</v>
      </c>
      <c r="G2501" s="2">
        <v>41760.016342592593</v>
      </c>
      <c r="H2501" t="s">
        <v>1277</v>
      </c>
      <c r="I2501">
        <f t="shared" si="39"/>
        <v>390892.77561434137</v>
      </c>
    </row>
    <row r="2502" spans="1:9" x14ac:dyDescent="0.25">
      <c r="A2502">
        <v>3501</v>
      </c>
      <c r="B2502" t="s">
        <v>11</v>
      </c>
      <c r="C2502" t="s">
        <v>26</v>
      </c>
      <c r="D2502" t="s">
        <v>46</v>
      </c>
      <c r="E2502">
        <v>80.91</v>
      </c>
      <c r="F2502">
        <v>44664844</v>
      </c>
      <c r="G2502" s="2">
        <v>39345.435613425929</v>
      </c>
      <c r="H2502" t="s">
        <v>899</v>
      </c>
      <c r="I2502">
        <f t="shared" si="39"/>
        <v>552031.19515511068</v>
      </c>
    </row>
    <row r="2503" spans="1:9" x14ac:dyDescent="0.25">
      <c r="A2503">
        <v>3502</v>
      </c>
      <c r="B2503" t="s">
        <v>11</v>
      </c>
      <c r="C2503" t="s">
        <v>26</v>
      </c>
      <c r="D2503" t="s">
        <v>41</v>
      </c>
      <c r="E2503">
        <v>169.1</v>
      </c>
      <c r="F2503">
        <v>5640407</v>
      </c>
      <c r="G2503" s="2">
        <v>44435.349363425928</v>
      </c>
      <c r="H2503" t="s">
        <v>867</v>
      </c>
      <c r="I2503">
        <f t="shared" si="39"/>
        <v>33355.452395032524</v>
      </c>
    </row>
    <row r="2504" spans="1:9" x14ac:dyDescent="0.25">
      <c r="A2504">
        <v>3503</v>
      </c>
      <c r="B2504" t="s">
        <v>14</v>
      </c>
      <c r="C2504" t="s">
        <v>29</v>
      </c>
      <c r="D2504" t="s">
        <v>47</v>
      </c>
      <c r="E2504">
        <v>175.27</v>
      </c>
      <c r="F2504">
        <v>94170630</v>
      </c>
      <c r="G2504" s="2">
        <v>42577.461458333331</v>
      </c>
      <c r="H2504" t="s">
        <v>466</v>
      </c>
      <c r="I2504">
        <f t="shared" si="39"/>
        <v>537288.92565755686</v>
      </c>
    </row>
    <row r="2505" spans="1:9" x14ac:dyDescent="0.25">
      <c r="A2505">
        <v>3504</v>
      </c>
      <c r="B2505" t="s">
        <v>9</v>
      </c>
      <c r="C2505" t="s">
        <v>24</v>
      </c>
      <c r="D2505" t="s">
        <v>44</v>
      </c>
      <c r="E2505">
        <v>135.91</v>
      </c>
      <c r="F2505">
        <v>50644038</v>
      </c>
      <c r="G2505" s="2">
        <v>39495.233229166668</v>
      </c>
      <c r="H2505" t="s">
        <v>929</v>
      </c>
      <c r="I2505">
        <f t="shared" si="39"/>
        <v>372629.22522257379</v>
      </c>
    </row>
    <row r="2506" spans="1:9" x14ac:dyDescent="0.25">
      <c r="A2506">
        <v>3505</v>
      </c>
      <c r="B2506" t="s">
        <v>10</v>
      </c>
      <c r="C2506" t="s">
        <v>25</v>
      </c>
      <c r="D2506" t="s">
        <v>45</v>
      </c>
      <c r="E2506">
        <v>69.91</v>
      </c>
      <c r="F2506">
        <v>59335931</v>
      </c>
      <c r="G2506" s="2">
        <v>39260.947916666657</v>
      </c>
      <c r="H2506" t="s">
        <v>1289</v>
      </c>
      <c r="I2506">
        <f t="shared" si="39"/>
        <v>848747.40380489209</v>
      </c>
    </row>
    <row r="2507" spans="1:9" x14ac:dyDescent="0.25">
      <c r="A2507">
        <v>3506</v>
      </c>
      <c r="B2507" t="s">
        <v>13</v>
      </c>
      <c r="C2507" t="s">
        <v>28</v>
      </c>
      <c r="D2507" t="s">
        <v>44</v>
      </c>
      <c r="E2507">
        <v>41.63</v>
      </c>
      <c r="F2507">
        <v>83104638</v>
      </c>
      <c r="G2507" s="2">
        <v>40100.607199074067</v>
      </c>
      <c r="H2507" t="s">
        <v>228</v>
      </c>
      <c r="I2507">
        <f t="shared" si="39"/>
        <v>1996268.0278645207</v>
      </c>
    </row>
    <row r="2508" spans="1:9" x14ac:dyDescent="0.25">
      <c r="A2508">
        <v>3507</v>
      </c>
      <c r="B2508" t="s">
        <v>15</v>
      </c>
      <c r="C2508" t="s">
        <v>30</v>
      </c>
      <c r="D2508" t="s">
        <v>44</v>
      </c>
      <c r="E2508">
        <v>80.63</v>
      </c>
      <c r="F2508">
        <v>33551214</v>
      </c>
      <c r="G2508" s="2">
        <v>39716.584305555552</v>
      </c>
      <c r="H2508" t="s">
        <v>330</v>
      </c>
      <c r="I2508">
        <f t="shared" si="39"/>
        <v>416113.28289718472</v>
      </c>
    </row>
    <row r="2509" spans="1:9" x14ac:dyDescent="0.25">
      <c r="A2509">
        <v>3508</v>
      </c>
      <c r="B2509" t="s">
        <v>15</v>
      </c>
      <c r="C2509" t="s">
        <v>30</v>
      </c>
      <c r="D2509" t="s">
        <v>43</v>
      </c>
      <c r="E2509">
        <v>37.92</v>
      </c>
      <c r="F2509">
        <v>15003170</v>
      </c>
      <c r="G2509" s="2">
        <v>43359.486180555563</v>
      </c>
      <c r="H2509" t="s">
        <v>658</v>
      </c>
      <c r="I2509">
        <f t="shared" si="39"/>
        <v>395653.21729957801</v>
      </c>
    </row>
    <row r="2510" spans="1:9" x14ac:dyDescent="0.25">
      <c r="A2510">
        <v>3509</v>
      </c>
      <c r="B2510" t="s">
        <v>14</v>
      </c>
      <c r="C2510" t="s">
        <v>29</v>
      </c>
      <c r="D2510" t="s">
        <v>43</v>
      </c>
      <c r="E2510">
        <v>91.88</v>
      </c>
      <c r="F2510">
        <v>45766406</v>
      </c>
      <c r="G2510" s="2">
        <v>39310.203090277777</v>
      </c>
      <c r="H2510" t="s">
        <v>983</v>
      </c>
      <c r="I2510">
        <f t="shared" si="39"/>
        <v>498110.64431867655</v>
      </c>
    </row>
    <row r="2511" spans="1:9" x14ac:dyDescent="0.25">
      <c r="A2511">
        <v>3510</v>
      </c>
      <c r="B2511" t="s">
        <v>12</v>
      </c>
      <c r="C2511" t="s">
        <v>27</v>
      </c>
      <c r="D2511" t="s">
        <v>39</v>
      </c>
      <c r="E2511">
        <v>82.52</v>
      </c>
      <c r="F2511">
        <v>79305943</v>
      </c>
      <c r="G2511" s="2">
        <v>43229.737372685187</v>
      </c>
      <c r="H2511" t="s">
        <v>278</v>
      </c>
      <c r="I2511">
        <f t="shared" si="39"/>
        <v>961051.17547261273</v>
      </c>
    </row>
    <row r="2512" spans="1:9" x14ac:dyDescent="0.25">
      <c r="A2512">
        <v>3511</v>
      </c>
      <c r="B2512" t="s">
        <v>21</v>
      </c>
      <c r="C2512" t="s">
        <v>36</v>
      </c>
      <c r="D2512" t="s">
        <v>38</v>
      </c>
      <c r="E2512">
        <v>199.16</v>
      </c>
      <c r="F2512">
        <v>55808826</v>
      </c>
      <c r="G2512" s="2">
        <v>42613.110069444447</v>
      </c>
      <c r="H2512" t="s">
        <v>1290</v>
      </c>
      <c r="I2512">
        <f t="shared" si="39"/>
        <v>280221.05844547099</v>
      </c>
    </row>
    <row r="2513" spans="1:9" x14ac:dyDescent="0.25">
      <c r="A2513">
        <v>3512</v>
      </c>
      <c r="B2513" t="s">
        <v>15</v>
      </c>
      <c r="C2513" t="s">
        <v>30</v>
      </c>
      <c r="D2513" t="s">
        <v>39</v>
      </c>
      <c r="E2513">
        <v>192.7</v>
      </c>
      <c r="F2513">
        <v>32696929</v>
      </c>
      <c r="G2513" s="2">
        <v>40675.668773148151</v>
      </c>
      <c r="H2513" t="s">
        <v>715</v>
      </c>
      <c r="I2513">
        <f t="shared" si="39"/>
        <v>169677.88790866634</v>
      </c>
    </row>
    <row r="2514" spans="1:9" x14ac:dyDescent="0.25">
      <c r="A2514">
        <v>3513</v>
      </c>
      <c r="B2514" t="s">
        <v>16</v>
      </c>
      <c r="C2514" t="s">
        <v>31</v>
      </c>
      <c r="D2514" t="s">
        <v>42</v>
      </c>
      <c r="E2514">
        <v>76.13</v>
      </c>
      <c r="F2514">
        <v>32019818</v>
      </c>
      <c r="G2514" s="2">
        <v>38204.744641203702</v>
      </c>
      <c r="H2514" t="s">
        <v>1291</v>
      </c>
      <c r="I2514">
        <f t="shared" si="39"/>
        <v>420593.95770392753</v>
      </c>
    </row>
    <row r="2515" spans="1:9" x14ac:dyDescent="0.25">
      <c r="A2515">
        <v>3514</v>
      </c>
      <c r="B2515" t="s">
        <v>9</v>
      </c>
      <c r="C2515" t="s">
        <v>24</v>
      </c>
      <c r="D2515" t="s">
        <v>40</v>
      </c>
      <c r="E2515">
        <v>154.61000000000001</v>
      </c>
      <c r="F2515">
        <v>93935180</v>
      </c>
      <c r="G2515" s="2">
        <v>41546.920046296298</v>
      </c>
      <c r="H2515" t="s">
        <v>263</v>
      </c>
      <c r="I2515">
        <f t="shared" si="39"/>
        <v>607562.12405407149</v>
      </c>
    </row>
    <row r="2516" spans="1:9" x14ac:dyDescent="0.25">
      <c r="A2516">
        <v>3515</v>
      </c>
      <c r="B2516" t="s">
        <v>21</v>
      </c>
      <c r="C2516" t="s">
        <v>36</v>
      </c>
      <c r="D2516" t="s">
        <v>47</v>
      </c>
      <c r="E2516">
        <v>120.7</v>
      </c>
      <c r="F2516">
        <v>11974501</v>
      </c>
      <c r="G2516" s="2">
        <v>43489.490925925929</v>
      </c>
      <c r="H2516" t="s">
        <v>135</v>
      </c>
      <c r="I2516">
        <f t="shared" si="39"/>
        <v>99208.790389395188</v>
      </c>
    </row>
    <row r="2517" spans="1:9" x14ac:dyDescent="0.25">
      <c r="A2517">
        <v>3516</v>
      </c>
      <c r="B2517" t="s">
        <v>11</v>
      </c>
      <c r="C2517" t="s">
        <v>26</v>
      </c>
      <c r="D2517" t="s">
        <v>39</v>
      </c>
      <c r="E2517">
        <v>156.84</v>
      </c>
      <c r="F2517">
        <v>72518350</v>
      </c>
      <c r="G2517" s="2">
        <v>39382.56690972222</v>
      </c>
      <c r="H2517" t="s">
        <v>982</v>
      </c>
      <c r="I2517">
        <f t="shared" si="39"/>
        <v>462371.52512114256</v>
      </c>
    </row>
    <row r="2518" spans="1:9" x14ac:dyDescent="0.25">
      <c r="A2518">
        <v>3517</v>
      </c>
      <c r="B2518" t="s">
        <v>13</v>
      </c>
      <c r="C2518" t="s">
        <v>28</v>
      </c>
      <c r="D2518" t="s">
        <v>40</v>
      </c>
      <c r="E2518">
        <v>53.28</v>
      </c>
      <c r="F2518">
        <v>88807974</v>
      </c>
      <c r="G2518" s="2">
        <v>38776.303842592592</v>
      </c>
      <c r="H2518" t="s">
        <v>1292</v>
      </c>
      <c r="I2518">
        <f t="shared" si="39"/>
        <v>1666816.3288288289</v>
      </c>
    </row>
    <row r="2519" spans="1:9" x14ac:dyDescent="0.25">
      <c r="A2519">
        <v>3518</v>
      </c>
      <c r="B2519" t="s">
        <v>11</v>
      </c>
      <c r="C2519" t="s">
        <v>26</v>
      </c>
      <c r="D2519" t="s">
        <v>44</v>
      </c>
      <c r="E2519">
        <v>116.45</v>
      </c>
      <c r="F2519">
        <v>40692892</v>
      </c>
      <c r="G2519" s="2">
        <v>44115.416192129633</v>
      </c>
      <c r="H2519" t="s">
        <v>670</v>
      </c>
      <c r="I2519">
        <f t="shared" si="39"/>
        <v>349445.18677544012</v>
      </c>
    </row>
    <row r="2520" spans="1:9" x14ac:dyDescent="0.25">
      <c r="A2520">
        <v>3519</v>
      </c>
      <c r="B2520" t="s">
        <v>16</v>
      </c>
      <c r="C2520" t="s">
        <v>31</v>
      </c>
      <c r="D2520" t="s">
        <v>39</v>
      </c>
      <c r="E2520">
        <v>180</v>
      </c>
      <c r="F2520">
        <v>81006202</v>
      </c>
      <c r="G2520" s="2">
        <v>40726.475798611107</v>
      </c>
      <c r="H2520" t="s">
        <v>1226</v>
      </c>
      <c r="I2520">
        <f t="shared" si="39"/>
        <v>450034.45555555553</v>
      </c>
    </row>
    <row r="2521" spans="1:9" x14ac:dyDescent="0.25">
      <c r="A2521">
        <v>3520</v>
      </c>
      <c r="B2521" t="s">
        <v>10</v>
      </c>
      <c r="C2521" t="s">
        <v>25</v>
      </c>
      <c r="D2521" t="s">
        <v>45</v>
      </c>
      <c r="E2521">
        <v>78.45</v>
      </c>
      <c r="F2521">
        <v>44525700</v>
      </c>
      <c r="G2521" s="2">
        <v>41647.168900462973</v>
      </c>
      <c r="H2521" t="s">
        <v>1293</v>
      </c>
      <c r="I2521">
        <f t="shared" si="39"/>
        <v>567567.87762906309</v>
      </c>
    </row>
    <row r="2522" spans="1:9" x14ac:dyDescent="0.25">
      <c r="A2522">
        <v>3521</v>
      </c>
      <c r="B2522" t="s">
        <v>20</v>
      </c>
      <c r="C2522" t="s">
        <v>35</v>
      </c>
      <c r="D2522" t="s">
        <v>47</v>
      </c>
      <c r="E2522">
        <v>114.57</v>
      </c>
      <c r="F2522">
        <v>43623210</v>
      </c>
      <c r="G2522" s="2">
        <v>39677.170555555553</v>
      </c>
      <c r="H2522" t="s">
        <v>1135</v>
      </c>
      <c r="I2522">
        <f t="shared" si="39"/>
        <v>380755.95705682121</v>
      </c>
    </row>
    <row r="2523" spans="1:9" x14ac:dyDescent="0.25">
      <c r="A2523">
        <v>3522</v>
      </c>
      <c r="B2523" t="s">
        <v>10</v>
      </c>
      <c r="C2523" t="s">
        <v>25</v>
      </c>
      <c r="D2523" t="s">
        <v>38</v>
      </c>
      <c r="E2523">
        <v>102.1</v>
      </c>
      <c r="F2523">
        <v>66882614</v>
      </c>
      <c r="G2523" s="2">
        <v>39674.610127314823</v>
      </c>
      <c r="H2523" t="s">
        <v>1294</v>
      </c>
      <c r="I2523">
        <f t="shared" si="39"/>
        <v>655069.67678746325</v>
      </c>
    </row>
    <row r="2524" spans="1:9" x14ac:dyDescent="0.25">
      <c r="A2524">
        <v>3523</v>
      </c>
      <c r="B2524" t="s">
        <v>9</v>
      </c>
      <c r="C2524" t="s">
        <v>24</v>
      </c>
      <c r="D2524" t="s">
        <v>41</v>
      </c>
      <c r="E2524">
        <v>132.66</v>
      </c>
      <c r="F2524">
        <v>64494331</v>
      </c>
      <c r="G2524" s="2">
        <v>38913.302152777767</v>
      </c>
      <c r="H2524" t="s">
        <v>705</v>
      </c>
      <c r="I2524">
        <f t="shared" si="39"/>
        <v>486162.60364842456</v>
      </c>
    </row>
    <row r="2525" spans="1:9" x14ac:dyDescent="0.25">
      <c r="A2525">
        <v>3524</v>
      </c>
      <c r="B2525" t="s">
        <v>19</v>
      </c>
      <c r="C2525" t="s">
        <v>34</v>
      </c>
      <c r="D2525" t="s">
        <v>39</v>
      </c>
      <c r="E2525">
        <v>118.6</v>
      </c>
      <c r="F2525">
        <v>53674917</v>
      </c>
      <c r="G2525" s="2">
        <v>39972.699062500003</v>
      </c>
      <c r="H2525" t="s">
        <v>1295</v>
      </c>
      <c r="I2525">
        <f t="shared" si="39"/>
        <v>452570.96964586846</v>
      </c>
    </row>
    <row r="2526" spans="1:9" x14ac:dyDescent="0.25">
      <c r="A2526">
        <v>3525</v>
      </c>
      <c r="B2526" t="s">
        <v>11</v>
      </c>
      <c r="C2526" t="s">
        <v>26</v>
      </c>
      <c r="D2526" t="s">
        <v>41</v>
      </c>
      <c r="E2526">
        <v>105.9</v>
      </c>
      <c r="F2526">
        <v>453064</v>
      </c>
      <c r="G2526" s="2">
        <v>43091.62976851852</v>
      </c>
      <c r="H2526" t="s">
        <v>437</v>
      </c>
      <c r="I2526">
        <f t="shared" si="39"/>
        <v>4278.2247403210577</v>
      </c>
    </row>
    <row r="2527" spans="1:9" x14ac:dyDescent="0.25">
      <c r="A2527">
        <v>3526</v>
      </c>
      <c r="B2527" t="s">
        <v>14</v>
      </c>
      <c r="C2527" t="s">
        <v>29</v>
      </c>
      <c r="D2527" t="s">
        <v>38</v>
      </c>
      <c r="E2527">
        <v>197.6</v>
      </c>
      <c r="F2527">
        <v>58396314</v>
      </c>
      <c r="G2527" s="2">
        <v>43869.607916666668</v>
      </c>
      <c r="H2527" t="s">
        <v>801</v>
      </c>
      <c r="I2527">
        <f t="shared" si="39"/>
        <v>295527.90485829959</v>
      </c>
    </row>
    <row r="2528" spans="1:9" x14ac:dyDescent="0.25">
      <c r="A2528">
        <v>3527</v>
      </c>
      <c r="B2528" t="s">
        <v>9</v>
      </c>
      <c r="C2528" t="s">
        <v>24</v>
      </c>
      <c r="D2528" t="s">
        <v>44</v>
      </c>
      <c r="E2528">
        <v>169.42</v>
      </c>
      <c r="F2528">
        <v>25735933</v>
      </c>
      <c r="G2528" s="2">
        <v>43169.191446759258</v>
      </c>
      <c r="H2528" t="s">
        <v>1296</v>
      </c>
      <c r="I2528">
        <f t="shared" si="39"/>
        <v>151906.10907803095</v>
      </c>
    </row>
    <row r="2529" spans="1:9" x14ac:dyDescent="0.25">
      <c r="A2529">
        <v>3528</v>
      </c>
      <c r="B2529" t="s">
        <v>17</v>
      </c>
      <c r="C2529" t="s">
        <v>32</v>
      </c>
      <c r="D2529" t="s">
        <v>46</v>
      </c>
      <c r="E2529">
        <v>110.4</v>
      </c>
      <c r="F2529">
        <v>35130461</v>
      </c>
      <c r="G2529" s="2">
        <v>42151.625706018523</v>
      </c>
      <c r="H2529" t="s">
        <v>889</v>
      </c>
      <c r="I2529">
        <f t="shared" si="39"/>
        <v>318210.69746376813</v>
      </c>
    </row>
    <row r="2530" spans="1:9" x14ac:dyDescent="0.25">
      <c r="A2530">
        <v>3529</v>
      </c>
      <c r="B2530" t="s">
        <v>16</v>
      </c>
      <c r="C2530" t="s">
        <v>31</v>
      </c>
      <c r="D2530" t="s">
        <v>41</v>
      </c>
      <c r="E2530">
        <v>96.81</v>
      </c>
      <c r="F2530">
        <v>29912753</v>
      </c>
      <c r="G2530" s="2">
        <v>38478.656261574077</v>
      </c>
      <c r="H2530" t="s">
        <v>1266</v>
      </c>
      <c r="I2530">
        <f t="shared" si="39"/>
        <v>308984.12354095653</v>
      </c>
    </row>
    <row r="2531" spans="1:9" x14ac:dyDescent="0.25">
      <c r="A2531">
        <v>3530</v>
      </c>
      <c r="B2531" t="s">
        <v>9</v>
      </c>
      <c r="C2531" t="s">
        <v>24</v>
      </c>
      <c r="D2531" t="s">
        <v>41</v>
      </c>
      <c r="E2531">
        <v>142.91999999999999</v>
      </c>
      <c r="F2531">
        <v>49806625</v>
      </c>
      <c r="G2531" s="2">
        <v>42125.547731481478</v>
      </c>
      <c r="H2531" t="s">
        <v>97</v>
      </c>
      <c r="I2531">
        <f t="shared" si="39"/>
        <v>348493.03806325223</v>
      </c>
    </row>
    <row r="2532" spans="1:9" x14ac:dyDescent="0.25">
      <c r="A2532">
        <v>3531</v>
      </c>
      <c r="B2532" t="s">
        <v>8</v>
      </c>
      <c r="C2532" t="s">
        <v>23</v>
      </c>
      <c r="D2532" t="s">
        <v>45</v>
      </c>
      <c r="E2532">
        <v>74.83</v>
      </c>
      <c r="F2532">
        <v>55252925</v>
      </c>
      <c r="G2532" s="2">
        <v>39274.965312499997</v>
      </c>
      <c r="H2532" t="s">
        <v>87</v>
      </c>
      <c r="I2532">
        <f t="shared" si="39"/>
        <v>738379.32647333958</v>
      </c>
    </row>
    <row r="2533" spans="1:9" x14ac:dyDescent="0.25">
      <c r="A2533">
        <v>3532</v>
      </c>
      <c r="B2533" t="s">
        <v>15</v>
      </c>
      <c r="C2533" t="s">
        <v>30</v>
      </c>
      <c r="D2533" t="s">
        <v>44</v>
      </c>
      <c r="E2533">
        <v>53.41</v>
      </c>
      <c r="F2533">
        <v>70066216</v>
      </c>
      <c r="G2533" s="2">
        <v>43041.753483796303</v>
      </c>
      <c r="H2533" t="s">
        <v>299</v>
      </c>
      <c r="I2533">
        <f t="shared" si="39"/>
        <v>1311855.7573488113</v>
      </c>
    </row>
    <row r="2534" spans="1:9" x14ac:dyDescent="0.25">
      <c r="A2534">
        <v>3533</v>
      </c>
      <c r="B2534" t="s">
        <v>16</v>
      </c>
      <c r="C2534" t="s">
        <v>31</v>
      </c>
      <c r="D2534" t="s">
        <v>46</v>
      </c>
      <c r="E2534">
        <v>81.900000000000006</v>
      </c>
      <c r="F2534">
        <v>72534677</v>
      </c>
      <c r="G2534" s="2">
        <v>42094.725289351853</v>
      </c>
      <c r="H2534" t="s">
        <v>361</v>
      </c>
      <c r="I2534">
        <f t="shared" si="39"/>
        <v>885649.29181929177</v>
      </c>
    </row>
    <row r="2535" spans="1:9" x14ac:dyDescent="0.25">
      <c r="A2535">
        <v>3534</v>
      </c>
      <c r="B2535" t="s">
        <v>13</v>
      </c>
      <c r="C2535" t="s">
        <v>28</v>
      </c>
      <c r="D2535" t="s">
        <v>43</v>
      </c>
      <c r="E2535">
        <v>142.99</v>
      </c>
      <c r="F2535">
        <v>94651006</v>
      </c>
      <c r="G2535" s="2">
        <v>42945.652337962973</v>
      </c>
      <c r="H2535" t="s">
        <v>1297</v>
      </c>
      <c r="I2535">
        <f t="shared" si="39"/>
        <v>661941.43646408839</v>
      </c>
    </row>
    <row r="2536" spans="1:9" x14ac:dyDescent="0.25">
      <c r="A2536">
        <v>3535</v>
      </c>
      <c r="B2536" t="s">
        <v>8</v>
      </c>
      <c r="C2536" t="s">
        <v>23</v>
      </c>
      <c r="D2536" t="s">
        <v>44</v>
      </c>
      <c r="E2536">
        <v>160.11000000000001</v>
      </c>
      <c r="F2536">
        <v>3116143</v>
      </c>
      <c r="G2536" s="2">
        <v>43442.787777777783</v>
      </c>
      <c r="H2536" t="s">
        <v>1041</v>
      </c>
      <c r="I2536">
        <f t="shared" si="39"/>
        <v>19462.513272125412</v>
      </c>
    </row>
    <row r="2537" spans="1:9" x14ac:dyDescent="0.25">
      <c r="A2537">
        <v>3536</v>
      </c>
      <c r="B2537" t="s">
        <v>21</v>
      </c>
      <c r="C2537" t="s">
        <v>36</v>
      </c>
      <c r="D2537" t="s">
        <v>43</v>
      </c>
      <c r="E2537">
        <v>144.21</v>
      </c>
      <c r="F2537">
        <v>58163778</v>
      </c>
      <c r="G2537" s="2">
        <v>39820.02616898148</v>
      </c>
      <c r="H2537" t="s">
        <v>1185</v>
      </c>
      <c r="I2537">
        <f t="shared" si="39"/>
        <v>403326.93987934262</v>
      </c>
    </row>
    <row r="2538" spans="1:9" x14ac:dyDescent="0.25">
      <c r="A2538">
        <v>3537</v>
      </c>
      <c r="B2538" t="s">
        <v>19</v>
      </c>
      <c r="C2538" t="s">
        <v>34</v>
      </c>
      <c r="D2538" t="s">
        <v>47</v>
      </c>
      <c r="E2538">
        <v>63.11</v>
      </c>
      <c r="F2538">
        <v>16191220</v>
      </c>
      <c r="G2538" s="2">
        <v>42589.994212962964</v>
      </c>
      <c r="H2538" t="s">
        <v>1298</v>
      </c>
      <c r="I2538">
        <f t="shared" si="39"/>
        <v>256555.53794961178</v>
      </c>
    </row>
    <row r="2539" spans="1:9" x14ac:dyDescent="0.25">
      <c r="A2539">
        <v>3538</v>
      </c>
      <c r="B2539" t="s">
        <v>21</v>
      </c>
      <c r="C2539" t="s">
        <v>36</v>
      </c>
      <c r="D2539" t="s">
        <v>46</v>
      </c>
      <c r="E2539">
        <v>50.19</v>
      </c>
      <c r="F2539">
        <v>95363192</v>
      </c>
      <c r="G2539" s="2">
        <v>44451.618668981479</v>
      </c>
      <c r="H2539" t="s">
        <v>1299</v>
      </c>
      <c r="I2539">
        <f t="shared" si="39"/>
        <v>1900043.6740386533</v>
      </c>
    </row>
    <row r="2540" spans="1:9" x14ac:dyDescent="0.25">
      <c r="A2540">
        <v>3539</v>
      </c>
      <c r="B2540" t="s">
        <v>18</v>
      </c>
      <c r="C2540" t="s">
        <v>33</v>
      </c>
      <c r="D2540" t="s">
        <v>45</v>
      </c>
      <c r="E2540">
        <v>84.17</v>
      </c>
      <c r="F2540">
        <v>56745765</v>
      </c>
      <c r="G2540" s="2">
        <v>43248.428182870368</v>
      </c>
      <c r="H2540" t="s">
        <v>646</v>
      </c>
      <c r="I2540">
        <f t="shared" si="39"/>
        <v>674180.40869668522</v>
      </c>
    </row>
    <row r="2541" spans="1:9" x14ac:dyDescent="0.25">
      <c r="A2541">
        <v>3540</v>
      </c>
      <c r="B2541" t="s">
        <v>16</v>
      </c>
      <c r="C2541" t="s">
        <v>31</v>
      </c>
      <c r="D2541" t="s">
        <v>46</v>
      </c>
      <c r="E2541">
        <v>115.52</v>
      </c>
      <c r="F2541">
        <v>27304952</v>
      </c>
      <c r="G2541" s="2">
        <v>39474.684907407413</v>
      </c>
      <c r="H2541" t="s">
        <v>871</v>
      </c>
      <c r="I2541">
        <f t="shared" si="39"/>
        <v>236365.58171745154</v>
      </c>
    </row>
    <row r="2542" spans="1:9" x14ac:dyDescent="0.25">
      <c r="A2542">
        <v>3541</v>
      </c>
      <c r="B2542" t="s">
        <v>11</v>
      </c>
      <c r="C2542" t="s">
        <v>26</v>
      </c>
      <c r="D2542" t="s">
        <v>44</v>
      </c>
      <c r="E2542">
        <v>66.7</v>
      </c>
      <c r="F2542">
        <v>20613608</v>
      </c>
      <c r="G2542" s="2">
        <v>40331.188159722216</v>
      </c>
      <c r="H2542" t="s">
        <v>218</v>
      </c>
      <c r="I2542">
        <f t="shared" si="39"/>
        <v>309049.59520239878</v>
      </c>
    </row>
    <row r="2543" spans="1:9" x14ac:dyDescent="0.25">
      <c r="A2543">
        <v>3542</v>
      </c>
      <c r="B2543" t="s">
        <v>8</v>
      </c>
      <c r="C2543" t="s">
        <v>23</v>
      </c>
      <c r="D2543" t="s">
        <v>46</v>
      </c>
      <c r="E2543">
        <v>120.85</v>
      </c>
      <c r="F2543">
        <v>88350565</v>
      </c>
      <c r="G2543" s="2">
        <v>38774.028541666667</v>
      </c>
      <c r="H2543" t="s">
        <v>225</v>
      </c>
      <c r="I2543">
        <f t="shared" si="39"/>
        <v>731076.25155151018</v>
      </c>
    </row>
    <row r="2544" spans="1:9" x14ac:dyDescent="0.25">
      <c r="A2544">
        <v>3543</v>
      </c>
      <c r="B2544" t="s">
        <v>13</v>
      </c>
      <c r="C2544" t="s">
        <v>28</v>
      </c>
      <c r="D2544" t="s">
        <v>42</v>
      </c>
      <c r="E2544">
        <v>92.9</v>
      </c>
      <c r="F2544">
        <v>84727125</v>
      </c>
      <c r="G2544" s="2">
        <v>42463.945520833331</v>
      </c>
      <c r="H2544" t="s">
        <v>1300</v>
      </c>
      <c r="I2544">
        <f t="shared" si="39"/>
        <v>912025.0269106566</v>
      </c>
    </row>
    <row r="2545" spans="1:9" x14ac:dyDescent="0.25">
      <c r="A2545">
        <v>3544</v>
      </c>
      <c r="B2545" t="s">
        <v>14</v>
      </c>
      <c r="C2545" t="s">
        <v>29</v>
      </c>
      <c r="D2545" t="s">
        <v>47</v>
      </c>
      <c r="E2545">
        <v>155.1</v>
      </c>
      <c r="F2545">
        <v>83996777</v>
      </c>
      <c r="G2545" s="2">
        <v>38967.780173611107</v>
      </c>
      <c r="H2545" t="s">
        <v>861</v>
      </c>
      <c r="I2545">
        <f t="shared" si="39"/>
        <v>541565.29335912317</v>
      </c>
    </row>
    <row r="2546" spans="1:9" x14ac:dyDescent="0.25">
      <c r="A2546">
        <v>3545</v>
      </c>
      <c r="B2546" t="s">
        <v>11</v>
      </c>
      <c r="C2546" t="s">
        <v>26</v>
      </c>
      <c r="D2546" t="s">
        <v>39</v>
      </c>
      <c r="E2546">
        <v>44.3</v>
      </c>
      <c r="F2546">
        <v>24589052</v>
      </c>
      <c r="G2546" s="2">
        <v>41230.992395833331</v>
      </c>
      <c r="H2546" t="s">
        <v>773</v>
      </c>
      <c r="I2546">
        <f t="shared" si="39"/>
        <v>555057.60722347628</v>
      </c>
    </row>
    <row r="2547" spans="1:9" x14ac:dyDescent="0.25">
      <c r="A2547">
        <v>3546</v>
      </c>
      <c r="B2547" t="s">
        <v>22</v>
      </c>
      <c r="C2547" t="s">
        <v>37</v>
      </c>
      <c r="D2547" t="s">
        <v>47</v>
      </c>
      <c r="E2547">
        <v>35.729999999999997</v>
      </c>
      <c r="F2547">
        <v>37717651</v>
      </c>
      <c r="G2547" s="2">
        <v>39255.323263888888</v>
      </c>
      <c r="H2547" t="s">
        <v>1301</v>
      </c>
      <c r="I2547">
        <f t="shared" si="39"/>
        <v>1055629.7509095999</v>
      </c>
    </row>
    <row r="2548" spans="1:9" x14ac:dyDescent="0.25">
      <c r="A2548">
        <v>3547</v>
      </c>
      <c r="B2548" t="s">
        <v>18</v>
      </c>
      <c r="C2548" t="s">
        <v>33</v>
      </c>
      <c r="D2548" t="s">
        <v>38</v>
      </c>
      <c r="E2548">
        <v>95.8</v>
      </c>
      <c r="F2548">
        <v>30912578</v>
      </c>
      <c r="G2548" s="2">
        <v>38719.20417824074</v>
      </c>
      <c r="H2548" t="s">
        <v>1302</v>
      </c>
      <c r="I2548">
        <f t="shared" si="39"/>
        <v>322678.26722338208</v>
      </c>
    </row>
    <row r="2549" spans="1:9" x14ac:dyDescent="0.25">
      <c r="A2549">
        <v>3548</v>
      </c>
      <c r="B2549" t="s">
        <v>15</v>
      </c>
      <c r="C2549" t="s">
        <v>30</v>
      </c>
      <c r="D2549" t="s">
        <v>44</v>
      </c>
      <c r="E2549">
        <v>77.95</v>
      </c>
      <c r="F2549">
        <v>22397101</v>
      </c>
      <c r="G2549" s="2">
        <v>40872.148680555547</v>
      </c>
      <c r="H2549" t="s">
        <v>1036</v>
      </c>
      <c r="I2549">
        <f t="shared" si="39"/>
        <v>287326.50416933931</v>
      </c>
    </row>
    <row r="2550" spans="1:9" x14ac:dyDescent="0.25">
      <c r="A2550">
        <v>3549</v>
      </c>
      <c r="B2550" t="s">
        <v>16</v>
      </c>
      <c r="C2550" t="s">
        <v>31</v>
      </c>
      <c r="D2550" t="s">
        <v>44</v>
      </c>
      <c r="E2550">
        <v>126.31</v>
      </c>
      <c r="F2550">
        <v>88664879</v>
      </c>
      <c r="G2550" s="2">
        <v>39498.360798611109</v>
      </c>
      <c r="H2550" t="s">
        <v>107</v>
      </c>
      <c r="I2550">
        <f t="shared" si="39"/>
        <v>701962.46536299575</v>
      </c>
    </row>
    <row r="2551" spans="1:9" x14ac:dyDescent="0.25">
      <c r="A2551">
        <v>3550</v>
      </c>
      <c r="B2551" t="s">
        <v>22</v>
      </c>
      <c r="C2551" t="s">
        <v>37</v>
      </c>
      <c r="D2551" t="s">
        <v>45</v>
      </c>
      <c r="E2551">
        <v>105.65</v>
      </c>
      <c r="F2551">
        <v>62868242</v>
      </c>
      <c r="G2551" s="2">
        <v>41729.093842592592</v>
      </c>
      <c r="H2551" t="s">
        <v>1303</v>
      </c>
      <c r="I2551">
        <f t="shared" si="39"/>
        <v>595061.44817794603</v>
      </c>
    </row>
    <row r="2552" spans="1:9" x14ac:dyDescent="0.25">
      <c r="A2552">
        <v>3551</v>
      </c>
      <c r="B2552" t="s">
        <v>20</v>
      </c>
      <c r="C2552" t="s">
        <v>35</v>
      </c>
      <c r="D2552" t="s">
        <v>46</v>
      </c>
      <c r="E2552">
        <v>181.54</v>
      </c>
      <c r="F2552">
        <v>42054461</v>
      </c>
      <c r="G2552" s="2">
        <v>40989.574837962973</v>
      </c>
      <c r="H2552" t="s">
        <v>401</v>
      </c>
      <c r="I2552">
        <f t="shared" si="39"/>
        <v>231653.96606808418</v>
      </c>
    </row>
    <row r="2553" spans="1:9" x14ac:dyDescent="0.25">
      <c r="A2553">
        <v>3552</v>
      </c>
      <c r="B2553" t="s">
        <v>19</v>
      </c>
      <c r="C2553" t="s">
        <v>34</v>
      </c>
      <c r="D2553" t="s">
        <v>38</v>
      </c>
      <c r="E2553">
        <v>157.38999999999999</v>
      </c>
      <c r="F2553">
        <v>1835173</v>
      </c>
      <c r="G2553" s="2">
        <v>42511.105462962973</v>
      </c>
      <c r="H2553" t="s">
        <v>1304</v>
      </c>
      <c r="I2553">
        <f t="shared" si="39"/>
        <v>11660.035580405363</v>
      </c>
    </row>
    <row r="2554" spans="1:9" x14ac:dyDescent="0.25">
      <c r="A2554">
        <v>3553</v>
      </c>
      <c r="B2554" t="s">
        <v>15</v>
      </c>
      <c r="C2554" t="s">
        <v>30</v>
      </c>
      <c r="D2554" t="s">
        <v>47</v>
      </c>
      <c r="E2554">
        <v>104.61</v>
      </c>
      <c r="F2554">
        <v>79122316</v>
      </c>
      <c r="G2554" s="2">
        <v>43624.146053240736</v>
      </c>
      <c r="H2554" t="s">
        <v>317</v>
      </c>
      <c r="I2554">
        <f t="shared" si="39"/>
        <v>756355.18592868745</v>
      </c>
    </row>
    <row r="2555" spans="1:9" x14ac:dyDescent="0.25">
      <c r="A2555">
        <v>3554</v>
      </c>
      <c r="B2555" t="s">
        <v>8</v>
      </c>
      <c r="C2555" t="s">
        <v>23</v>
      </c>
      <c r="D2555" t="s">
        <v>40</v>
      </c>
      <c r="E2555">
        <v>52.67</v>
      </c>
      <c r="F2555">
        <v>7279111</v>
      </c>
      <c r="G2555" s="2">
        <v>42191.129293981481</v>
      </c>
      <c r="H2555" t="s">
        <v>203</v>
      </c>
      <c r="I2555">
        <f t="shared" si="39"/>
        <v>138202.22137839376</v>
      </c>
    </row>
    <row r="2556" spans="1:9" x14ac:dyDescent="0.25">
      <c r="A2556">
        <v>3555</v>
      </c>
      <c r="B2556" t="s">
        <v>13</v>
      </c>
      <c r="C2556" t="s">
        <v>28</v>
      </c>
      <c r="D2556" t="s">
        <v>46</v>
      </c>
      <c r="E2556">
        <v>183.78</v>
      </c>
      <c r="F2556">
        <v>44944563</v>
      </c>
      <c r="G2556" s="2">
        <v>39950.772083333337</v>
      </c>
      <c r="H2556" t="s">
        <v>853</v>
      </c>
      <c r="I2556">
        <f t="shared" si="39"/>
        <v>244556.33365981065</v>
      </c>
    </row>
    <row r="2557" spans="1:9" x14ac:dyDescent="0.25">
      <c r="A2557">
        <v>3556</v>
      </c>
      <c r="B2557" t="s">
        <v>18</v>
      </c>
      <c r="C2557" t="s">
        <v>33</v>
      </c>
      <c r="D2557" t="s">
        <v>46</v>
      </c>
      <c r="E2557">
        <v>127.45</v>
      </c>
      <c r="F2557">
        <v>48778727</v>
      </c>
      <c r="G2557" s="2">
        <v>39060.033229166656</v>
      </c>
      <c r="H2557" t="s">
        <v>346</v>
      </c>
      <c r="I2557">
        <f t="shared" si="39"/>
        <v>382728.34052569635</v>
      </c>
    </row>
    <row r="2558" spans="1:9" x14ac:dyDescent="0.25">
      <c r="A2558">
        <v>3557</v>
      </c>
      <c r="B2558" t="s">
        <v>22</v>
      </c>
      <c r="C2558" t="s">
        <v>37</v>
      </c>
      <c r="D2558" t="s">
        <v>47</v>
      </c>
      <c r="E2558">
        <v>126.95</v>
      </c>
      <c r="F2558">
        <v>34556942</v>
      </c>
      <c r="G2558" s="2">
        <v>42278.130231481482</v>
      </c>
      <c r="H2558" t="s">
        <v>491</v>
      </c>
      <c r="I2558">
        <f t="shared" si="39"/>
        <v>272209.0744387554</v>
      </c>
    </row>
    <row r="2559" spans="1:9" x14ac:dyDescent="0.25">
      <c r="A2559">
        <v>3558</v>
      </c>
      <c r="B2559" t="s">
        <v>9</v>
      </c>
      <c r="C2559" t="s">
        <v>24</v>
      </c>
      <c r="D2559" t="s">
        <v>43</v>
      </c>
      <c r="E2559">
        <v>192.64</v>
      </c>
      <c r="F2559">
        <v>62749797</v>
      </c>
      <c r="G2559" s="2">
        <v>39851.85596064815</v>
      </c>
      <c r="H2559" t="s">
        <v>1305</v>
      </c>
      <c r="I2559">
        <f t="shared" si="39"/>
        <v>325736.0724667774</v>
      </c>
    </row>
    <row r="2560" spans="1:9" x14ac:dyDescent="0.25">
      <c r="A2560">
        <v>3559</v>
      </c>
      <c r="B2560" t="s">
        <v>9</v>
      </c>
      <c r="C2560" t="s">
        <v>24</v>
      </c>
      <c r="D2560" t="s">
        <v>45</v>
      </c>
      <c r="E2560">
        <v>190.56</v>
      </c>
      <c r="F2560">
        <v>31634972</v>
      </c>
      <c r="G2560" s="2">
        <v>38725.205405092587</v>
      </c>
      <c r="H2560" t="s">
        <v>150</v>
      </c>
      <c r="I2560">
        <f t="shared" si="39"/>
        <v>166010.55835432411</v>
      </c>
    </row>
    <row r="2561" spans="1:9" x14ac:dyDescent="0.25">
      <c r="A2561">
        <v>3560</v>
      </c>
      <c r="B2561" t="s">
        <v>18</v>
      </c>
      <c r="C2561" t="s">
        <v>33</v>
      </c>
      <c r="D2561" t="s">
        <v>45</v>
      </c>
      <c r="E2561">
        <v>120.4</v>
      </c>
      <c r="F2561">
        <v>11288339</v>
      </c>
      <c r="G2561" s="2">
        <v>39241.336180555547</v>
      </c>
      <c r="H2561" t="s">
        <v>1306</v>
      </c>
      <c r="I2561">
        <f t="shared" si="39"/>
        <v>93756.968438538199</v>
      </c>
    </row>
    <row r="2562" spans="1:9" x14ac:dyDescent="0.25">
      <c r="A2562">
        <v>3561</v>
      </c>
      <c r="B2562" t="s">
        <v>16</v>
      </c>
      <c r="C2562" t="s">
        <v>31</v>
      </c>
      <c r="D2562" t="s">
        <v>45</v>
      </c>
      <c r="E2562">
        <v>194.6</v>
      </c>
      <c r="F2562">
        <v>81220784</v>
      </c>
      <c r="G2562" s="2">
        <v>43721.299895833326</v>
      </c>
      <c r="H2562" t="s">
        <v>618</v>
      </c>
      <c r="I2562">
        <f t="shared" si="39"/>
        <v>417372.99075025693</v>
      </c>
    </row>
    <row r="2563" spans="1:9" x14ac:dyDescent="0.25">
      <c r="A2563">
        <v>3562</v>
      </c>
      <c r="B2563" t="s">
        <v>12</v>
      </c>
      <c r="C2563" t="s">
        <v>27</v>
      </c>
      <c r="D2563" t="s">
        <v>41</v>
      </c>
      <c r="E2563">
        <v>176.74</v>
      </c>
      <c r="F2563">
        <v>15776919</v>
      </c>
      <c r="G2563" s="2">
        <v>44217.159479166658</v>
      </c>
      <c r="H2563" t="s">
        <v>602</v>
      </c>
      <c r="I2563">
        <f t="shared" ref="I2563:I2626" si="40">F2563/E2563</f>
        <v>89266.261174606756</v>
      </c>
    </row>
    <row r="2564" spans="1:9" x14ac:dyDescent="0.25">
      <c r="A2564">
        <v>3563</v>
      </c>
      <c r="B2564" t="s">
        <v>10</v>
      </c>
      <c r="C2564" t="s">
        <v>25</v>
      </c>
      <c r="D2564" t="s">
        <v>41</v>
      </c>
      <c r="E2564">
        <v>179.26</v>
      </c>
      <c r="F2564">
        <v>51395027</v>
      </c>
      <c r="G2564" s="2">
        <v>44591.256574074083</v>
      </c>
      <c r="H2564" t="s">
        <v>73</v>
      </c>
      <c r="I2564">
        <f t="shared" si="40"/>
        <v>286706.61050987395</v>
      </c>
    </row>
    <row r="2565" spans="1:9" x14ac:dyDescent="0.25">
      <c r="A2565">
        <v>3564</v>
      </c>
      <c r="B2565" t="s">
        <v>21</v>
      </c>
      <c r="C2565" t="s">
        <v>36</v>
      </c>
      <c r="D2565" t="s">
        <v>40</v>
      </c>
      <c r="E2565">
        <v>158.85</v>
      </c>
      <c r="F2565">
        <v>70021009</v>
      </c>
      <c r="G2565" s="2">
        <v>38413.132118055553</v>
      </c>
      <c r="H2565" t="s">
        <v>490</v>
      </c>
      <c r="I2565">
        <f t="shared" si="40"/>
        <v>440799.55303745676</v>
      </c>
    </row>
    <row r="2566" spans="1:9" x14ac:dyDescent="0.25">
      <c r="A2566">
        <v>3565</v>
      </c>
      <c r="B2566" t="s">
        <v>13</v>
      </c>
      <c r="C2566" t="s">
        <v>28</v>
      </c>
      <c r="D2566" t="s">
        <v>40</v>
      </c>
      <c r="E2566">
        <v>125.6</v>
      </c>
      <c r="F2566">
        <v>70920623</v>
      </c>
      <c r="G2566" s="2">
        <v>38589.91233796296</v>
      </c>
      <c r="H2566" t="s">
        <v>1307</v>
      </c>
      <c r="I2566">
        <f t="shared" si="40"/>
        <v>564654.64171974524</v>
      </c>
    </row>
    <row r="2567" spans="1:9" x14ac:dyDescent="0.25">
      <c r="A2567">
        <v>3566</v>
      </c>
      <c r="B2567" t="s">
        <v>11</v>
      </c>
      <c r="C2567" t="s">
        <v>26</v>
      </c>
      <c r="D2567" t="s">
        <v>47</v>
      </c>
      <c r="E2567">
        <v>39.76</v>
      </c>
      <c r="F2567">
        <v>7098996</v>
      </c>
      <c r="G2567" s="2">
        <v>39697.881273148138</v>
      </c>
      <c r="H2567" t="s">
        <v>1267</v>
      </c>
      <c r="I2567">
        <f t="shared" si="40"/>
        <v>178546.17706237425</v>
      </c>
    </row>
    <row r="2568" spans="1:9" x14ac:dyDescent="0.25">
      <c r="A2568">
        <v>3567</v>
      </c>
      <c r="B2568" t="s">
        <v>8</v>
      </c>
      <c r="C2568" t="s">
        <v>23</v>
      </c>
      <c r="D2568" t="s">
        <v>46</v>
      </c>
      <c r="E2568">
        <v>199.93</v>
      </c>
      <c r="F2568">
        <v>15546569</v>
      </c>
      <c r="G2568" s="2">
        <v>41878.483043981483</v>
      </c>
      <c r="H2568" t="s">
        <v>488</v>
      </c>
      <c r="I2568">
        <f t="shared" si="40"/>
        <v>77760.061021357469</v>
      </c>
    </row>
    <row r="2569" spans="1:9" x14ac:dyDescent="0.25">
      <c r="A2569">
        <v>3568</v>
      </c>
      <c r="B2569" t="s">
        <v>17</v>
      </c>
      <c r="C2569" t="s">
        <v>32</v>
      </c>
      <c r="D2569" t="s">
        <v>44</v>
      </c>
      <c r="E2569">
        <v>51.93</v>
      </c>
      <c r="F2569">
        <v>14518604</v>
      </c>
      <c r="G2569" s="2">
        <v>39944.651331018518</v>
      </c>
      <c r="H2569" t="s">
        <v>886</v>
      </c>
      <c r="I2569">
        <f t="shared" si="40"/>
        <v>279580.28114769881</v>
      </c>
    </row>
    <row r="2570" spans="1:9" x14ac:dyDescent="0.25">
      <c r="A2570">
        <v>3569</v>
      </c>
      <c r="B2570" t="s">
        <v>16</v>
      </c>
      <c r="C2570" t="s">
        <v>31</v>
      </c>
      <c r="D2570" t="s">
        <v>41</v>
      </c>
      <c r="E2570">
        <v>185.26</v>
      </c>
      <c r="F2570">
        <v>78163867</v>
      </c>
      <c r="G2570" s="2">
        <v>43485.676712962973</v>
      </c>
      <c r="H2570" t="s">
        <v>567</v>
      </c>
      <c r="I2570">
        <f t="shared" si="40"/>
        <v>421914.42837093817</v>
      </c>
    </row>
    <row r="2571" spans="1:9" x14ac:dyDescent="0.25">
      <c r="A2571">
        <v>3570</v>
      </c>
      <c r="B2571" t="s">
        <v>17</v>
      </c>
      <c r="C2571" t="s">
        <v>32</v>
      </c>
      <c r="D2571" t="s">
        <v>40</v>
      </c>
      <c r="E2571">
        <v>143.81</v>
      </c>
      <c r="F2571">
        <v>514863</v>
      </c>
      <c r="G2571" s="2">
        <v>44827.511099537027</v>
      </c>
      <c r="H2571" t="s">
        <v>712</v>
      </c>
      <c r="I2571">
        <f t="shared" si="40"/>
        <v>3580.161323969126</v>
      </c>
    </row>
    <row r="2572" spans="1:9" x14ac:dyDescent="0.25">
      <c r="A2572">
        <v>3571</v>
      </c>
      <c r="B2572" t="s">
        <v>10</v>
      </c>
      <c r="C2572" t="s">
        <v>25</v>
      </c>
      <c r="D2572" t="s">
        <v>41</v>
      </c>
      <c r="E2572">
        <v>195.77</v>
      </c>
      <c r="F2572">
        <v>94649614</v>
      </c>
      <c r="G2572" s="2">
        <v>43728.435196759259</v>
      </c>
      <c r="H2572" t="s">
        <v>1254</v>
      </c>
      <c r="I2572">
        <f t="shared" si="40"/>
        <v>483473.5352709812</v>
      </c>
    </row>
    <row r="2573" spans="1:9" x14ac:dyDescent="0.25">
      <c r="A2573">
        <v>3572</v>
      </c>
      <c r="B2573" t="s">
        <v>19</v>
      </c>
      <c r="C2573" t="s">
        <v>34</v>
      </c>
      <c r="D2573" t="s">
        <v>47</v>
      </c>
      <c r="E2573">
        <v>100.1</v>
      </c>
      <c r="F2573">
        <v>63061111</v>
      </c>
      <c r="G2573" s="2">
        <v>43105.959050925929</v>
      </c>
      <c r="H2573" t="s">
        <v>104</v>
      </c>
      <c r="I2573">
        <f t="shared" si="40"/>
        <v>629981.12887112889</v>
      </c>
    </row>
    <row r="2574" spans="1:9" x14ac:dyDescent="0.25">
      <c r="A2574">
        <v>3573</v>
      </c>
      <c r="B2574" t="s">
        <v>11</v>
      </c>
      <c r="C2574" t="s">
        <v>26</v>
      </c>
      <c r="D2574" t="s">
        <v>41</v>
      </c>
      <c r="E2574">
        <v>172.85</v>
      </c>
      <c r="F2574">
        <v>66554236</v>
      </c>
      <c r="G2574" s="2">
        <v>42822.753981481481</v>
      </c>
      <c r="H2574" t="s">
        <v>798</v>
      </c>
      <c r="I2574">
        <f t="shared" si="40"/>
        <v>385040.41654613829</v>
      </c>
    </row>
    <row r="2575" spans="1:9" x14ac:dyDescent="0.25">
      <c r="A2575">
        <v>3574</v>
      </c>
      <c r="B2575" t="s">
        <v>19</v>
      </c>
      <c r="C2575" t="s">
        <v>34</v>
      </c>
      <c r="D2575" t="s">
        <v>42</v>
      </c>
      <c r="E2575">
        <v>191.84</v>
      </c>
      <c r="F2575">
        <v>40775686</v>
      </c>
      <c r="G2575" s="2">
        <v>44321.28628472222</v>
      </c>
      <c r="H2575" t="s">
        <v>342</v>
      </c>
      <c r="I2575">
        <f t="shared" si="40"/>
        <v>212550.48999165971</v>
      </c>
    </row>
    <row r="2576" spans="1:9" x14ac:dyDescent="0.25">
      <c r="A2576">
        <v>3575</v>
      </c>
      <c r="B2576" t="s">
        <v>16</v>
      </c>
      <c r="C2576" t="s">
        <v>31</v>
      </c>
      <c r="D2576" t="s">
        <v>42</v>
      </c>
      <c r="E2576">
        <v>169.53</v>
      </c>
      <c r="F2576">
        <v>19184324</v>
      </c>
      <c r="G2576" s="2">
        <v>39879.626597222217</v>
      </c>
      <c r="H2576" t="s">
        <v>618</v>
      </c>
      <c r="I2576">
        <f t="shared" si="40"/>
        <v>113161.82386598243</v>
      </c>
    </row>
    <row r="2577" spans="1:9" x14ac:dyDescent="0.25">
      <c r="A2577">
        <v>3576</v>
      </c>
      <c r="B2577" t="s">
        <v>16</v>
      </c>
      <c r="C2577" t="s">
        <v>31</v>
      </c>
      <c r="D2577" t="s">
        <v>42</v>
      </c>
      <c r="E2577">
        <v>88.42</v>
      </c>
      <c r="F2577">
        <v>94406223</v>
      </c>
      <c r="G2577" s="2">
        <v>42147.920104166667</v>
      </c>
      <c r="H2577" t="s">
        <v>494</v>
      </c>
      <c r="I2577">
        <f t="shared" si="40"/>
        <v>1067702.1375254467</v>
      </c>
    </row>
    <row r="2578" spans="1:9" x14ac:dyDescent="0.25">
      <c r="A2578">
        <v>3577</v>
      </c>
      <c r="B2578" t="s">
        <v>8</v>
      </c>
      <c r="C2578" t="s">
        <v>23</v>
      </c>
      <c r="D2578" t="s">
        <v>40</v>
      </c>
      <c r="E2578">
        <v>133.91</v>
      </c>
      <c r="F2578">
        <v>51442265</v>
      </c>
      <c r="G2578" s="2">
        <v>40916.997986111113</v>
      </c>
      <c r="H2578" t="s">
        <v>375</v>
      </c>
      <c r="I2578">
        <f t="shared" si="40"/>
        <v>384155.51489806589</v>
      </c>
    </row>
    <row r="2579" spans="1:9" x14ac:dyDescent="0.25">
      <c r="A2579">
        <v>3578</v>
      </c>
      <c r="B2579" t="s">
        <v>16</v>
      </c>
      <c r="C2579" t="s">
        <v>31</v>
      </c>
      <c r="D2579" t="s">
        <v>41</v>
      </c>
      <c r="E2579">
        <v>80.849999999999994</v>
      </c>
      <c r="F2579">
        <v>70208417</v>
      </c>
      <c r="G2579" s="2">
        <v>39519.000983796293</v>
      </c>
      <c r="H2579" t="s">
        <v>738</v>
      </c>
      <c r="I2579">
        <f t="shared" si="40"/>
        <v>868378.68893011753</v>
      </c>
    </row>
    <row r="2580" spans="1:9" x14ac:dyDescent="0.25">
      <c r="A2580">
        <v>3579</v>
      </c>
      <c r="B2580" t="s">
        <v>11</v>
      </c>
      <c r="C2580" t="s">
        <v>26</v>
      </c>
      <c r="D2580" t="s">
        <v>39</v>
      </c>
      <c r="E2580">
        <v>110.61</v>
      </c>
      <c r="F2580">
        <v>51023173</v>
      </c>
      <c r="G2580" s="2">
        <v>41369.282546296286</v>
      </c>
      <c r="H2580" t="s">
        <v>1308</v>
      </c>
      <c r="I2580">
        <f t="shared" si="40"/>
        <v>461288.9702558539</v>
      </c>
    </row>
    <row r="2581" spans="1:9" x14ac:dyDescent="0.25">
      <c r="A2581">
        <v>3580</v>
      </c>
      <c r="B2581" t="s">
        <v>21</v>
      </c>
      <c r="C2581" t="s">
        <v>36</v>
      </c>
      <c r="D2581" t="s">
        <v>41</v>
      </c>
      <c r="E2581">
        <v>64.11</v>
      </c>
      <c r="F2581">
        <v>91599747</v>
      </c>
      <c r="G2581" s="2">
        <v>41836.675162037027</v>
      </c>
      <c r="H2581" t="s">
        <v>697</v>
      </c>
      <c r="I2581">
        <f t="shared" si="40"/>
        <v>1428790.3135236313</v>
      </c>
    </row>
    <row r="2582" spans="1:9" x14ac:dyDescent="0.25">
      <c r="A2582">
        <v>3581</v>
      </c>
      <c r="B2582" t="s">
        <v>13</v>
      </c>
      <c r="C2582" t="s">
        <v>28</v>
      </c>
      <c r="D2582" t="s">
        <v>39</v>
      </c>
      <c r="E2582">
        <v>193.52</v>
      </c>
      <c r="F2582">
        <v>83300286</v>
      </c>
      <c r="G2582" s="2">
        <v>39471.785682870373</v>
      </c>
      <c r="H2582" t="s">
        <v>992</v>
      </c>
      <c r="I2582">
        <f t="shared" si="40"/>
        <v>430447.94336502685</v>
      </c>
    </row>
    <row r="2583" spans="1:9" x14ac:dyDescent="0.25">
      <c r="A2583">
        <v>3582</v>
      </c>
      <c r="B2583" t="s">
        <v>12</v>
      </c>
      <c r="C2583" t="s">
        <v>27</v>
      </c>
      <c r="D2583" t="s">
        <v>40</v>
      </c>
      <c r="E2583">
        <v>137.49</v>
      </c>
      <c r="F2583">
        <v>85809118</v>
      </c>
      <c r="G2583" s="2">
        <v>43672.464907407397</v>
      </c>
      <c r="H2583" t="s">
        <v>250</v>
      </c>
      <c r="I2583">
        <f t="shared" si="40"/>
        <v>624111.702669285</v>
      </c>
    </row>
    <row r="2584" spans="1:9" x14ac:dyDescent="0.25">
      <c r="A2584">
        <v>3583</v>
      </c>
      <c r="B2584" t="s">
        <v>15</v>
      </c>
      <c r="C2584" t="s">
        <v>30</v>
      </c>
      <c r="D2584" t="s">
        <v>41</v>
      </c>
      <c r="E2584">
        <v>160.13999999999999</v>
      </c>
      <c r="F2584">
        <v>63739729</v>
      </c>
      <c r="G2584" s="2">
        <v>43569.795405092591</v>
      </c>
      <c r="H2584" t="s">
        <v>1199</v>
      </c>
      <c r="I2584">
        <f t="shared" si="40"/>
        <v>398025.03434494819</v>
      </c>
    </row>
    <row r="2585" spans="1:9" x14ac:dyDescent="0.25">
      <c r="A2585">
        <v>3584</v>
      </c>
      <c r="B2585" t="s">
        <v>20</v>
      </c>
      <c r="C2585" t="s">
        <v>35</v>
      </c>
      <c r="D2585" t="s">
        <v>45</v>
      </c>
      <c r="E2585">
        <v>99.77</v>
      </c>
      <c r="F2585">
        <v>36287260</v>
      </c>
      <c r="G2585" s="2">
        <v>43353.504374999997</v>
      </c>
      <c r="H2585" t="s">
        <v>953</v>
      </c>
      <c r="I2585">
        <f t="shared" si="40"/>
        <v>363709.13100130303</v>
      </c>
    </row>
    <row r="2586" spans="1:9" x14ac:dyDescent="0.25">
      <c r="A2586">
        <v>3585</v>
      </c>
      <c r="B2586" t="s">
        <v>9</v>
      </c>
      <c r="C2586" t="s">
        <v>24</v>
      </c>
      <c r="D2586" t="s">
        <v>43</v>
      </c>
      <c r="E2586">
        <v>168.95</v>
      </c>
      <c r="F2586">
        <v>9676375</v>
      </c>
      <c r="G2586" s="2">
        <v>40956.496932870366</v>
      </c>
      <c r="H2586" t="s">
        <v>105</v>
      </c>
      <c r="I2586">
        <f t="shared" si="40"/>
        <v>57273.601657295061</v>
      </c>
    </row>
    <row r="2587" spans="1:9" x14ac:dyDescent="0.25">
      <c r="A2587">
        <v>3586</v>
      </c>
      <c r="B2587" t="s">
        <v>11</v>
      </c>
      <c r="C2587" t="s">
        <v>26</v>
      </c>
      <c r="D2587" t="s">
        <v>44</v>
      </c>
      <c r="E2587">
        <v>58.21</v>
      </c>
      <c r="F2587">
        <v>51038295</v>
      </c>
      <c r="G2587" s="2">
        <v>40073.275902777779</v>
      </c>
      <c r="H2587" t="s">
        <v>828</v>
      </c>
      <c r="I2587">
        <f t="shared" si="40"/>
        <v>876795.99725133134</v>
      </c>
    </row>
    <row r="2588" spans="1:9" x14ac:dyDescent="0.25">
      <c r="A2588">
        <v>3587</v>
      </c>
      <c r="B2588" t="s">
        <v>10</v>
      </c>
      <c r="C2588" t="s">
        <v>25</v>
      </c>
      <c r="D2588" t="s">
        <v>47</v>
      </c>
      <c r="E2588">
        <v>64.39</v>
      </c>
      <c r="F2588">
        <v>49120266</v>
      </c>
      <c r="G2588" s="2">
        <v>44041.782546296286</v>
      </c>
      <c r="H2588" t="s">
        <v>1309</v>
      </c>
      <c r="I2588">
        <f t="shared" si="40"/>
        <v>762855.50551327842</v>
      </c>
    </row>
    <row r="2589" spans="1:9" x14ac:dyDescent="0.25">
      <c r="A2589">
        <v>3588</v>
      </c>
      <c r="B2589" t="s">
        <v>13</v>
      </c>
      <c r="C2589" t="s">
        <v>28</v>
      </c>
      <c r="D2589" t="s">
        <v>39</v>
      </c>
      <c r="E2589">
        <v>39.72</v>
      </c>
      <c r="F2589">
        <v>63675447</v>
      </c>
      <c r="G2589" s="2">
        <v>39191.746030092603</v>
      </c>
      <c r="H2589" t="s">
        <v>349</v>
      </c>
      <c r="I2589">
        <f t="shared" si="40"/>
        <v>1603107.9305135952</v>
      </c>
    </row>
    <row r="2590" spans="1:9" x14ac:dyDescent="0.25">
      <c r="A2590">
        <v>3589</v>
      </c>
      <c r="B2590" t="s">
        <v>21</v>
      </c>
      <c r="C2590" t="s">
        <v>36</v>
      </c>
      <c r="D2590" t="s">
        <v>41</v>
      </c>
      <c r="E2590">
        <v>50.69</v>
      </c>
      <c r="F2590">
        <v>3674969</v>
      </c>
      <c r="G2590" s="2">
        <v>38761.598182870373</v>
      </c>
      <c r="H2590" t="s">
        <v>518</v>
      </c>
      <c r="I2590">
        <f t="shared" si="40"/>
        <v>72498.895245610576</v>
      </c>
    </row>
    <row r="2591" spans="1:9" x14ac:dyDescent="0.25">
      <c r="A2591">
        <v>3590</v>
      </c>
      <c r="B2591" t="s">
        <v>11</v>
      </c>
      <c r="C2591" t="s">
        <v>26</v>
      </c>
      <c r="D2591" t="s">
        <v>38</v>
      </c>
      <c r="E2591">
        <v>83.12</v>
      </c>
      <c r="F2591">
        <v>96948479</v>
      </c>
      <c r="G2591" s="2">
        <v>38148.923993055563</v>
      </c>
      <c r="H2591" t="s">
        <v>478</v>
      </c>
      <c r="I2591">
        <f t="shared" si="40"/>
        <v>1166367.6491819057</v>
      </c>
    </row>
    <row r="2592" spans="1:9" x14ac:dyDescent="0.25">
      <c r="A2592">
        <v>3591</v>
      </c>
      <c r="B2592" t="s">
        <v>20</v>
      </c>
      <c r="C2592" t="s">
        <v>35</v>
      </c>
      <c r="D2592" t="s">
        <v>42</v>
      </c>
      <c r="E2592">
        <v>83.79</v>
      </c>
      <c r="F2592">
        <v>9761757</v>
      </c>
      <c r="G2592" s="2">
        <v>40025.412627314807</v>
      </c>
      <c r="H2592" t="s">
        <v>1111</v>
      </c>
      <c r="I2592">
        <f t="shared" si="40"/>
        <v>116502.64948084496</v>
      </c>
    </row>
    <row r="2593" spans="1:9" x14ac:dyDescent="0.25">
      <c r="A2593">
        <v>3592</v>
      </c>
      <c r="B2593" t="s">
        <v>15</v>
      </c>
      <c r="C2593" t="s">
        <v>30</v>
      </c>
      <c r="D2593" t="s">
        <v>41</v>
      </c>
      <c r="E2593">
        <v>192.52</v>
      </c>
      <c r="F2593">
        <v>6508919</v>
      </c>
      <c r="G2593" s="2">
        <v>38861.924050925933</v>
      </c>
      <c r="H2593" t="s">
        <v>117</v>
      </c>
      <c r="I2593">
        <f t="shared" si="40"/>
        <v>33809.053604820278</v>
      </c>
    </row>
    <row r="2594" spans="1:9" x14ac:dyDescent="0.25">
      <c r="A2594">
        <v>3593</v>
      </c>
      <c r="B2594" t="s">
        <v>12</v>
      </c>
      <c r="C2594" t="s">
        <v>27</v>
      </c>
      <c r="D2594" t="s">
        <v>46</v>
      </c>
      <c r="E2594">
        <v>36.4</v>
      </c>
      <c r="F2594">
        <v>97730786</v>
      </c>
      <c r="G2594" s="2">
        <v>44504.800925925927</v>
      </c>
      <c r="H2594" t="s">
        <v>995</v>
      </c>
      <c r="I2594">
        <f t="shared" si="40"/>
        <v>2684911.7032967033</v>
      </c>
    </row>
    <row r="2595" spans="1:9" x14ac:dyDescent="0.25">
      <c r="A2595">
        <v>3594</v>
      </c>
      <c r="B2595" t="s">
        <v>18</v>
      </c>
      <c r="C2595" t="s">
        <v>33</v>
      </c>
      <c r="D2595" t="s">
        <v>43</v>
      </c>
      <c r="E2595">
        <v>159.80000000000001</v>
      </c>
      <c r="F2595">
        <v>60209824</v>
      </c>
      <c r="G2595" s="2">
        <v>43746.766793981478</v>
      </c>
      <c r="H2595" t="s">
        <v>84</v>
      </c>
      <c r="I2595">
        <f t="shared" si="40"/>
        <v>376782.37797246553</v>
      </c>
    </row>
    <row r="2596" spans="1:9" x14ac:dyDescent="0.25">
      <c r="A2596">
        <v>3595</v>
      </c>
      <c r="B2596" t="s">
        <v>11</v>
      </c>
      <c r="C2596" t="s">
        <v>26</v>
      </c>
      <c r="D2596" t="s">
        <v>38</v>
      </c>
      <c r="E2596">
        <v>177.88</v>
      </c>
      <c r="F2596">
        <v>22700322</v>
      </c>
      <c r="G2596" s="2">
        <v>41192.578182870369</v>
      </c>
      <c r="H2596" t="s">
        <v>450</v>
      </c>
      <c r="I2596">
        <f t="shared" si="40"/>
        <v>127615.9320890488</v>
      </c>
    </row>
    <row r="2597" spans="1:9" x14ac:dyDescent="0.25">
      <c r="A2597">
        <v>3596</v>
      </c>
      <c r="B2597" t="s">
        <v>11</v>
      </c>
      <c r="C2597" t="s">
        <v>26</v>
      </c>
      <c r="D2597" t="s">
        <v>46</v>
      </c>
      <c r="E2597">
        <v>195.15</v>
      </c>
      <c r="F2597">
        <v>16357794</v>
      </c>
      <c r="G2597" s="2">
        <v>39098.448518518519</v>
      </c>
      <c r="H2597" t="s">
        <v>217</v>
      </c>
      <c r="I2597">
        <f t="shared" si="40"/>
        <v>83821.644888547264</v>
      </c>
    </row>
    <row r="2598" spans="1:9" x14ac:dyDescent="0.25">
      <c r="A2598">
        <v>3597</v>
      </c>
      <c r="B2598" t="s">
        <v>10</v>
      </c>
      <c r="C2598" t="s">
        <v>25</v>
      </c>
      <c r="D2598" t="s">
        <v>39</v>
      </c>
      <c r="E2598">
        <v>127.59</v>
      </c>
      <c r="F2598">
        <v>77803019</v>
      </c>
      <c r="G2598" s="2">
        <v>38106.558136574073</v>
      </c>
      <c r="H2598" t="s">
        <v>253</v>
      </c>
      <c r="I2598">
        <f t="shared" si="40"/>
        <v>609789.31734461943</v>
      </c>
    </row>
    <row r="2599" spans="1:9" x14ac:dyDescent="0.25">
      <c r="A2599">
        <v>3598</v>
      </c>
      <c r="B2599" t="s">
        <v>22</v>
      </c>
      <c r="C2599" t="s">
        <v>37</v>
      </c>
      <c r="D2599" t="s">
        <v>44</v>
      </c>
      <c r="E2599">
        <v>192.21</v>
      </c>
      <c r="F2599">
        <v>85625253</v>
      </c>
      <c r="G2599" s="2">
        <v>43931.296620370369</v>
      </c>
      <c r="H2599" t="s">
        <v>1163</v>
      </c>
      <c r="I2599">
        <f t="shared" si="40"/>
        <v>445477.61823006085</v>
      </c>
    </row>
    <row r="2600" spans="1:9" x14ac:dyDescent="0.25">
      <c r="A2600">
        <v>3599</v>
      </c>
      <c r="B2600" t="s">
        <v>12</v>
      </c>
      <c r="C2600" t="s">
        <v>27</v>
      </c>
      <c r="D2600" t="s">
        <v>40</v>
      </c>
      <c r="E2600">
        <v>69.569999999999993</v>
      </c>
      <c r="F2600">
        <v>31424300</v>
      </c>
      <c r="G2600" s="2">
        <v>44563.009594907409</v>
      </c>
      <c r="H2600" t="s">
        <v>522</v>
      </c>
      <c r="I2600">
        <f t="shared" si="40"/>
        <v>451693.25858847209</v>
      </c>
    </row>
    <row r="2601" spans="1:9" x14ac:dyDescent="0.25">
      <c r="A2601">
        <v>3600</v>
      </c>
      <c r="B2601" t="s">
        <v>16</v>
      </c>
      <c r="C2601" t="s">
        <v>31</v>
      </c>
      <c r="D2601" t="s">
        <v>46</v>
      </c>
      <c r="E2601">
        <v>57.13</v>
      </c>
      <c r="F2601">
        <v>12976264</v>
      </c>
      <c r="G2601" s="2">
        <v>40947.54614583333</v>
      </c>
      <c r="H2601" t="s">
        <v>611</v>
      </c>
      <c r="I2601">
        <f t="shared" si="40"/>
        <v>227135.7255382461</v>
      </c>
    </row>
    <row r="2602" spans="1:9" x14ac:dyDescent="0.25">
      <c r="A2602">
        <v>3601</v>
      </c>
      <c r="B2602" t="s">
        <v>12</v>
      </c>
      <c r="C2602" t="s">
        <v>27</v>
      </c>
      <c r="D2602" t="s">
        <v>48</v>
      </c>
      <c r="E2602">
        <v>72.989999999999995</v>
      </c>
      <c r="F2602">
        <v>23642275</v>
      </c>
      <c r="G2602" s="2">
        <v>42592.051203703697</v>
      </c>
      <c r="H2602" t="s">
        <v>994</v>
      </c>
      <c r="I2602">
        <f t="shared" si="40"/>
        <v>323911.15221263189</v>
      </c>
    </row>
    <row r="2603" spans="1:9" x14ac:dyDescent="0.25">
      <c r="A2603">
        <v>3602</v>
      </c>
      <c r="B2603" t="s">
        <v>20</v>
      </c>
      <c r="C2603" t="s">
        <v>35</v>
      </c>
      <c r="D2603" t="s">
        <v>40</v>
      </c>
      <c r="E2603">
        <v>71.680000000000007</v>
      </c>
      <c r="F2603">
        <v>22866869</v>
      </c>
      <c r="G2603" s="2">
        <v>44217.265266203707</v>
      </c>
      <c r="H2603" t="s">
        <v>418</v>
      </c>
      <c r="I2603">
        <f t="shared" si="40"/>
        <v>319013.23939732142</v>
      </c>
    </row>
    <row r="2604" spans="1:9" x14ac:dyDescent="0.25">
      <c r="A2604">
        <v>3603</v>
      </c>
      <c r="B2604" t="s">
        <v>19</v>
      </c>
      <c r="C2604" t="s">
        <v>34</v>
      </c>
      <c r="D2604" t="s">
        <v>41</v>
      </c>
      <c r="E2604">
        <v>62.24</v>
      </c>
      <c r="F2604">
        <v>99487105</v>
      </c>
      <c r="G2604" s="2">
        <v>39369.651377314818</v>
      </c>
      <c r="H2604" t="s">
        <v>656</v>
      </c>
      <c r="I2604">
        <f t="shared" si="40"/>
        <v>1598443.2037275063</v>
      </c>
    </row>
    <row r="2605" spans="1:9" x14ac:dyDescent="0.25">
      <c r="A2605">
        <v>3604</v>
      </c>
      <c r="B2605" t="s">
        <v>20</v>
      </c>
      <c r="C2605" t="s">
        <v>35</v>
      </c>
      <c r="D2605" t="s">
        <v>44</v>
      </c>
      <c r="E2605">
        <v>132.96</v>
      </c>
      <c r="F2605">
        <v>28124077</v>
      </c>
      <c r="G2605" s="2">
        <v>38489.756504629629</v>
      </c>
      <c r="H2605" t="s">
        <v>171</v>
      </c>
      <c r="I2605">
        <f t="shared" si="40"/>
        <v>211522.841456077</v>
      </c>
    </row>
    <row r="2606" spans="1:9" x14ac:dyDescent="0.25">
      <c r="A2606">
        <v>3605</v>
      </c>
      <c r="B2606" t="s">
        <v>15</v>
      </c>
      <c r="C2606" t="s">
        <v>30</v>
      </c>
      <c r="D2606" t="s">
        <v>40</v>
      </c>
      <c r="E2606">
        <v>101.92</v>
      </c>
      <c r="F2606">
        <v>6589210</v>
      </c>
      <c r="G2606" s="2">
        <v>40356.484918981478</v>
      </c>
      <c r="H2606" t="s">
        <v>427</v>
      </c>
      <c r="I2606">
        <f t="shared" si="40"/>
        <v>64650.804552590263</v>
      </c>
    </row>
    <row r="2607" spans="1:9" x14ac:dyDescent="0.25">
      <c r="A2607">
        <v>3606</v>
      </c>
      <c r="B2607" t="s">
        <v>20</v>
      </c>
      <c r="C2607" t="s">
        <v>35</v>
      </c>
      <c r="D2607" t="s">
        <v>41</v>
      </c>
      <c r="E2607">
        <v>69.290000000000006</v>
      </c>
      <c r="F2607">
        <v>63623311</v>
      </c>
      <c r="G2607" s="2">
        <v>37906.97247685185</v>
      </c>
      <c r="H2607" t="s">
        <v>276</v>
      </c>
      <c r="I2607">
        <f t="shared" si="40"/>
        <v>918217.79477558075</v>
      </c>
    </row>
    <row r="2608" spans="1:9" x14ac:dyDescent="0.25">
      <c r="A2608">
        <v>3607</v>
      </c>
      <c r="B2608" t="s">
        <v>16</v>
      </c>
      <c r="C2608" t="s">
        <v>31</v>
      </c>
      <c r="D2608" t="s">
        <v>38</v>
      </c>
      <c r="E2608">
        <v>89.61</v>
      </c>
      <c r="F2608">
        <v>11779419</v>
      </c>
      <c r="G2608" s="2">
        <v>42790.96162037037</v>
      </c>
      <c r="H2608" t="s">
        <v>162</v>
      </c>
      <c r="I2608">
        <f t="shared" si="40"/>
        <v>131452.05892199531</v>
      </c>
    </row>
    <row r="2609" spans="1:9" x14ac:dyDescent="0.25">
      <c r="A2609">
        <v>3608</v>
      </c>
      <c r="B2609" t="s">
        <v>14</v>
      </c>
      <c r="C2609" t="s">
        <v>29</v>
      </c>
      <c r="D2609" t="s">
        <v>41</v>
      </c>
      <c r="E2609">
        <v>35.58</v>
      </c>
      <c r="F2609">
        <v>3710362</v>
      </c>
      <c r="G2609" s="2">
        <v>44493.020613425928</v>
      </c>
      <c r="H2609" t="s">
        <v>300</v>
      </c>
      <c r="I2609">
        <f t="shared" si="40"/>
        <v>104282.23721191681</v>
      </c>
    </row>
    <row r="2610" spans="1:9" x14ac:dyDescent="0.25">
      <c r="A2610">
        <v>3609</v>
      </c>
      <c r="B2610" t="s">
        <v>8</v>
      </c>
      <c r="C2610" t="s">
        <v>23</v>
      </c>
      <c r="D2610" t="s">
        <v>39</v>
      </c>
      <c r="E2610">
        <v>94.53</v>
      </c>
      <c r="F2610">
        <v>91549134</v>
      </c>
      <c r="G2610" s="2">
        <v>38036.706388888888</v>
      </c>
      <c r="H2610" t="s">
        <v>962</v>
      </c>
      <c r="I2610">
        <f t="shared" si="40"/>
        <v>968466.45509362104</v>
      </c>
    </row>
    <row r="2611" spans="1:9" x14ac:dyDescent="0.25">
      <c r="A2611">
        <v>3610</v>
      </c>
      <c r="B2611" t="s">
        <v>11</v>
      </c>
      <c r="C2611" t="s">
        <v>26</v>
      </c>
      <c r="D2611" t="s">
        <v>41</v>
      </c>
      <c r="E2611">
        <v>65.349999999999994</v>
      </c>
      <c r="F2611">
        <v>31230415</v>
      </c>
      <c r="G2611" s="2">
        <v>39481.995335648149</v>
      </c>
      <c r="H2611" t="s">
        <v>219</v>
      </c>
      <c r="I2611">
        <f t="shared" si="40"/>
        <v>477894.64422341244</v>
      </c>
    </row>
    <row r="2612" spans="1:9" x14ac:dyDescent="0.25">
      <c r="A2612">
        <v>3611</v>
      </c>
      <c r="B2612" t="s">
        <v>21</v>
      </c>
      <c r="C2612" t="s">
        <v>36</v>
      </c>
      <c r="D2612" t="s">
        <v>38</v>
      </c>
      <c r="E2612">
        <v>154.16</v>
      </c>
      <c r="F2612">
        <v>8685637</v>
      </c>
      <c r="G2612" s="2">
        <v>42808.017210648148</v>
      </c>
      <c r="H2612" t="s">
        <v>418</v>
      </c>
      <c r="I2612">
        <f t="shared" si="40"/>
        <v>56341.703425012973</v>
      </c>
    </row>
    <row r="2613" spans="1:9" x14ac:dyDescent="0.25">
      <c r="A2613">
        <v>3612</v>
      </c>
      <c r="B2613" t="s">
        <v>11</v>
      </c>
      <c r="C2613" t="s">
        <v>26</v>
      </c>
      <c r="D2613" t="s">
        <v>46</v>
      </c>
      <c r="E2613">
        <v>140.19999999999999</v>
      </c>
      <c r="F2613">
        <v>64634430</v>
      </c>
      <c r="G2613" s="2">
        <v>43604.280775462961</v>
      </c>
      <c r="H2613" t="s">
        <v>814</v>
      </c>
      <c r="I2613">
        <f t="shared" si="40"/>
        <v>461015.90584878746</v>
      </c>
    </row>
    <row r="2614" spans="1:9" x14ac:dyDescent="0.25">
      <c r="A2614">
        <v>3613</v>
      </c>
      <c r="B2614" t="s">
        <v>17</v>
      </c>
      <c r="C2614" t="s">
        <v>32</v>
      </c>
      <c r="D2614" t="s">
        <v>41</v>
      </c>
      <c r="E2614">
        <v>83.1</v>
      </c>
      <c r="F2614">
        <v>27308742</v>
      </c>
      <c r="G2614" s="2">
        <v>40764.311053240737</v>
      </c>
      <c r="H2614" t="s">
        <v>514</v>
      </c>
      <c r="I2614">
        <f t="shared" si="40"/>
        <v>328625.05415162456</v>
      </c>
    </row>
    <row r="2615" spans="1:9" x14ac:dyDescent="0.25">
      <c r="A2615">
        <v>3614</v>
      </c>
      <c r="B2615" t="s">
        <v>15</v>
      </c>
      <c r="C2615" t="s">
        <v>30</v>
      </c>
      <c r="D2615" t="s">
        <v>44</v>
      </c>
      <c r="E2615">
        <v>168.4</v>
      </c>
      <c r="F2615">
        <v>26714324</v>
      </c>
      <c r="G2615" s="2">
        <v>39740.155694444453</v>
      </c>
      <c r="H2615" t="s">
        <v>1252</v>
      </c>
      <c r="I2615">
        <f t="shared" si="40"/>
        <v>158636.12826603325</v>
      </c>
    </row>
    <row r="2616" spans="1:9" x14ac:dyDescent="0.25">
      <c r="A2616">
        <v>3615</v>
      </c>
      <c r="B2616" t="s">
        <v>12</v>
      </c>
      <c r="C2616" t="s">
        <v>27</v>
      </c>
      <c r="D2616" t="s">
        <v>44</v>
      </c>
      <c r="E2616">
        <v>173.78</v>
      </c>
      <c r="F2616">
        <v>23295860</v>
      </c>
      <c r="G2616" s="2">
        <v>37929.183229166672</v>
      </c>
      <c r="H2616" t="s">
        <v>672</v>
      </c>
      <c r="I2616">
        <f t="shared" si="40"/>
        <v>134053.74611577857</v>
      </c>
    </row>
    <row r="2617" spans="1:9" x14ac:dyDescent="0.25">
      <c r="A2617">
        <v>3616</v>
      </c>
      <c r="B2617" t="s">
        <v>20</v>
      </c>
      <c r="C2617" t="s">
        <v>35</v>
      </c>
      <c r="D2617" t="s">
        <v>48</v>
      </c>
      <c r="E2617">
        <v>96.38</v>
      </c>
      <c r="F2617">
        <v>67454376</v>
      </c>
      <c r="G2617" s="2">
        <v>40998.684872685182</v>
      </c>
      <c r="H2617" t="s">
        <v>700</v>
      </c>
      <c r="I2617">
        <f t="shared" si="40"/>
        <v>699879.39406515879</v>
      </c>
    </row>
    <row r="2618" spans="1:9" x14ac:dyDescent="0.25">
      <c r="A2618">
        <v>3617</v>
      </c>
      <c r="B2618" t="s">
        <v>12</v>
      </c>
      <c r="C2618" t="s">
        <v>27</v>
      </c>
      <c r="D2618" t="s">
        <v>47</v>
      </c>
      <c r="E2618">
        <v>112.11</v>
      </c>
      <c r="F2618">
        <v>8301359</v>
      </c>
      <c r="G2618" s="2">
        <v>42776.970590277779</v>
      </c>
      <c r="H2618" t="s">
        <v>608</v>
      </c>
      <c r="I2618">
        <f t="shared" si="40"/>
        <v>74046.552493087147</v>
      </c>
    </row>
    <row r="2619" spans="1:9" x14ac:dyDescent="0.25">
      <c r="A2619">
        <v>3618</v>
      </c>
      <c r="B2619" t="s">
        <v>17</v>
      </c>
      <c r="C2619" t="s">
        <v>32</v>
      </c>
      <c r="D2619" t="s">
        <v>44</v>
      </c>
      <c r="E2619">
        <v>143.41</v>
      </c>
      <c r="F2619">
        <v>41264438</v>
      </c>
      <c r="G2619" s="2">
        <v>44175.888611111113</v>
      </c>
      <c r="H2619" t="s">
        <v>930</v>
      </c>
      <c r="I2619">
        <f t="shared" si="40"/>
        <v>287737.52179067011</v>
      </c>
    </row>
    <row r="2620" spans="1:9" x14ac:dyDescent="0.25">
      <c r="A2620">
        <v>3619</v>
      </c>
      <c r="B2620" t="s">
        <v>21</v>
      </c>
      <c r="C2620" t="s">
        <v>36</v>
      </c>
      <c r="D2620" t="s">
        <v>42</v>
      </c>
      <c r="E2620">
        <v>188.71</v>
      </c>
      <c r="F2620">
        <v>96957994</v>
      </c>
      <c r="G2620" s="2">
        <v>41396.371365740742</v>
      </c>
      <c r="H2620" t="s">
        <v>1168</v>
      </c>
      <c r="I2620">
        <f t="shared" si="40"/>
        <v>513793.61983996606</v>
      </c>
    </row>
    <row r="2621" spans="1:9" x14ac:dyDescent="0.25">
      <c r="A2621">
        <v>3620</v>
      </c>
      <c r="B2621" t="s">
        <v>17</v>
      </c>
      <c r="C2621" t="s">
        <v>32</v>
      </c>
      <c r="D2621" t="s">
        <v>48</v>
      </c>
      <c r="E2621">
        <v>153.9</v>
      </c>
      <c r="F2621">
        <v>72885543</v>
      </c>
      <c r="G2621" s="2">
        <v>43488.755370370367</v>
      </c>
      <c r="H2621" t="s">
        <v>1043</v>
      </c>
      <c r="I2621">
        <f t="shared" si="40"/>
        <v>473590.27290448343</v>
      </c>
    </row>
    <row r="2622" spans="1:9" x14ac:dyDescent="0.25">
      <c r="A2622">
        <v>3621</v>
      </c>
      <c r="B2622" t="s">
        <v>14</v>
      </c>
      <c r="C2622" t="s">
        <v>29</v>
      </c>
      <c r="D2622" t="s">
        <v>40</v>
      </c>
      <c r="E2622">
        <v>190.7</v>
      </c>
      <c r="F2622">
        <v>63164592</v>
      </c>
      <c r="G2622" s="2">
        <v>44438.979201388887</v>
      </c>
      <c r="H2622" t="s">
        <v>1310</v>
      </c>
      <c r="I2622">
        <f t="shared" si="40"/>
        <v>331224.91872050345</v>
      </c>
    </row>
    <row r="2623" spans="1:9" x14ac:dyDescent="0.25">
      <c r="A2623">
        <v>3622</v>
      </c>
      <c r="B2623" t="s">
        <v>20</v>
      </c>
      <c r="C2623" t="s">
        <v>35</v>
      </c>
      <c r="D2623" t="s">
        <v>45</v>
      </c>
      <c r="E2623">
        <v>190.95</v>
      </c>
      <c r="F2623">
        <v>33195343</v>
      </c>
      <c r="G2623" s="2">
        <v>40630.175451388888</v>
      </c>
      <c r="H2623" t="s">
        <v>215</v>
      </c>
      <c r="I2623">
        <f t="shared" si="40"/>
        <v>173843.11599895262</v>
      </c>
    </row>
    <row r="2624" spans="1:9" x14ac:dyDescent="0.25">
      <c r="A2624">
        <v>3623</v>
      </c>
      <c r="B2624" t="s">
        <v>18</v>
      </c>
      <c r="C2624" t="s">
        <v>33</v>
      </c>
      <c r="D2624" t="s">
        <v>44</v>
      </c>
      <c r="E2624">
        <v>44.61</v>
      </c>
      <c r="F2624">
        <v>2079945</v>
      </c>
      <c r="G2624" s="2">
        <v>39872.634155092594</v>
      </c>
      <c r="H2624" t="s">
        <v>938</v>
      </c>
      <c r="I2624">
        <f t="shared" si="40"/>
        <v>46625.084061869537</v>
      </c>
    </row>
    <row r="2625" spans="1:9" x14ac:dyDescent="0.25">
      <c r="A2625">
        <v>3624</v>
      </c>
      <c r="B2625" t="s">
        <v>21</v>
      </c>
      <c r="C2625" t="s">
        <v>36</v>
      </c>
      <c r="D2625" t="s">
        <v>47</v>
      </c>
      <c r="E2625">
        <v>99.95</v>
      </c>
      <c r="F2625">
        <v>32826786</v>
      </c>
      <c r="G2625" s="2">
        <v>39965.572870370372</v>
      </c>
      <c r="H2625" t="s">
        <v>494</v>
      </c>
      <c r="I2625">
        <f t="shared" si="40"/>
        <v>328432.07603801897</v>
      </c>
    </row>
    <row r="2626" spans="1:9" x14ac:dyDescent="0.25">
      <c r="A2626">
        <v>3625</v>
      </c>
      <c r="B2626" t="s">
        <v>22</v>
      </c>
      <c r="C2626" t="s">
        <v>37</v>
      </c>
      <c r="D2626" t="s">
        <v>47</v>
      </c>
      <c r="E2626">
        <v>36.93</v>
      </c>
      <c r="F2626">
        <v>43329077</v>
      </c>
      <c r="G2626" s="2">
        <v>44590.479062500002</v>
      </c>
      <c r="H2626" t="s">
        <v>624</v>
      </c>
      <c r="I2626">
        <f t="shared" si="40"/>
        <v>1173275.846195505</v>
      </c>
    </row>
    <row r="2627" spans="1:9" x14ac:dyDescent="0.25">
      <c r="A2627">
        <v>3626</v>
      </c>
      <c r="B2627" t="s">
        <v>15</v>
      </c>
      <c r="C2627" t="s">
        <v>30</v>
      </c>
      <c r="D2627" t="s">
        <v>38</v>
      </c>
      <c r="E2627">
        <v>77.099999999999994</v>
      </c>
      <c r="F2627">
        <v>83771338</v>
      </c>
      <c r="G2627" s="2">
        <v>42199.451226851852</v>
      </c>
      <c r="H2627" t="s">
        <v>1036</v>
      </c>
      <c r="I2627">
        <f t="shared" ref="I2627:I2690" si="41">F2627/E2627</f>
        <v>1086528.3787289236</v>
      </c>
    </row>
    <row r="2628" spans="1:9" x14ac:dyDescent="0.25">
      <c r="A2628">
        <v>3627</v>
      </c>
      <c r="B2628" t="s">
        <v>17</v>
      </c>
      <c r="C2628" t="s">
        <v>32</v>
      </c>
      <c r="D2628" t="s">
        <v>41</v>
      </c>
      <c r="E2628">
        <v>136.43</v>
      </c>
      <c r="F2628">
        <v>85166825</v>
      </c>
      <c r="G2628" s="2">
        <v>40101.402673611112</v>
      </c>
      <c r="H2628" t="s">
        <v>752</v>
      </c>
      <c r="I2628">
        <f t="shared" si="41"/>
        <v>624252.91358205664</v>
      </c>
    </row>
    <row r="2629" spans="1:9" x14ac:dyDescent="0.25">
      <c r="A2629">
        <v>3628</v>
      </c>
      <c r="B2629" t="s">
        <v>11</v>
      </c>
      <c r="C2629" t="s">
        <v>26</v>
      </c>
      <c r="D2629" t="s">
        <v>38</v>
      </c>
      <c r="E2629">
        <v>93.66</v>
      </c>
      <c r="F2629">
        <v>94543520</v>
      </c>
      <c r="G2629" s="2">
        <v>38379.39565972222</v>
      </c>
      <c r="H2629" t="s">
        <v>723</v>
      </c>
      <c r="I2629">
        <f t="shared" si="41"/>
        <v>1009433.2692718343</v>
      </c>
    </row>
    <row r="2630" spans="1:9" x14ac:dyDescent="0.25">
      <c r="A2630">
        <v>3629</v>
      </c>
      <c r="B2630" t="s">
        <v>21</v>
      </c>
      <c r="C2630" t="s">
        <v>36</v>
      </c>
      <c r="D2630" t="s">
        <v>39</v>
      </c>
      <c r="E2630">
        <v>110.55</v>
      </c>
      <c r="F2630">
        <v>94207980</v>
      </c>
      <c r="G2630" s="2">
        <v>41650.737071759257</v>
      </c>
      <c r="H2630" t="s">
        <v>1159</v>
      </c>
      <c r="I2630">
        <f t="shared" si="41"/>
        <v>852175.30529172323</v>
      </c>
    </row>
    <row r="2631" spans="1:9" x14ac:dyDescent="0.25">
      <c r="A2631">
        <v>3630</v>
      </c>
      <c r="B2631" t="s">
        <v>12</v>
      </c>
      <c r="C2631" t="s">
        <v>27</v>
      </c>
      <c r="D2631" t="s">
        <v>46</v>
      </c>
      <c r="E2631">
        <v>61.24</v>
      </c>
      <c r="F2631">
        <v>24407997</v>
      </c>
      <c r="G2631" s="2">
        <v>44080.490555555552</v>
      </c>
      <c r="H2631" t="s">
        <v>167</v>
      </c>
      <c r="I2631">
        <f t="shared" si="41"/>
        <v>398562.9817112998</v>
      </c>
    </row>
    <row r="2632" spans="1:9" x14ac:dyDescent="0.25">
      <c r="A2632">
        <v>3631</v>
      </c>
      <c r="B2632" t="s">
        <v>20</v>
      </c>
      <c r="C2632" t="s">
        <v>35</v>
      </c>
      <c r="D2632" t="s">
        <v>44</v>
      </c>
      <c r="E2632">
        <v>140.4</v>
      </c>
      <c r="F2632">
        <v>12756680</v>
      </c>
      <c r="G2632" s="2">
        <v>40805.98746527778</v>
      </c>
      <c r="H2632" t="s">
        <v>782</v>
      </c>
      <c r="I2632">
        <f t="shared" si="41"/>
        <v>90859.544159544152</v>
      </c>
    </row>
    <row r="2633" spans="1:9" x14ac:dyDescent="0.25">
      <c r="A2633">
        <v>3632</v>
      </c>
      <c r="B2633" t="s">
        <v>17</v>
      </c>
      <c r="C2633" t="s">
        <v>32</v>
      </c>
      <c r="D2633" t="s">
        <v>41</v>
      </c>
      <c r="E2633">
        <v>52.22</v>
      </c>
      <c r="F2633">
        <v>47003173</v>
      </c>
      <c r="G2633" s="2">
        <v>44039.367812500001</v>
      </c>
      <c r="H2633" t="s">
        <v>1089</v>
      </c>
      <c r="I2633">
        <f t="shared" si="41"/>
        <v>900099.06166219839</v>
      </c>
    </row>
    <row r="2634" spans="1:9" x14ac:dyDescent="0.25">
      <c r="A2634">
        <v>3633</v>
      </c>
      <c r="B2634" t="s">
        <v>12</v>
      </c>
      <c r="C2634" t="s">
        <v>27</v>
      </c>
      <c r="D2634" t="s">
        <v>45</v>
      </c>
      <c r="E2634">
        <v>53.8</v>
      </c>
      <c r="F2634">
        <v>96574434</v>
      </c>
      <c r="G2634" s="2">
        <v>42526.464270833327</v>
      </c>
      <c r="H2634" t="s">
        <v>126</v>
      </c>
      <c r="I2634">
        <f t="shared" si="41"/>
        <v>1795063.8289962825</v>
      </c>
    </row>
    <row r="2635" spans="1:9" x14ac:dyDescent="0.25">
      <c r="A2635">
        <v>3634</v>
      </c>
      <c r="B2635" t="s">
        <v>14</v>
      </c>
      <c r="C2635" t="s">
        <v>29</v>
      </c>
      <c r="D2635" t="s">
        <v>42</v>
      </c>
      <c r="E2635">
        <v>166.81</v>
      </c>
      <c r="F2635">
        <v>76128600</v>
      </c>
      <c r="G2635" s="2">
        <v>40499.402488425927</v>
      </c>
      <c r="H2635" t="s">
        <v>50</v>
      </c>
      <c r="I2635">
        <f t="shared" si="41"/>
        <v>456379.11396199267</v>
      </c>
    </row>
    <row r="2636" spans="1:9" x14ac:dyDescent="0.25">
      <c r="A2636">
        <v>3635</v>
      </c>
      <c r="B2636" t="s">
        <v>21</v>
      </c>
      <c r="C2636" t="s">
        <v>36</v>
      </c>
      <c r="D2636" t="s">
        <v>39</v>
      </c>
      <c r="E2636">
        <v>168.52</v>
      </c>
      <c r="F2636">
        <v>88956441</v>
      </c>
      <c r="G2636" s="2">
        <v>43068.402407407397</v>
      </c>
      <c r="H2636" t="s">
        <v>214</v>
      </c>
      <c r="I2636">
        <f t="shared" si="41"/>
        <v>527868.74554948963</v>
      </c>
    </row>
    <row r="2637" spans="1:9" x14ac:dyDescent="0.25">
      <c r="A2637">
        <v>3636</v>
      </c>
      <c r="B2637" t="s">
        <v>22</v>
      </c>
      <c r="C2637" t="s">
        <v>37</v>
      </c>
      <c r="D2637" t="s">
        <v>44</v>
      </c>
      <c r="E2637">
        <v>178.47</v>
      </c>
      <c r="F2637">
        <v>10484934</v>
      </c>
      <c r="G2637" s="2">
        <v>42396.297002314823</v>
      </c>
      <c r="H2637" t="s">
        <v>1233</v>
      </c>
      <c r="I2637">
        <f t="shared" si="41"/>
        <v>58748.999831904519</v>
      </c>
    </row>
    <row r="2638" spans="1:9" x14ac:dyDescent="0.25">
      <c r="A2638">
        <v>3637</v>
      </c>
      <c r="B2638" t="s">
        <v>12</v>
      </c>
      <c r="C2638" t="s">
        <v>27</v>
      </c>
      <c r="D2638" t="s">
        <v>47</v>
      </c>
      <c r="E2638">
        <v>90.84</v>
      </c>
      <c r="F2638">
        <v>4628400</v>
      </c>
      <c r="G2638" s="2">
        <v>39865.809479166674</v>
      </c>
      <c r="H2638" t="s">
        <v>1311</v>
      </c>
      <c r="I2638">
        <f t="shared" si="41"/>
        <v>50951.122853368557</v>
      </c>
    </row>
    <row r="2639" spans="1:9" x14ac:dyDescent="0.25">
      <c r="A2639">
        <v>3638</v>
      </c>
      <c r="B2639" t="s">
        <v>21</v>
      </c>
      <c r="C2639" t="s">
        <v>36</v>
      </c>
      <c r="D2639" t="s">
        <v>44</v>
      </c>
      <c r="E2639">
        <v>160.12</v>
      </c>
      <c r="F2639">
        <v>28635147</v>
      </c>
      <c r="G2639" s="2">
        <v>43583.652349537027</v>
      </c>
      <c r="H2639" t="s">
        <v>1312</v>
      </c>
      <c r="I2639">
        <f t="shared" si="41"/>
        <v>178835.54209342992</v>
      </c>
    </row>
    <row r="2640" spans="1:9" x14ac:dyDescent="0.25">
      <c r="A2640">
        <v>3639</v>
      </c>
      <c r="B2640" t="s">
        <v>8</v>
      </c>
      <c r="C2640" t="s">
        <v>23</v>
      </c>
      <c r="D2640" t="s">
        <v>43</v>
      </c>
      <c r="E2640">
        <v>114.46</v>
      </c>
      <c r="F2640">
        <v>71528965</v>
      </c>
      <c r="G2640" s="2">
        <v>39337.631712962961</v>
      </c>
      <c r="H2640" t="s">
        <v>605</v>
      </c>
      <c r="I2640">
        <f t="shared" si="41"/>
        <v>624925.43246549019</v>
      </c>
    </row>
    <row r="2641" spans="1:9" x14ac:dyDescent="0.25">
      <c r="A2641">
        <v>3640</v>
      </c>
      <c r="B2641" t="s">
        <v>22</v>
      </c>
      <c r="C2641" t="s">
        <v>37</v>
      </c>
      <c r="D2641" t="s">
        <v>38</v>
      </c>
      <c r="E2641">
        <v>74.3</v>
      </c>
      <c r="F2641">
        <v>7706926</v>
      </c>
      <c r="G2641" s="2">
        <v>41612.349918981483</v>
      </c>
      <c r="H2641" t="s">
        <v>179</v>
      </c>
      <c r="I2641">
        <f t="shared" si="41"/>
        <v>103727.13324360701</v>
      </c>
    </row>
    <row r="2642" spans="1:9" x14ac:dyDescent="0.25">
      <c r="A2642">
        <v>3641</v>
      </c>
      <c r="B2642" t="s">
        <v>16</v>
      </c>
      <c r="C2642" t="s">
        <v>31</v>
      </c>
      <c r="D2642" t="s">
        <v>46</v>
      </c>
      <c r="E2642">
        <v>188.39</v>
      </c>
      <c r="F2642">
        <v>66580426</v>
      </c>
      <c r="G2642" s="2">
        <v>37918.46597222222</v>
      </c>
      <c r="H2642" t="s">
        <v>668</v>
      </c>
      <c r="I2642">
        <f t="shared" si="41"/>
        <v>353418.04766707367</v>
      </c>
    </row>
    <row r="2643" spans="1:9" x14ac:dyDescent="0.25">
      <c r="A2643">
        <v>3642</v>
      </c>
      <c r="B2643" t="s">
        <v>20</v>
      </c>
      <c r="C2643" t="s">
        <v>35</v>
      </c>
      <c r="D2643" t="s">
        <v>38</v>
      </c>
      <c r="E2643">
        <v>166.41</v>
      </c>
      <c r="F2643">
        <v>82035568</v>
      </c>
      <c r="G2643" s="2">
        <v>39943.896782407413</v>
      </c>
      <c r="H2643" t="s">
        <v>791</v>
      </c>
      <c r="I2643">
        <f t="shared" si="41"/>
        <v>492972.58578210446</v>
      </c>
    </row>
    <row r="2644" spans="1:9" x14ac:dyDescent="0.25">
      <c r="A2644">
        <v>3643</v>
      </c>
      <c r="B2644" t="s">
        <v>16</v>
      </c>
      <c r="C2644" t="s">
        <v>31</v>
      </c>
      <c r="D2644" t="s">
        <v>44</v>
      </c>
      <c r="E2644">
        <v>96.77</v>
      </c>
      <c r="F2644">
        <v>21798017</v>
      </c>
      <c r="G2644" s="2">
        <v>40793.65960648148</v>
      </c>
      <c r="H2644" t="s">
        <v>1182</v>
      </c>
      <c r="I2644">
        <f t="shared" si="41"/>
        <v>225255.93675725948</v>
      </c>
    </row>
    <row r="2645" spans="1:9" x14ac:dyDescent="0.25">
      <c r="A2645">
        <v>3644</v>
      </c>
      <c r="B2645" t="s">
        <v>19</v>
      </c>
      <c r="C2645" t="s">
        <v>34</v>
      </c>
      <c r="D2645" t="s">
        <v>45</v>
      </c>
      <c r="E2645">
        <v>111.3</v>
      </c>
      <c r="F2645">
        <v>72557512</v>
      </c>
      <c r="G2645" s="2">
        <v>38104.953622685192</v>
      </c>
      <c r="H2645" t="s">
        <v>1179</v>
      </c>
      <c r="I2645">
        <f t="shared" si="41"/>
        <v>651909.36208445649</v>
      </c>
    </row>
    <row r="2646" spans="1:9" x14ac:dyDescent="0.25">
      <c r="A2646">
        <v>3645</v>
      </c>
      <c r="B2646" t="s">
        <v>18</v>
      </c>
      <c r="C2646" t="s">
        <v>33</v>
      </c>
      <c r="D2646" t="s">
        <v>47</v>
      </c>
      <c r="E2646">
        <v>68.3</v>
      </c>
      <c r="F2646">
        <v>15842722</v>
      </c>
      <c r="G2646" s="2">
        <v>43230.770844907413</v>
      </c>
      <c r="H2646" t="s">
        <v>1313</v>
      </c>
      <c r="I2646">
        <f t="shared" si="41"/>
        <v>231957.86237188874</v>
      </c>
    </row>
    <row r="2647" spans="1:9" x14ac:dyDescent="0.25">
      <c r="A2647">
        <v>3646</v>
      </c>
      <c r="B2647" t="s">
        <v>11</v>
      </c>
      <c r="C2647" t="s">
        <v>26</v>
      </c>
      <c r="D2647" t="s">
        <v>45</v>
      </c>
      <c r="E2647">
        <v>146.49</v>
      </c>
      <c r="F2647">
        <v>67819730</v>
      </c>
      <c r="G2647" s="2">
        <v>38744.722199074073</v>
      </c>
      <c r="H2647" t="s">
        <v>1314</v>
      </c>
      <c r="I2647">
        <f t="shared" si="41"/>
        <v>462964.91228070174</v>
      </c>
    </row>
    <row r="2648" spans="1:9" x14ac:dyDescent="0.25">
      <c r="A2648">
        <v>3647</v>
      </c>
      <c r="B2648" t="s">
        <v>10</v>
      </c>
      <c r="C2648" t="s">
        <v>25</v>
      </c>
      <c r="D2648" t="s">
        <v>48</v>
      </c>
      <c r="E2648">
        <v>136.66</v>
      </c>
      <c r="F2648">
        <v>78773090</v>
      </c>
      <c r="G2648" s="2">
        <v>42882.458182870367</v>
      </c>
      <c r="H2648" t="s">
        <v>494</v>
      </c>
      <c r="I2648">
        <f t="shared" si="41"/>
        <v>576416.5812966486</v>
      </c>
    </row>
    <row r="2649" spans="1:9" x14ac:dyDescent="0.25">
      <c r="A2649">
        <v>3648</v>
      </c>
      <c r="B2649" t="s">
        <v>19</v>
      </c>
      <c r="C2649" t="s">
        <v>34</v>
      </c>
      <c r="D2649" t="s">
        <v>42</v>
      </c>
      <c r="E2649">
        <v>50.1</v>
      </c>
      <c r="F2649">
        <v>14103578</v>
      </c>
      <c r="G2649" s="2">
        <v>39470.855324074073</v>
      </c>
      <c r="H2649" t="s">
        <v>866</v>
      </c>
      <c r="I2649">
        <f t="shared" si="41"/>
        <v>281508.54291417164</v>
      </c>
    </row>
    <row r="2650" spans="1:9" x14ac:dyDescent="0.25">
      <c r="A2650">
        <v>3649</v>
      </c>
      <c r="B2650" t="s">
        <v>18</v>
      </c>
      <c r="C2650" t="s">
        <v>33</v>
      </c>
      <c r="D2650" t="s">
        <v>38</v>
      </c>
      <c r="E2650">
        <v>37.36</v>
      </c>
      <c r="F2650">
        <v>70363377</v>
      </c>
      <c r="G2650" s="2">
        <v>41618.279108796298</v>
      </c>
      <c r="H2650" t="s">
        <v>355</v>
      </c>
      <c r="I2650">
        <f t="shared" si="41"/>
        <v>1883388.0353319058</v>
      </c>
    </row>
    <row r="2651" spans="1:9" x14ac:dyDescent="0.25">
      <c r="A2651">
        <v>3650</v>
      </c>
      <c r="B2651" t="s">
        <v>11</v>
      </c>
      <c r="C2651" t="s">
        <v>26</v>
      </c>
      <c r="D2651" t="s">
        <v>41</v>
      </c>
      <c r="E2651">
        <v>46.45</v>
      </c>
      <c r="F2651">
        <v>65116645</v>
      </c>
      <c r="G2651" s="2">
        <v>39155.846747685187</v>
      </c>
      <c r="H2651" t="s">
        <v>1315</v>
      </c>
      <c r="I2651">
        <f t="shared" si="41"/>
        <v>1401865.3390742734</v>
      </c>
    </row>
    <row r="2652" spans="1:9" x14ac:dyDescent="0.25">
      <c r="A2652">
        <v>3651</v>
      </c>
      <c r="B2652" t="s">
        <v>9</v>
      </c>
      <c r="C2652" t="s">
        <v>24</v>
      </c>
      <c r="D2652" t="s">
        <v>43</v>
      </c>
      <c r="E2652">
        <v>42.67</v>
      </c>
      <c r="F2652">
        <v>89262745</v>
      </c>
      <c r="G2652" s="2">
        <v>44058.919085648151</v>
      </c>
      <c r="H2652" t="s">
        <v>1232</v>
      </c>
      <c r="I2652">
        <f t="shared" si="41"/>
        <v>2091932.153737989</v>
      </c>
    </row>
    <row r="2653" spans="1:9" x14ac:dyDescent="0.25">
      <c r="A2653">
        <v>3652</v>
      </c>
      <c r="B2653" t="s">
        <v>22</v>
      </c>
      <c r="C2653" t="s">
        <v>37</v>
      </c>
      <c r="D2653" t="s">
        <v>48</v>
      </c>
      <c r="E2653">
        <v>63.26</v>
      </c>
      <c r="F2653">
        <v>98295621</v>
      </c>
      <c r="G2653" s="2">
        <v>44512.16978009259</v>
      </c>
      <c r="H2653" t="s">
        <v>669</v>
      </c>
      <c r="I2653">
        <f t="shared" si="41"/>
        <v>1553835.2987669935</v>
      </c>
    </row>
    <row r="2654" spans="1:9" x14ac:dyDescent="0.25">
      <c r="A2654">
        <v>3653</v>
      </c>
      <c r="B2654" t="s">
        <v>10</v>
      </c>
      <c r="C2654" t="s">
        <v>25</v>
      </c>
      <c r="D2654" t="s">
        <v>44</v>
      </c>
      <c r="E2654">
        <v>132.77000000000001</v>
      </c>
      <c r="F2654">
        <v>93351076</v>
      </c>
      <c r="G2654" s="2">
        <v>44057.285902777781</v>
      </c>
      <c r="H2654" t="s">
        <v>1316</v>
      </c>
      <c r="I2654">
        <f t="shared" si="41"/>
        <v>703103.68306093244</v>
      </c>
    </row>
    <row r="2655" spans="1:9" x14ac:dyDescent="0.25">
      <c r="A2655">
        <v>3654</v>
      </c>
      <c r="B2655" t="s">
        <v>20</v>
      </c>
      <c r="C2655" t="s">
        <v>35</v>
      </c>
      <c r="D2655" t="s">
        <v>46</v>
      </c>
      <c r="E2655">
        <v>160.31</v>
      </c>
      <c r="F2655">
        <v>73799148</v>
      </c>
      <c r="G2655" s="2">
        <v>43547.532812500001</v>
      </c>
      <c r="H2655" t="s">
        <v>1148</v>
      </c>
      <c r="I2655">
        <f t="shared" si="41"/>
        <v>460352.74156322127</v>
      </c>
    </row>
    <row r="2656" spans="1:9" x14ac:dyDescent="0.25">
      <c r="A2656">
        <v>3655</v>
      </c>
      <c r="B2656" t="s">
        <v>20</v>
      </c>
      <c r="C2656" t="s">
        <v>35</v>
      </c>
      <c r="D2656" t="s">
        <v>48</v>
      </c>
      <c r="E2656">
        <v>98.49</v>
      </c>
      <c r="F2656">
        <v>64608272</v>
      </c>
      <c r="G2656" s="2">
        <v>38658.452048611107</v>
      </c>
      <c r="H2656" t="s">
        <v>1317</v>
      </c>
      <c r="I2656">
        <f t="shared" si="41"/>
        <v>655988.14092801302</v>
      </c>
    </row>
    <row r="2657" spans="1:9" x14ac:dyDescent="0.25">
      <c r="A2657">
        <v>3656</v>
      </c>
      <c r="B2657" t="s">
        <v>22</v>
      </c>
      <c r="C2657" t="s">
        <v>37</v>
      </c>
      <c r="D2657" t="s">
        <v>44</v>
      </c>
      <c r="E2657">
        <v>180.28</v>
      </c>
      <c r="F2657">
        <v>80407489</v>
      </c>
      <c r="G2657" s="2">
        <v>42467.846979166658</v>
      </c>
      <c r="H2657" t="s">
        <v>803</v>
      </c>
      <c r="I2657">
        <f t="shared" si="41"/>
        <v>446014.47193254938</v>
      </c>
    </row>
    <row r="2658" spans="1:9" x14ac:dyDescent="0.25">
      <c r="A2658">
        <v>3657</v>
      </c>
      <c r="B2658" t="s">
        <v>12</v>
      </c>
      <c r="C2658" t="s">
        <v>27</v>
      </c>
      <c r="D2658" t="s">
        <v>41</v>
      </c>
      <c r="E2658">
        <v>120.47</v>
      </c>
      <c r="F2658">
        <v>53918351</v>
      </c>
      <c r="G2658" s="2">
        <v>41231.85324074074</v>
      </c>
      <c r="H2658" t="s">
        <v>413</v>
      </c>
      <c r="I2658">
        <f t="shared" si="41"/>
        <v>447566.62239561719</v>
      </c>
    </row>
    <row r="2659" spans="1:9" x14ac:dyDescent="0.25">
      <c r="A2659">
        <v>3658</v>
      </c>
      <c r="B2659" t="s">
        <v>21</v>
      </c>
      <c r="C2659" t="s">
        <v>36</v>
      </c>
      <c r="D2659" t="s">
        <v>41</v>
      </c>
      <c r="E2659">
        <v>65.33</v>
      </c>
      <c r="F2659">
        <v>38700822</v>
      </c>
      <c r="G2659" s="2">
        <v>43518.736087962963</v>
      </c>
      <c r="H2659" t="s">
        <v>1318</v>
      </c>
      <c r="I2659">
        <f t="shared" si="41"/>
        <v>592389.74437471305</v>
      </c>
    </row>
    <row r="2660" spans="1:9" x14ac:dyDescent="0.25">
      <c r="A2660">
        <v>3659</v>
      </c>
      <c r="B2660" t="s">
        <v>11</v>
      </c>
      <c r="C2660" t="s">
        <v>26</v>
      </c>
      <c r="D2660" t="s">
        <v>39</v>
      </c>
      <c r="E2660">
        <v>116.9</v>
      </c>
      <c r="F2660">
        <v>51472579</v>
      </c>
      <c r="G2660" s="2">
        <v>38700.442824074067</v>
      </c>
      <c r="H2660" t="s">
        <v>1319</v>
      </c>
      <c r="I2660">
        <f t="shared" si="41"/>
        <v>440312.90846877673</v>
      </c>
    </row>
    <row r="2661" spans="1:9" x14ac:dyDescent="0.25">
      <c r="A2661">
        <v>3660</v>
      </c>
      <c r="B2661" t="s">
        <v>22</v>
      </c>
      <c r="C2661" t="s">
        <v>37</v>
      </c>
      <c r="D2661" t="s">
        <v>45</v>
      </c>
      <c r="E2661">
        <v>62.68</v>
      </c>
      <c r="F2661">
        <v>47882222</v>
      </c>
      <c r="G2661" s="2">
        <v>38145.063263888893</v>
      </c>
      <c r="H2661" t="s">
        <v>876</v>
      </c>
      <c r="I2661">
        <f t="shared" si="41"/>
        <v>763915.47543075937</v>
      </c>
    </row>
    <row r="2662" spans="1:9" x14ac:dyDescent="0.25">
      <c r="A2662">
        <v>3661</v>
      </c>
      <c r="B2662" t="s">
        <v>8</v>
      </c>
      <c r="C2662" t="s">
        <v>23</v>
      </c>
      <c r="D2662" t="s">
        <v>43</v>
      </c>
      <c r="E2662">
        <v>177.43</v>
      </c>
      <c r="F2662">
        <v>79224012</v>
      </c>
      <c r="G2662" s="2">
        <v>43430.197175925918</v>
      </c>
      <c r="H2662" t="s">
        <v>753</v>
      </c>
      <c r="I2662">
        <f t="shared" si="41"/>
        <v>446508.5498506453</v>
      </c>
    </row>
    <row r="2663" spans="1:9" x14ac:dyDescent="0.25">
      <c r="A2663">
        <v>3662</v>
      </c>
      <c r="B2663" t="s">
        <v>17</v>
      </c>
      <c r="C2663" t="s">
        <v>32</v>
      </c>
      <c r="D2663" t="s">
        <v>39</v>
      </c>
      <c r="E2663">
        <v>184.19</v>
      </c>
      <c r="F2663">
        <v>20974511</v>
      </c>
      <c r="G2663" s="2">
        <v>38137.359930555547</v>
      </c>
      <c r="H2663" t="s">
        <v>354</v>
      </c>
      <c r="I2663">
        <f t="shared" si="41"/>
        <v>113874.31999565665</v>
      </c>
    </row>
    <row r="2664" spans="1:9" x14ac:dyDescent="0.25">
      <c r="A2664">
        <v>3663</v>
      </c>
      <c r="B2664" t="s">
        <v>18</v>
      </c>
      <c r="C2664" t="s">
        <v>33</v>
      </c>
      <c r="D2664" t="s">
        <v>47</v>
      </c>
      <c r="E2664">
        <v>49.83</v>
      </c>
      <c r="F2664">
        <v>59027731</v>
      </c>
      <c r="G2664" s="2">
        <v>42579.65929398148</v>
      </c>
      <c r="H2664" t="s">
        <v>1207</v>
      </c>
      <c r="I2664">
        <f t="shared" si="41"/>
        <v>1184582.199478226</v>
      </c>
    </row>
    <row r="2665" spans="1:9" x14ac:dyDescent="0.25">
      <c r="A2665">
        <v>3664</v>
      </c>
      <c r="B2665" t="s">
        <v>18</v>
      </c>
      <c r="C2665" t="s">
        <v>33</v>
      </c>
      <c r="D2665" t="s">
        <v>40</v>
      </c>
      <c r="E2665">
        <v>113.48</v>
      </c>
      <c r="F2665">
        <v>91973477</v>
      </c>
      <c r="G2665" s="2">
        <v>43941.265231481477</v>
      </c>
      <c r="H2665" t="s">
        <v>1320</v>
      </c>
      <c r="I2665">
        <f t="shared" si="41"/>
        <v>810481.82058512513</v>
      </c>
    </row>
    <row r="2666" spans="1:9" x14ac:dyDescent="0.25">
      <c r="A2666">
        <v>3665</v>
      </c>
      <c r="B2666" t="s">
        <v>19</v>
      </c>
      <c r="C2666" t="s">
        <v>34</v>
      </c>
      <c r="D2666" t="s">
        <v>46</v>
      </c>
      <c r="E2666">
        <v>172.42</v>
      </c>
      <c r="F2666">
        <v>18626666</v>
      </c>
      <c r="G2666" s="2">
        <v>38942.745185185187</v>
      </c>
      <c r="H2666" t="s">
        <v>1149</v>
      </c>
      <c r="I2666">
        <f t="shared" si="41"/>
        <v>108030.77369214709</v>
      </c>
    </row>
    <row r="2667" spans="1:9" x14ac:dyDescent="0.25">
      <c r="A2667">
        <v>3666</v>
      </c>
      <c r="B2667" t="s">
        <v>9</v>
      </c>
      <c r="C2667" t="s">
        <v>24</v>
      </c>
      <c r="D2667" t="s">
        <v>44</v>
      </c>
      <c r="E2667">
        <v>136.30000000000001</v>
      </c>
      <c r="F2667">
        <v>80905283</v>
      </c>
      <c r="G2667" s="2">
        <v>43300.300474537027</v>
      </c>
      <c r="H2667" t="s">
        <v>385</v>
      </c>
      <c r="I2667">
        <f t="shared" si="41"/>
        <v>593582.41379310342</v>
      </c>
    </row>
    <row r="2668" spans="1:9" x14ac:dyDescent="0.25">
      <c r="A2668">
        <v>3667</v>
      </c>
      <c r="B2668" t="s">
        <v>15</v>
      </c>
      <c r="C2668" t="s">
        <v>30</v>
      </c>
      <c r="D2668" t="s">
        <v>42</v>
      </c>
      <c r="E2668">
        <v>176.76</v>
      </c>
      <c r="F2668">
        <v>61763306</v>
      </c>
      <c r="G2668" s="2">
        <v>44793.203263888892</v>
      </c>
      <c r="H2668" t="s">
        <v>660</v>
      </c>
      <c r="I2668">
        <f t="shared" si="41"/>
        <v>349419.02014030324</v>
      </c>
    </row>
    <row r="2669" spans="1:9" x14ac:dyDescent="0.25">
      <c r="A2669">
        <v>3668</v>
      </c>
      <c r="B2669" t="s">
        <v>12</v>
      </c>
      <c r="C2669" t="s">
        <v>27</v>
      </c>
      <c r="D2669" t="s">
        <v>46</v>
      </c>
      <c r="E2669">
        <v>180.17</v>
      </c>
      <c r="F2669">
        <v>9492426</v>
      </c>
      <c r="G2669" s="2">
        <v>39942.570416666669</v>
      </c>
      <c r="H2669" t="s">
        <v>1321</v>
      </c>
      <c r="I2669">
        <f t="shared" si="41"/>
        <v>52685.941055669646</v>
      </c>
    </row>
    <row r="2670" spans="1:9" x14ac:dyDescent="0.25">
      <c r="A2670">
        <v>3669</v>
      </c>
      <c r="B2670" t="s">
        <v>21</v>
      </c>
      <c r="C2670" t="s">
        <v>36</v>
      </c>
      <c r="D2670" t="s">
        <v>44</v>
      </c>
      <c r="E2670">
        <v>107.2</v>
      </c>
      <c r="F2670">
        <v>61298521</v>
      </c>
      <c r="G2670" s="2">
        <v>38770.969490740739</v>
      </c>
      <c r="H2670" t="s">
        <v>1322</v>
      </c>
      <c r="I2670">
        <f t="shared" si="41"/>
        <v>571814.56156716414</v>
      </c>
    </row>
    <row r="2671" spans="1:9" x14ac:dyDescent="0.25">
      <c r="A2671">
        <v>3670</v>
      </c>
      <c r="B2671" t="s">
        <v>8</v>
      </c>
      <c r="C2671" t="s">
        <v>23</v>
      </c>
      <c r="D2671" t="s">
        <v>46</v>
      </c>
      <c r="E2671">
        <v>137.80000000000001</v>
      </c>
      <c r="F2671">
        <v>27099845</v>
      </c>
      <c r="G2671" s="2">
        <v>40312.936493055553</v>
      </c>
      <c r="H2671" t="s">
        <v>102</v>
      </c>
      <c r="I2671">
        <f t="shared" si="41"/>
        <v>196660.70391872278</v>
      </c>
    </row>
    <row r="2672" spans="1:9" x14ac:dyDescent="0.25">
      <c r="A2672">
        <v>3671</v>
      </c>
      <c r="B2672" t="s">
        <v>12</v>
      </c>
      <c r="C2672" t="s">
        <v>27</v>
      </c>
      <c r="D2672" t="s">
        <v>42</v>
      </c>
      <c r="E2672">
        <v>190.84</v>
      </c>
      <c r="F2672">
        <v>78198819</v>
      </c>
      <c r="G2672" s="2">
        <v>43586.528796296298</v>
      </c>
      <c r="H2672" t="s">
        <v>1099</v>
      </c>
      <c r="I2672">
        <f t="shared" si="41"/>
        <v>409761.15594215051</v>
      </c>
    </row>
    <row r="2673" spans="1:9" x14ac:dyDescent="0.25">
      <c r="A2673">
        <v>3672</v>
      </c>
      <c r="B2673" t="s">
        <v>22</v>
      </c>
      <c r="C2673" t="s">
        <v>37</v>
      </c>
      <c r="D2673" t="s">
        <v>40</v>
      </c>
      <c r="E2673">
        <v>56.73</v>
      </c>
      <c r="F2673">
        <v>14175617</v>
      </c>
      <c r="G2673" s="2">
        <v>41605.434525462973</v>
      </c>
      <c r="H2673" t="s">
        <v>750</v>
      </c>
      <c r="I2673">
        <f t="shared" si="41"/>
        <v>249878.67089723251</v>
      </c>
    </row>
    <row r="2674" spans="1:9" x14ac:dyDescent="0.25">
      <c r="A2674">
        <v>3673</v>
      </c>
      <c r="B2674" t="s">
        <v>20</v>
      </c>
      <c r="C2674" t="s">
        <v>35</v>
      </c>
      <c r="D2674" t="s">
        <v>41</v>
      </c>
      <c r="E2674">
        <v>170.77</v>
      </c>
      <c r="F2674">
        <v>62561655</v>
      </c>
      <c r="G2674" s="2">
        <v>39194.185891203713</v>
      </c>
      <c r="H2674" t="s">
        <v>94</v>
      </c>
      <c r="I2674">
        <f t="shared" si="41"/>
        <v>366350.38355683081</v>
      </c>
    </row>
    <row r="2675" spans="1:9" x14ac:dyDescent="0.25">
      <c r="A2675">
        <v>3674</v>
      </c>
      <c r="B2675" t="s">
        <v>9</v>
      </c>
      <c r="C2675" t="s">
        <v>24</v>
      </c>
      <c r="D2675" t="s">
        <v>38</v>
      </c>
      <c r="E2675">
        <v>144.6</v>
      </c>
      <c r="F2675">
        <v>91329664</v>
      </c>
      <c r="G2675" s="2">
        <v>42597.989039351851</v>
      </c>
      <c r="H2675" t="s">
        <v>932</v>
      </c>
      <c r="I2675">
        <f t="shared" si="41"/>
        <v>631602.10235131404</v>
      </c>
    </row>
    <row r="2676" spans="1:9" x14ac:dyDescent="0.25">
      <c r="A2676">
        <v>3675</v>
      </c>
      <c r="B2676" t="s">
        <v>14</v>
      </c>
      <c r="C2676" t="s">
        <v>29</v>
      </c>
      <c r="D2676" t="s">
        <v>39</v>
      </c>
      <c r="E2676">
        <v>156.41</v>
      </c>
      <c r="F2676">
        <v>33407984</v>
      </c>
      <c r="G2676" s="2">
        <v>40984.794409722221</v>
      </c>
      <c r="H2676" t="s">
        <v>1289</v>
      </c>
      <c r="I2676">
        <f t="shared" si="41"/>
        <v>213592.37900390002</v>
      </c>
    </row>
    <row r="2677" spans="1:9" x14ac:dyDescent="0.25">
      <c r="A2677">
        <v>3676</v>
      </c>
      <c r="B2677" t="s">
        <v>9</v>
      </c>
      <c r="C2677" t="s">
        <v>24</v>
      </c>
      <c r="D2677" t="s">
        <v>44</v>
      </c>
      <c r="E2677">
        <v>46.2</v>
      </c>
      <c r="F2677">
        <v>41844044</v>
      </c>
      <c r="G2677" s="2">
        <v>41607.00439814815</v>
      </c>
      <c r="H2677" t="s">
        <v>829</v>
      </c>
      <c r="I2677">
        <f t="shared" si="41"/>
        <v>905715.23809523799</v>
      </c>
    </row>
    <row r="2678" spans="1:9" x14ac:dyDescent="0.25">
      <c r="A2678">
        <v>3677</v>
      </c>
      <c r="B2678" t="s">
        <v>13</v>
      </c>
      <c r="C2678" t="s">
        <v>28</v>
      </c>
      <c r="D2678" t="s">
        <v>44</v>
      </c>
      <c r="E2678">
        <v>61.52</v>
      </c>
      <c r="F2678">
        <v>80154225</v>
      </c>
      <c r="G2678" s="2">
        <v>39246.155636574083</v>
      </c>
      <c r="H2678" t="s">
        <v>1323</v>
      </c>
      <c r="I2678">
        <f t="shared" si="41"/>
        <v>1302897.0253576073</v>
      </c>
    </row>
    <row r="2679" spans="1:9" x14ac:dyDescent="0.25">
      <c r="A2679">
        <v>3678</v>
      </c>
      <c r="B2679" t="s">
        <v>20</v>
      </c>
      <c r="C2679" t="s">
        <v>35</v>
      </c>
      <c r="D2679" t="s">
        <v>43</v>
      </c>
      <c r="E2679">
        <v>72.78</v>
      </c>
      <c r="F2679">
        <v>14865684</v>
      </c>
      <c r="G2679" s="2">
        <v>43606.696921296287</v>
      </c>
      <c r="H2679" t="s">
        <v>78</v>
      </c>
      <c r="I2679">
        <f t="shared" si="41"/>
        <v>204255.07007419621</v>
      </c>
    </row>
    <row r="2680" spans="1:9" x14ac:dyDescent="0.25">
      <c r="A2680">
        <v>3679</v>
      </c>
      <c r="B2680" t="s">
        <v>11</v>
      </c>
      <c r="C2680" t="s">
        <v>26</v>
      </c>
      <c r="D2680" t="s">
        <v>42</v>
      </c>
      <c r="E2680">
        <v>36.979999999999997</v>
      </c>
      <c r="F2680">
        <v>75830509</v>
      </c>
      <c r="G2680" s="2">
        <v>40357.086793981478</v>
      </c>
      <c r="H2680" t="s">
        <v>1324</v>
      </c>
      <c r="I2680">
        <f t="shared" si="41"/>
        <v>2050581.6387236346</v>
      </c>
    </row>
    <row r="2681" spans="1:9" x14ac:dyDescent="0.25">
      <c r="A2681">
        <v>3680</v>
      </c>
      <c r="B2681" t="s">
        <v>14</v>
      </c>
      <c r="C2681" t="s">
        <v>29</v>
      </c>
      <c r="D2681" t="s">
        <v>40</v>
      </c>
      <c r="E2681">
        <v>73.38</v>
      </c>
      <c r="F2681">
        <v>63252338</v>
      </c>
      <c r="G2681" s="2">
        <v>42550.633055555547</v>
      </c>
      <c r="H2681" t="s">
        <v>283</v>
      </c>
      <c r="I2681">
        <f t="shared" si="41"/>
        <v>861983.3469610248</v>
      </c>
    </row>
    <row r="2682" spans="1:9" x14ac:dyDescent="0.25">
      <c r="A2682">
        <v>3681</v>
      </c>
      <c r="B2682" t="s">
        <v>19</v>
      </c>
      <c r="C2682" t="s">
        <v>34</v>
      </c>
      <c r="D2682" t="s">
        <v>42</v>
      </c>
      <c r="E2682">
        <v>37.89</v>
      </c>
      <c r="F2682">
        <v>62013014</v>
      </c>
      <c r="G2682" s="2">
        <v>42596.56931712963</v>
      </c>
      <c r="H2682" t="s">
        <v>304</v>
      </c>
      <c r="I2682">
        <f t="shared" si="41"/>
        <v>1636659.1185009237</v>
      </c>
    </row>
    <row r="2683" spans="1:9" x14ac:dyDescent="0.25">
      <c r="A2683">
        <v>3682</v>
      </c>
      <c r="B2683" t="s">
        <v>10</v>
      </c>
      <c r="C2683" t="s">
        <v>25</v>
      </c>
      <c r="D2683" t="s">
        <v>45</v>
      </c>
      <c r="E2683">
        <v>65.41</v>
      </c>
      <c r="F2683">
        <v>75544138</v>
      </c>
      <c r="G2683" s="2">
        <v>39035.466944444437</v>
      </c>
      <c r="H2683" t="s">
        <v>207</v>
      </c>
      <c r="I2683">
        <f t="shared" si="41"/>
        <v>1154932.5485399787</v>
      </c>
    </row>
    <row r="2684" spans="1:9" x14ac:dyDescent="0.25">
      <c r="A2684">
        <v>3683</v>
      </c>
      <c r="B2684" t="s">
        <v>12</v>
      </c>
      <c r="C2684" t="s">
        <v>27</v>
      </c>
      <c r="D2684" t="s">
        <v>43</v>
      </c>
      <c r="E2684">
        <v>92.85</v>
      </c>
      <c r="F2684">
        <v>19287274</v>
      </c>
      <c r="G2684" s="2">
        <v>41026.72515046296</v>
      </c>
      <c r="H2684" t="s">
        <v>231</v>
      </c>
      <c r="I2684">
        <f t="shared" si="41"/>
        <v>207725.08346795908</v>
      </c>
    </row>
    <row r="2685" spans="1:9" x14ac:dyDescent="0.25">
      <c r="A2685">
        <v>3684</v>
      </c>
      <c r="B2685" t="s">
        <v>22</v>
      </c>
      <c r="C2685" t="s">
        <v>37</v>
      </c>
      <c r="D2685" t="s">
        <v>46</v>
      </c>
      <c r="E2685">
        <v>93.38</v>
      </c>
      <c r="F2685">
        <v>79393788</v>
      </c>
      <c r="G2685" s="2">
        <v>41201.80605324074</v>
      </c>
      <c r="H2685" t="s">
        <v>1325</v>
      </c>
      <c r="I2685">
        <f t="shared" si="41"/>
        <v>850222.6172627972</v>
      </c>
    </row>
    <row r="2686" spans="1:9" x14ac:dyDescent="0.25">
      <c r="A2686">
        <v>3685</v>
      </c>
      <c r="B2686" t="s">
        <v>19</v>
      </c>
      <c r="C2686" t="s">
        <v>34</v>
      </c>
      <c r="D2686" t="s">
        <v>45</v>
      </c>
      <c r="E2686">
        <v>136.19</v>
      </c>
      <c r="F2686">
        <v>15237104</v>
      </c>
      <c r="G2686" s="2">
        <v>41972.570590277777</v>
      </c>
      <c r="H2686" t="s">
        <v>1326</v>
      </c>
      <c r="I2686">
        <f t="shared" si="41"/>
        <v>111881.22475952713</v>
      </c>
    </row>
    <row r="2687" spans="1:9" x14ac:dyDescent="0.25">
      <c r="A2687">
        <v>3686</v>
      </c>
      <c r="B2687" t="s">
        <v>13</v>
      </c>
      <c r="C2687" t="s">
        <v>28</v>
      </c>
      <c r="D2687" t="s">
        <v>40</v>
      </c>
      <c r="E2687">
        <v>38.869999999999997</v>
      </c>
      <c r="F2687">
        <v>61729787</v>
      </c>
      <c r="G2687" s="2">
        <v>42537.367766203701</v>
      </c>
      <c r="H2687" t="s">
        <v>206</v>
      </c>
      <c r="I2687">
        <f t="shared" si="41"/>
        <v>1588108.7471057372</v>
      </c>
    </row>
    <row r="2688" spans="1:9" x14ac:dyDescent="0.25">
      <c r="A2688">
        <v>3687</v>
      </c>
      <c r="B2688" t="s">
        <v>12</v>
      </c>
      <c r="C2688" t="s">
        <v>27</v>
      </c>
      <c r="D2688" t="s">
        <v>47</v>
      </c>
      <c r="E2688">
        <v>96.94</v>
      </c>
      <c r="F2688">
        <v>10465575</v>
      </c>
      <c r="G2688" s="2">
        <v>44038.451342592591</v>
      </c>
      <c r="H2688" t="s">
        <v>405</v>
      </c>
      <c r="I2688">
        <f t="shared" si="41"/>
        <v>107959.30472457191</v>
      </c>
    </row>
    <row r="2689" spans="1:9" x14ac:dyDescent="0.25">
      <c r="A2689">
        <v>3688</v>
      </c>
      <c r="B2689" t="s">
        <v>20</v>
      </c>
      <c r="C2689" t="s">
        <v>35</v>
      </c>
      <c r="D2689" t="s">
        <v>44</v>
      </c>
      <c r="E2689">
        <v>120.2</v>
      </c>
      <c r="F2689">
        <v>78326577</v>
      </c>
      <c r="G2689" s="2">
        <v>44378.014293981483</v>
      </c>
      <c r="H2689" t="s">
        <v>790</v>
      </c>
      <c r="I2689">
        <f t="shared" si="41"/>
        <v>651635.41597337765</v>
      </c>
    </row>
    <row r="2690" spans="1:9" x14ac:dyDescent="0.25">
      <c r="A2690">
        <v>3689</v>
      </c>
      <c r="B2690" t="s">
        <v>13</v>
      </c>
      <c r="C2690" t="s">
        <v>28</v>
      </c>
      <c r="D2690" t="s">
        <v>48</v>
      </c>
      <c r="E2690">
        <v>69.97</v>
      </c>
      <c r="F2690">
        <v>5199291</v>
      </c>
      <c r="G2690" s="2">
        <v>44625.584999999999</v>
      </c>
      <c r="H2690" t="s">
        <v>180</v>
      </c>
      <c r="I2690">
        <f t="shared" si="41"/>
        <v>74307.431756467064</v>
      </c>
    </row>
    <row r="2691" spans="1:9" x14ac:dyDescent="0.25">
      <c r="A2691">
        <v>3690</v>
      </c>
      <c r="B2691" t="s">
        <v>15</v>
      </c>
      <c r="C2691" t="s">
        <v>30</v>
      </c>
      <c r="D2691" t="s">
        <v>43</v>
      </c>
      <c r="E2691">
        <v>48.3</v>
      </c>
      <c r="F2691">
        <v>28173365</v>
      </c>
      <c r="G2691" s="2">
        <v>41702.184629629628</v>
      </c>
      <c r="H2691" t="s">
        <v>560</v>
      </c>
      <c r="I2691">
        <f t="shared" ref="I2691:I2754" si="42">F2691/E2691</f>
        <v>583299.48240165634</v>
      </c>
    </row>
    <row r="2692" spans="1:9" x14ac:dyDescent="0.25">
      <c r="A2692">
        <v>3691</v>
      </c>
      <c r="B2692" t="s">
        <v>19</v>
      </c>
      <c r="C2692" t="s">
        <v>34</v>
      </c>
      <c r="D2692" t="s">
        <v>40</v>
      </c>
      <c r="E2692">
        <v>69.7</v>
      </c>
      <c r="F2692">
        <v>61317518</v>
      </c>
      <c r="G2692" s="2">
        <v>43832.846608796302</v>
      </c>
      <c r="H2692" t="s">
        <v>773</v>
      </c>
      <c r="I2692">
        <f t="shared" si="42"/>
        <v>879734.83500717359</v>
      </c>
    </row>
    <row r="2693" spans="1:9" x14ac:dyDescent="0.25">
      <c r="A2693">
        <v>3692</v>
      </c>
      <c r="B2693" t="s">
        <v>9</v>
      </c>
      <c r="C2693" t="s">
        <v>24</v>
      </c>
      <c r="D2693" t="s">
        <v>39</v>
      </c>
      <c r="E2693">
        <v>134.55000000000001</v>
      </c>
      <c r="F2693">
        <v>64419426</v>
      </c>
      <c r="G2693" s="2">
        <v>39974.960601851853</v>
      </c>
      <c r="H2693" t="s">
        <v>1199</v>
      </c>
      <c r="I2693">
        <f t="shared" si="42"/>
        <v>478776.85618729092</v>
      </c>
    </row>
    <row r="2694" spans="1:9" x14ac:dyDescent="0.25">
      <c r="A2694">
        <v>3693</v>
      </c>
      <c r="B2694" t="s">
        <v>8</v>
      </c>
      <c r="C2694" t="s">
        <v>23</v>
      </c>
      <c r="D2694" t="s">
        <v>46</v>
      </c>
      <c r="E2694">
        <v>126.88</v>
      </c>
      <c r="F2694">
        <v>18578101</v>
      </c>
      <c r="G2694" s="2">
        <v>43835.919363425928</v>
      </c>
      <c r="H2694" t="s">
        <v>498</v>
      </c>
      <c r="I2694">
        <f t="shared" si="42"/>
        <v>146422.61191677177</v>
      </c>
    </row>
    <row r="2695" spans="1:9" x14ac:dyDescent="0.25">
      <c r="A2695">
        <v>3694</v>
      </c>
      <c r="B2695" t="s">
        <v>9</v>
      </c>
      <c r="C2695" t="s">
        <v>24</v>
      </c>
      <c r="D2695" t="s">
        <v>45</v>
      </c>
      <c r="E2695">
        <v>113.93</v>
      </c>
      <c r="F2695">
        <v>37158392</v>
      </c>
      <c r="G2695" s="2">
        <v>39945.251932870371</v>
      </c>
      <c r="H2695" t="s">
        <v>1327</v>
      </c>
      <c r="I2695">
        <f t="shared" si="42"/>
        <v>326151.07522162731</v>
      </c>
    </row>
    <row r="2696" spans="1:9" x14ac:dyDescent="0.25">
      <c r="A2696">
        <v>3695</v>
      </c>
      <c r="B2696" t="s">
        <v>18</v>
      </c>
      <c r="C2696" t="s">
        <v>33</v>
      </c>
      <c r="D2696" t="s">
        <v>46</v>
      </c>
      <c r="E2696">
        <v>63.81</v>
      </c>
      <c r="F2696">
        <v>40957323</v>
      </c>
      <c r="G2696" s="2">
        <v>41345.706863425927</v>
      </c>
      <c r="H2696" t="s">
        <v>1328</v>
      </c>
      <c r="I2696">
        <f t="shared" si="42"/>
        <v>641863.70474847197</v>
      </c>
    </row>
    <row r="2697" spans="1:9" x14ac:dyDescent="0.25">
      <c r="A2697">
        <v>3696</v>
      </c>
      <c r="B2697" t="s">
        <v>21</v>
      </c>
      <c r="C2697" t="s">
        <v>36</v>
      </c>
      <c r="D2697" t="s">
        <v>44</v>
      </c>
      <c r="E2697">
        <v>183.26</v>
      </c>
      <c r="F2697">
        <v>38179996</v>
      </c>
      <c r="G2697" s="2">
        <v>41785.402789351851</v>
      </c>
      <c r="H2697" t="s">
        <v>357</v>
      </c>
      <c r="I2697">
        <f t="shared" si="42"/>
        <v>208337.85877987559</v>
      </c>
    </row>
    <row r="2698" spans="1:9" x14ac:dyDescent="0.25">
      <c r="A2698">
        <v>3697</v>
      </c>
      <c r="B2698" t="s">
        <v>8</v>
      </c>
      <c r="C2698" t="s">
        <v>23</v>
      </c>
      <c r="D2698" t="s">
        <v>45</v>
      </c>
      <c r="E2698">
        <v>74.67</v>
      </c>
      <c r="F2698">
        <v>28368978</v>
      </c>
      <c r="G2698" s="2">
        <v>38402.517824074072</v>
      </c>
      <c r="H2698" t="s">
        <v>1329</v>
      </c>
      <c r="I2698">
        <f t="shared" si="42"/>
        <v>379924.70871836075</v>
      </c>
    </row>
    <row r="2699" spans="1:9" x14ac:dyDescent="0.25">
      <c r="A2699">
        <v>3698</v>
      </c>
      <c r="B2699" t="s">
        <v>12</v>
      </c>
      <c r="C2699" t="s">
        <v>27</v>
      </c>
      <c r="D2699" t="s">
        <v>47</v>
      </c>
      <c r="E2699">
        <v>50.95</v>
      </c>
      <c r="F2699">
        <v>417072</v>
      </c>
      <c r="G2699" s="2">
        <v>42481.084780092591</v>
      </c>
      <c r="H2699" t="s">
        <v>1267</v>
      </c>
      <c r="I2699">
        <f t="shared" si="42"/>
        <v>8185.9077526987239</v>
      </c>
    </row>
    <row r="2700" spans="1:9" x14ac:dyDescent="0.25">
      <c r="A2700">
        <v>3699</v>
      </c>
      <c r="B2700" t="s">
        <v>22</v>
      </c>
      <c r="C2700" t="s">
        <v>37</v>
      </c>
      <c r="D2700" t="s">
        <v>39</v>
      </c>
      <c r="E2700">
        <v>195.41</v>
      </c>
      <c r="F2700">
        <v>5872170</v>
      </c>
      <c r="G2700" s="2">
        <v>40305.570763888893</v>
      </c>
      <c r="H2700" t="s">
        <v>716</v>
      </c>
      <c r="I2700">
        <f t="shared" si="42"/>
        <v>30050.509185814441</v>
      </c>
    </row>
    <row r="2701" spans="1:9" x14ac:dyDescent="0.25">
      <c r="A2701">
        <v>3700</v>
      </c>
      <c r="B2701" t="s">
        <v>11</v>
      </c>
      <c r="C2701" t="s">
        <v>26</v>
      </c>
      <c r="D2701" t="s">
        <v>38</v>
      </c>
      <c r="E2701">
        <v>69.489999999999995</v>
      </c>
      <c r="F2701">
        <v>94030534</v>
      </c>
      <c r="G2701" s="2">
        <v>42478.801631944443</v>
      </c>
      <c r="H2701" t="s">
        <v>556</v>
      </c>
      <c r="I2701">
        <f t="shared" si="42"/>
        <v>1353152.0218736511</v>
      </c>
    </row>
    <row r="2702" spans="1:9" x14ac:dyDescent="0.25">
      <c r="A2702">
        <v>3701</v>
      </c>
      <c r="B2702" t="s">
        <v>20</v>
      </c>
      <c r="C2702" t="s">
        <v>35</v>
      </c>
      <c r="D2702" t="s">
        <v>47</v>
      </c>
      <c r="E2702">
        <v>167.86</v>
      </c>
      <c r="F2702">
        <v>44031665</v>
      </c>
      <c r="G2702" s="2">
        <v>39866.611909722233</v>
      </c>
      <c r="H2702" t="s">
        <v>342</v>
      </c>
      <c r="I2702">
        <f t="shared" si="42"/>
        <v>262311.83724532346</v>
      </c>
    </row>
    <row r="2703" spans="1:9" x14ac:dyDescent="0.25">
      <c r="A2703">
        <v>3702</v>
      </c>
      <c r="B2703" t="s">
        <v>19</v>
      </c>
      <c r="C2703" t="s">
        <v>34</v>
      </c>
      <c r="D2703" t="s">
        <v>46</v>
      </c>
      <c r="E2703">
        <v>198.27</v>
      </c>
      <c r="F2703">
        <v>13583449</v>
      </c>
      <c r="G2703" s="2">
        <v>40993.16983796296</v>
      </c>
      <c r="H2703" t="s">
        <v>1109</v>
      </c>
      <c r="I2703">
        <f t="shared" si="42"/>
        <v>68509.855247894287</v>
      </c>
    </row>
    <row r="2704" spans="1:9" x14ac:dyDescent="0.25">
      <c r="A2704">
        <v>3703</v>
      </c>
      <c r="B2704" t="s">
        <v>21</v>
      </c>
      <c r="C2704" t="s">
        <v>36</v>
      </c>
      <c r="D2704" t="s">
        <v>42</v>
      </c>
      <c r="E2704">
        <v>113.53</v>
      </c>
      <c r="F2704">
        <v>25069036</v>
      </c>
      <c r="G2704" s="2">
        <v>42567.104988425926</v>
      </c>
      <c r="H2704" t="s">
        <v>793</v>
      </c>
      <c r="I2704">
        <f t="shared" si="42"/>
        <v>220814.19889016118</v>
      </c>
    </row>
    <row r="2705" spans="1:9" x14ac:dyDescent="0.25">
      <c r="A2705">
        <v>3704</v>
      </c>
      <c r="B2705" t="s">
        <v>17</v>
      </c>
      <c r="C2705" t="s">
        <v>32</v>
      </c>
      <c r="D2705" t="s">
        <v>38</v>
      </c>
      <c r="E2705">
        <v>72.5</v>
      </c>
      <c r="F2705">
        <v>28916393</v>
      </c>
      <c r="G2705" s="2">
        <v>44630.015868055547</v>
      </c>
      <c r="H2705" t="s">
        <v>1056</v>
      </c>
      <c r="I2705">
        <f t="shared" si="42"/>
        <v>398846.8</v>
      </c>
    </row>
    <row r="2706" spans="1:9" x14ac:dyDescent="0.25">
      <c r="A2706">
        <v>3705</v>
      </c>
      <c r="B2706" t="s">
        <v>18</v>
      </c>
      <c r="C2706" t="s">
        <v>33</v>
      </c>
      <c r="D2706" t="s">
        <v>44</v>
      </c>
      <c r="E2706">
        <v>92.21</v>
      </c>
      <c r="F2706">
        <v>51451579</v>
      </c>
      <c r="G2706" s="2">
        <v>38298.112615740742</v>
      </c>
      <c r="H2706" t="s">
        <v>972</v>
      </c>
      <c r="I2706">
        <f t="shared" si="42"/>
        <v>557982.63745797635</v>
      </c>
    </row>
    <row r="2707" spans="1:9" x14ac:dyDescent="0.25">
      <c r="A2707">
        <v>3706</v>
      </c>
      <c r="B2707" t="s">
        <v>18</v>
      </c>
      <c r="C2707" t="s">
        <v>33</v>
      </c>
      <c r="D2707" t="s">
        <v>42</v>
      </c>
      <c r="E2707">
        <v>82.9</v>
      </c>
      <c r="F2707">
        <v>68857692</v>
      </c>
      <c r="G2707" s="2">
        <v>38250.77380787037</v>
      </c>
      <c r="H2707" t="s">
        <v>607</v>
      </c>
      <c r="I2707">
        <f t="shared" si="42"/>
        <v>830611.48371531966</v>
      </c>
    </row>
    <row r="2708" spans="1:9" x14ac:dyDescent="0.25">
      <c r="A2708">
        <v>3707</v>
      </c>
      <c r="B2708" t="s">
        <v>9</v>
      </c>
      <c r="C2708" t="s">
        <v>24</v>
      </c>
      <c r="D2708" t="s">
        <v>39</v>
      </c>
      <c r="E2708">
        <v>194.58</v>
      </c>
      <c r="F2708">
        <v>54275174</v>
      </c>
      <c r="G2708" s="2">
        <v>41123.336689814823</v>
      </c>
      <c r="H2708" t="s">
        <v>669</v>
      </c>
      <c r="I2708">
        <f t="shared" si="42"/>
        <v>278935.00873676635</v>
      </c>
    </row>
    <row r="2709" spans="1:9" x14ac:dyDescent="0.25">
      <c r="A2709">
        <v>3708</v>
      </c>
      <c r="B2709" t="s">
        <v>21</v>
      </c>
      <c r="C2709" t="s">
        <v>36</v>
      </c>
      <c r="D2709" t="s">
        <v>45</v>
      </c>
      <c r="E2709">
        <v>109.54</v>
      </c>
      <c r="F2709">
        <v>44604566</v>
      </c>
      <c r="G2709" s="2">
        <v>43547.18681712963</v>
      </c>
      <c r="H2709" t="s">
        <v>814</v>
      </c>
      <c r="I2709">
        <f t="shared" si="42"/>
        <v>407198.88625159755</v>
      </c>
    </row>
    <row r="2710" spans="1:9" x14ac:dyDescent="0.25">
      <c r="A2710">
        <v>3709</v>
      </c>
      <c r="B2710" t="s">
        <v>9</v>
      </c>
      <c r="C2710" t="s">
        <v>24</v>
      </c>
      <c r="D2710" t="s">
        <v>45</v>
      </c>
      <c r="E2710">
        <v>113.45</v>
      </c>
      <c r="F2710">
        <v>52553960</v>
      </c>
      <c r="G2710" s="2">
        <v>42301.605543981481</v>
      </c>
      <c r="H2710" t="s">
        <v>1010</v>
      </c>
      <c r="I2710">
        <f t="shared" si="42"/>
        <v>463234.55266637285</v>
      </c>
    </row>
    <row r="2711" spans="1:9" x14ac:dyDescent="0.25">
      <c r="A2711">
        <v>3710</v>
      </c>
      <c r="B2711" t="s">
        <v>14</v>
      </c>
      <c r="C2711" t="s">
        <v>29</v>
      </c>
      <c r="D2711" t="s">
        <v>41</v>
      </c>
      <c r="E2711">
        <v>126.64</v>
      </c>
      <c r="F2711">
        <v>31638817</v>
      </c>
      <c r="G2711" s="2">
        <v>40559.446631944447</v>
      </c>
      <c r="H2711" t="s">
        <v>757</v>
      </c>
      <c r="I2711">
        <f t="shared" si="42"/>
        <v>249832.73057485785</v>
      </c>
    </row>
    <row r="2712" spans="1:9" x14ac:dyDescent="0.25">
      <c r="A2712">
        <v>3711</v>
      </c>
      <c r="B2712" t="s">
        <v>17</v>
      </c>
      <c r="C2712" t="s">
        <v>32</v>
      </c>
      <c r="D2712" t="s">
        <v>41</v>
      </c>
      <c r="E2712">
        <v>77.290000000000006</v>
      </c>
      <c r="F2712">
        <v>58988443</v>
      </c>
      <c r="G2712" s="2">
        <v>42953.977476851847</v>
      </c>
      <c r="H2712" t="s">
        <v>770</v>
      </c>
      <c r="I2712">
        <f t="shared" si="42"/>
        <v>763209.25087333412</v>
      </c>
    </row>
    <row r="2713" spans="1:9" x14ac:dyDescent="0.25">
      <c r="A2713">
        <v>3712</v>
      </c>
      <c r="B2713" t="s">
        <v>15</v>
      </c>
      <c r="C2713" t="s">
        <v>30</v>
      </c>
      <c r="D2713" t="s">
        <v>39</v>
      </c>
      <c r="E2713">
        <v>122.92</v>
      </c>
      <c r="F2713">
        <v>50399268</v>
      </c>
      <c r="G2713" s="2">
        <v>40734.117789351847</v>
      </c>
      <c r="H2713" t="s">
        <v>869</v>
      </c>
      <c r="I2713">
        <f t="shared" si="42"/>
        <v>410016.82395053696</v>
      </c>
    </row>
    <row r="2714" spans="1:9" x14ac:dyDescent="0.25">
      <c r="A2714">
        <v>3713</v>
      </c>
      <c r="B2714" t="s">
        <v>15</v>
      </c>
      <c r="C2714" t="s">
        <v>30</v>
      </c>
      <c r="D2714" t="s">
        <v>48</v>
      </c>
      <c r="E2714">
        <v>144.18</v>
      </c>
      <c r="F2714">
        <v>19151693</v>
      </c>
      <c r="G2714" s="2">
        <v>38819.416180555563</v>
      </c>
      <c r="H2714" t="s">
        <v>466</v>
      </c>
      <c r="I2714">
        <f t="shared" si="42"/>
        <v>132831.82827021778</v>
      </c>
    </row>
    <row r="2715" spans="1:9" x14ac:dyDescent="0.25">
      <c r="A2715">
        <v>3714</v>
      </c>
      <c r="B2715" t="s">
        <v>20</v>
      </c>
      <c r="C2715" t="s">
        <v>35</v>
      </c>
      <c r="D2715" t="s">
        <v>45</v>
      </c>
      <c r="E2715">
        <v>145.11000000000001</v>
      </c>
      <c r="F2715">
        <v>74091723</v>
      </c>
      <c r="G2715" s="2">
        <v>42359.104525462957</v>
      </c>
      <c r="H2715" t="s">
        <v>1232</v>
      </c>
      <c r="I2715">
        <f t="shared" si="42"/>
        <v>510590.05581972294</v>
      </c>
    </row>
    <row r="2716" spans="1:9" x14ac:dyDescent="0.25">
      <c r="A2716">
        <v>3715</v>
      </c>
      <c r="B2716" t="s">
        <v>16</v>
      </c>
      <c r="C2716" t="s">
        <v>31</v>
      </c>
      <c r="D2716" t="s">
        <v>40</v>
      </c>
      <c r="E2716">
        <v>177.48</v>
      </c>
      <c r="F2716">
        <v>30921735</v>
      </c>
      <c r="G2716" s="2">
        <v>43775.05128472222</v>
      </c>
      <c r="H2716" t="s">
        <v>332</v>
      </c>
      <c r="I2716">
        <f t="shared" si="42"/>
        <v>174226.58891142666</v>
      </c>
    </row>
    <row r="2717" spans="1:9" x14ac:dyDescent="0.25">
      <c r="A2717">
        <v>3716</v>
      </c>
      <c r="B2717" t="s">
        <v>13</v>
      </c>
      <c r="C2717" t="s">
        <v>28</v>
      </c>
      <c r="D2717" t="s">
        <v>48</v>
      </c>
      <c r="E2717">
        <v>30.24</v>
      </c>
      <c r="F2717">
        <v>76246426</v>
      </c>
      <c r="G2717" s="2">
        <v>38823.418923611112</v>
      </c>
      <c r="H2717" t="s">
        <v>96</v>
      </c>
      <c r="I2717">
        <f t="shared" si="42"/>
        <v>2521376.5211640215</v>
      </c>
    </row>
    <row r="2718" spans="1:9" x14ac:dyDescent="0.25">
      <c r="A2718">
        <v>3717</v>
      </c>
      <c r="B2718" t="s">
        <v>19</v>
      </c>
      <c r="C2718" t="s">
        <v>34</v>
      </c>
      <c r="D2718" t="s">
        <v>48</v>
      </c>
      <c r="E2718">
        <v>96.4</v>
      </c>
      <c r="F2718">
        <v>46711514</v>
      </c>
      <c r="G2718" s="2">
        <v>40557.320162037038</v>
      </c>
      <c r="H2718" t="s">
        <v>1115</v>
      </c>
      <c r="I2718">
        <f t="shared" si="42"/>
        <v>484559.27385892114</v>
      </c>
    </row>
    <row r="2719" spans="1:9" x14ac:dyDescent="0.25">
      <c r="A2719">
        <v>3718</v>
      </c>
      <c r="B2719" t="s">
        <v>8</v>
      </c>
      <c r="C2719" t="s">
        <v>23</v>
      </c>
      <c r="D2719" t="s">
        <v>45</v>
      </c>
      <c r="E2719">
        <v>53.97</v>
      </c>
      <c r="F2719">
        <v>24463033</v>
      </c>
      <c r="G2719" s="2">
        <v>42585.042615740742</v>
      </c>
      <c r="H2719" t="s">
        <v>1330</v>
      </c>
      <c r="I2719">
        <f t="shared" si="42"/>
        <v>453270.9468223087</v>
      </c>
    </row>
    <row r="2720" spans="1:9" x14ac:dyDescent="0.25">
      <c r="A2720">
        <v>3719</v>
      </c>
      <c r="B2720" t="s">
        <v>18</v>
      </c>
      <c r="C2720" t="s">
        <v>33</v>
      </c>
      <c r="D2720" t="s">
        <v>41</v>
      </c>
      <c r="E2720">
        <v>54.9</v>
      </c>
      <c r="F2720">
        <v>26148765</v>
      </c>
      <c r="G2720" s="2">
        <v>41805.256284722222</v>
      </c>
      <c r="H2720" t="s">
        <v>1098</v>
      </c>
      <c r="I2720">
        <f t="shared" si="42"/>
        <v>476298.08743169397</v>
      </c>
    </row>
    <row r="2721" spans="1:9" x14ac:dyDescent="0.25">
      <c r="A2721">
        <v>3720</v>
      </c>
      <c r="B2721" t="s">
        <v>8</v>
      </c>
      <c r="C2721" t="s">
        <v>23</v>
      </c>
      <c r="D2721" t="s">
        <v>40</v>
      </c>
      <c r="E2721">
        <v>160.24</v>
      </c>
      <c r="F2721">
        <v>78983881</v>
      </c>
      <c r="G2721" s="2">
        <v>44404.025775462957</v>
      </c>
      <c r="H2721" t="s">
        <v>759</v>
      </c>
      <c r="I2721">
        <f t="shared" si="42"/>
        <v>492909.89141288068</v>
      </c>
    </row>
    <row r="2722" spans="1:9" x14ac:dyDescent="0.25">
      <c r="A2722">
        <v>3721</v>
      </c>
      <c r="B2722" t="s">
        <v>14</v>
      </c>
      <c r="C2722" t="s">
        <v>29</v>
      </c>
      <c r="D2722" t="s">
        <v>41</v>
      </c>
      <c r="E2722">
        <v>82.58</v>
      </c>
      <c r="F2722">
        <v>73149264</v>
      </c>
      <c r="G2722" s="2">
        <v>40068.724074074067</v>
      </c>
      <c r="H2722" t="s">
        <v>1331</v>
      </c>
      <c r="I2722">
        <f t="shared" si="42"/>
        <v>885798.78905303951</v>
      </c>
    </row>
    <row r="2723" spans="1:9" x14ac:dyDescent="0.25">
      <c r="A2723">
        <v>3722</v>
      </c>
      <c r="B2723" t="s">
        <v>16</v>
      </c>
      <c r="C2723" t="s">
        <v>31</v>
      </c>
      <c r="D2723" t="s">
        <v>45</v>
      </c>
      <c r="E2723">
        <v>118.13</v>
      </c>
      <c r="F2723">
        <v>72499357</v>
      </c>
      <c r="G2723" s="2">
        <v>40316.103946759264</v>
      </c>
      <c r="H2723" t="s">
        <v>818</v>
      </c>
      <c r="I2723">
        <f t="shared" si="42"/>
        <v>613725.19258444093</v>
      </c>
    </row>
    <row r="2724" spans="1:9" x14ac:dyDescent="0.25">
      <c r="A2724">
        <v>3723</v>
      </c>
      <c r="B2724" t="s">
        <v>14</v>
      </c>
      <c r="C2724" t="s">
        <v>29</v>
      </c>
      <c r="D2724" t="s">
        <v>40</v>
      </c>
      <c r="E2724">
        <v>151.81</v>
      </c>
      <c r="F2724">
        <v>79604849</v>
      </c>
      <c r="G2724" s="2">
        <v>39664.089050925933</v>
      </c>
      <c r="H2724" t="s">
        <v>337</v>
      </c>
      <c r="I2724">
        <f t="shared" si="42"/>
        <v>524371.57631249586</v>
      </c>
    </row>
    <row r="2725" spans="1:9" x14ac:dyDescent="0.25">
      <c r="A2725">
        <v>3724</v>
      </c>
      <c r="B2725" t="s">
        <v>12</v>
      </c>
      <c r="C2725" t="s">
        <v>27</v>
      </c>
      <c r="D2725" t="s">
        <v>44</v>
      </c>
      <c r="E2725">
        <v>125.98</v>
      </c>
      <c r="F2725">
        <v>76157442</v>
      </c>
      <c r="G2725" s="2">
        <v>38540.104189814818</v>
      </c>
      <c r="H2725" t="s">
        <v>1018</v>
      </c>
      <c r="I2725">
        <f t="shared" si="42"/>
        <v>604520.09842832189</v>
      </c>
    </row>
    <row r="2726" spans="1:9" x14ac:dyDescent="0.25">
      <c r="A2726">
        <v>3725</v>
      </c>
      <c r="B2726" t="s">
        <v>15</v>
      </c>
      <c r="C2726" t="s">
        <v>30</v>
      </c>
      <c r="D2726" t="s">
        <v>42</v>
      </c>
      <c r="E2726">
        <v>131.28</v>
      </c>
      <c r="F2726">
        <v>96876515</v>
      </c>
      <c r="G2726" s="2">
        <v>40791.419722222221</v>
      </c>
      <c r="H2726" t="s">
        <v>537</v>
      </c>
      <c r="I2726">
        <f t="shared" si="42"/>
        <v>737938.10938452161</v>
      </c>
    </row>
    <row r="2727" spans="1:9" x14ac:dyDescent="0.25">
      <c r="A2727">
        <v>3726</v>
      </c>
      <c r="B2727" t="s">
        <v>21</v>
      </c>
      <c r="C2727" t="s">
        <v>36</v>
      </c>
      <c r="D2727" t="s">
        <v>40</v>
      </c>
      <c r="E2727">
        <v>111.6</v>
      </c>
      <c r="F2727">
        <v>41763495</v>
      </c>
      <c r="G2727" s="2">
        <v>44774.538530092592</v>
      </c>
      <c r="H2727" t="s">
        <v>871</v>
      </c>
      <c r="I2727">
        <f t="shared" si="42"/>
        <v>374224.86559139786</v>
      </c>
    </row>
    <row r="2728" spans="1:9" x14ac:dyDescent="0.25">
      <c r="A2728">
        <v>3727</v>
      </c>
      <c r="B2728" t="s">
        <v>12</v>
      </c>
      <c r="C2728" t="s">
        <v>27</v>
      </c>
      <c r="D2728" t="s">
        <v>42</v>
      </c>
      <c r="E2728">
        <v>141.28</v>
      </c>
      <c r="F2728">
        <v>37840220</v>
      </c>
      <c r="G2728" s="2">
        <v>40097.667326388888</v>
      </c>
      <c r="H2728" t="s">
        <v>82</v>
      </c>
      <c r="I2728">
        <f t="shared" si="42"/>
        <v>267838.47678369196</v>
      </c>
    </row>
    <row r="2729" spans="1:9" x14ac:dyDescent="0.25">
      <c r="A2729">
        <v>3728</v>
      </c>
      <c r="B2729" t="s">
        <v>13</v>
      </c>
      <c r="C2729" t="s">
        <v>28</v>
      </c>
      <c r="D2729" t="s">
        <v>44</v>
      </c>
      <c r="E2729">
        <v>76.260000000000005</v>
      </c>
      <c r="F2729">
        <v>45547883</v>
      </c>
      <c r="G2729" s="2">
        <v>40676.222592592603</v>
      </c>
      <c r="H2729" t="s">
        <v>574</v>
      </c>
      <c r="I2729">
        <f t="shared" si="42"/>
        <v>597270.95462890109</v>
      </c>
    </row>
    <row r="2730" spans="1:9" x14ac:dyDescent="0.25">
      <c r="A2730">
        <v>3729</v>
      </c>
      <c r="B2730" t="s">
        <v>14</v>
      </c>
      <c r="C2730" t="s">
        <v>29</v>
      </c>
      <c r="D2730" t="s">
        <v>46</v>
      </c>
      <c r="E2730">
        <v>147.13999999999999</v>
      </c>
      <c r="F2730">
        <v>10208601</v>
      </c>
      <c r="G2730" s="2">
        <v>39277.054699074077</v>
      </c>
      <c r="H2730" t="s">
        <v>933</v>
      </c>
      <c r="I2730">
        <f t="shared" si="42"/>
        <v>69380.188935707498</v>
      </c>
    </row>
    <row r="2731" spans="1:9" x14ac:dyDescent="0.25">
      <c r="A2731">
        <v>3730</v>
      </c>
      <c r="B2731" t="s">
        <v>12</v>
      </c>
      <c r="C2731" t="s">
        <v>27</v>
      </c>
      <c r="D2731" t="s">
        <v>38</v>
      </c>
      <c r="E2731">
        <v>160.69999999999999</v>
      </c>
      <c r="F2731">
        <v>66334276</v>
      </c>
      <c r="G2731" s="2">
        <v>40027.438645833332</v>
      </c>
      <c r="H2731" t="s">
        <v>1270</v>
      </c>
      <c r="I2731">
        <f t="shared" si="42"/>
        <v>412783.29807093967</v>
      </c>
    </row>
    <row r="2732" spans="1:9" x14ac:dyDescent="0.25">
      <c r="A2732">
        <v>3731</v>
      </c>
      <c r="B2732" t="s">
        <v>15</v>
      </c>
      <c r="C2732" t="s">
        <v>30</v>
      </c>
      <c r="D2732" t="s">
        <v>44</v>
      </c>
      <c r="E2732">
        <v>56.34</v>
      </c>
      <c r="F2732">
        <v>13009653</v>
      </c>
      <c r="G2732" s="2">
        <v>43804.679907407408</v>
      </c>
      <c r="H2732" t="s">
        <v>826</v>
      </c>
      <c r="I2732">
        <f t="shared" si="42"/>
        <v>230913.25878594248</v>
      </c>
    </row>
    <row r="2733" spans="1:9" x14ac:dyDescent="0.25">
      <c r="A2733">
        <v>3732</v>
      </c>
      <c r="B2733" t="s">
        <v>22</v>
      </c>
      <c r="C2733" t="s">
        <v>37</v>
      </c>
      <c r="D2733" t="s">
        <v>48</v>
      </c>
      <c r="E2733">
        <v>185.2</v>
      </c>
      <c r="F2733">
        <v>80132387</v>
      </c>
      <c r="G2733" s="2">
        <v>39346.117615740739</v>
      </c>
      <c r="H2733" t="s">
        <v>1266</v>
      </c>
      <c r="I2733">
        <f t="shared" si="42"/>
        <v>432680.27537796978</v>
      </c>
    </row>
    <row r="2734" spans="1:9" x14ac:dyDescent="0.25">
      <c r="A2734">
        <v>3733</v>
      </c>
      <c r="B2734" t="s">
        <v>16</v>
      </c>
      <c r="C2734" t="s">
        <v>31</v>
      </c>
      <c r="D2734" t="s">
        <v>48</v>
      </c>
      <c r="E2734">
        <v>134.15</v>
      </c>
      <c r="F2734">
        <v>38515148</v>
      </c>
      <c r="G2734" s="2">
        <v>44035.477187500001</v>
      </c>
      <c r="H2734" t="s">
        <v>818</v>
      </c>
      <c r="I2734">
        <f t="shared" si="42"/>
        <v>287105.09131569136</v>
      </c>
    </row>
    <row r="2735" spans="1:9" x14ac:dyDescent="0.25">
      <c r="A2735">
        <v>3734</v>
      </c>
      <c r="B2735" t="s">
        <v>10</v>
      </c>
      <c r="C2735" t="s">
        <v>25</v>
      </c>
      <c r="D2735" t="s">
        <v>40</v>
      </c>
      <c r="E2735">
        <v>137.19</v>
      </c>
      <c r="F2735">
        <v>34561196</v>
      </c>
      <c r="G2735" s="2">
        <v>38930.837789351863</v>
      </c>
      <c r="H2735" t="s">
        <v>116</v>
      </c>
      <c r="I2735">
        <f t="shared" si="42"/>
        <v>251922.12260368833</v>
      </c>
    </row>
    <row r="2736" spans="1:9" x14ac:dyDescent="0.25">
      <c r="A2736">
        <v>3735</v>
      </c>
      <c r="B2736" t="s">
        <v>15</v>
      </c>
      <c r="C2736" t="s">
        <v>30</v>
      </c>
      <c r="D2736" t="s">
        <v>45</v>
      </c>
      <c r="E2736">
        <v>100.36</v>
      </c>
      <c r="F2736">
        <v>21045303</v>
      </c>
      <c r="G2736" s="2">
        <v>43210.16170138889</v>
      </c>
      <c r="H2736" t="s">
        <v>1089</v>
      </c>
      <c r="I2736">
        <f t="shared" si="42"/>
        <v>209698.11677959346</v>
      </c>
    </row>
    <row r="2737" spans="1:9" x14ac:dyDescent="0.25">
      <c r="A2737">
        <v>3736</v>
      </c>
      <c r="B2737" t="s">
        <v>8</v>
      </c>
      <c r="C2737" t="s">
        <v>23</v>
      </c>
      <c r="D2737" t="s">
        <v>44</v>
      </c>
      <c r="E2737">
        <v>111.6</v>
      </c>
      <c r="F2737">
        <v>29650998</v>
      </c>
      <c r="G2737" s="2">
        <v>42963.871145833327</v>
      </c>
      <c r="H2737" t="s">
        <v>1101</v>
      </c>
      <c r="I2737">
        <f t="shared" si="42"/>
        <v>265689.94623655913</v>
      </c>
    </row>
    <row r="2738" spans="1:9" x14ac:dyDescent="0.25">
      <c r="A2738">
        <v>3737</v>
      </c>
      <c r="B2738" t="s">
        <v>22</v>
      </c>
      <c r="C2738" t="s">
        <v>37</v>
      </c>
      <c r="D2738" t="s">
        <v>45</v>
      </c>
      <c r="E2738">
        <v>152.34</v>
      </c>
      <c r="F2738">
        <v>5309157</v>
      </c>
      <c r="G2738" s="2">
        <v>42088.445879629631</v>
      </c>
      <c r="H2738" t="s">
        <v>719</v>
      </c>
      <c r="I2738">
        <f t="shared" si="42"/>
        <v>34850.708940527766</v>
      </c>
    </row>
    <row r="2739" spans="1:9" x14ac:dyDescent="0.25">
      <c r="A2739">
        <v>3738</v>
      </c>
      <c r="B2739" t="s">
        <v>10</v>
      </c>
      <c r="C2739" t="s">
        <v>25</v>
      </c>
      <c r="D2739" t="s">
        <v>41</v>
      </c>
      <c r="E2739">
        <v>149.13</v>
      </c>
      <c r="F2739">
        <v>59167203</v>
      </c>
      <c r="G2739" s="2">
        <v>44026.943414351852</v>
      </c>
      <c r="H2739" t="s">
        <v>510</v>
      </c>
      <c r="I2739">
        <f t="shared" si="42"/>
        <v>396749.16515791591</v>
      </c>
    </row>
    <row r="2740" spans="1:9" x14ac:dyDescent="0.25">
      <c r="A2740">
        <v>3739</v>
      </c>
      <c r="B2740" t="s">
        <v>21</v>
      </c>
      <c r="C2740" t="s">
        <v>36</v>
      </c>
      <c r="D2740" t="s">
        <v>45</v>
      </c>
      <c r="E2740">
        <v>45.83</v>
      </c>
      <c r="F2740">
        <v>16829415</v>
      </c>
      <c r="G2740" s="2">
        <v>43513.289351851847</v>
      </c>
      <c r="H2740" t="s">
        <v>975</v>
      </c>
      <c r="I2740">
        <f t="shared" si="42"/>
        <v>367213.94283220597</v>
      </c>
    </row>
    <row r="2741" spans="1:9" x14ac:dyDescent="0.25">
      <c r="A2741">
        <v>3740</v>
      </c>
      <c r="B2741" t="s">
        <v>12</v>
      </c>
      <c r="C2741" t="s">
        <v>27</v>
      </c>
      <c r="D2741" t="s">
        <v>44</v>
      </c>
      <c r="E2741">
        <v>70.92</v>
      </c>
      <c r="F2741">
        <v>9272561</v>
      </c>
      <c r="G2741" s="2">
        <v>43974.125196759262</v>
      </c>
      <c r="H2741" t="s">
        <v>388</v>
      </c>
      <c r="I2741">
        <f t="shared" si="42"/>
        <v>130746.77100958826</v>
      </c>
    </row>
    <row r="2742" spans="1:9" x14ac:dyDescent="0.25">
      <c r="A2742">
        <v>3741</v>
      </c>
      <c r="B2742" t="s">
        <v>21</v>
      </c>
      <c r="C2742" t="s">
        <v>36</v>
      </c>
      <c r="D2742" t="s">
        <v>48</v>
      </c>
      <c r="E2742">
        <v>168.41</v>
      </c>
      <c r="F2742">
        <v>42113119</v>
      </c>
      <c r="G2742" s="2">
        <v>42009.296087962961</v>
      </c>
      <c r="H2742" t="s">
        <v>1150</v>
      </c>
      <c r="I2742">
        <f t="shared" si="42"/>
        <v>250063.05445044831</v>
      </c>
    </row>
    <row r="2743" spans="1:9" x14ac:dyDescent="0.25">
      <c r="A2743">
        <v>3742</v>
      </c>
      <c r="B2743" t="s">
        <v>8</v>
      </c>
      <c r="C2743" t="s">
        <v>23</v>
      </c>
      <c r="D2743" t="s">
        <v>43</v>
      </c>
      <c r="E2743">
        <v>199.27</v>
      </c>
      <c r="F2743">
        <v>69822425</v>
      </c>
      <c r="G2743" s="2">
        <v>39249.361805555563</v>
      </c>
      <c r="H2743" t="s">
        <v>868</v>
      </c>
      <c r="I2743">
        <f t="shared" si="42"/>
        <v>350391.05234104482</v>
      </c>
    </row>
    <row r="2744" spans="1:9" x14ac:dyDescent="0.25">
      <c r="A2744">
        <v>3743</v>
      </c>
      <c r="B2744" t="s">
        <v>20</v>
      </c>
      <c r="C2744" t="s">
        <v>35</v>
      </c>
      <c r="D2744" t="s">
        <v>43</v>
      </c>
      <c r="E2744">
        <v>65.33</v>
      </c>
      <c r="F2744">
        <v>38235022</v>
      </c>
      <c r="G2744" s="2">
        <v>42548.898854166669</v>
      </c>
      <c r="H2744" t="s">
        <v>65</v>
      </c>
      <c r="I2744">
        <f t="shared" si="42"/>
        <v>585259.78876473289</v>
      </c>
    </row>
    <row r="2745" spans="1:9" x14ac:dyDescent="0.25">
      <c r="A2745">
        <v>3744</v>
      </c>
      <c r="B2745" t="s">
        <v>22</v>
      </c>
      <c r="C2745" t="s">
        <v>37</v>
      </c>
      <c r="D2745" t="s">
        <v>40</v>
      </c>
      <c r="E2745">
        <v>70.58</v>
      </c>
      <c r="F2745">
        <v>38946685</v>
      </c>
      <c r="G2745" s="2">
        <v>38712.920092592591</v>
      </c>
      <c r="H2745" t="s">
        <v>411</v>
      </c>
      <c r="I2745">
        <f t="shared" si="42"/>
        <v>551809.08189288748</v>
      </c>
    </row>
    <row r="2746" spans="1:9" x14ac:dyDescent="0.25">
      <c r="A2746">
        <v>3745</v>
      </c>
      <c r="B2746" t="s">
        <v>17</v>
      </c>
      <c r="C2746" t="s">
        <v>32</v>
      </c>
      <c r="D2746" t="s">
        <v>39</v>
      </c>
      <c r="E2746">
        <v>40.700000000000003</v>
      </c>
      <c r="F2746">
        <v>57234243</v>
      </c>
      <c r="G2746" s="2">
        <v>43302.042604166672</v>
      </c>
      <c r="H2746" t="s">
        <v>527</v>
      </c>
      <c r="I2746">
        <f t="shared" si="42"/>
        <v>1406246.7567567567</v>
      </c>
    </row>
    <row r="2747" spans="1:9" x14ac:dyDescent="0.25">
      <c r="A2747">
        <v>3746</v>
      </c>
      <c r="B2747" t="s">
        <v>16</v>
      </c>
      <c r="C2747" t="s">
        <v>31</v>
      </c>
      <c r="D2747" t="s">
        <v>39</v>
      </c>
      <c r="E2747">
        <v>61.46</v>
      </c>
      <c r="F2747">
        <v>94390164</v>
      </c>
      <c r="G2747" s="2">
        <v>38719.59270833333</v>
      </c>
      <c r="H2747" t="s">
        <v>338</v>
      </c>
      <c r="I2747">
        <f t="shared" si="42"/>
        <v>1535798.3078424991</v>
      </c>
    </row>
    <row r="2748" spans="1:9" x14ac:dyDescent="0.25">
      <c r="A2748">
        <v>3747</v>
      </c>
      <c r="B2748" t="s">
        <v>15</v>
      </c>
      <c r="C2748" t="s">
        <v>30</v>
      </c>
      <c r="D2748" t="s">
        <v>40</v>
      </c>
      <c r="E2748">
        <v>124.86</v>
      </c>
      <c r="F2748">
        <v>8364981</v>
      </c>
      <c r="G2748" s="2">
        <v>43639.171215277784</v>
      </c>
      <c r="H2748" t="s">
        <v>1159</v>
      </c>
      <c r="I2748">
        <f t="shared" si="42"/>
        <v>66994.882268140311</v>
      </c>
    </row>
    <row r="2749" spans="1:9" x14ac:dyDescent="0.25">
      <c r="A2749">
        <v>3748</v>
      </c>
      <c r="B2749" t="s">
        <v>21</v>
      </c>
      <c r="C2749" t="s">
        <v>36</v>
      </c>
      <c r="D2749" t="s">
        <v>42</v>
      </c>
      <c r="E2749">
        <v>76.73</v>
      </c>
      <c r="F2749">
        <v>9153610</v>
      </c>
      <c r="G2749" s="2">
        <v>39612.607766203713</v>
      </c>
      <c r="H2749" t="s">
        <v>613</v>
      </c>
      <c r="I2749">
        <f t="shared" si="42"/>
        <v>119296.36387332203</v>
      </c>
    </row>
    <row r="2750" spans="1:9" x14ac:dyDescent="0.25">
      <c r="A2750">
        <v>3749</v>
      </c>
      <c r="B2750" t="s">
        <v>19</v>
      </c>
      <c r="C2750" t="s">
        <v>34</v>
      </c>
      <c r="D2750" t="s">
        <v>45</v>
      </c>
      <c r="E2750">
        <v>164.39</v>
      </c>
      <c r="F2750">
        <v>28592120</v>
      </c>
      <c r="G2750" s="2">
        <v>41627.138414351852</v>
      </c>
      <c r="H2750" t="s">
        <v>1190</v>
      </c>
      <c r="I2750">
        <f t="shared" si="42"/>
        <v>173928.58446377519</v>
      </c>
    </row>
    <row r="2751" spans="1:9" x14ac:dyDescent="0.25">
      <c r="A2751">
        <v>3750</v>
      </c>
      <c r="B2751" t="s">
        <v>8</v>
      </c>
      <c r="C2751" t="s">
        <v>23</v>
      </c>
      <c r="D2751" t="s">
        <v>40</v>
      </c>
      <c r="E2751">
        <v>196.47</v>
      </c>
      <c r="F2751">
        <v>2439121</v>
      </c>
      <c r="G2751" s="2">
        <v>41617.566319444442</v>
      </c>
      <c r="H2751" t="s">
        <v>1186</v>
      </c>
      <c r="I2751">
        <f t="shared" si="42"/>
        <v>12414.724894385912</v>
      </c>
    </row>
    <row r="2752" spans="1:9" x14ac:dyDescent="0.25">
      <c r="A2752">
        <v>3751</v>
      </c>
      <c r="B2752" t="s">
        <v>21</v>
      </c>
      <c r="C2752" t="s">
        <v>36</v>
      </c>
      <c r="D2752" t="s">
        <v>44</v>
      </c>
      <c r="E2752">
        <v>50.26</v>
      </c>
      <c r="F2752">
        <v>98096154</v>
      </c>
      <c r="G2752" s="2">
        <v>41396.788472222222</v>
      </c>
      <c r="H2752" t="s">
        <v>1332</v>
      </c>
      <c r="I2752">
        <f t="shared" si="42"/>
        <v>1951773.8559490649</v>
      </c>
    </row>
    <row r="2753" spans="1:9" x14ac:dyDescent="0.25">
      <c r="A2753">
        <v>3752</v>
      </c>
      <c r="B2753" t="s">
        <v>12</v>
      </c>
      <c r="C2753" t="s">
        <v>27</v>
      </c>
      <c r="D2753" t="s">
        <v>43</v>
      </c>
      <c r="E2753">
        <v>148.46</v>
      </c>
      <c r="F2753">
        <v>83056500</v>
      </c>
      <c r="G2753" s="2">
        <v>43160.33121527778</v>
      </c>
      <c r="H2753" t="s">
        <v>1072</v>
      </c>
      <c r="I2753">
        <f t="shared" si="42"/>
        <v>559453.72490906634</v>
      </c>
    </row>
    <row r="2754" spans="1:9" x14ac:dyDescent="0.25">
      <c r="A2754">
        <v>3753</v>
      </c>
      <c r="B2754" t="s">
        <v>12</v>
      </c>
      <c r="C2754" t="s">
        <v>27</v>
      </c>
      <c r="D2754" t="s">
        <v>42</v>
      </c>
      <c r="E2754">
        <v>189.9</v>
      </c>
      <c r="F2754">
        <v>46550461</v>
      </c>
      <c r="G2754" s="2">
        <v>44461.445324074077</v>
      </c>
      <c r="H2754" t="s">
        <v>1152</v>
      </c>
      <c r="I2754">
        <f t="shared" si="42"/>
        <v>245131.44286466562</v>
      </c>
    </row>
    <row r="2755" spans="1:9" x14ac:dyDescent="0.25">
      <c r="A2755">
        <v>3754</v>
      </c>
      <c r="B2755" t="s">
        <v>9</v>
      </c>
      <c r="C2755" t="s">
        <v>24</v>
      </c>
      <c r="D2755" t="s">
        <v>39</v>
      </c>
      <c r="E2755">
        <v>160.19999999999999</v>
      </c>
      <c r="F2755">
        <v>52703056</v>
      </c>
      <c r="G2755" s="2">
        <v>39836.945509259262</v>
      </c>
      <c r="H2755" t="s">
        <v>1333</v>
      </c>
      <c r="I2755">
        <f t="shared" ref="I2755:I2818" si="43">F2755/E2755</f>
        <v>328982.87141073658</v>
      </c>
    </row>
    <row r="2756" spans="1:9" x14ac:dyDescent="0.25">
      <c r="A2756">
        <v>3755</v>
      </c>
      <c r="B2756" t="s">
        <v>17</v>
      </c>
      <c r="C2756" t="s">
        <v>32</v>
      </c>
      <c r="D2756" t="s">
        <v>47</v>
      </c>
      <c r="E2756">
        <v>88.93</v>
      </c>
      <c r="F2756">
        <v>23916354</v>
      </c>
      <c r="G2756" s="2">
        <v>42133.568483796298</v>
      </c>
      <c r="H2756" t="s">
        <v>475</v>
      </c>
      <c r="I2756">
        <f t="shared" si="43"/>
        <v>268934.60024738556</v>
      </c>
    </row>
    <row r="2757" spans="1:9" x14ac:dyDescent="0.25">
      <c r="A2757">
        <v>3756</v>
      </c>
      <c r="B2757" t="s">
        <v>10</v>
      </c>
      <c r="C2757" t="s">
        <v>25</v>
      </c>
      <c r="D2757" t="s">
        <v>38</v>
      </c>
      <c r="E2757">
        <v>167.22</v>
      </c>
      <c r="F2757">
        <v>91409294</v>
      </c>
      <c r="G2757" s="2">
        <v>38445.867060185177</v>
      </c>
      <c r="H2757" t="s">
        <v>1186</v>
      </c>
      <c r="I2757">
        <f t="shared" si="43"/>
        <v>546640.91615835426</v>
      </c>
    </row>
    <row r="2758" spans="1:9" x14ac:dyDescent="0.25">
      <c r="A2758">
        <v>3757</v>
      </c>
      <c r="B2758" t="s">
        <v>19</v>
      </c>
      <c r="C2758" t="s">
        <v>34</v>
      </c>
      <c r="D2758" t="s">
        <v>40</v>
      </c>
      <c r="E2758">
        <v>190.7</v>
      </c>
      <c r="F2758">
        <v>43347471</v>
      </c>
      <c r="G2758" s="2">
        <v>41811.043067129627</v>
      </c>
      <c r="H2758" t="s">
        <v>210</v>
      </c>
      <c r="I2758">
        <f t="shared" si="43"/>
        <v>227307.13686418461</v>
      </c>
    </row>
    <row r="2759" spans="1:9" x14ac:dyDescent="0.25">
      <c r="A2759">
        <v>3758</v>
      </c>
      <c r="B2759" t="s">
        <v>20</v>
      </c>
      <c r="C2759" t="s">
        <v>35</v>
      </c>
      <c r="D2759" t="s">
        <v>47</v>
      </c>
      <c r="E2759">
        <v>115.7</v>
      </c>
      <c r="F2759">
        <v>3848109</v>
      </c>
      <c r="G2759" s="2">
        <v>41275.814432870371</v>
      </c>
      <c r="H2759" t="s">
        <v>1197</v>
      </c>
      <c r="I2759">
        <f t="shared" si="43"/>
        <v>33259.369057908385</v>
      </c>
    </row>
    <row r="2760" spans="1:9" x14ac:dyDescent="0.25">
      <c r="A2760">
        <v>3759</v>
      </c>
      <c r="B2760" t="s">
        <v>10</v>
      </c>
      <c r="C2760" t="s">
        <v>25</v>
      </c>
      <c r="D2760" t="s">
        <v>40</v>
      </c>
      <c r="E2760">
        <v>49.26</v>
      </c>
      <c r="F2760">
        <v>46600660</v>
      </c>
      <c r="G2760" s="2">
        <v>38714.032002314823</v>
      </c>
      <c r="H2760" t="s">
        <v>605</v>
      </c>
      <c r="I2760">
        <f t="shared" si="43"/>
        <v>946014.21031262691</v>
      </c>
    </row>
    <row r="2761" spans="1:9" x14ac:dyDescent="0.25">
      <c r="A2761">
        <v>3760</v>
      </c>
      <c r="B2761" t="s">
        <v>10</v>
      </c>
      <c r="C2761" t="s">
        <v>25</v>
      </c>
      <c r="D2761" t="s">
        <v>40</v>
      </c>
      <c r="E2761">
        <v>149.1</v>
      </c>
      <c r="F2761">
        <v>16813798</v>
      </c>
      <c r="G2761" s="2">
        <v>39137.631979166668</v>
      </c>
      <c r="H2761" t="s">
        <v>716</v>
      </c>
      <c r="I2761">
        <f t="shared" si="43"/>
        <v>112768.5982562039</v>
      </c>
    </row>
    <row r="2762" spans="1:9" x14ac:dyDescent="0.25">
      <c r="A2762">
        <v>3761</v>
      </c>
      <c r="B2762" t="s">
        <v>11</v>
      </c>
      <c r="C2762" t="s">
        <v>26</v>
      </c>
      <c r="D2762" t="s">
        <v>43</v>
      </c>
      <c r="E2762">
        <v>155.41999999999999</v>
      </c>
      <c r="F2762">
        <v>89731449</v>
      </c>
      <c r="G2762" s="2">
        <v>43502.837025462963</v>
      </c>
      <c r="H2762" t="s">
        <v>1083</v>
      </c>
      <c r="I2762">
        <f t="shared" si="43"/>
        <v>577348.14695663366</v>
      </c>
    </row>
    <row r="2763" spans="1:9" x14ac:dyDescent="0.25">
      <c r="A2763">
        <v>3762</v>
      </c>
      <c r="B2763" t="s">
        <v>16</v>
      </c>
      <c r="C2763" t="s">
        <v>31</v>
      </c>
      <c r="D2763" t="s">
        <v>42</v>
      </c>
      <c r="E2763">
        <v>194.8</v>
      </c>
      <c r="F2763">
        <v>10628603</v>
      </c>
      <c r="G2763" s="2">
        <v>39858.319004629629</v>
      </c>
      <c r="H2763" t="s">
        <v>810</v>
      </c>
      <c r="I2763">
        <f t="shared" si="43"/>
        <v>54561.61704312115</v>
      </c>
    </row>
    <row r="2764" spans="1:9" x14ac:dyDescent="0.25">
      <c r="A2764">
        <v>3763</v>
      </c>
      <c r="B2764" t="s">
        <v>17</v>
      </c>
      <c r="C2764" t="s">
        <v>32</v>
      </c>
      <c r="D2764" t="s">
        <v>42</v>
      </c>
      <c r="E2764">
        <v>31.95</v>
      </c>
      <c r="F2764">
        <v>22204972</v>
      </c>
      <c r="G2764" s="2">
        <v>41042.136064814818</v>
      </c>
      <c r="H2764" t="s">
        <v>728</v>
      </c>
      <c r="I2764">
        <f t="shared" si="43"/>
        <v>694991.29890453839</v>
      </c>
    </row>
    <row r="2765" spans="1:9" x14ac:dyDescent="0.25">
      <c r="A2765">
        <v>3764</v>
      </c>
      <c r="B2765" t="s">
        <v>15</v>
      </c>
      <c r="C2765" t="s">
        <v>30</v>
      </c>
      <c r="D2765" t="s">
        <v>39</v>
      </c>
      <c r="E2765">
        <v>36.840000000000003</v>
      </c>
      <c r="F2765">
        <v>90928659</v>
      </c>
      <c r="G2765" s="2">
        <v>43512.296226851853</v>
      </c>
      <c r="H2765" t="s">
        <v>1125</v>
      </c>
      <c r="I2765">
        <f t="shared" si="43"/>
        <v>2468204.6416938109</v>
      </c>
    </row>
    <row r="2766" spans="1:9" x14ac:dyDescent="0.25">
      <c r="A2766">
        <v>3765</v>
      </c>
      <c r="B2766" t="s">
        <v>18</v>
      </c>
      <c r="C2766" t="s">
        <v>33</v>
      </c>
      <c r="D2766" t="s">
        <v>46</v>
      </c>
      <c r="E2766">
        <v>75.650000000000006</v>
      </c>
      <c r="F2766">
        <v>65297653</v>
      </c>
      <c r="G2766" s="2">
        <v>42899.178356481483</v>
      </c>
      <c r="H2766" t="s">
        <v>1290</v>
      </c>
      <c r="I2766">
        <f t="shared" si="43"/>
        <v>863154.69927296753</v>
      </c>
    </row>
    <row r="2767" spans="1:9" x14ac:dyDescent="0.25">
      <c r="A2767">
        <v>3766</v>
      </c>
      <c r="B2767" t="s">
        <v>13</v>
      </c>
      <c r="C2767" t="s">
        <v>28</v>
      </c>
      <c r="D2767" t="s">
        <v>48</v>
      </c>
      <c r="E2767">
        <v>56.79</v>
      </c>
      <c r="F2767">
        <v>96130271</v>
      </c>
      <c r="G2767" s="2">
        <v>43171.049710648149</v>
      </c>
      <c r="H2767" t="s">
        <v>338</v>
      </c>
      <c r="I2767">
        <f t="shared" si="43"/>
        <v>1692732.3648529672</v>
      </c>
    </row>
    <row r="2768" spans="1:9" x14ac:dyDescent="0.25">
      <c r="A2768">
        <v>3767</v>
      </c>
      <c r="B2768" t="s">
        <v>22</v>
      </c>
      <c r="C2768" t="s">
        <v>37</v>
      </c>
      <c r="D2768" t="s">
        <v>39</v>
      </c>
      <c r="E2768">
        <v>37.799999999999997</v>
      </c>
      <c r="F2768">
        <v>34995636</v>
      </c>
      <c r="G2768" s="2">
        <v>44138.636747685188</v>
      </c>
      <c r="H2768" t="s">
        <v>135</v>
      </c>
      <c r="I2768">
        <f t="shared" si="43"/>
        <v>925810.47619047621</v>
      </c>
    </row>
    <row r="2769" spans="1:9" x14ac:dyDescent="0.25">
      <c r="A2769">
        <v>3768</v>
      </c>
      <c r="B2769" t="s">
        <v>11</v>
      </c>
      <c r="C2769" t="s">
        <v>26</v>
      </c>
      <c r="D2769" t="s">
        <v>40</v>
      </c>
      <c r="E2769">
        <v>48.63</v>
      </c>
      <c r="F2769">
        <v>11318846</v>
      </c>
      <c r="G2769" s="2">
        <v>38524.137511574067</v>
      </c>
      <c r="H2769" t="s">
        <v>798</v>
      </c>
      <c r="I2769">
        <f t="shared" si="43"/>
        <v>232754.39029405714</v>
      </c>
    </row>
    <row r="2770" spans="1:9" x14ac:dyDescent="0.25">
      <c r="A2770">
        <v>3769</v>
      </c>
      <c r="B2770" t="s">
        <v>8</v>
      </c>
      <c r="C2770" t="s">
        <v>23</v>
      </c>
      <c r="D2770" t="s">
        <v>41</v>
      </c>
      <c r="E2770">
        <v>173.95</v>
      </c>
      <c r="F2770">
        <v>1306366</v>
      </c>
      <c r="G2770" s="2">
        <v>40790.901203703703</v>
      </c>
      <c r="H2770" t="s">
        <v>514</v>
      </c>
      <c r="I2770">
        <f t="shared" si="43"/>
        <v>7510.0086231675778</v>
      </c>
    </row>
    <row r="2771" spans="1:9" x14ac:dyDescent="0.25">
      <c r="A2771">
        <v>3770</v>
      </c>
      <c r="B2771" t="s">
        <v>9</v>
      </c>
      <c r="C2771" t="s">
        <v>24</v>
      </c>
      <c r="D2771" t="s">
        <v>46</v>
      </c>
      <c r="E2771">
        <v>77.88</v>
      </c>
      <c r="F2771">
        <v>66674818</v>
      </c>
      <c r="G2771" s="2">
        <v>43193.232731481483</v>
      </c>
      <c r="H2771" t="s">
        <v>1287</v>
      </c>
      <c r="I2771">
        <f t="shared" si="43"/>
        <v>856122.47046738572</v>
      </c>
    </row>
    <row r="2772" spans="1:9" x14ac:dyDescent="0.25">
      <c r="A2772">
        <v>3771</v>
      </c>
      <c r="B2772" t="s">
        <v>14</v>
      </c>
      <c r="C2772" t="s">
        <v>29</v>
      </c>
      <c r="D2772" t="s">
        <v>41</v>
      </c>
      <c r="E2772">
        <v>68.7</v>
      </c>
      <c r="F2772">
        <v>50122645</v>
      </c>
      <c r="G2772" s="2">
        <v>41295.140416666669</v>
      </c>
      <c r="H2772" t="s">
        <v>1240</v>
      </c>
      <c r="I2772">
        <f t="shared" si="43"/>
        <v>729587.26346433768</v>
      </c>
    </row>
    <row r="2773" spans="1:9" x14ac:dyDescent="0.25">
      <c r="A2773">
        <v>3772</v>
      </c>
      <c r="B2773" t="s">
        <v>18</v>
      </c>
      <c r="C2773" t="s">
        <v>33</v>
      </c>
      <c r="D2773" t="s">
        <v>46</v>
      </c>
      <c r="E2773">
        <v>108.89</v>
      </c>
      <c r="F2773">
        <v>92924442</v>
      </c>
      <c r="G2773" s="2">
        <v>41175.917881944442</v>
      </c>
      <c r="H2773" t="s">
        <v>193</v>
      </c>
      <c r="I2773">
        <f t="shared" si="43"/>
        <v>853379.02470382955</v>
      </c>
    </row>
    <row r="2774" spans="1:9" x14ac:dyDescent="0.25">
      <c r="A2774">
        <v>3773</v>
      </c>
      <c r="B2774" t="s">
        <v>16</v>
      </c>
      <c r="C2774" t="s">
        <v>31</v>
      </c>
      <c r="D2774" t="s">
        <v>44</v>
      </c>
      <c r="E2774">
        <v>66.84</v>
      </c>
      <c r="F2774">
        <v>42899570</v>
      </c>
      <c r="G2774" s="2">
        <v>44324.115173611113</v>
      </c>
      <c r="H2774" t="s">
        <v>1176</v>
      </c>
      <c r="I2774">
        <f t="shared" si="43"/>
        <v>641824.80550568516</v>
      </c>
    </row>
    <row r="2775" spans="1:9" x14ac:dyDescent="0.25">
      <c r="A2775">
        <v>3774</v>
      </c>
      <c r="B2775" t="s">
        <v>22</v>
      </c>
      <c r="C2775" t="s">
        <v>37</v>
      </c>
      <c r="D2775" t="s">
        <v>44</v>
      </c>
      <c r="E2775">
        <v>95.88</v>
      </c>
      <c r="F2775">
        <v>9370389</v>
      </c>
      <c r="G2775" s="2">
        <v>39896.029421296298</v>
      </c>
      <c r="H2775" t="s">
        <v>483</v>
      </c>
      <c r="I2775">
        <f t="shared" si="43"/>
        <v>97730.381727158951</v>
      </c>
    </row>
    <row r="2776" spans="1:9" x14ac:dyDescent="0.25">
      <c r="A2776">
        <v>3775</v>
      </c>
      <c r="B2776" t="s">
        <v>19</v>
      </c>
      <c r="C2776" t="s">
        <v>34</v>
      </c>
      <c r="D2776" t="s">
        <v>42</v>
      </c>
      <c r="E2776">
        <v>71.180000000000007</v>
      </c>
      <c r="F2776">
        <v>35711695</v>
      </c>
      <c r="G2776" s="2">
        <v>41802.701932870368</v>
      </c>
      <c r="H2776" t="s">
        <v>1068</v>
      </c>
      <c r="I2776">
        <f t="shared" si="43"/>
        <v>501709.67968530481</v>
      </c>
    </row>
    <row r="2777" spans="1:9" x14ac:dyDescent="0.25">
      <c r="A2777">
        <v>3776</v>
      </c>
      <c r="B2777" t="s">
        <v>12</v>
      </c>
      <c r="C2777" t="s">
        <v>27</v>
      </c>
      <c r="D2777" t="s">
        <v>48</v>
      </c>
      <c r="E2777">
        <v>47.29</v>
      </c>
      <c r="F2777">
        <v>71412929</v>
      </c>
      <c r="G2777" s="2">
        <v>43794.817777777767</v>
      </c>
      <c r="H2777" t="s">
        <v>346</v>
      </c>
      <c r="I2777">
        <f t="shared" si="43"/>
        <v>1510106.3438359061</v>
      </c>
    </row>
    <row r="2778" spans="1:9" x14ac:dyDescent="0.25">
      <c r="A2778">
        <v>3777</v>
      </c>
      <c r="B2778" t="s">
        <v>12</v>
      </c>
      <c r="C2778" t="s">
        <v>27</v>
      </c>
      <c r="D2778" t="s">
        <v>44</v>
      </c>
      <c r="E2778">
        <v>68.84</v>
      </c>
      <c r="F2778">
        <v>25562336</v>
      </c>
      <c r="G2778" s="2">
        <v>41034.211886574078</v>
      </c>
      <c r="H2778" t="s">
        <v>62</v>
      </c>
      <c r="I2778">
        <f t="shared" si="43"/>
        <v>371329.69203951187</v>
      </c>
    </row>
    <row r="2779" spans="1:9" x14ac:dyDescent="0.25">
      <c r="A2779">
        <v>3778</v>
      </c>
      <c r="B2779" t="s">
        <v>11</v>
      </c>
      <c r="C2779" t="s">
        <v>26</v>
      </c>
      <c r="D2779" t="s">
        <v>46</v>
      </c>
      <c r="E2779">
        <v>137.71</v>
      </c>
      <c r="F2779">
        <v>31274211</v>
      </c>
      <c r="G2779" s="2">
        <v>38131.766921296286</v>
      </c>
      <c r="H2779" t="s">
        <v>683</v>
      </c>
      <c r="I2779">
        <f t="shared" si="43"/>
        <v>227101.96064192869</v>
      </c>
    </row>
    <row r="2780" spans="1:9" x14ac:dyDescent="0.25">
      <c r="A2780">
        <v>3779</v>
      </c>
      <c r="B2780" t="s">
        <v>18</v>
      </c>
      <c r="C2780" t="s">
        <v>33</v>
      </c>
      <c r="D2780" t="s">
        <v>48</v>
      </c>
      <c r="E2780">
        <v>69.489999999999995</v>
      </c>
      <c r="F2780">
        <v>98573290</v>
      </c>
      <c r="G2780" s="2">
        <v>42107.254814814813</v>
      </c>
      <c r="H2780" t="s">
        <v>1334</v>
      </c>
      <c r="I2780">
        <f t="shared" si="43"/>
        <v>1418524.8237156426</v>
      </c>
    </row>
    <row r="2781" spans="1:9" x14ac:dyDescent="0.25">
      <c r="A2781">
        <v>3780</v>
      </c>
      <c r="B2781" t="s">
        <v>15</v>
      </c>
      <c r="C2781" t="s">
        <v>30</v>
      </c>
      <c r="D2781" t="s">
        <v>40</v>
      </c>
      <c r="E2781">
        <v>82.69</v>
      </c>
      <c r="F2781">
        <v>18835578</v>
      </c>
      <c r="G2781" s="2">
        <v>42013.582337962973</v>
      </c>
      <c r="H2781" t="s">
        <v>1335</v>
      </c>
      <c r="I2781">
        <f t="shared" si="43"/>
        <v>227785.43959366309</v>
      </c>
    </row>
    <row r="2782" spans="1:9" x14ac:dyDescent="0.25">
      <c r="A2782">
        <v>3781</v>
      </c>
      <c r="B2782" t="s">
        <v>18</v>
      </c>
      <c r="C2782" t="s">
        <v>33</v>
      </c>
      <c r="D2782" t="s">
        <v>42</v>
      </c>
      <c r="E2782">
        <v>161.46</v>
      </c>
      <c r="F2782">
        <v>34360282</v>
      </c>
      <c r="G2782" s="2">
        <v>40554.024780092594</v>
      </c>
      <c r="H2782" t="s">
        <v>1242</v>
      </c>
      <c r="I2782">
        <f t="shared" si="43"/>
        <v>212809.87241422024</v>
      </c>
    </row>
    <row r="2783" spans="1:9" x14ac:dyDescent="0.25">
      <c r="A2783">
        <v>3782</v>
      </c>
      <c r="B2783" t="s">
        <v>19</v>
      </c>
      <c r="C2783" t="s">
        <v>34</v>
      </c>
      <c r="D2783" t="s">
        <v>41</v>
      </c>
      <c r="E2783">
        <v>150.11000000000001</v>
      </c>
      <c r="F2783">
        <v>41812680</v>
      </c>
      <c r="G2783" s="2">
        <v>38589.40079861111</v>
      </c>
      <c r="H2783" t="s">
        <v>512</v>
      </c>
      <c r="I2783">
        <f t="shared" si="43"/>
        <v>278546.93224968354</v>
      </c>
    </row>
    <row r="2784" spans="1:9" x14ac:dyDescent="0.25">
      <c r="A2784">
        <v>3783</v>
      </c>
      <c r="B2784" t="s">
        <v>16</v>
      </c>
      <c r="C2784" t="s">
        <v>31</v>
      </c>
      <c r="D2784" t="s">
        <v>47</v>
      </c>
      <c r="E2784">
        <v>146.9</v>
      </c>
      <c r="F2784">
        <v>97524134</v>
      </c>
      <c r="G2784" s="2">
        <v>40501.912534722222</v>
      </c>
      <c r="H2784" t="s">
        <v>449</v>
      </c>
      <c r="I2784">
        <f t="shared" si="43"/>
        <v>663881.10279101424</v>
      </c>
    </row>
    <row r="2785" spans="1:9" x14ac:dyDescent="0.25">
      <c r="A2785">
        <v>3784</v>
      </c>
      <c r="B2785" t="s">
        <v>17</v>
      </c>
      <c r="C2785" t="s">
        <v>32</v>
      </c>
      <c r="D2785" t="s">
        <v>38</v>
      </c>
      <c r="E2785">
        <v>116.72</v>
      </c>
      <c r="F2785">
        <v>52143438</v>
      </c>
      <c r="G2785" s="2">
        <v>41589.986018518517</v>
      </c>
      <c r="H2785" t="s">
        <v>553</v>
      </c>
      <c r="I2785">
        <f t="shared" si="43"/>
        <v>446739.53050034272</v>
      </c>
    </row>
    <row r="2786" spans="1:9" x14ac:dyDescent="0.25">
      <c r="A2786">
        <v>3785</v>
      </c>
      <c r="B2786" t="s">
        <v>8</v>
      </c>
      <c r="C2786" t="s">
        <v>23</v>
      </c>
      <c r="D2786" t="s">
        <v>40</v>
      </c>
      <c r="E2786">
        <v>74.64</v>
      </c>
      <c r="F2786">
        <v>11062517</v>
      </c>
      <c r="G2786" s="2">
        <v>44687.425358796303</v>
      </c>
      <c r="H2786" t="s">
        <v>566</v>
      </c>
      <c r="I2786">
        <f t="shared" si="43"/>
        <v>148211.64255091103</v>
      </c>
    </row>
    <row r="2787" spans="1:9" x14ac:dyDescent="0.25">
      <c r="A2787">
        <v>3786</v>
      </c>
      <c r="B2787" t="s">
        <v>21</v>
      </c>
      <c r="C2787" t="s">
        <v>36</v>
      </c>
      <c r="D2787" t="s">
        <v>41</v>
      </c>
      <c r="E2787">
        <v>195.31</v>
      </c>
      <c r="F2787">
        <v>58157330</v>
      </c>
      <c r="G2787" s="2">
        <v>42414.413391203707</v>
      </c>
      <c r="H2787" t="s">
        <v>377</v>
      </c>
      <c r="I2787">
        <f t="shared" si="43"/>
        <v>297769.34104756539</v>
      </c>
    </row>
    <row r="2788" spans="1:9" x14ac:dyDescent="0.25">
      <c r="A2788">
        <v>3787</v>
      </c>
      <c r="B2788" t="s">
        <v>17</v>
      </c>
      <c r="C2788" t="s">
        <v>32</v>
      </c>
      <c r="D2788" t="s">
        <v>48</v>
      </c>
      <c r="E2788">
        <v>174.11</v>
      </c>
      <c r="F2788">
        <v>52121900</v>
      </c>
      <c r="G2788" s="2">
        <v>41799.801516203697</v>
      </c>
      <c r="H2788" t="s">
        <v>975</v>
      </c>
      <c r="I2788">
        <f t="shared" si="43"/>
        <v>299361.89765091031</v>
      </c>
    </row>
    <row r="2789" spans="1:9" x14ac:dyDescent="0.25">
      <c r="A2789">
        <v>3788</v>
      </c>
      <c r="B2789" t="s">
        <v>17</v>
      </c>
      <c r="C2789" t="s">
        <v>32</v>
      </c>
      <c r="D2789" t="s">
        <v>45</v>
      </c>
      <c r="E2789">
        <v>162.12</v>
      </c>
      <c r="F2789">
        <v>30871542</v>
      </c>
      <c r="G2789" s="2">
        <v>42538.476423611108</v>
      </c>
      <c r="H2789" t="s">
        <v>605</v>
      </c>
      <c r="I2789">
        <f t="shared" si="43"/>
        <v>190424.0192450037</v>
      </c>
    </row>
    <row r="2790" spans="1:9" x14ac:dyDescent="0.25">
      <c r="A2790">
        <v>3789</v>
      </c>
      <c r="B2790" t="s">
        <v>11</v>
      </c>
      <c r="C2790" t="s">
        <v>26</v>
      </c>
      <c r="D2790" t="s">
        <v>38</v>
      </c>
      <c r="E2790">
        <v>57.63</v>
      </c>
      <c r="F2790">
        <v>30486186</v>
      </c>
      <c r="G2790" s="2">
        <v>44234.427141203712</v>
      </c>
      <c r="H2790" t="s">
        <v>1064</v>
      </c>
      <c r="I2790">
        <f t="shared" si="43"/>
        <v>528998.54242581991</v>
      </c>
    </row>
    <row r="2791" spans="1:9" x14ac:dyDescent="0.25">
      <c r="A2791">
        <v>3790</v>
      </c>
      <c r="B2791" t="s">
        <v>21</v>
      </c>
      <c r="C2791" t="s">
        <v>36</v>
      </c>
      <c r="D2791" t="s">
        <v>46</v>
      </c>
      <c r="E2791">
        <v>104.53</v>
      </c>
      <c r="F2791">
        <v>73286442</v>
      </c>
      <c r="G2791" s="2">
        <v>43714.986921296288</v>
      </c>
      <c r="H2791" t="s">
        <v>231</v>
      </c>
      <c r="I2791">
        <f t="shared" si="43"/>
        <v>701104.3910838993</v>
      </c>
    </row>
    <row r="2792" spans="1:9" x14ac:dyDescent="0.25">
      <c r="A2792">
        <v>3791</v>
      </c>
      <c r="B2792" t="s">
        <v>14</v>
      </c>
      <c r="C2792" t="s">
        <v>29</v>
      </c>
      <c r="D2792" t="s">
        <v>40</v>
      </c>
      <c r="E2792">
        <v>154.19999999999999</v>
      </c>
      <c r="F2792">
        <v>97059573</v>
      </c>
      <c r="G2792" s="2">
        <v>41237.732499999998</v>
      </c>
      <c r="H2792" t="s">
        <v>438</v>
      </c>
      <c r="I2792">
        <f t="shared" si="43"/>
        <v>629439.51361867704</v>
      </c>
    </row>
    <row r="2793" spans="1:9" x14ac:dyDescent="0.25">
      <c r="A2793">
        <v>3792</v>
      </c>
      <c r="B2793" t="s">
        <v>17</v>
      </c>
      <c r="C2793" t="s">
        <v>32</v>
      </c>
      <c r="D2793" t="s">
        <v>43</v>
      </c>
      <c r="E2793">
        <v>133.55000000000001</v>
      </c>
      <c r="F2793">
        <v>57281840</v>
      </c>
      <c r="G2793" s="2">
        <v>42937.940243055556</v>
      </c>
      <c r="H2793" t="s">
        <v>105</v>
      </c>
      <c r="I2793">
        <f t="shared" si="43"/>
        <v>428916.81018345186</v>
      </c>
    </row>
    <row r="2794" spans="1:9" x14ac:dyDescent="0.25">
      <c r="A2794">
        <v>3793</v>
      </c>
      <c r="B2794" t="s">
        <v>15</v>
      </c>
      <c r="C2794" t="s">
        <v>30</v>
      </c>
      <c r="D2794" t="s">
        <v>45</v>
      </c>
      <c r="E2794">
        <v>81.62</v>
      </c>
      <c r="F2794">
        <v>95561788</v>
      </c>
      <c r="G2794" s="2">
        <v>43862.903009259258</v>
      </c>
      <c r="H2794" t="s">
        <v>965</v>
      </c>
      <c r="I2794">
        <f t="shared" si="43"/>
        <v>1170813.3790737563</v>
      </c>
    </row>
    <row r="2795" spans="1:9" x14ac:dyDescent="0.25">
      <c r="A2795">
        <v>3794</v>
      </c>
      <c r="B2795" t="s">
        <v>19</v>
      </c>
      <c r="C2795" t="s">
        <v>34</v>
      </c>
      <c r="D2795" t="s">
        <v>42</v>
      </c>
      <c r="E2795">
        <v>36.54</v>
      </c>
      <c r="F2795">
        <v>96526021</v>
      </c>
      <c r="G2795" s="2">
        <v>41738.083356481482</v>
      </c>
      <c r="H2795" t="s">
        <v>66</v>
      </c>
      <c r="I2795">
        <f t="shared" si="43"/>
        <v>2641653.557744937</v>
      </c>
    </row>
    <row r="2796" spans="1:9" x14ac:dyDescent="0.25">
      <c r="A2796">
        <v>3795</v>
      </c>
      <c r="B2796" t="s">
        <v>22</v>
      </c>
      <c r="C2796" t="s">
        <v>37</v>
      </c>
      <c r="D2796" t="s">
        <v>38</v>
      </c>
      <c r="E2796">
        <v>154.31</v>
      </c>
      <c r="F2796">
        <v>51982235</v>
      </c>
      <c r="G2796" s="2">
        <v>38339.736307870371</v>
      </c>
      <c r="H2796" t="s">
        <v>801</v>
      </c>
      <c r="I2796">
        <f t="shared" si="43"/>
        <v>336868.86786339188</v>
      </c>
    </row>
    <row r="2797" spans="1:9" x14ac:dyDescent="0.25">
      <c r="A2797">
        <v>3796</v>
      </c>
      <c r="B2797" t="s">
        <v>22</v>
      </c>
      <c r="C2797" t="s">
        <v>37</v>
      </c>
      <c r="D2797" t="s">
        <v>42</v>
      </c>
      <c r="E2797">
        <v>97.91</v>
      </c>
      <c r="F2797">
        <v>62406298</v>
      </c>
      <c r="G2797" s="2">
        <v>43593.562638888892</v>
      </c>
      <c r="H2797" t="s">
        <v>1210</v>
      </c>
      <c r="I2797">
        <f t="shared" si="43"/>
        <v>637384.31212337862</v>
      </c>
    </row>
    <row r="2798" spans="1:9" x14ac:dyDescent="0.25">
      <c r="A2798">
        <v>3797</v>
      </c>
      <c r="B2798" t="s">
        <v>22</v>
      </c>
      <c r="C2798" t="s">
        <v>37</v>
      </c>
      <c r="D2798" t="s">
        <v>48</v>
      </c>
      <c r="E2798">
        <v>180</v>
      </c>
      <c r="F2798">
        <v>95732515</v>
      </c>
      <c r="G2798" s="2">
        <v>38808.723449074067</v>
      </c>
      <c r="H2798" t="s">
        <v>1253</v>
      </c>
      <c r="I2798">
        <f t="shared" si="43"/>
        <v>531847.3055555555</v>
      </c>
    </row>
    <row r="2799" spans="1:9" x14ac:dyDescent="0.25">
      <c r="A2799">
        <v>3798</v>
      </c>
      <c r="B2799" t="s">
        <v>11</v>
      </c>
      <c r="C2799" t="s">
        <v>26</v>
      </c>
      <c r="D2799" t="s">
        <v>46</v>
      </c>
      <c r="E2799">
        <v>106.47</v>
      </c>
      <c r="F2799">
        <v>52418270</v>
      </c>
      <c r="G2799" s="2">
        <v>41480.203668981478</v>
      </c>
      <c r="H2799" t="s">
        <v>117</v>
      </c>
      <c r="I2799">
        <f t="shared" si="43"/>
        <v>492329.0128674744</v>
      </c>
    </row>
    <row r="2800" spans="1:9" x14ac:dyDescent="0.25">
      <c r="A2800">
        <v>3799</v>
      </c>
      <c r="B2800" t="s">
        <v>22</v>
      </c>
      <c r="C2800" t="s">
        <v>37</v>
      </c>
      <c r="D2800" t="s">
        <v>44</v>
      </c>
      <c r="E2800">
        <v>145.82</v>
      </c>
      <c r="F2800">
        <v>89200368</v>
      </c>
      <c r="G2800" s="2">
        <v>38654.621157407397</v>
      </c>
      <c r="H2800" t="s">
        <v>177</v>
      </c>
      <c r="I2800">
        <f t="shared" si="43"/>
        <v>611715.59456864628</v>
      </c>
    </row>
    <row r="2801" spans="1:9" x14ac:dyDescent="0.25">
      <c r="A2801">
        <v>3800</v>
      </c>
      <c r="B2801" t="s">
        <v>18</v>
      </c>
      <c r="C2801" t="s">
        <v>33</v>
      </c>
      <c r="D2801" t="s">
        <v>40</v>
      </c>
      <c r="E2801">
        <v>74.14</v>
      </c>
      <c r="F2801">
        <v>7677741</v>
      </c>
      <c r="G2801" s="2">
        <v>40948.575185185182</v>
      </c>
      <c r="H2801" t="s">
        <v>740</v>
      </c>
      <c r="I2801">
        <f t="shared" si="43"/>
        <v>103557.337469652</v>
      </c>
    </row>
    <row r="2802" spans="1:9" x14ac:dyDescent="0.25">
      <c r="A2802">
        <v>3801</v>
      </c>
      <c r="B2802" t="s">
        <v>18</v>
      </c>
      <c r="C2802" t="s">
        <v>33</v>
      </c>
      <c r="D2802" t="s">
        <v>41</v>
      </c>
      <c r="E2802">
        <v>76.19</v>
      </c>
      <c r="F2802">
        <v>22309514</v>
      </c>
      <c r="G2802" s="2">
        <v>43783.916331018518</v>
      </c>
      <c r="H2802" t="s">
        <v>827</v>
      </c>
      <c r="I2802">
        <f t="shared" si="43"/>
        <v>292814.2013387584</v>
      </c>
    </row>
    <row r="2803" spans="1:9" x14ac:dyDescent="0.25">
      <c r="A2803">
        <v>3802</v>
      </c>
      <c r="B2803" t="s">
        <v>14</v>
      </c>
      <c r="C2803" t="s">
        <v>29</v>
      </c>
      <c r="D2803" t="s">
        <v>47</v>
      </c>
      <c r="E2803">
        <v>149.55000000000001</v>
      </c>
      <c r="F2803">
        <v>21184175</v>
      </c>
      <c r="G2803" s="2">
        <v>42660.566041666672</v>
      </c>
      <c r="H2803" t="s">
        <v>73</v>
      </c>
      <c r="I2803">
        <f t="shared" si="43"/>
        <v>141652.79170845871</v>
      </c>
    </row>
    <row r="2804" spans="1:9" x14ac:dyDescent="0.25">
      <c r="A2804">
        <v>3803</v>
      </c>
      <c r="B2804" t="s">
        <v>9</v>
      </c>
      <c r="C2804" t="s">
        <v>24</v>
      </c>
      <c r="D2804" t="s">
        <v>38</v>
      </c>
      <c r="E2804">
        <v>48.37</v>
      </c>
      <c r="F2804">
        <v>2224552</v>
      </c>
      <c r="G2804" s="2">
        <v>40669.890034722222</v>
      </c>
      <c r="H2804" t="s">
        <v>569</v>
      </c>
      <c r="I2804">
        <f t="shared" si="43"/>
        <v>45990.324581352077</v>
      </c>
    </row>
    <row r="2805" spans="1:9" x14ac:dyDescent="0.25">
      <c r="A2805">
        <v>3804</v>
      </c>
      <c r="B2805" t="s">
        <v>11</v>
      </c>
      <c r="C2805" t="s">
        <v>26</v>
      </c>
      <c r="D2805" t="s">
        <v>40</v>
      </c>
      <c r="E2805">
        <v>53.8</v>
      </c>
      <c r="F2805">
        <v>55586307</v>
      </c>
      <c r="G2805" s="2">
        <v>39165.146979166668</v>
      </c>
      <c r="H2805" t="s">
        <v>608</v>
      </c>
      <c r="I2805">
        <f t="shared" si="43"/>
        <v>1033202.7323420075</v>
      </c>
    </row>
    <row r="2806" spans="1:9" x14ac:dyDescent="0.25">
      <c r="A2806">
        <v>3805</v>
      </c>
      <c r="B2806" t="s">
        <v>14</v>
      </c>
      <c r="C2806" t="s">
        <v>29</v>
      </c>
      <c r="D2806" t="s">
        <v>40</v>
      </c>
      <c r="E2806">
        <v>166.57</v>
      </c>
      <c r="F2806">
        <v>25266579</v>
      </c>
      <c r="G2806" s="2">
        <v>40113.464907407397</v>
      </c>
      <c r="H2806" t="s">
        <v>702</v>
      </c>
      <c r="I2806">
        <f t="shared" si="43"/>
        <v>151687.4527225791</v>
      </c>
    </row>
    <row r="2807" spans="1:9" x14ac:dyDescent="0.25">
      <c r="A2807">
        <v>3806</v>
      </c>
      <c r="B2807" t="s">
        <v>11</v>
      </c>
      <c r="C2807" t="s">
        <v>26</v>
      </c>
      <c r="D2807" t="s">
        <v>39</v>
      </c>
      <c r="E2807">
        <v>46.68</v>
      </c>
      <c r="F2807">
        <v>1263167</v>
      </c>
      <c r="G2807" s="2">
        <v>43488.021493055552</v>
      </c>
      <c r="H2807" t="s">
        <v>641</v>
      </c>
      <c r="I2807">
        <f t="shared" si="43"/>
        <v>27060.132819194518</v>
      </c>
    </row>
    <row r="2808" spans="1:9" x14ac:dyDescent="0.25">
      <c r="A2808">
        <v>3807</v>
      </c>
      <c r="B2808" t="s">
        <v>8</v>
      </c>
      <c r="C2808" t="s">
        <v>23</v>
      </c>
      <c r="D2808" t="s">
        <v>40</v>
      </c>
      <c r="E2808">
        <v>65.27</v>
      </c>
      <c r="F2808">
        <v>46800630</v>
      </c>
      <c r="G2808" s="2">
        <v>41126.632604166669</v>
      </c>
      <c r="H2808" t="s">
        <v>284</v>
      </c>
      <c r="I2808">
        <f t="shared" si="43"/>
        <v>717031.25478780456</v>
      </c>
    </row>
    <row r="2809" spans="1:9" x14ac:dyDescent="0.25">
      <c r="A2809">
        <v>3808</v>
      </c>
      <c r="B2809" t="s">
        <v>16</v>
      </c>
      <c r="C2809" t="s">
        <v>31</v>
      </c>
      <c r="D2809" t="s">
        <v>40</v>
      </c>
      <c r="E2809">
        <v>154.77000000000001</v>
      </c>
      <c r="F2809">
        <v>47012106</v>
      </c>
      <c r="G2809" s="2">
        <v>41251.014386574083</v>
      </c>
      <c r="H2809" t="s">
        <v>439</v>
      </c>
      <c r="I2809">
        <f t="shared" si="43"/>
        <v>303754.64237255277</v>
      </c>
    </row>
    <row r="2810" spans="1:9" x14ac:dyDescent="0.25">
      <c r="A2810">
        <v>3809</v>
      </c>
      <c r="B2810" t="s">
        <v>12</v>
      </c>
      <c r="C2810" t="s">
        <v>27</v>
      </c>
      <c r="D2810" t="s">
        <v>46</v>
      </c>
      <c r="E2810">
        <v>101.59</v>
      </c>
      <c r="F2810">
        <v>29296312</v>
      </c>
      <c r="G2810" s="2">
        <v>40951.558541666673</v>
      </c>
      <c r="H2810" t="s">
        <v>1044</v>
      </c>
      <c r="I2810">
        <f t="shared" si="43"/>
        <v>288377.91121173342</v>
      </c>
    </row>
    <row r="2811" spans="1:9" x14ac:dyDescent="0.25">
      <c r="A2811">
        <v>3810</v>
      </c>
      <c r="B2811" t="s">
        <v>15</v>
      </c>
      <c r="C2811" t="s">
        <v>30</v>
      </c>
      <c r="D2811" t="s">
        <v>41</v>
      </c>
      <c r="E2811">
        <v>191.45</v>
      </c>
      <c r="F2811">
        <v>18110572</v>
      </c>
      <c r="G2811" s="2">
        <v>41774.97828703704</v>
      </c>
      <c r="H2811" t="s">
        <v>717</v>
      </c>
      <c r="I2811">
        <f t="shared" si="43"/>
        <v>94596.876469051975</v>
      </c>
    </row>
    <row r="2812" spans="1:9" x14ac:dyDescent="0.25">
      <c r="A2812">
        <v>3811</v>
      </c>
      <c r="B2812" t="s">
        <v>9</v>
      </c>
      <c r="C2812" t="s">
        <v>24</v>
      </c>
      <c r="D2812" t="s">
        <v>41</v>
      </c>
      <c r="E2812">
        <v>30.59</v>
      </c>
      <c r="F2812">
        <v>23473995</v>
      </c>
      <c r="G2812" s="2">
        <v>40733.37090277778</v>
      </c>
      <c r="H2812" t="s">
        <v>1336</v>
      </c>
      <c r="I2812">
        <f t="shared" si="43"/>
        <v>767374.7956848644</v>
      </c>
    </row>
    <row r="2813" spans="1:9" x14ac:dyDescent="0.25">
      <c r="A2813">
        <v>3812</v>
      </c>
      <c r="B2813" t="s">
        <v>11</v>
      </c>
      <c r="C2813" t="s">
        <v>26</v>
      </c>
      <c r="D2813" t="s">
        <v>40</v>
      </c>
      <c r="E2813">
        <v>84.29</v>
      </c>
      <c r="F2813">
        <v>46839436</v>
      </c>
      <c r="G2813" s="2">
        <v>39237.768888888888</v>
      </c>
      <c r="H2813" t="s">
        <v>1176</v>
      </c>
      <c r="I2813">
        <f t="shared" si="43"/>
        <v>555693.8664135721</v>
      </c>
    </row>
    <row r="2814" spans="1:9" x14ac:dyDescent="0.25">
      <c r="A2814">
        <v>3813</v>
      </c>
      <c r="B2814" t="s">
        <v>10</v>
      </c>
      <c r="C2814" t="s">
        <v>25</v>
      </c>
      <c r="D2814" t="s">
        <v>45</v>
      </c>
      <c r="E2814">
        <v>52.45</v>
      </c>
      <c r="F2814">
        <v>30665191</v>
      </c>
      <c r="G2814" s="2">
        <v>40303.480196759258</v>
      </c>
      <c r="H2814" t="s">
        <v>1337</v>
      </c>
      <c r="I2814">
        <f t="shared" si="43"/>
        <v>584655.6911344137</v>
      </c>
    </row>
    <row r="2815" spans="1:9" x14ac:dyDescent="0.25">
      <c r="A2815">
        <v>3814</v>
      </c>
      <c r="B2815" t="s">
        <v>14</v>
      </c>
      <c r="C2815" t="s">
        <v>29</v>
      </c>
      <c r="D2815" t="s">
        <v>47</v>
      </c>
      <c r="E2815">
        <v>184.6</v>
      </c>
      <c r="F2815">
        <v>19551084</v>
      </c>
      <c r="G2815" s="2">
        <v>39975.43246527778</v>
      </c>
      <c r="H2815" t="s">
        <v>1104</v>
      </c>
      <c r="I2815">
        <f t="shared" si="43"/>
        <v>105910.53087757314</v>
      </c>
    </row>
    <row r="2816" spans="1:9" x14ac:dyDescent="0.25">
      <c r="A2816">
        <v>3815</v>
      </c>
      <c r="B2816" t="s">
        <v>17</v>
      </c>
      <c r="C2816" t="s">
        <v>32</v>
      </c>
      <c r="D2816" t="s">
        <v>39</v>
      </c>
      <c r="E2816">
        <v>108.33</v>
      </c>
      <c r="F2816">
        <v>9982299</v>
      </c>
      <c r="G2816" s="2">
        <v>43128.94771990741</v>
      </c>
      <c r="H2816" t="s">
        <v>571</v>
      </c>
      <c r="I2816">
        <f t="shared" si="43"/>
        <v>92147.133757961783</v>
      </c>
    </row>
    <row r="2817" spans="1:9" x14ac:dyDescent="0.25">
      <c r="A2817">
        <v>3816</v>
      </c>
      <c r="B2817" t="s">
        <v>18</v>
      </c>
      <c r="C2817" t="s">
        <v>33</v>
      </c>
      <c r="D2817" t="s">
        <v>47</v>
      </c>
      <c r="E2817">
        <v>128.82</v>
      </c>
      <c r="F2817">
        <v>14406794</v>
      </c>
      <c r="G2817" s="2">
        <v>44462.86204861111</v>
      </c>
      <c r="H2817" t="s">
        <v>652</v>
      </c>
      <c r="I2817">
        <f t="shared" si="43"/>
        <v>111836.62474770998</v>
      </c>
    </row>
    <row r="2818" spans="1:9" x14ac:dyDescent="0.25">
      <c r="A2818">
        <v>3817</v>
      </c>
      <c r="B2818" t="s">
        <v>16</v>
      </c>
      <c r="C2818" t="s">
        <v>31</v>
      </c>
      <c r="D2818" t="s">
        <v>39</v>
      </c>
      <c r="E2818">
        <v>112.89</v>
      </c>
      <c r="F2818">
        <v>70325882</v>
      </c>
      <c r="G2818" s="2">
        <v>42435.152418981481</v>
      </c>
      <c r="H2818" t="s">
        <v>1095</v>
      </c>
      <c r="I2818">
        <f t="shared" si="43"/>
        <v>622959.35866772966</v>
      </c>
    </row>
    <row r="2819" spans="1:9" x14ac:dyDescent="0.25">
      <c r="A2819">
        <v>3818</v>
      </c>
      <c r="B2819" t="s">
        <v>10</v>
      </c>
      <c r="C2819" t="s">
        <v>25</v>
      </c>
      <c r="D2819" t="s">
        <v>43</v>
      </c>
      <c r="E2819">
        <v>87.66</v>
      </c>
      <c r="F2819">
        <v>46318939</v>
      </c>
      <c r="G2819" s="2">
        <v>38097.734849537039</v>
      </c>
      <c r="H2819" t="s">
        <v>346</v>
      </c>
      <c r="I2819">
        <f t="shared" ref="I2819:I2882" si="44">F2819/E2819</f>
        <v>528393.09833447414</v>
      </c>
    </row>
    <row r="2820" spans="1:9" x14ac:dyDescent="0.25">
      <c r="A2820">
        <v>3819</v>
      </c>
      <c r="B2820" t="s">
        <v>22</v>
      </c>
      <c r="C2820" t="s">
        <v>37</v>
      </c>
      <c r="D2820" t="s">
        <v>40</v>
      </c>
      <c r="E2820">
        <v>66.86</v>
      </c>
      <c r="F2820">
        <v>42919987</v>
      </c>
      <c r="G2820" s="2">
        <v>42986.925115740742</v>
      </c>
      <c r="H2820" t="s">
        <v>1303</v>
      </c>
      <c r="I2820">
        <f t="shared" si="44"/>
        <v>641938.18426562962</v>
      </c>
    </row>
    <row r="2821" spans="1:9" x14ac:dyDescent="0.25">
      <c r="A2821">
        <v>3820</v>
      </c>
      <c r="B2821" t="s">
        <v>16</v>
      </c>
      <c r="C2821" t="s">
        <v>31</v>
      </c>
      <c r="D2821" t="s">
        <v>47</v>
      </c>
      <c r="E2821">
        <v>172.75</v>
      </c>
      <c r="F2821">
        <v>57332412</v>
      </c>
      <c r="G2821" s="2">
        <v>43890.331932870373</v>
      </c>
      <c r="H2821" t="s">
        <v>1239</v>
      </c>
      <c r="I2821">
        <f t="shared" si="44"/>
        <v>331880.82199710567</v>
      </c>
    </row>
    <row r="2822" spans="1:9" x14ac:dyDescent="0.25">
      <c r="A2822">
        <v>3821</v>
      </c>
      <c r="B2822" t="s">
        <v>13</v>
      </c>
      <c r="C2822" t="s">
        <v>28</v>
      </c>
      <c r="D2822" t="s">
        <v>40</v>
      </c>
      <c r="E2822">
        <v>197.3</v>
      </c>
      <c r="F2822">
        <v>24707656</v>
      </c>
      <c r="G2822" s="2">
        <v>43311.5940625</v>
      </c>
      <c r="H2822" t="s">
        <v>1338</v>
      </c>
      <c r="I2822">
        <f t="shared" si="44"/>
        <v>125228.86974151038</v>
      </c>
    </row>
    <row r="2823" spans="1:9" x14ac:dyDescent="0.25">
      <c r="A2823">
        <v>3822</v>
      </c>
      <c r="B2823" t="s">
        <v>21</v>
      </c>
      <c r="C2823" t="s">
        <v>36</v>
      </c>
      <c r="D2823" t="s">
        <v>48</v>
      </c>
      <c r="E2823">
        <v>109.8</v>
      </c>
      <c r="F2823">
        <v>64294146</v>
      </c>
      <c r="G2823" s="2">
        <v>38093.819155092591</v>
      </c>
      <c r="H2823" t="s">
        <v>162</v>
      </c>
      <c r="I2823">
        <f t="shared" si="44"/>
        <v>585556.88524590165</v>
      </c>
    </row>
    <row r="2824" spans="1:9" x14ac:dyDescent="0.25">
      <c r="A2824">
        <v>3823</v>
      </c>
      <c r="B2824" t="s">
        <v>20</v>
      </c>
      <c r="C2824" t="s">
        <v>35</v>
      </c>
      <c r="D2824" t="s">
        <v>41</v>
      </c>
      <c r="E2824">
        <v>85.16</v>
      </c>
      <c r="F2824">
        <v>95407407</v>
      </c>
      <c r="G2824" s="2">
        <v>44482.535497685189</v>
      </c>
      <c r="H2824" t="s">
        <v>1284</v>
      </c>
      <c r="I2824">
        <f t="shared" si="44"/>
        <v>1120331.2235791453</v>
      </c>
    </row>
    <row r="2825" spans="1:9" x14ac:dyDescent="0.25">
      <c r="A2825">
        <v>3824</v>
      </c>
      <c r="B2825" t="s">
        <v>17</v>
      </c>
      <c r="C2825" t="s">
        <v>32</v>
      </c>
      <c r="D2825" t="s">
        <v>38</v>
      </c>
      <c r="E2825">
        <v>159.56</v>
      </c>
      <c r="F2825">
        <v>45681719</v>
      </c>
      <c r="G2825" s="2">
        <v>42620.527731481481</v>
      </c>
      <c r="H2825" t="s">
        <v>54</v>
      </c>
      <c r="I2825">
        <f t="shared" si="44"/>
        <v>286298.06342441717</v>
      </c>
    </row>
    <row r="2826" spans="1:9" x14ac:dyDescent="0.25">
      <c r="A2826">
        <v>3825</v>
      </c>
      <c r="B2826" t="s">
        <v>22</v>
      </c>
      <c r="C2826" t="s">
        <v>37</v>
      </c>
      <c r="D2826" t="s">
        <v>39</v>
      </c>
      <c r="E2826">
        <v>181.57</v>
      </c>
      <c r="F2826">
        <v>60346743</v>
      </c>
      <c r="G2826" s="2">
        <v>38973.309178240743</v>
      </c>
      <c r="H2826" t="s">
        <v>1009</v>
      </c>
      <c r="I2826">
        <f t="shared" si="44"/>
        <v>332360.75893594755</v>
      </c>
    </row>
    <row r="2827" spans="1:9" x14ac:dyDescent="0.25">
      <c r="A2827">
        <v>3826</v>
      </c>
      <c r="B2827" t="s">
        <v>14</v>
      </c>
      <c r="C2827" t="s">
        <v>29</v>
      </c>
      <c r="D2827" t="s">
        <v>44</v>
      </c>
      <c r="E2827">
        <v>190.79</v>
      </c>
      <c r="F2827">
        <v>18176904</v>
      </c>
      <c r="G2827" s="2">
        <v>42849.033425925933</v>
      </c>
      <c r="H2827" t="s">
        <v>290</v>
      </c>
      <c r="I2827">
        <f t="shared" si="44"/>
        <v>95271.785733004872</v>
      </c>
    </row>
    <row r="2828" spans="1:9" x14ac:dyDescent="0.25">
      <c r="A2828">
        <v>3827</v>
      </c>
      <c r="B2828" t="s">
        <v>22</v>
      </c>
      <c r="C2828" t="s">
        <v>37</v>
      </c>
      <c r="D2828" t="s">
        <v>41</v>
      </c>
      <c r="E2828">
        <v>199.68</v>
      </c>
      <c r="F2828">
        <v>18949735</v>
      </c>
      <c r="G2828" s="2">
        <v>39753.160578703697</v>
      </c>
      <c r="H2828" t="s">
        <v>981</v>
      </c>
      <c r="I2828">
        <f t="shared" si="44"/>
        <v>94900.515825320515</v>
      </c>
    </row>
    <row r="2829" spans="1:9" x14ac:dyDescent="0.25">
      <c r="A2829">
        <v>3828</v>
      </c>
      <c r="B2829" t="s">
        <v>13</v>
      </c>
      <c r="C2829" t="s">
        <v>28</v>
      </c>
      <c r="D2829" t="s">
        <v>38</v>
      </c>
      <c r="E2829">
        <v>115.37</v>
      </c>
      <c r="F2829">
        <v>67961847</v>
      </c>
      <c r="G2829" s="2">
        <v>38980.15221064815</v>
      </c>
      <c r="H2829" t="s">
        <v>652</v>
      </c>
      <c r="I2829">
        <f t="shared" si="44"/>
        <v>589077.29045679118</v>
      </c>
    </row>
    <row r="2830" spans="1:9" x14ac:dyDescent="0.25">
      <c r="A2830">
        <v>3829</v>
      </c>
      <c r="B2830" t="s">
        <v>10</v>
      </c>
      <c r="C2830" t="s">
        <v>25</v>
      </c>
      <c r="D2830" t="s">
        <v>40</v>
      </c>
      <c r="E2830">
        <v>65.72</v>
      </c>
      <c r="F2830">
        <v>42126154</v>
      </c>
      <c r="G2830" s="2">
        <v>41573.668576388889</v>
      </c>
      <c r="H2830" t="s">
        <v>648</v>
      </c>
      <c r="I2830">
        <f t="shared" si="44"/>
        <v>640994.43091905047</v>
      </c>
    </row>
    <row r="2831" spans="1:9" x14ac:dyDescent="0.25">
      <c r="A2831">
        <v>3830</v>
      </c>
      <c r="B2831" t="s">
        <v>9</v>
      </c>
      <c r="C2831" t="s">
        <v>24</v>
      </c>
      <c r="D2831" t="s">
        <v>39</v>
      </c>
      <c r="E2831">
        <v>164.37</v>
      </c>
      <c r="F2831">
        <v>3825749</v>
      </c>
      <c r="G2831" s="2">
        <v>38340.563935185193</v>
      </c>
      <c r="H2831" t="s">
        <v>673</v>
      </c>
      <c r="I2831">
        <f t="shared" si="44"/>
        <v>23275.226622863051</v>
      </c>
    </row>
    <row r="2832" spans="1:9" x14ac:dyDescent="0.25">
      <c r="A2832">
        <v>3831</v>
      </c>
      <c r="B2832" t="s">
        <v>19</v>
      </c>
      <c r="C2832" t="s">
        <v>34</v>
      </c>
      <c r="D2832" t="s">
        <v>46</v>
      </c>
      <c r="E2832">
        <v>62.36</v>
      </c>
      <c r="F2832">
        <v>74541254</v>
      </c>
      <c r="G2832" s="2">
        <v>41665.348379629628</v>
      </c>
      <c r="H2832" t="s">
        <v>119</v>
      </c>
      <c r="I2832">
        <f t="shared" si="44"/>
        <v>1195337.6202694036</v>
      </c>
    </row>
    <row r="2833" spans="1:9" x14ac:dyDescent="0.25">
      <c r="A2833">
        <v>3832</v>
      </c>
      <c r="B2833" t="s">
        <v>16</v>
      </c>
      <c r="C2833" t="s">
        <v>31</v>
      </c>
      <c r="D2833" t="s">
        <v>45</v>
      </c>
      <c r="E2833">
        <v>119.13</v>
      </c>
      <c r="F2833">
        <v>49798969</v>
      </c>
      <c r="G2833" s="2">
        <v>39839.648159722223</v>
      </c>
      <c r="H2833" t="s">
        <v>509</v>
      </c>
      <c r="I2833">
        <f t="shared" si="44"/>
        <v>418022.06832871656</v>
      </c>
    </row>
    <row r="2834" spans="1:9" x14ac:dyDescent="0.25">
      <c r="A2834">
        <v>3833</v>
      </c>
      <c r="B2834" t="s">
        <v>18</v>
      </c>
      <c r="C2834" t="s">
        <v>33</v>
      </c>
      <c r="D2834" t="s">
        <v>39</v>
      </c>
      <c r="E2834">
        <v>116.26</v>
      </c>
      <c r="F2834">
        <v>87983242</v>
      </c>
      <c r="G2834" s="2">
        <v>43852.744166666656</v>
      </c>
      <c r="H2834" t="s">
        <v>1267</v>
      </c>
      <c r="I2834">
        <f t="shared" si="44"/>
        <v>756779.99311887147</v>
      </c>
    </row>
    <row r="2835" spans="1:9" x14ac:dyDescent="0.25">
      <c r="A2835">
        <v>3834</v>
      </c>
      <c r="B2835" t="s">
        <v>22</v>
      </c>
      <c r="C2835" t="s">
        <v>37</v>
      </c>
      <c r="D2835" t="s">
        <v>47</v>
      </c>
      <c r="E2835">
        <v>121.2</v>
      </c>
      <c r="F2835">
        <v>4362111</v>
      </c>
      <c r="G2835" s="2">
        <v>38975.848425925928</v>
      </c>
      <c r="H2835" t="s">
        <v>692</v>
      </c>
      <c r="I2835">
        <f t="shared" si="44"/>
        <v>35991.014851485146</v>
      </c>
    </row>
    <row r="2836" spans="1:9" x14ac:dyDescent="0.25">
      <c r="A2836">
        <v>3835</v>
      </c>
      <c r="B2836" t="s">
        <v>15</v>
      </c>
      <c r="C2836" t="s">
        <v>30</v>
      </c>
      <c r="D2836" t="s">
        <v>41</v>
      </c>
      <c r="E2836">
        <v>152.43</v>
      </c>
      <c r="F2836">
        <v>36915382</v>
      </c>
      <c r="G2836" s="2">
        <v>41945.56690972222</v>
      </c>
      <c r="H2836" t="s">
        <v>1339</v>
      </c>
      <c r="I2836">
        <f t="shared" si="44"/>
        <v>242179.24293118151</v>
      </c>
    </row>
    <row r="2837" spans="1:9" x14ac:dyDescent="0.25">
      <c r="A2837">
        <v>3836</v>
      </c>
      <c r="B2837" t="s">
        <v>20</v>
      </c>
      <c r="C2837" t="s">
        <v>35</v>
      </c>
      <c r="D2837" t="s">
        <v>43</v>
      </c>
      <c r="E2837">
        <v>84.45</v>
      </c>
      <c r="F2837">
        <v>22609931</v>
      </c>
      <c r="G2837" s="2">
        <v>38697.185231481482</v>
      </c>
      <c r="H2837" t="s">
        <v>751</v>
      </c>
      <c r="I2837">
        <f t="shared" si="44"/>
        <v>267731.56897572527</v>
      </c>
    </row>
    <row r="2838" spans="1:9" x14ac:dyDescent="0.25">
      <c r="A2838">
        <v>3837</v>
      </c>
      <c r="B2838" t="s">
        <v>20</v>
      </c>
      <c r="C2838" t="s">
        <v>35</v>
      </c>
      <c r="D2838" t="s">
        <v>41</v>
      </c>
      <c r="E2838">
        <v>140.76</v>
      </c>
      <c r="F2838">
        <v>16157741</v>
      </c>
      <c r="G2838" s="2">
        <v>39205.110729166663</v>
      </c>
      <c r="H2838" t="s">
        <v>345</v>
      </c>
      <c r="I2838">
        <f t="shared" si="44"/>
        <v>114789.29383347543</v>
      </c>
    </row>
    <row r="2839" spans="1:9" x14ac:dyDescent="0.25">
      <c r="A2839">
        <v>3838</v>
      </c>
      <c r="B2839" t="s">
        <v>14</v>
      </c>
      <c r="C2839" t="s">
        <v>29</v>
      </c>
      <c r="D2839" t="s">
        <v>39</v>
      </c>
      <c r="E2839">
        <v>81.290000000000006</v>
      </c>
      <c r="F2839">
        <v>23338683</v>
      </c>
      <c r="G2839" s="2">
        <v>44333.746215277781</v>
      </c>
      <c r="H2839" t="s">
        <v>213</v>
      </c>
      <c r="I2839">
        <f t="shared" si="44"/>
        <v>287103.98573010205</v>
      </c>
    </row>
    <row r="2840" spans="1:9" x14ac:dyDescent="0.25">
      <c r="A2840">
        <v>3839</v>
      </c>
      <c r="B2840" t="s">
        <v>19</v>
      </c>
      <c r="C2840" t="s">
        <v>34</v>
      </c>
      <c r="D2840" t="s">
        <v>38</v>
      </c>
      <c r="E2840">
        <v>159.80000000000001</v>
      </c>
      <c r="F2840">
        <v>73273063</v>
      </c>
      <c r="G2840" s="2">
        <v>41472.301377314812</v>
      </c>
      <c r="H2840" t="s">
        <v>491</v>
      </c>
      <c r="I2840">
        <f t="shared" si="44"/>
        <v>458529.80600750935</v>
      </c>
    </row>
    <row r="2841" spans="1:9" x14ac:dyDescent="0.25">
      <c r="A2841">
        <v>3840</v>
      </c>
      <c r="B2841" t="s">
        <v>19</v>
      </c>
      <c r="C2841" t="s">
        <v>34</v>
      </c>
      <c r="D2841" t="s">
        <v>43</v>
      </c>
      <c r="E2841">
        <v>139.76</v>
      </c>
      <c r="F2841">
        <v>69881412</v>
      </c>
      <c r="G2841" s="2">
        <v>40422.403738425928</v>
      </c>
      <c r="H2841" t="s">
        <v>320</v>
      </c>
      <c r="I2841">
        <f t="shared" si="44"/>
        <v>500010.1030337722</v>
      </c>
    </row>
    <row r="2842" spans="1:9" x14ac:dyDescent="0.25">
      <c r="A2842">
        <v>3841</v>
      </c>
      <c r="B2842" t="s">
        <v>15</v>
      </c>
      <c r="C2842" t="s">
        <v>30</v>
      </c>
      <c r="D2842" t="s">
        <v>42</v>
      </c>
      <c r="E2842">
        <v>121.21</v>
      </c>
      <c r="F2842">
        <v>37745905</v>
      </c>
      <c r="G2842" s="2">
        <v>41091.808611111112</v>
      </c>
      <c r="H2842" t="s">
        <v>1340</v>
      </c>
      <c r="I2842">
        <f t="shared" si="44"/>
        <v>311409.16591040348</v>
      </c>
    </row>
    <row r="2843" spans="1:9" x14ac:dyDescent="0.25">
      <c r="A2843">
        <v>3842</v>
      </c>
      <c r="B2843" t="s">
        <v>13</v>
      </c>
      <c r="C2843" t="s">
        <v>28</v>
      </c>
      <c r="D2843" t="s">
        <v>41</v>
      </c>
      <c r="E2843">
        <v>170.72</v>
      </c>
      <c r="F2843">
        <v>44426730</v>
      </c>
      <c r="G2843" s="2">
        <v>42161.48982638889</v>
      </c>
      <c r="H2843" t="s">
        <v>1341</v>
      </c>
      <c r="I2843">
        <f t="shared" si="44"/>
        <v>260231.54873477039</v>
      </c>
    </row>
    <row r="2844" spans="1:9" x14ac:dyDescent="0.25">
      <c r="A2844">
        <v>3843</v>
      </c>
      <c r="B2844" t="s">
        <v>16</v>
      </c>
      <c r="C2844" t="s">
        <v>31</v>
      </c>
      <c r="D2844" t="s">
        <v>48</v>
      </c>
      <c r="E2844">
        <v>32.76</v>
      </c>
      <c r="F2844">
        <v>32687628</v>
      </c>
      <c r="G2844" s="2">
        <v>38321.523611111108</v>
      </c>
      <c r="H2844" t="s">
        <v>1342</v>
      </c>
      <c r="I2844">
        <f t="shared" si="44"/>
        <v>997790.84249084257</v>
      </c>
    </row>
    <row r="2845" spans="1:9" x14ac:dyDescent="0.25">
      <c r="A2845">
        <v>3844</v>
      </c>
      <c r="B2845" t="s">
        <v>18</v>
      </c>
      <c r="C2845" t="s">
        <v>33</v>
      </c>
      <c r="D2845" t="s">
        <v>42</v>
      </c>
      <c r="E2845">
        <v>89.7</v>
      </c>
      <c r="F2845">
        <v>2351065</v>
      </c>
      <c r="G2845" s="2">
        <v>43606.655393518522</v>
      </c>
      <c r="H2845" t="s">
        <v>583</v>
      </c>
      <c r="I2845">
        <f t="shared" si="44"/>
        <v>26210.312151616497</v>
      </c>
    </row>
    <row r="2846" spans="1:9" x14ac:dyDescent="0.25">
      <c r="A2846">
        <v>3845</v>
      </c>
      <c r="B2846" t="s">
        <v>18</v>
      </c>
      <c r="C2846" t="s">
        <v>33</v>
      </c>
      <c r="D2846" t="s">
        <v>38</v>
      </c>
      <c r="E2846">
        <v>41.12</v>
      </c>
      <c r="F2846">
        <v>79317281</v>
      </c>
      <c r="G2846" s="2">
        <v>40714.348067129627</v>
      </c>
      <c r="H2846" t="s">
        <v>659</v>
      </c>
      <c r="I2846">
        <f t="shared" si="44"/>
        <v>1928922.203307393</v>
      </c>
    </row>
    <row r="2847" spans="1:9" x14ac:dyDescent="0.25">
      <c r="A2847">
        <v>3846</v>
      </c>
      <c r="B2847" t="s">
        <v>17</v>
      </c>
      <c r="C2847" t="s">
        <v>32</v>
      </c>
      <c r="D2847" t="s">
        <v>38</v>
      </c>
      <c r="E2847">
        <v>120.77</v>
      </c>
      <c r="F2847">
        <v>83881337</v>
      </c>
      <c r="G2847" s="2">
        <v>38990.444224537037</v>
      </c>
      <c r="H2847" t="s">
        <v>1170</v>
      </c>
      <c r="I2847">
        <f t="shared" si="44"/>
        <v>694554.41748778673</v>
      </c>
    </row>
    <row r="2848" spans="1:9" x14ac:dyDescent="0.25">
      <c r="A2848">
        <v>3847</v>
      </c>
      <c r="B2848" t="s">
        <v>19</v>
      </c>
      <c r="C2848" t="s">
        <v>34</v>
      </c>
      <c r="D2848" t="s">
        <v>41</v>
      </c>
      <c r="E2848">
        <v>50.87</v>
      </c>
      <c r="F2848">
        <v>41410944</v>
      </c>
      <c r="G2848" s="2">
        <v>38016.681875000002</v>
      </c>
      <c r="H2848" t="s">
        <v>1343</v>
      </c>
      <c r="I2848">
        <f t="shared" si="44"/>
        <v>814054.33457833703</v>
      </c>
    </row>
    <row r="2849" spans="1:9" x14ac:dyDescent="0.25">
      <c r="A2849">
        <v>3848</v>
      </c>
      <c r="B2849" t="s">
        <v>16</v>
      </c>
      <c r="C2849" t="s">
        <v>31</v>
      </c>
      <c r="D2849" t="s">
        <v>44</v>
      </c>
      <c r="E2849">
        <v>169.92</v>
      </c>
      <c r="F2849">
        <v>90603029</v>
      </c>
      <c r="G2849" s="2">
        <v>42349.752060185187</v>
      </c>
      <c r="H2849" t="s">
        <v>990</v>
      </c>
      <c r="I2849">
        <f t="shared" si="44"/>
        <v>533209.91643126181</v>
      </c>
    </row>
    <row r="2850" spans="1:9" x14ac:dyDescent="0.25">
      <c r="A2850">
        <v>3849</v>
      </c>
      <c r="B2850" t="s">
        <v>14</v>
      </c>
      <c r="C2850" t="s">
        <v>29</v>
      </c>
      <c r="D2850" t="s">
        <v>45</v>
      </c>
      <c r="E2850">
        <v>73.61</v>
      </c>
      <c r="F2850">
        <v>58433625</v>
      </c>
      <c r="G2850" s="2">
        <v>44275.610960648148</v>
      </c>
      <c r="H2850" t="s">
        <v>1344</v>
      </c>
      <c r="I2850">
        <f t="shared" si="44"/>
        <v>793827.26531721232</v>
      </c>
    </row>
    <row r="2851" spans="1:9" x14ac:dyDescent="0.25">
      <c r="A2851">
        <v>3850</v>
      </c>
      <c r="B2851" t="s">
        <v>11</v>
      </c>
      <c r="C2851" t="s">
        <v>26</v>
      </c>
      <c r="D2851" t="s">
        <v>39</v>
      </c>
      <c r="E2851">
        <v>62.95</v>
      </c>
      <c r="F2851">
        <v>68549947</v>
      </c>
      <c r="G2851" s="2">
        <v>38103.703634259262</v>
      </c>
      <c r="H2851" t="s">
        <v>873</v>
      </c>
      <c r="I2851">
        <f t="shared" si="44"/>
        <v>1088958.6497220015</v>
      </c>
    </row>
    <row r="2852" spans="1:9" x14ac:dyDescent="0.25">
      <c r="A2852">
        <v>3851</v>
      </c>
      <c r="B2852" t="s">
        <v>14</v>
      </c>
      <c r="C2852" t="s">
        <v>29</v>
      </c>
      <c r="D2852" t="s">
        <v>46</v>
      </c>
      <c r="E2852">
        <v>43.57</v>
      </c>
      <c r="F2852">
        <v>27726933</v>
      </c>
      <c r="G2852" s="2">
        <v>39611.925266203703</v>
      </c>
      <c r="H2852" t="s">
        <v>1345</v>
      </c>
      <c r="I2852">
        <f t="shared" si="44"/>
        <v>636376.70415423461</v>
      </c>
    </row>
    <row r="2853" spans="1:9" x14ac:dyDescent="0.25">
      <c r="A2853">
        <v>3852</v>
      </c>
      <c r="B2853" t="s">
        <v>13</v>
      </c>
      <c r="C2853" t="s">
        <v>28</v>
      </c>
      <c r="D2853" t="s">
        <v>44</v>
      </c>
      <c r="E2853">
        <v>106.23</v>
      </c>
      <c r="F2853">
        <v>61794406</v>
      </c>
      <c r="G2853" s="2">
        <v>44588.302986111114</v>
      </c>
      <c r="H2853" t="s">
        <v>1346</v>
      </c>
      <c r="I2853">
        <f t="shared" si="44"/>
        <v>581703.9066177163</v>
      </c>
    </row>
    <row r="2854" spans="1:9" x14ac:dyDescent="0.25">
      <c r="A2854">
        <v>3853</v>
      </c>
      <c r="B2854" t="s">
        <v>11</v>
      </c>
      <c r="C2854" t="s">
        <v>26</v>
      </c>
      <c r="D2854" t="s">
        <v>47</v>
      </c>
      <c r="E2854">
        <v>168.87</v>
      </c>
      <c r="F2854">
        <v>14927707</v>
      </c>
      <c r="G2854" s="2">
        <v>39392.512129629627</v>
      </c>
      <c r="H2854" t="s">
        <v>419</v>
      </c>
      <c r="I2854">
        <f t="shared" si="44"/>
        <v>88397.62539231361</v>
      </c>
    </row>
    <row r="2855" spans="1:9" x14ac:dyDescent="0.25">
      <c r="A2855">
        <v>3854</v>
      </c>
      <c r="B2855" t="s">
        <v>18</v>
      </c>
      <c r="C2855" t="s">
        <v>33</v>
      </c>
      <c r="D2855" t="s">
        <v>40</v>
      </c>
      <c r="E2855">
        <v>89.58</v>
      </c>
      <c r="F2855">
        <v>63546725</v>
      </c>
      <c r="G2855" s="2">
        <v>39547.372106481482</v>
      </c>
      <c r="H2855" t="s">
        <v>1347</v>
      </c>
      <c r="I2855">
        <f t="shared" si="44"/>
        <v>709385.18642554141</v>
      </c>
    </row>
    <row r="2856" spans="1:9" x14ac:dyDescent="0.25">
      <c r="A2856">
        <v>3855</v>
      </c>
      <c r="B2856" t="s">
        <v>18</v>
      </c>
      <c r="C2856" t="s">
        <v>33</v>
      </c>
      <c r="D2856" t="s">
        <v>48</v>
      </c>
      <c r="E2856">
        <v>184.73</v>
      </c>
      <c r="F2856">
        <v>15709052</v>
      </c>
      <c r="G2856" s="2">
        <v>38658.892106481479</v>
      </c>
      <c r="H2856" t="s">
        <v>1069</v>
      </c>
      <c r="I2856">
        <f t="shared" si="44"/>
        <v>85037.903967953229</v>
      </c>
    </row>
    <row r="2857" spans="1:9" x14ac:dyDescent="0.25">
      <c r="A2857">
        <v>3856</v>
      </c>
      <c r="B2857" t="s">
        <v>15</v>
      </c>
      <c r="C2857" t="s">
        <v>30</v>
      </c>
      <c r="D2857" t="s">
        <v>42</v>
      </c>
      <c r="E2857">
        <v>78.13</v>
      </c>
      <c r="F2857">
        <v>20574127</v>
      </c>
      <c r="G2857" s="2">
        <v>42190.303946759261</v>
      </c>
      <c r="H2857" t="s">
        <v>501</v>
      </c>
      <c r="I2857">
        <f t="shared" si="44"/>
        <v>263331.97235376935</v>
      </c>
    </row>
    <row r="2858" spans="1:9" x14ac:dyDescent="0.25">
      <c r="A2858">
        <v>3857</v>
      </c>
      <c r="B2858" t="s">
        <v>19</v>
      </c>
      <c r="C2858" t="s">
        <v>34</v>
      </c>
      <c r="D2858" t="s">
        <v>44</v>
      </c>
      <c r="E2858">
        <v>70.47</v>
      </c>
      <c r="F2858">
        <v>17734413</v>
      </c>
      <c r="G2858" s="2">
        <v>38604.343124999999</v>
      </c>
      <c r="H2858" t="s">
        <v>1071</v>
      </c>
      <c r="I2858">
        <f t="shared" si="44"/>
        <v>251659.04640272458</v>
      </c>
    </row>
    <row r="2859" spans="1:9" x14ac:dyDescent="0.25">
      <c r="A2859">
        <v>3858</v>
      </c>
      <c r="B2859" t="s">
        <v>18</v>
      </c>
      <c r="C2859" t="s">
        <v>33</v>
      </c>
      <c r="D2859" t="s">
        <v>44</v>
      </c>
      <c r="E2859">
        <v>167.79</v>
      </c>
      <c r="F2859">
        <v>6888447</v>
      </c>
      <c r="G2859" s="2">
        <v>40213.219733796293</v>
      </c>
      <c r="H2859" t="s">
        <v>845</v>
      </c>
      <c r="I2859">
        <f t="shared" si="44"/>
        <v>41053.978187019493</v>
      </c>
    </row>
    <row r="2860" spans="1:9" x14ac:dyDescent="0.25">
      <c r="A2860">
        <v>3859</v>
      </c>
      <c r="B2860" t="s">
        <v>9</v>
      </c>
      <c r="C2860" t="s">
        <v>24</v>
      </c>
      <c r="D2860" t="s">
        <v>38</v>
      </c>
      <c r="E2860">
        <v>89.68</v>
      </c>
      <c r="F2860">
        <v>53563591</v>
      </c>
      <c r="G2860" s="2">
        <v>42750.738298611112</v>
      </c>
      <c r="H2860" t="s">
        <v>665</v>
      </c>
      <c r="I2860">
        <f t="shared" si="44"/>
        <v>597274.6543264942</v>
      </c>
    </row>
    <row r="2861" spans="1:9" x14ac:dyDescent="0.25">
      <c r="A2861">
        <v>3860</v>
      </c>
      <c r="B2861" t="s">
        <v>12</v>
      </c>
      <c r="C2861" t="s">
        <v>27</v>
      </c>
      <c r="D2861" t="s">
        <v>41</v>
      </c>
      <c r="E2861">
        <v>53.39</v>
      </c>
      <c r="F2861">
        <v>57466305</v>
      </c>
      <c r="G2861" s="2">
        <v>41024.051712962973</v>
      </c>
      <c r="H2861" t="s">
        <v>941</v>
      </c>
      <c r="I2861">
        <f t="shared" si="44"/>
        <v>1076349.5973028657</v>
      </c>
    </row>
    <row r="2862" spans="1:9" x14ac:dyDescent="0.25">
      <c r="A2862">
        <v>3861</v>
      </c>
      <c r="B2862" t="s">
        <v>10</v>
      </c>
      <c r="C2862" t="s">
        <v>25</v>
      </c>
      <c r="D2862" t="s">
        <v>41</v>
      </c>
      <c r="E2862">
        <v>188.59</v>
      </c>
      <c r="F2862">
        <v>38127852</v>
      </c>
      <c r="G2862" s="2">
        <v>40456.714629629627</v>
      </c>
      <c r="H2862" t="s">
        <v>1100</v>
      </c>
      <c r="I2862">
        <f t="shared" si="44"/>
        <v>202173.24354419639</v>
      </c>
    </row>
    <row r="2863" spans="1:9" x14ac:dyDescent="0.25">
      <c r="A2863">
        <v>3862</v>
      </c>
      <c r="B2863" t="s">
        <v>13</v>
      </c>
      <c r="C2863" t="s">
        <v>28</v>
      </c>
      <c r="D2863" t="s">
        <v>46</v>
      </c>
      <c r="E2863">
        <v>45.62</v>
      </c>
      <c r="F2863">
        <v>99945819</v>
      </c>
      <c r="G2863" s="2">
        <v>43361.248692129629</v>
      </c>
      <c r="H2863" t="s">
        <v>546</v>
      </c>
      <c r="I2863">
        <f t="shared" si="44"/>
        <v>2190833.3844804913</v>
      </c>
    </row>
    <row r="2864" spans="1:9" x14ac:dyDescent="0.25">
      <c r="A2864">
        <v>3863</v>
      </c>
      <c r="B2864" t="s">
        <v>13</v>
      </c>
      <c r="C2864" t="s">
        <v>28</v>
      </c>
      <c r="D2864" t="s">
        <v>40</v>
      </c>
      <c r="E2864">
        <v>180.61</v>
      </c>
      <c r="F2864">
        <v>95715360</v>
      </c>
      <c r="G2864" s="2">
        <v>40411.926087962973</v>
      </c>
      <c r="H2864" t="s">
        <v>472</v>
      </c>
      <c r="I2864">
        <f t="shared" si="44"/>
        <v>529956.03787165717</v>
      </c>
    </row>
    <row r="2865" spans="1:9" x14ac:dyDescent="0.25">
      <c r="A2865">
        <v>3864</v>
      </c>
      <c r="B2865" t="s">
        <v>12</v>
      </c>
      <c r="C2865" t="s">
        <v>27</v>
      </c>
      <c r="D2865" t="s">
        <v>41</v>
      </c>
      <c r="E2865">
        <v>50.94</v>
      </c>
      <c r="F2865">
        <v>92714172</v>
      </c>
      <c r="G2865" s="2">
        <v>43126.398125</v>
      </c>
      <c r="H2865" t="s">
        <v>998</v>
      </c>
      <c r="I2865">
        <f t="shared" si="44"/>
        <v>1820066.1955241461</v>
      </c>
    </row>
    <row r="2866" spans="1:9" x14ac:dyDescent="0.25">
      <c r="A2866">
        <v>3865</v>
      </c>
      <c r="B2866" t="s">
        <v>14</v>
      </c>
      <c r="C2866" t="s">
        <v>29</v>
      </c>
      <c r="D2866" t="s">
        <v>43</v>
      </c>
      <c r="E2866">
        <v>195.91</v>
      </c>
      <c r="F2866">
        <v>14614350</v>
      </c>
      <c r="G2866" s="2">
        <v>41647.656030092592</v>
      </c>
      <c r="H2866" t="s">
        <v>1244</v>
      </c>
      <c r="I2866">
        <f t="shared" si="44"/>
        <v>74597.264049818798</v>
      </c>
    </row>
    <row r="2867" spans="1:9" x14ac:dyDescent="0.25">
      <c r="A2867">
        <v>3866</v>
      </c>
      <c r="B2867" t="s">
        <v>8</v>
      </c>
      <c r="C2867" t="s">
        <v>23</v>
      </c>
      <c r="D2867" t="s">
        <v>41</v>
      </c>
      <c r="E2867">
        <v>187.91</v>
      </c>
      <c r="F2867">
        <v>71590380</v>
      </c>
      <c r="G2867" s="2">
        <v>39176.717349537037</v>
      </c>
      <c r="H2867" t="s">
        <v>1348</v>
      </c>
      <c r="I2867">
        <f t="shared" si="44"/>
        <v>380982.27875046566</v>
      </c>
    </row>
    <row r="2868" spans="1:9" x14ac:dyDescent="0.25">
      <c r="A2868">
        <v>3867</v>
      </c>
      <c r="B2868" t="s">
        <v>13</v>
      </c>
      <c r="C2868" t="s">
        <v>28</v>
      </c>
      <c r="D2868" t="s">
        <v>40</v>
      </c>
      <c r="E2868">
        <v>124.83</v>
      </c>
      <c r="F2868">
        <v>43535743</v>
      </c>
      <c r="G2868" s="2">
        <v>43546.172303240739</v>
      </c>
      <c r="H2868" t="s">
        <v>84</v>
      </c>
      <c r="I2868">
        <f t="shared" si="44"/>
        <v>348760.2579508131</v>
      </c>
    </row>
    <row r="2869" spans="1:9" x14ac:dyDescent="0.25">
      <c r="A2869">
        <v>3868</v>
      </c>
      <c r="B2869" t="s">
        <v>18</v>
      </c>
      <c r="C2869" t="s">
        <v>33</v>
      </c>
      <c r="D2869" t="s">
        <v>43</v>
      </c>
      <c r="E2869">
        <v>99.33</v>
      </c>
      <c r="F2869">
        <v>48428393</v>
      </c>
      <c r="G2869" s="2">
        <v>43372.528194444443</v>
      </c>
      <c r="H2869" t="s">
        <v>1250</v>
      </c>
      <c r="I2869">
        <f t="shared" si="44"/>
        <v>487550.51847377431</v>
      </c>
    </row>
    <row r="2870" spans="1:9" x14ac:dyDescent="0.25">
      <c r="A2870">
        <v>3869</v>
      </c>
      <c r="B2870" t="s">
        <v>8</v>
      </c>
      <c r="C2870" t="s">
        <v>23</v>
      </c>
      <c r="D2870" t="s">
        <v>40</v>
      </c>
      <c r="E2870">
        <v>63.99</v>
      </c>
      <c r="F2870">
        <v>35672377</v>
      </c>
      <c r="G2870" s="2">
        <v>41778.371770833342</v>
      </c>
      <c r="H2870" t="s">
        <v>680</v>
      </c>
      <c r="I2870">
        <f t="shared" si="44"/>
        <v>557467.99499921862</v>
      </c>
    </row>
    <row r="2871" spans="1:9" x14ac:dyDescent="0.25">
      <c r="A2871">
        <v>3870</v>
      </c>
      <c r="B2871" t="s">
        <v>20</v>
      </c>
      <c r="C2871" t="s">
        <v>35</v>
      </c>
      <c r="D2871" t="s">
        <v>47</v>
      </c>
      <c r="E2871">
        <v>196.1</v>
      </c>
      <c r="F2871">
        <v>26983800</v>
      </c>
      <c r="G2871" s="2">
        <v>40321.27380787037</v>
      </c>
      <c r="H2871" t="s">
        <v>1098</v>
      </c>
      <c r="I2871">
        <f t="shared" si="44"/>
        <v>137602.24375318715</v>
      </c>
    </row>
    <row r="2872" spans="1:9" x14ac:dyDescent="0.25">
      <c r="A2872">
        <v>3871</v>
      </c>
      <c r="B2872" t="s">
        <v>21</v>
      </c>
      <c r="C2872" t="s">
        <v>36</v>
      </c>
      <c r="D2872" t="s">
        <v>42</v>
      </c>
      <c r="E2872">
        <v>192.13</v>
      </c>
      <c r="F2872">
        <v>12966753</v>
      </c>
      <c r="G2872" s="2">
        <v>41978.641122685192</v>
      </c>
      <c r="H2872" t="s">
        <v>1349</v>
      </c>
      <c r="I2872">
        <f t="shared" si="44"/>
        <v>67489.475875709162</v>
      </c>
    </row>
    <row r="2873" spans="1:9" x14ac:dyDescent="0.25">
      <c r="A2873">
        <v>3872</v>
      </c>
      <c r="B2873" t="s">
        <v>13</v>
      </c>
      <c r="C2873" t="s">
        <v>28</v>
      </c>
      <c r="D2873" t="s">
        <v>48</v>
      </c>
      <c r="E2873">
        <v>161.22</v>
      </c>
      <c r="F2873">
        <v>66896520</v>
      </c>
      <c r="G2873" s="2">
        <v>42300.655960648153</v>
      </c>
      <c r="H2873" t="s">
        <v>572</v>
      </c>
      <c r="I2873">
        <f t="shared" si="44"/>
        <v>414939.3375511723</v>
      </c>
    </row>
    <row r="2874" spans="1:9" x14ac:dyDescent="0.25">
      <c r="A2874">
        <v>3873</v>
      </c>
      <c r="B2874" t="s">
        <v>20</v>
      </c>
      <c r="C2874" t="s">
        <v>35</v>
      </c>
      <c r="D2874" t="s">
        <v>42</v>
      </c>
      <c r="E2874">
        <v>107.36</v>
      </c>
      <c r="F2874">
        <v>71200575</v>
      </c>
      <c r="G2874" s="2">
        <v>44329.832048611112</v>
      </c>
      <c r="H2874" t="s">
        <v>1240</v>
      </c>
      <c r="I2874">
        <f t="shared" si="44"/>
        <v>663194.62555886735</v>
      </c>
    </row>
    <row r="2875" spans="1:9" x14ac:dyDescent="0.25">
      <c r="A2875">
        <v>3874</v>
      </c>
      <c r="B2875" t="s">
        <v>19</v>
      </c>
      <c r="C2875" t="s">
        <v>34</v>
      </c>
      <c r="D2875" t="s">
        <v>44</v>
      </c>
      <c r="E2875">
        <v>82.36</v>
      </c>
      <c r="F2875">
        <v>63738860</v>
      </c>
      <c r="G2875" s="2">
        <v>40071.977048611108</v>
      </c>
      <c r="H2875" t="s">
        <v>279</v>
      </c>
      <c r="I2875">
        <f t="shared" si="44"/>
        <v>773905.53666828561</v>
      </c>
    </row>
    <row r="2876" spans="1:9" x14ac:dyDescent="0.25">
      <c r="A2876">
        <v>3875</v>
      </c>
      <c r="B2876" t="s">
        <v>15</v>
      </c>
      <c r="C2876" t="s">
        <v>30</v>
      </c>
      <c r="D2876" t="s">
        <v>38</v>
      </c>
      <c r="E2876">
        <v>158.87</v>
      </c>
      <c r="F2876">
        <v>97921384</v>
      </c>
      <c r="G2876" s="2">
        <v>43479.330300925933</v>
      </c>
      <c r="H2876" t="s">
        <v>1169</v>
      </c>
      <c r="I2876">
        <f t="shared" si="44"/>
        <v>616361.70453830168</v>
      </c>
    </row>
    <row r="2877" spans="1:9" x14ac:dyDescent="0.25">
      <c r="A2877">
        <v>3876</v>
      </c>
      <c r="B2877" t="s">
        <v>21</v>
      </c>
      <c r="C2877" t="s">
        <v>36</v>
      </c>
      <c r="D2877" t="s">
        <v>47</v>
      </c>
      <c r="E2877">
        <v>130.57</v>
      </c>
      <c r="F2877">
        <v>49100562</v>
      </c>
      <c r="G2877" s="2">
        <v>42470.833321759259</v>
      </c>
      <c r="H2877" t="s">
        <v>537</v>
      </c>
      <c r="I2877">
        <f t="shared" si="44"/>
        <v>376047.80577468028</v>
      </c>
    </row>
    <row r="2878" spans="1:9" x14ac:dyDescent="0.25">
      <c r="A2878">
        <v>3877</v>
      </c>
      <c r="B2878" t="s">
        <v>14</v>
      </c>
      <c r="C2878" t="s">
        <v>29</v>
      </c>
      <c r="D2878" t="s">
        <v>47</v>
      </c>
      <c r="E2878">
        <v>171.2</v>
      </c>
      <c r="F2878">
        <v>81930043</v>
      </c>
      <c r="G2878" s="2">
        <v>42075.085821759261</v>
      </c>
      <c r="H2878" t="s">
        <v>790</v>
      </c>
      <c r="I2878">
        <f t="shared" si="44"/>
        <v>478563.33528037387</v>
      </c>
    </row>
    <row r="2879" spans="1:9" x14ac:dyDescent="0.25">
      <c r="A2879">
        <v>3878</v>
      </c>
      <c r="B2879" t="s">
        <v>10</v>
      </c>
      <c r="C2879" t="s">
        <v>25</v>
      </c>
      <c r="D2879" t="s">
        <v>48</v>
      </c>
      <c r="E2879">
        <v>172.26</v>
      </c>
      <c r="F2879">
        <v>33904833</v>
      </c>
      <c r="G2879" s="2">
        <v>41897.77238425926</v>
      </c>
      <c r="H2879" t="s">
        <v>1077</v>
      </c>
      <c r="I2879">
        <f t="shared" si="44"/>
        <v>196823.59804946012</v>
      </c>
    </row>
    <row r="2880" spans="1:9" x14ac:dyDescent="0.25">
      <c r="A2880">
        <v>3879</v>
      </c>
      <c r="B2880" t="s">
        <v>20</v>
      </c>
      <c r="C2880" t="s">
        <v>35</v>
      </c>
      <c r="D2880" t="s">
        <v>40</v>
      </c>
      <c r="E2880">
        <v>98.2</v>
      </c>
      <c r="F2880">
        <v>76631319</v>
      </c>
      <c r="G2880" s="2">
        <v>42747.130208333343</v>
      </c>
      <c r="H2880" t="s">
        <v>860</v>
      </c>
      <c r="I2880">
        <f t="shared" si="44"/>
        <v>780359.66395112011</v>
      </c>
    </row>
    <row r="2881" spans="1:9" x14ac:dyDescent="0.25">
      <c r="A2881">
        <v>3880</v>
      </c>
      <c r="B2881" t="s">
        <v>14</v>
      </c>
      <c r="C2881" t="s">
        <v>29</v>
      </c>
      <c r="D2881" t="s">
        <v>40</v>
      </c>
      <c r="E2881">
        <v>125.6</v>
      </c>
      <c r="F2881">
        <v>24195780</v>
      </c>
      <c r="G2881" s="2">
        <v>44118.838796296302</v>
      </c>
      <c r="H2881" t="s">
        <v>664</v>
      </c>
      <c r="I2881">
        <f t="shared" si="44"/>
        <v>192641.56050955414</v>
      </c>
    </row>
    <row r="2882" spans="1:9" x14ac:dyDescent="0.25">
      <c r="A2882">
        <v>3881</v>
      </c>
      <c r="B2882" t="s">
        <v>15</v>
      </c>
      <c r="C2882" t="s">
        <v>30</v>
      </c>
      <c r="D2882" t="s">
        <v>44</v>
      </c>
      <c r="E2882">
        <v>158.31</v>
      </c>
      <c r="F2882">
        <v>89102293</v>
      </c>
      <c r="G2882" s="2">
        <v>44552.892650462964</v>
      </c>
      <c r="H2882" t="s">
        <v>1098</v>
      </c>
      <c r="I2882">
        <f t="shared" si="44"/>
        <v>562834.26820794644</v>
      </c>
    </row>
    <row r="2883" spans="1:9" x14ac:dyDescent="0.25">
      <c r="A2883">
        <v>3882</v>
      </c>
      <c r="B2883" t="s">
        <v>18</v>
      </c>
      <c r="C2883" t="s">
        <v>33</v>
      </c>
      <c r="D2883" t="s">
        <v>46</v>
      </c>
      <c r="E2883">
        <v>81.91</v>
      </c>
      <c r="F2883">
        <v>43839285</v>
      </c>
      <c r="G2883" s="2">
        <v>42520.184803240743</v>
      </c>
      <c r="H2883" t="s">
        <v>1152</v>
      </c>
      <c r="I2883">
        <f t="shared" ref="I2883:I2946" si="45">F2883/E2883</f>
        <v>535212.85557319014</v>
      </c>
    </row>
    <row r="2884" spans="1:9" x14ac:dyDescent="0.25">
      <c r="A2884">
        <v>3883</v>
      </c>
      <c r="B2884" t="s">
        <v>13</v>
      </c>
      <c r="C2884" t="s">
        <v>28</v>
      </c>
      <c r="D2884" t="s">
        <v>48</v>
      </c>
      <c r="E2884">
        <v>147.6</v>
      </c>
      <c r="F2884">
        <v>54630477</v>
      </c>
      <c r="G2884" s="2">
        <v>42995.228993055563</v>
      </c>
      <c r="H2884" t="s">
        <v>262</v>
      </c>
      <c r="I2884">
        <f t="shared" si="45"/>
        <v>370125.18292682926</v>
      </c>
    </row>
    <row r="2885" spans="1:9" x14ac:dyDescent="0.25">
      <c r="A2885">
        <v>3884</v>
      </c>
      <c r="B2885" t="s">
        <v>8</v>
      </c>
      <c r="C2885" t="s">
        <v>23</v>
      </c>
      <c r="D2885" t="s">
        <v>39</v>
      </c>
      <c r="E2885">
        <v>175.87</v>
      </c>
      <c r="F2885">
        <v>81795948</v>
      </c>
      <c r="G2885" s="2">
        <v>38083.914386574077</v>
      </c>
      <c r="H2885" t="s">
        <v>1350</v>
      </c>
      <c r="I2885">
        <f t="shared" si="45"/>
        <v>465093.23932450102</v>
      </c>
    </row>
    <row r="2886" spans="1:9" x14ac:dyDescent="0.25">
      <c r="A2886">
        <v>3885</v>
      </c>
      <c r="B2886" t="s">
        <v>12</v>
      </c>
      <c r="C2886" t="s">
        <v>27</v>
      </c>
      <c r="D2886" t="s">
        <v>38</v>
      </c>
      <c r="E2886">
        <v>161.97</v>
      </c>
      <c r="F2886">
        <v>52168548</v>
      </c>
      <c r="G2886" s="2">
        <v>39885.992662037039</v>
      </c>
      <c r="H2886" t="s">
        <v>651</v>
      </c>
      <c r="I2886">
        <f t="shared" si="45"/>
        <v>322087.71994813852</v>
      </c>
    </row>
    <row r="2887" spans="1:9" x14ac:dyDescent="0.25">
      <c r="A2887">
        <v>3886</v>
      </c>
      <c r="B2887" t="s">
        <v>10</v>
      </c>
      <c r="C2887" t="s">
        <v>25</v>
      </c>
      <c r="D2887" t="s">
        <v>41</v>
      </c>
      <c r="E2887">
        <v>57.2</v>
      </c>
      <c r="F2887">
        <v>28001196</v>
      </c>
      <c r="G2887" s="2">
        <v>43507.439467592587</v>
      </c>
      <c r="H2887" t="s">
        <v>980</v>
      </c>
      <c r="I2887">
        <f t="shared" si="45"/>
        <v>489531.39860139857</v>
      </c>
    </row>
    <row r="2888" spans="1:9" x14ac:dyDescent="0.25">
      <c r="A2888">
        <v>3887</v>
      </c>
      <c r="B2888" t="s">
        <v>11</v>
      </c>
      <c r="C2888" t="s">
        <v>26</v>
      </c>
      <c r="D2888" t="s">
        <v>44</v>
      </c>
      <c r="E2888">
        <v>146.97</v>
      </c>
      <c r="F2888">
        <v>42012482</v>
      </c>
      <c r="G2888" s="2">
        <v>44016.525254629632</v>
      </c>
      <c r="H2888" t="s">
        <v>586</v>
      </c>
      <c r="I2888">
        <f t="shared" si="45"/>
        <v>285857.53555147309</v>
      </c>
    </row>
    <row r="2889" spans="1:9" x14ac:dyDescent="0.25">
      <c r="A2889">
        <v>3888</v>
      </c>
      <c r="B2889" t="s">
        <v>21</v>
      </c>
      <c r="C2889" t="s">
        <v>36</v>
      </c>
      <c r="D2889" t="s">
        <v>48</v>
      </c>
      <c r="E2889">
        <v>90.7</v>
      </c>
      <c r="F2889">
        <v>3997259</v>
      </c>
      <c r="G2889" s="2">
        <v>43702.696412037039</v>
      </c>
      <c r="H2889" t="s">
        <v>745</v>
      </c>
      <c r="I2889">
        <f t="shared" si="45"/>
        <v>44071.212789415651</v>
      </c>
    </row>
    <row r="2890" spans="1:9" x14ac:dyDescent="0.25">
      <c r="A2890">
        <v>3889</v>
      </c>
      <c r="B2890" t="s">
        <v>14</v>
      </c>
      <c r="C2890" t="s">
        <v>29</v>
      </c>
      <c r="D2890" t="s">
        <v>47</v>
      </c>
      <c r="E2890">
        <v>187.99</v>
      </c>
      <c r="F2890">
        <v>74353674</v>
      </c>
      <c r="G2890" s="2">
        <v>40408.922291666669</v>
      </c>
      <c r="H2890" t="s">
        <v>600</v>
      </c>
      <c r="I2890">
        <f t="shared" si="45"/>
        <v>395519.30421830947</v>
      </c>
    </row>
    <row r="2891" spans="1:9" x14ac:dyDescent="0.25">
      <c r="A2891">
        <v>3890</v>
      </c>
      <c r="B2891" t="s">
        <v>19</v>
      </c>
      <c r="C2891" t="s">
        <v>34</v>
      </c>
      <c r="D2891" t="s">
        <v>39</v>
      </c>
      <c r="E2891">
        <v>183.82</v>
      </c>
      <c r="F2891">
        <v>72342528</v>
      </c>
      <c r="G2891" s="2">
        <v>41323.311840277784</v>
      </c>
      <c r="H2891" t="s">
        <v>1236</v>
      </c>
      <c r="I2891">
        <f t="shared" si="45"/>
        <v>393550.90849744319</v>
      </c>
    </row>
    <row r="2892" spans="1:9" x14ac:dyDescent="0.25">
      <c r="A2892">
        <v>3891</v>
      </c>
      <c r="B2892" t="s">
        <v>15</v>
      </c>
      <c r="C2892" t="s">
        <v>30</v>
      </c>
      <c r="D2892" t="s">
        <v>41</v>
      </c>
      <c r="E2892">
        <v>189.52</v>
      </c>
      <c r="F2892">
        <v>69086422</v>
      </c>
      <c r="G2892" s="2">
        <v>44174.368078703701</v>
      </c>
      <c r="H2892" t="s">
        <v>1351</v>
      </c>
      <c r="I2892">
        <f t="shared" si="45"/>
        <v>364533.67454622203</v>
      </c>
    </row>
    <row r="2893" spans="1:9" x14ac:dyDescent="0.25">
      <c r="A2893">
        <v>3892</v>
      </c>
      <c r="B2893" t="s">
        <v>19</v>
      </c>
      <c r="C2893" t="s">
        <v>34</v>
      </c>
      <c r="D2893" t="s">
        <v>43</v>
      </c>
      <c r="E2893">
        <v>136.69999999999999</v>
      </c>
      <c r="F2893">
        <v>13134404</v>
      </c>
      <c r="G2893" s="2">
        <v>44351.120104166657</v>
      </c>
      <c r="H2893" t="s">
        <v>225</v>
      </c>
      <c r="I2893">
        <f t="shared" si="45"/>
        <v>96081.96049743965</v>
      </c>
    </row>
    <row r="2894" spans="1:9" x14ac:dyDescent="0.25">
      <c r="A2894">
        <v>3893</v>
      </c>
      <c r="B2894" t="s">
        <v>10</v>
      </c>
      <c r="C2894" t="s">
        <v>25</v>
      </c>
      <c r="D2894" t="s">
        <v>43</v>
      </c>
      <c r="E2894">
        <v>158.93</v>
      </c>
      <c r="F2894">
        <v>98761947</v>
      </c>
      <c r="G2894" s="2">
        <v>41950.651377314818</v>
      </c>
      <c r="H2894" t="s">
        <v>912</v>
      </c>
      <c r="I2894">
        <f t="shared" si="45"/>
        <v>621417.90096268791</v>
      </c>
    </row>
    <row r="2895" spans="1:9" x14ac:dyDescent="0.25">
      <c r="A2895">
        <v>3894</v>
      </c>
      <c r="B2895" t="s">
        <v>16</v>
      </c>
      <c r="C2895" t="s">
        <v>31</v>
      </c>
      <c r="D2895" t="s">
        <v>46</v>
      </c>
      <c r="E2895">
        <v>188.68</v>
      </c>
      <c r="F2895">
        <v>82080024</v>
      </c>
      <c r="G2895" s="2">
        <v>43074.760092592587</v>
      </c>
      <c r="H2895" t="s">
        <v>1124</v>
      </c>
      <c r="I2895">
        <f t="shared" si="45"/>
        <v>435022.38711045153</v>
      </c>
    </row>
    <row r="2896" spans="1:9" x14ac:dyDescent="0.25">
      <c r="A2896">
        <v>3895</v>
      </c>
      <c r="B2896" t="s">
        <v>10</v>
      </c>
      <c r="C2896" t="s">
        <v>25</v>
      </c>
      <c r="D2896" t="s">
        <v>45</v>
      </c>
      <c r="E2896">
        <v>189.37</v>
      </c>
      <c r="F2896">
        <v>96805671</v>
      </c>
      <c r="G2896" s="2">
        <v>43184.025127314817</v>
      </c>
      <c r="H2896" t="s">
        <v>672</v>
      </c>
      <c r="I2896">
        <f t="shared" si="45"/>
        <v>511198.55837777891</v>
      </c>
    </row>
    <row r="2897" spans="1:9" x14ac:dyDescent="0.25">
      <c r="A2897">
        <v>3896</v>
      </c>
      <c r="B2897" t="s">
        <v>9</v>
      </c>
      <c r="C2897" t="s">
        <v>24</v>
      </c>
      <c r="D2897" t="s">
        <v>44</v>
      </c>
      <c r="E2897">
        <v>142.55000000000001</v>
      </c>
      <c r="F2897">
        <v>88788062</v>
      </c>
      <c r="G2897" s="2">
        <v>43249.182905092603</v>
      </c>
      <c r="H2897" t="s">
        <v>294</v>
      </c>
      <c r="I2897">
        <f t="shared" si="45"/>
        <v>622855.5734829884</v>
      </c>
    </row>
    <row r="2898" spans="1:9" x14ac:dyDescent="0.25">
      <c r="A2898">
        <v>3897</v>
      </c>
      <c r="B2898" t="s">
        <v>9</v>
      </c>
      <c r="C2898" t="s">
        <v>24</v>
      </c>
      <c r="D2898" t="s">
        <v>45</v>
      </c>
      <c r="E2898">
        <v>175.53</v>
      </c>
      <c r="F2898">
        <v>31303790</v>
      </c>
      <c r="G2898" s="2">
        <v>42846.047175925924</v>
      </c>
      <c r="H2898" t="s">
        <v>968</v>
      </c>
      <c r="I2898">
        <f t="shared" si="45"/>
        <v>178338.68854326895</v>
      </c>
    </row>
    <row r="2899" spans="1:9" x14ac:dyDescent="0.25">
      <c r="A2899">
        <v>3898</v>
      </c>
      <c r="B2899" t="s">
        <v>21</v>
      </c>
      <c r="C2899" t="s">
        <v>36</v>
      </c>
      <c r="D2899" t="s">
        <v>48</v>
      </c>
      <c r="E2899">
        <v>108.49</v>
      </c>
      <c r="F2899">
        <v>80385448</v>
      </c>
      <c r="G2899" s="2">
        <v>38043.566122685188</v>
      </c>
      <c r="H2899" t="s">
        <v>1218</v>
      </c>
      <c r="I2899">
        <f t="shared" si="45"/>
        <v>740947.99520693161</v>
      </c>
    </row>
    <row r="2900" spans="1:9" x14ac:dyDescent="0.25">
      <c r="A2900">
        <v>3899</v>
      </c>
      <c r="B2900" t="s">
        <v>18</v>
      </c>
      <c r="C2900" t="s">
        <v>33</v>
      </c>
      <c r="D2900" t="s">
        <v>39</v>
      </c>
      <c r="E2900">
        <v>178.95</v>
      </c>
      <c r="F2900">
        <v>91533462</v>
      </c>
      <c r="G2900" s="2">
        <v>41211.217141203713</v>
      </c>
      <c r="H2900" t="s">
        <v>820</v>
      </c>
      <c r="I2900">
        <f t="shared" si="45"/>
        <v>511503.00083822297</v>
      </c>
    </row>
    <row r="2901" spans="1:9" x14ac:dyDescent="0.25">
      <c r="A2901">
        <v>3900</v>
      </c>
      <c r="B2901" t="s">
        <v>13</v>
      </c>
      <c r="C2901" t="s">
        <v>28</v>
      </c>
      <c r="D2901" t="s">
        <v>39</v>
      </c>
      <c r="E2901">
        <v>119.8</v>
      </c>
      <c r="F2901">
        <v>85335729</v>
      </c>
      <c r="G2901" s="2">
        <v>41539.900300925918</v>
      </c>
      <c r="H2901" t="s">
        <v>1047</v>
      </c>
      <c r="I2901">
        <f t="shared" si="45"/>
        <v>712318.27212020033</v>
      </c>
    </row>
    <row r="2902" spans="1:9" x14ac:dyDescent="0.25">
      <c r="A2902">
        <v>3901</v>
      </c>
      <c r="B2902" t="s">
        <v>12</v>
      </c>
      <c r="C2902" t="s">
        <v>27</v>
      </c>
      <c r="D2902" t="s">
        <v>40</v>
      </c>
      <c r="E2902">
        <v>184.74</v>
      </c>
      <c r="F2902">
        <v>21310130</v>
      </c>
      <c r="G2902" s="2">
        <v>42505.753923611112</v>
      </c>
      <c r="H2902" t="s">
        <v>883</v>
      </c>
      <c r="I2902">
        <f t="shared" si="45"/>
        <v>115352.00822777957</v>
      </c>
    </row>
    <row r="2903" spans="1:9" x14ac:dyDescent="0.25">
      <c r="A2903">
        <v>3902</v>
      </c>
      <c r="B2903" t="s">
        <v>18</v>
      </c>
      <c r="C2903" t="s">
        <v>33</v>
      </c>
      <c r="D2903" t="s">
        <v>43</v>
      </c>
      <c r="E2903">
        <v>133.68</v>
      </c>
      <c r="F2903">
        <v>61203015</v>
      </c>
      <c r="G2903" s="2">
        <v>40117.651747685188</v>
      </c>
      <c r="H2903" t="s">
        <v>886</v>
      </c>
      <c r="I2903">
        <f t="shared" si="45"/>
        <v>457832.24865350086</v>
      </c>
    </row>
    <row r="2904" spans="1:9" x14ac:dyDescent="0.25">
      <c r="A2904">
        <v>3903</v>
      </c>
      <c r="B2904" t="s">
        <v>15</v>
      </c>
      <c r="C2904" t="s">
        <v>30</v>
      </c>
      <c r="D2904" t="s">
        <v>45</v>
      </c>
      <c r="E2904">
        <v>145.55000000000001</v>
      </c>
      <c r="F2904">
        <v>26957029</v>
      </c>
      <c r="G2904" s="2">
        <v>39339.389097222222</v>
      </c>
      <c r="H2904" t="s">
        <v>126</v>
      </c>
      <c r="I2904">
        <f t="shared" si="45"/>
        <v>185208.03160425968</v>
      </c>
    </row>
    <row r="2905" spans="1:9" x14ac:dyDescent="0.25">
      <c r="A2905">
        <v>3904</v>
      </c>
      <c r="B2905" t="s">
        <v>14</v>
      </c>
      <c r="C2905" t="s">
        <v>29</v>
      </c>
      <c r="D2905" t="s">
        <v>47</v>
      </c>
      <c r="E2905">
        <v>117.3</v>
      </c>
      <c r="F2905">
        <v>20923071</v>
      </c>
      <c r="G2905" s="2">
        <v>42603.802604166667</v>
      </c>
      <c r="H2905" t="s">
        <v>613</v>
      </c>
      <c r="I2905">
        <f t="shared" si="45"/>
        <v>178372.30179028134</v>
      </c>
    </row>
    <row r="2906" spans="1:9" x14ac:dyDescent="0.25">
      <c r="A2906">
        <v>3905</v>
      </c>
      <c r="B2906" t="s">
        <v>12</v>
      </c>
      <c r="C2906" t="s">
        <v>27</v>
      </c>
      <c r="D2906" t="s">
        <v>45</v>
      </c>
      <c r="E2906">
        <v>46.2</v>
      </c>
      <c r="F2906">
        <v>22774353</v>
      </c>
      <c r="G2906" s="2">
        <v>42843.387037037042</v>
      </c>
      <c r="H2906" t="s">
        <v>924</v>
      </c>
      <c r="I2906">
        <f t="shared" si="45"/>
        <v>492951.36363636359</v>
      </c>
    </row>
    <row r="2907" spans="1:9" x14ac:dyDescent="0.25">
      <c r="A2907">
        <v>3906</v>
      </c>
      <c r="B2907" t="s">
        <v>21</v>
      </c>
      <c r="C2907" t="s">
        <v>36</v>
      </c>
      <c r="D2907" t="s">
        <v>43</v>
      </c>
      <c r="E2907">
        <v>160.19</v>
      </c>
      <c r="F2907">
        <v>63605336</v>
      </c>
      <c r="G2907" s="2">
        <v>40434.189618055563</v>
      </c>
      <c r="H2907" t="s">
        <v>333</v>
      </c>
      <c r="I2907">
        <f t="shared" si="45"/>
        <v>397061.83906610898</v>
      </c>
    </row>
    <row r="2908" spans="1:9" x14ac:dyDescent="0.25">
      <c r="A2908">
        <v>3907</v>
      </c>
      <c r="B2908" t="s">
        <v>19</v>
      </c>
      <c r="C2908" t="s">
        <v>34</v>
      </c>
      <c r="D2908" t="s">
        <v>48</v>
      </c>
      <c r="E2908">
        <v>156.79</v>
      </c>
      <c r="F2908">
        <v>93890829</v>
      </c>
      <c r="G2908" s="2">
        <v>43502.755624999998</v>
      </c>
      <c r="H2908" t="s">
        <v>819</v>
      </c>
      <c r="I2908">
        <f t="shared" si="45"/>
        <v>598831.7430958607</v>
      </c>
    </row>
    <row r="2909" spans="1:9" x14ac:dyDescent="0.25">
      <c r="A2909">
        <v>3908</v>
      </c>
      <c r="B2909" t="s">
        <v>12</v>
      </c>
      <c r="C2909" t="s">
        <v>27</v>
      </c>
      <c r="D2909" t="s">
        <v>40</v>
      </c>
      <c r="E2909">
        <v>100.12</v>
      </c>
      <c r="F2909">
        <v>11201592</v>
      </c>
      <c r="G2909" s="2">
        <v>44315.99931712963</v>
      </c>
      <c r="H2909" t="s">
        <v>700</v>
      </c>
      <c r="I2909">
        <f t="shared" si="45"/>
        <v>111881.66200559329</v>
      </c>
    </row>
    <row r="2910" spans="1:9" x14ac:dyDescent="0.25">
      <c r="A2910">
        <v>3909</v>
      </c>
      <c r="B2910" t="s">
        <v>16</v>
      </c>
      <c r="C2910" t="s">
        <v>31</v>
      </c>
      <c r="D2910" t="s">
        <v>41</v>
      </c>
      <c r="E2910">
        <v>57.83</v>
      </c>
      <c r="F2910">
        <v>24462463</v>
      </c>
      <c r="G2910" s="2">
        <v>38628.603900462957</v>
      </c>
      <c r="H2910" t="s">
        <v>1013</v>
      </c>
      <c r="I2910">
        <f t="shared" si="45"/>
        <v>423006.44993947778</v>
      </c>
    </row>
    <row r="2911" spans="1:9" x14ac:dyDescent="0.25">
      <c r="A2911">
        <v>3910</v>
      </c>
      <c r="B2911" t="s">
        <v>21</v>
      </c>
      <c r="C2911" t="s">
        <v>36</v>
      </c>
      <c r="D2911" t="s">
        <v>48</v>
      </c>
      <c r="E2911">
        <v>75.42</v>
      </c>
      <c r="F2911">
        <v>54834938</v>
      </c>
      <c r="G2911" s="2">
        <v>42723.780775462961</v>
      </c>
      <c r="H2911" t="s">
        <v>1352</v>
      </c>
      <c r="I2911">
        <f t="shared" si="45"/>
        <v>727060.96526120394</v>
      </c>
    </row>
    <row r="2912" spans="1:9" x14ac:dyDescent="0.25">
      <c r="A2912">
        <v>3911</v>
      </c>
      <c r="B2912" t="s">
        <v>20</v>
      </c>
      <c r="C2912" t="s">
        <v>35</v>
      </c>
      <c r="D2912" t="s">
        <v>45</v>
      </c>
      <c r="E2912">
        <v>70.5</v>
      </c>
      <c r="F2912">
        <v>33036107</v>
      </c>
      <c r="G2912" s="2">
        <v>41625.817986111113</v>
      </c>
      <c r="H2912" t="s">
        <v>1046</v>
      </c>
      <c r="I2912">
        <f t="shared" si="45"/>
        <v>468597.26241134753</v>
      </c>
    </row>
    <row r="2913" spans="1:9" x14ac:dyDescent="0.25">
      <c r="A2913">
        <v>3912</v>
      </c>
      <c r="B2913" t="s">
        <v>17</v>
      </c>
      <c r="C2913" t="s">
        <v>32</v>
      </c>
      <c r="D2913" t="s">
        <v>41</v>
      </c>
      <c r="E2913">
        <v>36.520000000000003</v>
      </c>
      <c r="F2913">
        <v>69078015</v>
      </c>
      <c r="G2913" s="2">
        <v>42257.015115740738</v>
      </c>
      <c r="H2913" t="s">
        <v>611</v>
      </c>
      <c r="I2913">
        <f t="shared" si="45"/>
        <v>1891511.9112814895</v>
      </c>
    </row>
    <row r="2914" spans="1:9" x14ac:dyDescent="0.25">
      <c r="A2914">
        <v>3913</v>
      </c>
      <c r="B2914" t="s">
        <v>8</v>
      </c>
      <c r="C2914" t="s">
        <v>23</v>
      </c>
      <c r="D2914" t="s">
        <v>44</v>
      </c>
      <c r="E2914">
        <v>110.87</v>
      </c>
      <c r="F2914">
        <v>7054463</v>
      </c>
      <c r="G2914" s="2">
        <v>43767.624305555553</v>
      </c>
      <c r="H2914" t="s">
        <v>1353</v>
      </c>
      <c r="I2914">
        <f t="shared" si="45"/>
        <v>63628.240281410661</v>
      </c>
    </row>
    <row r="2915" spans="1:9" x14ac:dyDescent="0.25">
      <c r="A2915">
        <v>3914</v>
      </c>
      <c r="B2915" t="s">
        <v>10</v>
      </c>
      <c r="C2915" t="s">
        <v>25</v>
      </c>
      <c r="D2915" t="s">
        <v>46</v>
      </c>
      <c r="E2915">
        <v>134.61000000000001</v>
      </c>
      <c r="F2915">
        <v>86844580</v>
      </c>
      <c r="G2915" s="2">
        <v>42861.60728009259</v>
      </c>
      <c r="H2915" t="s">
        <v>233</v>
      </c>
      <c r="I2915">
        <f t="shared" si="45"/>
        <v>645156.97199316532</v>
      </c>
    </row>
    <row r="2916" spans="1:9" x14ac:dyDescent="0.25">
      <c r="A2916">
        <v>3915</v>
      </c>
      <c r="B2916" t="s">
        <v>18</v>
      </c>
      <c r="C2916" t="s">
        <v>33</v>
      </c>
      <c r="D2916" t="s">
        <v>47</v>
      </c>
      <c r="E2916">
        <v>102.59</v>
      </c>
      <c r="F2916">
        <v>4945647</v>
      </c>
      <c r="G2916" s="2">
        <v>40549.198252314818</v>
      </c>
      <c r="H2916" t="s">
        <v>813</v>
      </c>
      <c r="I2916">
        <f t="shared" si="45"/>
        <v>48207.885758845892</v>
      </c>
    </row>
    <row r="2917" spans="1:9" x14ac:dyDescent="0.25">
      <c r="A2917">
        <v>3916</v>
      </c>
      <c r="B2917" t="s">
        <v>10</v>
      </c>
      <c r="C2917" t="s">
        <v>25</v>
      </c>
      <c r="D2917" t="s">
        <v>40</v>
      </c>
      <c r="E2917">
        <v>88.27</v>
      </c>
      <c r="F2917">
        <v>11144570</v>
      </c>
      <c r="G2917" s="2">
        <v>39550.337106481478</v>
      </c>
      <c r="H2917" t="s">
        <v>360</v>
      </c>
      <c r="I2917">
        <f t="shared" si="45"/>
        <v>126255.46618330124</v>
      </c>
    </row>
    <row r="2918" spans="1:9" x14ac:dyDescent="0.25">
      <c r="A2918">
        <v>3917</v>
      </c>
      <c r="B2918" t="s">
        <v>21</v>
      </c>
      <c r="C2918" t="s">
        <v>36</v>
      </c>
      <c r="D2918" t="s">
        <v>47</v>
      </c>
      <c r="E2918">
        <v>152.19999999999999</v>
      </c>
      <c r="F2918">
        <v>64381224</v>
      </c>
      <c r="G2918" s="2">
        <v>42953.640393518523</v>
      </c>
      <c r="H2918" t="s">
        <v>891</v>
      </c>
      <c r="I2918">
        <f t="shared" si="45"/>
        <v>423004.09986859397</v>
      </c>
    </row>
    <row r="2919" spans="1:9" x14ac:dyDescent="0.25">
      <c r="A2919">
        <v>3918</v>
      </c>
      <c r="B2919" t="s">
        <v>9</v>
      </c>
      <c r="C2919" t="s">
        <v>24</v>
      </c>
      <c r="D2919" t="s">
        <v>43</v>
      </c>
      <c r="E2919">
        <v>137.35</v>
      </c>
      <c r="F2919">
        <v>1933822</v>
      </c>
      <c r="G2919" s="2">
        <v>41951.080497685187</v>
      </c>
      <c r="H2919" t="s">
        <v>1291</v>
      </c>
      <c r="I2919">
        <f t="shared" si="45"/>
        <v>14079.519475791774</v>
      </c>
    </row>
    <row r="2920" spans="1:9" x14ac:dyDescent="0.25">
      <c r="A2920">
        <v>3919</v>
      </c>
      <c r="B2920" t="s">
        <v>16</v>
      </c>
      <c r="C2920" t="s">
        <v>31</v>
      </c>
      <c r="D2920" t="s">
        <v>48</v>
      </c>
      <c r="E2920">
        <v>53.74</v>
      </c>
      <c r="F2920">
        <v>9462315</v>
      </c>
      <c r="G2920" s="2">
        <v>44768.285034722219</v>
      </c>
      <c r="H2920" t="s">
        <v>308</v>
      </c>
      <c r="I2920">
        <f t="shared" si="45"/>
        <v>176075.82806103461</v>
      </c>
    </row>
    <row r="2921" spans="1:9" x14ac:dyDescent="0.25">
      <c r="A2921">
        <v>3920</v>
      </c>
      <c r="B2921" t="s">
        <v>14</v>
      </c>
      <c r="C2921" t="s">
        <v>29</v>
      </c>
      <c r="D2921" t="s">
        <v>42</v>
      </c>
      <c r="E2921">
        <v>145.36000000000001</v>
      </c>
      <c r="F2921">
        <v>57969722</v>
      </c>
      <c r="G2921" s="2">
        <v>40551.950706018521</v>
      </c>
      <c r="H2921" t="s">
        <v>1354</v>
      </c>
      <c r="I2921">
        <f t="shared" si="45"/>
        <v>398801.05943863507</v>
      </c>
    </row>
    <row r="2922" spans="1:9" x14ac:dyDescent="0.25">
      <c r="A2922">
        <v>3921</v>
      </c>
      <c r="B2922" t="s">
        <v>11</v>
      </c>
      <c r="C2922" t="s">
        <v>26</v>
      </c>
      <c r="D2922" t="s">
        <v>48</v>
      </c>
      <c r="E2922">
        <v>93.38</v>
      </c>
      <c r="F2922">
        <v>79533347</v>
      </c>
      <c r="G2922" s="2">
        <v>43757.103622685187</v>
      </c>
      <c r="H2922" t="s">
        <v>680</v>
      </c>
      <c r="I2922">
        <f t="shared" si="45"/>
        <v>851717.14499892911</v>
      </c>
    </row>
    <row r="2923" spans="1:9" x14ac:dyDescent="0.25">
      <c r="A2923">
        <v>3922</v>
      </c>
      <c r="B2923" t="s">
        <v>18</v>
      </c>
      <c r="C2923" t="s">
        <v>33</v>
      </c>
      <c r="D2923" t="s">
        <v>42</v>
      </c>
      <c r="E2923">
        <v>87.27</v>
      </c>
      <c r="F2923">
        <v>68302555</v>
      </c>
      <c r="G2923" s="2">
        <v>40269.892048611109</v>
      </c>
      <c r="H2923" t="s">
        <v>1065</v>
      </c>
      <c r="I2923">
        <f t="shared" si="45"/>
        <v>782657.90076773241</v>
      </c>
    </row>
    <row r="2924" spans="1:9" x14ac:dyDescent="0.25">
      <c r="A2924">
        <v>3923</v>
      </c>
      <c r="B2924" t="s">
        <v>17</v>
      </c>
      <c r="C2924" t="s">
        <v>32</v>
      </c>
      <c r="D2924" t="s">
        <v>41</v>
      </c>
      <c r="E2924">
        <v>52.51</v>
      </c>
      <c r="F2924">
        <v>7190710</v>
      </c>
      <c r="G2924" s="2">
        <v>43537.616446759261</v>
      </c>
      <c r="H2924" t="s">
        <v>902</v>
      </c>
      <c r="I2924">
        <f t="shared" si="45"/>
        <v>136939.82098647876</v>
      </c>
    </row>
    <row r="2925" spans="1:9" x14ac:dyDescent="0.25">
      <c r="A2925">
        <v>3924</v>
      </c>
      <c r="B2925" t="s">
        <v>18</v>
      </c>
      <c r="C2925" t="s">
        <v>33</v>
      </c>
      <c r="D2925" t="s">
        <v>38</v>
      </c>
      <c r="E2925">
        <v>46.52</v>
      </c>
      <c r="F2925">
        <v>64562485</v>
      </c>
      <c r="G2925" s="2">
        <v>38965.271527777782</v>
      </c>
      <c r="H2925" t="s">
        <v>199</v>
      </c>
      <c r="I2925">
        <f t="shared" si="45"/>
        <v>1387843.615649183</v>
      </c>
    </row>
    <row r="2926" spans="1:9" x14ac:dyDescent="0.25">
      <c r="A2926">
        <v>3925</v>
      </c>
      <c r="B2926" t="s">
        <v>22</v>
      </c>
      <c r="C2926" t="s">
        <v>37</v>
      </c>
      <c r="D2926" t="s">
        <v>43</v>
      </c>
      <c r="E2926">
        <v>85.87</v>
      </c>
      <c r="F2926">
        <v>91527852</v>
      </c>
      <c r="G2926" s="2">
        <v>43820.496666666673</v>
      </c>
      <c r="H2926" t="s">
        <v>448</v>
      </c>
      <c r="I2926">
        <f t="shared" si="45"/>
        <v>1065888.5757540467</v>
      </c>
    </row>
    <row r="2927" spans="1:9" x14ac:dyDescent="0.25">
      <c r="A2927">
        <v>3926</v>
      </c>
      <c r="B2927" t="s">
        <v>14</v>
      </c>
      <c r="C2927" t="s">
        <v>29</v>
      </c>
      <c r="D2927" t="s">
        <v>47</v>
      </c>
      <c r="E2927">
        <v>126.48</v>
      </c>
      <c r="F2927">
        <v>77982754</v>
      </c>
      <c r="G2927" s="2">
        <v>44527.413831018523</v>
      </c>
      <c r="H2927" t="s">
        <v>865</v>
      </c>
      <c r="I2927">
        <f t="shared" si="45"/>
        <v>616561.93864642631</v>
      </c>
    </row>
    <row r="2928" spans="1:9" x14ac:dyDescent="0.25">
      <c r="A2928">
        <v>3927</v>
      </c>
      <c r="B2928" t="s">
        <v>17</v>
      </c>
      <c r="C2928" t="s">
        <v>32</v>
      </c>
      <c r="D2928" t="s">
        <v>42</v>
      </c>
      <c r="E2928">
        <v>187.7</v>
      </c>
      <c r="F2928">
        <v>92919374</v>
      </c>
      <c r="G2928" s="2">
        <v>39417.216469907413</v>
      </c>
      <c r="H2928" t="s">
        <v>1163</v>
      </c>
      <c r="I2928">
        <f t="shared" si="45"/>
        <v>495041.94992008526</v>
      </c>
    </row>
    <row r="2929" spans="1:9" x14ac:dyDescent="0.25">
      <c r="A2929">
        <v>3928</v>
      </c>
      <c r="B2929" t="s">
        <v>15</v>
      </c>
      <c r="C2929" t="s">
        <v>30</v>
      </c>
      <c r="D2929" t="s">
        <v>39</v>
      </c>
      <c r="E2929">
        <v>30.34</v>
      </c>
      <c r="F2929">
        <v>53171145</v>
      </c>
      <c r="G2929" s="2">
        <v>38171.096631944441</v>
      </c>
      <c r="H2929" t="s">
        <v>690</v>
      </c>
      <c r="I2929">
        <f t="shared" si="45"/>
        <v>1752509.7231377719</v>
      </c>
    </row>
    <row r="2930" spans="1:9" x14ac:dyDescent="0.25">
      <c r="A2930">
        <v>3929</v>
      </c>
      <c r="B2930" t="s">
        <v>8</v>
      </c>
      <c r="C2930" t="s">
        <v>23</v>
      </c>
      <c r="D2930" t="s">
        <v>40</v>
      </c>
      <c r="E2930">
        <v>140.53</v>
      </c>
      <c r="F2930">
        <v>66596765</v>
      </c>
      <c r="G2930" s="2">
        <v>40443.253946759258</v>
      </c>
      <c r="H2930" t="s">
        <v>1035</v>
      </c>
      <c r="I2930">
        <f t="shared" si="45"/>
        <v>473897.13940083969</v>
      </c>
    </row>
    <row r="2931" spans="1:9" x14ac:dyDescent="0.25">
      <c r="A2931">
        <v>3930</v>
      </c>
      <c r="B2931" t="s">
        <v>20</v>
      </c>
      <c r="C2931" t="s">
        <v>35</v>
      </c>
      <c r="D2931" t="s">
        <v>42</v>
      </c>
      <c r="E2931">
        <v>120.45</v>
      </c>
      <c r="F2931">
        <v>40089944</v>
      </c>
      <c r="G2931" s="2">
        <v>43887.525891203702</v>
      </c>
      <c r="H2931" t="s">
        <v>1355</v>
      </c>
      <c r="I2931">
        <f t="shared" si="45"/>
        <v>332834.73640514736</v>
      </c>
    </row>
    <row r="2932" spans="1:9" x14ac:dyDescent="0.25">
      <c r="A2932">
        <v>3931</v>
      </c>
      <c r="B2932" t="s">
        <v>12</v>
      </c>
      <c r="C2932" t="s">
        <v>27</v>
      </c>
      <c r="D2932" t="s">
        <v>47</v>
      </c>
      <c r="E2932">
        <v>132.37</v>
      </c>
      <c r="F2932">
        <v>7837924</v>
      </c>
      <c r="G2932" s="2">
        <v>42615.755312499998</v>
      </c>
      <c r="H2932" t="s">
        <v>590</v>
      </c>
      <c r="I2932">
        <f t="shared" si="45"/>
        <v>59212.23842260331</v>
      </c>
    </row>
    <row r="2933" spans="1:9" x14ac:dyDescent="0.25">
      <c r="A2933">
        <v>3932</v>
      </c>
      <c r="B2933" t="s">
        <v>16</v>
      </c>
      <c r="C2933" t="s">
        <v>31</v>
      </c>
      <c r="D2933" t="s">
        <v>45</v>
      </c>
      <c r="E2933">
        <v>79.39</v>
      </c>
      <c r="F2933">
        <v>35445182</v>
      </c>
      <c r="G2933" s="2">
        <v>41803.952314814807</v>
      </c>
      <c r="H2933" t="s">
        <v>712</v>
      </c>
      <c r="I2933">
        <f t="shared" si="45"/>
        <v>446469.10190200276</v>
      </c>
    </row>
    <row r="2934" spans="1:9" x14ac:dyDescent="0.25">
      <c r="A2934">
        <v>3933</v>
      </c>
      <c r="B2934" t="s">
        <v>13</v>
      </c>
      <c r="C2934" t="s">
        <v>28</v>
      </c>
      <c r="D2934" t="s">
        <v>48</v>
      </c>
      <c r="E2934">
        <v>104.11</v>
      </c>
      <c r="F2934">
        <v>21978199</v>
      </c>
      <c r="G2934" s="2">
        <v>41810.971562500003</v>
      </c>
      <c r="H2934" t="s">
        <v>526</v>
      </c>
      <c r="I2934">
        <f t="shared" si="45"/>
        <v>211105.55182019019</v>
      </c>
    </row>
    <row r="2935" spans="1:9" x14ac:dyDescent="0.25">
      <c r="A2935">
        <v>3934</v>
      </c>
      <c r="B2935" t="s">
        <v>17</v>
      </c>
      <c r="C2935" t="s">
        <v>32</v>
      </c>
      <c r="D2935" t="s">
        <v>44</v>
      </c>
      <c r="E2935">
        <v>192.9</v>
      </c>
      <c r="F2935">
        <v>5760859</v>
      </c>
      <c r="G2935" s="2">
        <v>44501.783043981479</v>
      </c>
      <c r="H2935" t="s">
        <v>1356</v>
      </c>
      <c r="I2935">
        <f t="shared" si="45"/>
        <v>29864.484188698807</v>
      </c>
    </row>
    <row r="2936" spans="1:9" x14ac:dyDescent="0.25">
      <c r="A2936">
        <v>3935</v>
      </c>
      <c r="B2936" t="s">
        <v>10</v>
      </c>
      <c r="C2936" t="s">
        <v>25</v>
      </c>
      <c r="D2936" t="s">
        <v>42</v>
      </c>
      <c r="E2936">
        <v>112.9</v>
      </c>
      <c r="F2936">
        <v>97398442</v>
      </c>
      <c r="G2936" s="2">
        <v>41881.607476851852</v>
      </c>
      <c r="H2936" t="s">
        <v>550</v>
      </c>
      <c r="I2936">
        <f t="shared" si="45"/>
        <v>862696.56333038083</v>
      </c>
    </row>
    <row r="2937" spans="1:9" x14ac:dyDescent="0.25">
      <c r="A2937">
        <v>3936</v>
      </c>
      <c r="B2937" t="s">
        <v>15</v>
      </c>
      <c r="C2937" t="s">
        <v>30</v>
      </c>
      <c r="D2937" t="s">
        <v>43</v>
      </c>
      <c r="E2937">
        <v>138.78</v>
      </c>
      <c r="F2937">
        <v>16220740</v>
      </c>
      <c r="G2937" s="2">
        <v>39350.91547453704</v>
      </c>
      <c r="H2937" t="s">
        <v>1013</v>
      </c>
      <c r="I2937">
        <f t="shared" si="45"/>
        <v>116880.96267473699</v>
      </c>
    </row>
    <row r="2938" spans="1:9" x14ac:dyDescent="0.25">
      <c r="A2938">
        <v>3937</v>
      </c>
      <c r="B2938" t="s">
        <v>22</v>
      </c>
      <c r="C2938" t="s">
        <v>37</v>
      </c>
      <c r="D2938" t="s">
        <v>48</v>
      </c>
      <c r="E2938">
        <v>133.36000000000001</v>
      </c>
      <c r="F2938">
        <v>85833624</v>
      </c>
      <c r="G2938" s="2">
        <v>38100.51153935185</v>
      </c>
      <c r="H2938" t="s">
        <v>141</v>
      </c>
      <c r="I2938">
        <f t="shared" si="45"/>
        <v>643623.45530893817</v>
      </c>
    </row>
    <row r="2939" spans="1:9" x14ac:dyDescent="0.25">
      <c r="A2939">
        <v>3938</v>
      </c>
      <c r="B2939" t="s">
        <v>15</v>
      </c>
      <c r="C2939" t="s">
        <v>30</v>
      </c>
      <c r="D2939" t="s">
        <v>47</v>
      </c>
      <c r="E2939">
        <v>93.2</v>
      </c>
      <c r="F2939">
        <v>52041118</v>
      </c>
      <c r="G2939" s="2">
        <v>38713.819907407407</v>
      </c>
      <c r="H2939" t="s">
        <v>1357</v>
      </c>
      <c r="I2939">
        <f t="shared" si="45"/>
        <v>558381.0944206008</v>
      </c>
    </row>
    <row r="2940" spans="1:9" x14ac:dyDescent="0.25">
      <c r="A2940">
        <v>3939</v>
      </c>
      <c r="B2940" t="s">
        <v>21</v>
      </c>
      <c r="C2940" t="s">
        <v>36</v>
      </c>
      <c r="D2940" t="s">
        <v>40</v>
      </c>
      <c r="E2940">
        <v>91.61</v>
      </c>
      <c r="F2940">
        <v>83871738</v>
      </c>
      <c r="G2940" s="2">
        <v>39947.163402777784</v>
      </c>
      <c r="H2940" t="s">
        <v>971</v>
      </c>
      <c r="I2940">
        <f t="shared" si="45"/>
        <v>915530.37877960922</v>
      </c>
    </row>
    <row r="2941" spans="1:9" x14ac:dyDescent="0.25">
      <c r="A2941">
        <v>3940</v>
      </c>
      <c r="B2941" t="s">
        <v>20</v>
      </c>
      <c r="C2941" t="s">
        <v>35</v>
      </c>
      <c r="D2941" t="s">
        <v>38</v>
      </c>
      <c r="E2941">
        <v>131.94999999999999</v>
      </c>
      <c r="F2941">
        <v>98389312</v>
      </c>
      <c r="G2941" s="2">
        <v>41493.566203703696</v>
      </c>
      <c r="H2941" t="s">
        <v>551</v>
      </c>
      <c r="I2941">
        <f t="shared" si="45"/>
        <v>745656.02122015925</v>
      </c>
    </row>
    <row r="2942" spans="1:9" x14ac:dyDescent="0.25">
      <c r="A2942">
        <v>3941</v>
      </c>
      <c r="B2942" t="s">
        <v>16</v>
      </c>
      <c r="C2942" t="s">
        <v>31</v>
      </c>
      <c r="D2942" t="s">
        <v>41</v>
      </c>
      <c r="E2942">
        <v>139.5</v>
      </c>
      <c r="F2942">
        <v>35823583</v>
      </c>
      <c r="G2942" s="2">
        <v>44281.083356481482</v>
      </c>
      <c r="H2942" t="s">
        <v>310</v>
      </c>
      <c r="I2942">
        <f t="shared" si="45"/>
        <v>256799.87813620071</v>
      </c>
    </row>
    <row r="2943" spans="1:9" x14ac:dyDescent="0.25">
      <c r="A2943">
        <v>3942</v>
      </c>
      <c r="B2943" t="s">
        <v>10</v>
      </c>
      <c r="C2943" t="s">
        <v>25</v>
      </c>
      <c r="D2943" t="s">
        <v>41</v>
      </c>
      <c r="E2943">
        <v>72.84</v>
      </c>
      <c r="F2943">
        <v>26644427</v>
      </c>
      <c r="G2943" s="2">
        <v>43526.799189814818</v>
      </c>
      <c r="H2943" t="s">
        <v>1339</v>
      </c>
      <c r="I2943">
        <f t="shared" si="45"/>
        <v>365793.89071938494</v>
      </c>
    </row>
    <row r="2944" spans="1:9" x14ac:dyDescent="0.25">
      <c r="A2944">
        <v>3943</v>
      </c>
      <c r="B2944" t="s">
        <v>21</v>
      </c>
      <c r="C2944" t="s">
        <v>36</v>
      </c>
      <c r="D2944" t="s">
        <v>40</v>
      </c>
      <c r="E2944">
        <v>130.37</v>
      </c>
      <c r="F2944">
        <v>61809902</v>
      </c>
      <c r="G2944" s="2">
        <v>42950.829733796287</v>
      </c>
      <c r="H2944" t="s">
        <v>195</v>
      </c>
      <c r="I2944">
        <f t="shared" si="45"/>
        <v>474111.39065735979</v>
      </c>
    </row>
    <row r="2945" spans="1:9" x14ac:dyDescent="0.25">
      <c r="A2945">
        <v>3944</v>
      </c>
      <c r="B2945" t="s">
        <v>22</v>
      </c>
      <c r="C2945" t="s">
        <v>37</v>
      </c>
      <c r="D2945" t="s">
        <v>39</v>
      </c>
      <c r="E2945">
        <v>106.83</v>
      </c>
      <c r="F2945">
        <v>71664287</v>
      </c>
      <c r="G2945" s="2">
        <v>44112.300578703696</v>
      </c>
      <c r="H2945" t="s">
        <v>506</v>
      </c>
      <c r="I2945">
        <f t="shared" si="45"/>
        <v>670825.4890948236</v>
      </c>
    </row>
    <row r="2946" spans="1:9" x14ac:dyDescent="0.25">
      <c r="A2946">
        <v>3945</v>
      </c>
      <c r="B2946" t="s">
        <v>19</v>
      </c>
      <c r="C2946" t="s">
        <v>34</v>
      </c>
      <c r="D2946" t="s">
        <v>40</v>
      </c>
      <c r="E2946">
        <v>108.91</v>
      </c>
      <c r="F2946">
        <v>92314420</v>
      </c>
      <c r="G2946" s="2">
        <v>44742.905081018522</v>
      </c>
      <c r="H2946" t="s">
        <v>1358</v>
      </c>
      <c r="I2946">
        <f t="shared" si="45"/>
        <v>847621.15508217795</v>
      </c>
    </row>
    <row r="2947" spans="1:9" x14ac:dyDescent="0.25">
      <c r="A2947">
        <v>3946</v>
      </c>
      <c r="B2947" t="s">
        <v>14</v>
      </c>
      <c r="C2947" t="s">
        <v>29</v>
      </c>
      <c r="D2947" t="s">
        <v>46</v>
      </c>
      <c r="E2947">
        <v>186.37</v>
      </c>
      <c r="F2947">
        <v>1030889</v>
      </c>
      <c r="G2947" s="2">
        <v>41856.846747685187</v>
      </c>
      <c r="H2947" t="s">
        <v>199</v>
      </c>
      <c r="I2947">
        <f t="shared" ref="I2947:I3001" si="46">F2947/E2947</f>
        <v>5531.4106347588131</v>
      </c>
    </row>
    <row r="2948" spans="1:9" x14ac:dyDescent="0.25">
      <c r="A2948">
        <v>3947</v>
      </c>
      <c r="B2948" t="s">
        <v>17</v>
      </c>
      <c r="C2948" t="s">
        <v>32</v>
      </c>
      <c r="D2948" t="s">
        <v>44</v>
      </c>
      <c r="E2948">
        <v>171.2</v>
      </c>
      <c r="F2948">
        <v>40237134</v>
      </c>
      <c r="G2948" s="2">
        <v>42074.423252314817</v>
      </c>
      <c r="H2948" t="s">
        <v>499</v>
      </c>
      <c r="I2948">
        <f t="shared" si="46"/>
        <v>235029.98831775703</v>
      </c>
    </row>
    <row r="2949" spans="1:9" x14ac:dyDescent="0.25">
      <c r="A2949">
        <v>3948</v>
      </c>
      <c r="B2949" t="s">
        <v>22</v>
      </c>
      <c r="C2949" t="s">
        <v>37</v>
      </c>
      <c r="D2949" t="s">
        <v>48</v>
      </c>
      <c r="E2949">
        <v>198.8</v>
      </c>
      <c r="F2949">
        <v>25416229</v>
      </c>
      <c r="G2949" s="2">
        <v>40003.364317129628</v>
      </c>
      <c r="H2949" t="s">
        <v>295</v>
      </c>
      <c r="I2949">
        <f t="shared" si="46"/>
        <v>127848.23440643863</v>
      </c>
    </row>
    <row r="2950" spans="1:9" x14ac:dyDescent="0.25">
      <c r="A2950">
        <v>3949</v>
      </c>
      <c r="B2950" t="s">
        <v>22</v>
      </c>
      <c r="C2950" t="s">
        <v>37</v>
      </c>
      <c r="D2950" t="s">
        <v>47</v>
      </c>
      <c r="E2950">
        <v>78.14</v>
      </c>
      <c r="F2950">
        <v>21985118</v>
      </c>
      <c r="G2950" s="2">
        <v>38894.786168981482</v>
      </c>
      <c r="H2950" t="s">
        <v>1122</v>
      </c>
      <c r="I2950">
        <f t="shared" si="46"/>
        <v>281355.49014589196</v>
      </c>
    </row>
    <row r="2951" spans="1:9" x14ac:dyDescent="0.25">
      <c r="A2951">
        <v>3950</v>
      </c>
      <c r="B2951" t="s">
        <v>16</v>
      </c>
      <c r="C2951" t="s">
        <v>31</v>
      </c>
      <c r="D2951" t="s">
        <v>39</v>
      </c>
      <c r="E2951">
        <v>97.31</v>
      </c>
      <c r="F2951">
        <v>5867699</v>
      </c>
      <c r="G2951" s="2">
        <v>42697.455243055563</v>
      </c>
      <c r="H2951" t="s">
        <v>421</v>
      </c>
      <c r="I2951">
        <f t="shared" si="46"/>
        <v>60299.034015003592</v>
      </c>
    </row>
    <row r="2952" spans="1:9" x14ac:dyDescent="0.25">
      <c r="A2952">
        <v>3951</v>
      </c>
      <c r="B2952" t="s">
        <v>13</v>
      </c>
      <c r="C2952" t="s">
        <v>28</v>
      </c>
      <c r="D2952" t="s">
        <v>46</v>
      </c>
      <c r="E2952">
        <v>146.80000000000001</v>
      </c>
      <c r="F2952">
        <v>43865039</v>
      </c>
      <c r="G2952" s="2">
        <v>40434.691053240742</v>
      </c>
      <c r="H2952" t="s">
        <v>175</v>
      </c>
      <c r="I2952">
        <f t="shared" si="46"/>
        <v>298808.16757493187</v>
      </c>
    </row>
    <row r="2953" spans="1:9" x14ac:dyDescent="0.25">
      <c r="A2953">
        <v>3952</v>
      </c>
      <c r="B2953" t="s">
        <v>11</v>
      </c>
      <c r="C2953" t="s">
        <v>26</v>
      </c>
      <c r="D2953" t="s">
        <v>39</v>
      </c>
      <c r="E2953">
        <v>195.36</v>
      </c>
      <c r="F2953">
        <v>31082850</v>
      </c>
      <c r="G2953" s="2">
        <v>43979.830358796287</v>
      </c>
      <c r="H2953" t="s">
        <v>1204</v>
      </c>
      <c r="I2953">
        <f t="shared" si="46"/>
        <v>159105.49754299753</v>
      </c>
    </row>
    <row r="2954" spans="1:9" x14ac:dyDescent="0.25">
      <c r="A2954">
        <v>3953</v>
      </c>
      <c r="B2954" t="s">
        <v>10</v>
      </c>
      <c r="C2954" t="s">
        <v>25</v>
      </c>
      <c r="D2954" t="s">
        <v>43</v>
      </c>
      <c r="E2954">
        <v>67.739999999999995</v>
      </c>
      <c r="F2954">
        <v>59218916</v>
      </c>
      <c r="G2954" s="2">
        <v>44669.681851851848</v>
      </c>
      <c r="H2954" t="s">
        <v>553</v>
      </c>
      <c r="I2954">
        <f t="shared" si="46"/>
        <v>874208.97549453797</v>
      </c>
    </row>
    <row r="2955" spans="1:9" x14ac:dyDescent="0.25">
      <c r="A2955">
        <v>3954</v>
      </c>
      <c r="B2955" t="s">
        <v>14</v>
      </c>
      <c r="C2955" t="s">
        <v>29</v>
      </c>
      <c r="D2955" t="s">
        <v>42</v>
      </c>
      <c r="E2955">
        <v>35.549999999999997</v>
      </c>
      <c r="F2955">
        <v>43552233</v>
      </c>
      <c r="G2955" s="2">
        <v>38525.119189814817</v>
      </c>
      <c r="H2955" t="s">
        <v>940</v>
      </c>
      <c r="I2955">
        <f t="shared" si="46"/>
        <v>1225097.9746835444</v>
      </c>
    </row>
    <row r="2956" spans="1:9" x14ac:dyDescent="0.25">
      <c r="A2956">
        <v>3955</v>
      </c>
      <c r="B2956" t="s">
        <v>18</v>
      </c>
      <c r="C2956" t="s">
        <v>33</v>
      </c>
      <c r="D2956" t="s">
        <v>45</v>
      </c>
      <c r="E2956">
        <v>90.89</v>
      </c>
      <c r="F2956">
        <v>8969690</v>
      </c>
      <c r="G2956" s="2">
        <v>41142.51866898148</v>
      </c>
      <c r="H2956" t="s">
        <v>1083</v>
      </c>
      <c r="I2956">
        <f t="shared" si="46"/>
        <v>98687.314336010561</v>
      </c>
    </row>
    <row r="2957" spans="1:9" x14ac:dyDescent="0.25">
      <c r="A2957">
        <v>3956</v>
      </c>
      <c r="B2957" t="s">
        <v>22</v>
      </c>
      <c r="C2957" t="s">
        <v>37</v>
      </c>
      <c r="D2957" t="s">
        <v>44</v>
      </c>
      <c r="E2957">
        <v>150.25</v>
      </c>
      <c r="F2957">
        <v>549939</v>
      </c>
      <c r="G2957" s="2">
        <v>42825.606203703697</v>
      </c>
      <c r="H2957" t="s">
        <v>765</v>
      </c>
      <c r="I2957">
        <f t="shared" si="46"/>
        <v>3660.1597337770381</v>
      </c>
    </row>
    <row r="2958" spans="1:9" x14ac:dyDescent="0.25">
      <c r="A2958">
        <v>3957</v>
      </c>
      <c r="B2958" t="s">
        <v>13</v>
      </c>
      <c r="C2958" t="s">
        <v>28</v>
      </c>
      <c r="D2958" t="s">
        <v>45</v>
      </c>
      <c r="E2958">
        <v>68.38</v>
      </c>
      <c r="F2958">
        <v>11962510</v>
      </c>
      <c r="G2958" s="2">
        <v>40999.432395833333</v>
      </c>
      <c r="H2958" t="s">
        <v>1297</v>
      </c>
      <c r="I2958">
        <f t="shared" si="46"/>
        <v>174941.64960514772</v>
      </c>
    </row>
    <row r="2959" spans="1:9" x14ac:dyDescent="0.25">
      <c r="A2959">
        <v>3958</v>
      </c>
      <c r="B2959" t="s">
        <v>13</v>
      </c>
      <c r="C2959" t="s">
        <v>28</v>
      </c>
      <c r="D2959" t="s">
        <v>43</v>
      </c>
      <c r="E2959">
        <v>128.29</v>
      </c>
      <c r="F2959">
        <v>47716932</v>
      </c>
      <c r="G2959" s="2">
        <v>44197.976967592593</v>
      </c>
      <c r="H2959" t="s">
        <v>653</v>
      </c>
      <c r="I2959">
        <f t="shared" si="46"/>
        <v>371945.84145295818</v>
      </c>
    </row>
    <row r="2960" spans="1:9" x14ac:dyDescent="0.25">
      <c r="A2960">
        <v>3959</v>
      </c>
      <c r="B2960" t="s">
        <v>10</v>
      </c>
      <c r="C2960" t="s">
        <v>25</v>
      </c>
      <c r="D2960" t="s">
        <v>46</v>
      </c>
      <c r="E2960">
        <v>67.099999999999994</v>
      </c>
      <c r="F2960">
        <v>49892225</v>
      </c>
      <c r="G2960" s="2">
        <v>41749.986122685194</v>
      </c>
      <c r="H2960" t="s">
        <v>865</v>
      </c>
      <c r="I2960">
        <f t="shared" si="46"/>
        <v>743550.29806259321</v>
      </c>
    </row>
    <row r="2961" spans="1:9" x14ac:dyDescent="0.25">
      <c r="A2961">
        <v>3960</v>
      </c>
      <c r="B2961" t="s">
        <v>16</v>
      </c>
      <c r="C2961" t="s">
        <v>31</v>
      </c>
      <c r="D2961" t="s">
        <v>47</v>
      </c>
      <c r="E2961">
        <v>146.57</v>
      </c>
      <c r="F2961">
        <v>52321710</v>
      </c>
      <c r="G2961" s="2">
        <v>43565.272777777784</v>
      </c>
      <c r="H2961" t="s">
        <v>1007</v>
      </c>
      <c r="I2961">
        <f t="shared" si="46"/>
        <v>356974.21027495398</v>
      </c>
    </row>
    <row r="2962" spans="1:9" x14ac:dyDescent="0.25">
      <c r="A2962">
        <v>3961</v>
      </c>
      <c r="B2962" t="s">
        <v>10</v>
      </c>
      <c r="C2962" t="s">
        <v>25</v>
      </c>
      <c r="D2962" t="s">
        <v>47</v>
      </c>
      <c r="E2962">
        <v>183.51</v>
      </c>
      <c r="F2962">
        <v>61778680</v>
      </c>
      <c r="G2962" s="2">
        <v>43789.421111111107</v>
      </c>
      <c r="H2962" t="s">
        <v>1359</v>
      </c>
      <c r="I2962">
        <f t="shared" si="46"/>
        <v>336650.20979783119</v>
      </c>
    </row>
    <row r="2963" spans="1:9" x14ac:dyDescent="0.25">
      <c r="A2963">
        <v>3962</v>
      </c>
      <c r="B2963" t="s">
        <v>16</v>
      </c>
      <c r="C2963" t="s">
        <v>31</v>
      </c>
      <c r="D2963" t="s">
        <v>40</v>
      </c>
      <c r="E2963">
        <v>33.15</v>
      </c>
      <c r="F2963">
        <v>97070031</v>
      </c>
      <c r="G2963" s="2">
        <v>37928.661145833343</v>
      </c>
      <c r="H2963" t="s">
        <v>1360</v>
      </c>
      <c r="I2963">
        <f t="shared" si="46"/>
        <v>2928206.0633484162</v>
      </c>
    </row>
    <row r="2964" spans="1:9" x14ac:dyDescent="0.25">
      <c r="A2964">
        <v>3963</v>
      </c>
      <c r="B2964" t="s">
        <v>18</v>
      </c>
      <c r="C2964" t="s">
        <v>33</v>
      </c>
      <c r="D2964" t="s">
        <v>48</v>
      </c>
      <c r="E2964">
        <v>105.65</v>
      </c>
      <c r="F2964">
        <v>45665289</v>
      </c>
      <c r="G2964" s="2">
        <v>39662.341145833343</v>
      </c>
      <c r="H2964" t="s">
        <v>655</v>
      </c>
      <c r="I2964">
        <f t="shared" si="46"/>
        <v>432231.79365830572</v>
      </c>
    </row>
    <row r="2965" spans="1:9" x14ac:dyDescent="0.25">
      <c r="A2965">
        <v>3964</v>
      </c>
      <c r="B2965" t="s">
        <v>8</v>
      </c>
      <c r="C2965" t="s">
        <v>23</v>
      </c>
      <c r="D2965" t="s">
        <v>38</v>
      </c>
      <c r="E2965">
        <v>192.81</v>
      </c>
      <c r="F2965">
        <v>37251680</v>
      </c>
      <c r="G2965" s="2">
        <v>44810.481828703712</v>
      </c>
      <c r="H2965" t="s">
        <v>377</v>
      </c>
      <c r="I2965">
        <f t="shared" si="46"/>
        <v>193204.08692495202</v>
      </c>
    </row>
    <row r="2966" spans="1:9" x14ac:dyDescent="0.25">
      <c r="A2966">
        <v>3965</v>
      </c>
      <c r="B2966" t="s">
        <v>22</v>
      </c>
      <c r="C2966" t="s">
        <v>37</v>
      </c>
      <c r="D2966" t="s">
        <v>44</v>
      </c>
      <c r="E2966">
        <v>154.55000000000001</v>
      </c>
      <c r="F2966">
        <v>69490126</v>
      </c>
      <c r="G2966" s="2">
        <v>39458.312025462961</v>
      </c>
      <c r="H2966" t="s">
        <v>1361</v>
      </c>
      <c r="I2966">
        <f t="shared" si="46"/>
        <v>449628.7673891944</v>
      </c>
    </row>
    <row r="2967" spans="1:9" x14ac:dyDescent="0.25">
      <c r="A2967">
        <v>3966</v>
      </c>
      <c r="B2967" t="s">
        <v>10</v>
      </c>
      <c r="C2967" t="s">
        <v>25</v>
      </c>
      <c r="D2967" t="s">
        <v>48</v>
      </c>
      <c r="E2967">
        <v>88.35</v>
      </c>
      <c r="F2967">
        <v>6596943</v>
      </c>
      <c r="G2967" s="2">
        <v>40367.282881944448</v>
      </c>
      <c r="H2967" t="s">
        <v>527</v>
      </c>
      <c r="I2967">
        <f t="shared" si="46"/>
        <v>74668.28522920204</v>
      </c>
    </row>
    <row r="2968" spans="1:9" x14ac:dyDescent="0.25">
      <c r="A2968">
        <v>3967</v>
      </c>
      <c r="B2968" t="s">
        <v>8</v>
      </c>
      <c r="C2968" t="s">
        <v>23</v>
      </c>
      <c r="D2968" t="s">
        <v>45</v>
      </c>
      <c r="E2968">
        <v>90.81</v>
      </c>
      <c r="F2968">
        <v>47848182</v>
      </c>
      <c r="G2968" s="2">
        <v>44653.854328703703</v>
      </c>
      <c r="H2968" t="s">
        <v>92</v>
      </c>
      <c r="I2968">
        <f t="shared" si="46"/>
        <v>526904.3277172118</v>
      </c>
    </row>
    <row r="2969" spans="1:9" x14ac:dyDescent="0.25">
      <c r="A2969">
        <v>3968</v>
      </c>
      <c r="B2969" t="s">
        <v>20</v>
      </c>
      <c r="C2969" t="s">
        <v>35</v>
      </c>
      <c r="D2969" t="s">
        <v>38</v>
      </c>
      <c r="E2969">
        <v>89.54</v>
      </c>
      <c r="F2969">
        <v>88505519</v>
      </c>
      <c r="G2969" s="2">
        <v>39059.387430555558</v>
      </c>
      <c r="H2969" t="s">
        <v>175</v>
      </c>
      <c r="I2969">
        <f t="shared" si="46"/>
        <v>988446.71655126195</v>
      </c>
    </row>
    <row r="2970" spans="1:9" x14ac:dyDescent="0.25">
      <c r="A2970">
        <v>3969</v>
      </c>
      <c r="B2970" t="s">
        <v>13</v>
      </c>
      <c r="C2970" t="s">
        <v>28</v>
      </c>
      <c r="D2970" t="s">
        <v>45</v>
      </c>
      <c r="E2970">
        <v>162.22</v>
      </c>
      <c r="F2970">
        <v>31346616</v>
      </c>
      <c r="G2970" s="2">
        <v>40484.028668981482</v>
      </c>
      <c r="H2970" t="s">
        <v>166</v>
      </c>
      <c r="I2970">
        <f t="shared" si="46"/>
        <v>193235.21144125261</v>
      </c>
    </row>
    <row r="2971" spans="1:9" x14ac:dyDescent="0.25">
      <c r="A2971">
        <v>3970</v>
      </c>
      <c r="B2971" t="s">
        <v>8</v>
      </c>
      <c r="C2971" t="s">
        <v>23</v>
      </c>
      <c r="D2971" t="s">
        <v>48</v>
      </c>
      <c r="E2971">
        <v>120.3</v>
      </c>
      <c r="F2971">
        <v>11275101</v>
      </c>
      <c r="G2971" s="2">
        <v>41589.392511574071</v>
      </c>
      <c r="H2971" t="s">
        <v>1085</v>
      </c>
      <c r="I2971">
        <f t="shared" si="46"/>
        <v>93724.862842892777</v>
      </c>
    </row>
    <row r="2972" spans="1:9" x14ac:dyDescent="0.25">
      <c r="A2972">
        <v>3971</v>
      </c>
      <c r="B2972" t="s">
        <v>12</v>
      </c>
      <c r="C2972" t="s">
        <v>27</v>
      </c>
      <c r="D2972" t="s">
        <v>44</v>
      </c>
      <c r="E2972">
        <v>190.91</v>
      </c>
      <c r="F2972">
        <v>15154091</v>
      </c>
      <c r="G2972" s="2">
        <v>41641.034699074073</v>
      </c>
      <c r="H2972" t="s">
        <v>832</v>
      </c>
      <c r="I2972">
        <f t="shared" si="46"/>
        <v>79378.193913362324</v>
      </c>
    </row>
    <row r="2973" spans="1:9" x14ac:dyDescent="0.25">
      <c r="A2973">
        <v>3972</v>
      </c>
      <c r="B2973" t="s">
        <v>21</v>
      </c>
      <c r="C2973" t="s">
        <v>36</v>
      </c>
      <c r="D2973" t="s">
        <v>43</v>
      </c>
      <c r="E2973">
        <v>119.13</v>
      </c>
      <c r="F2973">
        <v>60028568</v>
      </c>
      <c r="G2973" s="2">
        <v>38509.513148148151</v>
      </c>
      <c r="H2973" t="s">
        <v>233</v>
      </c>
      <c r="I2973">
        <f t="shared" si="46"/>
        <v>503891.27843532275</v>
      </c>
    </row>
    <row r="2974" spans="1:9" x14ac:dyDescent="0.25">
      <c r="A2974">
        <v>3973</v>
      </c>
      <c r="B2974" t="s">
        <v>11</v>
      </c>
      <c r="C2974" t="s">
        <v>26</v>
      </c>
      <c r="D2974" t="s">
        <v>42</v>
      </c>
      <c r="E2974">
        <v>89.28</v>
      </c>
      <c r="F2974">
        <v>3275575</v>
      </c>
      <c r="G2974" s="2">
        <v>44456.688703703701</v>
      </c>
      <c r="H2974" t="s">
        <v>521</v>
      </c>
      <c r="I2974">
        <f t="shared" si="46"/>
        <v>36688.788082437277</v>
      </c>
    </row>
    <row r="2975" spans="1:9" x14ac:dyDescent="0.25">
      <c r="A2975">
        <v>3974</v>
      </c>
      <c r="B2975" t="s">
        <v>9</v>
      </c>
      <c r="C2975" t="s">
        <v>24</v>
      </c>
      <c r="D2975" t="s">
        <v>39</v>
      </c>
      <c r="E2975">
        <v>108.16</v>
      </c>
      <c r="F2975">
        <v>99443749</v>
      </c>
      <c r="G2975" s="2">
        <v>41513.407939814817</v>
      </c>
      <c r="H2975" t="s">
        <v>1362</v>
      </c>
      <c r="I2975">
        <f t="shared" si="46"/>
        <v>919413.35983727814</v>
      </c>
    </row>
    <row r="2976" spans="1:9" x14ac:dyDescent="0.25">
      <c r="A2976">
        <v>3975</v>
      </c>
      <c r="B2976" t="s">
        <v>15</v>
      </c>
      <c r="C2976" t="s">
        <v>30</v>
      </c>
      <c r="D2976" t="s">
        <v>45</v>
      </c>
      <c r="E2976">
        <v>95.63</v>
      </c>
      <c r="F2976">
        <v>54376697</v>
      </c>
      <c r="G2976" s="2">
        <v>43912.329143518517</v>
      </c>
      <c r="H2976" t="s">
        <v>689</v>
      </c>
      <c r="I2976">
        <f t="shared" si="46"/>
        <v>568615.46585799439</v>
      </c>
    </row>
    <row r="2977" spans="1:9" x14ac:dyDescent="0.25">
      <c r="A2977">
        <v>3976</v>
      </c>
      <c r="B2977" t="s">
        <v>22</v>
      </c>
      <c r="C2977" t="s">
        <v>37</v>
      </c>
      <c r="D2977" t="s">
        <v>47</v>
      </c>
      <c r="E2977">
        <v>168.85</v>
      </c>
      <c r="F2977">
        <v>88117484</v>
      </c>
      <c r="G2977" s="2">
        <v>41250.086909722217</v>
      </c>
      <c r="H2977" t="s">
        <v>1165</v>
      </c>
      <c r="I2977">
        <f t="shared" si="46"/>
        <v>521868.42759846017</v>
      </c>
    </row>
    <row r="2978" spans="1:9" x14ac:dyDescent="0.25">
      <c r="A2978">
        <v>3977</v>
      </c>
      <c r="B2978" t="s">
        <v>9</v>
      </c>
      <c r="C2978" t="s">
        <v>24</v>
      </c>
      <c r="D2978" t="s">
        <v>45</v>
      </c>
      <c r="E2978">
        <v>98.63</v>
      </c>
      <c r="F2978">
        <v>11412618</v>
      </c>
      <c r="G2978" s="2">
        <v>41722.115682870368</v>
      </c>
      <c r="H2978" t="s">
        <v>780</v>
      </c>
      <c r="I2978">
        <f t="shared" si="46"/>
        <v>115711.42654364798</v>
      </c>
    </row>
    <row r="2979" spans="1:9" x14ac:dyDescent="0.25">
      <c r="A2979">
        <v>3978</v>
      </c>
      <c r="B2979" t="s">
        <v>8</v>
      </c>
      <c r="C2979" t="s">
        <v>23</v>
      </c>
      <c r="D2979" t="s">
        <v>48</v>
      </c>
      <c r="E2979">
        <v>174.84</v>
      </c>
      <c r="F2979">
        <v>11457013</v>
      </c>
      <c r="G2979" s="2">
        <v>41508.511793981481</v>
      </c>
      <c r="H2979" t="s">
        <v>1363</v>
      </c>
      <c r="I2979">
        <f t="shared" si="46"/>
        <v>65528.557538320747</v>
      </c>
    </row>
    <row r="2980" spans="1:9" x14ac:dyDescent="0.25">
      <c r="A2980">
        <v>3979</v>
      </c>
      <c r="B2980" t="s">
        <v>9</v>
      </c>
      <c r="C2980" t="s">
        <v>24</v>
      </c>
      <c r="D2980" t="s">
        <v>42</v>
      </c>
      <c r="E2980">
        <v>157.18</v>
      </c>
      <c r="F2980">
        <v>56837283</v>
      </c>
      <c r="G2980" s="2">
        <v>44082.852384259262</v>
      </c>
      <c r="H2980" t="s">
        <v>1364</v>
      </c>
      <c r="I2980">
        <f t="shared" si="46"/>
        <v>361606.33032192389</v>
      </c>
    </row>
    <row r="2981" spans="1:9" x14ac:dyDescent="0.25">
      <c r="A2981">
        <v>3980</v>
      </c>
      <c r="B2981" t="s">
        <v>18</v>
      </c>
      <c r="C2981" t="s">
        <v>33</v>
      </c>
      <c r="D2981" t="s">
        <v>45</v>
      </c>
      <c r="E2981">
        <v>79.489999999999995</v>
      </c>
      <c r="F2981">
        <v>60504891</v>
      </c>
      <c r="G2981" s="2">
        <v>43880.124259259261</v>
      </c>
      <c r="H2981" t="s">
        <v>964</v>
      </c>
      <c r="I2981">
        <f t="shared" si="46"/>
        <v>761163.55516417162</v>
      </c>
    </row>
    <row r="2982" spans="1:9" x14ac:dyDescent="0.25">
      <c r="A2982">
        <v>3981</v>
      </c>
      <c r="B2982" t="s">
        <v>16</v>
      </c>
      <c r="C2982" t="s">
        <v>31</v>
      </c>
      <c r="D2982" t="s">
        <v>40</v>
      </c>
      <c r="E2982">
        <v>172.43</v>
      </c>
      <c r="F2982">
        <v>77921783</v>
      </c>
      <c r="G2982" s="2">
        <v>42736.50880787037</v>
      </c>
      <c r="H2982" t="s">
        <v>632</v>
      </c>
      <c r="I2982">
        <f t="shared" si="46"/>
        <v>451903.86243693088</v>
      </c>
    </row>
    <row r="2983" spans="1:9" x14ac:dyDescent="0.25">
      <c r="A2983">
        <v>3982</v>
      </c>
      <c r="B2983" t="s">
        <v>22</v>
      </c>
      <c r="C2983" t="s">
        <v>37</v>
      </c>
      <c r="D2983" t="s">
        <v>46</v>
      </c>
      <c r="E2983">
        <v>97.85</v>
      </c>
      <c r="F2983">
        <v>92354889</v>
      </c>
      <c r="G2983" s="2">
        <v>44112.932662037027</v>
      </c>
      <c r="H2983" t="s">
        <v>1353</v>
      </c>
      <c r="I2983">
        <f t="shared" si="46"/>
        <v>943841.48185998981</v>
      </c>
    </row>
    <row r="2984" spans="1:9" x14ac:dyDescent="0.25">
      <c r="A2984">
        <v>3983</v>
      </c>
      <c r="B2984" t="s">
        <v>17</v>
      </c>
      <c r="C2984" t="s">
        <v>32</v>
      </c>
      <c r="D2984" t="s">
        <v>38</v>
      </c>
      <c r="E2984">
        <v>198.8</v>
      </c>
      <c r="F2984">
        <v>47454602</v>
      </c>
      <c r="G2984" s="2">
        <v>42492.836377314823</v>
      </c>
      <c r="H2984" t="s">
        <v>415</v>
      </c>
      <c r="I2984">
        <f t="shared" si="46"/>
        <v>238705.24144869213</v>
      </c>
    </row>
    <row r="2985" spans="1:9" x14ac:dyDescent="0.25">
      <c r="A2985">
        <v>3984</v>
      </c>
      <c r="B2985" t="s">
        <v>20</v>
      </c>
      <c r="C2985" t="s">
        <v>35</v>
      </c>
      <c r="D2985" t="s">
        <v>42</v>
      </c>
      <c r="E2985">
        <v>70.69</v>
      </c>
      <c r="F2985">
        <v>51729105</v>
      </c>
      <c r="G2985" s="2">
        <v>41020.941168981481</v>
      </c>
      <c r="H2985" t="s">
        <v>705</v>
      </c>
      <c r="I2985">
        <f t="shared" si="46"/>
        <v>731774.01329749613</v>
      </c>
    </row>
    <row r="2986" spans="1:9" x14ac:dyDescent="0.25">
      <c r="A2986">
        <v>3985</v>
      </c>
      <c r="B2986" t="s">
        <v>15</v>
      </c>
      <c r="C2986" t="s">
        <v>30</v>
      </c>
      <c r="D2986" t="s">
        <v>43</v>
      </c>
      <c r="E2986">
        <v>38.54</v>
      </c>
      <c r="F2986">
        <v>80110134</v>
      </c>
      <c r="G2986" s="2">
        <v>40331.225266203714</v>
      </c>
      <c r="H2986" t="s">
        <v>266</v>
      </c>
      <c r="I2986">
        <f t="shared" si="46"/>
        <v>2078623.0928905034</v>
      </c>
    </row>
    <row r="2987" spans="1:9" x14ac:dyDescent="0.25">
      <c r="A2987">
        <v>3986</v>
      </c>
      <c r="B2987" t="s">
        <v>19</v>
      </c>
      <c r="C2987" t="s">
        <v>34</v>
      </c>
      <c r="D2987" t="s">
        <v>38</v>
      </c>
      <c r="E2987">
        <v>127.53</v>
      </c>
      <c r="F2987">
        <v>23023000</v>
      </c>
      <c r="G2987" s="2">
        <v>40265.386481481481</v>
      </c>
      <c r="H2987" t="s">
        <v>877</v>
      </c>
      <c r="I2987">
        <f t="shared" si="46"/>
        <v>180530.07135575943</v>
      </c>
    </row>
    <row r="2988" spans="1:9" x14ac:dyDescent="0.25">
      <c r="A2988">
        <v>3987</v>
      </c>
      <c r="B2988" t="s">
        <v>22</v>
      </c>
      <c r="C2988" t="s">
        <v>37</v>
      </c>
      <c r="D2988" t="s">
        <v>42</v>
      </c>
      <c r="E2988">
        <v>149.28</v>
      </c>
      <c r="F2988">
        <v>6999773</v>
      </c>
      <c r="G2988" s="2">
        <v>38568.289652777778</v>
      </c>
      <c r="H2988" t="s">
        <v>636</v>
      </c>
      <c r="I2988">
        <f t="shared" si="46"/>
        <v>46890.226420150051</v>
      </c>
    </row>
    <row r="2989" spans="1:9" x14ac:dyDescent="0.25">
      <c r="A2989">
        <v>3988</v>
      </c>
      <c r="B2989" t="s">
        <v>19</v>
      </c>
      <c r="C2989" t="s">
        <v>34</v>
      </c>
      <c r="D2989" t="s">
        <v>41</v>
      </c>
      <c r="E2989">
        <v>62.19</v>
      </c>
      <c r="F2989">
        <v>77112458</v>
      </c>
      <c r="G2989" s="2">
        <v>40569.174826388888</v>
      </c>
      <c r="H2989" t="s">
        <v>145</v>
      </c>
      <c r="I2989">
        <f t="shared" si="46"/>
        <v>1239949.4774079435</v>
      </c>
    </row>
    <row r="2990" spans="1:9" x14ac:dyDescent="0.25">
      <c r="A2990">
        <v>3989</v>
      </c>
      <c r="B2990" t="s">
        <v>13</v>
      </c>
      <c r="C2990" t="s">
        <v>28</v>
      </c>
      <c r="D2990" t="s">
        <v>46</v>
      </c>
      <c r="E2990">
        <v>33.299999999999997</v>
      </c>
      <c r="F2990">
        <v>36461551</v>
      </c>
      <c r="G2990" s="2">
        <v>41475.667685185188</v>
      </c>
      <c r="H2990" t="s">
        <v>1253</v>
      </c>
      <c r="I2990">
        <f t="shared" si="46"/>
        <v>1094941.4714714715</v>
      </c>
    </row>
    <row r="2991" spans="1:9" x14ac:dyDescent="0.25">
      <c r="A2991">
        <v>3990</v>
      </c>
      <c r="B2991" t="s">
        <v>12</v>
      </c>
      <c r="C2991" t="s">
        <v>27</v>
      </c>
      <c r="D2991" t="s">
        <v>44</v>
      </c>
      <c r="E2991">
        <v>143.57</v>
      </c>
      <c r="F2991">
        <v>84673062</v>
      </c>
      <c r="G2991" s="2">
        <v>42838.977349537039</v>
      </c>
      <c r="H2991" t="s">
        <v>1002</v>
      </c>
      <c r="I2991">
        <f t="shared" si="46"/>
        <v>589768.48923869897</v>
      </c>
    </row>
    <row r="2992" spans="1:9" x14ac:dyDescent="0.25">
      <c r="A2992">
        <v>3991</v>
      </c>
      <c r="B2992" t="s">
        <v>21</v>
      </c>
      <c r="C2992" t="s">
        <v>36</v>
      </c>
      <c r="D2992" t="s">
        <v>48</v>
      </c>
      <c r="E2992">
        <v>142.63999999999999</v>
      </c>
      <c r="F2992">
        <v>50810535</v>
      </c>
      <c r="G2992" s="2">
        <v>41230.362511574072</v>
      </c>
      <c r="H2992" t="s">
        <v>81</v>
      </c>
      <c r="I2992">
        <f t="shared" si="46"/>
        <v>356215.19209197984</v>
      </c>
    </row>
    <row r="2993" spans="1:9" x14ac:dyDescent="0.25">
      <c r="A2993">
        <v>3992</v>
      </c>
      <c r="B2993" t="s">
        <v>14</v>
      </c>
      <c r="C2993" t="s">
        <v>29</v>
      </c>
      <c r="D2993" t="s">
        <v>44</v>
      </c>
      <c r="E2993">
        <v>197.53</v>
      </c>
      <c r="F2993">
        <v>26901570</v>
      </c>
      <c r="G2993" s="2">
        <v>43528.777268518519</v>
      </c>
      <c r="H2993" t="s">
        <v>525</v>
      </c>
      <c r="I2993">
        <f t="shared" si="46"/>
        <v>136189.79395534855</v>
      </c>
    </row>
    <row r="2994" spans="1:9" x14ac:dyDescent="0.25">
      <c r="A2994">
        <v>3993</v>
      </c>
      <c r="B2994" t="s">
        <v>13</v>
      </c>
      <c r="C2994" t="s">
        <v>28</v>
      </c>
      <c r="D2994" t="s">
        <v>46</v>
      </c>
      <c r="E2994">
        <v>37.799999999999997</v>
      </c>
      <c r="F2994">
        <v>80588888</v>
      </c>
      <c r="G2994" s="2">
        <v>38332.93849537037</v>
      </c>
      <c r="H2994" t="s">
        <v>487</v>
      </c>
      <c r="I2994">
        <f t="shared" si="46"/>
        <v>2131981.1640211642</v>
      </c>
    </row>
    <row r="2995" spans="1:9" x14ac:dyDescent="0.25">
      <c r="A2995">
        <v>3994</v>
      </c>
      <c r="B2995" t="s">
        <v>10</v>
      </c>
      <c r="C2995" t="s">
        <v>25</v>
      </c>
      <c r="D2995" t="s">
        <v>38</v>
      </c>
      <c r="E2995">
        <v>124.32</v>
      </c>
      <c r="F2995">
        <v>54532987</v>
      </c>
      <c r="G2995" s="2">
        <v>42808.98814814815</v>
      </c>
      <c r="H2995" t="s">
        <v>374</v>
      </c>
      <c r="I2995">
        <f t="shared" si="46"/>
        <v>438650.15283140284</v>
      </c>
    </row>
    <row r="2996" spans="1:9" x14ac:dyDescent="0.25">
      <c r="A2996">
        <v>3995</v>
      </c>
      <c r="B2996" t="s">
        <v>22</v>
      </c>
      <c r="C2996" t="s">
        <v>37</v>
      </c>
      <c r="D2996" t="s">
        <v>45</v>
      </c>
      <c r="E2996">
        <v>196.94</v>
      </c>
      <c r="F2996">
        <v>35529877</v>
      </c>
      <c r="G2996" s="2">
        <v>40336.950972222221</v>
      </c>
      <c r="H2996" t="s">
        <v>630</v>
      </c>
      <c r="I2996">
        <f t="shared" si="46"/>
        <v>180409.65268609728</v>
      </c>
    </row>
    <row r="2997" spans="1:9" x14ac:dyDescent="0.25">
      <c r="A2997">
        <v>3996</v>
      </c>
      <c r="B2997" t="s">
        <v>10</v>
      </c>
      <c r="C2997" t="s">
        <v>25</v>
      </c>
      <c r="D2997" t="s">
        <v>38</v>
      </c>
      <c r="E2997">
        <v>162.84</v>
      </c>
      <c r="F2997">
        <v>69531907</v>
      </c>
      <c r="G2997" s="2">
        <v>42881.017048611109</v>
      </c>
      <c r="H2997" t="s">
        <v>725</v>
      </c>
      <c r="I2997">
        <f t="shared" si="46"/>
        <v>426995.25300908869</v>
      </c>
    </row>
    <row r="2998" spans="1:9" x14ac:dyDescent="0.25">
      <c r="A2998">
        <v>3997</v>
      </c>
      <c r="B2998" t="s">
        <v>17</v>
      </c>
      <c r="C2998" t="s">
        <v>32</v>
      </c>
      <c r="D2998" t="s">
        <v>39</v>
      </c>
      <c r="E2998">
        <v>81.680000000000007</v>
      </c>
      <c r="F2998">
        <v>44558249</v>
      </c>
      <c r="G2998" s="2">
        <v>41081.891157407408</v>
      </c>
      <c r="H2998" t="s">
        <v>966</v>
      </c>
      <c r="I2998">
        <f t="shared" si="46"/>
        <v>545522.14740450529</v>
      </c>
    </row>
    <row r="2999" spans="1:9" x14ac:dyDescent="0.25">
      <c r="A2999">
        <v>3998</v>
      </c>
      <c r="B2999" t="s">
        <v>9</v>
      </c>
      <c r="C2999" t="s">
        <v>24</v>
      </c>
      <c r="D2999" t="s">
        <v>44</v>
      </c>
      <c r="E2999">
        <v>140.66</v>
      </c>
      <c r="F2999">
        <v>39109544</v>
      </c>
      <c r="G2999" s="2">
        <v>41486.254988425928</v>
      </c>
      <c r="H2999" t="s">
        <v>1365</v>
      </c>
      <c r="I2999">
        <f t="shared" si="46"/>
        <v>278043.11104791699</v>
      </c>
    </row>
    <row r="3000" spans="1:9" x14ac:dyDescent="0.25">
      <c r="A3000">
        <v>3999</v>
      </c>
      <c r="B3000" t="s">
        <v>19</v>
      </c>
      <c r="C3000" t="s">
        <v>34</v>
      </c>
      <c r="D3000" t="s">
        <v>47</v>
      </c>
      <c r="E3000">
        <v>107.6</v>
      </c>
      <c r="F3000">
        <v>41167420</v>
      </c>
      <c r="G3000" s="2">
        <v>37905.684363425928</v>
      </c>
      <c r="H3000" t="s">
        <v>269</v>
      </c>
      <c r="I3000">
        <f t="shared" si="46"/>
        <v>382596.84014869889</v>
      </c>
    </row>
    <row r="3001" spans="1:9" x14ac:dyDescent="0.25">
      <c r="A3001">
        <v>4000</v>
      </c>
      <c r="B3001" t="s">
        <v>13</v>
      </c>
      <c r="C3001" t="s">
        <v>28</v>
      </c>
      <c r="D3001" t="s">
        <v>40</v>
      </c>
      <c r="E3001">
        <v>111.99</v>
      </c>
      <c r="F3001">
        <v>96826229</v>
      </c>
      <c r="G3001" s="2">
        <v>39096.446053240739</v>
      </c>
      <c r="H3001" t="s">
        <v>148</v>
      </c>
      <c r="I3001">
        <f t="shared" si="46"/>
        <v>864597.09795517463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0347D-E07C-4764-A0A9-7DD4BD079B27}">
  <dimension ref="A1:H1501"/>
  <sheetViews>
    <sheetView topLeftCell="A1480" workbookViewId="0">
      <selection activeCell="I4" sqref="I4"/>
    </sheetView>
  </sheetViews>
  <sheetFormatPr defaultRowHeight="15" x14ac:dyDescent="0.25"/>
  <cols>
    <col min="1" max="1" width="23.7109375" bestFit="1" customWidth="1"/>
    <col min="2" max="2" width="12.85546875" bestFit="1" customWidth="1"/>
    <col min="3" max="3" width="14.28515625" bestFit="1" customWidth="1"/>
    <col min="4" max="4" width="19.5703125" bestFit="1" customWidth="1"/>
    <col min="5" max="5" width="23" bestFit="1" customWidth="1"/>
    <col min="6" max="6" width="21.140625" bestFit="1" customWidth="1"/>
    <col min="8" max="8" width="23" bestFit="1" customWidth="1"/>
  </cols>
  <sheetData>
    <row r="1" spans="1:8" x14ac:dyDescent="0.25">
      <c r="A1" s="1" t="s">
        <v>7</v>
      </c>
      <c r="B1" s="1" t="s">
        <v>1366</v>
      </c>
      <c r="C1" s="1" t="s">
        <v>1367</v>
      </c>
      <c r="D1" s="1" t="s">
        <v>1368</v>
      </c>
      <c r="E1" s="1" t="s">
        <v>1369</v>
      </c>
      <c r="F1" s="1" t="s">
        <v>1370</v>
      </c>
      <c r="G1" s="1" t="s">
        <v>1371</v>
      </c>
      <c r="H1" s="1" t="s">
        <v>1372</v>
      </c>
    </row>
    <row r="2" spans="1:8" x14ac:dyDescent="0.25">
      <c r="A2" t="s">
        <v>819</v>
      </c>
      <c r="B2">
        <v>1193</v>
      </c>
      <c r="C2" t="s">
        <v>1373</v>
      </c>
      <c r="D2" t="s">
        <v>1374</v>
      </c>
      <c r="E2" s="2">
        <v>44198.371076388888</v>
      </c>
      <c r="F2" s="2">
        <v>44876.541886574072</v>
      </c>
      <c r="G2">
        <v>10.210000000000001</v>
      </c>
      <c r="H2" t="s">
        <v>1375</v>
      </c>
    </row>
    <row r="3" spans="1:8" x14ac:dyDescent="0.25">
      <c r="A3" t="s">
        <v>1376</v>
      </c>
      <c r="B3">
        <v>1694</v>
      </c>
      <c r="C3" t="s">
        <v>1373</v>
      </c>
      <c r="D3" t="s">
        <v>1377</v>
      </c>
      <c r="E3" s="2">
        <v>44709.580868055556</v>
      </c>
      <c r="F3" s="2">
        <v>44746.503703703696</v>
      </c>
      <c r="G3">
        <v>9.73</v>
      </c>
      <c r="H3" t="s">
        <v>1378</v>
      </c>
    </row>
    <row r="4" spans="1:8" x14ac:dyDescent="0.25">
      <c r="A4" t="s">
        <v>311</v>
      </c>
      <c r="B4">
        <v>1652</v>
      </c>
      <c r="C4" t="s">
        <v>1379</v>
      </c>
      <c r="D4" t="s">
        <v>1377</v>
      </c>
      <c r="E4" s="2">
        <v>43619.570671296293</v>
      </c>
      <c r="F4" s="2">
        <v>44696.567442129628</v>
      </c>
      <c r="G4">
        <v>19.23</v>
      </c>
      <c r="H4" t="s">
        <v>1380</v>
      </c>
    </row>
    <row r="5" spans="1:8" x14ac:dyDescent="0.25">
      <c r="A5" t="s">
        <v>1284</v>
      </c>
      <c r="B5">
        <v>2299</v>
      </c>
      <c r="C5" t="s">
        <v>1381</v>
      </c>
      <c r="D5" t="s">
        <v>1374</v>
      </c>
      <c r="E5" s="2">
        <v>44557.426550925928</v>
      </c>
      <c r="F5" s="2">
        <v>44556.426550925928</v>
      </c>
      <c r="G5">
        <v>9.98</v>
      </c>
      <c r="H5" t="s">
        <v>1382</v>
      </c>
    </row>
    <row r="6" spans="1:8" x14ac:dyDescent="0.25">
      <c r="A6" t="s">
        <v>281</v>
      </c>
      <c r="B6">
        <v>1348</v>
      </c>
      <c r="C6" t="s">
        <v>1373</v>
      </c>
      <c r="D6" t="s">
        <v>1377</v>
      </c>
      <c r="E6" s="2">
        <v>43956.33934027778</v>
      </c>
      <c r="F6" s="2">
        <v>44523.746180555558</v>
      </c>
      <c r="G6">
        <v>5.52</v>
      </c>
      <c r="H6" t="s">
        <v>1383</v>
      </c>
    </row>
    <row r="7" spans="1:8" x14ac:dyDescent="0.25">
      <c r="A7" t="s">
        <v>560</v>
      </c>
      <c r="B7">
        <v>2149</v>
      </c>
      <c r="C7" t="s">
        <v>1373</v>
      </c>
      <c r="D7" t="s">
        <v>1374</v>
      </c>
      <c r="E7" s="2">
        <v>43967.496145833327</v>
      </c>
      <c r="F7" s="2">
        <v>44726.601886574077</v>
      </c>
      <c r="G7">
        <v>5.7</v>
      </c>
      <c r="H7" t="s">
        <v>1384</v>
      </c>
    </row>
    <row r="8" spans="1:8" x14ac:dyDescent="0.25">
      <c r="A8" t="s">
        <v>1385</v>
      </c>
      <c r="B8">
        <v>2466</v>
      </c>
      <c r="C8" t="s">
        <v>1381</v>
      </c>
      <c r="D8" t="s">
        <v>1374</v>
      </c>
      <c r="E8" s="2">
        <v>43843.106307870366</v>
      </c>
      <c r="F8" s="2">
        <v>44521.985486111109</v>
      </c>
      <c r="G8">
        <v>14.3</v>
      </c>
      <c r="H8" t="s">
        <v>1386</v>
      </c>
    </row>
    <row r="9" spans="1:8" x14ac:dyDescent="0.25">
      <c r="A9" t="s">
        <v>940</v>
      </c>
      <c r="B9">
        <v>2431</v>
      </c>
      <c r="C9" t="s">
        <v>1373</v>
      </c>
      <c r="D9" t="s">
        <v>1374</v>
      </c>
      <c r="E9" s="2">
        <v>43622.534814814811</v>
      </c>
      <c r="F9" s="2">
        <v>44859.411226851851</v>
      </c>
      <c r="G9">
        <v>18.28</v>
      </c>
      <c r="H9" t="s">
        <v>1387</v>
      </c>
    </row>
    <row r="10" spans="1:8" x14ac:dyDescent="0.25">
      <c r="A10" t="s">
        <v>392</v>
      </c>
      <c r="B10">
        <v>2136</v>
      </c>
      <c r="C10" t="s">
        <v>1379</v>
      </c>
      <c r="D10" t="s">
        <v>1374</v>
      </c>
      <c r="E10" s="2">
        <v>44020.101284722223</v>
      </c>
      <c r="F10" s="2">
        <v>44799.637187499997</v>
      </c>
      <c r="G10">
        <v>10.97</v>
      </c>
      <c r="H10" t="s">
        <v>1388</v>
      </c>
    </row>
    <row r="11" spans="1:8" x14ac:dyDescent="0.25">
      <c r="A11" t="s">
        <v>1389</v>
      </c>
      <c r="B11">
        <v>1523</v>
      </c>
      <c r="C11" t="s">
        <v>1373</v>
      </c>
      <c r="D11" t="s">
        <v>1377</v>
      </c>
      <c r="E11" s="2">
        <v>44386.914814814823</v>
      </c>
      <c r="F11" s="2">
        <v>44598.129131944443</v>
      </c>
      <c r="G11">
        <v>11.24</v>
      </c>
      <c r="H11" t="s">
        <v>1390</v>
      </c>
    </row>
    <row r="12" spans="1:8" x14ac:dyDescent="0.25">
      <c r="A12" t="s">
        <v>1391</v>
      </c>
      <c r="B12">
        <v>1709</v>
      </c>
      <c r="C12" t="s">
        <v>1379</v>
      </c>
      <c r="D12" t="s">
        <v>1377</v>
      </c>
      <c r="E12" s="2">
        <v>43424.041608796288</v>
      </c>
      <c r="F12" s="2">
        <v>44627.345451388886</v>
      </c>
      <c r="G12">
        <v>18.14</v>
      </c>
      <c r="H12" t="s">
        <v>1392</v>
      </c>
    </row>
    <row r="13" spans="1:8" x14ac:dyDescent="0.25">
      <c r="A13" t="s">
        <v>1153</v>
      </c>
      <c r="B13">
        <v>1594</v>
      </c>
      <c r="C13" t="s">
        <v>1381</v>
      </c>
      <c r="D13" t="s">
        <v>1374</v>
      </c>
      <c r="E13" s="2">
        <v>43583.001215277778</v>
      </c>
      <c r="F13" s="2">
        <v>44643.175717592603</v>
      </c>
      <c r="G13">
        <v>13.8</v>
      </c>
      <c r="H13" t="s">
        <v>1393</v>
      </c>
    </row>
    <row r="14" spans="1:8" x14ac:dyDescent="0.25">
      <c r="A14" t="s">
        <v>500</v>
      </c>
      <c r="B14">
        <v>1027</v>
      </c>
      <c r="C14" t="s">
        <v>1381</v>
      </c>
      <c r="D14" t="s">
        <v>1374</v>
      </c>
      <c r="E14" s="2">
        <v>44978.440069444441</v>
      </c>
      <c r="F14" s="2">
        <v>44964.440069444441</v>
      </c>
      <c r="G14">
        <v>6.96</v>
      </c>
      <c r="H14" t="s">
        <v>1394</v>
      </c>
    </row>
    <row r="15" spans="1:8" x14ac:dyDescent="0.25">
      <c r="A15" t="s">
        <v>485</v>
      </c>
      <c r="B15">
        <v>1947</v>
      </c>
      <c r="C15" t="s">
        <v>1379</v>
      </c>
      <c r="D15" t="s">
        <v>1374</v>
      </c>
      <c r="E15" s="2">
        <v>43673.209317129629</v>
      </c>
      <c r="F15" s="2">
        <v>45098.664363425924</v>
      </c>
      <c r="G15">
        <v>15.99</v>
      </c>
      <c r="H15" t="s">
        <v>1395</v>
      </c>
    </row>
    <row r="16" spans="1:8" x14ac:dyDescent="0.25">
      <c r="A16" t="s">
        <v>1036</v>
      </c>
      <c r="B16">
        <v>1341</v>
      </c>
      <c r="C16" t="s">
        <v>1379</v>
      </c>
      <c r="D16" t="s">
        <v>1374</v>
      </c>
      <c r="E16" s="2">
        <v>44300.674641203703</v>
      </c>
      <c r="F16" s="2">
        <v>44720.347569444442</v>
      </c>
      <c r="G16">
        <v>12.15</v>
      </c>
      <c r="H16" t="s">
        <v>1396</v>
      </c>
    </row>
    <row r="17" spans="1:8" x14ac:dyDescent="0.25">
      <c r="A17" t="s">
        <v>1309</v>
      </c>
      <c r="B17">
        <v>1994</v>
      </c>
      <c r="C17" t="s">
        <v>1373</v>
      </c>
      <c r="D17" t="s">
        <v>1374</v>
      </c>
      <c r="E17" s="2">
        <v>43802.052881944437</v>
      </c>
      <c r="F17" s="2">
        <v>44616.447094907409</v>
      </c>
      <c r="G17">
        <v>14.73</v>
      </c>
      <c r="H17" t="s">
        <v>1397</v>
      </c>
    </row>
    <row r="18" spans="1:8" x14ac:dyDescent="0.25">
      <c r="A18" t="s">
        <v>641</v>
      </c>
      <c r="B18">
        <v>1570</v>
      </c>
      <c r="C18" t="s">
        <v>1373</v>
      </c>
      <c r="D18" t="s">
        <v>1377</v>
      </c>
      <c r="E18" s="2">
        <v>44502.413576388892</v>
      </c>
      <c r="F18" s="2">
        <v>45054.165925925918</v>
      </c>
      <c r="G18">
        <v>13.89</v>
      </c>
      <c r="H18" t="s">
        <v>1398</v>
      </c>
    </row>
    <row r="19" spans="1:8" x14ac:dyDescent="0.25">
      <c r="A19" t="s">
        <v>132</v>
      </c>
      <c r="B19">
        <v>2122</v>
      </c>
      <c r="C19" t="s">
        <v>1379</v>
      </c>
      <c r="D19" t="s">
        <v>1374</v>
      </c>
      <c r="E19" s="2">
        <v>44303.237303240741</v>
      </c>
      <c r="F19" s="2">
        <v>44688.222951388889</v>
      </c>
      <c r="G19">
        <v>16.21</v>
      </c>
      <c r="H19" t="s">
        <v>1399</v>
      </c>
    </row>
    <row r="20" spans="1:8" x14ac:dyDescent="0.25">
      <c r="A20" t="s">
        <v>462</v>
      </c>
      <c r="B20">
        <v>2070</v>
      </c>
      <c r="C20" t="s">
        <v>1373</v>
      </c>
      <c r="D20" t="s">
        <v>1374</v>
      </c>
      <c r="E20" s="2">
        <v>43712.245659722219</v>
      </c>
      <c r="F20" s="2">
        <v>44848.684548611112</v>
      </c>
      <c r="G20">
        <v>9.7100000000000009</v>
      </c>
      <c r="H20" t="s">
        <v>1400</v>
      </c>
    </row>
    <row r="21" spans="1:8" x14ac:dyDescent="0.25">
      <c r="A21" t="s">
        <v>1164</v>
      </c>
      <c r="B21">
        <v>1509</v>
      </c>
      <c r="C21" t="s">
        <v>1373</v>
      </c>
      <c r="D21" t="s">
        <v>1377</v>
      </c>
      <c r="E21" s="2">
        <v>43669.788217592592</v>
      </c>
      <c r="F21" s="2">
        <v>44644.240937499999</v>
      </c>
      <c r="G21">
        <v>13.68</v>
      </c>
      <c r="H21" t="s">
        <v>1401</v>
      </c>
    </row>
    <row r="22" spans="1:8" x14ac:dyDescent="0.25">
      <c r="A22" t="s">
        <v>576</v>
      </c>
      <c r="B22">
        <v>1714</v>
      </c>
      <c r="C22" t="s">
        <v>1373</v>
      </c>
      <c r="D22" t="s">
        <v>1377</v>
      </c>
      <c r="E22" s="2">
        <v>43839.803935185177</v>
      </c>
      <c r="F22" s="2">
        <v>44613.629236111112</v>
      </c>
      <c r="G22">
        <v>19.43</v>
      </c>
      <c r="H22" t="s">
        <v>1402</v>
      </c>
    </row>
    <row r="23" spans="1:8" x14ac:dyDescent="0.25">
      <c r="A23" t="s">
        <v>135</v>
      </c>
      <c r="B23">
        <v>1147</v>
      </c>
      <c r="C23" t="s">
        <v>1381</v>
      </c>
      <c r="D23" t="s">
        <v>1377</v>
      </c>
      <c r="E23" s="2">
        <v>44702.845254629632</v>
      </c>
      <c r="F23" s="2">
        <v>45061.50408564815</v>
      </c>
      <c r="G23">
        <v>9.35</v>
      </c>
      <c r="H23" t="s">
        <v>1403</v>
      </c>
    </row>
    <row r="24" spans="1:8" x14ac:dyDescent="0.25">
      <c r="A24" t="s">
        <v>540</v>
      </c>
      <c r="B24">
        <v>1911</v>
      </c>
      <c r="C24" t="s">
        <v>1373</v>
      </c>
      <c r="D24" t="s">
        <v>1377</v>
      </c>
      <c r="E24" s="2">
        <v>43716.861875000002</v>
      </c>
      <c r="F24" s="2">
        <v>45030.402905092589</v>
      </c>
      <c r="G24">
        <v>6.1</v>
      </c>
      <c r="H24" t="s">
        <v>1404</v>
      </c>
    </row>
    <row r="25" spans="1:8" x14ac:dyDescent="0.25">
      <c r="A25" t="s">
        <v>179</v>
      </c>
      <c r="B25">
        <v>2176</v>
      </c>
      <c r="C25" t="s">
        <v>1373</v>
      </c>
      <c r="D25" t="s">
        <v>1377</v>
      </c>
      <c r="E25" s="2">
        <v>44463.113321759258</v>
      </c>
      <c r="F25" s="2">
        <v>44599.969027777777</v>
      </c>
      <c r="G25">
        <v>16.8</v>
      </c>
      <c r="H25" t="s">
        <v>1405</v>
      </c>
    </row>
    <row r="26" spans="1:8" x14ac:dyDescent="0.25">
      <c r="A26" t="s">
        <v>863</v>
      </c>
      <c r="B26">
        <v>2200</v>
      </c>
      <c r="C26" t="s">
        <v>1379</v>
      </c>
      <c r="D26" t="s">
        <v>1374</v>
      </c>
      <c r="E26" s="2">
        <v>44419.066921296297</v>
      </c>
      <c r="F26" s="2">
        <v>44736.806828703702</v>
      </c>
      <c r="G26">
        <v>14.44</v>
      </c>
      <c r="H26" t="s">
        <v>1406</v>
      </c>
    </row>
    <row r="27" spans="1:8" x14ac:dyDescent="0.25">
      <c r="A27" t="s">
        <v>170</v>
      </c>
      <c r="B27">
        <v>1466</v>
      </c>
      <c r="C27" t="s">
        <v>1381</v>
      </c>
      <c r="D27" t="s">
        <v>1374</v>
      </c>
      <c r="E27" s="2">
        <v>43703.758043981477</v>
      </c>
      <c r="F27" s="2">
        <v>44777.845833333333</v>
      </c>
      <c r="G27">
        <v>5.98</v>
      </c>
      <c r="H27" t="s">
        <v>1407</v>
      </c>
    </row>
    <row r="28" spans="1:8" x14ac:dyDescent="0.25">
      <c r="A28" t="s">
        <v>1336</v>
      </c>
      <c r="B28">
        <v>1858</v>
      </c>
      <c r="C28" t="s">
        <v>1381</v>
      </c>
      <c r="D28" t="s">
        <v>1377</v>
      </c>
      <c r="E28" s="2">
        <v>43596.376099537039</v>
      </c>
      <c r="F28" s="2">
        <v>44465.82707175926</v>
      </c>
      <c r="G28">
        <v>5.95</v>
      </c>
      <c r="H28" t="s">
        <v>1408</v>
      </c>
    </row>
    <row r="29" spans="1:8" x14ac:dyDescent="0.25">
      <c r="A29" t="s">
        <v>969</v>
      </c>
      <c r="B29">
        <v>1103</v>
      </c>
      <c r="C29" t="s">
        <v>1373</v>
      </c>
      <c r="D29" t="s">
        <v>1377</v>
      </c>
      <c r="E29" s="2">
        <v>43657.217361111107</v>
      </c>
      <c r="F29" s="2">
        <v>44923.446655092594</v>
      </c>
      <c r="G29">
        <v>14.18</v>
      </c>
      <c r="H29" t="s">
        <v>1409</v>
      </c>
    </row>
    <row r="30" spans="1:8" x14ac:dyDescent="0.25">
      <c r="A30" t="s">
        <v>608</v>
      </c>
      <c r="B30">
        <v>1292</v>
      </c>
      <c r="C30" t="s">
        <v>1381</v>
      </c>
      <c r="D30" t="s">
        <v>1377</v>
      </c>
      <c r="E30" s="2">
        <v>44652.651284722233</v>
      </c>
      <c r="F30" s="2">
        <v>44898.604212962957</v>
      </c>
      <c r="G30">
        <v>14.29</v>
      </c>
      <c r="H30" t="s">
        <v>1410</v>
      </c>
    </row>
    <row r="31" spans="1:8" x14ac:dyDescent="0.25">
      <c r="A31" t="s">
        <v>1411</v>
      </c>
      <c r="B31">
        <v>1072</v>
      </c>
      <c r="C31" t="s">
        <v>1381</v>
      </c>
      <c r="D31" t="s">
        <v>1374</v>
      </c>
      <c r="E31" s="2">
        <v>43663.061099537037</v>
      </c>
      <c r="F31" s="2">
        <v>44516.555115740739</v>
      </c>
      <c r="G31">
        <v>17.3</v>
      </c>
      <c r="H31" t="s">
        <v>1412</v>
      </c>
    </row>
    <row r="32" spans="1:8" x14ac:dyDescent="0.25">
      <c r="A32" t="s">
        <v>356</v>
      </c>
      <c r="B32">
        <v>2014</v>
      </c>
      <c r="C32" t="s">
        <v>1381</v>
      </c>
      <c r="D32" t="s">
        <v>1374</v>
      </c>
      <c r="E32" s="2">
        <v>44010.80395833333</v>
      </c>
      <c r="F32" s="2">
        <v>44700.169849537036</v>
      </c>
      <c r="G32">
        <v>18.84</v>
      </c>
      <c r="H32" t="s">
        <v>1413</v>
      </c>
    </row>
    <row r="33" spans="1:8" x14ac:dyDescent="0.25">
      <c r="A33" t="s">
        <v>505</v>
      </c>
      <c r="B33">
        <v>1722</v>
      </c>
      <c r="C33" t="s">
        <v>1373</v>
      </c>
      <c r="D33" t="s">
        <v>1374</v>
      </c>
      <c r="E33" s="2">
        <v>44159.907534722217</v>
      </c>
      <c r="F33" s="2">
        <v>44824.396956018521</v>
      </c>
      <c r="G33">
        <v>15.25</v>
      </c>
      <c r="H33" t="s">
        <v>1414</v>
      </c>
    </row>
    <row r="34" spans="1:8" x14ac:dyDescent="0.25">
      <c r="A34" t="s">
        <v>320</v>
      </c>
      <c r="B34">
        <v>2275</v>
      </c>
      <c r="C34" t="s">
        <v>1373</v>
      </c>
      <c r="D34" t="s">
        <v>1377</v>
      </c>
      <c r="E34" s="2">
        <v>44702.639374999999</v>
      </c>
      <c r="F34" s="2">
        <v>45016.434699074067</v>
      </c>
      <c r="G34">
        <v>10.89</v>
      </c>
      <c r="H34" t="s">
        <v>1415</v>
      </c>
    </row>
    <row r="35" spans="1:8" x14ac:dyDescent="0.25">
      <c r="A35" t="s">
        <v>1362</v>
      </c>
      <c r="B35">
        <v>2011</v>
      </c>
      <c r="C35" t="s">
        <v>1379</v>
      </c>
      <c r="D35" t="s">
        <v>1377</v>
      </c>
      <c r="E35" s="2">
        <v>44229.355381944442</v>
      </c>
      <c r="F35" s="2">
        <v>45119.857743055552</v>
      </c>
      <c r="G35">
        <v>16.8</v>
      </c>
      <c r="H35" t="s">
        <v>1416</v>
      </c>
    </row>
    <row r="36" spans="1:8" x14ac:dyDescent="0.25">
      <c r="A36" t="s">
        <v>1123</v>
      </c>
      <c r="B36">
        <v>2259</v>
      </c>
      <c r="C36" t="s">
        <v>1379</v>
      </c>
      <c r="D36" t="s">
        <v>1377</v>
      </c>
      <c r="E36" s="2">
        <v>44625.599143518521</v>
      </c>
      <c r="F36" s="2">
        <v>44595.599143518521</v>
      </c>
      <c r="G36">
        <v>11.15</v>
      </c>
      <c r="H36" t="s">
        <v>1417</v>
      </c>
    </row>
    <row r="37" spans="1:8" x14ac:dyDescent="0.25">
      <c r="A37" t="s">
        <v>691</v>
      </c>
      <c r="B37">
        <v>1434</v>
      </c>
      <c r="C37" t="s">
        <v>1373</v>
      </c>
      <c r="D37" t="s">
        <v>1377</v>
      </c>
      <c r="E37" s="2">
        <v>44837.897766203707</v>
      </c>
      <c r="F37" s="2">
        <v>44791.897766203707</v>
      </c>
      <c r="G37">
        <v>13.35</v>
      </c>
      <c r="H37" t="s">
        <v>1418</v>
      </c>
    </row>
    <row r="38" spans="1:8" x14ac:dyDescent="0.25">
      <c r="A38" t="s">
        <v>1126</v>
      </c>
      <c r="B38">
        <v>1882</v>
      </c>
      <c r="C38" t="s">
        <v>1373</v>
      </c>
      <c r="D38" t="s">
        <v>1377</v>
      </c>
      <c r="E38" s="2">
        <v>44136.514525462961</v>
      </c>
      <c r="F38" s="2">
        <v>44857.796435185177</v>
      </c>
      <c r="G38">
        <v>15.2</v>
      </c>
      <c r="H38" t="s">
        <v>1419</v>
      </c>
    </row>
    <row r="39" spans="1:8" x14ac:dyDescent="0.25">
      <c r="A39" t="s">
        <v>69</v>
      </c>
      <c r="B39">
        <v>1925</v>
      </c>
      <c r="C39" t="s">
        <v>1379</v>
      </c>
      <c r="D39" t="s">
        <v>1377</v>
      </c>
      <c r="E39" s="2">
        <v>44026.347627314812</v>
      </c>
      <c r="F39" s="2">
        <v>44640.500300925924</v>
      </c>
      <c r="G39">
        <v>12.21</v>
      </c>
      <c r="H39" t="s">
        <v>1420</v>
      </c>
    </row>
    <row r="40" spans="1:8" x14ac:dyDescent="0.25">
      <c r="A40" t="s">
        <v>180</v>
      </c>
      <c r="B40">
        <v>2241</v>
      </c>
      <c r="C40" t="s">
        <v>1379</v>
      </c>
      <c r="D40" t="s">
        <v>1377</v>
      </c>
      <c r="E40" s="2">
        <v>44895.687604166669</v>
      </c>
      <c r="F40" s="2">
        <v>45009.085949074077</v>
      </c>
      <c r="G40">
        <v>6.35</v>
      </c>
      <c r="H40" t="s">
        <v>1421</v>
      </c>
    </row>
    <row r="41" spans="1:8" x14ac:dyDescent="0.25">
      <c r="A41" t="s">
        <v>1422</v>
      </c>
      <c r="B41">
        <v>1710</v>
      </c>
      <c r="C41" t="s">
        <v>1373</v>
      </c>
      <c r="D41" t="s">
        <v>1377</v>
      </c>
      <c r="E41" s="2">
        <v>44531.492638888893</v>
      </c>
      <c r="F41" s="2">
        <v>44607.994398148148</v>
      </c>
      <c r="G41">
        <v>13.66</v>
      </c>
      <c r="H41" t="s">
        <v>1423</v>
      </c>
    </row>
    <row r="42" spans="1:8" x14ac:dyDescent="0.25">
      <c r="A42" t="s">
        <v>58</v>
      </c>
      <c r="B42">
        <v>2212</v>
      </c>
      <c r="C42" t="s">
        <v>1373</v>
      </c>
      <c r="D42" t="s">
        <v>1374</v>
      </c>
      <c r="E42" s="2">
        <v>44501.676979166667</v>
      </c>
      <c r="F42" s="2">
        <v>44750.866967592592</v>
      </c>
      <c r="G42">
        <v>12.62</v>
      </c>
      <c r="H42" t="s">
        <v>1424</v>
      </c>
    </row>
    <row r="43" spans="1:8" x14ac:dyDescent="0.25">
      <c r="A43" t="s">
        <v>1121</v>
      </c>
      <c r="B43">
        <v>1188</v>
      </c>
      <c r="C43" t="s">
        <v>1373</v>
      </c>
      <c r="D43" t="s">
        <v>1374</v>
      </c>
      <c r="E43" s="2">
        <v>44723.218402777777</v>
      </c>
      <c r="F43" s="2">
        <v>44772.091423611113</v>
      </c>
      <c r="G43">
        <v>17.91</v>
      </c>
      <c r="H43" t="s">
        <v>1425</v>
      </c>
    </row>
    <row r="44" spans="1:8" x14ac:dyDescent="0.25">
      <c r="A44" t="s">
        <v>1426</v>
      </c>
      <c r="B44">
        <v>2495</v>
      </c>
      <c r="C44" t="s">
        <v>1379</v>
      </c>
      <c r="D44" t="s">
        <v>1374</v>
      </c>
      <c r="E44" s="2">
        <v>44612.915983796287</v>
      </c>
      <c r="F44" s="2">
        <v>44941.216145833343</v>
      </c>
      <c r="G44">
        <v>14.66</v>
      </c>
      <c r="H44" t="s">
        <v>1427</v>
      </c>
    </row>
    <row r="45" spans="1:8" x14ac:dyDescent="0.25">
      <c r="A45" t="s">
        <v>634</v>
      </c>
      <c r="B45">
        <v>1503</v>
      </c>
      <c r="C45" t="s">
        <v>1373</v>
      </c>
      <c r="D45" t="s">
        <v>1374</v>
      </c>
      <c r="E45" s="2">
        <v>44966.173483796287</v>
      </c>
      <c r="F45" s="2">
        <v>44932.173483796287</v>
      </c>
      <c r="G45">
        <v>8.8000000000000007</v>
      </c>
      <c r="H45" t="s">
        <v>1428</v>
      </c>
    </row>
    <row r="46" spans="1:8" x14ac:dyDescent="0.25">
      <c r="A46" t="s">
        <v>458</v>
      </c>
      <c r="B46">
        <v>2411</v>
      </c>
      <c r="C46" t="s">
        <v>1379</v>
      </c>
      <c r="D46" t="s">
        <v>1377</v>
      </c>
      <c r="E46" s="2">
        <v>44702.061168981483</v>
      </c>
      <c r="F46" s="2">
        <v>45031.594699074078</v>
      </c>
      <c r="G46">
        <v>10.32</v>
      </c>
      <c r="H46" t="s">
        <v>1429</v>
      </c>
    </row>
    <row r="47" spans="1:8" x14ac:dyDescent="0.25">
      <c r="A47" t="s">
        <v>1057</v>
      </c>
      <c r="B47">
        <v>2496</v>
      </c>
      <c r="C47" t="s">
        <v>1373</v>
      </c>
      <c r="D47" t="s">
        <v>1374</v>
      </c>
      <c r="E47" s="2">
        <v>43471.092129629629</v>
      </c>
      <c r="F47" s="2">
        <v>45132.418854166674</v>
      </c>
      <c r="G47">
        <v>7.82</v>
      </c>
      <c r="H47" t="s">
        <v>1430</v>
      </c>
    </row>
    <row r="48" spans="1:8" x14ac:dyDescent="0.25">
      <c r="A48" t="s">
        <v>1315</v>
      </c>
      <c r="B48">
        <v>1224</v>
      </c>
      <c r="C48" t="s">
        <v>1379</v>
      </c>
      <c r="D48" t="s">
        <v>1377</v>
      </c>
      <c r="E48" s="2">
        <v>43748.693171296298</v>
      </c>
      <c r="F48" s="2">
        <v>44498.778437499997</v>
      </c>
      <c r="G48">
        <v>6.85</v>
      </c>
      <c r="H48" t="s">
        <v>1431</v>
      </c>
    </row>
    <row r="49" spans="1:8" x14ac:dyDescent="0.25">
      <c r="A49" t="s">
        <v>1119</v>
      </c>
      <c r="B49">
        <v>1818</v>
      </c>
      <c r="C49" t="s">
        <v>1381</v>
      </c>
      <c r="D49" t="s">
        <v>1377</v>
      </c>
      <c r="E49" s="2">
        <v>44328.145601851851</v>
      </c>
      <c r="F49" s="2">
        <v>44875.565567129634</v>
      </c>
      <c r="G49">
        <v>16.36</v>
      </c>
      <c r="H49" t="s">
        <v>1432</v>
      </c>
    </row>
    <row r="50" spans="1:8" x14ac:dyDescent="0.25">
      <c r="A50" t="s">
        <v>1060</v>
      </c>
      <c r="B50">
        <v>1998</v>
      </c>
      <c r="C50" t="s">
        <v>1381</v>
      </c>
      <c r="D50" t="s">
        <v>1377</v>
      </c>
      <c r="E50" s="2">
        <v>44320.23846064815</v>
      </c>
      <c r="F50" s="2">
        <v>44929.425358796303</v>
      </c>
      <c r="G50">
        <v>5.28</v>
      </c>
      <c r="H50" t="s">
        <v>1433</v>
      </c>
    </row>
    <row r="51" spans="1:8" x14ac:dyDescent="0.25">
      <c r="A51" t="s">
        <v>907</v>
      </c>
      <c r="B51">
        <v>1821</v>
      </c>
      <c r="C51" t="s">
        <v>1373</v>
      </c>
      <c r="D51" t="s">
        <v>1374</v>
      </c>
      <c r="E51" s="2">
        <v>44809.818298611113</v>
      </c>
      <c r="F51" s="2">
        <v>44973.622199074067</v>
      </c>
      <c r="G51">
        <v>11.81</v>
      </c>
      <c r="H51" t="s">
        <v>1434</v>
      </c>
    </row>
    <row r="52" spans="1:8" x14ac:dyDescent="0.25">
      <c r="A52" t="s">
        <v>684</v>
      </c>
      <c r="B52">
        <v>1851</v>
      </c>
      <c r="C52" t="s">
        <v>1381</v>
      </c>
      <c r="D52" t="s">
        <v>1374</v>
      </c>
      <c r="E52" s="2">
        <v>43830.855127314811</v>
      </c>
      <c r="F52" s="2">
        <v>44662.932187500002</v>
      </c>
      <c r="G52">
        <v>12.81</v>
      </c>
      <c r="H52" t="s">
        <v>1435</v>
      </c>
    </row>
    <row r="53" spans="1:8" x14ac:dyDescent="0.25">
      <c r="A53" t="s">
        <v>60</v>
      </c>
      <c r="B53">
        <v>1892</v>
      </c>
      <c r="C53" t="s">
        <v>1373</v>
      </c>
      <c r="D53" t="s">
        <v>1374</v>
      </c>
      <c r="E53" s="2">
        <v>44026.532766203702</v>
      </c>
      <c r="F53" s="2">
        <v>44786.891238425917</v>
      </c>
      <c r="G53">
        <v>16.96</v>
      </c>
      <c r="H53" t="s">
        <v>1436</v>
      </c>
    </row>
    <row r="54" spans="1:8" x14ac:dyDescent="0.25">
      <c r="A54" t="s">
        <v>285</v>
      </c>
      <c r="B54">
        <v>1530</v>
      </c>
      <c r="C54" t="s">
        <v>1379</v>
      </c>
      <c r="D54" t="s">
        <v>1377</v>
      </c>
      <c r="E54" s="2">
        <v>43889.950983796298</v>
      </c>
      <c r="F54" s="2">
        <v>44562.85297453704</v>
      </c>
      <c r="G54">
        <v>10.8</v>
      </c>
      <c r="H54" t="s">
        <v>1437</v>
      </c>
    </row>
    <row r="55" spans="1:8" x14ac:dyDescent="0.25">
      <c r="A55" t="s">
        <v>1166</v>
      </c>
      <c r="B55">
        <v>2165</v>
      </c>
      <c r="C55" t="s">
        <v>1373</v>
      </c>
      <c r="D55" t="s">
        <v>1377</v>
      </c>
      <c r="E55" s="2">
        <v>43912.195104166669</v>
      </c>
      <c r="F55" s="2">
        <v>44749.397129629629</v>
      </c>
      <c r="G55">
        <v>5.27</v>
      </c>
      <c r="H55" t="s">
        <v>1438</v>
      </c>
    </row>
    <row r="56" spans="1:8" x14ac:dyDescent="0.25">
      <c r="A56" t="s">
        <v>981</v>
      </c>
      <c r="B56">
        <v>2158</v>
      </c>
      <c r="C56" t="s">
        <v>1381</v>
      </c>
      <c r="D56" t="s">
        <v>1377</v>
      </c>
      <c r="E56" s="2">
        <v>43460.469976851848</v>
      </c>
      <c r="F56" s="2">
        <v>45085.48704861111</v>
      </c>
      <c r="G56">
        <v>7.49</v>
      </c>
      <c r="H56" t="s">
        <v>1439</v>
      </c>
    </row>
    <row r="57" spans="1:8" x14ac:dyDescent="0.25">
      <c r="A57" t="s">
        <v>398</v>
      </c>
      <c r="B57">
        <v>1708</v>
      </c>
      <c r="C57" t="s">
        <v>1381</v>
      </c>
      <c r="D57" t="s">
        <v>1374</v>
      </c>
      <c r="E57" s="2">
        <v>44606.768310185187</v>
      </c>
      <c r="F57" s="2">
        <v>44728.826122685183</v>
      </c>
      <c r="G57">
        <v>13.8</v>
      </c>
      <c r="H57" t="s">
        <v>1440</v>
      </c>
    </row>
    <row r="58" spans="1:8" x14ac:dyDescent="0.25">
      <c r="A58" t="s">
        <v>618</v>
      </c>
      <c r="B58">
        <v>2478</v>
      </c>
      <c r="C58" t="s">
        <v>1379</v>
      </c>
      <c r="D58" t="s">
        <v>1374</v>
      </c>
      <c r="E58" s="2">
        <v>43671.766967592594</v>
      </c>
      <c r="F58" s="2">
        <v>44916.983101851853</v>
      </c>
      <c r="G58">
        <v>18.36</v>
      </c>
      <c r="H58" t="s">
        <v>1441</v>
      </c>
    </row>
    <row r="59" spans="1:8" x14ac:dyDescent="0.25">
      <c r="A59" t="s">
        <v>305</v>
      </c>
      <c r="B59">
        <v>2032</v>
      </c>
      <c r="C59" t="s">
        <v>1373</v>
      </c>
      <c r="D59" t="s">
        <v>1374</v>
      </c>
      <c r="E59" s="2">
        <v>44455.59648148148</v>
      </c>
      <c r="F59" s="2">
        <v>45070.096539351849</v>
      </c>
      <c r="G59">
        <v>7.88</v>
      </c>
      <c r="H59" t="s">
        <v>1442</v>
      </c>
    </row>
    <row r="60" spans="1:8" x14ac:dyDescent="0.25">
      <c r="A60" t="s">
        <v>98</v>
      </c>
      <c r="B60">
        <v>2461</v>
      </c>
      <c r="C60" t="s">
        <v>1379</v>
      </c>
      <c r="D60" t="s">
        <v>1377</v>
      </c>
      <c r="E60" s="2">
        <v>44767.973981481482</v>
      </c>
      <c r="F60" s="2">
        <v>44749.973981481482</v>
      </c>
      <c r="G60">
        <v>19.88</v>
      </c>
      <c r="H60" t="s">
        <v>1443</v>
      </c>
    </row>
    <row r="61" spans="1:8" x14ac:dyDescent="0.25">
      <c r="A61" t="s">
        <v>693</v>
      </c>
      <c r="B61">
        <v>1151</v>
      </c>
      <c r="C61" t="s">
        <v>1379</v>
      </c>
      <c r="D61" t="s">
        <v>1377</v>
      </c>
      <c r="E61" s="2">
        <v>43931.810208333343</v>
      </c>
      <c r="F61" s="2">
        <v>44792.046736111108</v>
      </c>
      <c r="G61">
        <v>16.14</v>
      </c>
      <c r="H61" t="s">
        <v>1444</v>
      </c>
    </row>
    <row r="62" spans="1:8" x14ac:dyDescent="0.25">
      <c r="A62" t="s">
        <v>754</v>
      </c>
      <c r="B62">
        <v>2101</v>
      </c>
      <c r="C62" t="s">
        <v>1373</v>
      </c>
      <c r="D62" t="s">
        <v>1374</v>
      </c>
      <c r="E62" s="2">
        <v>44995.953981481478</v>
      </c>
      <c r="F62" s="2">
        <v>44999.649409722217</v>
      </c>
      <c r="G62">
        <v>18.510000000000002</v>
      </c>
      <c r="H62" t="s">
        <v>1445</v>
      </c>
    </row>
    <row r="63" spans="1:8" x14ac:dyDescent="0.25">
      <c r="A63" t="s">
        <v>1218</v>
      </c>
      <c r="B63">
        <v>1813</v>
      </c>
      <c r="C63" t="s">
        <v>1373</v>
      </c>
      <c r="D63" t="s">
        <v>1377</v>
      </c>
      <c r="E63" s="2">
        <v>44111.78162037037</v>
      </c>
      <c r="F63" s="2">
        <v>44644.039548611108</v>
      </c>
      <c r="G63">
        <v>13.47</v>
      </c>
      <c r="H63" t="s">
        <v>1446</v>
      </c>
    </row>
    <row r="64" spans="1:8" x14ac:dyDescent="0.25">
      <c r="A64" t="s">
        <v>1165</v>
      </c>
      <c r="B64">
        <v>2365</v>
      </c>
      <c r="C64" t="s">
        <v>1379</v>
      </c>
      <c r="D64" t="s">
        <v>1374</v>
      </c>
      <c r="E64" s="2">
        <v>43885.306759259263</v>
      </c>
      <c r="F64" s="2">
        <v>44811.6406712963</v>
      </c>
      <c r="G64">
        <v>14.18</v>
      </c>
      <c r="H64" t="s">
        <v>1447</v>
      </c>
    </row>
    <row r="65" spans="1:8" x14ac:dyDescent="0.25">
      <c r="A65" t="s">
        <v>324</v>
      </c>
      <c r="B65">
        <v>1174</v>
      </c>
      <c r="C65" t="s">
        <v>1379</v>
      </c>
      <c r="D65" t="s">
        <v>1374</v>
      </c>
      <c r="E65" s="2">
        <v>44065.281018518523</v>
      </c>
      <c r="F65" s="2">
        <v>45046.716307870367</v>
      </c>
      <c r="G65">
        <v>10.34</v>
      </c>
      <c r="H65" t="s">
        <v>1448</v>
      </c>
    </row>
    <row r="66" spans="1:8" x14ac:dyDescent="0.25">
      <c r="A66" t="s">
        <v>1449</v>
      </c>
      <c r="B66">
        <v>2258</v>
      </c>
      <c r="C66" t="s">
        <v>1373</v>
      </c>
      <c r="D66" t="s">
        <v>1374</v>
      </c>
      <c r="E66" s="2">
        <v>44604.565833333327</v>
      </c>
      <c r="F66" s="2">
        <v>44565.565833333327</v>
      </c>
      <c r="G66">
        <v>8.27</v>
      </c>
      <c r="H66" t="s">
        <v>1450</v>
      </c>
    </row>
    <row r="67" spans="1:8" x14ac:dyDescent="0.25">
      <c r="A67" t="s">
        <v>712</v>
      </c>
      <c r="B67">
        <v>2244</v>
      </c>
      <c r="C67" t="s">
        <v>1381</v>
      </c>
      <c r="D67" t="s">
        <v>1374</v>
      </c>
      <c r="E67" s="2">
        <v>44015.773958333331</v>
      </c>
      <c r="F67" s="2">
        <v>44587.507673611108</v>
      </c>
      <c r="G67">
        <v>15.36</v>
      </c>
      <c r="H67" t="s">
        <v>1451</v>
      </c>
    </row>
    <row r="68" spans="1:8" x14ac:dyDescent="0.25">
      <c r="A68" t="s">
        <v>426</v>
      </c>
      <c r="B68">
        <v>1508</v>
      </c>
      <c r="C68" t="s">
        <v>1381</v>
      </c>
      <c r="D68" t="s">
        <v>1377</v>
      </c>
      <c r="E68" s="2">
        <v>44919.72693287037</v>
      </c>
      <c r="F68" s="2">
        <v>44890.72693287037</v>
      </c>
      <c r="G68">
        <v>19.940000000000001</v>
      </c>
      <c r="H68" t="s">
        <v>1452</v>
      </c>
    </row>
    <row r="69" spans="1:8" x14ac:dyDescent="0.25">
      <c r="A69" t="s">
        <v>704</v>
      </c>
      <c r="B69">
        <v>2436</v>
      </c>
      <c r="C69" t="s">
        <v>1373</v>
      </c>
      <c r="D69" t="s">
        <v>1377</v>
      </c>
      <c r="E69" s="2">
        <v>44294.806805555563</v>
      </c>
      <c r="F69" s="2">
        <v>45094.307847222219</v>
      </c>
      <c r="G69">
        <v>15.38</v>
      </c>
      <c r="H69" t="s">
        <v>1453</v>
      </c>
    </row>
    <row r="70" spans="1:8" x14ac:dyDescent="0.25">
      <c r="A70" t="s">
        <v>381</v>
      </c>
      <c r="B70">
        <v>1801</v>
      </c>
      <c r="C70" t="s">
        <v>1381</v>
      </c>
      <c r="D70" t="s">
        <v>1374</v>
      </c>
      <c r="E70" s="2">
        <v>43387.059907407413</v>
      </c>
      <c r="F70" s="2">
        <v>44803.923888888887</v>
      </c>
      <c r="G70">
        <v>13.15</v>
      </c>
      <c r="H70" t="s">
        <v>1454</v>
      </c>
    </row>
    <row r="71" spans="1:8" x14ac:dyDescent="0.25">
      <c r="A71" t="s">
        <v>830</v>
      </c>
      <c r="B71">
        <v>1224</v>
      </c>
      <c r="C71" t="s">
        <v>1373</v>
      </c>
      <c r="D71" t="s">
        <v>1377</v>
      </c>
      <c r="E71" s="2">
        <v>44533.801770833343</v>
      </c>
      <c r="F71" s="2">
        <v>45101.952534722222</v>
      </c>
      <c r="G71">
        <v>11.15</v>
      </c>
      <c r="H71" t="s">
        <v>1455</v>
      </c>
    </row>
    <row r="72" spans="1:8" x14ac:dyDescent="0.25">
      <c r="A72" t="s">
        <v>873</v>
      </c>
      <c r="B72">
        <v>2443</v>
      </c>
      <c r="C72" t="s">
        <v>1381</v>
      </c>
      <c r="D72" t="s">
        <v>1374</v>
      </c>
      <c r="E72" s="2">
        <v>44922.919502314813</v>
      </c>
      <c r="F72" s="2">
        <v>44990.166620370372</v>
      </c>
      <c r="G72">
        <v>16.22</v>
      </c>
      <c r="H72" t="s">
        <v>1456</v>
      </c>
    </row>
    <row r="73" spans="1:8" x14ac:dyDescent="0.25">
      <c r="A73" t="s">
        <v>1054</v>
      </c>
      <c r="B73">
        <v>1810</v>
      </c>
      <c r="C73" t="s">
        <v>1381</v>
      </c>
      <c r="D73" t="s">
        <v>1377</v>
      </c>
      <c r="E73" s="2">
        <v>44443.262314814812</v>
      </c>
      <c r="F73" s="2">
        <v>44916.544918981483</v>
      </c>
      <c r="G73">
        <v>19.87</v>
      </c>
      <c r="H73" t="s">
        <v>1457</v>
      </c>
    </row>
    <row r="74" spans="1:8" x14ac:dyDescent="0.25">
      <c r="A74" t="s">
        <v>769</v>
      </c>
      <c r="B74">
        <v>1061</v>
      </c>
      <c r="C74" t="s">
        <v>1381</v>
      </c>
      <c r="D74" t="s">
        <v>1374</v>
      </c>
      <c r="E74" s="2">
        <v>44335.483425925922</v>
      </c>
      <c r="F74" s="2">
        <v>44891.616203703707</v>
      </c>
      <c r="G74">
        <v>10.93</v>
      </c>
      <c r="H74" t="s">
        <v>1458</v>
      </c>
    </row>
    <row r="75" spans="1:8" x14ac:dyDescent="0.25">
      <c r="A75" t="s">
        <v>147</v>
      </c>
      <c r="B75">
        <v>1489</v>
      </c>
      <c r="C75" t="s">
        <v>1373</v>
      </c>
      <c r="D75" t="s">
        <v>1377</v>
      </c>
      <c r="E75" s="2">
        <v>44509.969027777777</v>
      </c>
      <c r="F75" s="2">
        <v>44658.465092592603</v>
      </c>
      <c r="G75">
        <v>19.510000000000002</v>
      </c>
      <c r="H75" t="s">
        <v>1459</v>
      </c>
    </row>
    <row r="76" spans="1:8" x14ac:dyDescent="0.25">
      <c r="A76" t="s">
        <v>771</v>
      </c>
      <c r="B76">
        <v>2236</v>
      </c>
      <c r="C76" t="s">
        <v>1373</v>
      </c>
      <c r="D76" t="s">
        <v>1377</v>
      </c>
      <c r="E76" s="2">
        <v>43717.097905092603</v>
      </c>
      <c r="F76" s="2">
        <v>44713.561967592592</v>
      </c>
      <c r="G76">
        <v>6.6</v>
      </c>
      <c r="H76" t="s">
        <v>1460</v>
      </c>
    </row>
    <row r="77" spans="1:8" x14ac:dyDescent="0.25">
      <c r="A77" t="s">
        <v>468</v>
      </c>
      <c r="B77">
        <v>2036</v>
      </c>
      <c r="C77" t="s">
        <v>1381</v>
      </c>
      <c r="D77" t="s">
        <v>1377</v>
      </c>
      <c r="E77" s="2">
        <v>43596.305324074077</v>
      </c>
      <c r="F77" s="2">
        <v>44876.664664351847</v>
      </c>
      <c r="G77">
        <v>18.84</v>
      </c>
      <c r="H77" t="s">
        <v>1461</v>
      </c>
    </row>
    <row r="78" spans="1:8" x14ac:dyDescent="0.25">
      <c r="A78" t="s">
        <v>910</v>
      </c>
      <c r="B78">
        <v>2023</v>
      </c>
      <c r="C78" t="s">
        <v>1381</v>
      </c>
      <c r="D78" t="s">
        <v>1374</v>
      </c>
      <c r="E78" s="2">
        <v>44695.560127314813</v>
      </c>
      <c r="F78" s="2">
        <v>44830.246527777781</v>
      </c>
      <c r="G78">
        <v>11.27</v>
      </c>
      <c r="H78" t="s">
        <v>1462</v>
      </c>
    </row>
    <row r="79" spans="1:8" x14ac:dyDescent="0.25">
      <c r="A79" t="s">
        <v>659</v>
      </c>
      <c r="B79">
        <v>2308</v>
      </c>
      <c r="C79" t="s">
        <v>1381</v>
      </c>
      <c r="D79" t="s">
        <v>1374</v>
      </c>
      <c r="E79" s="2">
        <v>44629.580312500002</v>
      </c>
      <c r="F79" s="2">
        <v>44852.339942129627</v>
      </c>
      <c r="G79">
        <v>15.69</v>
      </c>
      <c r="H79" t="s">
        <v>1463</v>
      </c>
    </row>
    <row r="80" spans="1:8" x14ac:dyDescent="0.25">
      <c r="A80" t="s">
        <v>267</v>
      </c>
      <c r="B80">
        <v>2174</v>
      </c>
      <c r="C80" t="s">
        <v>1373</v>
      </c>
      <c r="D80" t="s">
        <v>1377</v>
      </c>
      <c r="E80" s="2">
        <v>44981.96025462963</v>
      </c>
      <c r="F80" s="2">
        <v>44960.96025462963</v>
      </c>
      <c r="G80">
        <v>12.78</v>
      </c>
      <c r="H80" t="s">
        <v>1464</v>
      </c>
    </row>
    <row r="81" spans="1:8" x14ac:dyDescent="0.25">
      <c r="A81" t="s">
        <v>640</v>
      </c>
      <c r="B81">
        <v>2341</v>
      </c>
      <c r="C81" t="s">
        <v>1373</v>
      </c>
      <c r="D81" t="s">
        <v>1374</v>
      </c>
      <c r="E81" s="2">
        <v>44171.914039351846</v>
      </c>
      <c r="F81" s="2">
        <v>44816.06894675926</v>
      </c>
      <c r="G81">
        <v>10.119999999999999</v>
      </c>
      <c r="H81" t="s">
        <v>1465</v>
      </c>
    </row>
    <row r="82" spans="1:8" x14ac:dyDescent="0.25">
      <c r="A82" t="s">
        <v>1115</v>
      </c>
      <c r="B82">
        <v>1553</v>
      </c>
      <c r="C82" t="s">
        <v>1379</v>
      </c>
      <c r="D82" t="s">
        <v>1377</v>
      </c>
      <c r="E82" s="2">
        <v>43975.54047453704</v>
      </c>
      <c r="F82" s="2">
        <v>44661.124155092592</v>
      </c>
      <c r="G82">
        <v>12.22</v>
      </c>
      <c r="H82" t="s">
        <v>1466</v>
      </c>
    </row>
    <row r="83" spans="1:8" x14ac:dyDescent="0.25">
      <c r="A83" t="s">
        <v>257</v>
      </c>
      <c r="B83">
        <v>2353</v>
      </c>
      <c r="C83" t="s">
        <v>1381</v>
      </c>
      <c r="D83" t="s">
        <v>1377</v>
      </c>
      <c r="E83" s="2">
        <v>44058.496817129628</v>
      </c>
      <c r="F83" s="2">
        <v>44863.576203703713</v>
      </c>
      <c r="G83">
        <v>10.3</v>
      </c>
      <c r="H83" t="s">
        <v>1467</v>
      </c>
    </row>
    <row r="84" spans="1:8" x14ac:dyDescent="0.25">
      <c r="A84" t="s">
        <v>782</v>
      </c>
      <c r="B84">
        <v>1547</v>
      </c>
      <c r="C84" t="s">
        <v>1379</v>
      </c>
      <c r="D84" t="s">
        <v>1374</v>
      </c>
      <c r="E84" s="2">
        <v>44098.537303240737</v>
      </c>
      <c r="F84" s="2">
        <v>44501.628368055557</v>
      </c>
      <c r="G84">
        <v>6.6</v>
      </c>
      <c r="H84" t="s">
        <v>1468</v>
      </c>
    </row>
    <row r="85" spans="1:8" x14ac:dyDescent="0.25">
      <c r="A85" t="s">
        <v>430</v>
      </c>
      <c r="B85">
        <v>1311</v>
      </c>
      <c r="C85" t="s">
        <v>1379</v>
      </c>
      <c r="D85" t="s">
        <v>1377</v>
      </c>
      <c r="E85" s="2">
        <v>44683.21603009259</v>
      </c>
      <c r="F85" s="2">
        <v>45081.538159722222</v>
      </c>
      <c r="G85">
        <v>17.45</v>
      </c>
      <c r="H85" t="s">
        <v>1469</v>
      </c>
    </row>
    <row r="86" spans="1:8" x14ac:dyDescent="0.25">
      <c r="A86" t="s">
        <v>1470</v>
      </c>
      <c r="B86">
        <v>2499</v>
      </c>
      <c r="C86" t="s">
        <v>1381</v>
      </c>
      <c r="D86" t="s">
        <v>1374</v>
      </c>
      <c r="E86" s="2">
        <v>44072.342245370368</v>
      </c>
      <c r="F86" s="2">
        <v>44801.303402777783</v>
      </c>
      <c r="G86">
        <v>13.53</v>
      </c>
      <c r="H86" t="s">
        <v>1471</v>
      </c>
    </row>
    <row r="87" spans="1:8" x14ac:dyDescent="0.25">
      <c r="A87" t="s">
        <v>1155</v>
      </c>
      <c r="B87">
        <v>1290</v>
      </c>
      <c r="C87" t="s">
        <v>1373</v>
      </c>
      <c r="D87" t="s">
        <v>1374</v>
      </c>
      <c r="E87" s="2">
        <v>43852.088043981479</v>
      </c>
      <c r="F87" s="2">
        <v>45077.459814814807</v>
      </c>
      <c r="G87">
        <v>13.46</v>
      </c>
      <c r="H87" t="s">
        <v>1472</v>
      </c>
    </row>
    <row r="88" spans="1:8" x14ac:dyDescent="0.25">
      <c r="A88" t="s">
        <v>1283</v>
      </c>
      <c r="B88">
        <v>1565</v>
      </c>
      <c r="C88" t="s">
        <v>1373</v>
      </c>
      <c r="D88" t="s">
        <v>1374</v>
      </c>
      <c r="E88" s="2">
        <v>44525.667268518519</v>
      </c>
      <c r="F88" s="2">
        <v>44818.284872685188</v>
      </c>
      <c r="G88">
        <v>9.24</v>
      </c>
      <c r="H88" t="s">
        <v>1473</v>
      </c>
    </row>
    <row r="89" spans="1:8" x14ac:dyDescent="0.25">
      <c r="A89" t="s">
        <v>726</v>
      </c>
      <c r="B89">
        <v>1525</v>
      </c>
      <c r="C89" t="s">
        <v>1381</v>
      </c>
      <c r="D89" t="s">
        <v>1377</v>
      </c>
      <c r="E89" s="2">
        <v>43620.210520833331</v>
      </c>
      <c r="F89" s="2">
        <v>44521.858263888891</v>
      </c>
      <c r="G89">
        <v>16.8</v>
      </c>
      <c r="H89" t="s">
        <v>1474</v>
      </c>
    </row>
    <row r="90" spans="1:8" x14ac:dyDescent="0.25">
      <c r="A90" t="s">
        <v>545</v>
      </c>
      <c r="B90">
        <v>2490</v>
      </c>
      <c r="C90" t="s">
        <v>1373</v>
      </c>
      <c r="D90" t="s">
        <v>1374</v>
      </c>
      <c r="E90" s="2">
        <v>43505.049710648149</v>
      </c>
      <c r="F90" s="2">
        <v>44949.177199074067</v>
      </c>
      <c r="G90">
        <v>6.79</v>
      </c>
      <c r="H90" t="s">
        <v>1475</v>
      </c>
    </row>
    <row r="91" spans="1:8" x14ac:dyDescent="0.25">
      <c r="A91" t="s">
        <v>1156</v>
      </c>
      <c r="B91">
        <v>1479</v>
      </c>
      <c r="C91" t="s">
        <v>1373</v>
      </c>
      <c r="D91" t="s">
        <v>1374</v>
      </c>
      <c r="E91" s="2">
        <v>44377.886018518519</v>
      </c>
      <c r="F91" s="2">
        <v>44728.552361111113</v>
      </c>
      <c r="G91">
        <v>16.82</v>
      </c>
      <c r="H91" t="s">
        <v>1476</v>
      </c>
    </row>
    <row r="92" spans="1:8" x14ac:dyDescent="0.25">
      <c r="A92" t="s">
        <v>664</v>
      </c>
      <c r="B92">
        <v>1386</v>
      </c>
      <c r="C92" t="s">
        <v>1373</v>
      </c>
      <c r="D92" t="s">
        <v>1374</v>
      </c>
      <c r="E92" s="2">
        <v>43605.168692129628</v>
      </c>
      <c r="F92" s="2">
        <v>44913.072210648148</v>
      </c>
      <c r="G92">
        <v>16.52</v>
      </c>
      <c r="H92" t="s">
        <v>1477</v>
      </c>
    </row>
    <row r="93" spans="1:8" x14ac:dyDescent="0.25">
      <c r="A93" t="s">
        <v>1331</v>
      </c>
      <c r="B93">
        <v>2162</v>
      </c>
      <c r="C93" t="s">
        <v>1379</v>
      </c>
      <c r="D93" t="s">
        <v>1374</v>
      </c>
      <c r="E93" s="2">
        <v>43922.209918981483</v>
      </c>
      <c r="F93" s="2">
        <v>44665.542615740742</v>
      </c>
      <c r="G93">
        <v>12.25</v>
      </c>
      <c r="H93" t="s">
        <v>1478</v>
      </c>
    </row>
    <row r="94" spans="1:8" x14ac:dyDescent="0.25">
      <c r="A94" t="s">
        <v>986</v>
      </c>
      <c r="B94">
        <v>2058</v>
      </c>
      <c r="C94" t="s">
        <v>1373</v>
      </c>
      <c r="D94" t="s">
        <v>1374</v>
      </c>
      <c r="E94" s="2">
        <v>43730.565740740742</v>
      </c>
      <c r="F94" s="2">
        <v>44736.10765046296</v>
      </c>
      <c r="G94">
        <v>12.4</v>
      </c>
      <c r="H94" t="s">
        <v>1479</v>
      </c>
    </row>
    <row r="95" spans="1:8" x14ac:dyDescent="0.25">
      <c r="A95" t="s">
        <v>1480</v>
      </c>
      <c r="B95">
        <v>1189</v>
      </c>
      <c r="C95" t="s">
        <v>1373</v>
      </c>
      <c r="D95" t="s">
        <v>1374</v>
      </c>
      <c r="E95" s="2">
        <v>44363.712638888886</v>
      </c>
      <c r="F95" s="2">
        <v>44784.940150462957</v>
      </c>
      <c r="G95">
        <v>17.809999999999999</v>
      </c>
      <c r="H95" t="s">
        <v>1481</v>
      </c>
    </row>
    <row r="96" spans="1:8" x14ac:dyDescent="0.25">
      <c r="A96" t="s">
        <v>1217</v>
      </c>
      <c r="B96">
        <v>1733</v>
      </c>
      <c r="C96" t="s">
        <v>1379</v>
      </c>
      <c r="D96" t="s">
        <v>1374</v>
      </c>
      <c r="E96" s="2">
        <v>44744.657129629632</v>
      </c>
      <c r="F96" s="2">
        <v>44697.657129629632</v>
      </c>
      <c r="G96">
        <v>7.54</v>
      </c>
      <c r="H96" t="s">
        <v>1482</v>
      </c>
    </row>
    <row r="97" spans="1:8" x14ac:dyDescent="0.25">
      <c r="A97" t="s">
        <v>779</v>
      </c>
      <c r="B97">
        <v>1735</v>
      </c>
      <c r="C97" t="s">
        <v>1381</v>
      </c>
      <c r="D97" t="s">
        <v>1377</v>
      </c>
      <c r="E97" s="2">
        <v>44493.056273148148</v>
      </c>
      <c r="F97" s="2">
        <v>44574.383148148147</v>
      </c>
      <c r="G97">
        <v>13.4</v>
      </c>
      <c r="H97" t="s">
        <v>1483</v>
      </c>
    </row>
    <row r="98" spans="1:8" x14ac:dyDescent="0.25">
      <c r="A98" t="s">
        <v>1484</v>
      </c>
      <c r="B98">
        <v>2148</v>
      </c>
      <c r="C98" t="s">
        <v>1373</v>
      </c>
      <c r="D98" t="s">
        <v>1374</v>
      </c>
      <c r="E98" s="2">
        <v>43532.123391203713</v>
      </c>
      <c r="F98" s="2">
        <v>44641.579513888893</v>
      </c>
      <c r="G98">
        <v>18.670000000000002</v>
      </c>
      <c r="H98" t="s">
        <v>1485</v>
      </c>
    </row>
    <row r="99" spans="1:8" x14ac:dyDescent="0.25">
      <c r="A99" t="s">
        <v>277</v>
      </c>
      <c r="B99">
        <v>2488</v>
      </c>
      <c r="C99" t="s">
        <v>1373</v>
      </c>
      <c r="D99" t="s">
        <v>1374</v>
      </c>
      <c r="E99" s="2">
        <v>44542.587731481479</v>
      </c>
      <c r="F99" s="2">
        <v>44960.049108796287</v>
      </c>
      <c r="G99">
        <v>7.47</v>
      </c>
      <c r="H99" t="s">
        <v>1486</v>
      </c>
    </row>
    <row r="100" spans="1:8" x14ac:dyDescent="0.25">
      <c r="A100" t="s">
        <v>661</v>
      </c>
      <c r="B100">
        <v>1593</v>
      </c>
      <c r="C100" t="s">
        <v>1373</v>
      </c>
      <c r="D100" t="s">
        <v>1377</v>
      </c>
      <c r="E100" s="2">
        <v>44025.063796296286</v>
      </c>
      <c r="F100" s="2">
        <v>44572.765567129631</v>
      </c>
      <c r="G100">
        <v>6.2</v>
      </c>
      <c r="H100" t="s">
        <v>1487</v>
      </c>
    </row>
    <row r="101" spans="1:8" x14ac:dyDescent="0.25">
      <c r="A101" t="s">
        <v>255</v>
      </c>
      <c r="B101">
        <v>1082</v>
      </c>
      <c r="C101" t="s">
        <v>1373</v>
      </c>
      <c r="D101" t="s">
        <v>1374</v>
      </c>
      <c r="E101" s="2">
        <v>43908.050995370373</v>
      </c>
      <c r="F101" s="2">
        <v>45093.656805555547</v>
      </c>
      <c r="G101">
        <v>10.9</v>
      </c>
      <c r="H101" t="s">
        <v>1488</v>
      </c>
    </row>
    <row r="102" spans="1:8" x14ac:dyDescent="0.25">
      <c r="A102" t="s">
        <v>297</v>
      </c>
      <c r="B102">
        <v>1430</v>
      </c>
      <c r="C102" t="s">
        <v>1381</v>
      </c>
      <c r="D102" t="s">
        <v>1374</v>
      </c>
      <c r="E102" s="2">
        <v>44651.243368055562</v>
      </c>
      <c r="F102" s="2">
        <v>44625.243368055562</v>
      </c>
      <c r="G102">
        <v>9.81</v>
      </c>
      <c r="H102" t="s">
        <v>1489</v>
      </c>
    </row>
    <row r="103" spans="1:8" x14ac:dyDescent="0.25">
      <c r="A103" t="s">
        <v>532</v>
      </c>
      <c r="B103">
        <v>2422</v>
      </c>
      <c r="C103" t="s">
        <v>1373</v>
      </c>
      <c r="D103" t="s">
        <v>1374</v>
      </c>
      <c r="E103" s="2">
        <v>43786.188020833331</v>
      </c>
      <c r="F103" s="2">
        <v>44997.125636574077</v>
      </c>
      <c r="G103">
        <v>19.46</v>
      </c>
      <c r="H103" t="s">
        <v>1490</v>
      </c>
    </row>
    <row r="104" spans="1:8" x14ac:dyDescent="0.25">
      <c r="A104" t="s">
        <v>136</v>
      </c>
      <c r="B104">
        <v>1343</v>
      </c>
      <c r="C104" t="s">
        <v>1379</v>
      </c>
      <c r="D104" t="s">
        <v>1374</v>
      </c>
      <c r="E104" s="2">
        <v>44692.430115740739</v>
      </c>
      <c r="F104" s="2">
        <v>44741.248668981483</v>
      </c>
      <c r="G104">
        <v>7.28</v>
      </c>
      <c r="H104" t="s">
        <v>1491</v>
      </c>
    </row>
    <row r="105" spans="1:8" x14ac:dyDescent="0.25">
      <c r="A105" t="s">
        <v>1174</v>
      </c>
      <c r="B105">
        <v>2102</v>
      </c>
      <c r="C105" t="s">
        <v>1373</v>
      </c>
      <c r="D105" t="s">
        <v>1377</v>
      </c>
      <c r="E105" s="2">
        <v>43389.646805555552</v>
      </c>
      <c r="F105" s="2">
        <v>44915.735023148147</v>
      </c>
      <c r="G105">
        <v>9.51</v>
      </c>
      <c r="H105" t="s">
        <v>1492</v>
      </c>
    </row>
    <row r="106" spans="1:8" x14ac:dyDescent="0.25">
      <c r="A106" t="s">
        <v>251</v>
      </c>
      <c r="B106">
        <v>1129</v>
      </c>
      <c r="C106" t="s">
        <v>1373</v>
      </c>
      <c r="D106" t="s">
        <v>1377</v>
      </c>
      <c r="E106" s="2">
        <v>44288.485509259262</v>
      </c>
      <c r="F106" s="2">
        <v>44961.806469907409</v>
      </c>
      <c r="G106">
        <v>13.4</v>
      </c>
      <c r="H106" t="s">
        <v>1493</v>
      </c>
    </row>
    <row r="107" spans="1:8" x14ac:dyDescent="0.25">
      <c r="A107" t="s">
        <v>1149</v>
      </c>
      <c r="B107">
        <v>1240</v>
      </c>
      <c r="C107" t="s">
        <v>1373</v>
      </c>
      <c r="D107" t="s">
        <v>1377</v>
      </c>
      <c r="E107" s="2">
        <v>44709.675497685188</v>
      </c>
      <c r="F107" s="2">
        <v>44804.520983796298</v>
      </c>
      <c r="G107">
        <v>17.41</v>
      </c>
      <c r="H107" t="s">
        <v>1494</v>
      </c>
    </row>
    <row r="108" spans="1:8" x14ac:dyDescent="0.25">
      <c r="A108" t="s">
        <v>343</v>
      </c>
      <c r="B108">
        <v>2472</v>
      </c>
      <c r="C108" t="s">
        <v>1381</v>
      </c>
      <c r="D108" t="s">
        <v>1377</v>
      </c>
      <c r="E108" s="2">
        <v>44542.787060185183</v>
      </c>
      <c r="F108" s="2">
        <v>44791.583495370367</v>
      </c>
      <c r="G108">
        <v>12.98</v>
      </c>
      <c r="H108" t="s">
        <v>1495</v>
      </c>
    </row>
    <row r="109" spans="1:8" x14ac:dyDescent="0.25">
      <c r="A109" t="s">
        <v>562</v>
      </c>
      <c r="B109">
        <v>1812</v>
      </c>
      <c r="C109" t="s">
        <v>1373</v>
      </c>
      <c r="D109" t="s">
        <v>1374</v>
      </c>
      <c r="E109" s="2">
        <v>44955.843587962961</v>
      </c>
      <c r="F109" s="2">
        <v>44946.843587962961</v>
      </c>
      <c r="G109">
        <v>16.149999999999999</v>
      </c>
      <c r="H109" t="s">
        <v>1496</v>
      </c>
    </row>
    <row r="110" spans="1:8" x14ac:dyDescent="0.25">
      <c r="A110" t="s">
        <v>1224</v>
      </c>
      <c r="B110">
        <v>2350</v>
      </c>
      <c r="C110" t="s">
        <v>1379</v>
      </c>
      <c r="D110" t="s">
        <v>1374</v>
      </c>
      <c r="E110" s="2">
        <v>43668.828414351847</v>
      </c>
      <c r="F110" s="2">
        <v>45029.188506944447</v>
      </c>
      <c r="G110">
        <v>5.0999999999999996</v>
      </c>
      <c r="H110" t="s">
        <v>1497</v>
      </c>
    </row>
    <row r="111" spans="1:8" x14ac:dyDescent="0.25">
      <c r="A111" t="s">
        <v>1498</v>
      </c>
      <c r="B111">
        <v>2193</v>
      </c>
      <c r="C111" t="s">
        <v>1381</v>
      </c>
      <c r="D111" t="s">
        <v>1377</v>
      </c>
      <c r="E111" s="2">
        <v>44031.05810185185</v>
      </c>
      <c r="F111" s="2">
        <v>44767.48715277778</v>
      </c>
      <c r="G111">
        <v>10.7</v>
      </c>
      <c r="H111" t="s">
        <v>1499</v>
      </c>
    </row>
    <row r="112" spans="1:8" x14ac:dyDescent="0.25">
      <c r="A112" t="s">
        <v>1257</v>
      </c>
      <c r="B112">
        <v>1725</v>
      </c>
      <c r="C112" t="s">
        <v>1381</v>
      </c>
      <c r="D112" t="s">
        <v>1374</v>
      </c>
      <c r="E112" s="2">
        <v>44234.429282407407</v>
      </c>
      <c r="F112" s="2">
        <v>45077.984409722223</v>
      </c>
      <c r="G112">
        <v>12.59</v>
      </c>
      <c r="H112" t="s">
        <v>1500</v>
      </c>
    </row>
    <row r="113" spans="1:8" x14ac:dyDescent="0.25">
      <c r="A113" t="s">
        <v>352</v>
      </c>
      <c r="B113">
        <v>1829</v>
      </c>
      <c r="C113" t="s">
        <v>1381</v>
      </c>
      <c r="D113" t="s">
        <v>1377</v>
      </c>
      <c r="E113" s="2">
        <v>44092.329340277778</v>
      </c>
      <c r="F113" s="2">
        <v>44520.820717592593</v>
      </c>
      <c r="G113">
        <v>12.32</v>
      </c>
      <c r="H113" t="s">
        <v>1501</v>
      </c>
    </row>
    <row r="114" spans="1:8" x14ac:dyDescent="0.25">
      <c r="A114" t="s">
        <v>926</v>
      </c>
      <c r="B114">
        <v>2200</v>
      </c>
      <c r="C114" t="s">
        <v>1373</v>
      </c>
      <c r="D114" t="s">
        <v>1377</v>
      </c>
      <c r="E114" s="2">
        <v>43400.507627314822</v>
      </c>
      <c r="F114" s="2">
        <v>44499.947071759263</v>
      </c>
      <c r="G114">
        <v>17.87</v>
      </c>
      <c r="H114" t="s">
        <v>1502</v>
      </c>
    </row>
    <row r="115" spans="1:8" x14ac:dyDescent="0.25">
      <c r="A115" t="s">
        <v>427</v>
      </c>
      <c r="B115">
        <v>1369</v>
      </c>
      <c r="C115" t="s">
        <v>1379</v>
      </c>
      <c r="D115" t="s">
        <v>1377</v>
      </c>
      <c r="E115" s="2">
        <v>44908.196956018517</v>
      </c>
      <c r="F115" s="2">
        <v>44886.196956018517</v>
      </c>
      <c r="G115">
        <v>14.2</v>
      </c>
      <c r="H115" t="s">
        <v>1503</v>
      </c>
    </row>
    <row r="116" spans="1:8" x14ac:dyDescent="0.25">
      <c r="A116" t="s">
        <v>686</v>
      </c>
      <c r="B116">
        <v>1760</v>
      </c>
      <c r="C116" t="s">
        <v>1373</v>
      </c>
      <c r="D116" t="s">
        <v>1377</v>
      </c>
      <c r="E116" s="2">
        <v>43905.080011574071</v>
      </c>
      <c r="F116" s="2">
        <v>44741.94059027778</v>
      </c>
      <c r="G116">
        <v>16.5</v>
      </c>
      <c r="H116" t="s">
        <v>1504</v>
      </c>
    </row>
    <row r="117" spans="1:8" x14ac:dyDescent="0.25">
      <c r="A117" t="s">
        <v>1037</v>
      </c>
      <c r="B117">
        <v>1688</v>
      </c>
      <c r="C117" t="s">
        <v>1373</v>
      </c>
      <c r="D117" t="s">
        <v>1377</v>
      </c>
      <c r="E117" s="2">
        <v>43408.601655092592</v>
      </c>
      <c r="F117" s="2">
        <v>44794.756863425922</v>
      </c>
      <c r="G117">
        <v>5.46</v>
      </c>
      <c r="H117" t="s">
        <v>1505</v>
      </c>
    </row>
    <row r="118" spans="1:8" x14ac:dyDescent="0.25">
      <c r="A118" t="s">
        <v>1359</v>
      </c>
      <c r="B118">
        <v>2161</v>
      </c>
      <c r="C118" t="s">
        <v>1381</v>
      </c>
      <c r="D118" t="s">
        <v>1374</v>
      </c>
      <c r="E118" s="2">
        <v>43888.791481481479</v>
      </c>
      <c r="F118" s="2">
        <v>45053.099918981483</v>
      </c>
      <c r="G118">
        <v>15.16</v>
      </c>
      <c r="H118" t="s">
        <v>1506</v>
      </c>
    </row>
    <row r="119" spans="1:8" x14ac:dyDescent="0.25">
      <c r="A119" t="s">
        <v>471</v>
      </c>
      <c r="B119">
        <v>1921</v>
      </c>
      <c r="C119" t="s">
        <v>1373</v>
      </c>
      <c r="D119" t="s">
        <v>1374</v>
      </c>
      <c r="E119" s="2">
        <v>44852.32371527778</v>
      </c>
      <c r="F119" s="2">
        <v>44833.32371527778</v>
      </c>
      <c r="G119">
        <v>17.170000000000002</v>
      </c>
      <c r="H119" t="s">
        <v>1507</v>
      </c>
    </row>
    <row r="120" spans="1:8" x14ac:dyDescent="0.25">
      <c r="A120" t="s">
        <v>874</v>
      </c>
      <c r="B120">
        <v>1591</v>
      </c>
      <c r="C120" t="s">
        <v>1379</v>
      </c>
      <c r="D120" t="s">
        <v>1374</v>
      </c>
      <c r="E120" s="2">
        <v>44850.055787037039</v>
      </c>
      <c r="F120" s="2">
        <v>44839.055787037039</v>
      </c>
      <c r="G120">
        <v>16.87</v>
      </c>
      <c r="H120" t="s">
        <v>1508</v>
      </c>
    </row>
    <row r="121" spans="1:8" x14ac:dyDescent="0.25">
      <c r="A121" t="s">
        <v>1032</v>
      </c>
      <c r="B121">
        <v>1710</v>
      </c>
      <c r="C121" t="s">
        <v>1381</v>
      </c>
      <c r="D121" t="s">
        <v>1377</v>
      </c>
      <c r="E121" s="2">
        <v>44878.011157407411</v>
      </c>
      <c r="F121" s="2">
        <v>44832.011157407411</v>
      </c>
      <c r="G121">
        <v>10.81</v>
      </c>
      <c r="H121" t="s">
        <v>1509</v>
      </c>
    </row>
    <row r="122" spans="1:8" x14ac:dyDescent="0.25">
      <c r="A122" t="s">
        <v>1510</v>
      </c>
      <c r="B122">
        <v>1844</v>
      </c>
      <c r="C122" t="s">
        <v>1373</v>
      </c>
      <c r="D122" t="s">
        <v>1377</v>
      </c>
      <c r="E122" s="2">
        <v>43624.956516203703</v>
      </c>
      <c r="F122" s="2">
        <v>44829.940428240741</v>
      </c>
      <c r="G122">
        <v>16.71</v>
      </c>
      <c r="H122" t="s">
        <v>1511</v>
      </c>
    </row>
    <row r="123" spans="1:8" x14ac:dyDescent="0.25">
      <c r="A123" t="s">
        <v>221</v>
      </c>
      <c r="B123">
        <v>1606</v>
      </c>
      <c r="C123" t="s">
        <v>1373</v>
      </c>
      <c r="D123" t="s">
        <v>1377</v>
      </c>
      <c r="E123" s="2">
        <v>44744.006666666668</v>
      </c>
      <c r="F123" s="2">
        <v>44990.343923611108</v>
      </c>
      <c r="G123">
        <v>13.82</v>
      </c>
      <c r="H123" t="s">
        <v>1512</v>
      </c>
    </row>
    <row r="124" spans="1:8" x14ac:dyDescent="0.25">
      <c r="A124" t="s">
        <v>920</v>
      </c>
      <c r="B124">
        <v>2322</v>
      </c>
      <c r="C124" t="s">
        <v>1373</v>
      </c>
      <c r="D124" t="s">
        <v>1377</v>
      </c>
      <c r="E124" s="2">
        <v>43374.649618055562</v>
      </c>
      <c r="F124" s="2">
        <v>44670.858032407406</v>
      </c>
      <c r="G124">
        <v>8.2799999999999994</v>
      </c>
      <c r="H124" t="s">
        <v>1513</v>
      </c>
    </row>
    <row r="125" spans="1:8" x14ac:dyDescent="0.25">
      <c r="A125" t="s">
        <v>1003</v>
      </c>
      <c r="B125">
        <v>1140</v>
      </c>
      <c r="C125" t="s">
        <v>1379</v>
      </c>
      <c r="D125" t="s">
        <v>1377</v>
      </c>
      <c r="E125" s="2">
        <v>43576.728101851862</v>
      </c>
      <c r="F125" s="2">
        <v>44721.68173611111</v>
      </c>
      <c r="G125">
        <v>12.73</v>
      </c>
      <c r="H125" t="s">
        <v>1514</v>
      </c>
    </row>
    <row r="126" spans="1:8" x14ac:dyDescent="0.25">
      <c r="A126" t="s">
        <v>1064</v>
      </c>
      <c r="B126">
        <v>1187</v>
      </c>
      <c r="C126" t="s">
        <v>1373</v>
      </c>
      <c r="D126" t="s">
        <v>1377</v>
      </c>
      <c r="E126" s="2">
        <v>43511.615659722222</v>
      </c>
      <c r="F126" s="2">
        <v>44832.390474537038</v>
      </c>
      <c r="G126">
        <v>19.68</v>
      </c>
      <c r="H126" t="s">
        <v>1515</v>
      </c>
    </row>
    <row r="127" spans="1:8" x14ac:dyDescent="0.25">
      <c r="A127" t="s">
        <v>307</v>
      </c>
      <c r="B127">
        <v>2322</v>
      </c>
      <c r="C127" t="s">
        <v>1373</v>
      </c>
      <c r="D127" t="s">
        <v>1377</v>
      </c>
      <c r="E127" s="2">
        <v>43865.905914351853</v>
      </c>
      <c r="F127" s="2">
        <v>44547.217800925922</v>
      </c>
      <c r="G127">
        <v>5.46</v>
      </c>
      <c r="H127" t="s">
        <v>1516</v>
      </c>
    </row>
    <row r="128" spans="1:8" x14ac:dyDescent="0.25">
      <c r="A128" t="s">
        <v>751</v>
      </c>
      <c r="B128">
        <v>2230</v>
      </c>
      <c r="C128" t="s">
        <v>1381</v>
      </c>
      <c r="D128" t="s">
        <v>1374</v>
      </c>
      <c r="E128" s="2">
        <v>44587.282199074078</v>
      </c>
      <c r="F128" s="2">
        <v>44938.564293981479</v>
      </c>
      <c r="G128">
        <v>15.74</v>
      </c>
      <c r="H128" t="s">
        <v>1517</v>
      </c>
    </row>
    <row r="129" spans="1:8" x14ac:dyDescent="0.25">
      <c r="A129" t="s">
        <v>755</v>
      </c>
      <c r="B129">
        <v>2258</v>
      </c>
      <c r="C129" t="s">
        <v>1381</v>
      </c>
      <c r="D129" t="s">
        <v>1374</v>
      </c>
      <c r="E129" s="2">
        <v>44807.753993055558</v>
      </c>
      <c r="F129" s="2">
        <v>45036.940243055556</v>
      </c>
      <c r="G129">
        <v>17.579999999999998</v>
      </c>
      <c r="H129" t="s">
        <v>1518</v>
      </c>
    </row>
    <row r="130" spans="1:8" x14ac:dyDescent="0.25">
      <c r="A130" t="s">
        <v>278</v>
      </c>
      <c r="B130">
        <v>2425</v>
      </c>
      <c r="C130" t="s">
        <v>1373</v>
      </c>
      <c r="D130" t="s">
        <v>1377</v>
      </c>
      <c r="E130" s="2">
        <v>43507.420763888891</v>
      </c>
      <c r="F130" s="2">
        <v>44777.165590277778</v>
      </c>
      <c r="G130">
        <v>17.670000000000002</v>
      </c>
      <c r="H130" t="s">
        <v>1519</v>
      </c>
    </row>
    <row r="131" spans="1:8" x14ac:dyDescent="0.25">
      <c r="A131" t="s">
        <v>273</v>
      </c>
      <c r="B131">
        <v>2260</v>
      </c>
      <c r="C131" t="s">
        <v>1379</v>
      </c>
      <c r="D131" t="s">
        <v>1377</v>
      </c>
      <c r="E131" s="2">
        <v>44842.639861111107</v>
      </c>
      <c r="F131" s="2">
        <v>44819.639861111107</v>
      </c>
      <c r="G131">
        <v>14.14</v>
      </c>
      <c r="H131" t="s">
        <v>1520</v>
      </c>
    </row>
    <row r="132" spans="1:8" x14ac:dyDescent="0.25">
      <c r="A132" t="s">
        <v>1040</v>
      </c>
      <c r="B132">
        <v>1786</v>
      </c>
      <c r="C132" t="s">
        <v>1379</v>
      </c>
      <c r="D132" t="s">
        <v>1377</v>
      </c>
      <c r="E132" s="2">
        <v>43413.45722222222</v>
      </c>
      <c r="F132" s="2">
        <v>44468.464629629627</v>
      </c>
      <c r="G132">
        <v>10.91</v>
      </c>
      <c r="H132" t="s">
        <v>1521</v>
      </c>
    </row>
    <row r="133" spans="1:8" x14ac:dyDescent="0.25">
      <c r="A133" t="s">
        <v>991</v>
      </c>
      <c r="B133">
        <v>1576</v>
      </c>
      <c r="C133" t="s">
        <v>1373</v>
      </c>
      <c r="D133" t="s">
        <v>1374</v>
      </c>
      <c r="E133" s="2">
        <v>44584.239652777767</v>
      </c>
      <c r="F133" s="2">
        <v>44709.723923611113</v>
      </c>
      <c r="G133">
        <v>15.34</v>
      </c>
      <c r="H133" t="s">
        <v>1522</v>
      </c>
    </row>
    <row r="134" spans="1:8" x14ac:dyDescent="0.25">
      <c r="A134" t="s">
        <v>102</v>
      </c>
      <c r="B134">
        <v>1024</v>
      </c>
      <c r="C134" t="s">
        <v>1379</v>
      </c>
      <c r="D134" t="s">
        <v>1374</v>
      </c>
      <c r="E134" s="2">
        <v>44927.46597222222</v>
      </c>
      <c r="F134" s="2">
        <v>44923.46597222222</v>
      </c>
      <c r="G134">
        <v>8.17</v>
      </c>
      <c r="H134" t="s">
        <v>1523</v>
      </c>
    </row>
    <row r="135" spans="1:8" x14ac:dyDescent="0.25">
      <c r="A135" t="s">
        <v>524</v>
      </c>
      <c r="B135">
        <v>1899</v>
      </c>
      <c r="C135" t="s">
        <v>1379</v>
      </c>
      <c r="D135" t="s">
        <v>1374</v>
      </c>
      <c r="E135" s="2">
        <v>43575.170312499999</v>
      </c>
      <c r="F135" s="2">
        <v>45068.688090277778</v>
      </c>
      <c r="G135">
        <v>10.82</v>
      </c>
      <c r="H135" t="s">
        <v>1524</v>
      </c>
    </row>
    <row r="136" spans="1:8" x14ac:dyDescent="0.25">
      <c r="A136" t="s">
        <v>1151</v>
      </c>
      <c r="B136">
        <v>1690</v>
      </c>
      <c r="C136" t="s">
        <v>1373</v>
      </c>
      <c r="D136" t="s">
        <v>1374</v>
      </c>
      <c r="E136" s="2">
        <v>43742.741851851853</v>
      </c>
      <c r="F136" s="2">
        <v>45036.696157407408</v>
      </c>
      <c r="G136">
        <v>7.47</v>
      </c>
      <c r="H136" t="s">
        <v>1525</v>
      </c>
    </row>
    <row r="137" spans="1:8" x14ac:dyDescent="0.25">
      <c r="A137" t="s">
        <v>198</v>
      </c>
      <c r="B137">
        <v>1835</v>
      </c>
      <c r="C137" t="s">
        <v>1379</v>
      </c>
      <c r="D137" t="s">
        <v>1374</v>
      </c>
      <c r="E137" s="2">
        <v>44043.997789351852</v>
      </c>
      <c r="F137" s="2">
        <v>45054.183738425927</v>
      </c>
      <c r="G137">
        <v>7.81</v>
      </c>
      <c r="H137" t="s">
        <v>1526</v>
      </c>
    </row>
    <row r="138" spans="1:8" x14ac:dyDescent="0.25">
      <c r="A138" t="s">
        <v>994</v>
      </c>
      <c r="B138">
        <v>1441</v>
      </c>
      <c r="C138" t="s">
        <v>1373</v>
      </c>
      <c r="D138" t="s">
        <v>1374</v>
      </c>
      <c r="E138" s="2">
        <v>43966.403726851851</v>
      </c>
      <c r="F138" s="2">
        <v>44963.030590277784</v>
      </c>
      <c r="G138">
        <v>13.49</v>
      </c>
      <c r="H138" t="s">
        <v>1527</v>
      </c>
    </row>
    <row r="139" spans="1:8" x14ac:dyDescent="0.25">
      <c r="A139" t="s">
        <v>344</v>
      </c>
      <c r="B139">
        <v>1155</v>
      </c>
      <c r="C139" t="s">
        <v>1381</v>
      </c>
      <c r="D139" t="s">
        <v>1374</v>
      </c>
      <c r="E139" s="2">
        <v>44115.901898148149</v>
      </c>
      <c r="F139" s="2">
        <v>45088.17359953704</v>
      </c>
      <c r="G139">
        <v>13.17</v>
      </c>
      <c r="H139" t="s">
        <v>1528</v>
      </c>
    </row>
    <row r="140" spans="1:8" x14ac:dyDescent="0.25">
      <c r="A140" t="s">
        <v>1301</v>
      </c>
      <c r="B140">
        <v>1891</v>
      </c>
      <c r="C140" t="s">
        <v>1379</v>
      </c>
      <c r="D140" t="s">
        <v>1377</v>
      </c>
      <c r="E140" s="2">
        <v>44642.627847222233</v>
      </c>
      <c r="F140" s="2">
        <v>44627.627847222233</v>
      </c>
      <c r="G140">
        <v>11.21</v>
      </c>
      <c r="H140" t="s">
        <v>1529</v>
      </c>
    </row>
    <row r="141" spans="1:8" x14ac:dyDescent="0.25">
      <c r="A141" t="s">
        <v>323</v>
      </c>
      <c r="B141">
        <v>2418</v>
      </c>
      <c r="C141" t="s">
        <v>1379</v>
      </c>
      <c r="D141" t="s">
        <v>1377</v>
      </c>
      <c r="E141" s="2">
        <v>44408.435763888891</v>
      </c>
      <c r="F141" s="2">
        <v>44840.033229166656</v>
      </c>
      <c r="G141">
        <v>14.4</v>
      </c>
      <c r="H141" t="s">
        <v>1530</v>
      </c>
    </row>
    <row r="142" spans="1:8" x14ac:dyDescent="0.25">
      <c r="A142" t="s">
        <v>548</v>
      </c>
      <c r="B142">
        <v>1800</v>
      </c>
      <c r="C142" t="s">
        <v>1379</v>
      </c>
      <c r="D142" t="s">
        <v>1374</v>
      </c>
      <c r="E142" s="2">
        <v>44476.91547453704</v>
      </c>
      <c r="F142" s="2">
        <v>44754.913622685177</v>
      </c>
      <c r="G142">
        <v>13.6</v>
      </c>
      <c r="H142" t="s">
        <v>1531</v>
      </c>
    </row>
    <row r="143" spans="1:8" x14ac:dyDescent="0.25">
      <c r="A143" t="s">
        <v>1532</v>
      </c>
      <c r="B143">
        <v>2473</v>
      </c>
      <c r="C143" t="s">
        <v>1381</v>
      </c>
      <c r="D143" t="s">
        <v>1377</v>
      </c>
      <c r="E143" s="2">
        <v>44468.186157407406</v>
      </c>
      <c r="F143" s="2">
        <v>45029.677395833343</v>
      </c>
      <c r="G143">
        <v>9.5299999999999994</v>
      </c>
      <c r="H143" t="s">
        <v>1533</v>
      </c>
    </row>
    <row r="144" spans="1:8" x14ac:dyDescent="0.25">
      <c r="A144" t="s">
        <v>196</v>
      </c>
      <c r="B144">
        <v>1612</v>
      </c>
      <c r="C144" t="s">
        <v>1381</v>
      </c>
      <c r="D144" t="s">
        <v>1377</v>
      </c>
      <c r="E144" s="2">
        <v>44419.012476851851</v>
      </c>
      <c r="F144" s="2">
        <v>44478.313634259262</v>
      </c>
      <c r="G144">
        <v>8.14</v>
      </c>
      <c r="H144" t="s">
        <v>1534</v>
      </c>
    </row>
    <row r="145" spans="1:8" x14ac:dyDescent="0.25">
      <c r="A145" t="s">
        <v>1197</v>
      </c>
      <c r="B145">
        <v>1060</v>
      </c>
      <c r="C145" t="s">
        <v>1373</v>
      </c>
      <c r="D145" t="s">
        <v>1374</v>
      </c>
      <c r="E145" s="2">
        <v>44478.636377314811</v>
      </c>
      <c r="F145" s="2">
        <v>44750.493136574078</v>
      </c>
      <c r="G145">
        <v>14.56</v>
      </c>
      <c r="H145" t="s">
        <v>1535</v>
      </c>
    </row>
    <row r="146" spans="1:8" x14ac:dyDescent="0.25">
      <c r="A146" t="s">
        <v>1536</v>
      </c>
      <c r="B146">
        <v>1322</v>
      </c>
      <c r="C146" t="s">
        <v>1373</v>
      </c>
      <c r="D146" t="s">
        <v>1377</v>
      </c>
      <c r="E146" s="2">
        <v>44330.391064814823</v>
      </c>
      <c r="F146" s="2">
        <v>44752.096388888887</v>
      </c>
      <c r="G146">
        <v>12.36</v>
      </c>
      <c r="H146" t="s">
        <v>1537</v>
      </c>
    </row>
    <row r="147" spans="1:8" x14ac:dyDescent="0.25">
      <c r="A147" t="s">
        <v>317</v>
      </c>
      <c r="B147">
        <v>1020</v>
      </c>
      <c r="C147" t="s">
        <v>1373</v>
      </c>
      <c r="D147" t="s">
        <v>1374</v>
      </c>
      <c r="E147" s="2">
        <v>44084.526435185187</v>
      </c>
      <c r="F147" s="2">
        <v>44641.466539351852</v>
      </c>
      <c r="G147">
        <v>16.59</v>
      </c>
      <c r="H147" t="s">
        <v>1538</v>
      </c>
    </row>
    <row r="148" spans="1:8" x14ac:dyDescent="0.25">
      <c r="A148" t="s">
        <v>310</v>
      </c>
      <c r="B148">
        <v>1003</v>
      </c>
      <c r="C148" t="s">
        <v>1373</v>
      </c>
      <c r="D148" t="s">
        <v>1374</v>
      </c>
      <c r="E148" s="2">
        <v>44879.622291666667</v>
      </c>
      <c r="F148" s="2">
        <v>45083.070821759262</v>
      </c>
      <c r="G148">
        <v>17.690000000000001</v>
      </c>
      <c r="H148" t="s">
        <v>1539</v>
      </c>
    </row>
    <row r="149" spans="1:8" x14ac:dyDescent="0.25">
      <c r="A149" t="s">
        <v>705</v>
      </c>
      <c r="B149">
        <v>1222</v>
      </c>
      <c r="C149" t="s">
        <v>1381</v>
      </c>
      <c r="D149" t="s">
        <v>1374</v>
      </c>
      <c r="E149" s="2">
        <v>43571.73847222222</v>
      </c>
      <c r="F149" s="2">
        <v>44836.181111111109</v>
      </c>
      <c r="G149">
        <v>19.8</v>
      </c>
      <c r="H149" t="s">
        <v>1540</v>
      </c>
    </row>
    <row r="150" spans="1:8" x14ac:dyDescent="0.25">
      <c r="A150" t="s">
        <v>1350</v>
      </c>
      <c r="B150">
        <v>1585</v>
      </c>
      <c r="C150" t="s">
        <v>1379</v>
      </c>
      <c r="D150" t="s">
        <v>1374</v>
      </c>
      <c r="E150" s="2">
        <v>43374.786527777767</v>
      </c>
      <c r="F150" s="2">
        <v>44640.986493055563</v>
      </c>
      <c r="G150">
        <v>6.79</v>
      </c>
      <c r="H150" t="s">
        <v>1541</v>
      </c>
    </row>
    <row r="151" spans="1:8" x14ac:dyDescent="0.25">
      <c r="A151" t="s">
        <v>452</v>
      </c>
      <c r="B151">
        <v>1702</v>
      </c>
      <c r="C151" t="s">
        <v>1379</v>
      </c>
      <c r="D151" t="s">
        <v>1374</v>
      </c>
      <c r="E151" s="2">
        <v>43589.323865740742</v>
      </c>
      <c r="F151" s="2">
        <v>44614.625324074077</v>
      </c>
      <c r="G151">
        <v>12.66</v>
      </c>
      <c r="H151" t="s">
        <v>1542</v>
      </c>
    </row>
    <row r="152" spans="1:8" x14ac:dyDescent="0.25">
      <c r="A152" t="s">
        <v>52</v>
      </c>
      <c r="B152">
        <v>1164</v>
      </c>
      <c r="C152" t="s">
        <v>1373</v>
      </c>
      <c r="D152" t="s">
        <v>1377</v>
      </c>
      <c r="E152" s="2">
        <v>43866.714745370373</v>
      </c>
      <c r="F152" s="2">
        <v>44514.070289351846</v>
      </c>
      <c r="G152">
        <v>19.7</v>
      </c>
      <c r="H152" t="s">
        <v>1543</v>
      </c>
    </row>
    <row r="153" spans="1:8" x14ac:dyDescent="0.25">
      <c r="A153" t="s">
        <v>403</v>
      </c>
      <c r="B153">
        <v>2500</v>
      </c>
      <c r="C153" t="s">
        <v>1373</v>
      </c>
      <c r="D153" t="s">
        <v>1377</v>
      </c>
      <c r="E153" s="2">
        <v>44720.236296296287</v>
      </c>
      <c r="F153" s="2">
        <v>45054.347881944443</v>
      </c>
      <c r="G153">
        <v>19.5</v>
      </c>
      <c r="H153" t="s">
        <v>1544</v>
      </c>
    </row>
    <row r="154" spans="1:8" x14ac:dyDescent="0.25">
      <c r="A154" t="s">
        <v>263</v>
      </c>
      <c r="B154">
        <v>1090</v>
      </c>
      <c r="C154" t="s">
        <v>1381</v>
      </c>
      <c r="D154" t="s">
        <v>1377</v>
      </c>
      <c r="E154" s="2">
        <v>43704.065601851849</v>
      </c>
      <c r="F154" s="2">
        <v>44636.664305555547</v>
      </c>
      <c r="G154">
        <v>11.13</v>
      </c>
      <c r="H154" t="s">
        <v>1545</v>
      </c>
    </row>
    <row r="155" spans="1:8" x14ac:dyDescent="0.25">
      <c r="A155" t="s">
        <v>287</v>
      </c>
      <c r="B155">
        <v>1618</v>
      </c>
      <c r="C155" t="s">
        <v>1381</v>
      </c>
      <c r="D155" t="s">
        <v>1377</v>
      </c>
      <c r="E155" s="2">
        <v>44986.668715277781</v>
      </c>
      <c r="F155" s="2">
        <v>44965.668715277781</v>
      </c>
      <c r="G155">
        <v>8.65</v>
      </c>
      <c r="H155" t="s">
        <v>1546</v>
      </c>
    </row>
    <row r="156" spans="1:8" x14ac:dyDescent="0.25">
      <c r="A156" t="s">
        <v>327</v>
      </c>
      <c r="B156">
        <v>2422</v>
      </c>
      <c r="C156" t="s">
        <v>1379</v>
      </c>
      <c r="D156" t="s">
        <v>1377</v>
      </c>
      <c r="E156" s="2">
        <v>44558.294652777768</v>
      </c>
      <c r="F156" s="2">
        <v>44752.017627314817</v>
      </c>
      <c r="G156">
        <v>5.2</v>
      </c>
      <c r="H156" t="s">
        <v>1547</v>
      </c>
    </row>
    <row r="157" spans="1:8" x14ac:dyDescent="0.25">
      <c r="A157" t="s">
        <v>698</v>
      </c>
      <c r="B157">
        <v>1042</v>
      </c>
      <c r="C157" t="s">
        <v>1379</v>
      </c>
      <c r="D157" t="s">
        <v>1377</v>
      </c>
      <c r="E157" s="2">
        <v>43401.294756944437</v>
      </c>
      <c r="F157" s="2">
        <v>45102.451273148137</v>
      </c>
      <c r="G157">
        <v>14.61</v>
      </c>
      <c r="H157" t="s">
        <v>1548</v>
      </c>
    </row>
    <row r="158" spans="1:8" x14ac:dyDescent="0.25">
      <c r="A158" t="s">
        <v>605</v>
      </c>
      <c r="B158">
        <v>2371</v>
      </c>
      <c r="C158" t="s">
        <v>1373</v>
      </c>
      <c r="D158" t="s">
        <v>1377</v>
      </c>
      <c r="E158" s="2">
        <v>43606.628888888888</v>
      </c>
      <c r="F158" s="2">
        <v>44556.465671296297</v>
      </c>
      <c r="G158">
        <v>18.96</v>
      </c>
      <c r="H158" t="s">
        <v>1549</v>
      </c>
    </row>
    <row r="159" spans="1:8" x14ac:dyDescent="0.25">
      <c r="A159" t="s">
        <v>697</v>
      </c>
      <c r="B159">
        <v>1123</v>
      </c>
      <c r="C159" t="s">
        <v>1373</v>
      </c>
      <c r="D159" t="s">
        <v>1374</v>
      </c>
      <c r="E159" s="2">
        <v>44528.332546296297</v>
      </c>
      <c r="F159" s="2">
        <v>44971.788912037038</v>
      </c>
      <c r="G159">
        <v>11.15</v>
      </c>
      <c r="H159" t="s">
        <v>1550</v>
      </c>
    </row>
    <row r="160" spans="1:8" x14ac:dyDescent="0.25">
      <c r="A160" t="s">
        <v>377</v>
      </c>
      <c r="B160">
        <v>1359</v>
      </c>
      <c r="C160" t="s">
        <v>1381</v>
      </c>
      <c r="D160" t="s">
        <v>1377</v>
      </c>
      <c r="E160" s="2">
        <v>44170.723113425927</v>
      </c>
      <c r="F160" s="2">
        <v>45002.764733796299</v>
      </c>
      <c r="G160">
        <v>11.98</v>
      </c>
      <c r="H160" t="s">
        <v>1551</v>
      </c>
    </row>
    <row r="161" spans="1:8" x14ac:dyDescent="0.25">
      <c r="A161" t="s">
        <v>97</v>
      </c>
      <c r="B161">
        <v>1075</v>
      </c>
      <c r="C161" t="s">
        <v>1379</v>
      </c>
      <c r="D161" t="s">
        <v>1374</v>
      </c>
      <c r="E161" s="2">
        <v>44056.554224537038</v>
      </c>
      <c r="F161" s="2">
        <v>44634.719085648147</v>
      </c>
      <c r="G161">
        <v>18.45</v>
      </c>
      <c r="H161" t="s">
        <v>1552</v>
      </c>
    </row>
    <row r="162" spans="1:8" x14ac:dyDescent="0.25">
      <c r="A162" t="s">
        <v>558</v>
      </c>
      <c r="B162">
        <v>1704</v>
      </c>
      <c r="C162" t="s">
        <v>1379</v>
      </c>
      <c r="D162" t="s">
        <v>1377</v>
      </c>
      <c r="E162" s="2">
        <v>44753.488715277781</v>
      </c>
      <c r="F162" s="2">
        <v>44717.488715277781</v>
      </c>
      <c r="G162">
        <v>18.7</v>
      </c>
      <c r="H162" t="s">
        <v>1553</v>
      </c>
    </row>
    <row r="163" spans="1:8" x14ac:dyDescent="0.25">
      <c r="A163" t="s">
        <v>1554</v>
      </c>
      <c r="B163">
        <v>1356</v>
      </c>
      <c r="C163" t="s">
        <v>1381</v>
      </c>
      <c r="D163" t="s">
        <v>1374</v>
      </c>
      <c r="E163" s="2">
        <v>43371.208275462966</v>
      </c>
      <c r="F163" s="2">
        <v>45002.892430555563</v>
      </c>
      <c r="G163">
        <v>8.56</v>
      </c>
      <c r="H163" t="s">
        <v>1555</v>
      </c>
    </row>
    <row r="164" spans="1:8" x14ac:dyDescent="0.25">
      <c r="A164" t="s">
        <v>1150</v>
      </c>
      <c r="B164">
        <v>1421</v>
      </c>
      <c r="C164" t="s">
        <v>1381</v>
      </c>
      <c r="D164" t="s">
        <v>1377</v>
      </c>
      <c r="E164" s="2">
        <v>44771.94090277778</v>
      </c>
      <c r="F164" s="2">
        <v>44798.505740740737</v>
      </c>
      <c r="G164">
        <v>11.78</v>
      </c>
      <c r="H164" t="s">
        <v>1556</v>
      </c>
    </row>
    <row r="165" spans="1:8" x14ac:dyDescent="0.25">
      <c r="A165" t="s">
        <v>660</v>
      </c>
      <c r="B165">
        <v>1537</v>
      </c>
      <c r="C165" t="s">
        <v>1379</v>
      </c>
      <c r="D165" t="s">
        <v>1377</v>
      </c>
      <c r="E165" s="2">
        <v>44451.380937499998</v>
      </c>
      <c r="F165" s="2">
        <v>44843.011099537027</v>
      </c>
      <c r="G165">
        <v>19.329999999999998</v>
      </c>
      <c r="H165" t="s">
        <v>1557</v>
      </c>
    </row>
    <row r="166" spans="1:8" x14ac:dyDescent="0.25">
      <c r="A166" t="s">
        <v>86</v>
      </c>
      <c r="B166">
        <v>2075</v>
      </c>
      <c r="C166" t="s">
        <v>1373</v>
      </c>
      <c r="D166" t="s">
        <v>1377</v>
      </c>
      <c r="E166" s="2">
        <v>43735.24486111111</v>
      </c>
      <c r="F166" s="2">
        <v>44970.541481481479</v>
      </c>
      <c r="G166">
        <v>12.49</v>
      </c>
      <c r="H166" t="s">
        <v>1558</v>
      </c>
    </row>
    <row r="167" spans="1:8" x14ac:dyDescent="0.25">
      <c r="A167" t="s">
        <v>713</v>
      </c>
      <c r="B167">
        <v>1187</v>
      </c>
      <c r="C167" t="s">
        <v>1379</v>
      </c>
      <c r="D167" t="s">
        <v>1374</v>
      </c>
      <c r="E167" s="2">
        <v>44467.487962962958</v>
      </c>
      <c r="F167" s="2">
        <v>44956.151296296302</v>
      </c>
      <c r="G167">
        <v>12.83</v>
      </c>
      <c r="H167" t="s">
        <v>1559</v>
      </c>
    </row>
    <row r="168" spans="1:8" x14ac:dyDescent="0.25">
      <c r="A168" t="s">
        <v>1316</v>
      </c>
      <c r="B168">
        <v>1175</v>
      </c>
      <c r="C168" t="s">
        <v>1379</v>
      </c>
      <c r="D168" t="s">
        <v>1374</v>
      </c>
      <c r="E168" s="2">
        <v>43590.77306712963</v>
      </c>
      <c r="F168" s="2">
        <v>45126.633842592593</v>
      </c>
      <c r="G168">
        <v>14.26</v>
      </c>
      <c r="H168" t="s">
        <v>1560</v>
      </c>
    </row>
    <row r="169" spans="1:8" x14ac:dyDescent="0.25">
      <c r="A169" t="s">
        <v>1139</v>
      </c>
      <c r="B169">
        <v>1154</v>
      </c>
      <c r="C169" t="s">
        <v>1373</v>
      </c>
      <c r="D169" t="s">
        <v>1377</v>
      </c>
      <c r="E169" s="2">
        <v>45001.185266203713</v>
      </c>
      <c r="F169" s="2">
        <v>44972.185266203713</v>
      </c>
      <c r="G169">
        <v>6.54</v>
      </c>
      <c r="H169" t="s">
        <v>1561</v>
      </c>
    </row>
    <row r="170" spans="1:8" x14ac:dyDescent="0.25">
      <c r="A170" t="s">
        <v>118</v>
      </c>
      <c r="B170">
        <v>1399</v>
      </c>
      <c r="C170" t="s">
        <v>1379</v>
      </c>
      <c r="D170" t="s">
        <v>1377</v>
      </c>
      <c r="E170" s="2">
        <v>43803.165717592587</v>
      </c>
      <c r="F170" s="2">
        <v>44837.265868055547</v>
      </c>
      <c r="G170">
        <v>14.35</v>
      </c>
      <c r="H170" t="s">
        <v>1562</v>
      </c>
    </row>
    <row r="171" spans="1:8" x14ac:dyDescent="0.25">
      <c r="A171" t="s">
        <v>1010</v>
      </c>
      <c r="B171">
        <v>1030</v>
      </c>
      <c r="C171" t="s">
        <v>1381</v>
      </c>
      <c r="D171" t="s">
        <v>1374</v>
      </c>
      <c r="E171" s="2">
        <v>44520.735706018517</v>
      </c>
      <c r="F171" s="2">
        <v>44804.476817129631</v>
      </c>
      <c r="G171">
        <v>15.4</v>
      </c>
      <c r="H171" t="s">
        <v>1563</v>
      </c>
    </row>
    <row r="172" spans="1:8" x14ac:dyDescent="0.25">
      <c r="A172" t="s">
        <v>153</v>
      </c>
      <c r="B172">
        <v>1247</v>
      </c>
      <c r="C172" t="s">
        <v>1373</v>
      </c>
      <c r="D172" t="s">
        <v>1374</v>
      </c>
      <c r="E172" s="2">
        <v>44399.52815972222</v>
      </c>
      <c r="F172" s="2">
        <v>44517.601539351846</v>
      </c>
      <c r="G172">
        <v>7.13</v>
      </c>
      <c r="H172" t="s">
        <v>1564</v>
      </c>
    </row>
    <row r="173" spans="1:8" x14ac:dyDescent="0.25">
      <c r="A173" t="s">
        <v>1296</v>
      </c>
      <c r="B173">
        <v>2213</v>
      </c>
      <c r="C173" t="s">
        <v>1373</v>
      </c>
      <c r="D173" t="s">
        <v>1377</v>
      </c>
      <c r="E173" s="2">
        <v>43815.549305555563</v>
      </c>
      <c r="F173" s="2">
        <v>45030.625856481478</v>
      </c>
      <c r="G173">
        <v>15.6</v>
      </c>
      <c r="H173" t="s">
        <v>1565</v>
      </c>
    </row>
    <row r="174" spans="1:8" x14ac:dyDescent="0.25">
      <c r="A174" t="s">
        <v>493</v>
      </c>
      <c r="B174">
        <v>1286</v>
      </c>
      <c r="C174" t="s">
        <v>1379</v>
      </c>
      <c r="D174" t="s">
        <v>1377</v>
      </c>
      <c r="E174" s="2">
        <v>44324.984710648147</v>
      </c>
      <c r="F174" s="2">
        <v>44579.970196759263</v>
      </c>
      <c r="G174">
        <v>18.22</v>
      </c>
      <c r="H174" t="s">
        <v>1566</v>
      </c>
    </row>
    <row r="175" spans="1:8" x14ac:dyDescent="0.25">
      <c r="A175" t="s">
        <v>1188</v>
      </c>
      <c r="B175">
        <v>1388</v>
      </c>
      <c r="C175" t="s">
        <v>1379</v>
      </c>
      <c r="D175" t="s">
        <v>1377</v>
      </c>
      <c r="E175" s="2">
        <v>43870.350312499999</v>
      </c>
      <c r="F175" s="2">
        <v>44905.571203703701</v>
      </c>
      <c r="G175">
        <v>5.22</v>
      </c>
      <c r="H175" t="s">
        <v>1567</v>
      </c>
    </row>
    <row r="176" spans="1:8" x14ac:dyDescent="0.25">
      <c r="A176" t="s">
        <v>1138</v>
      </c>
      <c r="B176">
        <v>1907</v>
      </c>
      <c r="C176" t="s">
        <v>1379</v>
      </c>
      <c r="D176" t="s">
        <v>1377</v>
      </c>
      <c r="E176" s="2">
        <v>44855.074467592603</v>
      </c>
      <c r="F176" s="2">
        <v>44819.074467592603</v>
      </c>
      <c r="G176">
        <v>8.6</v>
      </c>
      <c r="H176" t="s">
        <v>1568</v>
      </c>
    </row>
    <row r="177" spans="1:8" x14ac:dyDescent="0.25">
      <c r="A177" t="s">
        <v>1343</v>
      </c>
      <c r="B177">
        <v>2273</v>
      </c>
      <c r="C177" t="s">
        <v>1381</v>
      </c>
      <c r="D177" t="s">
        <v>1374</v>
      </c>
      <c r="E177" s="2">
        <v>44340.368321759262</v>
      </c>
      <c r="F177" s="2">
        <v>44751.559467592589</v>
      </c>
      <c r="G177">
        <v>12.39</v>
      </c>
      <c r="H177" t="s">
        <v>1569</v>
      </c>
    </row>
    <row r="178" spans="1:8" x14ac:dyDescent="0.25">
      <c r="A178" t="s">
        <v>636</v>
      </c>
      <c r="B178">
        <v>1893</v>
      </c>
      <c r="C178" t="s">
        <v>1381</v>
      </c>
      <c r="D178" t="s">
        <v>1377</v>
      </c>
      <c r="E178" s="2">
        <v>43402.666215277779</v>
      </c>
      <c r="F178" s="2">
        <v>44718.862847222219</v>
      </c>
      <c r="G178">
        <v>17.18</v>
      </c>
      <c r="H178" t="s">
        <v>1570</v>
      </c>
    </row>
    <row r="179" spans="1:8" x14ac:dyDescent="0.25">
      <c r="A179" t="s">
        <v>739</v>
      </c>
      <c r="B179">
        <v>1793</v>
      </c>
      <c r="C179" t="s">
        <v>1373</v>
      </c>
      <c r="D179" t="s">
        <v>1377</v>
      </c>
      <c r="E179" s="2">
        <v>44481.143263888887</v>
      </c>
      <c r="F179" s="2">
        <v>44537.763333333343</v>
      </c>
      <c r="G179">
        <v>18.309999999999999</v>
      </c>
      <c r="H179" t="s">
        <v>1571</v>
      </c>
    </row>
    <row r="180" spans="1:8" x14ac:dyDescent="0.25">
      <c r="A180" t="s">
        <v>242</v>
      </c>
      <c r="B180">
        <v>1596</v>
      </c>
      <c r="C180" t="s">
        <v>1373</v>
      </c>
      <c r="D180" t="s">
        <v>1377</v>
      </c>
      <c r="E180" s="2">
        <v>43780.085150462961</v>
      </c>
      <c r="F180" s="2">
        <v>44540.659016203703</v>
      </c>
      <c r="G180">
        <v>8.49</v>
      </c>
      <c r="H180" t="s">
        <v>1572</v>
      </c>
    </row>
    <row r="181" spans="1:8" x14ac:dyDescent="0.25">
      <c r="A181" t="s">
        <v>800</v>
      </c>
      <c r="B181">
        <v>2106</v>
      </c>
      <c r="C181" t="s">
        <v>1379</v>
      </c>
      <c r="D181" t="s">
        <v>1374</v>
      </c>
      <c r="E181" s="2">
        <v>44454.370162037027</v>
      </c>
      <c r="F181" s="2">
        <v>44623.595682870371</v>
      </c>
      <c r="G181">
        <v>13.9</v>
      </c>
      <c r="H181" t="s">
        <v>1573</v>
      </c>
    </row>
    <row r="182" spans="1:8" x14ac:dyDescent="0.25">
      <c r="A182" t="s">
        <v>1194</v>
      </c>
      <c r="B182">
        <v>1077</v>
      </c>
      <c r="C182" t="s">
        <v>1379</v>
      </c>
      <c r="D182" t="s">
        <v>1374</v>
      </c>
      <c r="E182" s="2">
        <v>44019.154097222221</v>
      </c>
      <c r="F182" s="2">
        <v>45086.730034722219</v>
      </c>
      <c r="G182">
        <v>19.46</v>
      </c>
      <c r="H182" t="s">
        <v>1574</v>
      </c>
    </row>
    <row r="183" spans="1:8" x14ac:dyDescent="0.25">
      <c r="A183" t="s">
        <v>517</v>
      </c>
      <c r="B183">
        <v>1211</v>
      </c>
      <c r="C183" t="s">
        <v>1373</v>
      </c>
      <c r="D183" t="s">
        <v>1374</v>
      </c>
      <c r="E183" s="2">
        <v>44196.199976851851</v>
      </c>
      <c r="F183" s="2">
        <v>44890.654988425929</v>
      </c>
      <c r="G183">
        <v>10.92</v>
      </c>
      <c r="H183" t="s">
        <v>1575</v>
      </c>
    </row>
    <row r="184" spans="1:8" x14ac:dyDescent="0.25">
      <c r="A184" t="s">
        <v>968</v>
      </c>
      <c r="B184">
        <v>2009</v>
      </c>
      <c r="C184" t="s">
        <v>1373</v>
      </c>
      <c r="D184" t="s">
        <v>1377</v>
      </c>
      <c r="E184" s="2">
        <v>44797.860636574071</v>
      </c>
      <c r="F184" s="2">
        <v>44904.093923611108</v>
      </c>
      <c r="G184">
        <v>15.2</v>
      </c>
      <c r="H184" t="s">
        <v>1576</v>
      </c>
    </row>
    <row r="185" spans="1:8" x14ac:dyDescent="0.25">
      <c r="A185" t="s">
        <v>1108</v>
      </c>
      <c r="B185">
        <v>1367</v>
      </c>
      <c r="C185" t="s">
        <v>1381</v>
      </c>
      <c r="D185" t="s">
        <v>1377</v>
      </c>
      <c r="E185" s="2">
        <v>43774.654016203713</v>
      </c>
      <c r="F185" s="2">
        <v>45120.380787037036</v>
      </c>
      <c r="G185">
        <v>14.9</v>
      </c>
      <c r="H185" t="s">
        <v>1577</v>
      </c>
    </row>
    <row r="186" spans="1:8" x14ac:dyDescent="0.25">
      <c r="A186" t="s">
        <v>1578</v>
      </c>
      <c r="B186">
        <v>1131</v>
      </c>
      <c r="C186" t="s">
        <v>1381</v>
      </c>
      <c r="D186" t="s">
        <v>1374</v>
      </c>
      <c r="E186" s="2">
        <v>44591.408518518518</v>
      </c>
      <c r="F186" s="2">
        <v>44588.408518518518</v>
      </c>
      <c r="G186">
        <v>11.26</v>
      </c>
      <c r="H186" t="s">
        <v>1579</v>
      </c>
    </row>
    <row r="187" spans="1:8" x14ac:dyDescent="0.25">
      <c r="A187" t="s">
        <v>227</v>
      </c>
      <c r="B187">
        <v>1414</v>
      </c>
      <c r="C187" t="s">
        <v>1381</v>
      </c>
      <c r="D187" t="s">
        <v>1377</v>
      </c>
      <c r="E187" s="2">
        <v>43515.415381944447</v>
      </c>
      <c r="F187" s="2">
        <v>44851.541875000003</v>
      </c>
      <c r="G187">
        <v>16.63</v>
      </c>
      <c r="H187" t="s">
        <v>1580</v>
      </c>
    </row>
    <row r="188" spans="1:8" x14ac:dyDescent="0.25">
      <c r="A188" t="s">
        <v>597</v>
      </c>
      <c r="B188">
        <v>2178</v>
      </c>
      <c r="C188" t="s">
        <v>1379</v>
      </c>
      <c r="D188" t="s">
        <v>1377</v>
      </c>
      <c r="E188" s="2">
        <v>44701.210243055553</v>
      </c>
      <c r="F188" s="2">
        <v>44796.614374999997</v>
      </c>
      <c r="G188">
        <v>8.9700000000000006</v>
      </c>
      <c r="H188" t="s">
        <v>1581</v>
      </c>
    </row>
    <row r="189" spans="1:8" x14ac:dyDescent="0.25">
      <c r="A189" t="s">
        <v>802</v>
      </c>
      <c r="B189">
        <v>1402</v>
      </c>
      <c r="C189" t="s">
        <v>1379</v>
      </c>
      <c r="D189" t="s">
        <v>1377</v>
      </c>
      <c r="E189" s="2">
        <v>43796.637766203698</v>
      </c>
      <c r="F189" s="2">
        <v>44611.369490740741</v>
      </c>
      <c r="G189">
        <v>6.63</v>
      </c>
      <c r="H189" t="s">
        <v>1582</v>
      </c>
    </row>
    <row r="190" spans="1:8" x14ac:dyDescent="0.25">
      <c r="A190" t="s">
        <v>506</v>
      </c>
      <c r="B190">
        <v>1678</v>
      </c>
      <c r="C190" t="s">
        <v>1379</v>
      </c>
      <c r="D190" t="s">
        <v>1377</v>
      </c>
      <c r="E190" s="2">
        <v>43986.667210648149</v>
      </c>
      <c r="F190" s="2">
        <v>44618.713113425933</v>
      </c>
      <c r="G190">
        <v>10.6</v>
      </c>
      <c r="H190" t="s">
        <v>1583</v>
      </c>
    </row>
    <row r="191" spans="1:8" x14ac:dyDescent="0.25">
      <c r="A191" t="s">
        <v>1299</v>
      </c>
      <c r="B191">
        <v>1005</v>
      </c>
      <c r="C191" t="s">
        <v>1379</v>
      </c>
      <c r="D191" t="s">
        <v>1377</v>
      </c>
      <c r="E191" s="2">
        <v>44789.25640046296</v>
      </c>
      <c r="F191" s="2">
        <v>44788.25640046296</v>
      </c>
      <c r="G191">
        <v>14.97</v>
      </c>
      <c r="H191" t="s">
        <v>1584</v>
      </c>
    </row>
    <row r="192" spans="1:8" x14ac:dyDescent="0.25">
      <c r="A192" t="s">
        <v>1282</v>
      </c>
      <c r="B192">
        <v>2258</v>
      </c>
      <c r="C192" t="s">
        <v>1381</v>
      </c>
      <c r="D192" t="s">
        <v>1374</v>
      </c>
      <c r="E192" s="2">
        <v>43710.030439814807</v>
      </c>
      <c r="F192" s="2">
        <v>45032.736180555563</v>
      </c>
      <c r="G192">
        <v>9.32</v>
      </c>
      <c r="H192" t="s">
        <v>1585</v>
      </c>
    </row>
    <row r="193" spans="1:8" x14ac:dyDescent="0.25">
      <c r="A193" t="s">
        <v>670</v>
      </c>
      <c r="B193">
        <v>1279</v>
      </c>
      <c r="C193" t="s">
        <v>1379</v>
      </c>
      <c r="D193" t="s">
        <v>1374</v>
      </c>
      <c r="E193" s="2">
        <v>43467.818807870368</v>
      </c>
      <c r="F193" s="2">
        <v>44580.317719907413</v>
      </c>
      <c r="G193">
        <v>16.670000000000002</v>
      </c>
      <c r="H193" t="s">
        <v>1586</v>
      </c>
    </row>
    <row r="194" spans="1:8" x14ac:dyDescent="0.25">
      <c r="A194" t="s">
        <v>89</v>
      </c>
      <c r="B194">
        <v>1838</v>
      </c>
      <c r="C194" t="s">
        <v>1373</v>
      </c>
      <c r="D194" t="s">
        <v>1374</v>
      </c>
      <c r="E194" s="2">
        <v>44238.663101851853</v>
      </c>
      <c r="F194" s="2">
        <v>44622.479375000003</v>
      </c>
      <c r="G194">
        <v>10.56</v>
      </c>
      <c r="H194" t="s">
        <v>1587</v>
      </c>
    </row>
    <row r="195" spans="1:8" x14ac:dyDescent="0.25">
      <c r="A195" t="s">
        <v>341</v>
      </c>
      <c r="B195">
        <v>1567</v>
      </c>
      <c r="C195" t="s">
        <v>1373</v>
      </c>
      <c r="D195" t="s">
        <v>1374</v>
      </c>
      <c r="E195" s="2">
        <v>44125.79409722222</v>
      </c>
      <c r="F195" s="2">
        <v>45115.127268518518</v>
      </c>
      <c r="G195">
        <v>16.88</v>
      </c>
      <c r="H195" t="s">
        <v>1588</v>
      </c>
    </row>
    <row r="196" spans="1:8" x14ac:dyDescent="0.25">
      <c r="A196" t="s">
        <v>1327</v>
      </c>
      <c r="B196">
        <v>2107</v>
      </c>
      <c r="C196" t="s">
        <v>1381</v>
      </c>
      <c r="D196" t="s">
        <v>1374</v>
      </c>
      <c r="E196" s="2">
        <v>43584.390590277777</v>
      </c>
      <c r="F196" s="2">
        <v>44471.558194444442</v>
      </c>
      <c r="G196">
        <v>12.6</v>
      </c>
      <c r="H196" t="s">
        <v>1589</v>
      </c>
    </row>
    <row r="197" spans="1:8" x14ac:dyDescent="0.25">
      <c r="A197" t="s">
        <v>1590</v>
      </c>
      <c r="B197">
        <v>1512</v>
      </c>
      <c r="C197" t="s">
        <v>1379</v>
      </c>
      <c r="D197" t="s">
        <v>1374</v>
      </c>
      <c r="E197" s="2">
        <v>44444.511134259257</v>
      </c>
      <c r="F197" s="2">
        <v>44524.774444444447</v>
      </c>
      <c r="G197">
        <v>19.22</v>
      </c>
      <c r="H197" t="s">
        <v>1591</v>
      </c>
    </row>
    <row r="198" spans="1:8" x14ac:dyDescent="0.25">
      <c r="A198" t="s">
        <v>62</v>
      </c>
      <c r="B198">
        <v>2239</v>
      </c>
      <c r="C198" t="s">
        <v>1379</v>
      </c>
      <c r="D198" t="s">
        <v>1374</v>
      </c>
      <c r="E198" s="2">
        <v>43922.52070601852</v>
      </c>
      <c r="F198" s="2">
        <v>44747.600219907406</v>
      </c>
      <c r="G198">
        <v>8.69</v>
      </c>
      <c r="H198" t="s">
        <v>1592</v>
      </c>
    </row>
    <row r="199" spans="1:8" x14ac:dyDescent="0.25">
      <c r="A199" t="s">
        <v>1298</v>
      </c>
      <c r="B199">
        <v>1001</v>
      </c>
      <c r="C199" t="s">
        <v>1381</v>
      </c>
      <c r="D199" t="s">
        <v>1377</v>
      </c>
      <c r="E199" s="2">
        <v>43547.384467592587</v>
      </c>
      <c r="F199" s="2">
        <v>44861.594930555562</v>
      </c>
      <c r="G199">
        <v>11.6</v>
      </c>
      <c r="H199" t="s">
        <v>1593</v>
      </c>
    </row>
    <row r="200" spans="1:8" x14ac:dyDescent="0.25">
      <c r="A200" t="s">
        <v>1031</v>
      </c>
      <c r="B200">
        <v>1714</v>
      </c>
      <c r="C200" t="s">
        <v>1379</v>
      </c>
      <c r="D200" t="s">
        <v>1377</v>
      </c>
      <c r="E200" s="2">
        <v>43813.985115740739</v>
      </c>
      <c r="F200" s="2">
        <v>44848.889351851853</v>
      </c>
      <c r="G200">
        <v>19.72</v>
      </c>
      <c r="H200" t="s">
        <v>1594</v>
      </c>
    </row>
    <row r="201" spans="1:8" x14ac:dyDescent="0.25">
      <c r="A201" t="s">
        <v>878</v>
      </c>
      <c r="B201">
        <v>1541</v>
      </c>
      <c r="C201" t="s">
        <v>1373</v>
      </c>
      <c r="D201" t="s">
        <v>1374</v>
      </c>
      <c r="E201" s="2">
        <v>44276.8359837963</v>
      </c>
      <c r="F201" s="2">
        <v>44995.763784722221</v>
      </c>
      <c r="G201">
        <v>11.69</v>
      </c>
      <c r="H201" t="s">
        <v>1595</v>
      </c>
    </row>
    <row r="202" spans="1:8" x14ac:dyDescent="0.25">
      <c r="A202" t="s">
        <v>1191</v>
      </c>
      <c r="B202">
        <v>1078</v>
      </c>
      <c r="C202" t="s">
        <v>1381</v>
      </c>
      <c r="D202" t="s">
        <v>1374</v>
      </c>
      <c r="E202" s="2">
        <v>44193.3825</v>
      </c>
      <c r="F202" s="2">
        <v>44680.135277777779</v>
      </c>
      <c r="G202">
        <v>13.24</v>
      </c>
      <c r="H202" t="s">
        <v>1596</v>
      </c>
    </row>
    <row r="203" spans="1:8" x14ac:dyDescent="0.25">
      <c r="A203" t="s">
        <v>293</v>
      </c>
      <c r="B203">
        <v>1854</v>
      </c>
      <c r="C203" t="s">
        <v>1381</v>
      </c>
      <c r="D203" t="s">
        <v>1377</v>
      </c>
      <c r="E203" s="2">
        <v>44639.68105324074</v>
      </c>
      <c r="F203" s="2">
        <v>44886.00267361111</v>
      </c>
      <c r="G203">
        <v>5.15</v>
      </c>
      <c r="H203" t="s">
        <v>1597</v>
      </c>
    </row>
    <row r="204" spans="1:8" x14ac:dyDescent="0.25">
      <c r="A204" t="s">
        <v>173</v>
      </c>
      <c r="B204">
        <v>1149</v>
      </c>
      <c r="C204" t="s">
        <v>1379</v>
      </c>
      <c r="D204" t="s">
        <v>1374</v>
      </c>
      <c r="E204" s="2">
        <v>44048.951111111113</v>
      </c>
      <c r="F204" s="2">
        <v>44708.313472222217</v>
      </c>
      <c r="G204">
        <v>5.74</v>
      </c>
      <c r="H204" t="s">
        <v>1598</v>
      </c>
    </row>
    <row r="205" spans="1:8" x14ac:dyDescent="0.25">
      <c r="A205" t="s">
        <v>555</v>
      </c>
      <c r="B205">
        <v>1326</v>
      </c>
      <c r="C205" t="s">
        <v>1381</v>
      </c>
      <c r="D205" t="s">
        <v>1377</v>
      </c>
      <c r="E205" s="2">
        <v>44034.023935185192</v>
      </c>
      <c r="F205" s="2">
        <v>44860.662997685176</v>
      </c>
      <c r="G205">
        <v>10.74</v>
      </c>
      <c r="H205" t="s">
        <v>1599</v>
      </c>
    </row>
    <row r="206" spans="1:8" x14ac:dyDescent="0.25">
      <c r="A206" t="s">
        <v>203</v>
      </c>
      <c r="B206">
        <v>1231</v>
      </c>
      <c r="C206" t="s">
        <v>1379</v>
      </c>
      <c r="D206" t="s">
        <v>1374</v>
      </c>
      <c r="E206" s="2">
        <v>43435.348402777781</v>
      </c>
      <c r="F206" s="2">
        <v>44692.490798611107</v>
      </c>
      <c r="G206">
        <v>13.97</v>
      </c>
      <c r="H206" t="s">
        <v>1600</v>
      </c>
    </row>
    <row r="207" spans="1:8" x14ac:dyDescent="0.25">
      <c r="A207" t="s">
        <v>303</v>
      </c>
      <c r="B207">
        <v>1268</v>
      </c>
      <c r="C207" t="s">
        <v>1373</v>
      </c>
      <c r="D207" t="s">
        <v>1377</v>
      </c>
      <c r="E207" s="2">
        <v>44528.918692129628</v>
      </c>
      <c r="F207" s="2">
        <v>45120.465613425928</v>
      </c>
      <c r="G207">
        <v>12.66</v>
      </c>
      <c r="H207" t="s">
        <v>1601</v>
      </c>
    </row>
    <row r="208" spans="1:8" x14ac:dyDescent="0.25">
      <c r="A208" t="s">
        <v>675</v>
      </c>
      <c r="B208">
        <v>1732</v>
      </c>
      <c r="C208" t="s">
        <v>1373</v>
      </c>
      <c r="D208" t="s">
        <v>1374</v>
      </c>
      <c r="E208" s="2">
        <v>43801.980138888888</v>
      </c>
      <c r="F208" s="2">
        <v>44518.692118055558</v>
      </c>
      <c r="G208">
        <v>9.74</v>
      </c>
      <c r="H208" t="s">
        <v>1602</v>
      </c>
    </row>
    <row r="209" spans="1:8" x14ac:dyDescent="0.25">
      <c r="A209" t="s">
        <v>724</v>
      </c>
      <c r="B209">
        <v>1134</v>
      </c>
      <c r="C209" t="s">
        <v>1381</v>
      </c>
      <c r="D209" t="s">
        <v>1377</v>
      </c>
      <c r="E209" s="2">
        <v>44416.199236111112</v>
      </c>
      <c r="F209" s="2">
        <v>44526.516956018517</v>
      </c>
      <c r="G209">
        <v>12.43</v>
      </c>
      <c r="H209" t="s">
        <v>1603</v>
      </c>
    </row>
    <row r="210" spans="1:8" x14ac:dyDescent="0.25">
      <c r="A210" t="s">
        <v>405</v>
      </c>
      <c r="B210">
        <v>2467</v>
      </c>
      <c r="C210" t="s">
        <v>1381</v>
      </c>
      <c r="D210" t="s">
        <v>1377</v>
      </c>
      <c r="E210" s="2">
        <v>43502.788587962961</v>
      </c>
      <c r="F210" s="2">
        <v>44542.074814814812</v>
      </c>
      <c r="G210">
        <v>18.46</v>
      </c>
      <c r="H210" t="s">
        <v>1604</v>
      </c>
    </row>
    <row r="211" spans="1:8" x14ac:dyDescent="0.25">
      <c r="A211" t="s">
        <v>1605</v>
      </c>
      <c r="B211">
        <v>1937</v>
      </c>
      <c r="C211" t="s">
        <v>1373</v>
      </c>
      <c r="D211" t="s">
        <v>1374</v>
      </c>
      <c r="E211" s="2">
        <v>44580.122986111113</v>
      </c>
      <c r="F211" s="2">
        <v>45078.644537037027</v>
      </c>
      <c r="G211">
        <v>7.37</v>
      </c>
      <c r="H211" t="s">
        <v>1606</v>
      </c>
    </row>
    <row r="212" spans="1:8" x14ac:dyDescent="0.25">
      <c r="A212" t="s">
        <v>1607</v>
      </c>
      <c r="B212">
        <v>1720</v>
      </c>
      <c r="C212" t="s">
        <v>1381</v>
      </c>
      <c r="D212" t="s">
        <v>1377</v>
      </c>
      <c r="E212" s="2">
        <v>44992.81962962963</v>
      </c>
      <c r="F212" s="2">
        <v>44954.81962962963</v>
      </c>
      <c r="G212">
        <v>8.3000000000000007</v>
      </c>
      <c r="H212" t="s">
        <v>1608</v>
      </c>
    </row>
    <row r="213" spans="1:8" x14ac:dyDescent="0.25">
      <c r="A213" t="s">
        <v>1609</v>
      </c>
      <c r="B213">
        <v>1366</v>
      </c>
      <c r="C213" t="s">
        <v>1379</v>
      </c>
      <c r="D213" t="s">
        <v>1374</v>
      </c>
      <c r="E213" s="2">
        <v>44728.048356481479</v>
      </c>
      <c r="F213" s="2">
        <v>44680.048356481479</v>
      </c>
      <c r="G213">
        <v>7.14</v>
      </c>
      <c r="H213" t="s">
        <v>1610</v>
      </c>
    </row>
    <row r="214" spans="1:8" x14ac:dyDescent="0.25">
      <c r="A214" t="s">
        <v>646</v>
      </c>
      <c r="B214">
        <v>1217</v>
      </c>
      <c r="C214" t="s">
        <v>1381</v>
      </c>
      <c r="D214" t="s">
        <v>1377</v>
      </c>
      <c r="E214" s="2">
        <v>44165.067060185182</v>
      </c>
      <c r="F214" s="2">
        <v>45024.936041666668</v>
      </c>
      <c r="G214">
        <v>17.46</v>
      </c>
      <c r="H214" t="s">
        <v>1611</v>
      </c>
    </row>
    <row r="215" spans="1:8" x14ac:dyDescent="0.25">
      <c r="A215" t="s">
        <v>990</v>
      </c>
      <c r="B215">
        <v>1037</v>
      </c>
      <c r="C215" t="s">
        <v>1373</v>
      </c>
      <c r="D215" t="s">
        <v>1374</v>
      </c>
      <c r="E215" s="2">
        <v>44795.683819444443</v>
      </c>
      <c r="F215" s="2">
        <v>44767.683819444443</v>
      </c>
      <c r="G215">
        <v>17.14</v>
      </c>
      <c r="H215" t="s">
        <v>1612</v>
      </c>
    </row>
    <row r="216" spans="1:8" x14ac:dyDescent="0.25">
      <c r="A216" t="s">
        <v>194</v>
      </c>
      <c r="B216">
        <v>1311</v>
      </c>
      <c r="C216" t="s">
        <v>1379</v>
      </c>
      <c r="D216" t="s">
        <v>1374</v>
      </c>
      <c r="E216" s="2">
        <v>44433.642800925933</v>
      </c>
      <c r="F216" s="2">
        <v>44851.915208333332</v>
      </c>
      <c r="G216">
        <v>16.28</v>
      </c>
      <c r="H216" t="s">
        <v>1613</v>
      </c>
    </row>
    <row r="217" spans="1:8" x14ac:dyDescent="0.25">
      <c r="A217" t="s">
        <v>246</v>
      </c>
      <c r="B217">
        <v>1354</v>
      </c>
      <c r="C217" t="s">
        <v>1381</v>
      </c>
      <c r="D217" t="s">
        <v>1374</v>
      </c>
      <c r="E217" s="2">
        <v>43482.931689814817</v>
      </c>
      <c r="F217" s="2">
        <v>45104.243564814817</v>
      </c>
      <c r="G217">
        <v>6.12</v>
      </c>
      <c r="H217" t="s">
        <v>1614</v>
      </c>
    </row>
    <row r="218" spans="1:8" x14ac:dyDescent="0.25">
      <c r="A218" t="s">
        <v>71</v>
      </c>
      <c r="B218">
        <v>1168</v>
      </c>
      <c r="C218" t="s">
        <v>1373</v>
      </c>
      <c r="D218" t="s">
        <v>1377</v>
      </c>
      <c r="E218" s="2">
        <v>44142.340555555558</v>
      </c>
      <c r="F218" s="2">
        <v>44959.477094907408</v>
      </c>
      <c r="G218">
        <v>7.86</v>
      </c>
      <c r="H218" t="s">
        <v>1615</v>
      </c>
    </row>
    <row r="219" spans="1:8" x14ac:dyDescent="0.25">
      <c r="A219" t="s">
        <v>288</v>
      </c>
      <c r="B219">
        <v>1476</v>
      </c>
      <c r="C219" t="s">
        <v>1379</v>
      </c>
      <c r="D219" t="s">
        <v>1374</v>
      </c>
      <c r="E219" s="2">
        <v>43594.870381944442</v>
      </c>
      <c r="F219" s="2">
        <v>44664.959641203714</v>
      </c>
      <c r="G219">
        <v>16.690000000000001</v>
      </c>
      <c r="H219" t="s">
        <v>1616</v>
      </c>
    </row>
    <row r="220" spans="1:8" x14ac:dyDescent="0.25">
      <c r="A220" t="s">
        <v>138</v>
      </c>
      <c r="B220">
        <v>1288</v>
      </c>
      <c r="C220" t="s">
        <v>1381</v>
      </c>
      <c r="D220" t="s">
        <v>1377</v>
      </c>
      <c r="E220" s="2">
        <v>43718.716053240743</v>
      </c>
      <c r="F220" s="2">
        <v>44792.729074074072</v>
      </c>
      <c r="G220">
        <v>11.4</v>
      </c>
      <c r="H220" t="s">
        <v>1617</v>
      </c>
    </row>
    <row r="221" spans="1:8" x14ac:dyDescent="0.25">
      <c r="A221" t="s">
        <v>207</v>
      </c>
      <c r="B221">
        <v>1954</v>
      </c>
      <c r="C221" t="s">
        <v>1379</v>
      </c>
      <c r="D221" t="s">
        <v>1377</v>
      </c>
      <c r="E221" s="2">
        <v>43756.842974537038</v>
      </c>
      <c r="F221" s="2">
        <v>44638.951331018521</v>
      </c>
      <c r="G221">
        <v>10.54</v>
      </c>
      <c r="H221" t="s">
        <v>1618</v>
      </c>
    </row>
    <row r="222" spans="1:8" x14ac:dyDescent="0.25">
      <c r="A222" t="s">
        <v>553</v>
      </c>
      <c r="B222">
        <v>1503</v>
      </c>
      <c r="C222" t="s">
        <v>1379</v>
      </c>
      <c r="D222" t="s">
        <v>1374</v>
      </c>
      <c r="E222" s="2">
        <v>44855.748796296299</v>
      </c>
      <c r="F222" s="2">
        <v>44838.748796296299</v>
      </c>
      <c r="G222">
        <v>16.25</v>
      </c>
      <c r="H222" t="s">
        <v>1619</v>
      </c>
    </row>
    <row r="223" spans="1:8" x14ac:dyDescent="0.25">
      <c r="A223" t="s">
        <v>700</v>
      </c>
      <c r="B223">
        <v>2114</v>
      </c>
      <c r="C223" t="s">
        <v>1381</v>
      </c>
      <c r="D223" t="s">
        <v>1377</v>
      </c>
      <c r="E223" s="2">
        <v>44765.722986111112</v>
      </c>
      <c r="F223" s="2">
        <v>44720.722986111112</v>
      </c>
      <c r="G223">
        <v>19.3</v>
      </c>
      <c r="H223" t="s">
        <v>1620</v>
      </c>
    </row>
    <row r="224" spans="1:8" x14ac:dyDescent="0.25">
      <c r="A224" t="s">
        <v>235</v>
      </c>
      <c r="B224">
        <v>2397</v>
      </c>
      <c r="C224" t="s">
        <v>1373</v>
      </c>
      <c r="D224" t="s">
        <v>1374</v>
      </c>
      <c r="E224" s="2">
        <v>44277.28361111111</v>
      </c>
      <c r="F224" s="2">
        <v>45111.802337962959</v>
      </c>
      <c r="G224">
        <v>15.3</v>
      </c>
      <c r="H224" t="s">
        <v>1621</v>
      </c>
    </row>
    <row r="225" spans="1:8" x14ac:dyDescent="0.25">
      <c r="A225" t="s">
        <v>1087</v>
      </c>
      <c r="B225">
        <v>1983</v>
      </c>
      <c r="C225" t="s">
        <v>1381</v>
      </c>
      <c r="D225" t="s">
        <v>1377</v>
      </c>
      <c r="E225" s="2">
        <v>44335.387557870366</v>
      </c>
      <c r="F225" s="2">
        <v>44490.446168981478</v>
      </c>
      <c r="G225">
        <v>16.46</v>
      </c>
      <c r="H225" t="s">
        <v>1622</v>
      </c>
    </row>
    <row r="226" spans="1:8" x14ac:dyDescent="0.25">
      <c r="A226" t="s">
        <v>667</v>
      </c>
      <c r="B226">
        <v>1964</v>
      </c>
      <c r="C226" t="s">
        <v>1379</v>
      </c>
      <c r="D226" t="s">
        <v>1377</v>
      </c>
      <c r="E226" s="2">
        <v>44956.783356481479</v>
      </c>
      <c r="F226" s="2">
        <v>44937.783356481479</v>
      </c>
      <c r="G226">
        <v>10.94</v>
      </c>
      <c r="H226" t="s">
        <v>1623</v>
      </c>
    </row>
    <row r="227" spans="1:8" x14ac:dyDescent="0.25">
      <c r="A227" t="s">
        <v>1303</v>
      </c>
      <c r="B227">
        <v>1112</v>
      </c>
      <c r="C227" t="s">
        <v>1381</v>
      </c>
      <c r="D227" t="s">
        <v>1377</v>
      </c>
      <c r="E227" s="2">
        <v>43676.112800925926</v>
      </c>
      <c r="F227" s="2">
        <v>44524.16679398148</v>
      </c>
      <c r="G227">
        <v>13.4</v>
      </c>
      <c r="H227" t="s">
        <v>1624</v>
      </c>
    </row>
    <row r="228" spans="1:8" x14ac:dyDescent="0.25">
      <c r="A228" t="s">
        <v>591</v>
      </c>
      <c r="B228">
        <v>2050</v>
      </c>
      <c r="C228" t="s">
        <v>1373</v>
      </c>
      <c r="D228" t="s">
        <v>1374</v>
      </c>
      <c r="E228" s="2">
        <v>44535.841458333343</v>
      </c>
      <c r="F228" s="2">
        <v>44772.298379629632</v>
      </c>
      <c r="G228">
        <v>9.7799999999999994</v>
      </c>
      <c r="H228" t="s">
        <v>1625</v>
      </c>
    </row>
    <row r="229" spans="1:8" x14ac:dyDescent="0.25">
      <c r="A229" t="s">
        <v>707</v>
      </c>
      <c r="B229">
        <v>2390</v>
      </c>
      <c r="C229" t="s">
        <v>1379</v>
      </c>
      <c r="D229" t="s">
        <v>1374</v>
      </c>
      <c r="E229" s="2">
        <v>43874.956608796303</v>
      </c>
      <c r="F229" s="2">
        <v>44662.122696759259</v>
      </c>
      <c r="G229">
        <v>9.48</v>
      </c>
      <c r="H229" t="s">
        <v>1626</v>
      </c>
    </row>
    <row r="230" spans="1:8" x14ac:dyDescent="0.25">
      <c r="A230" t="s">
        <v>1330</v>
      </c>
      <c r="B230">
        <v>1098</v>
      </c>
      <c r="C230" t="s">
        <v>1379</v>
      </c>
      <c r="D230" t="s">
        <v>1374</v>
      </c>
      <c r="E230" s="2">
        <v>44957.137766203698</v>
      </c>
      <c r="F230" s="2">
        <v>45041.010810185187</v>
      </c>
      <c r="G230">
        <v>13.4</v>
      </c>
      <c r="H230" t="s">
        <v>1627</v>
      </c>
    </row>
    <row r="231" spans="1:8" x14ac:dyDescent="0.25">
      <c r="A231" t="s">
        <v>1628</v>
      </c>
      <c r="B231">
        <v>2407</v>
      </c>
      <c r="C231" t="s">
        <v>1373</v>
      </c>
      <c r="D231" t="s">
        <v>1374</v>
      </c>
      <c r="E231" s="2">
        <v>44157.995532407411</v>
      </c>
      <c r="F231" s="2">
        <v>45120.517280092587</v>
      </c>
      <c r="G231">
        <v>13.58</v>
      </c>
      <c r="H231" t="s">
        <v>1629</v>
      </c>
    </row>
    <row r="232" spans="1:8" x14ac:dyDescent="0.25">
      <c r="A232" t="s">
        <v>900</v>
      </c>
      <c r="B232">
        <v>2194</v>
      </c>
      <c r="C232" t="s">
        <v>1379</v>
      </c>
      <c r="D232" t="s">
        <v>1374</v>
      </c>
      <c r="E232" s="2">
        <v>43721.153229166674</v>
      </c>
      <c r="F232" s="2">
        <v>45031.920312499999</v>
      </c>
      <c r="G232">
        <v>10.6</v>
      </c>
      <c r="H232" t="s">
        <v>1630</v>
      </c>
    </row>
    <row r="233" spans="1:8" x14ac:dyDescent="0.25">
      <c r="A233" t="s">
        <v>1631</v>
      </c>
      <c r="B233">
        <v>1148</v>
      </c>
      <c r="C233" t="s">
        <v>1379</v>
      </c>
      <c r="D233" t="s">
        <v>1374</v>
      </c>
      <c r="E233" s="2">
        <v>44362.884687500002</v>
      </c>
      <c r="F233" s="2">
        <v>44951.135937500003</v>
      </c>
      <c r="G233">
        <v>14.2</v>
      </c>
      <c r="H233" t="s">
        <v>1632</v>
      </c>
    </row>
    <row r="234" spans="1:8" x14ac:dyDescent="0.25">
      <c r="A234" t="s">
        <v>128</v>
      </c>
      <c r="B234">
        <v>1454</v>
      </c>
      <c r="C234" t="s">
        <v>1379</v>
      </c>
      <c r="D234" t="s">
        <v>1374</v>
      </c>
      <c r="E234" s="2">
        <v>43370.356481481482</v>
      </c>
      <c r="F234" s="2">
        <v>44748.889710648153</v>
      </c>
      <c r="G234">
        <v>12</v>
      </c>
      <c r="H234" t="s">
        <v>1633</v>
      </c>
    </row>
    <row r="235" spans="1:8" x14ac:dyDescent="0.25">
      <c r="A235" t="s">
        <v>319</v>
      </c>
      <c r="B235">
        <v>1860</v>
      </c>
      <c r="C235" t="s">
        <v>1381</v>
      </c>
      <c r="D235" t="s">
        <v>1377</v>
      </c>
      <c r="E235" s="2">
        <v>44651.718287037038</v>
      </c>
      <c r="F235" s="2">
        <v>45019.818958333337</v>
      </c>
      <c r="G235">
        <v>19.100000000000001</v>
      </c>
      <c r="H235" t="s">
        <v>1634</v>
      </c>
    </row>
    <row r="236" spans="1:8" x14ac:dyDescent="0.25">
      <c r="A236" t="s">
        <v>1251</v>
      </c>
      <c r="B236">
        <v>1519</v>
      </c>
      <c r="C236" t="s">
        <v>1381</v>
      </c>
      <c r="D236" t="s">
        <v>1377</v>
      </c>
      <c r="E236" s="2">
        <v>44834.259189814817</v>
      </c>
      <c r="F236" s="2">
        <v>44799.259189814817</v>
      </c>
      <c r="G236">
        <v>11.14</v>
      </c>
      <c r="H236" t="s">
        <v>1635</v>
      </c>
    </row>
    <row r="237" spans="1:8" x14ac:dyDescent="0.25">
      <c r="A237" t="s">
        <v>958</v>
      </c>
      <c r="B237">
        <v>2225</v>
      </c>
      <c r="C237" t="s">
        <v>1379</v>
      </c>
      <c r="D237" t="s">
        <v>1374</v>
      </c>
      <c r="E237" s="2">
        <v>44601.364687499998</v>
      </c>
      <c r="F237" s="2">
        <v>44566.364687499998</v>
      </c>
      <c r="G237">
        <v>11.33</v>
      </c>
      <c r="H237" t="s">
        <v>1636</v>
      </c>
    </row>
    <row r="238" spans="1:8" x14ac:dyDescent="0.25">
      <c r="A238" t="s">
        <v>743</v>
      </c>
      <c r="B238">
        <v>2453</v>
      </c>
      <c r="C238" t="s">
        <v>1381</v>
      </c>
      <c r="D238" t="s">
        <v>1377</v>
      </c>
      <c r="E238" s="2">
        <v>44955.2577662037</v>
      </c>
      <c r="F238" s="2">
        <v>44935.2577662037</v>
      </c>
      <c r="G238">
        <v>15.5</v>
      </c>
      <c r="H238" t="s">
        <v>1637</v>
      </c>
    </row>
    <row r="239" spans="1:8" x14ac:dyDescent="0.25">
      <c r="A239" t="s">
        <v>326</v>
      </c>
      <c r="B239">
        <v>1445</v>
      </c>
      <c r="C239" t="s">
        <v>1381</v>
      </c>
      <c r="D239" t="s">
        <v>1374</v>
      </c>
      <c r="E239" s="2">
        <v>43504.707754629628</v>
      </c>
      <c r="F239" s="2">
        <v>44865.496180555558</v>
      </c>
      <c r="G239">
        <v>18.829999999999998</v>
      </c>
      <c r="H239" t="s">
        <v>1638</v>
      </c>
    </row>
    <row r="240" spans="1:8" x14ac:dyDescent="0.25">
      <c r="A240" t="s">
        <v>1639</v>
      </c>
      <c r="B240">
        <v>1555</v>
      </c>
      <c r="C240" t="s">
        <v>1379</v>
      </c>
      <c r="D240" t="s">
        <v>1377</v>
      </c>
      <c r="E240" s="2">
        <v>43566.452407407407</v>
      </c>
      <c r="F240" s="2">
        <v>44743.927187499998</v>
      </c>
      <c r="G240">
        <v>14.68</v>
      </c>
      <c r="H240" t="s">
        <v>1640</v>
      </c>
    </row>
    <row r="241" spans="1:8" x14ac:dyDescent="0.25">
      <c r="A241" t="s">
        <v>83</v>
      </c>
      <c r="B241">
        <v>2118</v>
      </c>
      <c r="C241" t="s">
        <v>1373</v>
      </c>
      <c r="D241" t="s">
        <v>1377</v>
      </c>
      <c r="E241" s="2">
        <v>44854.351666666669</v>
      </c>
      <c r="F241" s="2">
        <v>44869.554548611108</v>
      </c>
      <c r="G241">
        <v>17.600000000000001</v>
      </c>
      <c r="H241" t="s">
        <v>1641</v>
      </c>
    </row>
    <row r="242" spans="1:8" x14ac:dyDescent="0.25">
      <c r="A242" t="s">
        <v>241</v>
      </c>
      <c r="B242">
        <v>1893</v>
      </c>
      <c r="C242" t="s">
        <v>1379</v>
      </c>
      <c r="D242" t="s">
        <v>1374</v>
      </c>
      <c r="E242" s="2">
        <v>44702.853043981479</v>
      </c>
      <c r="F242" s="2">
        <v>44798.243958333333</v>
      </c>
      <c r="G242">
        <v>9.5</v>
      </c>
      <c r="H242" t="s">
        <v>1642</v>
      </c>
    </row>
    <row r="243" spans="1:8" x14ac:dyDescent="0.25">
      <c r="A243" t="s">
        <v>673</v>
      </c>
      <c r="B243">
        <v>1539</v>
      </c>
      <c r="C243" t="s">
        <v>1381</v>
      </c>
      <c r="D243" t="s">
        <v>1374</v>
      </c>
      <c r="E243" s="2">
        <v>43920.067847222221</v>
      </c>
      <c r="F243" s="2">
        <v>44757.130694444437</v>
      </c>
      <c r="G243">
        <v>5.39</v>
      </c>
      <c r="H243" t="s">
        <v>1643</v>
      </c>
    </row>
    <row r="244" spans="1:8" x14ac:dyDescent="0.25">
      <c r="A244" t="s">
        <v>480</v>
      </c>
      <c r="B244">
        <v>1156</v>
      </c>
      <c r="C244" t="s">
        <v>1373</v>
      </c>
      <c r="D244" t="s">
        <v>1377</v>
      </c>
      <c r="E244" s="2">
        <v>43398.116006944438</v>
      </c>
      <c r="F244" s="2">
        <v>44749.325613425928</v>
      </c>
      <c r="G244">
        <v>5.14</v>
      </c>
      <c r="H244" t="s">
        <v>1644</v>
      </c>
    </row>
    <row r="245" spans="1:8" x14ac:dyDescent="0.25">
      <c r="A245" t="s">
        <v>745</v>
      </c>
      <c r="B245">
        <v>1518</v>
      </c>
      <c r="C245" t="s">
        <v>1373</v>
      </c>
      <c r="D245" t="s">
        <v>1374</v>
      </c>
      <c r="E245" s="2">
        <v>43620.359409722223</v>
      </c>
      <c r="F245" s="2">
        <v>45078.45753472222</v>
      </c>
      <c r="G245">
        <v>16.82</v>
      </c>
      <c r="H245" t="s">
        <v>1645</v>
      </c>
    </row>
    <row r="246" spans="1:8" x14ac:dyDescent="0.25">
      <c r="A246" t="s">
        <v>961</v>
      </c>
      <c r="B246">
        <v>1431</v>
      </c>
      <c r="C246" t="s">
        <v>1373</v>
      </c>
      <c r="D246" t="s">
        <v>1374</v>
      </c>
      <c r="E246" s="2">
        <v>44406.188877314817</v>
      </c>
      <c r="F246" s="2">
        <v>44675.104085648149</v>
      </c>
      <c r="G246">
        <v>8.26</v>
      </c>
      <c r="H246" t="s">
        <v>1646</v>
      </c>
    </row>
    <row r="247" spans="1:8" x14ac:dyDescent="0.25">
      <c r="A247" t="s">
        <v>1261</v>
      </c>
      <c r="B247">
        <v>2429</v>
      </c>
      <c r="C247" t="s">
        <v>1381</v>
      </c>
      <c r="D247" t="s">
        <v>1374</v>
      </c>
      <c r="E247" s="2">
        <v>44411.889398148152</v>
      </c>
      <c r="F247" s="2">
        <v>44796.416620370372</v>
      </c>
      <c r="G247">
        <v>10.26</v>
      </c>
      <c r="H247" t="s">
        <v>1647</v>
      </c>
    </row>
    <row r="248" spans="1:8" x14ac:dyDescent="0.25">
      <c r="A248" t="s">
        <v>1363</v>
      </c>
      <c r="B248">
        <v>1037</v>
      </c>
      <c r="C248" t="s">
        <v>1381</v>
      </c>
      <c r="D248" t="s">
        <v>1374</v>
      </c>
      <c r="E248" s="2">
        <v>44366.114340277767</v>
      </c>
      <c r="F248" s="2">
        <v>44605.201412037037</v>
      </c>
      <c r="G248">
        <v>13.64</v>
      </c>
      <c r="H248" t="s">
        <v>1648</v>
      </c>
    </row>
    <row r="249" spans="1:8" x14ac:dyDescent="0.25">
      <c r="A249" t="s">
        <v>1649</v>
      </c>
      <c r="B249">
        <v>2394</v>
      </c>
      <c r="C249" t="s">
        <v>1373</v>
      </c>
      <c r="D249" t="s">
        <v>1377</v>
      </c>
      <c r="E249" s="2">
        <v>44971.894513888888</v>
      </c>
      <c r="F249" s="2">
        <v>44957.894513888888</v>
      </c>
      <c r="G249">
        <v>15.52</v>
      </c>
      <c r="H249" t="s">
        <v>1650</v>
      </c>
    </row>
    <row r="250" spans="1:8" x14ac:dyDescent="0.25">
      <c r="A250" t="s">
        <v>1289</v>
      </c>
      <c r="B250">
        <v>2292</v>
      </c>
      <c r="C250" t="s">
        <v>1381</v>
      </c>
      <c r="D250" t="s">
        <v>1377</v>
      </c>
      <c r="E250" s="2">
        <v>44331.862928240742</v>
      </c>
      <c r="F250" s="2">
        <v>44948.714583333327</v>
      </c>
      <c r="G250">
        <v>5.52</v>
      </c>
      <c r="H250" t="s">
        <v>1651</v>
      </c>
    </row>
    <row r="251" spans="1:8" x14ac:dyDescent="0.25">
      <c r="A251" t="s">
        <v>1271</v>
      </c>
      <c r="B251">
        <v>2233</v>
      </c>
      <c r="C251" t="s">
        <v>1373</v>
      </c>
      <c r="D251" t="s">
        <v>1374</v>
      </c>
      <c r="E251" s="2">
        <v>44797.960462962961</v>
      </c>
      <c r="F251" s="2">
        <v>45123.079722222217</v>
      </c>
      <c r="G251">
        <v>5.43</v>
      </c>
      <c r="H251" t="s">
        <v>1652</v>
      </c>
    </row>
    <row r="252" spans="1:8" x14ac:dyDescent="0.25">
      <c r="A252" t="s">
        <v>491</v>
      </c>
      <c r="B252">
        <v>1948</v>
      </c>
      <c r="C252" t="s">
        <v>1373</v>
      </c>
      <c r="D252" t="s">
        <v>1374</v>
      </c>
      <c r="E252" s="2">
        <v>44323.908680555563</v>
      </c>
      <c r="F252" s="2">
        <v>44822.876550925917</v>
      </c>
      <c r="G252">
        <v>9.23</v>
      </c>
      <c r="H252" t="s">
        <v>1653</v>
      </c>
    </row>
    <row r="253" spans="1:8" x14ac:dyDescent="0.25">
      <c r="A253" t="s">
        <v>588</v>
      </c>
      <c r="B253">
        <v>1872</v>
      </c>
      <c r="C253" t="s">
        <v>1379</v>
      </c>
      <c r="D253" t="s">
        <v>1374</v>
      </c>
      <c r="E253" s="2">
        <v>44166.41101851852</v>
      </c>
      <c r="F253" s="2">
        <v>45072.236898148149</v>
      </c>
      <c r="G253">
        <v>9.1</v>
      </c>
      <c r="H253" t="s">
        <v>1654</v>
      </c>
    </row>
    <row r="254" spans="1:8" x14ac:dyDescent="0.25">
      <c r="A254" t="s">
        <v>397</v>
      </c>
      <c r="B254">
        <v>1537</v>
      </c>
      <c r="C254" t="s">
        <v>1379</v>
      </c>
      <c r="D254" t="s">
        <v>1374</v>
      </c>
      <c r="E254" s="2">
        <v>43769.589224537027</v>
      </c>
      <c r="F254" s="2">
        <v>44644.217835648153</v>
      </c>
      <c r="G254">
        <v>13.58</v>
      </c>
      <c r="H254" t="s">
        <v>1655</v>
      </c>
    </row>
    <row r="255" spans="1:8" x14ac:dyDescent="0.25">
      <c r="A255" t="s">
        <v>457</v>
      </c>
      <c r="B255">
        <v>1061</v>
      </c>
      <c r="C255" t="s">
        <v>1373</v>
      </c>
      <c r="D255" t="s">
        <v>1377</v>
      </c>
      <c r="E255" s="2">
        <v>43731.864374999997</v>
      </c>
      <c r="F255" s="2">
        <v>44636.891203703701</v>
      </c>
      <c r="G255">
        <v>16.79</v>
      </c>
      <c r="H255" t="s">
        <v>1656</v>
      </c>
    </row>
    <row r="256" spans="1:8" x14ac:dyDescent="0.25">
      <c r="A256" t="s">
        <v>760</v>
      </c>
      <c r="B256">
        <v>2034</v>
      </c>
      <c r="C256" t="s">
        <v>1373</v>
      </c>
      <c r="D256" t="s">
        <v>1377</v>
      </c>
      <c r="E256" s="2">
        <v>44207.473437499997</v>
      </c>
      <c r="F256" s="2">
        <v>44577.730555555558</v>
      </c>
      <c r="G256">
        <v>5.81</v>
      </c>
      <c r="H256" t="s">
        <v>1657</v>
      </c>
    </row>
    <row r="257" spans="1:8" x14ac:dyDescent="0.25">
      <c r="A257" t="s">
        <v>1109</v>
      </c>
      <c r="B257">
        <v>1945</v>
      </c>
      <c r="C257" t="s">
        <v>1373</v>
      </c>
      <c r="D257" t="s">
        <v>1374</v>
      </c>
      <c r="E257" s="2">
        <v>44300.858564814807</v>
      </c>
      <c r="F257" s="2">
        <v>44808.541504629633</v>
      </c>
      <c r="G257">
        <v>10.62</v>
      </c>
      <c r="H257" t="s">
        <v>1658</v>
      </c>
    </row>
    <row r="258" spans="1:8" x14ac:dyDescent="0.25">
      <c r="A258" t="s">
        <v>1659</v>
      </c>
      <c r="B258">
        <v>1032</v>
      </c>
      <c r="C258" t="s">
        <v>1373</v>
      </c>
      <c r="D258" t="s">
        <v>1377</v>
      </c>
      <c r="E258" s="2">
        <v>44626.914247685178</v>
      </c>
      <c r="F258" s="2">
        <v>44580.914247685178</v>
      </c>
      <c r="G258">
        <v>9.81</v>
      </c>
      <c r="H258" t="s">
        <v>1660</v>
      </c>
    </row>
    <row r="259" spans="1:8" x14ac:dyDescent="0.25">
      <c r="A259" t="s">
        <v>786</v>
      </c>
      <c r="B259">
        <v>1663</v>
      </c>
      <c r="C259" t="s">
        <v>1381</v>
      </c>
      <c r="D259" t="s">
        <v>1374</v>
      </c>
      <c r="E259" s="2">
        <v>43980.629270833328</v>
      </c>
      <c r="F259" s="2">
        <v>44894.042800925927</v>
      </c>
      <c r="G259">
        <v>19.899999999999999</v>
      </c>
      <c r="H259" t="s">
        <v>1661</v>
      </c>
    </row>
    <row r="260" spans="1:8" x14ac:dyDescent="0.25">
      <c r="A260" t="s">
        <v>95</v>
      </c>
      <c r="B260">
        <v>2423</v>
      </c>
      <c r="C260" t="s">
        <v>1373</v>
      </c>
      <c r="D260" t="s">
        <v>1374</v>
      </c>
      <c r="E260" s="2">
        <v>44313.527615740742</v>
      </c>
      <c r="F260" s="2">
        <v>44580.008032407408</v>
      </c>
      <c r="G260">
        <v>13.19</v>
      </c>
      <c r="H260" t="s">
        <v>1662</v>
      </c>
    </row>
    <row r="261" spans="1:8" x14ac:dyDescent="0.25">
      <c r="A261" t="s">
        <v>1663</v>
      </c>
      <c r="B261">
        <v>1871</v>
      </c>
      <c r="C261" t="s">
        <v>1381</v>
      </c>
      <c r="D261" t="s">
        <v>1374</v>
      </c>
      <c r="E261" s="2">
        <v>43905.285358796304</v>
      </c>
      <c r="F261" s="2">
        <v>44960.820115740738</v>
      </c>
      <c r="G261">
        <v>8.3699999999999992</v>
      </c>
      <c r="H261" t="s">
        <v>1664</v>
      </c>
    </row>
    <row r="262" spans="1:8" x14ac:dyDescent="0.25">
      <c r="A262" t="s">
        <v>613</v>
      </c>
      <c r="B262">
        <v>2277</v>
      </c>
      <c r="C262" t="s">
        <v>1381</v>
      </c>
      <c r="D262" t="s">
        <v>1374</v>
      </c>
      <c r="E262" s="2">
        <v>44261.036608796298</v>
      </c>
      <c r="F262" s="2">
        <v>44672.858668981477</v>
      </c>
      <c r="G262">
        <v>6.36</v>
      </c>
      <c r="H262" t="s">
        <v>1665</v>
      </c>
    </row>
    <row r="263" spans="1:8" x14ac:dyDescent="0.25">
      <c r="A263" t="s">
        <v>1266</v>
      </c>
      <c r="B263">
        <v>1469</v>
      </c>
      <c r="C263" t="s">
        <v>1381</v>
      </c>
      <c r="D263" t="s">
        <v>1374</v>
      </c>
      <c r="E263" s="2">
        <v>43924.969386574077</v>
      </c>
      <c r="F263" s="2">
        <v>44638.829814814817</v>
      </c>
      <c r="G263">
        <v>6.55</v>
      </c>
      <c r="H263" t="s">
        <v>1666</v>
      </c>
    </row>
    <row r="264" spans="1:8" x14ac:dyDescent="0.25">
      <c r="A264" t="s">
        <v>369</v>
      </c>
      <c r="B264">
        <v>1337</v>
      </c>
      <c r="C264" t="s">
        <v>1373</v>
      </c>
      <c r="D264" t="s">
        <v>1374</v>
      </c>
      <c r="E264" s="2">
        <v>43387.027685185189</v>
      </c>
      <c r="F264" s="2">
        <v>44593.513819444437</v>
      </c>
      <c r="G264">
        <v>7.7</v>
      </c>
      <c r="H264" t="s">
        <v>1667</v>
      </c>
    </row>
    <row r="265" spans="1:8" x14ac:dyDescent="0.25">
      <c r="A265" t="s">
        <v>837</v>
      </c>
      <c r="B265">
        <v>1956</v>
      </c>
      <c r="C265" t="s">
        <v>1373</v>
      </c>
      <c r="D265" t="s">
        <v>1377</v>
      </c>
      <c r="E265" s="2">
        <v>44053.808993055558</v>
      </c>
      <c r="F265" s="2">
        <v>44945.820775462962</v>
      </c>
      <c r="G265">
        <v>10.64</v>
      </c>
      <c r="H265" t="s">
        <v>1668</v>
      </c>
    </row>
    <row r="266" spans="1:8" x14ac:dyDescent="0.25">
      <c r="A266" t="s">
        <v>1199</v>
      </c>
      <c r="B266">
        <v>1844</v>
      </c>
      <c r="C266" t="s">
        <v>1381</v>
      </c>
      <c r="D266" t="s">
        <v>1377</v>
      </c>
      <c r="E266" s="2">
        <v>44397.348622685182</v>
      </c>
      <c r="F266" s="2">
        <v>44515.43408564815</v>
      </c>
      <c r="G266">
        <v>15.16</v>
      </c>
      <c r="H266" t="s">
        <v>1669</v>
      </c>
    </row>
    <row r="267" spans="1:8" x14ac:dyDescent="0.25">
      <c r="A267" t="s">
        <v>224</v>
      </c>
      <c r="B267">
        <v>2116</v>
      </c>
      <c r="C267" t="s">
        <v>1379</v>
      </c>
      <c r="D267" t="s">
        <v>1374</v>
      </c>
      <c r="E267" s="2">
        <v>44002.876111111109</v>
      </c>
      <c r="F267" s="2">
        <v>44740.01190972222</v>
      </c>
      <c r="G267">
        <v>18.420000000000002</v>
      </c>
      <c r="H267" t="s">
        <v>1670</v>
      </c>
    </row>
    <row r="268" spans="1:8" x14ac:dyDescent="0.25">
      <c r="A268" t="s">
        <v>335</v>
      </c>
      <c r="B268">
        <v>2387</v>
      </c>
      <c r="C268" t="s">
        <v>1379</v>
      </c>
      <c r="D268" t="s">
        <v>1377</v>
      </c>
      <c r="E268" s="2">
        <v>44279.479224537034</v>
      </c>
      <c r="F268" s="2">
        <v>44579.068831018521</v>
      </c>
      <c r="G268">
        <v>11.33</v>
      </c>
      <c r="H268" t="s">
        <v>1671</v>
      </c>
    </row>
    <row r="269" spans="1:8" x14ac:dyDescent="0.25">
      <c r="A269" t="s">
        <v>930</v>
      </c>
      <c r="B269">
        <v>2416</v>
      </c>
      <c r="C269" t="s">
        <v>1373</v>
      </c>
      <c r="D269" t="s">
        <v>1374</v>
      </c>
      <c r="E269" s="2">
        <v>43454.439837962957</v>
      </c>
      <c r="F269" s="2">
        <v>44515.06449074074</v>
      </c>
      <c r="G269">
        <v>7.87</v>
      </c>
      <c r="H269" t="s">
        <v>1672</v>
      </c>
    </row>
    <row r="270" spans="1:8" x14ac:dyDescent="0.25">
      <c r="A270" t="s">
        <v>1258</v>
      </c>
      <c r="B270">
        <v>2324</v>
      </c>
      <c r="C270" t="s">
        <v>1381</v>
      </c>
      <c r="D270" t="s">
        <v>1374</v>
      </c>
      <c r="E270" s="2">
        <v>44219.024780092594</v>
      </c>
      <c r="F270" s="2">
        <v>44886.157534722217</v>
      </c>
      <c r="G270">
        <v>12.97</v>
      </c>
      <c r="H270" t="s">
        <v>1673</v>
      </c>
    </row>
    <row r="271" spans="1:8" x14ac:dyDescent="0.25">
      <c r="A271" t="s">
        <v>1332</v>
      </c>
      <c r="B271">
        <v>2184</v>
      </c>
      <c r="C271" t="s">
        <v>1379</v>
      </c>
      <c r="D271" t="s">
        <v>1374</v>
      </c>
      <c r="E271" s="2">
        <v>44025.036203703698</v>
      </c>
      <c r="F271" s="2">
        <v>44839.472488425927</v>
      </c>
      <c r="G271">
        <v>10.63</v>
      </c>
      <c r="H271" t="s">
        <v>1674</v>
      </c>
    </row>
    <row r="272" spans="1:8" x14ac:dyDescent="0.25">
      <c r="A272" t="s">
        <v>970</v>
      </c>
      <c r="B272">
        <v>1121</v>
      </c>
      <c r="C272" t="s">
        <v>1381</v>
      </c>
      <c r="D272" t="s">
        <v>1374</v>
      </c>
      <c r="E272" s="2">
        <v>43412.880844907413</v>
      </c>
      <c r="F272" s="2">
        <v>44897.48946759259</v>
      </c>
      <c r="G272">
        <v>18.59</v>
      </c>
      <c r="H272" t="s">
        <v>1675</v>
      </c>
    </row>
    <row r="273" spans="1:8" x14ac:dyDescent="0.25">
      <c r="A273" t="s">
        <v>379</v>
      </c>
      <c r="B273">
        <v>1103</v>
      </c>
      <c r="C273" t="s">
        <v>1373</v>
      </c>
      <c r="D273" t="s">
        <v>1374</v>
      </c>
      <c r="E273" s="2">
        <v>44250.683287037027</v>
      </c>
      <c r="F273" s="2">
        <v>44990.140613425923</v>
      </c>
      <c r="G273">
        <v>7.42</v>
      </c>
      <c r="H273" t="s">
        <v>1676</v>
      </c>
    </row>
    <row r="274" spans="1:8" x14ac:dyDescent="0.25">
      <c r="A274" t="s">
        <v>78</v>
      </c>
      <c r="B274">
        <v>2221</v>
      </c>
      <c r="C274" t="s">
        <v>1381</v>
      </c>
      <c r="D274" t="s">
        <v>1374</v>
      </c>
      <c r="E274" s="2">
        <v>44616.266087962962</v>
      </c>
      <c r="F274" s="2">
        <v>44580.266087962962</v>
      </c>
      <c r="G274">
        <v>17.260000000000002</v>
      </c>
      <c r="H274" t="s">
        <v>1677</v>
      </c>
    </row>
    <row r="275" spans="1:8" x14ac:dyDescent="0.25">
      <c r="A275" t="s">
        <v>655</v>
      </c>
      <c r="B275">
        <v>2008</v>
      </c>
      <c r="C275" t="s">
        <v>1373</v>
      </c>
      <c r="D275" t="s">
        <v>1374</v>
      </c>
      <c r="E275" s="2">
        <v>43742.441030092603</v>
      </c>
      <c r="F275" s="2">
        <v>45008.053240740737</v>
      </c>
      <c r="G275">
        <v>12.94</v>
      </c>
      <c r="H275" t="s">
        <v>1678</v>
      </c>
    </row>
    <row r="276" spans="1:8" x14ac:dyDescent="0.25">
      <c r="A276" t="s">
        <v>124</v>
      </c>
      <c r="B276">
        <v>1005</v>
      </c>
      <c r="C276" t="s">
        <v>1379</v>
      </c>
      <c r="D276" t="s">
        <v>1377</v>
      </c>
      <c r="E276" s="2">
        <v>43509.826307870368</v>
      </c>
      <c r="F276" s="2">
        <v>44558.195150462961</v>
      </c>
      <c r="G276">
        <v>19.37</v>
      </c>
      <c r="H276" t="s">
        <v>1679</v>
      </c>
    </row>
    <row r="277" spans="1:8" x14ac:dyDescent="0.25">
      <c r="A277" t="s">
        <v>1213</v>
      </c>
      <c r="B277">
        <v>1360</v>
      </c>
      <c r="C277" t="s">
        <v>1379</v>
      </c>
      <c r="D277" t="s">
        <v>1374</v>
      </c>
      <c r="E277" s="2">
        <v>44726.758576388893</v>
      </c>
      <c r="F277" s="2">
        <v>44879.343182870369</v>
      </c>
      <c r="G277">
        <v>15.65</v>
      </c>
      <c r="H277" t="s">
        <v>1680</v>
      </c>
    </row>
    <row r="278" spans="1:8" x14ac:dyDescent="0.25">
      <c r="A278" t="s">
        <v>579</v>
      </c>
      <c r="B278">
        <v>1999</v>
      </c>
      <c r="C278" t="s">
        <v>1379</v>
      </c>
      <c r="D278" t="s">
        <v>1377</v>
      </c>
      <c r="E278" s="2">
        <v>44892.649722222217</v>
      </c>
      <c r="F278" s="2">
        <v>44850.649722222217</v>
      </c>
      <c r="G278">
        <v>7.77</v>
      </c>
      <c r="H278" t="s">
        <v>1681</v>
      </c>
    </row>
    <row r="279" spans="1:8" x14ac:dyDescent="0.25">
      <c r="A279" t="s">
        <v>368</v>
      </c>
      <c r="B279">
        <v>1140</v>
      </c>
      <c r="C279" t="s">
        <v>1379</v>
      </c>
      <c r="D279" t="s">
        <v>1377</v>
      </c>
      <c r="E279" s="2">
        <v>44095.969907407409</v>
      </c>
      <c r="F279" s="2">
        <v>44573.54178240741</v>
      </c>
      <c r="G279">
        <v>12.76</v>
      </c>
      <c r="H279" t="s">
        <v>1682</v>
      </c>
    </row>
    <row r="280" spans="1:8" x14ac:dyDescent="0.25">
      <c r="A280" t="s">
        <v>795</v>
      </c>
      <c r="B280">
        <v>2337</v>
      </c>
      <c r="C280" t="s">
        <v>1379</v>
      </c>
      <c r="D280" t="s">
        <v>1377</v>
      </c>
      <c r="E280" s="2">
        <v>45002.632268518522</v>
      </c>
      <c r="F280" s="2">
        <v>44954.632268518522</v>
      </c>
      <c r="G280">
        <v>8.1</v>
      </c>
      <c r="H280" t="s">
        <v>1683</v>
      </c>
    </row>
    <row r="281" spans="1:8" x14ac:dyDescent="0.25">
      <c r="A281" t="s">
        <v>827</v>
      </c>
      <c r="B281">
        <v>1400</v>
      </c>
      <c r="C281" t="s">
        <v>1381</v>
      </c>
      <c r="D281" t="s">
        <v>1374</v>
      </c>
      <c r="E281" s="2">
        <v>43671.990648148138</v>
      </c>
      <c r="F281" s="2">
        <v>44591.387592592589</v>
      </c>
      <c r="G281">
        <v>15.25</v>
      </c>
      <c r="H281" t="s">
        <v>1684</v>
      </c>
    </row>
    <row r="282" spans="1:8" x14ac:dyDescent="0.25">
      <c r="A282" t="s">
        <v>1161</v>
      </c>
      <c r="B282">
        <v>2267</v>
      </c>
      <c r="C282" t="s">
        <v>1381</v>
      </c>
      <c r="D282" t="s">
        <v>1374</v>
      </c>
      <c r="E282" s="2">
        <v>44162.665879629632</v>
      </c>
      <c r="F282" s="2">
        <v>45096.507060185177</v>
      </c>
      <c r="G282">
        <v>14.33</v>
      </c>
      <c r="H282" t="s">
        <v>1685</v>
      </c>
    </row>
    <row r="283" spans="1:8" x14ac:dyDescent="0.25">
      <c r="A283" t="s">
        <v>1686</v>
      </c>
      <c r="B283">
        <v>2002</v>
      </c>
      <c r="C283" t="s">
        <v>1381</v>
      </c>
      <c r="D283" t="s">
        <v>1377</v>
      </c>
      <c r="E283" s="2">
        <v>43624.301516203697</v>
      </c>
      <c r="F283" s="2">
        <v>44775.822106481479</v>
      </c>
      <c r="G283">
        <v>8.76</v>
      </c>
      <c r="H283" t="s">
        <v>1687</v>
      </c>
    </row>
    <row r="284" spans="1:8" x14ac:dyDescent="0.25">
      <c r="A284" t="s">
        <v>668</v>
      </c>
      <c r="B284">
        <v>1741</v>
      </c>
      <c r="C284" t="s">
        <v>1373</v>
      </c>
      <c r="D284" t="s">
        <v>1377</v>
      </c>
      <c r="E284" s="2">
        <v>44971.718888888892</v>
      </c>
      <c r="F284" s="2">
        <v>44985.029282407413</v>
      </c>
      <c r="G284">
        <v>11.37</v>
      </c>
      <c r="H284" t="s">
        <v>1688</v>
      </c>
    </row>
    <row r="285" spans="1:8" x14ac:dyDescent="0.25">
      <c r="A285" t="s">
        <v>1689</v>
      </c>
      <c r="B285">
        <v>1857</v>
      </c>
      <c r="C285" t="s">
        <v>1373</v>
      </c>
      <c r="D285" t="s">
        <v>1374</v>
      </c>
      <c r="E285" s="2">
        <v>43664.424201388887</v>
      </c>
      <c r="F285" s="2">
        <v>44523.272094907406</v>
      </c>
      <c r="G285">
        <v>18.88</v>
      </c>
      <c r="H285" t="s">
        <v>1690</v>
      </c>
    </row>
    <row r="286" spans="1:8" x14ac:dyDescent="0.25">
      <c r="A286" t="s">
        <v>1691</v>
      </c>
      <c r="B286">
        <v>1228</v>
      </c>
      <c r="C286" t="s">
        <v>1379</v>
      </c>
      <c r="D286" t="s">
        <v>1377</v>
      </c>
      <c r="E286" s="2">
        <v>44193.826944444438</v>
      </c>
      <c r="F286" s="2">
        <v>44467.020057870373</v>
      </c>
      <c r="G286">
        <v>16.350000000000001</v>
      </c>
      <c r="H286" t="s">
        <v>1692</v>
      </c>
    </row>
    <row r="287" spans="1:8" x14ac:dyDescent="0.25">
      <c r="A287" t="s">
        <v>942</v>
      </c>
      <c r="B287">
        <v>1770</v>
      </c>
      <c r="C287" t="s">
        <v>1373</v>
      </c>
      <c r="D287" t="s">
        <v>1374</v>
      </c>
      <c r="E287" s="2">
        <v>43445.566111111111</v>
      </c>
      <c r="F287" s="2">
        <v>44702.276469907411</v>
      </c>
      <c r="G287">
        <v>11.49</v>
      </c>
      <c r="H287" t="s">
        <v>1693</v>
      </c>
    </row>
    <row r="288" spans="1:8" x14ac:dyDescent="0.25">
      <c r="A288" t="s">
        <v>1216</v>
      </c>
      <c r="B288">
        <v>2214</v>
      </c>
      <c r="C288" t="s">
        <v>1373</v>
      </c>
      <c r="D288" t="s">
        <v>1374</v>
      </c>
      <c r="E288" s="2">
        <v>44340.918854166674</v>
      </c>
      <c r="F288" s="2">
        <v>45060.850104166668</v>
      </c>
      <c r="G288">
        <v>19.37</v>
      </c>
      <c r="H288" t="s">
        <v>1694</v>
      </c>
    </row>
    <row r="289" spans="1:8" x14ac:dyDescent="0.25">
      <c r="A289" t="s">
        <v>594</v>
      </c>
      <c r="B289">
        <v>2083</v>
      </c>
      <c r="C289" t="s">
        <v>1373</v>
      </c>
      <c r="D289" t="s">
        <v>1374</v>
      </c>
      <c r="E289" s="2">
        <v>43492.402708333328</v>
      </c>
      <c r="F289" s="2">
        <v>44770.949837962973</v>
      </c>
      <c r="G289">
        <v>10.98</v>
      </c>
      <c r="H289" t="s">
        <v>1695</v>
      </c>
    </row>
    <row r="290" spans="1:8" x14ac:dyDescent="0.25">
      <c r="A290" t="s">
        <v>898</v>
      </c>
      <c r="B290">
        <v>1168</v>
      </c>
      <c r="C290" t="s">
        <v>1373</v>
      </c>
      <c r="D290" t="s">
        <v>1374</v>
      </c>
      <c r="E290" s="2">
        <v>44509.590127314812</v>
      </c>
      <c r="F290" s="2">
        <v>44910.638784722221</v>
      </c>
      <c r="G290">
        <v>19.64</v>
      </c>
      <c r="H290" t="s">
        <v>1696</v>
      </c>
    </row>
    <row r="291" spans="1:8" x14ac:dyDescent="0.25">
      <c r="A291" t="s">
        <v>750</v>
      </c>
      <c r="B291">
        <v>1180</v>
      </c>
      <c r="C291" t="s">
        <v>1381</v>
      </c>
      <c r="D291" t="s">
        <v>1374</v>
      </c>
      <c r="E291" s="2">
        <v>43926.065949074073</v>
      </c>
      <c r="F291" s="2">
        <v>44767.225740740738</v>
      </c>
      <c r="G291">
        <v>5.3</v>
      </c>
      <c r="H291" t="s">
        <v>1697</v>
      </c>
    </row>
    <row r="292" spans="1:8" x14ac:dyDescent="0.25">
      <c r="A292" t="s">
        <v>932</v>
      </c>
      <c r="B292">
        <v>1306</v>
      </c>
      <c r="C292" t="s">
        <v>1373</v>
      </c>
      <c r="D292" t="s">
        <v>1374</v>
      </c>
      <c r="E292" s="2">
        <v>44235.217395833337</v>
      </c>
      <c r="F292" s="2">
        <v>44734.083425925928</v>
      </c>
      <c r="G292">
        <v>15.95</v>
      </c>
      <c r="H292" t="s">
        <v>1698</v>
      </c>
    </row>
    <row r="293" spans="1:8" x14ac:dyDescent="0.25">
      <c r="A293" t="s">
        <v>989</v>
      </c>
      <c r="B293">
        <v>1068</v>
      </c>
      <c r="C293" t="s">
        <v>1373</v>
      </c>
      <c r="D293" t="s">
        <v>1377</v>
      </c>
      <c r="E293" s="2">
        <v>44414.630219907413</v>
      </c>
      <c r="F293" s="2">
        <v>44580.169756944437</v>
      </c>
      <c r="G293">
        <v>11.48</v>
      </c>
      <c r="H293" t="s">
        <v>1699</v>
      </c>
    </row>
    <row r="294" spans="1:8" x14ac:dyDescent="0.25">
      <c r="A294" t="s">
        <v>1291</v>
      </c>
      <c r="B294">
        <v>1939</v>
      </c>
      <c r="C294" t="s">
        <v>1379</v>
      </c>
      <c r="D294" t="s">
        <v>1374</v>
      </c>
      <c r="E294" s="2">
        <v>44780.528680555559</v>
      </c>
      <c r="F294" s="2">
        <v>44751.528680555559</v>
      </c>
      <c r="G294">
        <v>8.92</v>
      </c>
      <c r="H294" t="s">
        <v>1700</v>
      </c>
    </row>
    <row r="295" spans="1:8" x14ac:dyDescent="0.25">
      <c r="A295" t="s">
        <v>877</v>
      </c>
      <c r="B295">
        <v>1847</v>
      </c>
      <c r="C295" t="s">
        <v>1381</v>
      </c>
      <c r="D295" t="s">
        <v>1374</v>
      </c>
      <c r="E295" s="2">
        <v>44591.892094907409</v>
      </c>
      <c r="F295" s="2">
        <v>44866.124421296299</v>
      </c>
      <c r="G295">
        <v>14.92</v>
      </c>
      <c r="H295" t="s">
        <v>1701</v>
      </c>
    </row>
    <row r="296" spans="1:8" x14ac:dyDescent="0.25">
      <c r="A296" t="s">
        <v>162</v>
      </c>
      <c r="B296">
        <v>1667</v>
      </c>
      <c r="C296" t="s">
        <v>1373</v>
      </c>
      <c r="D296" t="s">
        <v>1377</v>
      </c>
      <c r="E296" s="2">
        <v>44814.586226851847</v>
      </c>
      <c r="F296" s="2">
        <v>44789.586226851847</v>
      </c>
      <c r="G296">
        <v>17.260000000000002</v>
      </c>
      <c r="H296" t="s">
        <v>1702</v>
      </c>
    </row>
    <row r="297" spans="1:8" x14ac:dyDescent="0.25">
      <c r="A297" t="s">
        <v>1703</v>
      </c>
      <c r="B297">
        <v>1830</v>
      </c>
      <c r="C297" t="s">
        <v>1373</v>
      </c>
      <c r="D297" t="s">
        <v>1374</v>
      </c>
      <c r="E297" s="2">
        <v>44361.841099537043</v>
      </c>
      <c r="F297" s="2">
        <v>44475.398773148147</v>
      </c>
      <c r="G297">
        <v>12.36</v>
      </c>
      <c r="H297" t="s">
        <v>1704</v>
      </c>
    </row>
    <row r="298" spans="1:8" x14ac:dyDescent="0.25">
      <c r="A298" t="s">
        <v>632</v>
      </c>
      <c r="B298">
        <v>2106</v>
      </c>
      <c r="C298" t="s">
        <v>1379</v>
      </c>
      <c r="D298" t="s">
        <v>1377</v>
      </c>
      <c r="E298" s="2">
        <v>44636.677974537037</v>
      </c>
      <c r="F298" s="2">
        <v>45011.698240740741</v>
      </c>
      <c r="G298">
        <v>12.87</v>
      </c>
      <c r="H298" t="s">
        <v>1705</v>
      </c>
    </row>
    <row r="299" spans="1:8" x14ac:dyDescent="0.25">
      <c r="A299" t="s">
        <v>121</v>
      </c>
      <c r="B299">
        <v>1412</v>
      </c>
      <c r="C299" t="s">
        <v>1381</v>
      </c>
      <c r="D299" t="s">
        <v>1374</v>
      </c>
      <c r="E299" s="2">
        <v>44181.595011574071</v>
      </c>
      <c r="F299" s="2">
        <v>44588.874872685177</v>
      </c>
      <c r="G299">
        <v>8.9499999999999993</v>
      </c>
      <c r="H299" t="s">
        <v>1706</v>
      </c>
    </row>
    <row r="300" spans="1:8" x14ac:dyDescent="0.25">
      <c r="A300" t="s">
        <v>217</v>
      </c>
      <c r="B300">
        <v>1091</v>
      </c>
      <c r="C300" t="s">
        <v>1373</v>
      </c>
      <c r="D300" t="s">
        <v>1377</v>
      </c>
      <c r="E300" s="2">
        <v>43395.601458333331</v>
      </c>
      <c r="F300" s="2">
        <v>44533.882337962961</v>
      </c>
      <c r="G300">
        <v>18.46</v>
      </c>
      <c r="H300" t="s">
        <v>1707</v>
      </c>
    </row>
    <row r="301" spans="1:8" x14ac:dyDescent="0.25">
      <c r="A301" t="s">
        <v>1015</v>
      </c>
      <c r="B301">
        <v>2375</v>
      </c>
      <c r="C301" t="s">
        <v>1379</v>
      </c>
      <c r="D301" t="s">
        <v>1377</v>
      </c>
      <c r="E301" s="2">
        <v>44142.853530092587</v>
      </c>
      <c r="F301" s="2">
        <v>45054.402662037042</v>
      </c>
      <c r="G301">
        <v>15.15</v>
      </c>
      <c r="H301" t="s">
        <v>1708</v>
      </c>
    </row>
    <row r="302" spans="1:8" x14ac:dyDescent="0.25">
      <c r="A302" t="s">
        <v>573</v>
      </c>
      <c r="B302">
        <v>2041</v>
      </c>
      <c r="C302" t="s">
        <v>1373</v>
      </c>
      <c r="D302" t="s">
        <v>1377</v>
      </c>
      <c r="E302" s="2">
        <v>43968.102986111109</v>
      </c>
      <c r="F302" s="2">
        <v>44633.329652777778</v>
      </c>
      <c r="G302">
        <v>16.39</v>
      </c>
      <c r="H302" t="s">
        <v>1709</v>
      </c>
    </row>
    <row r="303" spans="1:8" x14ac:dyDescent="0.25">
      <c r="A303" t="s">
        <v>626</v>
      </c>
      <c r="B303">
        <v>1402</v>
      </c>
      <c r="C303" t="s">
        <v>1379</v>
      </c>
      <c r="D303" t="s">
        <v>1374</v>
      </c>
      <c r="E303" s="2">
        <v>44714.388333333343</v>
      </c>
      <c r="F303" s="2">
        <v>44703.388333333343</v>
      </c>
      <c r="G303">
        <v>7.53</v>
      </c>
      <c r="H303" t="s">
        <v>1710</v>
      </c>
    </row>
    <row r="304" spans="1:8" x14ac:dyDescent="0.25">
      <c r="A304" t="s">
        <v>805</v>
      </c>
      <c r="B304">
        <v>1164</v>
      </c>
      <c r="C304" t="s">
        <v>1373</v>
      </c>
      <c r="D304" t="s">
        <v>1377</v>
      </c>
      <c r="E304" s="2">
        <v>44603.269479166673</v>
      </c>
      <c r="F304" s="2">
        <v>44577.269479166673</v>
      </c>
      <c r="G304">
        <v>13.81</v>
      </c>
      <c r="H304" t="s">
        <v>1711</v>
      </c>
    </row>
    <row r="305" spans="1:8" x14ac:dyDescent="0.25">
      <c r="A305" t="s">
        <v>1045</v>
      </c>
      <c r="B305">
        <v>1421</v>
      </c>
      <c r="C305" t="s">
        <v>1373</v>
      </c>
      <c r="D305" t="s">
        <v>1374</v>
      </c>
      <c r="E305" s="2">
        <v>43545.983113425929</v>
      </c>
      <c r="F305" s="2">
        <v>44935.633819444447</v>
      </c>
      <c r="G305">
        <v>14.73</v>
      </c>
      <c r="H305" t="s">
        <v>1712</v>
      </c>
    </row>
    <row r="306" spans="1:8" x14ac:dyDescent="0.25">
      <c r="A306" t="s">
        <v>1136</v>
      </c>
      <c r="B306">
        <v>1840</v>
      </c>
      <c r="C306" t="s">
        <v>1381</v>
      </c>
      <c r="D306" t="s">
        <v>1374</v>
      </c>
      <c r="E306" s="2">
        <v>44178.815034722233</v>
      </c>
      <c r="F306" s="2">
        <v>44849.714930555558</v>
      </c>
      <c r="G306">
        <v>10.9</v>
      </c>
      <c r="H306" t="s">
        <v>1713</v>
      </c>
    </row>
    <row r="307" spans="1:8" x14ac:dyDescent="0.25">
      <c r="A307" t="s">
        <v>847</v>
      </c>
      <c r="B307">
        <v>2384</v>
      </c>
      <c r="C307" t="s">
        <v>1373</v>
      </c>
      <c r="D307" t="s">
        <v>1374</v>
      </c>
      <c r="E307" s="2">
        <v>43493.328020833331</v>
      </c>
      <c r="F307" s="2">
        <v>44895.365011574067</v>
      </c>
      <c r="G307">
        <v>11.23</v>
      </c>
      <c r="H307" t="s">
        <v>1714</v>
      </c>
    </row>
    <row r="308" spans="1:8" x14ac:dyDescent="0.25">
      <c r="A308" t="s">
        <v>1182</v>
      </c>
      <c r="B308">
        <v>1555</v>
      </c>
      <c r="C308" t="s">
        <v>1373</v>
      </c>
      <c r="D308" t="s">
        <v>1374</v>
      </c>
      <c r="E308" s="2">
        <v>44174.831435185188</v>
      </c>
      <c r="F308" s="2">
        <v>44517.272962962961</v>
      </c>
      <c r="G308">
        <v>10.19</v>
      </c>
      <c r="H308" t="s">
        <v>1715</v>
      </c>
    </row>
    <row r="309" spans="1:8" x14ac:dyDescent="0.25">
      <c r="A309" t="s">
        <v>835</v>
      </c>
      <c r="B309">
        <v>1257</v>
      </c>
      <c r="C309" t="s">
        <v>1379</v>
      </c>
      <c r="D309" t="s">
        <v>1377</v>
      </c>
      <c r="E309" s="2">
        <v>43514.940810185188</v>
      </c>
      <c r="F309" s="2">
        <v>45052.342824074083</v>
      </c>
      <c r="G309">
        <v>14.26</v>
      </c>
      <c r="H309" t="s">
        <v>1716</v>
      </c>
    </row>
    <row r="310" spans="1:8" x14ac:dyDescent="0.25">
      <c r="A310" t="s">
        <v>951</v>
      </c>
      <c r="B310">
        <v>1662</v>
      </c>
      <c r="C310" t="s">
        <v>1379</v>
      </c>
      <c r="D310" t="s">
        <v>1377</v>
      </c>
      <c r="E310" s="2">
        <v>43576.310914351852</v>
      </c>
      <c r="F310" s="2">
        <v>44543.126921296287</v>
      </c>
      <c r="G310">
        <v>14.2</v>
      </c>
      <c r="H310" t="s">
        <v>1717</v>
      </c>
    </row>
    <row r="311" spans="1:8" x14ac:dyDescent="0.25">
      <c r="A311" t="s">
        <v>601</v>
      </c>
      <c r="B311">
        <v>1156</v>
      </c>
      <c r="C311" t="s">
        <v>1381</v>
      </c>
      <c r="D311" t="s">
        <v>1377</v>
      </c>
      <c r="E311" s="2">
        <v>43399.811782407407</v>
      </c>
      <c r="F311" s="2">
        <v>44531.04650462963</v>
      </c>
      <c r="G311">
        <v>17.579999999999998</v>
      </c>
      <c r="H311" t="s">
        <v>1718</v>
      </c>
    </row>
    <row r="312" spans="1:8" x14ac:dyDescent="0.25">
      <c r="A312" t="s">
        <v>354</v>
      </c>
      <c r="B312">
        <v>1001</v>
      </c>
      <c r="C312" t="s">
        <v>1373</v>
      </c>
      <c r="D312" t="s">
        <v>1374</v>
      </c>
      <c r="E312" s="2">
        <v>44330.497349537043</v>
      </c>
      <c r="F312" s="2">
        <v>44658.113078703696</v>
      </c>
      <c r="G312">
        <v>14.69</v>
      </c>
      <c r="H312" t="s">
        <v>1719</v>
      </c>
    </row>
    <row r="313" spans="1:8" x14ac:dyDescent="0.25">
      <c r="A313" t="s">
        <v>638</v>
      </c>
      <c r="B313">
        <v>2001</v>
      </c>
      <c r="C313" t="s">
        <v>1379</v>
      </c>
      <c r="D313" t="s">
        <v>1377</v>
      </c>
      <c r="E313" s="2">
        <v>44319.881678240738</v>
      </c>
      <c r="F313" s="2">
        <v>45009.514733796299</v>
      </c>
      <c r="G313">
        <v>6.32</v>
      </c>
      <c r="H313" t="s">
        <v>1720</v>
      </c>
    </row>
    <row r="314" spans="1:8" x14ac:dyDescent="0.25">
      <c r="A314" t="s">
        <v>834</v>
      </c>
      <c r="B314">
        <v>1619</v>
      </c>
      <c r="C314" t="s">
        <v>1379</v>
      </c>
      <c r="D314" t="s">
        <v>1374</v>
      </c>
      <c r="E314" s="2">
        <v>44397.501840277779</v>
      </c>
      <c r="F314" s="2">
        <v>45018.711608796293</v>
      </c>
      <c r="G314">
        <v>5.7</v>
      </c>
      <c r="H314" t="s">
        <v>1721</v>
      </c>
    </row>
    <row r="315" spans="1:8" x14ac:dyDescent="0.25">
      <c r="A315" t="s">
        <v>965</v>
      </c>
      <c r="B315">
        <v>2231</v>
      </c>
      <c r="C315" t="s">
        <v>1381</v>
      </c>
      <c r="D315" t="s">
        <v>1377</v>
      </c>
      <c r="E315" s="2">
        <v>44029.283703703702</v>
      </c>
      <c r="F315" s="2">
        <v>44698.374259259261</v>
      </c>
      <c r="G315">
        <v>15.3</v>
      </c>
      <c r="H315" t="s">
        <v>1722</v>
      </c>
    </row>
    <row r="316" spans="1:8" x14ac:dyDescent="0.25">
      <c r="A316" t="s">
        <v>389</v>
      </c>
      <c r="B316">
        <v>1382</v>
      </c>
      <c r="C316" t="s">
        <v>1373</v>
      </c>
      <c r="D316" t="s">
        <v>1374</v>
      </c>
      <c r="E316" s="2">
        <v>44170.488055555557</v>
      </c>
      <c r="F316" s="2">
        <v>45024.549085648148</v>
      </c>
      <c r="G316">
        <v>10.45</v>
      </c>
      <c r="H316" t="s">
        <v>1723</v>
      </c>
    </row>
    <row r="317" spans="1:8" x14ac:dyDescent="0.25">
      <c r="A317" t="s">
        <v>114</v>
      </c>
      <c r="B317">
        <v>2196</v>
      </c>
      <c r="C317" t="s">
        <v>1373</v>
      </c>
      <c r="D317" t="s">
        <v>1377</v>
      </c>
      <c r="E317" s="2">
        <v>44781.197291666656</v>
      </c>
      <c r="F317" s="2">
        <v>45084.408356481479</v>
      </c>
      <c r="G317">
        <v>19.420000000000002</v>
      </c>
      <c r="H317" t="s">
        <v>1724</v>
      </c>
    </row>
    <row r="318" spans="1:8" x14ac:dyDescent="0.25">
      <c r="A318" t="s">
        <v>1147</v>
      </c>
      <c r="B318">
        <v>1203</v>
      </c>
      <c r="C318" t="s">
        <v>1373</v>
      </c>
      <c r="D318" t="s">
        <v>1377</v>
      </c>
      <c r="E318" s="2">
        <v>44572.860034722216</v>
      </c>
      <c r="F318" s="2">
        <v>45052.470960648148</v>
      </c>
      <c r="G318">
        <v>13.46</v>
      </c>
      <c r="H318" t="s">
        <v>1725</v>
      </c>
    </row>
    <row r="319" spans="1:8" x14ac:dyDescent="0.25">
      <c r="A319" t="s">
        <v>1052</v>
      </c>
      <c r="B319">
        <v>2120</v>
      </c>
      <c r="C319" t="s">
        <v>1373</v>
      </c>
      <c r="D319" t="s">
        <v>1377</v>
      </c>
      <c r="E319" s="2">
        <v>43438.984976851847</v>
      </c>
      <c r="F319" s="2">
        <v>44707.55773148148</v>
      </c>
      <c r="G319">
        <v>5.93</v>
      </c>
      <c r="H319" t="s">
        <v>1726</v>
      </c>
    </row>
    <row r="320" spans="1:8" x14ac:dyDescent="0.25">
      <c r="A320" t="s">
        <v>919</v>
      </c>
      <c r="B320">
        <v>1549</v>
      </c>
      <c r="C320" t="s">
        <v>1379</v>
      </c>
      <c r="D320" t="s">
        <v>1377</v>
      </c>
      <c r="E320" s="2">
        <v>43580.038657407407</v>
      </c>
      <c r="F320" s="2">
        <v>44942.654074074067</v>
      </c>
      <c r="G320">
        <v>6.65</v>
      </c>
      <c r="H320" t="s">
        <v>1727</v>
      </c>
    </row>
    <row r="321" spans="1:8" x14ac:dyDescent="0.25">
      <c r="A321" t="s">
        <v>54</v>
      </c>
      <c r="B321">
        <v>1735</v>
      </c>
      <c r="C321" t="s">
        <v>1381</v>
      </c>
      <c r="D321" t="s">
        <v>1374</v>
      </c>
      <c r="E321" s="2">
        <v>43869.514328703714</v>
      </c>
      <c r="F321" s="2">
        <v>44846.088553240741</v>
      </c>
      <c r="G321">
        <v>6.15</v>
      </c>
      <c r="H321" t="s">
        <v>1728</v>
      </c>
    </row>
    <row r="322" spans="1:8" x14ac:dyDescent="0.25">
      <c r="A322" t="s">
        <v>1729</v>
      </c>
      <c r="B322">
        <v>2376</v>
      </c>
      <c r="C322" t="s">
        <v>1379</v>
      </c>
      <c r="D322" t="s">
        <v>1377</v>
      </c>
      <c r="E322" s="2">
        <v>44712.95144675926</v>
      </c>
      <c r="F322" s="2">
        <v>44676.95144675926</v>
      </c>
      <c r="G322">
        <v>17.37</v>
      </c>
      <c r="H322" t="s">
        <v>1730</v>
      </c>
    </row>
    <row r="323" spans="1:8" x14ac:dyDescent="0.25">
      <c r="A323" t="s">
        <v>1731</v>
      </c>
      <c r="B323">
        <v>2023</v>
      </c>
      <c r="C323" t="s">
        <v>1381</v>
      </c>
      <c r="D323" t="s">
        <v>1374</v>
      </c>
      <c r="E323" s="2">
        <v>43887.543796296297</v>
      </c>
      <c r="F323" s="2">
        <v>44950.922893518517</v>
      </c>
      <c r="G323">
        <v>17.88</v>
      </c>
      <c r="H323" t="s">
        <v>1732</v>
      </c>
    </row>
    <row r="324" spans="1:8" x14ac:dyDescent="0.25">
      <c r="A324" t="s">
        <v>51</v>
      </c>
      <c r="B324">
        <v>1921</v>
      </c>
      <c r="C324" t="s">
        <v>1381</v>
      </c>
      <c r="D324" t="s">
        <v>1374</v>
      </c>
      <c r="E324" s="2">
        <v>44646.255868055552</v>
      </c>
      <c r="F324" s="2">
        <v>44932.247719907413</v>
      </c>
      <c r="G324">
        <v>10.72</v>
      </c>
      <c r="H324" t="s">
        <v>1733</v>
      </c>
    </row>
    <row r="325" spans="1:8" x14ac:dyDescent="0.25">
      <c r="A325" t="s">
        <v>87</v>
      </c>
      <c r="B325">
        <v>1107</v>
      </c>
      <c r="C325" t="s">
        <v>1373</v>
      </c>
      <c r="D325" t="s">
        <v>1374</v>
      </c>
      <c r="E325" s="2">
        <v>43688.294652777768</v>
      </c>
      <c r="F325" s="2">
        <v>44762.435335648152</v>
      </c>
      <c r="G325">
        <v>19.28</v>
      </c>
      <c r="H325" t="s">
        <v>1734</v>
      </c>
    </row>
    <row r="326" spans="1:8" x14ac:dyDescent="0.25">
      <c r="A326" t="s">
        <v>259</v>
      </c>
      <c r="B326">
        <v>1674</v>
      </c>
      <c r="C326" t="s">
        <v>1381</v>
      </c>
      <c r="D326" t="s">
        <v>1374</v>
      </c>
      <c r="E326" s="2">
        <v>44404.567048611112</v>
      </c>
      <c r="F326" s="2">
        <v>44645.130601851852</v>
      </c>
      <c r="G326">
        <v>7.29</v>
      </c>
      <c r="H326" t="s">
        <v>1735</v>
      </c>
    </row>
    <row r="327" spans="1:8" x14ac:dyDescent="0.25">
      <c r="A327" t="s">
        <v>436</v>
      </c>
      <c r="B327">
        <v>2127</v>
      </c>
      <c r="C327" t="s">
        <v>1381</v>
      </c>
      <c r="D327" t="s">
        <v>1374</v>
      </c>
      <c r="E327" s="2">
        <v>43410.376597222217</v>
      </c>
      <c r="F327" s="2">
        <v>44775.607708333337</v>
      </c>
      <c r="G327">
        <v>10.99</v>
      </c>
      <c r="H327" t="s">
        <v>1736</v>
      </c>
    </row>
    <row r="328" spans="1:8" x14ac:dyDescent="0.25">
      <c r="A328" t="s">
        <v>843</v>
      </c>
      <c r="B328">
        <v>2332</v>
      </c>
      <c r="C328" t="s">
        <v>1373</v>
      </c>
      <c r="D328" t="s">
        <v>1374</v>
      </c>
      <c r="E328" s="2">
        <v>44823.32</v>
      </c>
      <c r="F328" s="2">
        <v>44866.653217592589</v>
      </c>
      <c r="G328">
        <v>19.86</v>
      </c>
      <c r="H328" t="s">
        <v>1737</v>
      </c>
    </row>
    <row r="329" spans="1:8" x14ac:dyDescent="0.25">
      <c r="A329" t="s">
        <v>544</v>
      </c>
      <c r="B329">
        <v>1269</v>
      </c>
      <c r="C329" t="s">
        <v>1373</v>
      </c>
      <c r="D329" t="s">
        <v>1377</v>
      </c>
      <c r="E329" s="2">
        <v>44242.978854166657</v>
      </c>
      <c r="F329" s="2">
        <v>44972.048680555563</v>
      </c>
      <c r="G329">
        <v>18.100000000000001</v>
      </c>
      <c r="H329" t="s">
        <v>1738</v>
      </c>
    </row>
    <row r="330" spans="1:8" x14ac:dyDescent="0.25">
      <c r="A330" t="s">
        <v>1248</v>
      </c>
      <c r="B330">
        <v>2493</v>
      </c>
      <c r="C330" t="s">
        <v>1381</v>
      </c>
      <c r="D330" t="s">
        <v>1374</v>
      </c>
      <c r="E330" s="2">
        <v>43700.573437500003</v>
      </c>
      <c r="F330" s="2">
        <v>44612.436203703714</v>
      </c>
      <c r="G330">
        <v>18.399999999999999</v>
      </c>
      <c r="H330" t="s">
        <v>1739</v>
      </c>
    </row>
    <row r="331" spans="1:8" x14ac:dyDescent="0.25">
      <c r="A331" t="s">
        <v>678</v>
      </c>
      <c r="B331">
        <v>1714</v>
      </c>
      <c r="C331" t="s">
        <v>1381</v>
      </c>
      <c r="D331" t="s">
        <v>1377</v>
      </c>
      <c r="E331" s="2">
        <v>44869.821793981479</v>
      </c>
      <c r="F331" s="2">
        <v>45063.063287037039</v>
      </c>
      <c r="G331">
        <v>10.8</v>
      </c>
      <c r="H331" t="s">
        <v>1740</v>
      </c>
    </row>
    <row r="332" spans="1:8" x14ac:dyDescent="0.25">
      <c r="A332" t="s">
        <v>122</v>
      </c>
      <c r="B332">
        <v>2021</v>
      </c>
      <c r="C332" t="s">
        <v>1373</v>
      </c>
      <c r="D332" t="s">
        <v>1374</v>
      </c>
      <c r="E332" s="2">
        <v>43528.440601851849</v>
      </c>
      <c r="F332" s="2">
        <v>44468.501944444448</v>
      </c>
      <c r="G332">
        <v>5.3</v>
      </c>
      <c r="H332" t="s">
        <v>1741</v>
      </c>
    </row>
    <row r="333" spans="1:8" x14ac:dyDescent="0.25">
      <c r="A333" t="s">
        <v>1742</v>
      </c>
      <c r="B333">
        <v>1076</v>
      </c>
      <c r="C333" t="s">
        <v>1373</v>
      </c>
      <c r="D333" t="s">
        <v>1377</v>
      </c>
      <c r="E333" s="2">
        <v>44814.632141203707</v>
      </c>
      <c r="F333" s="2">
        <v>44873.353692129633</v>
      </c>
      <c r="G333">
        <v>10.5</v>
      </c>
      <c r="H333" t="s">
        <v>1743</v>
      </c>
    </row>
    <row r="334" spans="1:8" x14ac:dyDescent="0.25">
      <c r="A334" t="s">
        <v>390</v>
      </c>
      <c r="B334">
        <v>1829</v>
      </c>
      <c r="C334" t="s">
        <v>1379</v>
      </c>
      <c r="D334" t="s">
        <v>1377</v>
      </c>
      <c r="E334" s="2">
        <v>44586.122245370367</v>
      </c>
      <c r="F334" s="2">
        <v>45049.033819444441</v>
      </c>
      <c r="G334">
        <v>19.3</v>
      </c>
      <c r="H334" t="s">
        <v>1744</v>
      </c>
    </row>
    <row r="335" spans="1:8" x14ac:dyDescent="0.25">
      <c r="A335" t="s">
        <v>432</v>
      </c>
      <c r="B335">
        <v>1818</v>
      </c>
      <c r="C335" t="s">
        <v>1381</v>
      </c>
      <c r="D335" t="s">
        <v>1374</v>
      </c>
      <c r="E335" s="2">
        <v>45005.870416666658</v>
      </c>
      <c r="F335" s="2">
        <v>44996.870416666658</v>
      </c>
      <c r="G335">
        <v>11.45</v>
      </c>
      <c r="H335" t="s">
        <v>1745</v>
      </c>
    </row>
    <row r="336" spans="1:8" x14ac:dyDescent="0.25">
      <c r="A336" t="s">
        <v>143</v>
      </c>
      <c r="B336">
        <v>2128</v>
      </c>
      <c r="C336" t="s">
        <v>1379</v>
      </c>
      <c r="D336" t="s">
        <v>1377</v>
      </c>
      <c r="E336" s="2">
        <v>44111.999861111108</v>
      </c>
      <c r="F336" s="2">
        <v>44465.714942129627</v>
      </c>
      <c r="G336">
        <v>18.27</v>
      </c>
      <c r="H336" t="s">
        <v>1746</v>
      </c>
    </row>
    <row r="337" spans="1:8" x14ac:dyDescent="0.25">
      <c r="A337" t="s">
        <v>787</v>
      </c>
      <c r="B337">
        <v>1409</v>
      </c>
      <c r="C337" t="s">
        <v>1379</v>
      </c>
      <c r="D337" t="s">
        <v>1374</v>
      </c>
      <c r="E337" s="2">
        <v>44282.186122685183</v>
      </c>
      <c r="F337" s="2">
        <v>44679.31355324074</v>
      </c>
      <c r="G337">
        <v>14.8</v>
      </c>
      <c r="H337" t="s">
        <v>1747</v>
      </c>
    </row>
    <row r="338" spans="1:8" x14ac:dyDescent="0.25">
      <c r="A338" t="s">
        <v>269</v>
      </c>
      <c r="B338">
        <v>1291</v>
      </c>
      <c r="C338" t="s">
        <v>1379</v>
      </c>
      <c r="D338" t="s">
        <v>1374</v>
      </c>
      <c r="E338" s="2">
        <v>44120.310266203713</v>
      </c>
      <c r="F338" s="2">
        <v>44640.790520833332</v>
      </c>
      <c r="G338">
        <v>6.65</v>
      </c>
      <c r="H338" t="s">
        <v>1748</v>
      </c>
    </row>
    <row r="339" spans="1:8" x14ac:dyDescent="0.25">
      <c r="A339" t="s">
        <v>665</v>
      </c>
      <c r="B339">
        <v>1157</v>
      </c>
      <c r="C339" t="s">
        <v>1373</v>
      </c>
      <c r="D339" t="s">
        <v>1374</v>
      </c>
      <c r="E339" s="2">
        <v>44253.412442129629</v>
      </c>
      <c r="F339" s="2">
        <v>45122.214432870373</v>
      </c>
      <c r="G339">
        <v>8.5299999999999994</v>
      </c>
      <c r="H339" t="s">
        <v>1749</v>
      </c>
    </row>
    <row r="340" spans="1:8" x14ac:dyDescent="0.25">
      <c r="A340" t="s">
        <v>391</v>
      </c>
      <c r="B340">
        <v>2182</v>
      </c>
      <c r="C340" t="s">
        <v>1373</v>
      </c>
      <c r="D340" t="s">
        <v>1377</v>
      </c>
      <c r="E340" s="2">
        <v>44579.553020833337</v>
      </c>
      <c r="F340" s="2">
        <v>44855.094571759262</v>
      </c>
      <c r="G340">
        <v>18.29</v>
      </c>
      <c r="H340" t="s">
        <v>1750</v>
      </c>
    </row>
    <row r="341" spans="1:8" x14ac:dyDescent="0.25">
      <c r="A341" t="s">
        <v>888</v>
      </c>
      <c r="B341">
        <v>2259</v>
      </c>
      <c r="C341" t="s">
        <v>1379</v>
      </c>
      <c r="D341" t="s">
        <v>1374</v>
      </c>
      <c r="E341" s="2">
        <v>44491.208090277767</v>
      </c>
      <c r="F341" s="2">
        <v>45088.671203703707</v>
      </c>
      <c r="G341">
        <v>5.96</v>
      </c>
      <c r="H341" t="s">
        <v>1751</v>
      </c>
    </row>
    <row r="342" spans="1:8" x14ac:dyDescent="0.25">
      <c r="A342" t="s">
        <v>973</v>
      </c>
      <c r="B342">
        <v>1537</v>
      </c>
      <c r="C342" t="s">
        <v>1381</v>
      </c>
      <c r="D342" t="s">
        <v>1377</v>
      </c>
      <c r="E342" s="2">
        <v>44875.992615740739</v>
      </c>
      <c r="F342" s="2">
        <v>44938.802870370368</v>
      </c>
      <c r="G342">
        <v>19.71</v>
      </c>
      <c r="H342" t="s">
        <v>1752</v>
      </c>
    </row>
    <row r="343" spans="1:8" x14ac:dyDescent="0.25">
      <c r="A343" t="s">
        <v>794</v>
      </c>
      <c r="B343">
        <v>2186</v>
      </c>
      <c r="C343" t="s">
        <v>1381</v>
      </c>
      <c r="D343" t="s">
        <v>1374</v>
      </c>
      <c r="E343" s="2">
        <v>44818.356261574067</v>
      </c>
      <c r="F343" s="2">
        <v>45025.121724537043</v>
      </c>
      <c r="G343">
        <v>13.84</v>
      </c>
      <c r="H343" t="s">
        <v>1753</v>
      </c>
    </row>
    <row r="344" spans="1:8" x14ac:dyDescent="0.25">
      <c r="A344" t="s">
        <v>974</v>
      </c>
      <c r="B344">
        <v>1017</v>
      </c>
      <c r="C344" t="s">
        <v>1373</v>
      </c>
      <c r="D344" t="s">
        <v>1377</v>
      </c>
      <c r="E344" s="2">
        <v>43624.438379629632</v>
      </c>
      <c r="F344" s="2">
        <v>45101.852349537039</v>
      </c>
      <c r="G344">
        <v>13.54</v>
      </c>
      <c r="H344" t="s">
        <v>1754</v>
      </c>
    </row>
    <row r="345" spans="1:8" x14ac:dyDescent="0.25">
      <c r="A345" t="s">
        <v>987</v>
      </c>
      <c r="B345">
        <v>1177</v>
      </c>
      <c r="C345" t="s">
        <v>1381</v>
      </c>
      <c r="D345" t="s">
        <v>1374</v>
      </c>
      <c r="E345" s="2">
        <v>43699.367719907408</v>
      </c>
      <c r="F345" s="2">
        <v>44865.413935185177</v>
      </c>
      <c r="G345">
        <v>6.9</v>
      </c>
      <c r="H345" t="s">
        <v>1755</v>
      </c>
    </row>
    <row r="346" spans="1:8" x14ac:dyDescent="0.25">
      <c r="A346" t="s">
        <v>1756</v>
      </c>
      <c r="B346">
        <v>2141</v>
      </c>
      <c r="C346" t="s">
        <v>1381</v>
      </c>
      <c r="D346" t="s">
        <v>1374</v>
      </c>
      <c r="E346" s="2">
        <v>44785.797939814824</v>
      </c>
      <c r="F346" s="2">
        <v>44768.797939814824</v>
      </c>
      <c r="G346">
        <v>15.77</v>
      </c>
      <c r="H346" t="s">
        <v>1757</v>
      </c>
    </row>
    <row r="347" spans="1:8" x14ac:dyDescent="0.25">
      <c r="A347" t="s">
        <v>617</v>
      </c>
      <c r="B347">
        <v>1217</v>
      </c>
      <c r="C347" t="s">
        <v>1379</v>
      </c>
      <c r="D347" t="s">
        <v>1377</v>
      </c>
      <c r="E347" s="2">
        <v>43612.590104166673</v>
      </c>
      <c r="F347" s="2">
        <v>44796.416365740741</v>
      </c>
      <c r="G347">
        <v>7.44</v>
      </c>
      <c r="H347" t="s">
        <v>1758</v>
      </c>
    </row>
    <row r="348" spans="1:8" x14ac:dyDescent="0.25">
      <c r="A348" t="s">
        <v>55</v>
      </c>
      <c r="B348">
        <v>1237</v>
      </c>
      <c r="C348" t="s">
        <v>1379</v>
      </c>
      <c r="D348" t="s">
        <v>1374</v>
      </c>
      <c r="E348" s="2">
        <v>44335.827002314807</v>
      </c>
      <c r="F348" s="2">
        <v>44602.890567129631</v>
      </c>
      <c r="G348">
        <v>9.91</v>
      </c>
      <c r="H348" t="s">
        <v>1759</v>
      </c>
    </row>
    <row r="349" spans="1:8" x14ac:dyDescent="0.25">
      <c r="A349" t="s">
        <v>657</v>
      </c>
      <c r="B349">
        <v>2121</v>
      </c>
      <c r="C349" t="s">
        <v>1379</v>
      </c>
      <c r="D349" t="s">
        <v>1377</v>
      </c>
      <c r="E349" s="2">
        <v>44851.841967592591</v>
      </c>
      <c r="F349" s="2">
        <v>45087.122627314813</v>
      </c>
      <c r="G349">
        <v>13.78</v>
      </c>
      <c r="H349" t="s">
        <v>1760</v>
      </c>
    </row>
    <row r="350" spans="1:8" x14ac:dyDescent="0.25">
      <c r="A350" t="s">
        <v>158</v>
      </c>
      <c r="B350">
        <v>2258</v>
      </c>
      <c r="C350" t="s">
        <v>1379</v>
      </c>
      <c r="D350" t="s">
        <v>1377</v>
      </c>
      <c r="E350" s="2">
        <v>43936.431157407409</v>
      </c>
      <c r="F350" s="2">
        <v>44792.795694444438</v>
      </c>
      <c r="G350">
        <v>17.5</v>
      </c>
      <c r="H350" t="s">
        <v>1761</v>
      </c>
    </row>
    <row r="351" spans="1:8" x14ac:dyDescent="0.25">
      <c r="A351" t="s">
        <v>244</v>
      </c>
      <c r="B351">
        <v>1780</v>
      </c>
      <c r="C351" t="s">
        <v>1381</v>
      </c>
      <c r="D351" t="s">
        <v>1377</v>
      </c>
      <c r="E351" s="2">
        <v>43692.910370370373</v>
      </c>
      <c r="F351" s="2">
        <v>44538.160682870373</v>
      </c>
      <c r="G351">
        <v>5.67</v>
      </c>
      <c r="H351" t="s">
        <v>1762</v>
      </c>
    </row>
    <row r="352" spans="1:8" x14ac:dyDescent="0.25">
      <c r="A352" t="s">
        <v>983</v>
      </c>
      <c r="B352">
        <v>1606</v>
      </c>
      <c r="C352" t="s">
        <v>1373</v>
      </c>
      <c r="D352" t="s">
        <v>1377</v>
      </c>
      <c r="E352" s="2">
        <v>44450.726365740738</v>
      </c>
      <c r="F352" s="2">
        <v>44917.511111111111</v>
      </c>
      <c r="G352">
        <v>9.3000000000000007</v>
      </c>
      <c r="H352" t="s">
        <v>1763</v>
      </c>
    </row>
    <row r="353" spans="1:8" x14ac:dyDescent="0.25">
      <c r="A353" t="s">
        <v>1300</v>
      </c>
      <c r="B353">
        <v>1152</v>
      </c>
      <c r="C353" t="s">
        <v>1379</v>
      </c>
      <c r="D353" t="s">
        <v>1374</v>
      </c>
      <c r="E353" s="2">
        <v>44904.432974537027</v>
      </c>
      <c r="F353" s="2">
        <v>44858.432974537027</v>
      </c>
      <c r="G353">
        <v>18.25</v>
      </c>
      <c r="H353" t="s">
        <v>1764</v>
      </c>
    </row>
    <row r="354" spans="1:8" x14ac:dyDescent="0.25">
      <c r="A354" t="s">
        <v>716</v>
      </c>
      <c r="B354">
        <v>1390</v>
      </c>
      <c r="C354" t="s">
        <v>1381</v>
      </c>
      <c r="D354" t="s">
        <v>1374</v>
      </c>
      <c r="E354" s="2">
        <v>44043.313356481478</v>
      </c>
      <c r="F354" s="2">
        <v>44563.598506944443</v>
      </c>
      <c r="G354">
        <v>14.84</v>
      </c>
      <c r="H354" t="s">
        <v>1765</v>
      </c>
    </row>
    <row r="355" spans="1:8" x14ac:dyDescent="0.25">
      <c r="A355" t="s">
        <v>722</v>
      </c>
      <c r="B355">
        <v>2175</v>
      </c>
      <c r="C355" t="s">
        <v>1381</v>
      </c>
      <c r="D355" t="s">
        <v>1374</v>
      </c>
      <c r="E355" s="2">
        <v>44527.458229166667</v>
      </c>
      <c r="F355" s="2">
        <v>44698.257430555554</v>
      </c>
      <c r="G355">
        <v>9.73</v>
      </c>
      <c r="H355" t="s">
        <v>1766</v>
      </c>
    </row>
    <row r="356" spans="1:8" x14ac:dyDescent="0.25">
      <c r="A356" t="s">
        <v>884</v>
      </c>
      <c r="B356">
        <v>2402</v>
      </c>
      <c r="C356" t="s">
        <v>1379</v>
      </c>
      <c r="D356" t="s">
        <v>1374</v>
      </c>
      <c r="E356" s="2">
        <v>44334.785613425927</v>
      </c>
      <c r="F356" s="2">
        <v>44610.537326388891</v>
      </c>
      <c r="G356">
        <v>10.83</v>
      </c>
      <c r="H356" t="s">
        <v>1767</v>
      </c>
    </row>
    <row r="357" spans="1:8" x14ac:dyDescent="0.25">
      <c r="A357" t="s">
        <v>721</v>
      </c>
      <c r="B357">
        <v>1204</v>
      </c>
      <c r="C357" t="s">
        <v>1381</v>
      </c>
      <c r="D357" t="s">
        <v>1377</v>
      </c>
      <c r="E357" s="2">
        <v>43729.500509259262</v>
      </c>
      <c r="F357" s="2">
        <v>44668.408796296288</v>
      </c>
      <c r="G357">
        <v>14.4</v>
      </c>
      <c r="H357" t="s">
        <v>1768</v>
      </c>
    </row>
    <row r="358" spans="1:8" x14ac:dyDescent="0.25">
      <c r="A358" t="s">
        <v>1769</v>
      </c>
      <c r="B358">
        <v>1953</v>
      </c>
      <c r="C358" t="s">
        <v>1379</v>
      </c>
      <c r="D358" t="s">
        <v>1377</v>
      </c>
      <c r="E358" s="2">
        <v>43620.661446759259</v>
      </c>
      <c r="F358" s="2">
        <v>44883.41269675926</v>
      </c>
      <c r="G358">
        <v>17.32</v>
      </c>
      <c r="H358" t="s">
        <v>1770</v>
      </c>
    </row>
    <row r="359" spans="1:8" x14ac:dyDescent="0.25">
      <c r="A359" t="s">
        <v>424</v>
      </c>
      <c r="B359">
        <v>2195</v>
      </c>
      <c r="C359" t="s">
        <v>1373</v>
      </c>
      <c r="D359" t="s">
        <v>1374</v>
      </c>
      <c r="E359" s="2">
        <v>43725.612766203703</v>
      </c>
      <c r="F359" s="2">
        <v>45011.954097222217</v>
      </c>
      <c r="G359">
        <v>17.16</v>
      </c>
      <c r="H359" t="s">
        <v>1771</v>
      </c>
    </row>
    <row r="360" spans="1:8" x14ac:dyDescent="0.25">
      <c r="A360" t="s">
        <v>587</v>
      </c>
      <c r="B360">
        <v>1105</v>
      </c>
      <c r="C360" t="s">
        <v>1379</v>
      </c>
      <c r="D360" t="s">
        <v>1377</v>
      </c>
      <c r="E360" s="2">
        <v>43779.348182870373</v>
      </c>
      <c r="F360" s="2">
        <v>44584.370393518519</v>
      </c>
      <c r="G360">
        <v>17.96</v>
      </c>
      <c r="H360" t="s">
        <v>1772</v>
      </c>
    </row>
    <row r="361" spans="1:8" x14ac:dyDescent="0.25">
      <c r="A361" t="s">
        <v>212</v>
      </c>
      <c r="B361">
        <v>2427</v>
      </c>
      <c r="C361" t="s">
        <v>1381</v>
      </c>
      <c r="D361" t="s">
        <v>1374</v>
      </c>
      <c r="E361" s="2">
        <v>43808.302245370367</v>
      </c>
      <c r="F361" s="2">
        <v>45052.510891203703</v>
      </c>
      <c r="G361">
        <v>14.74</v>
      </c>
      <c r="H361" t="s">
        <v>1773</v>
      </c>
    </row>
    <row r="362" spans="1:8" x14ac:dyDescent="0.25">
      <c r="A362" t="s">
        <v>1774</v>
      </c>
      <c r="B362">
        <v>1323</v>
      </c>
      <c r="C362" t="s">
        <v>1381</v>
      </c>
      <c r="D362" t="s">
        <v>1377</v>
      </c>
      <c r="E362" s="2">
        <v>44425.375590277778</v>
      </c>
      <c r="F362" s="2">
        <v>44536.067557870367</v>
      </c>
      <c r="G362">
        <v>18.13</v>
      </c>
      <c r="H362" t="s">
        <v>1775</v>
      </c>
    </row>
    <row r="363" spans="1:8" x14ac:dyDescent="0.25">
      <c r="A363" t="s">
        <v>1314</v>
      </c>
      <c r="B363">
        <v>2059</v>
      </c>
      <c r="C363" t="s">
        <v>1379</v>
      </c>
      <c r="D363" t="s">
        <v>1374</v>
      </c>
      <c r="E363" s="2">
        <v>43783.425312500003</v>
      </c>
      <c r="F363" s="2">
        <v>44722.337916666656</v>
      </c>
      <c r="G363">
        <v>12.4</v>
      </c>
      <c r="H363" t="s">
        <v>1776</v>
      </c>
    </row>
    <row r="364" spans="1:8" x14ac:dyDescent="0.25">
      <c r="A364" t="s">
        <v>1028</v>
      </c>
      <c r="B364">
        <v>1309</v>
      </c>
      <c r="C364" t="s">
        <v>1373</v>
      </c>
      <c r="D364" t="s">
        <v>1374</v>
      </c>
      <c r="E364" s="2">
        <v>43680.945439814823</v>
      </c>
      <c r="F364" s="2">
        <v>45016.400960648149</v>
      </c>
      <c r="G364">
        <v>19.29</v>
      </c>
      <c r="H364" t="s">
        <v>1777</v>
      </c>
    </row>
    <row r="365" spans="1:8" x14ac:dyDescent="0.25">
      <c r="A365" t="s">
        <v>435</v>
      </c>
      <c r="B365">
        <v>1158</v>
      </c>
      <c r="C365" t="s">
        <v>1379</v>
      </c>
      <c r="D365" t="s">
        <v>1377</v>
      </c>
      <c r="E365" s="2">
        <v>44616.944571759261</v>
      </c>
      <c r="F365" s="2">
        <v>44885.058333333327</v>
      </c>
      <c r="G365">
        <v>7.88</v>
      </c>
      <c r="H365" t="s">
        <v>1778</v>
      </c>
    </row>
    <row r="366" spans="1:8" x14ac:dyDescent="0.25">
      <c r="A366" t="s">
        <v>962</v>
      </c>
      <c r="B366">
        <v>2012</v>
      </c>
      <c r="C366" t="s">
        <v>1373</v>
      </c>
      <c r="D366" t="s">
        <v>1374</v>
      </c>
      <c r="E366" s="2">
        <v>43475.480902777781</v>
      </c>
      <c r="F366" s="2">
        <v>44573.17559027778</v>
      </c>
      <c r="G366">
        <v>16.690000000000001</v>
      </c>
      <c r="H366" t="s">
        <v>1779</v>
      </c>
    </row>
    <row r="367" spans="1:8" x14ac:dyDescent="0.25">
      <c r="A367" t="s">
        <v>1152</v>
      </c>
      <c r="B367">
        <v>1567</v>
      </c>
      <c r="C367" t="s">
        <v>1373</v>
      </c>
      <c r="D367" t="s">
        <v>1374</v>
      </c>
      <c r="E367" s="2">
        <v>43834.200590277767</v>
      </c>
      <c r="F367" s="2">
        <v>45003.133229166669</v>
      </c>
      <c r="G367">
        <v>8.8000000000000007</v>
      </c>
      <c r="H367" t="s">
        <v>1780</v>
      </c>
    </row>
    <row r="368" spans="1:8" x14ac:dyDescent="0.25">
      <c r="A368" t="s">
        <v>1781</v>
      </c>
      <c r="B368">
        <v>1987</v>
      </c>
      <c r="C368" t="s">
        <v>1373</v>
      </c>
      <c r="D368" t="s">
        <v>1377</v>
      </c>
      <c r="E368" s="2">
        <v>44054.130416666667</v>
      </c>
      <c r="F368" s="2">
        <v>44570.072858796288</v>
      </c>
      <c r="G368">
        <v>13.38</v>
      </c>
      <c r="H368" t="s">
        <v>1782</v>
      </c>
    </row>
    <row r="369" spans="1:8" x14ac:dyDescent="0.25">
      <c r="A369" t="s">
        <v>449</v>
      </c>
      <c r="B369">
        <v>1505</v>
      </c>
      <c r="C369" t="s">
        <v>1373</v>
      </c>
      <c r="D369" t="s">
        <v>1374</v>
      </c>
      <c r="E369" s="2">
        <v>44946.042812500003</v>
      </c>
      <c r="F369" s="2">
        <v>44924.042812500003</v>
      </c>
      <c r="G369">
        <v>17.100000000000001</v>
      </c>
      <c r="H369" t="s">
        <v>1783</v>
      </c>
    </row>
    <row r="370" spans="1:8" x14ac:dyDescent="0.25">
      <c r="A370" t="s">
        <v>1313</v>
      </c>
      <c r="B370">
        <v>2431</v>
      </c>
      <c r="C370" t="s">
        <v>1373</v>
      </c>
      <c r="D370" t="s">
        <v>1374</v>
      </c>
      <c r="E370" s="2">
        <v>43434.980451388888</v>
      </c>
      <c r="F370" s="2">
        <v>44543.710277777784</v>
      </c>
      <c r="G370">
        <v>7.75</v>
      </c>
      <c r="H370" t="s">
        <v>1784</v>
      </c>
    </row>
    <row r="371" spans="1:8" x14ac:dyDescent="0.25">
      <c r="A371" t="s">
        <v>279</v>
      </c>
      <c r="B371">
        <v>1622</v>
      </c>
      <c r="C371" t="s">
        <v>1379</v>
      </c>
      <c r="D371" t="s">
        <v>1377</v>
      </c>
      <c r="E371" s="2">
        <v>43388.704050925917</v>
      </c>
      <c r="F371" s="2">
        <v>45014.420497685183</v>
      </c>
      <c r="G371">
        <v>17.899999999999999</v>
      </c>
      <c r="H371" t="s">
        <v>1785</v>
      </c>
    </row>
    <row r="372" spans="1:8" x14ac:dyDescent="0.25">
      <c r="A372" t="s">
        <v>1044</v>
      </c>
      <c r="B372">
        <v>2085</v>
      </c>
      <c r="C372" t="s">
        <v>1381</v>
      </c>
      <c r="D372" t="s">
        <v>1374</v>
      </c>
      <c r="E372" s="2">
        <v>44890.920717592591</v>
      </c>
      <c r="F372" s="2">
        <v>44870.920717592591</v>
      </c>
      <c r="G372">
        <v>17.899999999999999</v>
      </c>
      <c r="H372" t="s">
        <v>1786</v>
      </c>
    </row>
    <row r="373" spans="1:8" x14ac:dyDescent="0.25">
      <c r="A373" t="s">
        <v>145</v>
      </c>
      <c r="B373">
        <v>1311</v>
      </c>
      <c r="C373" t="s">
        <v>1381</v>
      </c>
      <c r="D373" t="s">
        <v>1374</v>
      </c>
      <c r="E373" s="2">
        <v>43705.357685185183</v>
      </c>
      <c r="F373" s="2">
        <v>44574.845439814817</v>
      </c>
      <c r="G373">
        <v>6.63</v>
      </c>
      <c r="H373" t="s">
        <v>1787</v>
      </c>
    </row>
    <row r="374" spans="1:8" x14ac:dyDescent="0.25">
      <c r="A374" t="s">
        <v>1157</v>
      </c>
      <c r="B374">
        <v>1442</v>
      </c>
      <c r="C374" t="s">
        <v>1379</v>
      </c>
      <c r="D374" t="s">
        <v>1377</v>
      </c>
      <c r="E374" s="2">
        <v>43856.962326388893</v>
      </c>
      <c r="F374" s="2">
        <v>44504.38962962963</v>
      </c>
      <c r="G374">
        <v>16.93</v>
      </c>
      <c r="H374" t="s">
        <v>1788</v>
      </c>
    </row>
    <row r="375" spans="1:8" x14ac:dyDescent="0.25">
      <c r="A375" t="s">
        <v>1035</v>
      </c>
      <c r="B375">
        <v>1030</v>
      </c>
      <c r="C375" t="s">
        <v>1373</v>
      </c>
      <c r="D375" t="s">
        <v>1377</v>
      </c>
      <c r="E375" s="2">
        <v>44796.50675925926</v>
      </c>
      <c r="F375" s="2">
        <v>44893.215451388889</v>
      </c>
      <c r="G375">
        <v>19.96</v>
      </c>
      <c r="H375" t="s">
        <v>1789</v>
      </c>
    </row>
    <row r="376" spans="1:8" x14ac:dyDescent="0.25">
      <c r="A376" t="s">
        <v>450</v>
      </c>
      <c r="B376">
        <v>2488</v>
      </c>
      <c r="C376" t="s">
        <v>1373</v>
      </c>
      <c r="D376" t="s">
        <v>1374</v>
      </c>
      <c r="E376" s="2">
        <v>43748.677800925929</v>
      </c>
      <c r="F376" s="2">
        <v>44835.476423611108</v>
      </c>
      <c r="G376">
        <v>6.24</v>
      </c>
      <c r="H376" t="s">
        <v>1790</v>
      </c>
    </row>
    <row r="377" spans="1:8" x14ac:dyDescent="0.25">
      <c r="A377" t="s">
        <v>816</v>
      </c>
      <c r="B377">
        <v>1419</v>
      </c>
      <c r="C377" t="s">
        <v>1373</v>
      </c>
      <c r="D377" t="s">
        <v>1377</v>
      </c>
      <c r="E377" s="2">
        <v>44892.926354166673</v>
      </c>
      <c r="F377" s="2">
        <v>44863.926354166673</v>
      </c>
      <c r="G377">
        <v>6.23</v>
      </c>
      <c r="H377" t="s">
        <v>1791</v>
      </c>
    </row>
    <row r="378" spans="1:8" x14ac:dyDescent="0.25">
      <c r="A378" t="s">
        <v>1223</v>
      </c>
      <c r="B378">
        <v>1308</v>
      </c>
      <c r="C378" t="s">
        <v>1381</v>
      </c>
      <c r="D378" t="s">
        <v>1374</v>
      </c>
      <c r="E378" s="2">
        <v>43911.903333333343</v>
      </c>
      <c r="F378" s="2">
        <v>44972.861643518518</v>
      </c>
      <c r="G378">
        <v>14.57</v>
      </c>
      <c r="H378" t="s">
        <v>1792</v>
      </c>
    </row>
    <row r="379" spans="1:8" x14ac:dyDescent="0.25">
      <c r="A379" t="s">
        <v>1068</v>
      </c>
      <c r="B379">
        <v>1096</v>
      </c>
      <c r="C379" t="s">
        <v>1373</v>
      </c>
      <c r="D379" t="s">
        <v>1374</v>
      </c>
      <c r="E379" s="2">
        <v>43865.839444444442</v>
      </c>
      <c r="F379" s="2">
        <v>45129.124618055554</v>
      </c>
      <c r="G379">
        <v>8.7100000000000009</v>
      </c>
      <c r="H379" t="s">
        <v>1793</v>
      </c>
    </row>
    <row r="380" spans="1:8" x14ac:dyDescent="0.25">
      <c r="A380" t="s">
        <v>1341</v>
      </c>
      <c r="B380">
        <v>1751</v>
      </c>
      <c r="C380" t="s">
        <v>1373</v>
      </c>
      <c r="D380" t="s">
        <v>1377</v>
      </c>
      <c r="E380" s="2">
        <v>44679.601886574077</v>
      </c>
      <c r="F380" s="2">
        <v>44676.601886574077</v>
      </c>
      <c r="G380">
        <v>16.2</v>
      </c>
      <c r="H380" t="s">
        <v>1794</v>
      </c>
    </row>
    <row r="381" spans="1:8" x14ac:dyDescent="0.25">
      <c r="A381" t="s">
        <v>702</v>
      </c>
      <c r="B381">
        <v>1666</v>
      </c>
      <c r="C381" t="s">
        <v>1379</v>
      </c>
      <c r="D381" t="s">
        <v>1377</v>
      </c>
      <c r="E381" s="2">
        <v>44597.740578703713</v>
      </c>
      <c r="F381" s="2">
        <v>44573.740578703713</v>
      </c>
      <c r="G381">
        <v>9.42</v>
      </c>
      <c r="H381" t="s">
        <v>1795</v>
      </c>
    </row>
    <row r="382" spans="1:8" x14ac:dyDescent="0.25">
      <c r="A382" t="s">
        <v>929</v>
      </c>
      <c r="B382">
        <v>1806</v>
      </c>
      <c r="C382" t="s">
        <v>1373</v>
      </c>
      <c r="D382" t="s">
        <v>1374</v>
      </c>
      <c r="E382" s="2">
        <v>44498.062569444453</v>
      </c>
      <c r="F382" s="2">
        <v>44770.809571759259</v>
      </c>
      <c r="G382">
        <v>17.93</v>
      </c>
      <c r="H382" t="s">
        <v>1796</v>
      </c>
    </row>
    <row r="383" spans="1:8" x14ac:dyDescent="0.25">
      <c r="A383" t="s">
        <v>1211</v>
      </c>
      <c r="B383">
        <v>1412</v>
      </c>
      <c r="C383" t="s">
        <v>1373</v>
      </c>
      <c r="D383" t="s">
        <v>1374</v>
      </c>
      <c r="E383" s="2">
        <v>44210.125208333331</v>
      </c>
      <c r="F383" s="2">
        <v>44668.363761574074</v>
      </c>
      <c r="G383">
        <v>14.12</v>
      </c>
      <c r="H383" t="s">
        <v>1797</v>
      </c>
    </row>
    <row r="384" spans="1:8" x14ac:dyDescent="0.25">
      <c r="A384" t="s">
        <v>1227</v>
      </c>
      <c r="B384">
        <v>2322</v>
      </c>
      <c r="C384" t="s">
        <v>1381</v>
      </c>
      <c r="D384" t="s">
        <v>1377</v>
      </c>
      <c r="E384" s="2">
        <v>43762.260277777779</v>
      </c>
      <c r="F384" s="2">
        <v>44887.84784722222</v>
      </c>
      <c r="G384">
        <v>16.82</v>
      </c>
      <c r="H384" t="s">
        <v>1798</v>
      </c>
    </row>
    <row r="385" spans="1:8" x14ac:dyDescent="0.25">
      <c r="A385" t="s">
        <v>230</v>
      </c>
      <c r="B385">
        <v>2377</v>
      </c>
      <c r="C385" t="s">
        <v>1379</v>
      </c>
      <c r="D385" t="s">
        <v>1377</v>
      </c>
      <c r="E385" s="2">
        <v>43838.729409722233</v>
      </c>
      <c r="F385" s="2">
        <v>44698.286597222221</v>
      </c>
      <c r="G385">
        <v>17.11</v>
      </c>
      <c r="H385" t="s">
        <v>1799</v>
      </c>
    </row>
    <row r="386" spans="1:8" x14ac:dyDescent="0.25">
      <c r="A386" t="s">
        <v>1344</v>
      </c>
      <c r="B386">
        <v>1386</v>
      </c>
      <c r="C386" t="s">
        <v>1379</v>
      </c>
      <c r="D386" t="s">
        <v>1374</v>
      </c>
      <c r="E386" s="2">
        <v>43986.618148148147</v>
      </c>
      <c r="F386" s="2">
        <v>44524.25545138889</v>
      </c>
      <c r="G386">
        <v>18.79</v>
      </c>
      <c r="H386" t="s">
        <v>1800</v>
      </c>
    </row>
    <row r="387" spans="1:8" x14ac:dyDescent="0.25">
      <c r="A387" t="s">
        <v>1065</v>
      </c>
      <c r="B387">
        <v>1540</v>
      </c>
      <c r="C387" t="s">
        <v>1381</v>
      </c>
      <c r="D387" t="s">
        <v>1377</v>
      </c>
      <c r="E387" s="2">
        <v>44089.63</v>
      </c>
      <c r="F387" s="2">
        <v>44961.70553240741</v>
      </c>
      <c r="G387">
        <v>9.17</v>
      </c>
      <c r="H387" t="s">
        <v>1801</v>
      </c>
    </row>
    <row r="388" spans="1:8" x14ac:dyDescent="0.25">
      <c r="A388" t="s">
        <v>903</v>
      </c>
      <c r="B388">
        <v>2251</v>
      </c>
      <c r="C388" t="s">
        <v>1373</v>
      </c>
      <c r="D388" t="s">
        <v>1374</v>
      </c>
      <c r="E388" s="2">
        <v>44129.842951388891</v>
      </c>
      <c r="F388" s="2">
        <v>44821.034270833326</v>
      </c>
      <c r="G388">
        <v>5.21</v>
      </c>
      <c r="H388" t="s">
        <v>1802</v>
      </c>
    </row>
    <row r="389" spans="1:8" x14ac:dyDescent="0.25">
      <c r="A389" t="s">
        <v>838</v>
      </c>
      <c r="B389">
        <v>1224</v>
      </c>
      <c r="C389" t="s">
        <v>1381</v>
      </c>
      <c r="D389" t="s">
        <v>1377</v>
      </c>
      <c r="E389" s="2">
        <v>44567.012638888889</v>
      </c>
      <c r="F389" s="2">
        <v>44724.824942129628</v>
      </c>
      <c r="G389">
        <v>5.29</v>
      </c>
      <c r="H389" t="s">
        <v>1803</v>
      </c>
    </row>
    <row r="390" spans="1:8" x14ac:dyDescent="0.25">
      <c r="A390" t="s">
        <v>945</v>
      </c>
      <c r="B390">
        <v>1527</v>
      </c>
      <c r="C390" t="s">
        <v>1379</v>
      </c>
      <c r="D390" t="s">
        <v>1377</v>
      </c>
      <c r="E390" s="2">
        <v>44473.849768518521</v>
      </c>
      <c r="F390" s="2">
        <v>45085.974444444437</v>
      </c>
      <c r="G390">
        <v>15.47</v>
      </c>
      <c r="H390" t="s">
        <v>1804</v>
      </c>
    </row>
    <row r="391" spans="1:8" x14ac:dyDescent="0.25">
      <c r="A391" t="s">
        <v>1016</v>
      </c>
      <c r="B391">
        <v>1741</v>
      </c>
      <c r="C391" t="s">
        <v>1381</v>
      </c>
      <c r="D391" t="s">
        <v>1374</v>
      </c>
      <c r="E391" s="2">
        <v>44155.751770833333</v>
      </c>
      <c r="F391" s="2">
        <v>44540.735833333332</v>
      </c>
      <c r="G391">
        <v>5.84</v>
      </c>
      <c r="H391" t="s">
        <v>1805</v>
      </c>
    </row>
    <row r="392" spans="1:8" x14ac:dyDescent="0.25">
      <c r="A392" t="s">
        <v>933</v>
      </c>
      <c r="B392">
        <v>1320</v>
      </c>
      <c r="C392" t="s">
        <v>1379</v>
      </c>
      <c r="D392" t="s">
        <v>1374</v>
      </c>
      <c r="E392" s="2">
        <v>44233.911157407398</v>
      </c>
      <c r="F392" s="2">
        <v>44544.480150462958</v>
      </c>
      <c r="G392">
        <v>8.93</v>
      </c>
      <c r="H392" t="s">
        <v>1806</v>
      </c>
    </row>
    <row r="393" spans="1:8" x14ac:dyDescent="0.25">
      <c r="A393" t="s">
        <v>644</v>
      </c>
      <c r="B393">
        <v>1297</v>
      </c>
      <c r="C393" t="s">
        <v>1381</v>
      </c>
      <c r="D393" t="s">
        <v>1377</v>
      </c>
      <c r="E393" s="2">
        <v>44075.805925925917</v>
      </c>
      <c r="F393" s="2">
        <v>45106.868680555563</v>
      </c>
      <c r="G393">
        <v>5.71</v>
      </c>
      <c r="H393" t="s">
        <v>1807</v>
      </c>
    </row>
    <row r="394" spans="1:8" x14ac:dyDescent="0.25">
      <c r="A394" t="s">
        <v>607</v>
      </c>
      <c r="B394">
        <v>1567</v>
      </c>
      <c r="C394" t="s">
        <v>1381</v>
      </c>
      <c r="D394" t="s">
        <v>1374</v>
      </c>
      <c r="E394" s="2">
        <v>43941.115347222221</v>
      </c>
      <c r="F394" s="2">
        <v>45070.747557870367</v>
      </c>
      <c r="G394">
        <v>15.96</v>
      </c>
      <c r="H394" t="s">
        <v>1808</v>
      </c>
    </row>
    <row r="395" spans="1:8" x14ac:dyDescent="0.25">
      <c r="A395" t="s">
        <v>1809</v>
      </c>
      <c r="B395">
        <v>2320</v>
      </c>
      <c r="C395" t="s">
        <v>1379</v>
      </c>
      <c r="D395" t="s">
        <v>1377</v>
      </c>
      <c r="E395" s="2">
        <v>43388.677743055552</v>
      </c>
      <c r="F395" s="2">
        <v>45104.979062500002</v>
      </c>
      <c r="G395">
        <v>5.86</v>
      </c>
      <c r="H395" t="s">
        <v>1810</v>
      </c>
    </row>
    <row r="396" spans="1:8" x14ac:dyDescent="0.25">
      <c r="A396" t="s">
        <v>905</v>
      </c>
      <c r="B396">
        <v>1928</v>
      </c>
      <c r="C396" t="s">
        <v>1381</v>
      </c>
      <c r="D396" t="s">
        <v>1374</v>
      </c>
      <c r="E396" s="2">
        <v>44272.138969907413</v>
      </c>
      <c r="F396" s="2">
        <v>45075.463472222233</v>
      </c>
      <c r="G396">
        <v>7.41</v>
      </c>
      <c r="H396" t="s">
        <v>1811</v>
      </c>
    </row>
    <row r="397" spans="1:8" x14ac:dyDescent="0.25">
      <c r="A397" t="s">
        <v>99</v>
      </c>
      <c r="B397">
        <v>1237</v>
      </c>
      <c r="C397" t="s">
        <v>1373</v>
      </c>
      <c r="D397" t="s">
        <v>1377</v>
      </c>
      <c r="E397" s="2">
        <v>44633.869606481479</v>
      </c>
      <c r="F397" s="2">
        <v>44613.869606481479</v>
      </c>
      <c r="G397">
        <v>19.47</v>
      </c>
      <c r="H397" t="s">
        <v>1812</v>
      </c>
    </row>
    <row r="398" spans="1:8" x14ac:dyDescent="0.25">
      <c r="A398" t="s">
        <v>1232</v>
      </c>
      <c r="B398">
        <v>2457</v>
      </c>
      <c r="C398" t="s">
        <v>1381</v>
      </c>
      <c r="D398" t="s">
        <v>1374</v>
      </c>
      <c r="E398" s="2">
        <v>43863.237835648149</v>
      </c>
      <c r="F398" s="2">
        <v>44766.626168981478</v>
      </c>
      <c r="G398">
        <v>17.97</v>
      </c>
      <c r="H398" t="s">
        <v>1813</v>
      </c>
    </row>
    <row r="399" spans="1:8" x14ac:dyDescent="0.25">
      <c r="A399" t="s">
        <v>988</v>
      </c>
      <c r="B399">
        <v>2064</v>
      </c>
      <c r="C399" t="s">
        <v>1379</v>
      </c>
      <c r="D399" t="s">
        <v>1377</v>
      </c>
      <c r="E399" s="2">
        <v>43944.837164351848</v>
      </c>
      <c r="F399" s="2">
        <v>44587.560347222221</v>
      </c>
      <c r="G399">
        <v>10.130000000000001</v>
      </c>
      <c r="H399" t="s">
        <v>1814</v>
      </c>
    </row>
    <row r="400" spans="1:8" x14ac:dyDescent="0.25">
      <c r="A400" t="s">
        <v>1322</v>
      </c>
      <c r="B400">
        <v>1194</v>
      </c>
      <c r="C400" t="s">
        <v>1381</v>
      </c>
      <c r="D400" t="s">
        <v>1374</v>
      </c>
      <c r="E400" s="2">
        <v>44926.890694444453</v>
      </c>
      <c r="F400" s="2">
        <v>44913.890694444453</v>
      </c>
      <c r="G400">
        <v>15.31</v>
      </c>
      <c r="H400" t="s">
        <v>1815</v>
      </c>
    </row>
    <row r="401" spans="1:8" x14ac:dyDescent="0.25">
      <c r="A401" t="s">
        <v>656</v>
      </c>
      <c r="B401">
        <v>1702</v>
      </c>
      <c r="C401" t="s">
        <v>1373</v>
      </c>
      <c r="D401" t="s">
        <v>1374</v>
      </c>
      <c r="E401" s="2">
        <v>44364.426828703698</v>
      </c>
      <c r="F401" s="2">
        <v>44671.052384259259</v>
      </c>
      <c r="G401">
        <v>16.48</v>
      </c>
      <c r="H401" t="s">
        <v>1816</v>
      </c>
    </row>
    <row r="402" spans="1:8" x14ac:dyDescent="0.25">
      <c r="A402" t="s">
        <v>674</v>
      </c>
      <c r="B402">
        <v>2354</v>
      </c>
      <c r="C402" t="s">
        <v>1373</v>
      </c>
      <c r="D402" t="s">
        <v>1377</v>
      </c>
      <c r="E402" s="2">
        <v>43376.353090277778</v>
      </c>
      <c r="F402" s="2">
        <v>45080.950266203698</v>
      </c>
      <c r="G402">
        <v>9.64</v>
      </c>
      <c r="H402" t="s">
        <v>1817</v>
      </c>
    </row>
    <row r="403" spans="1:8" x14ac:dyDescent="0.25">
      <c r="A403" t="s">
        <v>1231</v>
      </c>
      <c r="B403">
        <v>1035</v>
      </c>
      <c r="C403" t="s">
        <v>1381</v>
      </c>
      <c r="D403" t="s">
        <v>1374</v>
      </c>
      <c r="E403" s="2">
        <v>44971.009780092587</v>
      </c>
      <c r="F403" s="2">
        <v>44962.009780092587</v>
      </c>
      <c r="G403">
        <v>10.62</v>
      </c>
      <c r="H403" t="s">
        <v>1818</v>
      </c>
    </row>
    <row r="404" spans="1:8" x14ac:dyDescent="0.25">
      <c r="A404" t="s">
        <v>81</v>
      </c>
      <c r="B404">
        <v>1978</v>
      </c>
      <c r="C404" t="s">
        <v>1379</v>
      </c>
      <c r="D404" t="s">
        <v>1374</v>
      </c>
      <c r="E404" s="2">
        <v>43856.839699074073</v>
      </c>
      <c r="F404" s="2">
        <v>44469.270844907413</v>
      </c>
      <c r="G404">
        <v>5.35</v>
      </c>
      <c r="H404" t="s">
        <v>1819</v>
      </c>
    </row>
    <row r="405" spans="1:8" x14ac:dyDescent="0.25">
      <c r="A405" t="s">
        <v>1820</v>
      </c>
      <c r="B405">
        <v>2089</v>
      </c>
      <c r="C405" t="s">
        <v>1381</v>
      </c>
      <c r="D405" t="s">
        <v>1377</v>
      </c>
      <c r="E405" s="2">
        <v>44571.477476851847</v>
      </c>
      <c r="F405" s="2">
        <v>44833.546215277784</v>
      </c>
      <c r="G405">
        <v>11.54</v>
      </c>
      <c r="H405" t="s">
        <v>1821</v>
      </c>
    </row>
    <row r="406" spans="1:8" x14ac:dyDescent="0.25">
      <c r="A406" t="s">
        <v>211</v>
      </c>
      <c r="B406">
        <v>2021</v>
      </c>
      <c r="C406" t="s">
        <v>1373</v>
      </c>
      <c r="D406" t="s">
        <v>1374</v>
      </c>
      <c r="E406" s="2">
        <v>44119.266701388893</v>
      </c>
      <c r="F406" s="2">
        <v>44727.663773148153</v>
      </c>
      <c r="G406">
        <v>12.5</v>
      </c>
      <c r="H406" t="s">
        <v>1822</v>
      </c>
    </row>
    <row r="407" spans="1:8" x14ac:dyDescent="0.25">
      <c r="A407" t="s">
        <v>972</v>
      </c>
      <c r="B407">
        <v>1466</v>
      </c>
      <c r="C407" t="s">
        <v>1381</v>
      </c>
      <c r="D407" t="s">
        <v>1374</v>
      </c>
      <c r="E407" s="2">
        <v>44995.765069444453</v>
      </c>
      <c r="F407" s="2">
        <v>44992.765069444453</v>
      </c>
      <c r="G407">
        <v>18.64</v>
      </c>
      <c r="H407" t="s">
        <v>1823</v>
      </c>
    </row>
    <row r="408" spans="1:8" x14ac:dyDescent="0.25">
      <c r="A408" t="s">
        <v>125</v>
      </c>
      <c r="B408">
        <v>2328</v>
      </c>
      <c r="C408" t="s">
        <v>1381</v>
      </c>
      <c r="D408" t="s">
        <v>1374</v>
      </c>
      <c r="E408" s="2">
        <v>43537.696458333332</v>
      </c>
      <c r="F408" s="2">
        <v>44838.826168981483</v>
      </c>
      <c r="G408">
        <v>15.6</v>
      </c>
      <c r="H408" t="s">
        <v>1824</v>
      </c>
    </row>
    <row r="409" spans="1:8" x14ac:dyDescent="0.25">
      <c r="A409" t="s">
        <v>1339</v>
      </c>
      <c r="B409">
        <v>1260</v>
      </c>
      <c r="C409" t="s">
        <v>1379</v>
      </c>
      <c r="D409" t="s">
        <v>1374</v>
      </c>
      <c r="E409" s="2">
        <v>44245.965497685182</v>
      </c>
      <c r="F409" s="2">
        <v>44678.004212962973</v>
      </c>
      <c r="G409">
        <v>19.88</v>
      </c>
      <c r="H409" t="s">
        <v>1825</v>
      </c>
    </row>
    <row r="410" spans="1:8" x14ac:dyDescent="0.25">
      <c r="A410" t="s">
        <v>1022</v>
      </c>
      <c r="B410">
        <v>2189</v>
      </c>
      <c r="C410" t="s">
        <v>1381</v>
      </c>
      <c r="D410" t="s">
        <v>1377</v>
      </c>
      <c r="E410" s="2">
        <v>44127.741284722222</v>
      </c>
      <c r="F410" s="2">
        <v>45045.145868055559</v>
      </c>
      <c r="G410">
        <v>9.5500000000000007</v>
      </c>
      <c r="H410" t="s">
        <v>1826</v>
      </c>
    </row>
    <row r="411" spans="1:8" x14ac:dyDescent="0.25">
      <c r="A411" t="s">
        <v>1310</v>
      </c>
      <c r="B411">
        <v>1250</v>
      </c>
      <c r="C411" t="s">
        <v>1381</v>
      </c>
      <c r="D411" t="s">
        <v>1374</v>
      </c>
      <c r="E411" s="2">
        <v>43967.56591435185</v>
      </c>
      <c r="F411" s="2">
        <v>44755.921215277784</v>
      </c>
      <c r="G411">
        <v>6.27</v>
      </c>
      <c r="H411" t="s">
        <v>1827</v>
      </c>
    </row>
    <row r="412" spans="1:8" x14ac:dyDescent="0.25">
      <c r="A412" t="s">
        <v>880</v>
      </c>
      <c r="B412">
        <v>1786</v>
      </c>
      <c r="C412" t="s">
        <v>1381</v>
      </c>
      <c r="D412" t="s">
        <v>1377</v>
      </c>
      <c r="E412" s="2">
        <v>44664.868645833332</v>
      </c>
      <c r="F412" s="2">
        <v>44884.472395833327</v>
      </c>
      <c r="G412">
        <v>16.899999999999999</v>
      </c>
      <c r="H412" t="s">
        <v>1828</v>
      </c>
    </row>
    <row r="413" spans="1:8" x14ac:dyDescent="0.25">
      <c r="A413" t="s">
        <v>687</v>
      </c>
      <c r="B413">
        <v>1689</v>
      </c>
      <c r="C413" t="s">
        <v>1381</v>
      </c>
      <c r="D413" t="s">
        <v>1374</v>
      </c>
      <c r="E413" s="2">
        <v>44643.965011574073</v>
      </c>
      <c r="F413" s="2">
        <v>45061.063321759262</v>
      </c>
      <c r="G413">
        <v>19.72</v>
      </c>
      <c r="H413" t="s">
        <v>1829</v>
      </c>
    </row>
    <row r="414" spans="1:8" x14ac:dyDescent="0.25">
      <c r="A414" t="s">
        <v>1830</v>
      </c>
      <c r="B414">
        <v>1007</v>
      </c>
      <c r="C414" t="s">
        <v>1379</v>
      </c>
      <c r="D414" t="s">
        <v>1374</v>
      </c>
      <c r="E414" s="2">
        <v>44691.690046296288</v>
      </c>
      <c r="F414" s="2">
        <v>45065.703055555547</v>
      </c>
      <c r="G414">
        <v>12.46</v>
      </c>
      <c r="H414" t="s">
        <v>1831</v>
      </c>
    </row>
    <row r="415" spans="1:8" x14ac:dyDescent="0.25">
      <c r="A415" t="s">
        <v>1832</v>
      </c>
      <c r="B415">
        <v>2174</v>
      </c>
      <c r="C415" t="s">
        <v>1379</v>
      </c>
      <c r="D415" t="s">
        <v>1377</v>
      </c>
      <c r="E415" s="2">
        <v>44906.287962962961</v>
      </c>
      <c r="F415" s="2">
        <v>45057.439756944441</v>
      </c>
      <c r="G415">
        <v>14.99</v>
      </c>
      <c r="H415" t="s">
        <v>1833</v>
      </c>
    </row>
    <row r="416" spans="1:8" x14ac:dyDescent="0.25">
      <c r="A416" t="s">
        <v>599</v>
      </c>
      <c r="B416">
        <v>2311</v>
      </c>
      <c r="C416" t="s">
        <v>1379</v>
      </c>
      <c r="D416" t="s">
        <v>1374</v>
      </c>
      <c r="E416" s="2">
        <v>44446.560381944437</v>
      </c>
      <c r="F416" s="2">
        <v>44622.889710648153</v>
      </c>
      <c r="G416">
        <v>18.11</v>
      </c>
      <c r="H416" t="s">
        <v>1834</v>
      </c>
    </row>
    <row r="417" spans="1:8" x14ac:dyDescent="0.25">
      <c r="A417" t="s">
        <v>853</v>
      </c>
      <c r="B417">
        <v>1334</v>
      </c>
      <c r="C417" t="s">
        <v>1379</v>
      </c>
      <c r="D417" t="s">
        <v>1377</v>
      </c>
      <c r="E417" s="2">
        <v>45013.936655092592</v>
      </c>
      <c r="F417" s="2">
        <v>44963.936655092592</v>
      </c>
      <c r="G417">
        <v>6.85</v>
      </c>
      <c r="H417" t="s">
        <v>1835</v>
      </c>
    </row>
    <row r="418" spans="1:8" x14ac:dyDescent="0.25">
      <c r="A418" t="s">
        <v>1836</v>
      </c>
      <c r="B418">
        <v>2358</v>
      </c>
      <c r="C418" t="s">
        <v>1379</v>
      </c>
      <c r="D418" t="s">
        <v>1377</v>
      </c>
      <c r="E418" s="2">
        <v>43435.420173611114</v>
      </c>
      <c r="F418" s="2">
        <v>44778.631562499999</v>
      </c>
      <c r="G418">
        <v>6.75</v>
      </c>
      <c r="H418" t="s">
        <v>1837</v>
      </c>
    </row>
    <row r="419" spans="1:8" x14ac:dyDescent="0.25">
      <c r="A419" t="s">
        <v>1838</v>
      </c>
      <c r="B419">
        <v>1802</v>
      </c>
      <c r="C419" t="s">
        <v>1373</v>
      </c>
      <c r="D419" t="s">
        <v>1374</v>
      </c>
      <c r="E419" s="2">
        <v>43454.276412037027</v>
      </c>
      <c r="F419" s="2">
        <v>44489.942627314813</v>
      </c>
      <c r="G419">
        <v>6.4</v>
      </c>
      <c r="H419" t="s">
        <v>1839</v>
      </c>
    </row>
    <row r="420" spans="1:8" x14ac:dyDescent="0.25">
      <c r="A420" t="s">
        <v>488</v>
      </c>
      <c r="B420">
        <v>1077</v>
      </c>
      <c r="C420" t="s">
        <v>1381</v>
      </c>
      <c r="D420" t="s">
        <v>1377</v>
      </c>
      <c r="E420" s="2">
        <v>44156.706678240742</v>
      </c>
      <c r="F420" s="2">
        <v>44882.6249537037</v>
      </c>
      <c r="G420">
        <v>15.91</v>
      </c>
      <c r="H420" t="s">
        <v>1840</v>
      </c>
    </row>
    <row r="421" spans="1:8" x14ac:dyDescent="0.25">
      <c r="A421" t="s">
        <v>137</v>
      </c>
      <c r="B421">
        <v>1043</v>
      </c>
      <c r="C421" t="s">
        <v>1373</v>
      </c>
      <c r="D421" t="s">
        <v>1374</v>
      </c>
      <c r="E421" s="2">
        <v>43981.624282407407</v>
      </c>
      <c r="F421" s="2">
        <v>45053.558009259257</v>
      </c>
      <c r="G421">
        <v>16.2</v>
      </c>
      <c r="H421" t="s">
        <v>1841</v>
      </c>
    </row>
    <row r="422" spans="1:8" x14ac:dyDescent="0.25">
      <c r="A422" t="s">
        <v>454</v>
      </c>
      <c r="B422">
        <v>1221</v>
      </c>
      <c r="C422" t="s">
        <v>1381</v>
      </c>
      <c r="D422" t="s">
        <v>1374</v>
      </c>
      <c r="E422" s="2">
        <v>44898.202488425923</v>
      </c>
      <c r="F422" s="2">
        <v>45123.449953703697</v>
      </c>
      <c r="G422">
        <v>14.67</v>
      </c>
      <c r="H422" t="s">
        <v>1842</v>
      </c>
    </row>
    <row r="423" spans="1:8" x14ac:dyDescent="0.25">
      <c r="A423" t="s">
        <v>1843</v>
      </c>
      <c r="B423">
        <v>1403</v>
      </c>
      <c r="C423" t="s">
        <v>1381</v>
      </c>
      <c r="D423" t="s">
        <v>1374</v>
      </c>
      <c r="E423" s="2">
        <v>43665.520196759258</v>
      </c>
      <c r="F423" s="2">
        <v>45011.765370370369</v>
      </c>
      <c r="G423">
        <v>17.55</v>
      </c>
      <c r="H423" t="s">
        <v>1844</v>
      </c>
    </row>
    <row r="424" spans="1:8" x14ac:dyDescent="0.25">
      <c r="A424" t="s">
        <v>727</v>
      </c>
      <c r="B424">
        <v>1792</v>
      </c>
      <c r="C424" t="s">
        <v>1373</v>
      </c>
      <c r="D424" t="s">
        <v>1377</v>
      </c>
      <c r="E424" s="2">
        <v>44833.910196759258</v>
      </c>
      <c r="F424" s="2">
        <v>44822.910196759258</v>
      </c>
      <c r="G424">
        <v>7.87</v>
      </c>
      <c r="H424" t="s">
        <v>1845</v>
      </c>
    </row>
    <row r="425" spans="1:8" x14ac:dyDescent="0.25">
      <c r="A425" t="s">
        <v>1846</v>
      </c>
      <c r="B425">
        <v>1549</v>
      </c>
      <c r="C425" t="s">
        <v>1379</v>
      </c>
      <c r="D425" t="s">
        <v>1374</v>
      </c>
      <c r="E425" s="2">
        <v>44145.984571759262</v>
      </c>
      <c r="F425" s="2">
        <v>44545.361504629633</v>
      </c>
      <c r="G425">
        <v>8.2899999999999991</v>
      </c>
      <c r="H425" t="s">
        <v>1847</v>
      </c>
    </row>
    <row r="426" spans="1:8" x14ac:dyDescent="0.25">
      <c r="A426" t="s">
        <v>790</v>
      </c>
      <c r="B426">
        <v>1016</v>
      </c>
      <c r="C426" t="s">
        <v>1381</v>
      </c>
      <c r="D426" t="s">
        <v>1374</v>
      </c>
      <c r="E426" s="2">
        <v>44760.367719907408</v>
      </c>
      <c r="F426" s="2">
        <v>44759.367719907408</v>
      </c>
      <c r="G426">
        <v>5.76</v>
      </c>
      <c r="H426" t="s">
        <v>1848</v>
      </c>
    </row>
    <row r="427" spans="1:8" x14ac:dyDescent="0.25">
      <c r="A427" t="s">
        <v>711</v>
      </c>
      <c r="B427">
        <v>2434</v>
      </c>
      <c r="C427" t="s">
        <v>1381</v>
      </c>
      <c r="D427" t="s">
        <v>1377</v>
      </c>
      <c r="E427" s="2">
        <v>44268.322465277779</v>
      </c>
      <c r="F427" s="2">
        <v>44855.308055555557</v>
      </c>
      <c r="G427">
        <v>18.690000000000001</v>
      </c>
      <c r="H427" t="s">
        <v>1849</v>
      </c>
    </row>
    <row r="428" spans="1:8" x14ac:dyDescent="0.25">
      <c r="A428" t="s">
        <v>190</v>
      </c>
      <c r="B428">
        <v>2008</v>
      </c>
      <c r="C428" t="s">
        <v>1381</v>
      </c>
      <c r="D428" t="s">
        <v>1374</v>
      </c>
      <c r="E428" s="2">
        <v>44991.926319444443</v>
      </c>
      <c r="F428" s="2">
        <v>45020.120625000003</v>
      </c>
      <c r="G428">
        <v>5.86</v>
      </c>
      <c r="H428" t="s">
        <v>1850</v>
      </c>
    </row>
    <row r="429" spans="1:8" x14ac:dyDescent="0.25">
      <c r="A429" t="s">
        <v>993</v>
      </c>
      <c r="B429">
        <v>1204</v>
      </c>
      <c r="C429" t="s">
        <v>1381</v>
      </c>
      <c r="D429" t="s">
        <v>1374</v>
      </c>
      <c r="E429" s="2">
        <v>44426.865034722221</v>
      </c>
      <c r="F429" s="2">
        <v>45005.132280092592</v>
      </c>
      <c r="G429">
        <v>15.14</v>
      </c>
      <c r="H429" t="s">
        <v>1851</v>
      </c>
    </row>
    <row r="430" spans="1:8" x14ac:dyDescent="0.25">
      <c r="A430" t="s">
        <v>610</v>
      </c>
      <c r="B430">
        <v>1750</v>
      </c>
      <c r="C430" t="s">
        <v>1373</v>
      </c>
      <c r="D430" t="s">
        <v>1374</v>
      </c>
      <c r="E430" s="2">
        <v>43558.655324074083</v>
      </c>
      <c r="F430" s="2">
        <v>44975.823229166657</v>
      </c>
      <c r="G430">
        <v>8.41</v>
      </c>
      <c r="H430" t="s">
        <v>1852</v>
      </c>
    </row>
    <row r="431" spans="1:8" x14ac:dyDescent="0.25">
      <c r="A431" t="s">
        <v>692</v>
      </c>
      <c r="B431">
        <v>1584</v>
      </c>
      <c r="C431" t="s">
        <v>1373</v>
      </c>
      <c r="D431" t="s">
        <v>1374</v>
      </c>
      <c r="E431" s="2">
        <v>44420.525983796288</v>
      </c>
      <c r="F431" s="2">
        <v>45029.157187500001</v>
      </c>
      <c r="G431">
        <v>15.85</v>
      </c>
      <c r="H431" t="s">
        <v>1853</v>
      </c>
    </row>
    <row r="432" spans="1:8" x14ac:dyDescent="0.25">
      <c r="A432" t="s">
        <v>730</v>
      </c>
      <c r="B432">
        <v>2164</v>
      </c>
      <c r="C432" t="s">
        <v>1381</v>
      </c>
      <c r="D432" t="s">
        <v>1377</v>
      </c>
      <c r="E432" s="2">
        <v>44285.810810185183</v>
      </c>
      <c r="F432" s="2">
        <v>44819.006423611107</v>
      </c>
      <c r="G432">
        <v>16.7</v>
      </c>
      <c r="H432" t="s">
        <v>1854</v>
      </c>
    </row>
    <row r="433" spans="1:8" x14ac:dyDescent="0.25">
      <c r="A433" t="s">
        <v>1855</v>
      </c>
      <c r="B433">
        <v>2120</v>
      </c>
      <c r="C433" t="s">
        <v>1373</v>
      </c>
      <c r="D433" t="s">
        <v>1377</v>
      </c>
      <c r="E433" s="2">
        <v>43512.891539351847</v>
      </c>
      <c r="F433" s="2">
        <v>44824.261944444443</v>
      </c>
      <c r="G433">
        <v>6.93</v>
      </c>
      <c r="H433" t="s">
        <v>1856</v>
      </c>
    </row>
    <row r="434" spans="1:8" x14ac:dyDescent="0.25">
      <c r="A434" t="s">
        <v>161</v>
      </c>
      <c r="B434">
        <v>1921</v>
      </c>
      <c r="C434" t="s">
        <v>1381</v>
      </c>
      <c r="D434" t="s">
        <v>1377</v>
      </c>
      <c r="E434" s="2">
        <v>44269.732534722221</v>
      </c>
      <c r="F434" s="2">
        <v>45055.53738425926</v>
      </c>
      <c r="G434">
        <v>17.88</v>
      </c>
      <c r="H434" t="s">
        <v>1857</v>
      </c>
    </row>
    <row r="435" spans="1:8" x14ac:dyDescent="0.25">
      <c r="A435" t="s">
        <v>1203</v>
      </c>
      <c r="B435">
        <v>1998</v>
      </c>
      <c r="C435" t="s">
        <v>1381</v>
      </c>
      <c r="D435" t="s">
        <v>1374</v>
      </c>
      <c r="E435" s="2">
        <v>43524.648321759261</v>
      </c>
      <c r="F435" s="2">
        <v>44983.257199074083</v>
      </c>
      <c r="G435">
        <v>8.5299999999999994</v>
      </c>
      <c r="H435" t="s">
        <v>1858</v>
      </c>
    </row>
    <row r="436" spans="1:8" x14ac:dyDescent="0.25">
      <c r="A436" t="s">
        <v>446</v>
      </c>
      <c r="B436">
        <v>1817</v>
      </c>
      <c r="C436" t="s">
        <v>1379</v>
      </c>
      <c r="D436" t="s">
        <v>1374</v>
      </c>
      <c r="E436" s="2">
        <v>44512.81753472222</v>
      </c>
      <c r="F436" s="2">
        <v>44585.73232638889</v>
      </c>
      <c r="G436">
        <v>10.87</v>
      </c>
      <c r="H436" t="s">
        <v>1859</v>
      </c>
    </row>
    <row r="437" spans="1:8" x14ac:dyDescent="0.25">
      <c r="A437" t="s">
        <v>1297</v>
      </c>
      <c r="B437">
        <v>1769</v>
      </c>
      <c r="C437" t="s">
        <v>1379</v>
      </c>
      <c r="D437" t="s">
        <v>1377</v>
      </c>
      <c r="E437" s="2">
        <v>43437.253703703696</v>
      </c>
      <c r="F437" s="2">
        <v>44931.359652777777</v>
      </c>
      <c r="G437">
        <v>17.690000000000001</v>
      </c>
      <c r="H437" t="s">
        <v>1860</v>
      </c>
    </row>
    <row r="438" spans="1:8" x14ac:dyDescent="0.25">
      <c r="A438" t="s">
        <v>689</v>
      </c>
      <c r="B438">
        <v>2160</v>
      </c>
      <c r="C438" t="s">
        <v>1373</v>
      </c>
      <c r="D438" t="s">
        <v>1377</v>
      </c>
      <c r="E438" s="2">
        <v>43723.889814814807</v>
      </c>
      <c r="F438" s="2">
        <v>44687.340798611112</v>
      </c>
      <c r="G438">
        <v>10.86</v>
      </c>
      <c r="H438" t="s">
        <v>1861</v>
      </c>
    </row>
    <row r="439" spans="1:8" x14ac:dyDescent="0.25">
      <c r="A439" t="s">
        <v>191</v>
      </c>
      <c r="B439">
        <v>1849</v>
      </c>
      <c r="C439" t="s">
        <v>1379</v>
      </c>
      <c r="D439" t="s">
        <v>1377</v>
      </c>
      <c r="E439" s="2">
        <v>44542.157847222217</v>
      </c>
      <c r="F439" s="2">
        <v>44805.154710648138</v>
      </c>
      <c r="G439">
        <v>10.45</v>
      </c>
      <c r="H439" t="s">
        <v>1862</v>
      </c>
    </row>
    <row r="440" spans="1:8" x14ac:dyDescent="0.25">
      <c r="A440" t="s">
        <v>773</v>
      </c>
      <c r="B440">
        <v>1189</v>
      </c>
      <c r="C440" t="s">
        <v>1381</v>
      </c>
      <c r="D440" t="s">
        <v>1377</v>
      </c>
      <c r="E440" s="2">
        <v>44347.737719907411</v>
      </c>
      <c r="F440" s="2">
        <v>44835.971759259257</v>
      </c>
      <c r="G440">
        <v>15.36</v>
      </c>
      <c r="H440" t="s">
        <v>1863</v>
      </c>
    </row>
    <row r="441" spans="1:8" x14ac:dyDescent="0.25">
      <c r="A441" t="s">
        <v>694</v>
      </c>
      <c r="B441">
        <v>1780</v>
      </c>
      <c r="C441" t="s">
        <v>1381</v>
      </c>
      <c r="D441" t="s">
        <v>1377</v>
      </c>
      <c r="E441" s="2">
        <v>44601.865335648137</v>
      </c>
      <c r="F441" s="2">
        <v>44853.403749999998</v>
      </c>
      <c r="G441">
        <v>16.8</v>
      </c>
      <c r="H441" t="s">
        <v>1864</v>
      </c>
    </row>
    <row r="442" spans="1:8" x14ac:dyDescent="0.25">
      <c r="A442" t="s">
        <v>1865</v>
      </c>
      <c r="B442">
        <v>1918</v>
      </c>
      <c r="C442" t="s">
        <v>1381</v>
      </c>
      <c r="D442" t="s">
        <v>1374</v>
      </c>
      <c r="E442" s="2">
        <v>43586.23096064815</v>
      </c>
      <c r="F442" s="2">
        <v>44597.48028935185</v>
      </c>
      <c r="G442">
        <v>8.48</v>
      </c>
      <c r="H442" t="s">
        <v>1866</v>
      </c>
    </row>
    <row r="443" spans="1:8" x14ac:dyDescent="0.25">
      <c r="A443" t="s">
        <v>314</v>
      </c>
      <c r="B443">
        <v>1089</v>
      </c>
      <c r="C443" t="s">
        <v>1373</v>
      </c>
      <c r="D443" t="s">
        <v>1377</v>
      </c>
      <c r="E443" s="2">
        <v>43995.628229166658</v>
      </c>
      <c r="F443" s="2">
        <v>44500.700590277767</v>
      </c>
      <c r="G443">
        <v>18.190000000000001</v>
      </c>
      <c r="H443" t="s">
        <v>1867</v>
      </c>
    </row>
    <row r="444" spans="1:8" x14ac:dyDescent="0.25">
      <c r="A444" t="s">
        <v>844</v>
      </c>
      <c r="B444">
        <v>1995</v>
      </c>
      <c r="C444" t="s">
        <v>1381</v>
      </c>
      <c r="D444" t="s">
        <v>1374</v>
      </c>
      <c r="E444" s="2">
        <v>44442.419907407413</v>
      </c>
      <c r="F444" s="2">
        <v>44553.667847222219</v>
      </c>
      <c r="G444">
        <v>16.77</v>
      </c>
      <c r="H444" t="s">
        <v>1868</v>
      </c>
    </row>
    <row r="445" spans="1:8" x14ac:dyDescent="0.25">
      <c r="A445" t="s">
        <v>918</v>
      </c>
      <c r="B445">
        <v>1444</v>
      </c>
      <c r="C445" t="s">
        <v>1379</v>
      </c>
      <c r="D445" t="s">
        <v>1374</v>
      </c>
      <c r="E445" s="2">
        <v>44388.74728009259</v>
      </c>
      <c r="F445" s="2">
        <v>44886.828148148154</v>
      </c>
      <c r="G445">
        <v>11.58</v>
      </c>
      <c r="H445" t="s">
        <v>1869</v>
      </c>
    </row>
    <row r="446" spans="1:8" x14ac:dyDescent="0.25">
      <c r="A446" t="s">
        <v>489</v>
      </c>
      <c r="B446">
        <v>1681</v>
      </c>
      <c r="C446" t="s">
        <v>1373</v>
      </c>
      <c r="D446" t="s">
        <v>1374</v>
      </c>
      <c r="E446" s="2">
        <v>44012.264398148152</v>
      </c>
      <c r="F446" s="2">
        <v>44522.011377314811</v>
      </c>
      <c r="G446">
        <v>9.4499999999999993</v>
      </c>
      <c r="H446" t="s">
        <v>1870</v>
      </c>
    </row>
    <row r="447" spans="1:8" x14ac:dyDescent="0.25">
      <c r="A447" t="s">
        <v>459</v>
      </c>
      <c r="B447">
        <v>2437</v>
      </c>
      <c r="C447" t="s">
        <v>1381</v>
      </c>
      <c r="D447" t="s">
        <v>1374</v>
      </c>
      <c r="E447" s="2">
        <v>44819.117268518523</v>
      </c>
      <c r="F447" s="2">
        <v>44927.202453703707</v>
      </c>
      <c r="G447">
        <v>15.31</v>
      </c>
      <c r="H447" t="s">
        <v>1871</v>
      </c>
    </row>
    <row r="448" spans="1:8" x14ac:dyDescent="0.25">
      <c r="A448" t="s">
        <v>677</v>
      </c>
      <c r="B448">
        <v>1701</v>
      </c>
      <c r="C448" t="s">
        <v>1379</v>
      </c>
      <c r="D448" t="s">
        <v>1377</v>
      </c>
      <c r="E448" s="2">
        <v>44643.888240740736</v>
      </c>
      <c r="F448" s="2">
        <v>44799.278321759259</v>
      </c>
      <c r="G448">
        <v>10.3</v>
      </c>
      <c r="H448" t="s">
        <v>1872</v>
      </c>
    </row>
    <row r="449" spans="1:8" x14ac:dyDescent="0.25">
      <c r="A449" t="s">
        <v>1873</v>
      </c>
      <c r="B449">
        <v>2130</v>
      </c>
      <c r="C449" t="s">
        <v>1373</v>
      </c>
      <c r="D449" t="s">
        <v>1374</v>
      </c>
      <c r="E449" s="2">
        <v>43836.695115740738</v>
      </c>
      <c r="F449" s="2">
        <v>45029.489074074067</v>
      </c>
      <c r="G449">
        <v>15.74</v>
      </c>
      <c r="H449" t="s">
        <v>1874</v>
      </c>
    </row>
    <row r="450" spans="1:8" x14ac:dyDescent="0.25">
      <c r="A450" t="s">
        <v>946</v>
      </c>
      <c r="B450">
        <v>1486</v>
      </c>
      <c r="C450" t="s">
        <v>1373</v>
      </c>
      <c r="D450" t="s">
        <v>1377</v>
      </c>
      <c r="E450" s="2">
        <v>44993.438252314823</v>
      </c>
      <c r="F450" s="2">
        <v>44972.438252314823</v>
      </c>
      <c r="G450">
        <v>9.31</v>
      </c>
      <c r="H450" t="s">
        <v>1875</v>
      </c>
    </row>
    <row r="451" spans="1:8" x14ac:dyDescent="0.25">
      <c r="A451" t="s">
        <v>501</v>
      </c>
      <c r="B451">
        <v>1485</v>
      </c>
      <c r="C451" t="s">
        <v>1381</v>
      </c>
      <c r="D451" t="s">
        <v>1374</v>
      </c>
      <c r="E451" s="2">
        <v>44975.739490740743</v>
      </c>
      <c r="F451" s="2">
        <v>44941.739490740743</v>
      </c>
      <c r="G451">
        <v>12.15</v>
      </c>
      <c r="H451" t="s">
        <v>1876</v>
      </c>
    </row>
    <row r="452" spans="1:8" x14ac:dyDescent="0.25">
      <c r="A452" t="s">
        <v>338</v>
      </c>
      <c r="B452">
        <v>1580</v>
      </c>
      <c r="C452" t="s">
        <v>1379</v>
      </c>
      <c r="D452" t="s">
        <v>1374</v>
      </c>
      <c r="E452" s="2">
        <v>43928.695011574076</v>
      </c>
      <c r="F452" s="2">
        <v>44724.343229166669</v>
      </c>
      <c r="G452">
        <v>9.93</v>
      </c>
      <c r="H452" t="s">
        <v>1877</v>
      </c>
    </row>
    <row r="453" spans="1:8" x14ac:dyDescent="0.25">
      <c r="A453" t="s">
        <v>1002</v>
      </c>
      <c r="B453">
        <v>2321</v>
      </c>
      <c r="C453" t="s">
        <v>1379</v>
      </c>
      <c r="D453" t="s">
        <v>1377</v>
      </c>
      <c r="E453" s="2">
        <v>44543.789351851847</v>
      </c>
      <c r="F453" s="2">
        <v>44506.789351851847</v>
      </c>
      <c r="G453">
        <v>5.25</v>
      </c>
      <c r="H453" t="s">
        <v>1878</v>
      </c>
    </row>
    <row r="454" spans="1:8" x14ac:dyDescent="0.25">
      <c r="A454" t="s">
        <v>904</v>
      </c>
      <c r="B454">
        <v>1632</v>
      </c>
      <c r="C454" t="s">
        <v>1379</v>
      </c>
      <c r="D454" t="s">
        <v>1374</v>
      </c>
      <c r="E454" s="2">
        <v>43723.742754629631</v>
      </c>
      <c r="F454" s="2">
        <v>45007.883946759262</v>
      </c>
      <c r="G454">
        <v>11.69</v>
      </c>
      <c r="H454" t="s">
        <v>1879</v>
      </c>
    </row>
    <row r="455" spans="1:8" x14ac:dyDescent="0.25">
      <c r="A455" t="s">
        <v>1029</v>
      </c>
      <c r="B455">
        <v>2074</v>
      </c>
      <c r="C455" t="s">
        <v>1381</v>
      </c>
      <c r="D455" t="s">
        <v>1374</v>
      </c>
      <c r="E455" s="2">
        <v>44524.143611111111</v>
      </c>
      <c r="F455" s="2">
        <v>44606.825312499997</v>
      </c>
      <c r="G455">
        <v>18.82</v>
      </c>
      <c r="H455" t="s">
        <v>1880</v>
      </c>
    </row>
    <row r="456" spans="1:8" x14ac:dyDescent="0.25">
      <c r="A456" t="s">
        <v>1039</v>
      </c>
      <c r="B456">
        <v>1410</v>
      </c>
      <c r="C456" t="s">
        <v>1373</v>
      </c>
      <c r="D456" t="s">
        <v>1377</v>
      </c>
      <c r="E456" s="2">
        <v>44696.016215277778</v>
      </c>
      <c r="F456" s="2">
        <v>44908.046724537038</v>
      </c>
      <c r="G456">
        <v>12.17</v>
      </c>
      <c r="H456" t="s">
        <v>1881</v>
      </c>
    </row>
    <row r="457" spans="1:8" x14ac:dyDescent="0.25">
      <c r="A457" t="s">
        <v>518</v>
      </c>
      <c r="B457">
        <v>1288</v>
      </c>
      <c r="C457" t="s">
        <v>1381</v>
      </c>
      <c r="D457" t="s">
        <v>1374</v>
      </c>
      <c r="E457" s="2">
        <v>43483.777094907397</v>
      </c>
      <c r="F457" s="2">
        <v>44509.325578703712</v>
      </c>
      <c r="G457">
        <v>18.82</v>
      </c>
      <c r="H457" t="s">
        <v>1882</v>
      </c>
    </row>
    <row r="458" spans="1:8" x14ac:dyDescent="0.25">
      <c r="A458" t="s">
        <v>298</v>
      </c>
      <c r="B458">
        <v>1327</v>
      </c>
      <c r="C458" t="s">
        <v>1379</v>
      </c>
      <c r="D458" t="s">
        <v>1377</v>
      </c>
      <c r="E458" s="2">
        <v>44386.787673611107</v>
      </c>
      <c r="F458" s="2">
        <v>44744.291481481479</v>
      </c>
      <c r="G458">
        <v>16.96</v>
      </c>
      <c r="H458" t="s">
        <v>1883</v>
      </c>
    </row>
    <row r="459" spans="1:8" x14ac:dyDescent="0.25">
      <c r="A459" t="s">
        <v>864</v>
      </c>
      <c r="B459">
        <v>1414</v>
      </c>
      <c r="C459" t="s">
        <v>1381</v>
      </c>
      <c r="D459" t="s">
        <v>1377</v>
      </c>
      <c r="E459" s="2">
        <v>43904.094490740739</v>
      </c>
      <c r="F459" s="2">
        <v>44598.894942129627</v>
      </c>
      <c r="G459">
        <v>15.75</v>
      </c>
      <c r="H459" t="s">
        <v>1884</v>
      </c>
    </row>
    <row r="460" spans="1:8" x14ac:dyDescent="0.25">
      <c r="A460" t="s">
        <v>1079</v>
      </c>
      <c r="B460">
        <v>1963</v>
      </c>
      <c r="C460" t="s">
        <v>1373</v>
      </c>
      <c r="D460" t="s">
        <v>1377</v>
      </c>
      <c r="E460" s="2">
        <v>43408.286585648151</v>
      </c>
      <c r="F460" s="2">
        <v>44695.989861111113</v>
      </c>
      <c r="G460">
        <v>16.670000000000002</v>
      </c>
      <c r="H460" t="s">
        <v>1885</v>
      </c>
    </row>
    <row r="461" spans="1:8" x14ac:dyDescent="0.25">
      <c r="A461" t="s">
        <v>871</v>
      </c>
      <c r="B461">
        <v>1442</v>
      </c>
      <c r="C461" t="s">
        <v>1379</v>
      </c>
      <c r="D461" t="s">
        <v>1374</v>
      </c>
      <c r="E461" s="2">
        <v>44013.419247685182</v>
      </c>
      <c r="F461" s="2">
        <v>44656.117569444446</v>
      </c>
      <c r="G461">
        <v>7.6</v>
      </c>
      <c r="H461" t="s">
        <v>1886</v>
      </c>
    </row>
    <row r="462" spans="1:8" x14ac:dyDescent="0.25">
      <c r="A462" t="s">
        <v>666</v>
      </c>
      <c r="B462">
        <v>1099</v>
      </c>
      <c r="C462" t="s">
        <v>1381</v>
      </c>
      <c r="D462" t="s">
        <v>1374</v>
      </c>
      <c r="E462" s="2">
        <v>44142.189467592587</v>
      </c>
      <c r="F462" s="2">
        <v>44532.573541666658</v>
      </c>
      <c r="G462">
        <v>18.2</v>
      </c>
      <c r="H462" t="s">
        <v>1887</v>
      </c>
    </row>
    <row r="463" spans="1:8" x14ac:dyDescent="0.25">
      <c r="A463" t="s">
        <v>1259</v>
      </c>
      <c r="B463">
        <v>2282</v>
      </c>
      <c r="C463" t="s">
        <v>1373</v>
      </c>
      <c r="D463" t="s">
        <v>1377</v>
      </c>
      <c r="E463" s="2">
        <v>44916.962442129632</v>
      </c>
      <c r="F463" s="2">
        <v>44879.962442129632</v>
      </c>
      <c r="G463">
        <v>19.760000000000002</v>
      </c>
      <c r="H463" t="s">
        <v>1888</v>
      </c>
    </row>
    <row r="464" spans="1:8" x14ac:dyDescent="0.25">
      <c r="A464" t="s">
        <v>1074</v>
      </c>
      <c r="B464">
        <v>2174</v>
      </c>
      <c r="C464" t="s">
        <v>1379</v>
      </c>
      <c r="D464" t="s">
        <v>1377</v>
      </c>
      <c r="E464" s="2">
        <v>43874.964548611111</v>
      </c>
      <c r="F464" s="2">
        <v>44625.832939814813</v>
      </c>
      <c r="G464">
        <v>12.18</v>
      </c>
      <c r="H464" t="s">
        <v>1889</v>
      </c>
    </row>
    <row r="465" spans="1:8" x14ac:dyDescent="0.25">
      <c r="A465" t="s">
        <v>363</v>
      </c>
      <c r="B465">
        <v>1682</v>
      </c>
      <c r="C465" t="s">
        <v>1373</v>
      </c>
      <c r="D465" t="s">
        <v>1374</v>
      </c>
      <c r="E465" s="2">
        <v>44602.368657407409</v>
      </c>
      <c r="F465" s="2">
        <v>45102.138923611114</v>
      </c>
      <c r="G465">
        <v>15.48</v>
      </c>
      <c r="H465" t="s">
        <v>1890</v>
      </c>
    </row>
    <row r="466" spans="1:8" x14ac:dyDescent="0.25">
      <c r="A466" t="s">
        <v>1169</v>
      </c>
      <c r="B466">
        <v>1181</v>
      </c>
      <c r="C466" t="s">
        <v>1381</v>
      </c>
      <c r="D466" t="s">
        <v>1374</v>
      </c>
      <c r="E466" s="2">
        <v>44304.230370370373</v>
      </c>
      <c r="F466" s="2">
        <v>44971.521331018521</v>
      </c>
      <c r="G466">
        <v>7.47</v>
      </c>
      <c r="H466" t="s">
        <v>1891</v>
      </c>
    </row>
    <row r="467" spans="1:8" x14ac:dyDescent="0.25">
      <c r="A467" t="s">
        <v>131</v>
      </c>
      <c r="B467">
        <v>2451</v>
      </c>
      <c r="C467" t="s">
        <v>1381</v>
      </c>
      <c r="D467" t="s">
        <v>1374</v>
      </c>
      <c r="E467" s="2">
        <v>43467.919131944444</v>
      </c>
      <c r="F467" s="2">
        <v>44476.927187499998</v>
      </c>
      <c r="G467">
        <v>17.87</v>
      </c>
      <c r="H467" t="s">
        <v>1892</v>
      </c>
    </row>
    <row r="468" spans="1:8" x14ac:dyDescent="0.25">
      <c r="A468" t="s">
        <v>1893</v>
      </c>
      <c r="B468">
        <v>2247</v>
      </c>
      <c r="C468" t="s">
        <v>1373</v>
      </c>
      <c r="D468" t="s">
        <v>1377</v>
      </c>
      <c r="E468" s="2">
        <v>43916.378472222219</v>
      </c>
      <c r="F468" s="2">
        <v>45000.913738425923</v>
      </c>
      <c r="G468">
        <v>5.97</v>
      </c>
      <c r="H468" t="s">
        <v>1894</v>
      </c>
    </row>
    <row r="469" spans="1:8" x14ac:dyDescent="0.25">
      <c r="A469" t="s">
        <v>1895</v>
      </c>
      <c r="B469">
        <v>1435</v>
      </c>
      <c r="C469" t="s">
        <v>1381</v>
      </c>
      <c r="D469" t="s">
        <v>1377</v>
      </c>
      <c r="E469" s="2">
        <v>44584.471701388888</v>
      </c>
      <c r="F469" s="2">
        <v>45007.865601851852</v>
      </c>
      <c r="G469">
        <v>13.86</v>
      </c>
      <c r="H469" t="s">
        <v>1896</v>
      </c>
    </row>
    <row r="470" spans="1:8" x14ac:dyDescent="0.25">
      <c r="A470" t="s">
        <v>396</v>
      </c>
      <c r="B470">
        <v>1343</v>
      </c>
      <c r="C470" t="s">
        <v>1379</v>
      </c>
      <c r="D470" t="s">
        <v>1374</v>
      </c>
      <c r="E470" s="2">
        <v>44465.98709490741</v>
      </c>
      <c r="F470" s="2">
        <v>44690.895462962973</v>
      </c>
      <c r="G470">
        <v>16.489999999999998</v>
      </c>
      <c r="H470" t="s">
        <v>1897</v>
      </c>
    </row>
    <row r="471" spans="1:8" x14ac:dyDescent="0.25">
      <c r="A471" t="s">
        <v>1255</v>
      </c>
      <c r="B471">
        <v>1882</v>
      </c>
      <c r="C471" t="s">
        <v>1381</v>
      </c>
      <c r="D471" t="s">
        <v>1374</v>
      </c>
      <c r="E471" s="2">
        <v>44821.899953703702</v>
      </c>
      <c r="F471" s="2">
        <v>44792.899953703702</v>
      </c>
      <c r="G471">
        <v>18.989999999999998</v>
      </c>
      <c r="H471" t="s">
        <v>1898</v>
      </c>
    </row>
    <row r="472" spans="1:8" x14ac:dyDescent="0.25">
      <c r="A472" t="s">
        <v>1272</v>
      </c>
      <c r="B472">
        <v>1891</v>
      </c>
      <c r="C472" t="s">
        <v>1381</v>
      </c>
      <c r="D472" t="s">
        <v>1374</v>
      </c>
      <c r="E472" s="2">
        <v>44408.639490740738</v>
      </c>
      <c r="F472" s="2">
        <v>44543.174629629633</v>
      </c>
      <c r="G472">
        <v>18.14</v>
      </c>
      <c r="H472" t="s">
        <v>1899</v>
      </c>
    </row>
    <row r="473" spans="1:8" x14ac:dyDescent="0.25">
      <c r="A473" t="s">
        <v>567</v>
      </c>
      <c r="B473">
        <v>1831</v>
      </c>
      <c r="C473" t="s">
        <v>1379</v>
      </c>
      <c r="D473" t="s">
        <v>1377</v>
      </c>
      <c r="E473" s="2">
        <v>44171.46539351852</v>
      </c>
      <c r="F473" s="2">
        <v>44469.088101851848</v>
      </c>
      <c r="G473">
        <v>5.82</v>
      </c>
      <c r="H473" t="s">
        <v>1900</v>
      </c>
    </row>
    <row r="474" spans="1:8" x14ac:dyDescent="0.25">
      <c r="A474" t="s">
        <v>772</v>
      </c>
      <c r="B474">
        <v>2090</v>
      </c>
      <c r="C474" t="s">
        <v>1381</v>
      </c>
      <c r="D474" t="s">
        <v>1374</v>
      </c>
      <c r="E474" s="2">
        <v>43823.339386574073</v>
      </c>
      <c r="F474" s="2">
        <v>44903.792268518519</v>
      </c>
      <c r="G474">
        <v>5.49</v>
      </c>
      <c r="H474" t="s">
        <v>1901</v>
      </c>
    </row>
    <row r="475" spans="1:8" x14ac:dyDescent="0.25">
      <c r="A475" t="s">
        <v>971</v>
      </c>
      <c r="B475">
        <v>1905</v>
      </c>
      <c r="C475" t="s">
        <v>1373</v>
      </c>
      <c r="D475" t="s">
        <v>1377</v>
      </c>
      <c r="E475" s="2">
        <v>44631.778275462973</v>
      </c>
      <c r="F475" s="2">
        <v>44941.158379629633</v>
      </c>
      <c r="G475">
        <v>13.89</v>
      </c>
      <c r="H475" t="s">
        <v>1902</v>
      </c>
    </row>
    <row r="476" spans="1:8" x14ac:dyDescent="0.25">
      <c r="A476" t="s">
        <v>909</v>
      </c>
      <c r="B476">
        <v>1524</v>
      </c>
      <c r="C476" t="s">
        <v>1381</v>
      </c>
      <c r="D476" t="s">
        <v>1374</v>
      </c>
      <c r="E476" s="2">
        <v>44932.356539351851</v>
      </c>
      <c r="F476" s="2">
        <v>44992.911157407398</v>
      </c>
      <c r="G476">
        <v>16.2</v>
      </c>
      <c r="H476" t="s">
        <v>1903</v>
      </c>
    </row>
    <row r="477" spans="1:8" x14ac:dyDescent="0.25">
      <c r="A477" t="s">
        <v>1125</v>
      </c>
      <c r="B477">
        <v>2195</v>
      </c>
      <c r="C477" t="s">
        <v>1373</v>
      </c>
      <c r="D477" t="s">
        <v>1374</v>
      </c>
      <c r="E477" s="2">
        <v>43802.391215277778</v>
      </c>
      <c r="F477" s="2">
        <v>44545.236134259263</v>
      </c>
      <c r="G477">
        <v>9.7100000000000009</v>
      </c>
      <c r="H477" t="s">
        <v>1904</v>
      </c>
    </row>
    <row r="478" spans="1:8" x14ac:dyDescent="0.25">
      <c r="A478" t="s">
        <v>1905</v>
      </c>
      <c r="B478">
        <v>2167</v>
      </c>
      <c r="C478" t="s">
        <v>1379</v>
      </c>
      <c r="D478" t="s">
        <v>1377</v>
      </c>
      <c r="E478" s="2">
        <v>44485.712835648148</v>
      </c>
      <c r="F478" s="2">
        <v>44858.590868055559</v>
      </c>
      <c r="G478">
        <v>9.7799999999999994</v>
      </c>
      <c r="H478" t="s">
        <v>1906</v>
      </c>
    </row>
    <row r="479" spans="1:8" x14ac:dyDescent="0.25">
      <c r="A479" t="s">
        <v>110</v>
      </c>
      <c r="B479">
        <v>2131</v>
      </c>
      <c r="C479" t="s">
        <v>1373</v>
      </c>
      <c r="D479" t="s">
        <v>1374</v>
      </c>
      <c r="E479" s="2">
        <v>43806.231724537043</v>
      </c>
      <c r="F479" s="2">
        <v>44687.094618055547</v>
      </c>
      <c r="G479">
        <v>8.2200000000000006</v>
      </c>
      <c r="H479" t="s">
        <v>1907</v>
      </c>
    </row>
    <row r="480" spans="1:8" x14ac:dyDescent="0.25">
      <c r="A480" t="s">
        <v>360</v>
      </c>
      <c r="B480">
        <v>2313</v>
      </c>
      <c r="C480" t="s">
        <v>1373</v>
      </c>
      <c r="D480" t="s">
        <v>1377</v>
      </c>
      <c r="E480" s="2">
        <v>44382.301701388889</v>
      </c>
      <c r="F480" s="2">
        <v>45070.460138888891</v>
      </c>
      <c r="G480">
        <v>7.45</v>
      </c>
      <c r="H480" t="s">
        <v>1908</v>
      </c>
    </row>
    <row r="481" spans="1:8" x14ac:dyDescent="0.25">
      <c r="A481" t="s">
        <v>1909</v>
      </c>
      <c r="B481">
        <v>1742</v>
      </c>
      <c r="C481" t="s">
        <v>1373</v>
      </c>
      <c r="D481" t="s">
        <v>1374</v>
      </c>
      <c r="E481" s="2">
        <v>44531.218055555553</v>
      </c>
      <c r="F481" s="2">
        <v>44588.978738425933</v>
      </c>
      <c r="G481">
        <v>11.29</v>
      </c>
      <c r="H481" t="s">
        <v>1910</v>
      </c>
    </row>
    <row r="482" spans="1:8" x14ac:dyDescent="0.25">
      <c r="A482" t="s">
        <v>350</v>
      </c>
      <c r="B482">
        <v>2415</v>
      </c>
      <c r="C482" t="s">
        <v>1373</v>
      </c>
      <c r="D482" t="s">
        <v>1374</v>
      </c>
      <c r="E482" s="2">
        <v>44641.030659722222</v>
      </c>
      <c r="F482" s="2">
        <v>45092.938518518517</v>
      </c>
      <c r="G482">
        <v>5.93</v>
      </c>
      <c r="H482" t="s">
        <v>1911</v>
      </c>
    </row>
    <row r="483" spans="1:8" x14ac:dyDescent="0.25">
      <c r="A483" t="s">
        <v>1281</v>
      </c>
      <c r="B483">
        <v>1755</v>
      </c>
      <c r="C483" t="s">
        <v>1379</v>
      </c>
      <c r="D483" t="s">
        <v>1374</v>
      </c>
      <c r="E483" s="2">
        <v>44370.978321759263</v>
      </c>
      <c r="F483" s="2">
        <v>44680.880902777782</v>
      </c>
      <c r="G483">
        <v>9.2200000000000006</v>
      </c>
      <c r="H483" t="s">
        <v>1912</v>
      </c>
    </row>
    <row r="484" spans="1:8" x14ac:dyDescent="0.25">
      <c r="A484" t="s">
        <v>1112</v>
      </c>
      <c r="B484">
        <v>1268</v>
      </c>
      <c r="C484" t="s">
        <v>1373</v>
      </c>
      <c r="D484" t="s">
        <v>1377</v>
      </c>
      <c r="E484" s="2">
        <v>43937.598935185182</v>
      </c>
      <c r="F484" s="2">
        <v>44661.690613425933</v>
      </c>
      <c r="G484">
        <v>16.670000000000002</v>
      </c>
      <c r="H484" t="s">
        <v>1913</v>
      </c>
    </row>
    <row r="485" spans="1:8" x14ac:dyDescent="0.25">
      <c r="A485" t="s">
        <v>595</v>
      </c>
      <c r="B485">
        <v>1416</v>
      </c>
      <c r="C485" t="s">
        <v>1379</v>
      </c>
      <c r="D485" t="s">
        <v>1377</v>
      </c>
      <c r="E485" s="2">
        <v>43856.266481481478</v>
      </c>
      <c r="F485" s="2">
        <v>44992.142511574071</v>
      </c>
      <c r="G485">
        <v>5.35</v>
      </c>
      <c r="H485" t="s">
        <v>1914</v>
      </c>
    </row>
    <row r="486" spans="1:8" x14ac:dyDescent="0.25">
      <c r="A486" t="s">
        <v>649</v>
      </c>
      <c r="B486">
        <v>1985</v>
      </c>
      <c r="C486" t="s">
        <v>1379</v>
      </c>
      <c r="D486" t="s">
        <v>1377</v>
      </c>
      <c r="E486" s="2">
        <v>44839.193043981482</v>
      </c>
      <c r="F486" s="2">
        <v>45091.394849537042</v>
      </c>
      <c r="G486">
        <v>13.58</v>
      </c>
      <c r="H486" t="s">
        <v>1915</v>
      </c>
    </row>
    <row r="487" spans="1:8" x14ac:dyDescent="0.25">
      <c r="A487" t="s">
        <v>749</v>
      </c>
      <c r="B487">
        <v>1375</v>
      </c>
      <c r="C487" t="s">
        <v>1373</v>
      </c>
      <c r="D487" t="s">
        <v>1377</v>
      </c>
      <c r="E487" s="2">
        <v>44656.927673611113</v>
      </c>
      <c r="F487" s="2">
        <v>45093.994351851848</v>
      </c>
      <c r="G487">
        <v>10.64</v>
      </c>
      <c r="H487" t="s">
        <v>1916</v>
      </c>
    </row>
    <row r="488" spans="1:8" x14ac:dyDescent="0.25">
      <c r="A488" t="s">
        <v>1030</v>
      </c>
      <c r="B488">
        <v>1787</v>
      </c>
      <c r="C488" t="s">
        <v>1379</v>
      </c>
      <c r="D488" t="s">
        <v>1377</v>
      </c>
      <c r="E488" s="2">
        <v>43831.049166666657</v>
      </c>
      <c r="F488" s="2">
        <v>44666.245416666658</v>
      </c>
      <c r="G488">
        <v>17.89</v>
      </c>
      <c r="H488" t="s">
        <v>1917</v>
      </c>
    </row>
    <row r="489" spans="1:8" x14ac:dyDescent="0.25">
      <c r="A489" t="s">
        <v>497</v>
      </c>
      <c r="B489">
        <v>2175</v>
      </c>
      <c r="C489" t="s">
        <v>1379</v>
      </c>
      <c r="D489" t="s">
        <v>1377</v>
      </c>
      <c r="E489" s="2">
        <v>44526.873206018521</v>
      </c>
      <c r="F489" s="2">
        <v>44729.532199074078</v>
      </c>
      <c r="G489">
        <v>7.67</v>
      </c>
      <c r="H489" t="s">
        <v>1918</v>
      </c>
    </row>
    <row r="490" spans="1:8" x14ac:dyDescent="0.25">
      <c r="A490" t="s">
        <v>384</v>
      </c>
      <c r="B490">
        <v>1051</v>
      </c>
      <c r="C490" t="s">
        <v>1379</v>
      </c>
      <c r="D490" t="s">
        <v>1374</v>
      </c>
      <c r="E490" s="2">
        <v>44478.981087962973</v>
      </c>
      <c r="F490" s="2">
        <v>45096.867337962962</v>
      </c>
      <c r="G490">
        <v>7.8</v>
      </c>
      <c r="H490" t="s">
        <v>1919</v>
      </c>
    </row>
    <row r="491" spans="1:8" x14ac:dyDescent="0.25">
      <c r="A491" t="s">
        <v>1920</v>
      </c>
      <c r="B491">
        <v>2106</v>
      </c>
      <c r="C491" t="s">
        <v>1379</v>
      </c>
      <c r="D491" t="s">
        <v>1374</v>
      </c>
      <c r="E491" s="2">
        <v>44944.247754629629</v>
      </c>
      <c r="F491" s="2">
        <v>44926.247754629629</v>
      </c>
      <c r="G491">
        <v>9.24</v>
      </c>
      <c r="H491" t="s">
        <v>1921</v>
      </c>
    </row>
    <row r="492" spans="1:8" x14ac:dyDescent="0.25">
      <c r="A492" t="s">
        <v>709</v>
      </c>
      <c r="B492">
        <v>2404</v>
      </c>
      <c r="C492" t="s">
        <v>1381</v>
      </c>
      <c r="D492" t="s">
        <v>1377</v>
      </c>
      <c r="E492" s="2">
        <v>43759.55505787037</v>
      </c>
      <c r="F492" s="2">
        <v>44502.056631944448</v>
      </c>
      <c r="G492">
        <v>17.53</v>
      </c>
      <c r="H492" t="s">
        <v>1922</v>
      </c>
    </row>
    <row r="493" spans="1:8" x14ac:dyDescent="0.25">
      <c r="A493" t="s">
        <v>1128</v>
      </c>
      <c r="B493">
        <v>1948</v>
      </c>
      <c r="C493" t="s">
        <v>1381</v>
      </c>
      <c r="D493" t="s">
        <v>1377</v>
      </c>
      <c r="E493" s="2">
        <v>43581.070243055547</v>
      </c>
      <c r="F493" s="2">
        <v>44490.022824074083</v>
      </c>
      <c r="G493">
        <v>16.3</v>
      </c>
      <c r="H493" t="s">
        <v>1923</v>
      </c>
    </row>
    <row r="494" spans="1:8" x14ac:dyDescent="0.25">
      <c r="A494" t="s">
        <v>1356</v>
      </c>
      <c r="B494">
        <v>1423</v>
      </c>
      <c r="C494" t="s">
        <v>1373</v>
      </c>
      <c r="D494" t="s">
        <v>1377</v>
      </c>
      <c r="E494" s="2">
        <v>44501.034872685188</v>
      </c>
      <c r="F494" s="2">
        <v>44528.685115740736</v>
      </c>
      <c r="G494">
        <v>17.260000000000002</v>
      </c>
      <c r="H494" t="s">
        <v>1924</v>
      </c>
    </row>
    <row r="495" spans="1:8" x14ac:dyDescent="0.25">
      <c r="A495" t="s">
        <v>1143</v>
      </c>
      <c r="B495">
        <v>1700</v>
      </c>
      <c r="C495" t="s">
        <v>1379</v>
      </c>
      <c r="D495" t="s">
        <v>1377</v>
      </c>
      <c r="E495" s="2">
        <v>43676.562060185177</v>
      </c>
      <c r="F495" s="2">
        <v>44760.931863425933</v>
      </c>
      <c r="G495">
        <v>6.42</v>
      </c>
      <c r="H495" t="s">
        <v>1925</v>
      </c>
    </row>
    <row r="496" spans="1:8" x14ac:dyDescent="0.25">
      <c r="A496" t="s">
        <v>1926</v>
      </c>
      <c r="B496">
        <v>1890</v>
      </c>
      <c r="C496" t="s">
        <v>1379</v>
      </c>
      <c r="D496" t="s">
        <v>1377</v>
      </c>
      <c r="E496" s="2">
        <v>43605.849143518521</v>
      </c>
      <c r="F496" s="2">
        <v>44711.486296296287</v>
      </c>
      <c r="G496">
        <v>6.51</v>
      </c>
      <c r="H496" t="s">
        <v>1927</v>
      </c>
    </row>
    <row r="497" spans="1:8" x14ac:dyDescent="0.25">
      <c r="A497" t="s">
        <v>1092</v>
      </c>
      <c r="B497">
        <v>1807</v>
      </c>
      <c r="C497" t="s">
        <v>1373</v>
      </c>
      <c r="D497" t="s">
        <v>1374</v>
      </c>
      <c r="E497" s="2">
        <v>43767.29550925926</v>
      </c>
      <c r="F497" s="2">
        <v>44983.228912037041</v>
      </c>
      <c r="G497">
        <v>15.39</v>
      </c>
      <c r="H497" t="s">
        <v>1928</v>
      </c>
    </row>
    <row r="498" spans="1:8" x14ac:dyDescent="0.25">
      <c r="A498" t="s">
        <v>1093</v>
      </c>
      <c r="B498">
        <v>1915</v>
      </c>
      <c r="C498" t="s">
        <v>1381</v>
      </c>
      <c r="D498" t="s">
        <v>1374</v>
      </c>
      <c r="E498" s="2">
        <v>44489.061874999999</v>
      </c>
      <c r="F498" s="2">
        <v>44839.705509259264</v>
      </c>
      <c r="G498">
        <v>12.8</v>
      </c>
      <c r="H498" t="s">
        <v>1929</v>
      </c>
    </row>
    <row r="499" spans="1:8" x14ac:dyDescent="0.25">
      <c r="A499" t="s">
        <v>1930</v>
      </c>
      <c r="B499">
        <v>1910</v>
      </c>
      <c r="C499" t="s">
        <v>1381</v>
      </c>
      <c r="D499" t="s">
        <v>1377</v>
      </c>
      <c r="E499" s="2">
        <v>43375.529386574082</v>
      </c>
      <c r="F499" s="2">
        <v>44962.952175925922</v>
      </c>
      <c r="G499">
        <v>18.760000000000002</v>
      </c>
      <c r="H499" t="s">
        <v>1931</v>
      </c>
    </row>
    <row r="500" spans="1:8" x14ac:dyDescent="0.25">
      <c r="A500" t="s">
        <v>1311</v>
      </c>
      <c r="B500">
        <v>2486</v>
      </c>
      <c r="C500" t="s">
        <v>1373</v>
      </c>
      <c r="D500" t="s">
        <v>1374</v>
      </c>
      <c r="E500" s="2">
        <v>43565.627013888887</v>
      </c>
      <c r="F500" s="2">
        <v>44732.842094907413</v>
      </c>
      <c r="G500">
        <v>16.670000000000002</v>
      </c>
      <c r="H500" t="s">
        <v>1932</v>
      </c>
    </row>
    <row r="501" spans="1:8" x14ac:dyDescent="0.25">
      <c r="A501" t="s">
        <v>967</v>
      </c>
      <c r="B501">
        <v>1037</v>
      </c>
      <c r="C501" t="s">
        <v>1373</v>
      </c>
      <c r="D501" t="s">
        <v>1377</v>
      </c>
      <c r="E501" s="2">
        <v>43516.633229166669</v>
      </c>
      <c r="F501" s="2">
        <v>44478.573518518519</v>
      </c>
      <c r="G501">
        <v>14.8</v>
      </c>
      <c r="H501" t="s">
        <v>1933</v>
      </c>
    </row>
    <row r="502" spans="1:8" x14ac:dyDescent="0.25">
      <c r="A502" t="s">
        <v>539</v>
      </c>
      <c r="B502">
        <v>1646</v>
      </c>
      <c r="C502" t="s">
        <v>1373</v>
      </c>
      <c r="D502" t="s">
        <v>1374</v>
      </c>
      <c r="E502" s="2">
        <v>44043.590868055559</v>
      </c>
      <c r="F502" s="2">
        <v>44604.073449074072</v>
      </c>
      <c r="G502">
        <v>17.53</v>
      </c>
      <c r="H502" t="s">
        <v>1934</v>
      </c>
    </row>
    <row r="503" spans="1:8" x14ac:dyDescent="0.25">
      <c r="A503" t="s">
        <v>557</v>
      </c>
      <c r="B503">
        <v>1889</v>
      </c>
      <c r="C503" t="s">
        <v>1381</v>
      </c>
      <c r="D503" t="s">
        <v>1374</v>
      </c>
      <c r="E503" s="2">
        <v>44228.928576388891</v>
      </c>
      <c r="F503" s="2">
        <v>44972.619016203702</v>
      </c>
      <c r="G503">
        <v>12.5</v>
      </c>
      <c r="H503" t="s">
        <v>1935</v>
      </c>
    </row>
    <row r="504" spans="1:8" x14ac:dyDescent="0.25">
      <c r="A504" t="s">
        <v>1204</v>
      </c>
      <c r="B504">
        <v>2380</v>
      </c>
      <c r="C504" t="s">
        <v>1379</v>
      </c>
      <c r="D504" t="s">
        <v>1374</v>
      </c>
      <c r="E504" s="2">
        <v>43948.06890046296</v>
      </c>
      <c r="F504" s="2">
        <v>44889.748692129629</v>
      </c>
      <c r="G504">
        <v>15.88</v>
      </c>
      <c r="H504" t="s">
        <v>1936</v>
      </c>
    </row>
    <row r="505" spans="1:8" x14ac:dyDescent="0.25">
      <c r="A505" t="s">
        <v>346</v>
      </c>
      <c r="B505">
        <v>1624</v>
      </c>
      <c r="C505" t="s">
        <v>1381</v>
      </c>
      <c r="D505" t="s">
        <v>1377</v>
      </c>
      <c r="E505" s="2">
        <v>44593.45921296296</v>
      </c>
      <c r="F505" s="2">
        <v>45107.258229166669</v>
      </c>
      <c r="G505">
        <v>15.52</v>
      </c>
      <c r="H505" t="s">
        <v>1937</v>
      </c>
    </row>
    <row r="506" spans="1:8" x14ac:dyDescent="0.25">
      <c r="A506" t="s">
        <v>1938</v>
      </c>
      <c r="B506">
        <v>2024</v>
      </c>
      <c r="C506" t="s">
        <v>1381</v>
      </c>
      <c r="D506" t="s">
        <v>1374</v>
      </c>
      <c r="E506" s="2">
        <v>44621.897337962961</v>
      </c>
      <c r="F506" s="2">
        <v>44845.594571759262</v>
      </c>
      <c r="G506">
        <v>6.2</v>
      </c>
      <c r="H506" t="s">
        <v>1939</v>
      </c>
    </row>
    <row r="507" spans="1:8" x14ac:dyDescent="0.25">
      <c r="A507" t="s">
        <v>885</v>
      </c>
      <c r="B507">
        <v>1048</v>
      </c>
      <c r="C507" t="s">
        <v>1379</v>
      </c>
      <c r="D507" t="s">
        <v>1374</v>
      </c>
      <c r="E507" s="2">
        <v>43882.658506944441</v>
      </c>
      <c r="F507" s="2">
        <v>44499.056446759263</v>
      </c>
      <c r="G507">
        <v>8.2100000000000009</v>
      </c>
      <c r="H507" t="s">
        <v>1940</v>
      </c>
    </row>
    <row r="508" spans="1:8" x14ac:dyDescent="0.25">
      <c r="A508" t="s">
        <v>1046</v>
      </c>
      <c r="B508">
        <v>1866</v>
      </c>
      <c r="C508" t="s">
        <v>1373</v>
      </c>
      <c r="D508" t="s">
        <v>1374</v>
      </c>
      <c r="E508" s="2">
        <v>44297.833020833343</v>
      </c>
      <c r="F508" s="2">
        <v>45113.280833333331</v>
      </c>
      <c r="G508">
        <v>15.13</v>
      </c>
      <c r="H508" t="s">
        <v>1941</v>
      </c>
    </row>
    <row r="509" spans="1:8" x14ac:dyDescent="0.25">
      <c r="A509" t="s">
        <v>896</v>
      </c>
      <c r="B509">
        <v>1144</v>
      </c>
      <c r="C509" t="s">
        <v>1379</v>
      </c>
      <c r="D509" t="s">
        <v>1374</v>
      </c>
      <c r="E509" s="2">
        <v>44618.27925925926</v>
      </c>
      <c r="F509" s="2">
        <v>44606.27925925926</v>
      </c>
      <c r="G509">
        <v>8.17</v>
      </c>
      <c r="H509" t="s">
        <v>1942</v>
      </c>
    </row>
    <row r="510" spans="1:8" x14ac:dyDescent="0.25">
      <c r="A510" t="s">
        <v>780</v>
      </c>
      <c r="B510">
        <v>2169</v>
      </c>
      <c r="C510" t="s">
        <v>1381</v>
      </c>
      <c r="D510" t="s">
        <v>1377</v>
      </c>
      <c r="E510" s="2">
        <v>44618.118148148147</v>
      </c>
      <c r="F510" s="2">
        <v>44690.425925925927</v>
      </c>
      <c r="G510">
        <v>10.23</v>
      </c>
      <c r="H510" t="s">
        <v>1943</v>
      </c>
    </row>
    <row r="511" spans="1:8" x14ac:dyDescent="0.25">
      <c r="A511" t="s">
        <v>676</v>
      </c>
      <c r="B511">
        <v>2049</v>
      </c>
      <c r="C511" t="s">
        <v>1379</v>
      </c>
      <c r="D511" t="s">
        <v>1377</v>
      </c>
      <c r="E511" s="2">
        <v>44981.794328703712</v>
      </c>
      <c r="F511" s="2">
        <v>44933.794328703712</v>
      </c>
      <c r="G511">
        <v>17.850000000000001</v>
      </c>
      <c r="H511" t="s">
        <v>1944</v>
      </c>
    </row>
    <row r="512" spans="1:8" x14ac:dyDescent="0.25">
      <c r="A512" t="s">
        <v>690</v>
      </c>
      <c r="B512">
        <v>1260</v>
      </c>
      <c r="C512" t="s">
        <v>1373</v>
      </c>
      <c r="D512" t="s">
        <v>1374</v>
      </c>
      <c r="E512" s="2">
        <v>43450.308900462973</v>
      </c>
      <c r="F512" s="2">
        <v>44938.647118055553</v>
      </c>
      <c r="G512">
        <v>11.45</v>
      </c>
      <c r="H512" t="s">
        <v>1945</v>
      </c>
    </row>
    <row r="513" spans="1:8" x14ac:dyDescent="0.25">
      <c r="A513" t="s">
        <v>1207</v>
      </c>
      <c r="B513">
        <v>2017</v>
      </c>
      <c r="C513" t="s">
        <v>1373</v>
      </c>
      <c r="D513" t="s">
        <v>1374</v>
      </c>
      <c r="E513" s="2">
        <v>43393.273240740738</v>
      </c>
      <c r="F513" s="2">
        <v>44710.235983796287</v>
      </c>
      <c r="G513">
        <v>13.98</v>
      </c>
      <c r="H513" t="s">
        <v>1946</v>
      </c>
    </row>
    <row r="514" spans="1:8" x14ac:dyDescent="0.25">
      <c r="A514" t="s">
        <v>1001</v>
      </c>
      <c r="B514">
        <v>2478</v>
      </c>
      <c r="C514" t="s">
        <v>1381</v>
      </c>
      <c r="D514" t="s">
        <v>1374</v>
      </c>
      <c r="E514" s="2">
        <v>44189.233865740738</v>
      </c>
      <c r="F514" s="2">
        <v>44939.601180555554</v>
      </c>
      <c r="G514">
        <v>15.6</v>
      </c>
      <c r="H514" t="s">
        <v>1947</v>
      </c>
    </row>
    <row r="515" spans="1:8" x14ac:dyDescent="0.25">
      <c r="A515" t="s">
        <v>1294</v>
      </c>
      <c r="B515">
        <v>1208</v>
      </c>
      <c r="C515" t="s">
        <v>1373</v>
      </c>
      <c r="D515" t="s">
        <v>1374</v>
      </c>
      <c r="E515" s="2">
        <v>44012.02244212963</v>
      </c>
      <c r="F515" s="2">
        <v>44474.212627314817</v>
      </c>
      <c r="G515">
        <v>12.89</v>
      </c>
      <c r="H515" t="s">
        <v>1948</v>
      </c>
    </row>
    <row r="516" spans="1:8" x14ac:dyDescent="0.25">
      <c r="A516" t="s">
        <v>899</v>
      </c>
      <c r="B516">
        <v>1990</v>
      </c>
      <c r="C516" t="s">
        <v>1373</v>
      </c>
      <c r="D516" t="s">
        <v>1377</v>
      </c>
      <c r="E516" s="2">
        <v>44999.342557870368</v>
      </c>
      <c r="F516" s="2">
        <v>44981.342557870368</v>
      </c>
      <c r="G516">
        <v>12.62</v>
      </c>
      <c r="H516" t="s">
        <v>1949</v>
      </c>
    </row>
    <row r="517" spans="1:8" x14ac:dyDescent="0.25">
      <c r="A517" t="s">
        <v>1049</v>
      </c>
      <c r="B517">
        <v>1638</v>
      </c>
      <c r="C517" t="s">
        <v>1381</v>
      </c>
      <c r="D517" t="s">
        <v>1374</v>
      </c>
      <c r="E517" s="2">
        <v>44697.831435185188</v>
      </c>
      <c r="F517" s="2">
        <v>44747.278310185182</v>
      </c>
      <c r="G517">
        <v>13.42</v>
      </c>
      <c r="H517" t="s">
        <v>1950</v>
      </c>
    </row>
    <row r="518" spans="1:8" x14ac:dyDescent="0.25">
      <c r="A518" t="s">
        <v>272</v>
      </c>
      <c r="B518">
        <v>1246</v>
      </c>
      <c r="C518" t="s">
        <v>1379</v>
      </c>
      <c r="D518" t="s">
        <v>1377</v>
      </c>
      <c r="E518" s="2">
        <v>44309.832951388889</v>
      </c>
      <c r="F518" s="2">
        <v>45041.704270833332</v>
      </c>
      <c r="G518">
        <v>19.559999999999999</v>
      </c>
      <c r="H518" t="s">
        <v>1951</v>
      </c>
    </row>
    <row r="519" spans="1:8" x14ac:dyDescent="0.25">
      <c r="A519" t="s">
        <v>1952</v>
      </c>
      <c r="B519">
        <v>1091</v>
      </c>
      <c r="C519" t="s">
        <v>1379</v>
      </c>
      <c r="D519" t="s">
        <v>1374</v>
      </c>
      <c r="E519" s="2">
        <v>43421.990624999999</v>
      </c>
      <c r="F519" s="2">
        <v>45078.679942129631</v>
      </c>
      <c r="G519">
        <v>19.170000000000002</v>
      </c>
      <c r="H519" t="s">
        <v>1953</v>
      </c>
    </row>
    <row r="520" spans="1:8" x14ac:dyDescent="0.25">
      <c r="A520" t="s">
        <v>1954</v>
      </c>
      <c r="B520">
        <v>1628</v>
      </c>
      <c r="C520" t="s">
        <v>1373</v>
      </c>
      <c r="D520" t="s">
        <v>1374</v>
      </c>
      <c r="E520" s="2">
        <v>44846.48810185185</v>
      </c>
      <c r="F520" s="2">
        <v>44826.48810185185</v>
      </c>
      <c r="G520">
        <v>10.7</v>
      </c>
      <c r="H520" t="s">
        <v>1955</v>
      </c>
    </row>
    <row r="521" spans="1:8" x14ac:dyDescent="0.25">
      <c r="A521" t="s">
        <v>79</v>
      </c>
      <c r="B521">
        <v>2329</v>
      </c>
      <c r="C521" t="s">
        <v>1381</v>
      </c>
      <c r="D521" t="s">
        <v>1374</v>
      </c>
      <c r="E521" s="2">
        <v>44777.95721064815</v>
      </c>
      <c r="F521" s="2">
        <v>44914.0080787037</v>
      </c>
      <c r="G521">
        <v>6.25</v>
      </c>
      <c r="H521" t="s">
        <v>1956</v>
      </c>
    </row>
    <row r="522" spans="1:8" x14ac:dyDescent="0.25">
      <c r="A522" t="s">
        <v>985</v>
      </c>
      <c r="B522">
        <v>1626</v>
      </c>
      <c r="C522" t="s">
        <v>1379</v>
      </c>
      <c r="D522" t="s">
        <v>1377</v>
      </c>
      <c r="E522" s="2">
        <v>43514.326666666668</v>
      </c>
      <c r="F522" s="2">
        <v>44493.771909722222</v>
      </c>
      <c r="G522">
        <v>5.94</v>
      </c>
      <c r="H522" t="s">
        <v>1957</v>
      </c>
    </row>
    <row r="523" spans="1:8" x14ac:dyDescent="0.25">
      <c r="A523" t="s">
        <v>783</v>
      </c>
      <c r="B523">
        <v>2196</v>
      </c>
      <c r="C523" t="s">
        <v>1373</v>
      </c>
      <c r="D523" t="s">
        <v>1374</v>
      </c>
      <c r="E523" s="2">
        <v>43730.322708333333</v>
      </c>
      <c r="F523" s="2">
        <v>44992.271469907413</v>
      </c>
      <c r="G523">
        <v>10.31</v>
      </c>
      <c r="H523" t="s">
        <v>1958</v>
      </c>
    </row>
    <row r="524" spans="1:8" x14ac:dyDescent="0.25">
      <c r="A524" t="s">
        <v>168</v>
      </c>
      <c r="B524">
        <v>2070</v>
      </c>
      <c r="C524" t="s">
        <v>1381</v>
      </c>
      <c r="D524" t="s">
        <v>1374</v>
      </c>
      <c r="E524" s="2">
        <v>44996.641782407409</v>
      </c>
      <c r="F524" s="2">
        <v>44971.641782407409</v>
      </c>
      <c r="G524">
        <v>16.3</v>
      </c>
      <c r="H524" t="s">
        <v>1959</v>
      </c>
    </row>
    <row r="525" spans="1:8" x14ac:dyDescent="0.25">
      <c r="A525" t="s">
        <v>628</v>
      </c>
      <c r="B525">
        <v>1367</v>
      </c>
      <c r="C525" t="s">
        <v>1373</v>
      </c>
      <c r="D525" t="s">
        <v>1374</v>
      </c>
      <c r="E525" s="2">
        <v>43997.882581018523</v>
      </c>
      <c r="F525" s="2">
        <v>45019.312025462961</v>
      </c>
      <c r="G525">
        <v>12.99</v>
      </c>
      <c r="H525" t="s">
        <v>1960</v>
      </c>
    </row>
    <row r="526" spans="1:8" x14ac:dyDescent="0.25">
      <c r="A526" t="s">
        <v>882</v>
      </c>
      <c r="B526">
        <v>1224</v>
      </c>
      <c r="C526" t="s">
        <v>1381</v>
      </c>
      <c r="D526" t="s">
        <v>1374</v>
      </c>
      <c r="E526" s="2">
        <v>44513.639861111107</v>
      </c>
      <c r="F526" s="2">
        <v>44661.380624999998</v>
      </c>
      <c r="G526">
        <v>6.1</v>
      </c>
      <c r="H526" t="s">
        <v>1961</v>
      </c>
    </row>
    <row r="527" spans="1:8" x14ac:dyDescent="0.25">
      <c r="A527" t="s">
        <v>736</v>
      </c>
      <c r="B527">
        <v>2250</v>
      </c>
      <c r="C527" t="s">
        <v>1379</v>
      </c>
      <c r="D527" t="s">
        <v>1374</v>
      </c>
      <c r="E527" s="2">
        <v>44671.611863425933</v>
      </c>
      <c r="F527" s="2">
        <v>44928.343217592592</v>
      </c>
      <c r="G527">
        <v>8.91</v>
      </c>
      <c r="H527" t="s">
        <v>1962</v>
      </c>
    </row>
    <row r="528" spans="1:8" x14ac:dyDescent="0.25">
      <c r="A528" t="s">
        <v>828</v>
      </c>
      <c r="B528">
        <v>1899</v>
      </c>
      <c r="C528" t="s">
        <v>1373</v>
      </c>
      <c r="D528" t="s">
        <v>1374</v>
      </c>
      <c r="E528" s="2">
        <v>43643.9299537037</v>
      </c>
      <c r="F528" s="2">
        <v>45034.916724537034</v>
      </c>
      <c r="G528">
        <v>13.79</v>
      </c>
      <c r="H528" t="s">
        <v>1963</v>
      </c>
    </row>
    <row r="529" spans="1:8" x14ac:dyDescent="0.25">
      <c r="A529" t="s">
        <v>1006</v>
      </c>
      <c r="B529">
        <v>1299</v>
      </c>
      <c r="C529" t="s">
        <v>1379</v>
      </c>
      <c r="D529" t="s">
        <v>1377</v>
      </c>
      <c r="E529" s="2">
        <v>44396.181597222218</v>
      </c>
      <c r="F529" s="2">
        <v>44846.46303240741</v>
      </c>
      <c r="G529">
        <v>15.57</v>
      </c>
      <c r="H529" t="s">
        <v>1964</v>
      </c>
    </row>
    <row r="530" spans="1:8" x14ac:dyDescent="0.25">
      <c r="A530" t="s">
        <v>1233</v>
      </c>
      <c r="B530">
        <v>2258</v>
      </c>
      <c r="C530" t="s">
        <v>1373</v>
      </c>
      <c r="D530" t="s">
        <v>1374</v>
      </c>
      <c r="E530" s="2">
        <v>43861.715949074067</v>
      </c>
      <c r="F530" s="2">
        <v>45106.017314814817</v>
      </c>
      <c r="G530">
        <v>17.579999999999998</v>
      </c>
      <c r="H530" t="s">
        <v>1965</v>
      </c>
    </row>
    <row r="531" spans="1:8" x14ac:dyDescent="0.25">
      <c r="A531" t="s">
        <v>139</v>
      </c>
      <c r="B531">
        <v>2140</v>
      </c>
      <c r="C531" t="s">
        <v>1381</v>
      </c>
      <c r="D531" t="s">
        <v>1374</v>
      </c>
      <c r="E531" s="2">
        <v>44368.206550925926</v>
      </c>
      <c r="F531" s="2">
        <v>44604.13318287037</v>
      </c>
      <c r="G531">
        <v>5</v>
      </c>
      <c r="H531" t="s">
        <v>1966</v>
      </c>
    </row>
    <row r="532" spans="1:8" x14ac:dyDescent="0.25">
      <c r="A532" t="s">
        <v>1967</v>
      </c>
      <c r="B532">
        <v>2233</v>
      </c>
      <c r="C532" t="s">
        <v>1379</v>
      </c>
      <c r="D532" t="s">
        <v>1374</v>
      </c>
      <c r="E532" s="2">
        <v>44386.701504629629</v>
      </c>
      <c r="F532" s="2">
        <v>44813.533576388887</v>
      </c>
      <c r="G532">
        <v>15.54</v>
      </c>
      <c r="H532" t="s">
        <v>1968</v>
      </c>
    </row>
    <row r="533" spans="1:8" x14ac:dyDescent="0.25">
      <c r="A533" t="s">
        <v>914</v>
      </c>
      <c r="B533">
        <v>1635</v>
      </c>
      <c r="C533" t="s">
        <v>1381</v>
      </c>
      <c r="D533" t="s">
        <v>1374</v>
      </c>
      <c r="E533" s="2">
        <v>44462.58934027778</v>
      </c>
      <c r="F533" s="2">
        <v>44954.309988425928</v>
      </c>
      <c r="G533">
        <v>8.74</v>
      </c>
      <c r="H533" t="s">
        <v>1969</v>
      </c>
    </row>
    <row r="534" spans="1:8" x14ac:dyDescent="0.25">
      <c r="A534" t="s">
        <v>1970</v>
      </c>
      <c r="B534">
        <v>1990</v>
      </c>
      <c r="C534" t="s">
        <v>1381</v>
      </c>
      <c r="D534" t="s">
        <v>1377</v>
      </c>
      <c r="E534" s="2">
        <v>44017.249756944453</v>
      </c>
      <c r="F534" s="2">
        <v>44787.749293981477</v>
      </c>
      <c r="G534">
        <v>9.2100000000000009</v>
      </c>
      <c r="H534" t="s">
        <v>1971</v>
      </c>
    </row>
    <row r="535" spans="1:8" x14ac:dyDescent="0.25">
      <c r="A535" t="s">
        <v>1178</v>
      </c>
      <c r="B535">
        <v>2474</v>
      </c>
      <c r="C535" t="s">
        <v>1381</v>
      </c>
      <c r="D535" t="s">
        <v>1374</v>
      </c>
      <c r="E535" s="2">
        <v>44348.749212962961</v>
      </c>
      <c r="F535" s="2">
        <v>45015.130057870367</v>
      </c>
      <c r="G535">
        <v>15.37</v>
      </c>
      <c r="H535" t="s">
        <v>1972</v>
      </c>
    </row>
    <row r="536" spans="1:8" x14ac:dyDescent="0.25">
      <c r="A536" t="s">
        <v>70</v>
      </c>
      <c r="B536">
        <v>2111</v>
      </c>
      <c r="C536" t="s">
        <v>1381</v>
      </c>
      <c r="D536" t="s">
        <v>1374</v>
      </c>
      <c r="E536" s="2">
        <v>43729.410300925927</v>
      </c>
      <c r="F536" s="2">
        <v>44594.784386574072</v>
      </c>
      <c r="G536">
        <v>18.75</v>
      </c>
      <c r="H536" t="s">
        <v>1973</v>
      </c>
    </row>
    <row r="537" spans="1:8" x14ac:dyDescent="0.25">
      <c r="A537" t="s">
        <v>812</v>
      </c>
      <c r="B537">
        <v>2320</v>
      </c>
      <c r="C537" t="s">
        <v>1379</v>
      </c>
      <c r="D537" t="s">
        <v>1377</v>
      </c>
      <c r="E537" s="2">
        <v>43446.771087962959</v>
      </c>
      <c r="F537" s="2">
        <v>44665.895833333343</v>
      </c>
      <c r="G537">
        <v>13.42</v>
      </c>
      <c r="H537" t="s">
        <v>1974</v>
      </c>
    </row>
    <row r="538" spans="1:8" x14ac:dyDescent="0.25">
      <c r="A538" t="s">
        <v>442</v>
      </c>
      <c r="B538">
        <v>1435</v>
      </c>
      <c r="C538" t="s">
        <v>1379</v>
      </c>
      <c r="D538" t="s">
        <v>1374</v>
      </c>
      <c r="E538" s="2">
        <v>44860.527881944443</v>
      </c>
      <c r="F538" s="2">
        <v>44894.211516203701</v>
      </c>
      <c r="G538">
        <v>9.11</v>
      </c>
      <c r="H538" t="s">
        <v>1975</v>
      </c>
    </row>
    <row r="539" spans="1:8" x14ac:dyDescent="0.25">
      <c r="A539" t="s">
        <v>784</v>
      </c>
      <c r="B539">
        <v>1758</v>
      </c>
      <c r="C539" t="s">
        <v>1379</v>
      </c>
      <c r="D539" t="s">
        <v>1374</v>
      </c>
      <c r="E539" s="2">
        <v>44772.041886574072</v>
      </c>
      <c r="F539" s="2">
        <v>44836.359085648153</v>
      </c>
      <c r="G539">
        <v>11.54</v>
      </c>
      <c r="H539" t="s">
        <v>1976</v>
      </c>
    </row>
    <row r="540" spans="1:8" x14ac:dyDescent="0.25">
      <c r="A540" t="s">
        <v>1977</v>
      </c>
      <c r="B540">
        <v>1649</v>
      </c>
      <c r="C540" t="s">
        <v>1379</v>
      </c>
      <c r="D540" t="s">
        <v>1374</v>
      </c>
      <c r="E540" s="2">
        <v>43585.886388888888</v>
      </c>
      <c r="F540" s="2">
        <v>44665.650381944448</v>
      </c>
      <c r="G540">
        <v>11.18</v>
      </c>
      <c r="H540" t="s">
        <v>1978</v>
      </c>
    </row>
    <row r="541" spans="1:8" x14ac:dyDescent="0.25">
      <c r="A541" t="s">
        <v>637</v>
      </c>
      <c r="B541">
        <v>1798</v>
      </c>
      <c r="C541" t="s">
        <v>1373</v>
      </c>
      <c r="D541" t="s">
        <v>1377</v>
      </c>
      <c r="E541" s="2">
        <v>44769.755104166667</v>
      </c>
      <c r="F541" s="2">
        <v>45006.156747685192</v>
      </c>
      <c r="G541">
        <v>19.190000000000001</v>
      </c>
      <c r="H541" t="s">
        <v>1979</v>
      </c>
    </row>
    <row r="542" spans="1:8" x14ac:dyDescent="0.25">
      <c r="A542" t="s">
        <v>535</v>
      </c>
      <c r="B542">
        <v>2106</v>
      </c>
      <c r="C542" t="s">
        <v>1381</v>
      </c>
      <c r="D542" t="s">
        <v>1374</v>
      </c>
      <c r="E542" s="2">
        <v>44218.780532407407</v>
      </c>
      <c r="F542" s="2">
        <v>44583.185590277782</v>
      </c>
      <c r="G542">
        <v>15.62</v>
      </c>
      <c r="H542" t="s">
        <v>1980</v>
      </c>
    </row>
    <row r="543" spans="1:8" x14ac:dyDescent="0.25">
      <c r="A543" t="s">
        <v>1202</v>
      </c>
      <c r="B543">
        <v>1046</v>
      </c>
      <c r="C543" t="s">
        <v>1373</v>
      </c>
      <c r="D543" t="s">
        <v>1374</v>
      </c>
      <c r="E543" s="2">
        <v>43623.824872685182</v>
      </c>
      <c r="F543" s="2">
        <v>45119.438680555562</v>
      </c>
      <c r="G543">
        <v>15.11</v>
      </c>
      <c r="H543" t="s">
        <v>1981</v>
      </c>
    </row>
    <row r="544" spans="1:8" x14ac:dyDescent="0.25">
      <c r="A544" t="s">
        <v>1023</v>
      </c>
      <c r="B544">
        <v>1425</v>
      </c>
      <c r="C544" t="s">
        <v>1373</v>
      </c>
      <c r="D544" t="s">
        <v>1374</v>
      </c>
      <c r="E544" s="2">
        <v>43430.397812499999</v>
      </c>
      <c r="F544" s="2">
        <v>45108.935902777783</v>
      </c>
      <c r="G544">
        <v>7.28</v>
      </c>
      <c r="H544" t="s">
        <v>1982</v>
      </c>
    </row>
    <row r="545" spans="1:8" x14ac:dyDescent="0.25">
      <c r="A545" t="s">
        <v>574</v>
      </c>
      <c r="B545">
        <v>2424</v>
      </c>
      <c r="C545" t="s">
        <v>1379</v>
      </c>
      <c r="D545" t="s">
        <v>1377</v>
      </c>
      <c r="E545" s="2">
        <v>44154.23578703704</v>
      </c>
      <c r="F545" s="2">
        <v>44510.615659722222</v>
      </c>
      <c r="G545">
        <v>13.83</v>
      </c>
      <c r="H545" t="s">
        <v>1983</v>
      </c>
    </row>
    <row r="546" spans="1:8" x14ac:dyDescent="0.25">
      <c r="A546" t="s">
        <v>1222</v>
      </c>
      <c r="B546">
        <v>2231</v>
      </c>
      <c r="C546" t="s">
        <v>1381</v>
      </c>
      <c r="D546" t="s">
        <v>1374</v>
      </c>
      <c r="E546" s="2">
        <v>44348.391284722216</v>
      </c>
      <c r="F546" s="2">
        <v>44948.254826388889</v>
      </c>
      <c r="G546">
        <v>6.23</v>
      </c>
      <c r="H546" t="s">
        <v>1984</v>
      </c>
    </row>
    <row r="547" spans="1:8" x14ac:dyDescent="0.25">
      <c r="A547" t="s">
        <v>262</v>
      </c>
      <c r="B547">
        <v>1885</v>
      </c>
      <c r="C547" t="s">
        <v>1379</v>
      </c>
      <c r="D547" t="s">
        <v>1377</v>
      </c>
      <c r="E547" s="2">
        <v>43950.955497685187</v>
      </c>
      <c r="F547" s="2">
        <v>45023.194363425922</v>
      </c>
      <c r="G547">
        <v>15.75</v>
      </c>
      <c r="H547" t="s">
        <v>1985</v>
      </c>
    </row>
    <row r="548" spans="1:8" x14ac:dyDescent="0.25">
      <c r="A548" t="s">
        <v>187</v>
      </c>
      <c r="B548">
        <v>1718</v>
      </c>
      <c r="C548" t="s">
        <v>1373</v>
      </c>
      <c r="D548" t="s">
        <v>1377</v>
      </c>
      <c r="E548" s="2">
        <v>44926.19804398148</v>
      </c>
      <c r="F548" s="2">
        <v>44912.19804398148</v>
      </c>
      <c r="G548">
        <v>17.12</v>
      </c>
      <c r="H548" t="s">
        <v>1986</v>
      </c>
    </row>
    <row r="549" spans="1:8" x14ac:dyDescent="0.25">
      <c r="A549" t="s">
        <v>1163</v>
      </c>
      <c r="B549">
        <v>1613</v>
      </c>
      <c r="C549" t="s">
        <v>1381</v>
      </c>
      <c r="D549" t="s">
        <v>1377</v>
      </c>
      <c r="E549" s="2">
        <v>44278.393634259257</v>
      </c>
      <c r="F549" s="2">
        <v>44717.398368055547</v>
      </c>
      <c r="G549">
        <v>12.25</v>
      </c>
      <c r="H549" t="s">
        <v>1987</v>
      </c>
    </row>
    <row r="550" spans="1:8" x14ac:dyDescent="0.25">
      <c r="A550" t="s">
        <v>456</v>
      </c>
      <c r="B550">
        <v>1231</v>
      </c>
      <c r="C550" t="s">
        <v>1381</v>
      </c>
      <c r="D550" t="s">
        <v>1374</v>
      </c>
      <c r="E550" s="2">
        <v>44257.042754629627</v>
      </c>
      <c r="F550" s="2">
        <v>45106.757789351846</v>
      </c>
      <c r="G550">
        <v>13.96</v>
      </c>
      <c r="H550" t="s">
        <v>1988</v>
      </c>
    </row>
    <row r="551" spans="1:8" x14ac:dyDescent="0.25">
      <c r="A551" t="s">
        <v>189</v>
      </c>
      <c r="B551">
        <v>2259</v>
      </c>
      <c r="C551" t="s">
        <v>1381</v>
      </c>
      <c r="D551" t="s">
        <v>1377</v>
      </c>
      <c r="E551" s="2">
        <v>43748.96465277778</v>
      </c>
      <c r="F551" s="2">
        <v>44524.472060185188</v>
      </c>
      <c r="G551">
        <v>5.51</v>
      </c>
      <c r="H551" t="s">
        <v>1989</v>
      </c>
    </row>
    <row r="552" spans="1:8" x14ac:dyDescent="0.25">
      <c r="A552" t="s">
        <v>917</v>
      </c>
      <c r="B552">
        <v>1843</v>
      </c>
      <c r="C552" t="s">
        <v>1373</v>
      </c>
      <c r="D552" t="s">
        <v>1377</v>
      </c>
      <c r="E552" s="2">
        <v>44576.453912037039</v>
      </c>
      <c r="F552" s="2">
        <v>44543.453912037039</v>
      </c>
      <c r="G552">
        <v>9.86</v>
      </c>
      <c r="H552" t="s">
        <v>1990</v>
      </c>
    </row>
    <row r="553" spans="1:8" x14ac:dyDescent="0.25">
      <c r="A553" t="s">
        <v>921</v>
      </c>
      <c r="B553">
        <v>1514</v>
      </c>
      <c r="C553" t="s">
        <v>1379</v>
      </c>
      <c r="D553" t="s">
        <v>1377</v>
      </c>
      <c r="E553" s="2">
        <v>44044.876111111109</v>
      </c>
      <c r="F553" s="2">
        <v>44809.587164351848</v>
      </c>
      <c r="G553">
        <v>6.71</v>
      </c>
      <c r="H553" t="s">
        <v>1991</v>
      </c>
    </row>
    <row r="554" spans="1:8" x14ac:dyDescent="0.25">
      <c r="A554" t="s">
        <v>271</v>
      </c>
      <c r="B554">
        <v>1635</v>
      </c>
      <c r="C554" t="s">
        <v>1379</v>
      </c>
      <c r="D554" t="s">
        <v>1377</v>
      </c>
      <c r="E554" s="2">
        <v>44172.740613425929</v>
      </c>
      <c r="F554" s="2">
        <v>44612.010891203703</v>
      </c>
      <c r="G554">
        <v>10.26</v>
      </c>
      <c r="H554" t="s">
        <v>1992</v>
      </c>
    </row>
    <row r="555" spans="1:8" x14ac:dyDescent="0.25">
      <c r="A555" t="s">
        <v>620</v>
      </c>
      <c r="B555">
        <v>1357</v>
      </c>
      <c r="C555" t="s">
        <v>1379</v>
      </c>
      <c r="D555" t="s">
        <v>1374</v>
      </c>
      <c r="E555" s="2">
        <v>44886.977893518517</v>
      </c>
      <c r="F555" s="2">
        <v>44841.977893518517</v>
      </c>
      <c r="G555">
        <v>19.14</v>
      </c>
      <c r="H555" t="s">
        <v>1993</v>
      </c>
    </row>
    <row r="556" spans="1:8" x14ac:dyDescent="0.25">
      <c r="A556" t="s">
        <v>292</v>
      </c>
      <c r="B556">
        <v>1065</v>
      </c>
      <c r="C556" t="s">
        <v>1373</v>
      </c>
      <c r="D556" t="s">
        <v>1377</v>
      </c>
      <c r="E556" s="2">
        <v>44512.167905092603</v>
      </c>
      <c r="F556" s="2">
        <v>45028.423425925917</v>
      </c>
      <c r="G556">
        <v>8.15</v>
      </c>
      <c r="H556" t="s">
        <v>1994</v>
      </c>
    </row>
    <row r="557" spans="1:8" x14ac:dyDescent="0.25">
      <c r="A557" t="s">
        <v>250</v>
      </c>
      <c r="B557">
        <v>1001</v>
      </c>
      <c r="C557" t="s">
        <v>1373</v>
      </c>
      <c r="D557" t="s">
        <v>1377</v>
      </c>
      <c r="E557" s="2">
        <v>43455.698773148149</v>
      </c>
      <c r="F557" s="2">
        <v>44633.863402777781</v>
      </c>
      <c r="G557">
        <v>17.66</v>
      </c>
      <c r="H557" t="s">
        <v>1995</v>
      </c>
    </row>
    <row r="558" spans="1:8" x14ac:dyDescent="0.25">
      <c r="A558" t="s">
        <v>956</v>
      </c>
      <c r="B558">
        <v>1154</v>
      </c>
      <c r="C558" t="s">
        <v>1381</v>
      </c>
      <c r="D558" t="s">
        <v>1374</v>
      </c>
      <c r="E558" s="2">
        <v>43964.479837962957</v>
      </c>
      <c r="F558" s="2">
        <v>44849.075289351851</v>
      </c>
      <c r="G558">
        <v>10.210000000000001</v>
      </c>
      <c r="H558" t="s">
        <v>1996</v>
      </c>
    </row>
    <row r="559" spans="1:8" x14ac:dyDescent="0.25">
      <c r="A559" t="s">
        <v>1997</v>
      </c>
      <c r="B559">
        <v>1973</v>
      </c>
      <c r="C559" t="s">
        <v>1373</v>
      </c>
      <c r="D559" t="s">
        <v>1374</v>
      </c>
      <c r="E559" s="2">
        <v>44309.464062500003</v>
      </c>
      <c r="F559" s="2">
        <v>45035.001909722218</v>
      </c>
      <c r="G559">
        <v>9.66</v>
      </c>
      <c r="H559" t="s">
        <v>1998</v>
      </c>
    </row>
    <row r="560" spans="1:8" x14ac:dyDescent="0.25">
      <c r="A560" t="s">
        <v>1999</v>
      </c>
      <c r="B560">
        <v>1487</v>
      </c>
      <c r="C560" t="s">
        <v>1381</v>
      </c>
      <c r="D560" t="s">
        <v>1374</v>
      </c>
      <c r="E560" s="2">
        <v>43956.185694444437</v>
      </c>
      <c r="F560" s="2">
        <v>44800.321909722217</v>
      </c>
      <c r="G560">
        <v>12.15</v>
      </c>
      <c r="H560" t="s">
        <v>2000</v>
      </c>
    </row>
    <row r="561" spans="1:8" x14ac:dyDescent="0.25">
      <c r="A561" t="s">
        <v>766</v>
      </c>
      <c r="B561">
        <v>2500</v>
      </c>
      <c r="C561" t="s">
        <v>1381</v>
      </c>
      <c r="D561" t="s">
        <v>1377</v>
      </c>
      <c r="E561" s="2">
        <v>44558.208715277768</v>
      </c>
      <c r="F561" s="2">
        <v>44549.208715277768</v>
      </c>
      <c r="G561">
        <v>8.19</v>
      </c>
      <c r="H561" t="s">
        <v>2001</v>
      </c>
    </row>
    <row r="562" spans="1:8" x14ac:dyDescent="0.25">
      <c r="A562" t="s">
        <v>1347</v>
      </c>
      <c r="B562">
        <v>2062</v>
      </c>
      <c r="C562" t="s">
        <v>1381</v>
      </c>
      <c r="D562" t="s">
        <v>1377</v>
      </c>
      <c r="E562" s="2">
        <v>44280.378020833326</v>
      </c>
      <c r="F562" s="2">
        <v>44940.210069444453</v>
      </c>
      <c r="G562">
        <v>9.34</v>
      </c>
      <c r="H562" t="s">
        <v>2002</v>
      </c>
    </row>
    <row r="563" spans="1:8" x14ac:dyDescent="0.25">
      <c r="A563" t="s">
        <v>510</v>
      </c>
      <c r="B563">
        <v>2488</v>
      </c>
      <c r="C563" t="s">
        <v>1379</v>
      </c>
      <c r="D563" t="s">
        <v>1374</v>
      </c>
      <c r="E563" s="2">
        <v>44703.726666666669</v>
      </c>
      <c r="F563" s="2">
        <v>44673.726666666669</v>
      </c>
      <c r="G563">
        <v>15.56</v>
      </c>
      <c r="H563" t="s">
        <v>2003</v>
      </c>
    </row>
    <row r="564" spans="1:8" x14ac:dyDescent="0.25">
      <c r="A564" t="s">
        <v>519</v>
      </c>
      <c r="B564">
        <v>1028</v>
      </c>
      <c r="C564" t="s">
        <v>1381</v>
      </c>
      <c r="D564" t="s">
        <v>1377</v>
      </c>
      <c r="E564" s="2">
        <v>44904.288761574076</v>
      </c>
      <c r="F564" s="2">
        <v>44932.95076388889</v>
      </c>
      <c r="G564">
        <v>11.57</v>
      </c>
      <c r="H564" t="s">
        <v>2004</v>
      </c>
    </row>
    <row r="565" spans="1:8" x14ac:dyDescent="0.25">
      <c r="A565" t="s">
        <v>1290</v>
      </c>
      <c r="B565">
        <v>2314</v>
      </c>
      <c r="C565" t="s">
        <v>1373</v>
      </c>
      <c r="D565" t="s">
        <v>1374</v>
      </c>
      <c r="E565" s="2">
        <v>43502.898252314822</v>
      </c>
      <c r="F565" s="2">
        <v>44849.141192129631</v>
      </c>
      <c r="G565">
        <v>11.23</v>
      </c>
      <c r="H565" t="s">
        <v>2005</v>
      </c>
    </row>
    <row r="566" spans="1:8" x14ac:dyDescent="0.25">
      <c r="A566" t="s">
        <v>630</v>
      </c>
      <c r="B566">
        <v>1907</v>
      </c>
      <c r="C566" t="s">
        <v>1373</v>
      </c>
      <c r="D566" t="s">
        <v>1377</v>
      </c>
      <c r="E566" s="2">
        <v>43885.15934027778</v>
      </c>
      <c r="F566" s="2">
        <v>44567.335520833331</v>
      </c>
      <c r="G566">
        <v>14.8</v>
      </c>
      <c r="H566" t="s">
        <v>2006</v>
      </c>
    </row>
    <row r="567" spans="1:8" x14ac:dyDescent="0.25">
      <c r="A567" t="s">
        <v>2007</v>
      </c>
      <c r="B567">
        <v>2376</v>
      </c>
      <c r="C567" t="s">
        <v>1381</v>
      </c>
      <c r="D567" t="s">
        <v>1374</v>
      </c>
      <c r="E567" s="2">
        <v>44268.029606481483</v>
      </c>
      <c r="F567" s="2">
        <v>45122.993877314817</v>
      </c>
      <c r="G567">
        <v>6.81</v>
      </c>
      <c r="H567" t="s">
        <v>2008</v>
      </c>
    </row>
    <row r="568" spans="1:8" x14ac:dyDescent="0.25">
      <c r="A568" t="s">
        <v>2009</v>
      </c>
      <c r="B568">
        <v>2276</v>
      </c>
      <c r="C568" t="s">
        <v>1381</v>
      </c>
      <c r="D568" t="s">
        <v>1374</v>
      </c>
      <c r="E568" s="2">
        <v>44766.593993055547</v>
      </c>
      <c r="F568" s="2">
        <v>44755.593993055547</v>
      </c>
      <c r="G568">
        <v>10.86</v>
      </c>
      <c r="H568" t="s">
        <v>2010</v>
      </c>
    </row>
    <row r="569" spans="1:8" x14ac:dyDescent="0.25">
      <c r="A569" t="s">
        <v>1176</v>
      </c>
      <c r="B569">
        <v>1207</v>
      </c>
      <c r="C569" t="s">
        <v>1381</v>
      </c>
      <c r="D569" t="s">
        <v>1377</v>
      </c>
      <c r="E569" s="2">
        <v>43911.394444444442</v>
      </c>
      <c r="F569" s="2">
        <v>45009.928715277783</v>
      </c>
      <c r="G569">
        <v>10.31</v>
      </c>
      <c r="H569" t="s">
        <v>2011</v>
      </c>
    </row>
    <row r="570" spans="1:8" x14ac:dyDescent="0.25">
      <c r="A570" t="s">
        <v>56</v>
      </c>
      <c r="B570">
        <v>2032</v>
      </c>
      <c r="C570" t="s">
        <v>1379</v>
      </c>
      <c r="D570" t="s">
        <v>1377</v>
      </c>
      <c r="E570" s="2">
        <v>44268.530578703707</v>
      </c>
      <c r="F570" s="2">
        <v>44642.514421296299</v>
      </c>
      <c r="G570">
        <v>14.1</v>
      </c>
      <c r="H570" t="s">
        <v>2012</v>
      </c>
    </row>
    <row r="571" spans="1:8" x14ac:dyDescent="0.25">
      <c r="A571" t="s">
        <v>411</v>
      </c>
      <c r="B571">
        <v>2387</v>
      </c>
      <c r="C571" t="s">
        <v>1379</v>
      </c>
      <c r="D571" t="s">
        <v>1374</v>
      </c>
      <c r="E571" s="2">
        <v>44495.085706018523</v>
      </c>
      <c r="F571" s="2">
        <v>45059.257199074083</v>
      </c>
      <c r="G571">
        <v>13.72</v>
      </c>
      <c r="H571" t="s">
        <v>2013</v>
      </c>
    </row>
    <row r="572" spans="1:8" x14ac:dyDescent="0.25">
      <c r="A572" t="s">
        <v>566</v>
      </c>
      <c r="B572">
        <v>1360</v>
      </c>
      <c r="C572" t="s">
        <v>1373</v>
      </c>
      <c r="D572" t="s">
        <v>1377</v>
      </c>
      <c r="E572" s="2">
        <v>44330.732233796298</v>
      </c>
      <c r="F572" s="2">
        <v>45099.216458333343</v>
      </c>
      <c r="G572">
        <v>11.26</v>
      </c>
      <c r="H572" t="s">
        <v>2014</v>
      </c>
    </row>
    <row r="573" spans="1:8" x14ac:dyDescent="0.25">
      <c r="A573" t="s">
        <v>301</v>
      </c>
      <c r="B573">
        <v>1723</v>
      </c>
      <c r="C573" t="s">
        <v>1379</v>
      </c>
      <c r="D573" t="s">
        <v>1377</v>
      </c>
      <c r="E573" s="2">
        <v>44280.154629629629</v>
      </c>
      <c r="F573" s="2">
        <v>45092.286157407398</v>
      </c>
      <c r="G573">
        <v>9.66</v>
      </c>
      <c r="H573" t="s">
        <v>2015</v>
      </c>
    </row>
    <row r="574" spans="1:8" x14ac:dyDescent="0.25">
      <c r="A574" t="s">
        <v>614</v>
      </c>
      <c r="B574">
        <v>1646</v>
      </c>
      <c r="C574" t="s">
        <v>1379</v>
      </c>
      <c r="D574" t="s">
        <v>1374</v>
      </c>
      <c r="E574" s="2">
        <v>44156.841527777768</v>
      </c>
      <c r="F574" s="2">
        <v>44491.688877314817</v>
      </c>
      <c r="G574">
        <v>13.59</v>
      </c>
      <c r="H574" t="s">
        <v>2016</v>
      </c>
    </row>
    <row r="575" spans="1:8" x14ac:dyDescent="0.25">
      <c r="A575" t="s">
        <v>2017</v>
      </c>
      <c r="B575">
        <v>1325</v>
      </c>
      <c r="C575" t="s">
        <v>1381</v>
      </c>
      <c r="D575" t="s">
        <v>1374</v>
      </c>
      <c r="E575" s="2">
        <v>44342.382824074077</v>
      </c>
      <c r="F575" s="2">
        <v>45052.471412037034</v>
      </c>
      <c r="G575">
        <v>6.73</v>
      </c>
      <c r="H575" t="s">
        <v>2018</v>
      </c>
    </row>
    <row r="576" spans="1:8" x14ac:dyDescent="0.25">
      <c r="A576" t="s">
        <v>1278</v>
      </c>
      <c r="B576">
        <v>1401</v>
      </c>
      <c r="C576" t="s">
        <v>1379</v>
      </c>
      <c r="D576" t="s">
        <v>1374</v>
      </c>
      <c r="E576" s="2">
        <v>44573.407673611109</v>
      </c>
      <c r="F576" s="2">
        <v>45122.462627314817</v>
      </c>
      <c r="G576">
        <v>9.4499999999999993</v>
      </c>
      <c r="H576" t="s">
        <v>2019</v>
      </c>
    </row>
    <row r="577" spans="1:8" x14ac:dyDescent="0.25">
      <c r="A577" t="s">
        <v>419</v>
      </c>
      <c r="B577">
        <v>2248</v>
      </c>
      <c r="C577" t="s">
        <v>1373</v>
      </c>
      <c r="D577" t="s">
        <v>1377</v>
      </c>
      <c r="E577" s="2">
        <v>43606.568923611107</v>
      </c>
      <c r="F577" s="2">
        <v>45009.138078703712</v>
      </c>
      <c r="G577">
        <v>14.59</v>
      </c>
      <c r="H577" t="s">
        <v>2020</v>
      </c>
    </row>
    <row r="578" spans="1:8" x14ac:dyDescent="0.25">
      <c r="A578" t="s">
        <v>1145</v>
      </c>
      <c r="B578">
        <v>2004</v>
      </c>
      <c r="C578" t="s">
        <v>1381</v>
      </c>
      <c r="D578" t="s">
        <v>1374</v>
      </c>
      <c r="E578" s="2">
        <v>44863.768252314818</v>
      </c>
      <c r="F578" s="2">
        <v>44860.768252314818</v>
      </c>
      <c r="G578">
        <v>18.57</v>
      </c>
      <c r="H578" t="s">
        <v>2021</v>
      </c>
    </row>
    <row r="579" spans="1:8" x14ac:dyDescent="0.25">
      <c r="A579" t="s">
        <v>949</v>
      </c>
      <c r="B579">
        <v>1342</v>
      </c>
      <c r="C579" t="s">
        <v>1381</v>
      </c>
      <c r="D579" t="s">
        <v>1377</v>
      </c>
      <c r="E579" s="2">
        <v>44851.252164351848</v>
      </c>
      <c r="F579" s="2">
        <v>44812.252164351848</v>
      </c>
      <c r="G579">
        <v>14.87</v>
      </c>
      <c r="H579" t="s">
        <v>2022</v>
      </c>
    </row>
    <row r="580" spans="1:8" x14ac:dyDescent="0.25">
      <c r="A580" t="s">
        <v>2023</v>
      </c>
      <c r="B580">
        <v>1230</v>
      </c>
      <c r="C580" t="s">
        <v>1373</v>
      </c>
      <c r="D580" t="s">
        <v>1377</v>
      </c>
      <c r="E580" s="2">
        <v>43574.048229166663</v>
      </c>
      <c r="F580" s="2">
        <v>44518.458437499998</v>
      </c>
      <c r="G580">
        <v>11.94</v>
      </c>
      <c r="H580" t="s">
        <v>2024</v>
      </c>
    </row>
    <row r="581" spans="1:8" x14ac:dyDescent="0.25">
      <c r="A581" t="s">
        <v>2025</v>
      </c>
      <c r="B581">
        <v>1919</v>
      </c>
      <c r="C581" t="s">
        <v>1373</v>
      </c>
      <c r="D581" t="s">
        <v>1377</v>
      </c>
      <c r="E581" s="2">
        <v>43695.457858796297</v>
      </c>
      <c r="F581" s="2">
        <v>45067.378703703696</v>
      </c>
      <c r="G581">
        <v>7.29</v>
      </c>
      <c r="H581" t="s">
        <v>2026</v>
      </c>
    </row>
    <row r="582" spans="1:8" x14ac:dyDescent="0.25">
      <c r="A582" t="s">
        <v>1089</v>
      </c>
      <c r="B582">
        <v>1245</v>
      </c>
      <c r="C582" t="s">
        <v>1379</v>
      </c>
      <c r="D582" t="s">
        <v>1374</v>
      </c>
      <c r="E582" s="2">
        <v>44692.032858796287</v>
      </c>
      <c r="F582" s="2">
        <v>45131.520879629628</v>
      </c>
      <c r="G582">
        <v>8.67</v>
      </c>
      <c r="H582" t="s">
        <v>2027</v>
      </c>
    </row>
    <row r="583" spans="1:8" x14ac:dyDescent="0.25">
      <c r="A583" t="s">
        <v>443</v>
      </c>
      <c r="B583">
        <v>2206</v>
      </c>
      <c r="C583" t="s">
        <v>1381</v>
      </c>
      <c r="D583" t="s">
        <v>1377</v>
      </c>
      <c r="E583" s="2">
        <v>43996.255069444444</v>
      </c>
      <c r="F583" s="2">
        <v>44965.647962962961</v>
      </c>
      <c r="G583">
        <v>12.33</v>
      </c>
      <c r="H583" t="s">
        <v>2028</v>
      </c>
    </row>
    <row r="584" spans="1:8" x14ac:dyDescent="0.25">
      <c r="A584" t="s">
        <v>499</v>
      </c>
      <c r="B584">
        <v>2082</v>
      </c>
      <c r="C584" t="s">
        <v>1381</v>
      </c>
      <c r="D584" t="s">
        <v>1374</v>
      </c>
      <c r="E584" s="2">
        <v>44794.502534722233</v>
      </c>
      <c r="F584" s="2">
        <v>44752.502534722233</v>
      </c>
      <c r="G584">
        <v>6.32</v>
      </c>
      <c r="H584" t="s">
        <v>2029</v>
      </c>
    </row>
    <row r="585" spans="1:8" x14ac:dyDescent="0.25">
      <c r="A585" t="s">
        <v>651</v>
      </c>
      <c r="B585">
        <v>1624</v>
      </c>
      <c r="C585" t="s">
        <v>1373</v>
      </c>
      <c r="D585" t="s">
        <v>1374</v>
      </c>
      <c r="E585" s="2">
        <v>44277.771863425929</v>
      </c>
      <c r="F585" s="2">
        <v>44953.135868055557</v>
      </c>
      <c r="G585">
        <v>13.62</v>
      </c>
      <c r="H585" t="s">
        <v>2030</v>
      </c>
    </row>
    <row r="586" spans="1:8" x14ac:dyDescent="0.25">
      <c r="A586" t="s">
        <v>483</v>
      </c>
      <c r="B586">
        <v>1011</v>
      </c>
      <c r="C586" t="s">
        <v>1381</v>
      </c>
      <c r="D586" t="s">
        <v>1374</v>
      </c>
      <c r="E586" s="2">
        <v>43747.606458333343</v>
      </c>
      <c r="F586" s="2">
        <v>44879.997673611113</v>
      </c>
      <c r="G586">
        <v>8.68</v>
      </c>
      <c r="H586" t="s">
        <v>2031</v>
      </c>
    </row>
    <row r="587" spans="1:8" x14ac:dyDescent="0.25">
      <c r="A587" t="s">
        <v>1081</v>
      </c>
      <c r="B587">
        <v>1383</v>
      </c>
      <c r="C587" t="s">
        <v>1379</v>
      </c>
      <c r="D587" t="s">
        <v>1377</v>
      </c>
      <c r="E587" s="2">
        <v>44221.932685185187</v>
      </c>
      <c r="F587" s="2">
        <v>44694.935868055552</v>
      </c>
      <c r="G587">
        <v>17.75</v>
      </c>
      <c r="H587" t="s">
        <v>2032</v>
      </c>
    </row>
    <row r="588" spans="1:8" x14ac:dyDescent="0.25">
      <c r="A588" t="s">
        <v>737</v>
      </c>
      <c r="B588">
        <v>1138</v>
      </c>
      <c r="C588" t="s">
        <v>1381</v>
      </c>
      <c r="D588" t="s">
        <v>1377</v>
      </c>
      <c r="E588" s="2">
        <v>44766.96565972222</v>
      </c>
      <c r="F588" s="2">
        <v>44940.702604166669</v>
      </c>
      <c r="G588">
        <v>10.88</v>
      </c>
      <c r="H588" t="s">
        <v>2033</v>
      </c>
    </row>
    <row r="589" spans="1:8" x14ac:dyDescent="0.25">
      <c r="A589" t="s">
        <v>892</v>
      </c>
      <c r="B589">
        <v>1854</v>
      </c>
      <c r="C589" t="s">
        <v>1381</v>
      </c>
      <c r="D589" t="s">
        <v>1374</v>
      </c>
      <c r="E589" s="2">
        <v>44762.584108796298</v>
      </c>
      <c r="F589" s="2">
        <v>44718.584108796298</v>
      </c>
      <c r="G589">
        <v>17.57</v>
      </c>
      <c r="H589" t="s">
        <v>2034</v>
      </c>
    </row>
    <row r="590" spans="1:8" x14ac:dyDescent="0.25">
      <c r="A590" t="s">
        <v>528</v>
      </c>
      <c r="B590">
        <v>2432</v>
      </c>
      <c r="C590" t="s">
        <v>1373</v>
      </c>
      <c r="D590" t="s">
        <v>1377</v>
      </c>
      <c r="E590" s="2">
        <v>44340.800162037027</v>
      </c>
      <c r="F590" s="2">
        <v>44696.500254629631</v>
      </c>
      <c r="G590">
        <v>16.93</v>
      </c>
      <c r="H590" t="s">
        <v>2035</v>
      </c>
    </row>
    <row r="591" spans="1:8" x14ac:dyDescent="0.25">
      <c r="A591" t="s">
        <v>445</v>
      </c>
      <c r="B591">
        <v>1897</v>
      </c>
      <c r="C591" t="s">
        <v>1379</v>
      </c>
      <c r="D591" t="s">
        <v>1374</v>
      </c>
      <c r="E591" s="2">
        <v>44642.872511574067</v>
      </c>
      <c r="F591" s="2">
        <v>45033.041967592602</v>
      </c>
      <c r="G591">
        <v>15.6</v>
      </c>
      <c r="H591" t="s">
        <v>2036</v>
      </c>
    </row>
    <row r="592" spans="1:8" x14ac:dyDescent="0.25">
      <c r="A592" t="s">
        <v>2037</v>
      </c>
      <c r="B592">
        <v>1900</v>
      </c>
      <c r="C592" t="s">
        <v>1379</v>
      </c>
      <c r="D592" t="s">
        <v>1374</v>
      </c>
      <c r="E592" s="2">
        <v>44943.952893518523</v>
      </c>
      <c r="F592" s="2">
        <v>44907.952893518523</v>
      </c>
      <c r="G592">
        <v>8.35</v>
      </c>
      <c r="H592" t="s">
        <v>2038</v>
      </c>
    </row>
    <row r="593" spans="1:8" x14ac:dyDescent="0.25">
      <c r="A593" t="s">
        <v>663</v>
      </c>
      <c r="B593">
        <v>1156</v>
      </c>
      <c r="C593" t="s">
        <v>1373</v>
      </c>
      <c r="D593" t="s">
        <v>1377</v>
      </c>
      <c r="E593" s="2">
        <v>44637.631689814807</v>
      </c>
      <c r="F593" s="2">
        <v>44608.631689814807</v>
      </c>
      <c r="G593">
        <v>18.79</v>
      </c>
      <c r="H593" t="s">
        <v>2039</v>
      </c>
    </row>
    <row r="594" spans="1:8" x14ac:dyDescent="0.25">
      <c r="A594" t="s">
        <v>1286</v>
      </c>
      <c r="B594">
        <v>1506</v>
      </c>
      <c r="C594" t="s">
        <v>1373</v>
      </c>
      <c r="D594" t="s">
        <v>1377</v>
      </c>
      <c r="E594" s="2">
        <v>43484.283773148149</v>
      </c>
      <c r="F594" s="2">
        <v>44523.742824074077</v>
      </c>
      <c r="G594">
        <v>10.79</v>
      </c>
      <c r="H594" t="s">
        <v>2040</v>
      </c>
    </row>
    <row r="595" spans="1:8" x14ac:dyDescent="0.25">
      <c r="A595" t="s">
        <v>220</v>
      </c>
      <c r="B595">
        <v>1609</v>
      </c>
      <c r="C595" t="s">
        <v>1373</v>
      </c>
      <c r="D595" t="s">
        <v>1374</v>
      </c>
      <c r="E595" s="2">
        <v>44960.796967592592</v>
      </c>
      <c r="F595" s="2">
        <v>45048.563703703701</v>
      </c>
      <c r="G595">
        <v>15.4</v>
      </c>
      <c r="H595" t="s">
        <v>2041</v>
      </c>
    </row>
    <row r="596" spans="1:8" x14ac:dyDescent="0.25">
      <c r="A596" t="s">
        <v>106</v>
      </c>
      <c r="B596">
        <v>1666</v>
      </c>
      <c r="C596" t="s">
        <v>1373</v>
      </c>
      <c r="D596" t="s">
        <v>1374</v>
      </c>
      <c r="E596" s="2">
        <v>43551.376342592594</v>
      </c>
      <c r="F596" s="2">
        <v>44871.692499999997</v>
      </c>
      <c r="G596">
        <v>7.92</v>
      </c>
      <c r="H596" t="s">
        <v>2042</v>
      </c>
    </row>
    <row r="597" spans="1:8" x14ac:dyDescent="0.25">
      <c r="A597" t="s">
        <v>463</v>
      </c>
      <c r="B597">
        <v>1324</v>
      </c>
      <c r="C597" t="s">
        <v>1379</v>
      </c>
      <c r="D597" t="s">
        <v>1374</v>
      </c>
      <c r="E597" s="2">
        <v>44618.56040509259</v>
      </c>
      <c r="F597" s="2">
        <v>44789.908807870372</v>
      </c>
      <c r="G597">
        <v>11.92</v>
      </c>
      <c r="H597" t="s">
        <v>2043</v>
      </c>
    </row>
    <row r="598" spans="1:8" x14ac:dyDescent="0.25">
      <c r="A598" t="s">
        <v>583</v>
      </c>
      <c r="B598">
        <v>2290</v>
      </c>
      <c r="C598" t="s">
        <v>1381</v>
      </c>
      <c r="D598" t="s">
        <v>1374</v>
      </c>
      <c r="E598" s="2">
        <v>44144.995335648149</v>
      </c>
      <c r="F598" s="2">
        <v>44777.980636574073</v>
      </c>
      <c r="G598">
        <v>19.920000000000002</v>
      </c>
      <c r="H598" t="s">
        <v>2044</v>
      </c>
    </row>
    <row r="599" spans="1:8" x14ac:dyDescent="0.25">
      <c r="A599" t="s">
        <v>155</v>
      </c>
      <c r="B599">
        <v>1232</v>
      </c>
      <c r="C599" t="s">
        <v>1381</v>
      </c>
      <c r="D599" t="s">
        <v>1374</v>
      </c>
      <c r="E599" s="2">
        <v>43700.34983796296</v>
      </c>
      <c r="F599" s="2">
        <v>44992.01489583333</v>
      </c>
      <c r="G599">
        <v>15.23</v>
      </c>
      <c r="H599" t="s">
        <v>2045</v>
      </c>
    </row>
    <row r="600" spans="1:8" x14ac:dyDescent="0.25">
      <c r="A600" t="s">
        <v>833</v>
      </c>
      <c r="B600">
        <v>1957</v>
      </c>
      <c r="C600" t="s">
        <v>1379</v>
      </c>
      <c r="D600" t="s">
        <v>1374</v>
      </c>
      <c r="E600" s="2">
        <v>44105.778564814813</v>
      </c>
      <c r="F600" s="2">
        <v>44524.748252314806</v>
      </c>
      <c r="G600">
        <v>6</v>
      </c>
      <c r="H600" t="s">
        <v>2046</v>
      </c>
    </row>
    <row r="601" spans="1:8" x14ac:dyDescent="0.25">
      <c r="A601" t="s">
        <v>1154</v>
      </c>
      <c r="B601">
        <v>2284</v>
      </c>
      <c r="C601" t="s">
        <v>1379</v>
      </c>
      <c r="D601" t="s">
        <v>1374</v>
      </c>
      <c r="E601" s="2">
        <v>44343.713842592602</v>
      </c>
      <c r="F601" s="2">
        <v>44842.307824074072</v>
      </c>
      <c r="G601">
        <v>7.33</v>
      </c>
      <c r="H601" t="s">
        <v>2047</v>
      </c>
    </row>
    <row r="602" spans="1:8" x14ac:dyDescent="0.25">
      <c r="A602" t="s">
        <v>797</v>
      </c>
      <c r="B602">
        <v>2267</v>
      </c>
      <c r="C602" t="s">
        <v>1373</v>
      </c>
      <c r="D602" t="s">
        <v>1374</v>
      </c>
      <c r="E602" s="2">
        <v>44254.310983796298</v>
      </c>
      <c r="F602" s="2">
        <v>44806.611724537041</v>
      </c>
      <c r="G602">
        <v>6.57</v>
      </c>
      <c r="H602" t="s">
        <v>2048</v>
      </c>
    </row>
    <row r="603" spans="1:8" x14ac:dyDescent="0.25">
      <c r="A603" t="s">
        <v>536</v>
      </c>
      <c r="B603">
        <v>1745</v>
      </c>
      <c r="C603" t="s">
        <v>1381</v>
      </c>
      <c r="D603" t="s">
        <v>1377</v>
      </c>
      <c r="E603" s="2">
        <v>43662.813935185193</v>
      </c>
      <c r="F603" s="2">
        <v>45013.02915509259</v>
      </c>
      <c r="G603">
        <v>16.82</v>
      </c>
      <c r="H603" t="s">
        <v>2049</v>
      </c>
    </row>
    <row r="604" spans="1:8" x14ac:dyDescent="0.25">
      <c r="A604" t="s">
        <v>854</v>
      </c>
      <c r="B604">
        <v>1993</v>
      </c>
      <c r="C604" t="s">
        <v>1379</v>
      </c>
      <c r="D604" t="s">
        <v>1377</v>
      </c>
      <c r="E604" s="2">
        <v>43784.874467592592</v>
      </c>
      <c r="F604" s="2">
        <v>44705.705069444448</v>
      </c>
      <c r="G604">
        <v>10.77</v>
      </c>
      <c r="H604" t="s">
        <v>2050</v>
      </c>
    </row>
    <row r="605" spans="1:8" x14ac:dyDescent="0.25">
      <c r="A605" t="s">
        <v>791</v>
      </c>
      <c r="B605">
        <v>1268</v>
      </c>
      <c r="C605" t="s">
        <v>1379</v>
      </c>
      <c r="D605" t="s">
        <v>1377</v>
      </c>
      <c r="E605" s="2">
        <v>43688.824884259258</v>
      </c>
      <c r="F605" s="2">
        <v>44508.89099537037</v>
      </c>
      <c r="G605">
        <v>17.16</v>
      </c>
      <c r="H605" t="s">
        <v>2051</v>
      </c>
    </row>
    <row r="606" spans="1:8" x14ac:dyDescent="0.25">
      <c r="A606" t="s">
        <v>434</v>
      </c>
      <c r="B606">
        <v>1108</v>
      </c>
      <c r="C606" t="s">
        <v>1373</v>
      </c>
      <c r="D606" t="s">
        <v>1374</v>
      </c>
      <c r="E606" s="2">
        <v>44184.062534722223</v>
      </c>
      <c r="F606" s="2">
        <v>44983.833993055552</v>
      </c>
      <c r="G606">
        <v>18.68</v>
      </c>
      <c r="H606" t="s">
        <v>2052</v>
      </c>
    </row>
    <row r="607" spans="1:8" x14ac:dyDescent="0.25">
      <c r="A607" t="s">
        <v>1124</v>
      </c>
      <c r="B607">
        <v>1658</v>
      </c>
      <c r="C607" t="s">
        <v>1379</v>
      </c>
      <c r="D607" t="s">
        <v>1374</v>
      </c>
      <c r="E607" s="2">
        <v>44159.519444444442</v>
      </c>
      <c r="F607" s="2">
        <v>44978.40797453704</v>
      </c>
      <c r="G607">
        <v>10.4</v>
      </c>
      <c r="H607" t="s">
        <v>2053</v>
      </c>
    </row>
    <row r="608" spans="1:8" x14ac:dyDescent="0.25">
      <c r="A608" t="s">
        <v>1091</v>
      </c>
      <c r="B608">
        <v>2100</v>
      </c>
      <c r="C608" t="s">
        <v>1373</v>
      </c>
      <c r="D608" t="s">
        <v>1377</v>
      </c>
      <c r="E608" s="2">
        <v>44724.406388888892</v>
      </c>
      <c r="F608" s="2">
        <v>44723.406388888892</v>
      </c>
      <c r="G608">
        <v>12.8</v>
      </c>
      <c r="H608" t="s">
        <v>2054</v>
      </c>
    </row>
    <row r="609" spans="1:8" x14ac:dyDescent="0.25">
      <c r="A609" t="s">
        <v>738</v>
      </c>
      <c r="B609">
        <v>1062</v>
      </c>
      <c r="C609" t="s">
        <v>1373</v>
      </c>
      <c r="D609" t="s">
        <v>1377</v>
      </c>
      <c r="E609" s="2">
        <v>44809.786874999998</v>
      </c>
      <c r="F609" s="2">
        <v>44782.786874999998</v>
      </c>
      <c r="G609">
        <v>6.49</v>
      </c>
      <c r="H609" t="s">
        <v>2055</v>
      </c>
    </row>
    <row r="610" spans="1:8" x14ac:dyDescent="0.25">
      <c r="A610" t="s">
        <v>894</v>
      </c>
      <c r="B610">
        <v>1884</v>
      </c>
      <c r="C610" t="s">
        <v>1381</v>
      </c>
      <c r="D610" t="s">
        <v>1377</v>
      </c>
      <c r="E610" s="2">
        <v>44465.22383101852</v>
      </c>
      <c r="F610" s="2">
        <v>45113.011631944442</v>
      </c>
      <c r="G610">
        <v>11.62</v>
      </c>
      <c r="H610" t="s">
        <v>2056</v>
      </c>
    </row>
    <row r="611" spans="1:8" x14ac:dyDescent="0.25">
      <c r="A611" t="s">
        <v>2057</v>
      </c>
      <c r="B611">
        <v>2407</v>
      </c>
      <c r="C611" t="s">
        <v>1379</v>
      </c>
      <c r="D611" t="s">
        <v>1377</v>
      </c>
      <c r="E611" s="2">
        <v>44448.175011574072</v>
      </c>
      <c r="F611" s="2">
        <v>44537.024247685193</v>
      </c>
      <c r="G611">
        <v>17.64</v>
      </c>
      <c r="H611" t="s">
        <v>2058</v>
      </c>
    </row>
    <row r="612" spans="1:8" x14ac:dyDescent="0.25">
      <c r="A612" t="s">
        <v>283</v>
      </c>
      <c r="B612">
        <v>1471</v>
      </c>
      <c r="C612" t="s">
        <v>1379</v>
      </c>
      <c r="D612" t="s">
        <v>1374</v>
      </c>
      <c r="E612" s="2">
        <v>44550.684652777767</v>
      </c>
      <c r="F612" s="2">
        <v>44714.528310185182</v>
      </c>
      <c r="G612">
        <v>6.4</v>
      </c>
      <c r="H612" t="s">
        <v>2059</v>
      </c>
    </row>
    <row r="613" spans="1:8" x14ac:dyDescent="0.25">
      <c r="A613" t="s">
        <v>977</v>
      </c>
      <c r="B613">
        <v>1871</v>
      </c>
      <c r="C613" t="s">
        <v>1379</v>
      </c>
      <c r="D613" t="s">
        <v>1374</v>
      </c>
      <c r="E613" s="2">
        <v>44493.619456018518</v>
      </c>
      <c r="F613" s="2">
        <v>44971.592615740738</v>
      </c>
      <c r="G613">
        <v>15.2</v>
      </c>
      <c r="H613" t="s">
        <v>2060</v>
      </c>
    </row>
    <row r="614" spans="1:8" x14ac:dyDescent="0.25">
      <c r="A614" t="s">
        <v>752</v>
      </c>
      <c r="B614">
        <v>2245</v>
      </c>
      <c r="C614" t="s">
        <v>1373</v>
      </c>
      <c r="D614" t="s">
        <v>1377</v>
      </c>
      <c r="E614" s="2">
        <v>44423.470046296286</v>
      </c>
      <c r="F614" s="2">
        <v>45093.18246527778</v>
      </c>
      <c r="G614">
        <v>8.61</v>
      </c>
      <c r="H614" t="s">
        <v>2061</v>
      </c>
    </row>
    <row r="615" spans="1:8" x14ac:dyDescent="0.25">
      <c r="A615" t="s">
        <v>2062</v>
      </c>
      <c r="B615">
        <v>1237</v>
      </c>
      <c r="C615" t="s">
        <v>1379</v>
      </c>
      <c r="D615" t="s">
        <v>1374</v>
      </c>
      <c r="E615" s="2">
        <v>43998.44494212963</v>
      </c>
      <c r="F615" s="2">
        <v>45071.228472222218</v>
      </c>
      <c r="G615">
        <v>15.52</v>
      </c>
      <c r="H615" t="s">
        <v>2063</v>
      </c>
    </row>
    <row r="616" spans="1:8" x14ac:dyDescent="0.25">
      <c r="A616" t="s">
        <v>1285</v>
      </c>
      <c r="B616">
        <v>1726</v>
      </c>
      <c r="C616" t="s">
        <v>1381</v>
      </c>
      <c r="D616" t="s">
        <v>1377</v>
      </c>
      <c r="E616" s="2">
        <v>44070.900648148148</v>
      </c>
      <c r="F616" s="2">
        <v>44514.891145833331</v>
      </c>
      <c r="G616">
        <v>6.6</v>
      </c>
      <c r="H616" t="s">
        <v>2064</v>
      </c>
    </row>
    <row r="617" spans="1:8" x14ac:dyDescent="0.25">
      <c r="A617" t="s">
        <v>2065</v>
      </c>
      <c r="B617">
        <v>2057</v>
      </c>
      <c r="C617" t="s">
        <v>1373</v>
      </c>
      <c r="D617" t="s">
        <v>1374</v>
      </c>
      <c r="E617" s="2">
        <v>44382.492893518523</v>
      </c>
      <c r="F617" s="2">
        <v>44788.45652777778</v>
      </c>
      <c r="G617">
        <v>13.59</v>
      </c>
      <c r="H617" t="s">
        <v>2066</v>
      </c>
    </row>
    <row r="618" spans="1:8" x14ac:dyDescent="0.25">
      <c r="A618" t="s">
        <v>2067</v>
      </c>
      <c r="B618">
        <v>2074</v>
      </c>
      <c r="C618" t="s">
        <v>1381</v>
      </c>
      <c r="D618" t="s">
        <v>1374</v>
      </c>
      <c r="E618" s="2">
        <v>44157.596979166658</v>
      </c>
      <c r="F618" s="2">
        <v>44975.586168981477</v>
      </c>
      <c r="G618">
        <v>18.489999999999998</v>
      </c>
      <c r="H618" t="s">
        <v>2068</v>
      </c>
    </row>
    <row r="619" spans="1:8" x14ac:dyDescent="0.25">
      <c r="A619" t="s">
        <v>351</v>
      </c>
      <c r="B619">
        <v>1366</v>
      </c>
      <c r="C619" t="s">
        <v>1373</v>
      </c>
      <c r="D619" t="s">
        <v>1374</v>
      </c>
      <c r="E619" s="2">
        <v>44786.673946759263</v>
      </c>
      <c r="F619" s="2">
        <v>45013.672766203701</v>
      </c>
      <c r="G619">
        <v>7.64</v>
      </c>
      <c r="H619" t="s">
        <v>2069</v>
      </c>
    </row>
    <row r="620" spans="1:8" x14ac:dyDescent="0.25">
      <c r="A620" t="s">
        <v>67</v>
      </c>
      <c r="B620">
        <v>1112</v>
      </c>
      <c r="C620" t="s">
        <v>1381</v>
      </c>
      <c r="D620" t="s">
        <v>1374</v>
      </c>
      <c r="E620" s="2">
        <v>44241.423009259262</v>
      </c>
      <c r="F620" s="2">
        <v>44993.113865740743</v>
      </c>
      <c r="G620">
        <v>9.41</v>
      </c>
      <c r="H620" t="s">
        <v>2070</v>
      </c>
    </row>
    <row r="621" spans="1:8" x14ac:dyDescent="0.25">
      <c r="A621" t="s">
        <v>846</v>
      </c>
      <c r="B621">
        <v>1095</v>
      </c>
      <c r="C621" t="s">
        <v>1373</v>
      </c>
      <c r="D621" t="s">
        <v>1377</v>
      </c>
      <c r="E621" s="2">
        <v>43457.475266203714</v>
      </c>
      <c r="F621" s="2">
        <v>44668.876493055563</v>
      </c>
      <c r="G621">
        <v>19.86</v>
      </c>
      <c r="H621" t="s">
        <v>2071</v>
      </c>
    </row>
    <row r="622" spans="1:8" x14ac:dyDescent="0.25">
      <c r="A622" t="s">
        <v>699</v>
      </c>
      <c r="B622">
        <v>1285</v>
      </c>
      <c r="C622" t="s">
        <v>1379</v>
      </c>
      <c r="D622" t="s">
        <v>1374</v>
      </c>
      <c r="E622" s="2">
        <v>44955.298449074071</v>
      </c>
      <c r="F622" s="2">
        <v>44952.298449074071</v>
      </c>
      <c r="G622">
        <v>19.88</v>
      </c>
      <c r="H622" t="s">
        <v>2072</v>
      </c>
    </row>
    <row r="623" spans="1:8" x14ac:dyDescent="0.25">
      <c r="A623" t="s">
        <v>133</v>
      </c>
      <c r="B623">
        <v>1603</v>
      </c>
      <c r="C623" t="s">
        <v>1381</v>
      </c>
      <c r="D623" t="s">
        <v>1374</v>
      </c>
      <c r="E623" s="2">
        <v>44949.957546296297</v>
      </c>
      <c r="F623" s="2">
        <v>44918.957546296297</v>
      </c>
      <c r="G623">
        <v>6.91</v>
      </c>
      <c r="H623" t="s">
        <v>2073</v>
      </c>
    </row>
    <row r="624" spans="1:8" x14ac:dyDescent="0.25">
      <c r="A624" t="s">
        <v>192</v>
      </c>
      <c r="B624">
        <v>1209</v>
      </c>
      <c r="C624" t="s">
        <v>1373</v>
      </c>
      <c r="D624" t="s">
        <v>1377</v>
      </c>
      <c r="E624" s="2">
        <v>43974.605706018519</v>
      </c>
      <c r="F624" s="2">
        <v>44472.518958333327</v>
      </c>
      <c r="G624">
        <v>5.44</v>
      </c>
      <c r="H624" t="s">
        <v>2074</v>
      </c>
    </row>
    <row r="625" spans="1:8" x14ac:dyDescent="0.25">
      <c r="A625" t="s">
        <v>648</v>
      </c>
      <c r="B625">
        <v>2479</v>
      </c>
      <c r="C625" t="s">
        <v>1373</v>
      </c>
      <c r="D625" t="s">
        <v>1377</v>
      </c>
      <c r="E625" s="2">
        <v>44551.049664351849</v>
      </c>
      <c r="F625" s="2">
        <v>45115.201990740738</v>
      </c>
      <c r="G625">
        <v>7.4</v>
      </c>
      <c r="H625" t="s">
        <v>2075</v>
      </c>
    </row>
    <row r="626" spans="1:8" x14ac:dyDescent="0.25">
      <c r="A626" t="s">
        <v>680</v>
      </c>
      <c r="B626">
        <v>1446</v>
      </c>
      <c r="C626" t="s">
        <v>1379</v>
      </c>
      <c r="D626" t="s">
        <v>1377</v>
      </c>
      <c r="E626" s="2">
        <v>44907.013240740736</v>
      </c>
      <c r="F626" s="2">
        <v>44880.013240740736</v>
      </c>
      <c r="G626">
        <v>19.3</v>
      </c>
      <c r="H626" t="s">
        <v>2076</v>
      </c>
    </row>
    <row r="627" spans="1:8" x14ac:dyDescent="0.25">
      <c r="A627" t="s">
        <v>1256</v>
      </c>
      <c r="B627">
        <v>2229</v>
      </c>
      <c r="C627" t="s">
        <v>1379</v>
      </c>
      <c r="D627" t="s">
        <v>1377</v>
      </c>
      <c r="E627" s="2">
        <v>43779.808541666673</v>
      </c>
      <c r="F627" s="2">
        <v>44963.058645833327</v>
      </c>
      <c r="G627">
        <v>8.11</v>
      </c>
      <c r="H627" t="s">
        <v>2077</v>
      </c>
    </row>
    <row r="628" spans="1:8" x14ac:dyDescent="0.25">
      <c r="A628" t="s">
        <v>866</v>
      </c>
      <c r="B628">
        <v>1999</v>
      </c>
      <c r="C628" t="s">
        <v>1373</v>
      </c>
      <c r="D628" t="s">
        <v>1377</v>
      </c>
      <c r="E628" s="2">
        <v>44998.295995370368</v>
      </c>
      <c r="F628" s="2">
        <v>44958.295995370368</v>
      </c>
      <c r="G628">
        <v>5.62</v>
      </c>
      <c r="H628" t="s">
        <v>2078</v>
      </c>
    </row>
    <row r="629" spans="1:8" x14ac:dyDescent="0.25">
      <c r="A629" t="s">
        <v>1004</v>
      </c>
      <c r="B629">
        <v>1772</v>
      </c>
      <c r="C629" t="s">
        <v>1373</v>
      </c>
      <c r="D629" t="s">
        <v>1377</v>
      </c>
      <c r="E629" s="2">
        <v>44255.34107638889</v>
      </c>
      <c r="F629" s="2">
        <v>44532.620879629627</v>
      </c>
      <c r="G629">
        <v>17.87</v>
      </c>
      <c r="H629" t="s">
        <v>2079</v>
      </c>
    </row>
    <row r="630" spans="1:8" x14ac:dyDescent="0.25">
      <c r="A630" t="s">
        <v>2080</v>
      </c>
      <c r="B630">
        <v>1450</v>
      </c>
      <c r="C630" t="s">
        <v>1381</v>
      </c>
      <c r="D630" t="s">
        <v>1374</v>
      </c>
      <c r="E630" s="2">
        <v>43932.860729166663</v>
      </c>
      <c r="F630" s="2">
        <v>44982.030717592592</v>
      </c>
      <c r="G630">
        <v>9.32</v>
      </c>
      <c r="H630" t="s">
        <v>2081</v>
      </c>
    </row>
    <row r="631" spans="1:8" x14ac:dyDescent="0.25">
      <c r="A631" t="s">
        <v>1005</v>
      </c>
      <c r="B631">
        <v>1073</v>
      </c>
      <c r="C631" t="s">
        <v>1381</v>
      </c>
      <c r="D631" t="s">
        <v>1377</v>
      </c>
      <c r="E631" s="2">
        <v>43888.755057870367</v>
      </c>
      <c r="F631" s="2">
        <v>44592.579918981479</v>
      </c>
      <c r="G631">
        <v>11.96</v>
      </c>
      <c r="H631" t="s">
        <v>2082</v>
      </c>
    </row>
    <row r="632" spans="1:8" x14ac:dyDescent="0.25">
      <c r="A632" t="s">
        <v>1009</v>
      </c>
      <c r="B632">
        <v>1869</v>
      </c>
      <c r="C632" t="s">
        <v>1379</v>
      </c>
      <c r="D632" t="s">
        <v>1377</v>
      </c>
      <c r="E632" s="2">
        <v>43910.021249999998</v>
      </c>
      <c r="F632" s="2">
        <v>44795.542372685188</v>
      </c>
      <c r="G632">
        <v>18.329999999999998</v>
      </c>
      <c r="H632" t="s">
        <v>2083</v>
      </c>
    </row>
    <row r="633" spans="1:8" x14ac:dyDescent="0.25">
      <c r="A633" t="s">
        <v>1328</v>
      </c>
      <c r="B633">
        <v>2437</v>
      </c>
      <c r="C633" t="s">
        <v>1373</v>
      </c>
      <c r="D633" t="s">
        <v>1374</v>
      </c>
      <c r="E633" s="2">
        <v>44947.550405092603</v>
      </c>
      <c r="F633" s="2">
        <v>45134.957592592589</v>
      </c>
      <c r="G633">
        <v>6.34</v>
      </c>
      <c r="H633" t="s">
        <v>2084</v>
      </c>
    </row>
    <row r="634" spans="1:8" x14ac:dyDescent="0.25">
      <c r="A634" t="s">
        <v>568</v>
      </c>
      <c r="B634">
        <v>1750</v>
      </c>
      <c r="C634" t="s">
        <v>1381</v>
      </c>
      <c r="D634" t="s">
        <v>1377</v>
      </c>
      <c r="E634" s="2">
        <v>43444.175902777781</v>
      </c>
      <c r="F634" s="2">
        <v>45047.948078703703</v>
      </c>
      <c r="G634">
        <v>18.96</v>
      </c>
      <c r="H634" t="s">
        <v>2085</v>
      </c>
    </row>
    <row r="635" spans="1:8" x14ac:dyDescent="0.25">
      <c r="A635" t="s">
        <v>165</v>
      </c>
      <c r="B635">
        <v>1803</v>
      </c>
      <c r="C635" t="s">
        <v>1373</v>
      </c>
      <c r="D635" t="s">
        <v>1374</v>
      </c>
      <c r="E635" s="2">
        <v>43626.609502314823</v>
      </c>
      <c r="F635" s="2">
        <v>44688.336041666669</v>
      </c>
      <c r="G635">
        <v>17.2</v>
      </c>
      <c r="H635" t="s">
        <v>2086</v>
      </c>
    </row>
    <row r="636" spans="1:8" x14ac:dyDescent="0.25">
      <c r="A636" t="s">
        <v>1269</v>
      </c>
      <c r="B636">
        <v>1516</v>
      </c>
      <c r="C636" t="s">
        <v>1379</v>
      </c>
      <c r="D636" t="s">
        <v>1374</v>
      </c>
      <c r="E636" s="2">
        <v>44682.038564814808</v>
      </c>
      <c r="F636" s="2">
        <v>44634.038564814808</v>
      </c>
      <c r="G636">
        <v>18.809999999999999</v>
      </c>
      <c r="H636" t="s">
        <v>2087</v>
      </c>
    </row>
    <row r="637" spans="1:8" x14ac:dyDescent="0.25">
      <c r="A637" t="s">
        <v>504</v>
      </c>
      <c r="B637">
        <v>2310</v>
      </c>
      <c r="C637" t="s">
        <v>1379</v>
      </c>
      <c r="D637" t="s">
        <v>1374</v>
      </c>
      <c r="E637" s="2">
        <v>44592.752349537041</v>
      </c>
      <c r="F637" s="2">
        <v>44987.944768518522</v>
      </c>
      <c r="G637">
        <v>15.2</v>
      </c>
      <c r="H637" t="s">
        <v>2088</v>
      </c>
    </row>
    <row r="638" spans="1:8" x14ac:dyDescent="0.25">
      <c r="A638" t="s">
        <v>233</v>
      </c>
      <c r="B638">
        <v>1082</v>
      </c>
      <c r="C638" t="s">
        <v>1379</v>
      </c>
      <c r="D638" t="s">
        <v>1374</v>
      </c>
      <c r="E638" s="2">
        <v>44467.031493055547</v>
      </c>
      <c r="F638" s="2">
        <v>45095.520300925928</v>
      </c>
      <c r="G638">
        <v>8.81</v>
      </c>
      <c r="H638" t="s">
        <v>2089</v>
      </c>
    </row>
    <row r="639" spans="1:8" x14ac:dyDescent="0.25">
      <c r="A639" t="s">
        <v>399</v>
      </c>
      <c r="B639">
        <v>2271</v>
      </c>
      <c r="C639" t="s">
        <v>1381</v>
      </c>
      <c r="D639" t="s">
        <v>1377</v>
      </c>
      <c r="E639" s="2">
        <v>44079.302222222221</v>
      </c>
      <c r="F639" s="2">
        <v>44905.793379629627</v>
      </c>
      <c r="G639">
        <v>10.49</v>
      </c>
      <c r="H639" t="s">
        <v>2090</v>
      </c>
    </row>
    <row r="640" spans="1:8" x14ac:dyDescent="0.25">
      <c r="A640" t="s">
        <v>164</v>
      </c>
      <c r="B640">
        <v>1052</v>
      </c>
      <c r="C640" t="s">
        <v>1381</v>
      </c>
      <c r="D640" t="s">
        <v>1374</v>
      </c>
      <c r="E640" s="2">
        <v>43510.069224537037</v>
      </c>
      <c r="F640" s="2">
        <v>44892.554062499999</v>
      </c>
      <c r="G640">
        <v>19.260000000000002</v>
      </c>
      <c r="H640" t="s">
        <v>2091</v>
      </c>
    </row>
    <row r="641" spans="1:8" x14ac:dyDescent="0.25">
      <c r="A641" t="s">
        <v>565</v>
      </c>
      <c r="B641">
        <v>1289</v>
      </c>
      <c r="C641" t="s">
        <v>1379</v>
      </c>
      <c r="D641" t="s">
        <v>1377</v>
      </c>
      <c r="E641" s="2">
        <v>43604.456863425927</v>
      </c>
      <c r="F641" s="2">
        <v>44955.648032407407</v>
      </c>
      <c r="G641">
        <v>17.16</v>
      </c>
      <c r="H641" t="s">
        <v>2092</v>
      </c>
    </row>
    <row r="642" spans="1:8" x14ac:dyDescent="0.25">
      <c r="A642" t="s">
        <v>2093</v>
      </c>
      <c r="B642">
        <v>1611</v>
      </c>
      <c r="C642" t="s">
        <v>1379</v>
      </c>
      <c r="D642" t="s">
        <v>1377</v>
      </c>
      <c r="E642" s="2">
        <v>43986.958715277768</v>
      </c>
      <c r="F642" s="2">
        <v>44477.490856481483</v>
      </c>
      <c r="G642">
        <v>6.27</v>
      </c>
      <c r="H642" t="s">
        <v>2094</v>
      </c>
    </row>
    <row r="643" spans="1:8" x14ac:dyDescent="0.25">
      <c r="A643" t="s">
        <v>578</v>
      </c>
      <c r="B643">
        <v>1325</v>
      </c>
      <c r="C643" t="s">
        <v>1379</v>
      </c>
      <c r="D643" t="s">
        <v>1374</v>
      </c>
      <c r="E643" s="2">
        <v>44875.130462962959</v>
      </c>
      <c r="F643" s="2">
        <v>44826.130462962959</v>
      </c>
      <c r="G643">
        <v>17.48</v>
      </c>
      <c r="H643" t="s">
        <v>2095</v>
      </c>
    </row>
    <row r="644" spans="1:8" x14ac:dyDescent="0.25">
      <c r="A644" t="s">
        <v>425</v>
      </c>
      <c r="B644">
        <v>1687</v>
      </c>
      <c r="C644" t="s">
        <v>1379</v>
      </c>
      <c r="D644" t="s">
        <v>1374</v>
      </c>
      <c r="E644" s="2">
        <v>44261.085173611107</v>
      </c>
      <c r="F644" s="2">
        <v>45059.227256944447</v>
      </c>
      <c r="G644">
        <v>19.29</v>
      </c>
      <c r="H644" t="s">
        <v>2096</v>
      </c>
    </row>
    <row r="645" spans="1:8" x14ac:dyDescent="0.25">
      <c r="A645" t="s">
        <v>715</v>
      </c>
      <c r="B645">
        <v>1040</v>
      </c>
      <c r="C645" t="s">
        <v>1379</v>
      </c>
      <c r="D645" t="s">
        <v>1374</v>
      </c>
      <c r="E645" s="2">
        <v>44054.563958333332</v>
      </c>
      <c r="F645" s="2">
        <v>44889.498252314806</v>
      </c>
      <c r="G645">
        <v>7.1</v>
      </c>
      <c r="H645" t="s">
        <v>2097</v>
      </c>
    </row>
    <row r="646" spans="1:8" x14ac:dyDescent="0.25">
      <c r="A646" t="s">
        <v>515</v>
      </c>
      <c r="B646">
        <v>1079</v>
      </c>
      <c r="C646" t="s">
        <v>1373</v>
      </c>
      <c r="D646" t="s">
        <v>1377</v>
      </c>
      <c r="E646" s="2">
        <v>44341.135821759257</v>
      </c>
      <c r="F646" s="2">
        <v>45097.723321759258</v>
      </c>
      <c r="G646">
        <v>15.62</v>
      </c>
      <c r="H646" t="s">
        <v>2098</v>
      </c>
    </row>
    <row r="647" spans="1:8" x14ac:dyDescent="0.25">
      <c r="A647" t="s">
        <v>464</v>
      </c>
      <c r="B647">
        <v>1799</v>
      </c>
      <c r="C647" t="s">
        <v>1381</v>
      </c>
      <c r="D647" t="s">
        <v>1377</v>
      </c>
      <c r="E647" s="2">
        <v>44746.168495370373</v>
      </c>
      <c r="F647" s="2">
        <v>44709.168495370373</v>
      </c>
      <c r="G647">
        <v>7.81</v>
      </c>
      <c r="H647" t="s">
        <v>2099</v>
      </c>
    </row>
    <row r="648" spans="1:8" x14ac:dyDescent="0.25">
      <c r="A648" t="s">
        <v>302</v>
      </c>
      <c r="B648">
        <v>1721</v>
      </c>
      <c r="C648" t="s">
        <v>1379</v>
      </c>
      <c r="D648" t="s">
        <v>1377</v>
      </c>
      <c r="E648" s="2">
        <v>44729.061666666668</v>
      </c>
      <c r="F648" s="2">
        <v>45040.49391203704</v>
      </c>
      <c r="G648">
        <v>14.95</v>
      </c>
      <c r="H648" t="s">
        <v>2100</v>
      </c>
    </row>
    <row r="649" spans="1:8" x14ac:dyDescent="0.25">
      <c r="A649" t="s">
        <v>512</v>
      </c>
      <c r="B649">
        <v>2475</v>
      </c>
      <c r="C649" t="s">
        <v>1379</v>
      </c>
      <c r="D649" t="s">
        <v>1374</v>
      </c>
      <c r="E649" s="2">
        <v>44790.722511574073</v>
      </c>
      <c r="F649" s="2">
        <v>44753.722511574073</v>
      </c>
      <c r="G649">
        <v>6.82</v>
      </c>
      <c r="H649" t="s">
        <v>2101</v>
      </c>
    </row>
    <row r="650" spans="1:8" x14ac:dyDescent="0.25">
      <c r="A650" t="s">
        <v>2102</v>
      </c>
      <c r="B650">
        <v>2080</v>
      </c>
      <c r="C650" t="s">
        <v>1373</v>
      </c>
      <c r="D650" t="s">
        <v>1377</v>
      </c>
      <c r="E650" s="2">
        <v>43692.499050925922</v>
      </c>
      <c r="F650" s="2">
        <v>45051.556388888886</v>
      </c>
      <c r="G650">
        <v>6.19</v>
      </c>
      <c r="H650" t="s">
        <v>2103</v>
      </c>
    </row>
    <row r="651" spans="1:8" x14ac:dyDescent="0.25">
      <c r="A651" t="s">
        <v>814</v>
      </c>
      <c r="B651">
        <v>1079</v>
      </c>
      <c r="C651" t="s">
        <v>1381</v>
      </c>
      <c r="D651" t="s">
        <v>1377</v>
      </c>
      <c r="E651" s="2">
        <v>44810.957418981481</v>
      </c>
      <c r="F651" s="2">
        <v>44766.957418981481</v>
      </c>
      <c r="G651">
        <v>18.399999999999999</v>
      </c>
      <c r="H651" t="s">
        <v>2104</v>
      </c>
    </row>
    <row r="652" spans="1:8" x14ac:dyDescent="0.25">
      <c r="A652" t="s">
        <v>481</v>
      </c>
      <c r="B652">
        <v>1713</v>
      </c>
      <c r="C652" t="s">
        <v>1379</v>
      </c>
      <c r="D652" t="s">
        <v>1374</v>
      </c>
      <c r="E652" s="2">
        <v>44544.492650462962</v>
      </c>
      <c r="F652" s="2">
        <v>44594.021678240737</v>
      </c>
      <c r="G652">
        <v>18.399999999999999</v>
      </c>
      <c r="H652" t="s">
        <v>2105</v>
      </c>
    </row>
    <row r="653" spans="1:8" x14ac:dyDescent="0.25">
      <c r="A653" t="s">
        <v>309</v>
      </c>
      <c r="B653">
        <v>1306</v>
      </c>
      <c r="C653" t="s">
        <v>1373</v>
      </c>
      <c r="D653" t="s">
        <v>1377</v>
      </c>
      <c r="E653" s="2">
        <v>44526.902002314811</v>
      </c>
      <c r="F653" s="2">
        <v>45009.255798611113</v>
      </c>
      <c r="G653">
        <v>7.57</v>
      </c>
      <c r="H653" t="s">
        <v>2106</v>
      </c>
    </row>
    <row r="654" spans="1:8" x14ac:dyDescent="0.25">
      <c r="A654" t="s">
        <v>2107</v>
      </c>
      <c r="B654">
        <v>1481</v>
      </c>
      <c r="C654" t="s">
        <v>1381</v>
      </c>
      <c r="D654" t="s">
        <v>1374</v>
      </c>
      <c r="E654" s="2">
        <v>43663.515266203707</v>
      </c>
      <c r="F654" s="2">
        <v>44987.325937499998</v>
      </c>
      <c r="G654">
        <v>14.91</v>
      </c>
      <c r="H654" t="s">
        <v>2108</v>
      </c>
    </row>
    <row r="655" spans="1:8" x14ac:dyDescent="0.25">
      <c r="A655" t="s">
        <v>1225</v>
      </c>
      <c r="B655">
        <v>2396</v>
      </c>
      <c r="C655" t="s">
        <v>1379</v>
      </c>
      <c r="D655" t="s">
        <v>1374</v>
      </c>
      <c r="E655" s="2">
        <v>44621.978819444441</v>
      </c>
      <c r="F655" s="2">
        <v>45019.370266203703</v>
      </c>
      <c r="G655">
        <v>17.309999999999999</v>
      </c>
      <c r="H655" t="s">
        <v>2109</v>
      </c>
    </row>
    <row r="656" spans="1:8" x14ac:dyDescent="0.25">
      <c r="A656" t="s">
        <v>1214</v>
      </c>
      <c r="B656">
        <v>1311</v>
      </c>
      <c r="C656" t="s">
        <v>1373</v>
      </c>
      <c r="D656" t="s">
        <v>1377</v>
      </c>
      <c r="E656" s="2">
        <v>43852.56046296296</v>
      </c>
      <c r="F656" s="2">
        <v>44687.660810185182</v>
      </c>
      <c r="G656">
        <v>6.27</v>
      </c>
      <c r="H656" t="s">
        <v>2110</v>
      </c>
    </row>
    <row r="657" spans="1:8" x14ac:dyDescent="0.25">
      <c r="A657" t="s">
        <v>410</v>
      </c>
      <c r="B657">
        <v>2497</v>
      </c>
      <c r="C657" t="s">
        <v>1373</v>
      </c>
      <c r="D657" t="s">
        <v>1377</v>
      </c>
      <c r="E657" s="2">
        <v>44662.38858796296</v>
      </c>
      <c r="F657" s="2">
        <v>44942.352673611109</v>
      </c>
      <c r="G657">
        <v>19.309999999999999</v>
      </c>
      <c r="H657" t="s">
        <v>2111</v>
      </c>
    </row>
    <row r="658" spans="1:8" x14ac:dyDescent="0.25">
      <c r="A658" t="s">
        <v>1042</v>
      </c>
      <c r="B658">
        <v>1355</v>
      </c>
      <c r="C658" t="s">
        <v>1381</v>
      </c>
      <c r="D658" t="s">
        <v>1374</v>
      </c>
      <c r="E658" s="2">
        <v>43973.669803240737</v>
      </c>
      <c r="F658" s="2">
        <v>45036.851018518522</v>
      </c>
      <c r="G658">
        <v>9.76</v>
      </c>
      <c r="H658" t="s">
        <v>2112</v>
      </c>
    </row>
    <row r="659" spans="1:8" x14ac:dyDescent="0.25">
      <c r="A659" t="s">
        <v>1358</v>
      </c>
      <c r="B659">
        <v>1826</v>
      </c>
      <c r="C659" t="s">
        <v>1379</v>
      </c>
      <c r="D659" t="s">
        <v>1374</v>
      </c>
      <c r="E659" s="2">
        <v>44106.772766203707</v>
      </c>
      <c r="F659" s="2">
        <v>44551.772604166668</v>
      </c>
      <c r="G659">
        <v>11.66</v>
      </c>
      <c r="H659" t="s">
        <v>2113</v>
      </c>
    </row>
    <row r="660" spans="1:8" x14ac:dyDescent="0.25">
      <c r="A660" t="s">
        <v>927</v>
      </c>
      <c r="B660">
        <v>1767</v>
      </c>
      <c r="C660" t="s">
        <v>1381</v>
      </c>
      <c r="D660" t="s">
        <v>1374</v>
      </c>
      <c r="E660" s="2">
        <v>44490.268240740741</v>
      </c>
      <c r="F660" s="2">
        <v>44758.223252314812</v>
      </c>
      <c r="G660">
        <v>19.25</v>
      </c>
      <c r="H660" t="s">
        <v>2114</v>
      </c>
    </row>
    <row r="661" spans="1:8" x14ac:dyDescent="0.25">
      <c r="A661" t="s">
        <v>1099</v>
      </c>
      <c r="B661">
        <v>1367</v>
      </c>
      <c r="C661" t="s">
        <v>1373</v>
      </c>
      <c r="D661" t="s">
        <v>1377</v>
      </c>
      <c r="E661" s="2">
        <v>43581.570034722223</v>
      </c>
      <c r="F661" s="2">
        <v>45026.885324074072</v>
      </c>
      <c r="G661">
        <v>10.93</v>
      </c>
      <c r="H661" t="s">
        <v>2115</v>
      </c>
    </row>
    <row r="662" spans="1:8" x14ac:dyDescent="0.25">
      <c r="A662" t="s">
        <v>1288</v>
      </c>
      <c r="B662">
        <v>1225</v>
      </c>
      <c r="C662" t="s">
        <v>1379</v>
      </c>
      <c r="D662" t="s">
        <v>1377</v>
      </c>
      <c r="E662" s="2">
        <v>43869.772418981483</v>
      </c>
      <c r="F662" s="2">
        <v>44766.466747685183</v>
      </c>
      <c r="G662">
        <v>13.93</v>
      </c>
      <c r="H662" t="s">
        <v>2116</v>
      </c>
    </row>
    <row r="663" spans="1:8" x14ac:dyDescent="0.25">
      <c r="A663" t="s">
        <v>2117</v>
      </c>
      <c r="B663">
        <v>1468</v>
      </c>
      <c r="C663" t="s">
        <v>1379</v>
      </c>
      <c r="D663" t="s">
        <v>1374</v>
      </c>
      <c r="E663" s="2">
        <v>44011.286076388889</v>
      </c>
      <c r="F663" s="2">
        <v>45023.203009259261</v>
      </c>
      <c r="G663">
        <v>16.57</v>
      </c>
      <c r="H663" t="s">
        <v>2118</v>
      </c>
    </row>
    <row r="664" spans="1:8" x14ac:dyDescent="0.25">
      <c r="A664" t="s">
        <v>265</v>
      </c>
      <c r="B664">
        <v>1880</v>
      </c>
      <c r="C664" t="s">
        <v>1373</v>
      </c>
      <c r="D664" t="s">
        <v>1377</v>
      </c>
      <c r="E664" s="2">
        <v>43530.624791666669</v>
      </c>
      <c r="F664" s="2">
        <v>45086.008217592593</v>
      </c>
      <c r="G664">
        <v>9.2899999999999991</v>
      </c>
      <c r="H664" t="s">
        <v>2119</v>
      </c>
    </row>
    <row r="665" spans="1:8" x14ac:dyDescent="0.25">
      <c r="A665" t="s">
        <v>223</v>
      </c>
      <c r="B665">
        <v>1083</v>
      </c>
      <c r="C665" t="s">
        <v>1381</v>
      </c>
      <c r="D665" t="s">
        <v>1374</v>
      </c>
      <c r="E665" s="2">
        <v>44421.597233796303</v>
      </c>
      <c r="F665" s="2">
        <v>44974.923888888887</v>
      </c>
      <c r="G665">
        <v>13.2</v>
      </c>
      <c r="H665" t="s">
        <v>2120</v>
      </c>
    </row>
    <row r="666" spans="1:8" x14ac:dyDescent="0.25">
      <c r="A666" t="s">
        <v>642</v>
      </c>
      <c r="B666">
        <v>1402</v>
      </c>
      <c r="C666" t="s">
        <v>1381</v>
      </c>
      <c r="D666" t="s">
        <v>1374</v>
      </c>
      <c r="E666" s="2">
        <v>44631.597615740742</v>
      </c>
      <c r="F666" s="2">
        <v>44588.597615740742</v>
      </c>
      <c r="G666">
        <v>7.76</v>
      </c>
      <c r="H666" t="s">
        <v>2121</v>
      </c>
    </row>
    <row r="667" spans="1:8" x14ac:dyDescent="0.25">
      <c r="A667" t="s">
        <v>185</v>
      </c>
      <c r="B667">
        <v>2075</v>
      </c>
      <c r="C667" t="s">
        <v>1373</v>
      </c>
      <c r="D667" t="s">
        <v>1374</v>
      </c>
      <c r="E667" s="2">
        <v>44946.529953703714</v>
      </c>
      <c r="F667" s="2">
        <v>44936.529953703714</v>
      </c>
      <c r="G667">
        <v>6.87</v>
      </c>
      <c r="H667" t="s">
        <v>2122</v>
      </c>
    </row>
    <row r="668" spans="1:8" x14ac:dyDescent="0.25">
      <c r="A668" t="s">
        <v>2123</v>
      </c>
      <c r="B668">
        <v>1805</v>
      </c>
      <c r="C668" t="s">
        <v>1373</v>
      </c>
      <c r="D668" t="s">
        <v>1374</v>
      </c>
      <c r="E668" s="2">
        <v>43889.977071759262</v>
      </c>
      <c r="F668" s="2">
        <v>44982.527002314811</v>
      </c>
      <c r="G668">
        <v>12.56</v>
      </c>
      <c r="H668" t="s">
        <v>2124</v>
      </c>
    </row>
    <row r="669" spans="1:8" x14ac:dyDescent="0.25">
      <c r="A669" t="s">
        <v>440</v>
      </c>
      <c r="B669">
        <v>1425</v>
      </c>
      <c r="C669" t="s">
        <v>1373</v>
      </c>
      <c r="D669" t="s">
        <v>1374</v>
      </c>
      <c r="E669" s="2">
        <v>43812.87572916667</v>
      </c>
      <c r="F669" s="2">
        <v>44564.919305555559</v>
      </c>
      <c r="G669">
        <v>13.68</v>
      </c>
      <c r="H669" t="s">
        <v>2125</v>
      </c>
    </row>
    <row r="670" spans="1:8" x14ac:dyDescent="0.25">
      <c r="A670" t="s">
        <v>300</v>
      </c>
      <c r="B670">
        <v>1433</v>
      </c>
      <c r="C670" t="s">
        <v>1379</v>
      </c>
      <c r="D670" t="s">
        <v>1374</v>
      </c>
      <c r="E670" s="2">
        <v>44643.981192129628</v>
      </c>
      <c r="F670" s="2">
        <v>44606.981192129628</v>
      </c>
      <c r="G670">
        <v>9.6999999999999993</v>
      </c>
      <c r="H670" t="s">
        <v>2126</v>
      </c>
    </row>
    <row r="671" spans="1:8" x14ac:dyDescent="0.25">
      <c r="A671" t="s">
        <v>2127</v>
      </c>
      <c r="B671">
        <v>1149</v>
      </c>
      <c r="C671" t="s">
        <v>1381</v>
      </c>
      <c r="D671" t="s">
        <v>1374</v>
      </c>
      <c r="E671" s="2">
        <v>44512.085763888892</v>
      </c>
      <c r="F671" s="2">
        <v>44715.71193287037</v>
      </c>
      <c r="G671">
        <v>8.83</v>
      </c>
      <c r="H671" t="s">
        <v>2128</v>
      </c>
    </row>
    <row r="672" spans="1:8" x14ac:dyDescent="0.25">
      <c r="A672" t="s">
        <v>1230</v>
      </c>
      <c r="B672">
        <v>1099</v>
      </c>
      <c r="C672" t="s">
        <v>1379</v>
      </c>
      <c r="D672" t="s">
        <v>1377</v>
      </c>
      <c r="E672" s="2">
        <v>44982.834791666668</v>
      </c>
      <c r="F672" s="2">
        <v>44960.834791666668</v>
      </c>
      <c r="G672">
        <v>18.59</v>
      </c>
      <c r="H672" t="s">
        <v>2129</v>
      </c>
    </row>
    <row r="673" spans="1:8" x14ac:dyDescent="0.25">
      <c r="A673" t="s">
        <v>606</v>
      </c>
      <c r="B673">
        <v>2432</v>
      </c>
      <c r="C673" t="s">
        <v>1379</v>
      </c>
      <c r="D673" t="s">
        <v>1377</v>
      </c>
      <c r="E673" s="2">
        <v>44204.462812500002</v>
      </c>
      <c r="F673" s="2">
        <v>44518.712071759262</v>
      </c>
      <c r="G673">
        <v>7.3</v>
      </c>
      <c r="H673" t="s">
        <v>2130</v>
      </c>
    </row>
    <row r="674" spans="1:8" x14ac:dyDescent="0.25">
      <c r="A674" t="s">
        <v>123</v>
      </c>
      <c r="B674">
        <v>1144</v>
      </c>
      <c r="C674" t="s">
        <v>1379</v>
      </c>
      <c r="D674" t="s">
        <v>1374</v>
      </c>
      <c r="E674" s="2">
        <v>44593.618946759263</v>
      </c>
      <c r="F674" s="2">
        <v>45071.505173611113</v>
      </c>
      <c r="G674">
        <v>19.8</v>
      </c>
      <c r="H674" t="s">
        <v>2131</v>
      </c>
    </row>
    <row r="675" spans="1:8" x14ac:dyDescent="0.25">
      <c r="A675" t="s">
        <v>777</v>
      </c>
      <c r="B675">
        <v>1141</v>
      </c>
      <c r="C675" t="s">
        <v>1381</v>
      </c>
      <c r="D675" t="s">
        <v>1374</v>
      </c>
      <c r="E675" s="2">
        <v>44900.424062500002</v>
      </c>
      <c r="F675" s="2">
        <v>44881.424062500002</v>
      </c>
      <c r="G675">
        <v>15.9</v>
      </c>
      <c r="H675" t="s">
        <v>2132</v>
      </c>
    </row>
    <row r="676" spans="1:8" x14ac:dyDescent="0.25">
      <c r="A676" t="s">
        <v>167</v>
      </c>
      <c r="B676">
        <v>2327</v>
      </c>
      <c r="C676" t="s">
        <v>1379</v>
      </c>
      <c r="D676" t="s">
        <v>1377</v>
      </c>
      <c r="E676" s="2">
        <v>44815.725219907406</v>
      </c>
      <c r="F676" s="2">
        <v>44787.725219907406</v>
      </c>
      <c r="G676">
        <v>13.63</v>
      </c>
      <c r="H676" t="s">
        <v>2133</v>
      </c>
    </row>
    <row r="677" spans="1:8" x14ac:dyDescent="0.25">
      <c r="A677" t="s">
        <v>205</v>
      </c>
      <c r="B677">
        <v>1619</v>
      </c>
      <c r="C677" t="s">
        <v>1379</v>
      </c>
      <c r="D677" t="s">
        <v>1377</v>
      </c>
      <c r="E677" s="2">
        <v>43846.478587962964</v>
      </c>
      <c r="F677" s="2">
        <v>45064.843622685177</v>
      </c>
      <c r="G677">
        <v>6.34</v>
      </c>
      <c r="H677" t="s">
        <v>2134</v>
      </c>
    </row>
    <row r="678" spans="1:8" x14ac:dyDescent="0.25">
      <c r="A678" t="s">
        <v>295</v>
      </c>
      <c r="B678">
        <v>1542</v>
      </c>
      <c r="C678" t="s">
        <v>1373</v>
      </c>
      <c r="D678" t="s">
        <v>1377</v>
      </c>
      <c r="E678" s="2">
        <v>43507.556620370371</v>
      </c>
      <c r="F678" s="2">
        <v>45130.61146990741</v>
      </c>
      <c r="G678">
        <v>10.199999999999999</v>
      </c>
      <c r="H678" t="s">
        <v>2135</v>
      </c>
    </row>
    <row r="679" spans="1:8" x14ac:dyDescent="0.25">
      <c r="A679" t="s">
        <v>93</v>
      </c>
      <c r="B679">
        <v>1701</v>
      </c>
      <c r="C679" t="s">
        <v>1381</v>
      </c>
      <c r="D679" t="s">
        <v>1377</v>
      </c>
      <c r="E679" s="2">
        <v>44476.346122685187</v>
      </c>
      <c r="F679" s="2">
        <v>44450.346122685187</v>
      </c>
      <c r="G679">
        <v>13.97</v>
      </c>
      <c r="H679" t="s">
        <v>2136</v>
      </c>
    </row>
    <row r="680" spans="1:8" x14ac:dyDescent="0.25">
      <c r="A680" t="s">
        <v>252</v>
      </c>
      <c r="B680">
        <v>1794</v>
      </c>
      <c r="C680" t="s">
        <v>1379</v>
      </c>
      <c r="D680" t="s">
        <v>1374</v>
      </c>
      <c r="E680" s="2">
        <v>43723.285532407397</v>
      </c>
      <c r="F680" s="2">
        <v>44934.509409722217</v>
      </c>
      <c r="G680">
        <v>11.54</v>
      </c>
      <c r="H680" t="s">
        <v>2137</v>
      </c>
    </row>
    <row r="681" spans="1:8" x14ac:dyDescent="0.25">
      <c r="A681" t="s">
        <v>1325</v>
      </c>
      <c r="B681">
        <v>1138</v>
      </c>
      <c r="C681" t="s">
        <v>1373</v>
      </c>
      <c r="D681" t="s">
        <v>1374</v>
      </c>
      <c r="E681" s="2">
        <v>44062.694953703707</v>
      </c>
      <c r="F681" s="2">
        <v>45063.992858796293</v>
      </c>
      <c r="G681">
        <v>15.4</v>
      </c>
      <c r="H681" t="s">
        <v>2138</v>
      </c>
    </row>
    <row r="682" spans="1:8" x14ac:dyDescent="0.25">
      <c r="A682" t="s">
        <v>2139</v>
      </c>
      <c r="B682">
        <v>1005</v>
      </c>
      <c r="C682" t="s">
        <v>1379</v>
      </c>
      <c r="D682" t="s">
        <v>1374</v>
      </c>
      <c r="E682" s="2">
        <v>44829.00509259259</v>
      </c>
      <c r="F682" s="2">
        <v>44825.00509259259</v>
      </c>
      <c r="G682">
        <v>6.3</v>
      </c>
      <c r="H682" t="s">
        <v>2140</v>
      </c>
    </row>
    <row r="683" spans="1:8" x14ac:dyDescent="0.25">
      <c r="A683" t="s">
        <v>2141</v>
      </c>
      <c r="B683">
        <v>1131</v>
      </c>
      <c r="C683" t="s">
        <v>1381</v>
      </c>
      <c r="D683" t="s">
        <v>1374</v>
      </c>
      <c r="E683" s="2">
        <v>44725.047500000001</v>
      </c>
      <c r="F683" s="2">
        <v>44689.047500000001</v>
      </c>
      <c r="G683">
        <v>16.25</v>
      </c>
      <c r="H683" t="s">
        <v>2142</v>
      </c>
    </row>
    <row r="684" spans="1:8" x14ac:dyDescent="0.25">
      <c r="A684" t="s">
        <v>912</v>
      </c>
      <c r="B684">
        <v>1287</v>
      </c>
      <c r="C684" t="s">
        <v>1381</v>
      </c>
      <c r="D684" t="s">
        <v>1377</v>
      </c>
      <c r="E684" s="2">
        <v>44237.915416666663</v>
      </c>
      <c r="F684" s="2">
        <v>44602.713680555556</v>
      </c>
      <c r="G684">
        <v>15.2</v>
      </c>
      <c r="H684" t="s">
        <v>2143</v>
      </c>
    </row>
    <row r="685" spans="1:8" x14ac:dyDescent="0.25">
      <c r="A685" t="s">
        <v>316</v>
      </c>
      <c r="B685">
        <v>1793</v>
      </c>
      <c r="C685" t="s">
        <v>1381</v>
      </c>
      <c r="D685" t="s">
        <v>1374</v>
      </c>
      <c r="E685" s="2">
        <v>44126.517048611109</v>
      </c>
      <c r="F685" s="2">
        <v>44869.856111111112</v>
      </c>
      <c r="G685">
        <v>6.3</v>
      </c>
      <c r="H685" t="s">
        <v>2144</v>
      </c>
    </row>
    <row r="686" spans="1:8" x14ac:dyDescent="0.25">
      <c r="A686" t="s">
        <v>150</v>
      </c>
      <c r="B686">
        <v>1336</v>
      </c>
      <c r="C686" t="s">
        <v>1381</v>
      </c>
      <c r="D686" t="s">
        <v>1374</v>
      </c>
      <c r="E686" s="2">
        <v>44789.815405092602</v>
      </c>
      <c r="F686" s="2">
        <v>44906.168194444443</v>
      </c>
      <c r="G686">
        <v>5.82</v>
      </c>
      <c r="H686" t="s">
        <v>2145</v>
      </c>
    </row>
    <row r="687" spans="1:8" x14ac:dyDescent="0.25">
      <c r="A687" t="s">
        <v>571</v>
      </c>
      <c r="B687">
        <v>1597</v>
      </c>
      <c r="C687" t="s">
        <v>1373</v>
      </c>
      <c r="D687" t="s">
        <v>1374</v>
      </c>
      <c r="E687" s="2">
        <v>44648.333391203712</v>
      </c>
      <c r="F687" s="2">
        <v>45001.292685185188</v>
      </c>
      <c r="G687">
        <v>8.7899999999999991</v>
      </c>
      <c r="H687" t="s">
        <v>2146</v>
      </c>
    </row>
    <row r="688" spans="1:8" x14ac:dyDescent="0.25">
      <c r="A688" t="s">
        <v>1026</v>
      </c>
      <c r="B688">
        <v>1790</v>
      </c>
      <c r="C688" t="s">
        <v>1381</v>
      </c>
      <c r="D688" t="s">
        <v>1374</v>
      </c>
      <c r="E688" s="2">
        <v>44278.914768518523</v>
      </c>
      <c r="F688" s="2">
        <v>44883.27789351852</v>
      </c>
      <c r="G688">
        <v>9.58</v>
      </c>
      <c r="H688" t="s">
        <v>2147</v>
      </c>
    </row>
    <row r="689" spans="1:8" x14ac:dyDescent="0.25">
      <c r="A689" t="s">
        <v>593</v>
      </c>
      <c r="B689">
        <v>1823</v>
      </c>
      <c r="C689" t="s">
        <v>1381</v>
      </c>
      <c r="D689" t="s">
        <v>1374</v>
      </c>
      <c r="E689" s="2">
        <v>44510.970416666663</v>
      </c>
      <c r="F689" s="2">
        <v>44643.60193287037</v>
      </c>
      <c r="G689">
        <v>13.71</v>
      </c>
      <c r="H689" t="s">
        <v>2148</v>
      </c>
    </row>
    <row r="690" spans="1:8" x14ac:dyDescent="0.25">
      <c r="A690" t="s">
        <v>1306</v>
      </c>
      <c r="B690">
        <v>1818</v>
      </c>
      <c r="C690" t="s">
        <v>1381</v>
      </c>
      <c r="D690" t="s">
        <v>1374</v>
      </c>
      <c r="E690" s="2">
        <v>43630.413645833331</v>
      </c>
      <c r="F690" s="2">
        <v>44954.054629629631</v>
      </c>
      <c r="G690">
        <v>6.2</v>
      </c>
      <c r="H690" t="s">
        <v>2149</v>
      </c>
    </row>
    <row r="691" spans="1:8" x14ac:dyDescent="0.25">
      <c r="A691" t="s">
        <v>383</v>
      </c>
      <c r="B691">
        <v>2131</v>
      </c>
      <c r="C691" t="s">
        <v>1373</v>
      </c>
      <c r="D691" t="s">
        <v>1374</v>
      </c>
      <c r="E691" s="2">
        <v>44688.894861111112</v>
      </c>
      <c r="F691" s="2">
        <v>44798.346967592603</v>
      </c>
      <c r="G691">
        <v>6.98</v>
      </c>
      <c r="H691" t="s">
        <v>2150</v>
      </c>
    </row>
    <row r="692" spans="1:8" x14ac:dyDescent="0.25">
      <c r="A692" t="s">
        <v>1167</v>
      </c>
      <c r="B692">
        <v>1972</v>
      </c>
      <c r="C692" t="s">
        <v>1379</v>
      </c>
      <c r="D692" t="s">
        <v>1374</v>
      </c>
      <c r="E692" s="2">
        <v>43461.915775462963</v>
      </c>
      <c r="F692" s="2">
        <v>44915.83452546296</v>
      </c>
      <c r="G692">
        <v>8.7100000000000009</v>
      </c>
      <c r="H692" t="s">
        <v>2151</v>
      </c>
    </row>
    <row r="693" spans="1:8" x14ac:dyDescent="0.25">
      <c r="A693" t="s">
        <v>1238</v>
      </c>
      <c r="B693">
        <v>2173</v>
      </c>
      <c r="C693" t="s">
        <v>1379</v>
      </c>
      <c r="D693" t="s">
        <v>1377</v>
      </c>
      <c r="E693" s="2">
        <v>44964.498842592591</v>
      </c>
      <c r="F693" s="2">
        <v>45043.073020833333</v>
      </c>
      <c r="G693">
        <v>10.46</v>
      </c>
      <c r="H693" t="s">
        <v>2152</v>
      </c>
    </row>
    <row r="694" spans="1:8" x14ac:dyDescent="0.25">
      <c r="A694" t="s">
        <v>2153</v>
      </c>
      <c r="B694">
        <v>1565</v>
      </c>
      <c r="C694" t="s">
        <v>1381</v>
      </c>
      <c r="D694" t="s">
        <v>1374</v>
      </c>
      <c r="E694" s="2">
        <v>43971.065752314818</v>
      </c>
      <c r="F694" s="2">
        <v>44620.641018518523</v>
      </c>
      <c r="G694">
        <v>12.8</v>
      </c>
      <c r="H694" t="s">
        <v>2154</v>
      </c>
    </row>
    <row r="695" spans="1:8" x14ac:dyDescent="0.25">
      <c r="A695" t="s">
        <v>296</v>
      </c>
      <c r="B695">
        <v>1668</v>
      </c>
      <c r="C695" t="s">
        <v>1379</v>
      </c>
      <c r="D695" t="s">
        <v>1374</v>
      </c>
      <c r="E695" s="2">
        <v>43835.955821759257</v>
      </c>
      <c r="F695" s="2">
        <v>44864.869733796288</v>
      </c>
      <c r="G695">
        <v>7.53</v>
      </c>
      <c r="H695" t="s">
        <v>2155</v>
      </c>
    </row>
    <row r="696" spans="1:8" x14ac:dyDescent="0.25">
      <c r="A696" t="s">
        <v>2156</v>
      </c>
      <c r="B696">
        <v>1066</v>
      </c>
      <c r="C696" t="s">
        <v>1373</v>
      </c>
      <c r="D696" t="s">
        <v>1374</v>
      </c>
      <c r="E696" s="2">
        <v>44745.835601851853</v>
      </c>
      <c r="F696" s="2">
        <v>45110.198888888888</v>
      </c>
      <c r="G696">
        <v>12.24</v>
      </c>
      <c r="H696" t="s">
        <v>2157</v>
      </c>
    </row>
    <row r="697" spans="1:8" x14ac:dyDescent="0.25">
      <c r="A697" t="s">
        <v>260</v>
      </c>
      <c r="B697">
        <v>1412</v>
      </c>
      <c r="C697" t="s">
        <v>1379</v>
      </c>
      <c r="D697" t="s">
        <v>1377</v>
      </c>
      <c r="E697" s="2">
        <v>44618.668310185189</v>
      </c>
      <c r="F697" s="2">
        <v>44600.668310185189</v>
      </c>
      <c r="G697">
        <v>11.91</v>
      </c>
      <c r="H697" t="s">
        <v>2158</v>
      </c>
    </row>
    <row r="698" spans="1:8" x14ac:dyDescent="0.25">
      <c r="A698" t="s">
        <v>979</v>
      </c>
      <c r="B698">
        <v>1314</v>
      </c>
      <c r="C698" t="s">
        <v>1373</v>
      </c>
      <c r="D698" t="s">
        <v>1374</v>
      </c>
      <c r="E698" s="2">
        <v>44189.938599537039</v>
      </c>
      <c r="F698" s="2">
        <v>44903.829710648148</v>
      </c>
      <c r="G698">
        <v>10.6</v>
      </c>
      <c r="H698" t="s">
        <v>2159</v>
      </c>
    </row>
    <row r="699" spans="1:8" x14ac:dyDescent="0.25">
      <c r="A699" t="s">
        <v>2160</v>
      </c>
      <c r="B699">
        <v>2418</v>
      </c>
      <c r="C699" t="s">
        <v>1373</v>
      </c>
      <c r="D699" t="s">
        <v>1374</v>
      </c>
      <c r="E699" s="2">
        <v>44624.289594907408</v>
      </c>
      <c r="F699" s="2">
        <v>44645.668668981481</v>
      </c>
      <c r="G699">
        <v>6.55</v>
      </c>
      <c r="H699" t="s">
        <v>2161</v>
      </c>
    </row>
    <row r="700" spans="1:8" x14ac:dyDescent="0.25">
      <c r="A700" t="s">
        <v>901</v>
      </c>
      <c r="B700">
        <v>2166</v>
      </c>
      <c r="C700" t="s">
        <v>1381</v>
      </c>
      <c r="D700" t="s">
        <v>1377</v>
      </c>
      <c r="E700" s="2">
        <v>43460.855185185188</v>
      </c>
      <c r="F700" s="2">
        <v>44484.660682870373</v>
      </c>
      <c r="G700">
        <v>7.15</v>
      </c>
      <c r="H700" t="s">
        <v>2162</v>
      </c>
    </row>
    <row r="701" spans="1:8" x14ac:dyDescent="0.25">
      <c r="A701" t="s">
        <v>1319</v>
      </c>
      <c r="B701">
        <v>1189</v>
      </c>
      <c r="C701" t="s">
        <v>1379</v>
      </c>
      <c r="D701" t="s">
        <v>1377</v>
      </c>
      <c r="E701" s="2">
        <v>44448.48646990741</v>
      </c>
      <c r="F701" s="2">
        <v>44535.973495370366</v>
      </c>
      <c r="G701">
        <v>15.59</v>
      </c>
      <c r="H701" t="s">
        <v>2163</v>
      </c>
    </row>
    <row r="702" spans="1:8" x14ac:dyDescent="0.25">
      <c r="A702" t="s">
        <v>681</v>
      </c>
      <c r="B702">
        <v>2119</v>
      </c>
      <c r="C702" t="s">
        <v>1373</v>
      </c>
      <c r="D702" t="s">
        <v>1377</v>
      </c>
      <c r="E702" s="2">
        <v>44913.216724537036</v>
      </c>
      <c r="F702" s="2">
        <v>44871.216724537036</v>
      </c>
      <c r="G702">
        <v>7.34</v>
      </c>
      <c r="H702" t="s">
        <v>2164</v>
      </c>
    </row>
    <row r="703" spans="1:8" x14ac:dyDescent="0.25">
      <c r="A703" t="s">
        <v>92</v>
      </c>
      <c r="B703">
        <v>1584</v>
      </c>
      <c r="C703" t="s">
        <v>1379</v>
      </c>
      <c r="D703" t="s">
        <v>1377</v>
      </c>
      <c r="E703" s="2">
        <v>43747.395949074067</v>
      </c>
      <c r="F703" s="2">
        <v>44638.196967592587</v>
      </c>
      <c r="G703">
        <v>7.71</v>
      </c>
      <c r="H703" t="s">
        <v>2165</v>
      </c>
    </row>
    <row r="704" spans="1:8" x14ac:dyDescent="0.25">
      <c r="A704" t="s">
        <v>330</v>
      </c>
      <c r="B704">
        <v>2432</v>
      </c>
      <c r="C704" t="s">
        <v>1373</v>
      </c>
      <c r="D704" t="s">
        <v>1377</v>
      </c>
      <c r="E704" s="2">
        <v>44177.148287037038</v>
      </c>
      <c r="F704" s="2">
        <v>44579.71466435185</v>
      </c>
      <c r="G704">
        <v>10.89</v>
      </c>
      <c r="H704" t="s">
        <v>2166</v>
      </c>
    </row>
    <row r="705" spans="1:8" x14ac:dyDescent="0.25">
      <c r="A705" t="s">
        <v>2167</v>
      </c>
      <c r="B705">
        <v>1330</v>
      </c>
      <c r="C705" t="s">
        <v>1373</v>
      </c>
      <c r="D705" t="s">
        <v>1377</v>
      </c>
      <c r="E705" s="2">
        <v>44187.052233796298</v>
      </c>
      <c r="F705" s="2">
        <v>44849.724722222221</v>
      </c>
      <c r="G705">
        <v>16.18</v>
      </c>
      <c r="H705" t="s">
        <v>2168</v>
      </c>
    </row>
    <row r="706" spans="1:8" x14ac:dyDescent="0.25">
      <c r="A706" t="s">
        <v>950</v>
      </c>
      <c r="B706">
        <v>2463</v>
      </c>
      <c r="C706" t="s">
        <v>1373</v>
      </c>
      <c r="D706" t="s">
        <v>1377</v>
      </c>
      <c r="E706" s="2">
        <v>44564.643576388888</v>
      </c>
      <c r="F706" s="2">
        <v>44730.10292824074</v>
      </c>
      <c r="G706">
        <v>13.75</v>
      </c>
      <c r="H706" t="s">
        <v>2169</v>
      </c>
    </row>
    <row r="707" spans="1:8" x14ac:dyDescent="0.25">
      <c r="A707" t="s">
        <v>461</v>
      </c>
      <c r="B707">
        <v>1043</v>
      </c>
      <c r="C707" t="s">
        <v>1373</v>
      </c>
      <c r="D707" t="s">
        <v>1377</v>
      </c>
      <c r="E707" s="2">
        <v>43913.486909722233</v>
      </c>
      <c r="F707" s="2">
        <v>44775.328587962962</v>
      </c>
      <c r="G707">
        <v>17.420000000000002</v>
      </c>
      <c r="H707" t="s">
        <v>2170</v>
      </c>
    </row>
    <row r="708" spans="1:8" x14ac:dyDescent="0.25">
      <c r="A708" t="s">
        <v>765</v>
      </c>
      <c r="B708">
        <v>2449</v>
      </c>
      <c r="C708" t="s">
        <v>1379</v>
      </c>
      <c r="D708" t="s">
        <v>1374</v>
      </c>
      <c r="E708" s="2">
        <v>44405.8903587963</v>
      </c>
      <c r="F708" s="2">
        <v>44487.365578703713</v>
      </c>
      <c r="G708">
        <v>10.38</v>
      </c>
      <c r="H708" t="s">
        <v>2171</v>
      </c>
    </row>
    <row r="709" spans="1:8" x14ac:dyDescent="0.25">
      <c r="A709" t="s">
        <v>774</v>
      </c>
      <c r="B709">
        <v>2351</v>
      </c>
      <c r="C709" t="s">
        <v>1373</v>
      </c>
      <c r="D709" t="s">
        <v>1377</v>
      </c>
      <c r="E709" s="2">
        <v>43764.925300925926</v>
      </c>
      <c r="F709" s="2">
        <v>44500.568356481483</v>
      </c>
      <c r="G709">
        <v>17.78</v>
      </c>
      <c r="H709" t="s">
        <v>2172</v>
      </c>
    </row>
    <row r="710" spans="1:8" x14ac:dyDescent="0.25">
      <c r="A710" t="s">
        <v>402</v>
      </c>
      <c r="B710">
        <v>1098</v>
      </c>
      <c r="C710" t="s">
        <v>1381</v>
      </c>
      <c r="D710" t="s">
        <v>1374</v>
      </c>
      <c r="E710" s="2">
        <v>43371.062743055547</v>
      </c>
      <c r="F710" s="2">
        <v>45099.417951388888</v>
      </c>
      <c r="G710">
        <v>8.6</v>
      </c>
      <c r="H710" t="s">
        <v>2173</v>
      </c>
    </row>
    <row r="711" spans="1:8" x14ac:dyDescent="0.25">
      <c r="A711" t="s">
        <v>922</v>
      </c>
      <c r="B711">
        <v>1337</v>
      </c>
      <c r="C711" t="s">
        <v>1373</v>
      </c>
      <c r="D711" t="s">
        <v>1374</v>
      </c>
      <c r="E711" s="2">
        <v>43822.927372685182</v>
      </c>
      <c r="F711" s="2">
        <v>44940.39166666667</v>
      </c>
      <c r="G711">
        <v>11.11</v>
      </c>
      <c r="H711" t="s">
        <v>2174</v>
      </c>
    </row>
    <row r="712" spans="1:8" x14ac:dyDescent="0.25">
      <c r="A712" t="s">
        <v>130</v>
      </c>
      <c r="B712">
        <v>1862</v>
      </c>
      <c r="C712" t="s">
        <v>1379</v>
      </c>
      <c r="D712" t="s">
        <v>1374</v>
      </c>
      <c r="E712" s="2">
        <v>44810.141481481478</v>
      </c>
      <c r="F712" s="2">
        <v>44773.141481481478</v>
      </c>
      <c r="G712">
        <v>19.66</v>
      </c>
      <c r="H712" t="s">
        <v>2175</v>
      </c>
    </row>
    <row r="713" spans="1:8" x14ac:dyDescent="0.25">
      <c r="A713" t="s">
        <v>796</v>
      </c>
      <c r="B713">
        <v>1028</v>
      </c>
      <c r="C713" t="s">
        <v>1373</v>
      </c>
      <c r="D713" t="s">
        <v>1374</v>
      </c>
      <c r="E713" s="2">
        <v>44164.299872685187</v>
      </c>
      <c r="F713" s="2">
        <v>44659.006331018521</v>
      </c>
      <c r="G713">
        <v>14.8</v>
      </c>
      <c r="H713" t="s">
        <v>2176</v>
      </c>
    </row>
    <row r="714" spans="1:8" x14ac:dyDescent="0.25">
      <c r="A714" t="s">
        <v>2177</v>
      </c>
      <c r="B714">
        <v>1367</v>
      </c>
      <c r="C714" t="s">
        <v>1379</v>
      </c>
      <c r="D714" t="s">
        <v>1374</v>
      </c>
      <c r="E714" s="2">
        <v>44835.513113425928</v>
      </c>
      <c r="F714" s="2">
        <v>44813.513113425928</v>
      </c>
      <c r="G714">
        <v>11.55</v>
      </c>
      <c r="H714" t="s">
        <v>2178</v>
      </c>
    </row>
    <row r="715" spans="1:8" x14ac:dyDescent="0.25">
      <c r="A715" t="s">
        <v>813</v>
      </c>
      <c r="B715">
        <v>1893</v>
      </c>
      <c r="C715" t="s">
        <v>1373</v>
      </c>
      <c r="D715" t="s">
        <v>1377</v>
      </c>
      <c r="E715" s="2">
        <v>44774.464363425926</v>
      </c>
      <c r="F715" s="2">
        <v>44737.464363425926</v>
      </c>
      <c r="G715">
        <v>7.2</v>
      </c>
      <c r="H715" t="s">
        <v>2179</v>
      </c>
    </row>
    <row r="716" spans="1:8" x14ac:dyDescent="0.25">
      <c r="A716" t="s">
        <v>1235</v>
      </c>
      <c r="B716">
        <v>2458</v>
      </c>
      <c r="C716" t="s">
        <v>1379</v>
      </c>
      <c r="D716" t="s">
        <v>1374</v>
      </c>
      <c r="E716" s="2">
        <v>44404.7575462963</v>
      </c>
      <c r="F716" s="2">
        <v>44858.656388888892</v>
      </c>
      <c r="G716">
        <v>6.38</v>
      </c>
      <c r="H716" t="s">
        <v>2180</v>
      </c>
    </row>
    <row r="717" spans="1:8" x14ac:dyDescent="0.25">
      <c r="A717" t="s">
        <v>177</v>
      </c>
      <c r="B717">
        <v>2338</v>
      </c>
      <c r="C717" t="s">
        <v>1379</v>
      </c>
      <c r="D717" t="s">
        <v>1374</v>
      </c>
      <c r="E717" s="2">
        <v>43952.597349537027</v>
      </c>
      <c r="F717" s="2">
        <v>44727.14162037037</v>
      </c>
      <c r="G717">
        <v>19.64</v>
      </c>
      <c r="H717" t="s">
        <v>2181</v>
      </c>
    </row>
    <row r="718" spans="1:8" x14ac:dyDescent="0.25">
      <c r="A718" t="s">
        <v>337</v>
      </c>
      <c r="B718">
        <v>1576</v>
      </c>
      <c r="C718" t="s">
        <v>1373</v>
      </c>
      <c r="D718" t="s">
        <v>1377</v>
      </c>
      <c r="E718" s="2">
        <v>43790.179398148153</v>
      </c>
      <c r="F718" s="2">
        <v>44718.054386574076</v>
      </c>
      <c r="G718">
        <v>6.49</v>
      </c>
      <c r="H718" t="s">
        <v>2182</v>
      </c>
    </row>
    <row r="719" spans="1:8" x14ac:dyDescent="0.25">
      <c r="A719" t="s">
        <v>718</v>
      </c>
      <c r="B719">
        <v>2050</v>
      </c>
      <c r="C719" t="s">
        <v>1379</v>
      </c>
      <c r="D719" t="s">
        <v>1374</v>
      </c>
      <c r="E719" s="2">
        <v>44862.282719907409</v>
      </c>
      <c r="F719" s="2">
        <v>44857.282719907409</v>
      </c>
      <c r="G719">
        <v>16.43</v>
      </c>
      <c r="H719" t="s">
        <v>2183</v>
      </c>
    </row>
    <row r="720" spans="1:8" x14ac:dyDescent="0.25">
      <c r="A720" t="s">
        <v>1190</v>
      </c>
      <c r="B720">
        <v>1029</v>
      </c>
      <c r="C720" t="s">
        <v>1381</v>
      </c>
      <c r="D720" t="s">
        <v>1377</v>
      </c>
      <c r="E720" s="2">
        <v>45014.763993055552</v>
      </c>
      <c r="F720" s="2">
        <v>45003.763993055552</v>
      </c>
      <c r="G720">
        <v>6.1</v>
      </c>
      <c r="H720" t="s">
        <v>2184</v>
      </c>
    </row>
    <row r="721" spans="1:8" x14ac:dyDescent="0.25">
      <c r="A721" t="s">
        <v>1072</v>
      </c>
      <c r="B721">
        <v>2354</v>
      </c>
      <c r="C721" t="s">
        <v>1373</v>
      </c>
      <c r="D721" t="s">
        <v>1374</v>
      </c>
      <c r="E721" s="2">
        <v>43940.317986111113</v>
      </c>
      <c r="F721" s="2">
        <v>44899.864270833343</v>
      </c>
      <c r="G721">
        <v>6.49</v>
      </c>
      <c r="H721" t="s">
        <v>2185</v>
      </c>
    </row>
    <row r="722" spans="1:8" x14ac:dyDescent="0.25">
      <c r="A722" t="s">
        <v>2186</v>
      </c>
      <c r="B722">
        <v>1792</v>
      </c>
      <c r="C722" t="s">
        <v>1373</v>
      </c>
      <c r="D722" t="s">
        <v>1374</v>
      </c>
      <c r="E722" s="2">
        <v>44817.003310185188</v>
      </c>
      <c r="F722" s="2">
        <v>44777.003310185188</v>
      </c>
      <c r="G722">
        <v>18.84</v>
      </c>
      <c r="H722" t="s">
        <v>2187</v>
      </c>
    </row>
    <row r="723" spans="1:8" x14ac:dyDescent="0.25">
      <c r="A723" t="s">
        <v>530</v>
      </c>
      <c r="B723">
        <v>1738</v>
      </c>
      <c r="C723" t="s">
        <v>1373</v>
      </c>
      <c r="D723" t="s">
        <v>1374</v>
      </c>
      <c r="E723" s="2">
        <v>44583.004780092589</v>
      </c>
      <c r="F723" s="2">
        <v>44556.004780092589</v>
      </c>
      <c r="G723">
        <v>10.86</v>
      </c>
      <c r="H723" t="s">
        <v>2188</v>
      </c>
    </row>
    <row r="724" spans="1:8" x14ac:dyDescent="0.25">
      <c r="A724" t="s">
        <v>1323</v>
      </c>
      <c r="B724">
        <v>1747</v>
      </c>
      <c r="C724" t="s">
        <v>1381</v>
      </c>
      <c r="D724" t="s">
        <v>1374</v>
      </c>
      <c r="E724" s="2">
        <v>44482.889837962961</v>
      </c>
      <c r="F724" s="2">
        <v>44688.870520833327</v>
      </c>
      <c r="G724">
        <v>12.38</v>
      </c>
      <c r="H724" t="s">
        <v>2189</v>
      </c>
    </row>
    <row r="725" spans="1:8" x14ac:dyDescent="0.25">
      <c r="A725" t="s">
        <v>611</v>
      </c>
      <c r="B725">
        <v>1186</v>
      </c>
      <c r="C725" t="s">
        <v>1379</v>
      </c>
      <c r="D725" t="s">
        <v>1374</v>
      </c>
      <c r="E725" s="2">
        <v>44194.302997685183</v>
      </c>
      <c r="F725" s="2">
        <v>44577.304155092592</v>
      </c>
      <c r="G725">
        <v>10.34</v>
      </c>
      <c r="H725" t="s">
        <v>2190</v>
      </c>
    </row>
    <row r="726" spans="1:8" x14ac:dyDescent="0.25">
      <c r="A726" t="s">
        <v>1000</v>
      </c>
      <c r="B726">
        <v>1012</v>
      </c>
      <c r="C726" t="s">
        <v>1379</v>
      </c>
      <c r="D726" t="s">
        <v>1377</v>
      </c>
      <c r="E726" s="2">
        <v>43810.00640046296</v>
      </c>
      <c r="F726" s="2">
        <v>44492.407118055547</v>
      </c>
      <c r="G726">
        <v>10.93</v>
      </c>
      <c r="H726" t="s">
        <v>2191</v>
      </c>
    </row>
    <row r="727" spans="1:8" x14ac:dyDescent="0.25">
      <c r="A727" t="s">
        <v>1351</v>
      </c>
      <c r="B727">
        <v>2267</v>
      </c>
      <c r="C727" t="s">
        <v>1381</v>
      </c>
      <c r="D727" t="s">
        <v>1374</v>
      </c>
      <c r="E727" s="2">
        <v>44114.322951388887</v>
      </c>
      <c r="F727" s="2">
        <v>44883.644942129627</v>
      </c>
      <c r="G727">
        <v>11.39</v>
      </c>
      <c r="H727" t="s">
        <v>2192</v>
      </c>
    </row>
    <row r="728" spans="1:8" x14ac:dyDescent="0.25">
      <c r="A728" t="s">
        <v>325</v>
      </c>
      <c r="B728">
        <v>1282</v>
      </c>
      <c r="C728" t="s">
        <v>1381</v>
      </c>
      <c r="D728" t="s">
        <v>1374</v>
      </c>
      <c r="E728" s="2">
        <v>44975.214583333327</v>
      </c>
      <c r="F728" s="2">
        <v>44969.214583333327</v>
      </c>
      <c r="G728">
        <v>17.55</v>
      </c>
      <c r="H728" t="s">
        <v>2193</v>
      </c>
    </row>
    <row r="729" spans="1:8" x14ac:dyDescent="0.25">
      <c r="A729" t="s">
        <v>415</v>
      </c>
      <c r="B729">
        <v>2457</v>
      </c>
      <c r="C729" t="s">
        <v>1379</v>
      </c>
      <c r="D729" t="s">
        <v>1377</v>
      </c>
      <c r="E729" s="2">
        <v>44738.960462962961</v>
      </c>
      <c r="F729" s="2">
        <v>44804.789155092592</v>
      </c>
      <c r="G729">
        <v>14.39</v>
      </c>
      <c r="H729" t="s">
        <v>2194</v>
      </c>
    </row>
    <row r="730" spans="1:8" x14ac:dyDescent="0.25">
      <c r="A730" t="s">
        <v>245</v>
      </c>
      <c r="B730">
        <v>2447</v>
      </c>
      <c r="C730" t="s">
        <v>1379</v>
      </c>
      <c r="D730" t="s">
        <v>1374</v>
      </c>
      <c r="E730" s="2">
        <v>43476.431180555563</v>
      </c>
      <c r="F730" s="2">
        <v>44681.466666666667</v>
      </c>
      <c r="G730">
        <v>15.51</v>
      </c>
      <c r="H730" t="s">
        <v>2195</v>
      </c>
    </row>
    <row r="731" spans="1:8" x14ac:dyDescent="0.25">
      <c r="A731" t="s">
        <v>925</v>
      </c>
      <c r="B731">
        <v>2452</v>
      </c>
      <c r="C731" t="s">
        <v>1373</v>
      </c>
      <c r="D731" t="s">
        <v>1377</v>
      </c>
      <c r="E731" s="2">
        <v>44672.412048611113</v>
      </c>
      <c r="F731" s="2">
        <v>45025.946377314824</v>
      </c>
      <c r="G731">
        <v>5.15</v>
      </c>
      <c r="H731" t="s">
        <v>2196</v>
      </c>
    </row>
    <row r="732" spans="1:8" x14ac:dyDescent="0.25">
      <c r="A732" t="s">
        <v>883</v>
      </c>
      <c r="B732">
        <v>2291</v>
      </c>
      <c r="C732" t="s">
        <v>1381</v>
      </c>
      <c r="D732" t="s">
        <v>1374</v>
      </c>
      <c r="E732" s="2">
        <v>43503.761296296303</v>
      </c>
      <c r="F732" s="2">
        <v>44486.216840277782</v>
      </c>
      <c r="G732">
        <v>19.28</v>
      </c>
      <c r="H732" t="s">
        <v>2197</v>
      </c>
    </row>
    <row r="733" spans="1:8" x14ac:dyDescent="0.25">
      <c r="A733" t="s">
        <v>2198</v>
      </c>
      <c r="B733">
        <v>1772</v>
      </c>
      <c r="C733" t="s">
        <v>1379</v>
      </c>
      <c r="D733" t="s">
        <v>1374</v>
      </c>
      <c r="E733" s="2">
        <v>44117.851574074077</v>
      </c>
      <c r="F733" s="2">
        <v>44923.894861111112</v>
      </c>
      <c r="G733">
        <v>5.5</v>
      </c>
      <c r="H733" t="s">
        <v>2199</v>
      </c>
    </row>
    <row r="734" spans="1:8" x14ac:dyDescent="0.25">
      <c r="A734" t="s">
        <v>112</v>
      </c>
      <c r="B734">
        <v>1211</v>
      </c>
      <c r="C734" t="s">
        <v>1373</v>
      </c>
      <c r="D734" t="s">
        <v>1374</v>
      </c>
      <c r="E734" s="2">
        <v>44398.83221064815</v>
      </c>
      <c r="F734" s="2">
        <v>44682.607951388891</v>
      </c>
      <c r="G734">
        <v>7.52</v>
      </c>
      <c r="H734" t="s">
        <v>2200</v>
      </c>
    </row>
    <row r="735" spans="1:8" x14ac:dyDescent="0.25">
      <c r="A735" t="s">
        <v>1340</v>
      </c>
      <c r="B735">
        <v>1764</v>
      </c>
      <c r="C735" t="s">
        <v>1381</v>
      </c>
      <c r="D735" t="s">
        <v>1377</v>
      </c>
      <c r="E735" s="2">
        <v>43639.91202546296</v>
      </c>
      <c r="F735" s="2">
        <v>44903.283067129632</v>
      </c>
      <c r="G735">
        <v>12.15</v>
      </c>
      <c r="H735" t="s">
        <v>2201</v>
      </c>
    </row>
    <row r="736" spans="1:8" x14ac:dyDescent="0.25">
      <c r="A736" t="s">
        <v>569</v>
      </c>
      <c r="B736">
        <v>1285</v>
      </c>
      <c r="C736" t="s">
        <v>1379</v>
      </c>
      <c r="D736" t="s">
        <v>1374</v>
      </c>
      <c r="E736" s="2">
        <v>44302.36005787037</v>
      </c>
      <c r="F736" s="2">
        <v>44949.67082175926</v>
      </c>
      <c r="G736">
        <v>15.87</v>
      </c>
      <c r="H736" t="s">
        <v>2202</v>
      </c>
    </row>
    <row r="737" spans="1:8" x14ac:dyDescent="0.25">
      <c r="A737" t="s">
        <v>1307</v>
      </c>
      <c r="B737">
        <v>1764</v>
      </c>
      <c r="C737" t="s">
        <v>1373</v>
      </c>
      <c r="D737" t="s">
        <v>1374</v>
      </c>
      <c r="E737" s="2">
        <v>43530.207673611112</v>
      </c>
      <c r="F737" s="2">
        <v>44552.792384259257</v>
      </c>
      <c r="G737">
        <v>12.85</v>
      </c>
      <c r="H737" t="s">
        <v>2203</v>
      </c>
    </row>
    <row r="738" spans="1:8" x14ac:dyDescent="0.25">
      <c r="A738" t="s">
        <v>943</v>
      </c>
      <c r="B738">
        <v>1953</v>
      </c>
      <c r="C738" t="s">
        <v>1381</v>
      </c>
      <c r="D738" t="s">
        <v>1374</v>
      </c>
      <c r="E738" s="2">
        <v>43383.585034722222</v>
      </c>
      <c r="F738" s="2">
        <v>44943.730219907397</v>
      </c>
      <c r="G738">
        <v>13.85</v>
      </c>
      <c r="H738" t="s">
        <v>2204</v>
      </c>
    </row>
    <row r="739" spans="1:8" x14ac:dyDescent="0.25">
      <c r="A739" t="s">
        <v>225</v>
      </c>
      <c r="B739">
        <v>1640</v>
      </c>
      <c r="C739" t="s">
        <v>1379</v>
      </c>
      <c r="D739" t="s">
        <v>1374</v>
      </c>
      <c r="E739" s="2">
        <v>44178.557534722233</v>
      </c>
      <c r="F739" s="2">
        <v>44979.549270833333</v>
      </c>
      <c r="G739">
        <v>16.21</v>
      </c>
      <c r="H739" t="s">
        <v>2205</v>
      </c>
    </row>
    <row r="740" spans="1:8" x14ac:dyDescent="0.25">
      <c r="A740" t="s">
        <v>679</v>
      </c>
      <c r="B740">
        <v>1405</v>
      </c>
      <c r="C740" t="s">
        <v>1379</v>
      </c>
      <c r="D740" t="s">
        <v>1374</v>
      </c>
      <c r="E740" s="2">
        <v>43545.093622685177</v>
      </c>
      <c r="F740" s="2">
        <v>44505.622627314813</v>
      </c>
      <c r="G740">
        <v>10.42</v>
      </c>
      <c r="H740" t="s">
        <v>2206</v>
      </c>
    </row>
    <row r="741" spans="1:8" x14ac:dyDescent="0.25">
      <c r="A741" t="s">
        <v>1183</v>
      </c>
      <c r="B741">
        <v>2211</v>
      </c>
      <c r="C741" t="s">
        <v>1373</v>
      </c>
      <c r="D741" t="s">
        <v>1374</v>
      </c>
      <c r="E741" s="2">
        <v>44108.04011574074</v>
      </c>
      <c r="F741" s="2">
        <v>44556.797719907408</v>
      </c>
      <c r="G741">
        <v>17.87</v>
      </c>
      <c r="H741" t="s">
        <v>2207</v>
      </c>
    </row>
    <row r="742" spans="1:8" x14ac:dyDescent="0.25">
      <c r="A742" t="s">
        <v>1070</v>
      </c>
      <c r="B742">
        <v>1827</v>
      </c>
      <c r="C742" t="s">
        <v>1379</v>
      </c>
      <c r="D742" t="s">
        <v>1374</v>
      </c>
      <c r="E742" s="2">
        <v>43595.894467592603</v>
      </c>
      <c r="F742" s="2">
        <v>44780.944421296299</v>
      </c>
      <c r="G742">
        <v>18.940000000000001</v>
      </c>
      <c r="H742" t="s">
        <v>2208</v>
      </c>
    </row>
    <row r="743" spans="1:8" x14ac:dyDescent="0.25">
      <c r="A743" t="s">
        <v>186</v>
      </c>
      <c r="B743">
        <v>2435</v>
      </c>
      <c r="C743" t="s">
        <v>1379</v>
      </c>
      <c r="D743" t="s">
        <v>1374</v>
      </c>
      <c r="E743" s="2">
        <v>44670.528425925928</v>
      </c>
      <c r="F743" s="2">
        <v>44668.528425925928</v>
      </c>
      <c r="G743">
        <v>13.43</v>
      </c>
      <c r="H743" t="s">
        <v>2209</v>
      </c>
    </row>
    <row r="744" spans="1:8" x14ac:dyDescent="0.25">
      <c r="A744" t="s">
        <v>621</v>
      </c>
      <c r="B744">
        <v>1246</v>
      </c>
      <c r="C744" t="s">
        <v>1373</v>
      </c>
      <c r="D744" t="s">
        <v>1374</v>
      </c>
      <c r="E744" s="2">
        <v>43393.548379629632</v>
      </c>
      <c r="F744" s="2">
        <v>44774.751388888893</v>
      </c>
      <c r="G744">
        <v>11.91</v>
      </c>
      <c r="H744" t="s">
        <v>2210</v>
      </c>
    </row>
    <row r="745" spans="1:8" x14ac:dyDescent="0.25">
      <c r="A745" t="s">
        <v>811</v>
      </c>
      <c r="B745">
        <v>1223</v>
      </c>
      <c r="C745" t="s">
        <v>1379</v>
      </c>
      <c r="D745" t="s">
        <v>1377</v>
      </c>
      <c r="E745" s="2">
        <v>44123.501782407409</v>
      </c>
      <c r="F745" s="2">
        <v>44627.957175925927</v>
      </c>
      <c r="G745">
        <v>18.350000000000001</v>
      </c>
      <c r="H745" t="s">
        <v>2211</v>
      </c>
    </row>
    <row r="746" spans="1:8" x14ac:dyDescent="0.25">
      <c r="A746" t="s">
        <v>851</v>
      </c>
      <c r="B746">
        <v>2398</v>
      </c>
      <c r="C746" t="s">
        <v>1379</v>
      </c>
      <c r="D746" t="s">
        <v>1377</v>
      </c>
      <c r="E746" s="2">
        <v>43540.615046296298</v>
      </c>
      <c r="F746" s="2">
        <v>44656.420902777783</v>
      </c>
      <c r="G746">
        <v>13.1</v>
      </c>
      <c r="H746" t="s">
        <v>2212</v>
      </c>
    </row>
    <row r="747" spans="1:8" x14ac:dyDescent="0.25">
      <c r="A747" t="s">
        <v>947</v>
      </c>
      <c r="B747">
        <v>1330</v>
      </c>
      <c r="C747" t="s">
        <v>1381</v>
      </c>
      <c r="D747" t="s">
        <v>1374</v>
      </c>
      <c r="E747" s="2">
        <v>44533.962152777778</v>
      </c>
      <c r="F747" s="2">
        <v>45006.654131944437</v>
      </c>
      <c r="G747">
        <v>13.76</v>
      </c>
      <c r="H747" t="s">
        <v>2213</v>
      </c>
    </row>
    <row r="748" spans="1:8" x14ac:dyDescent="0.25">
      <c r="A748" t="s">
        <v>175</v>
      </c>
      <c r="B748">
        <v>1346</v>
      </c>
      <c r="C748" t="s">
        <v>1373</v>
      </c>
      <c r="D748" t="s">
        <v>1377</v>
      </c>
      <c r="E748" s="2">
        <v>44420.113240740742</v>
      </c>
      <c r="F748" s="2">
        <v>44691.570057870369</v>
      </c>
      <c r="G748">
        <v>8.6999999999999993</v>
      </c>
      <c r="H748" t="s">
        <v>2214</v>
      </c>
    </row>
    <row r="749" spans="1:8" x14ac:dyDescent="0.25">
      <c r="A749" t="s">
        <v>289</v>
      </c>
      <c r="B749">
        <v>2402</v>
      </c>
      <c r="C749" t="s">
        <v>1381</v>
      </c>
      <c r="D749" t="s">
        <v>1377</v>
      </c>
      <c r="E749" s="2">
        <v>44548.646585648137</v>
      </c>
      <c r="F749" s="2">
        <v>44621.543020833327</v>
      </c>
      <c r="G749">
        <v>10.28</v>
      </c>
      <c r="H749" t="s">
        <v>2215</v>
      </c>
    </row>
    <row r="750" spans="1:8" x14ac:dyDescent="0.25">
      <c r="A750" t="s">
        <v>2216</v>
      </c>
      <c r="B750">
        <v>1621</v>
      </c>
      <c r="C750" t="s">
        <v>1379</v>
      </c>
      <c r="D750" t="s">
        <v>1377</v>
      </c>
      <c r="E750" s="2">
        <v>44104.554583333331</v>
      </c>
      <c r="F750" s="2">
        <v>44618.785034722219</v>
      </c>
      <c r="G750">
        <v>19.52</v>
      </c>
      <c r="H750" t="s">
        <v>2217</v>
      </c>
    </row>
    <row r="751" spans="1:8" x14ac:dyDescent="0.25">
      <c r="A751" t="s">
        <v>364</v>
      </c>
      <c r="B751">
        <v>2101</v>
      </c>
      <c r="C751" t="s">
        <v>1379</v>
      </c>
      <c r="D751" t="s">
        <v>1377</v>
      </c>
      <c r="E751" s="2">
        <v>44440.855312500003</v>
      </c>
      <c r="F751" s="2">
        <v>44783.896840277783</v>
      </c>
      <c r="G751">
        <v>18.399999999999999</v>
      </c>
      <c r="H751" t="s">
        <v>2218</v>
      </c>
    </row>
    <row r="752" spans="1:8" x14ac:dyDescent="0.25">
      <c r="A752" t="s">
        <v>1305</v>
      </c>
      <c r="B752">
        <v>1210</v>
      </c>
      <c r="C752" t="s">
        <v>1373</v>
      </c>
      <c r="D752" t="s">
        <v>1377</v>
      </c>
      <c r="E752" s="2">
        <v>44265.002465277779</v>
      </c>
      <c r="F752" s="2">
        <v>44794.460347222222</v>
      </c>
      <c r="G752">
        <v>18.559999999999999</v>
      </c>
      <c r="H752" t="s">
        <v>2219</v>
      </c>
    </row>
    <row r="753" spans="1:8" x14ac:dyDescent="0.25">
      <c r="A753" t="s">
        <v>672</v>
      </c>
      <c r="B753">
        <v>1187</v>
      </c>
      <c r="C753" t="s">
        <v>1373</v>
      </c>
      <c r="D753" t="s">
        <v>1377</v>
      </c>
      <c r="E753" s="2">
        <v>43810.710613425923</v>
      </c>
      <c r="F753" s="2">
        <v>44977.617638888893</v>
      </c>
      <c r="G753">
        <v>16.399999999999999</v>
      </c>
      <c r="H753" t="s">
        <v>2220</v>
      </c>
    </row>
    <row r="754" spans="1:8" x14ac:dyDescent="0.25">
      <c r="A754" t="s">
        <v>84</v>
      </c>
      <c r="B754">
        <v>1609</v>
      </c>
      <c r="C754" t="s">
        <v>1373</v>
      </c>
      <c r="D754" t="s">
        <v>1377</v>
      </c>
      <c r="E754" s="2">
        <v>43644.441377314812</v>
      </c>
      <c r="F754" s="2">
        <v>44525.005428240736</v>
      </c>
      <c r="G754">
        <v>5.3</v>
      </c>
      <c r="H754" t="s">
        <v>2221</v>
      </c>
    </row>
    <row r="755" spans="1:8" x14ac:dyDescent="0.25">
      <c r="A755" t="s">
        <v>959</v>
      </c>
      <c r="B755">
        <v>1439</v>
      </c>
      <c r="C755" t="s">
        <v>1379</v>
      </c>
      <c r="D755" t="s">
        <v>1374</v>
      </c>
      <c r="E755" s="2">
        <v>43689.239155092589</v>
      </c>
      <c r="F755" s="2">
        <v>44968.28875</v>
      </c>
      <c r="G755">
        <v>13.24</v>
      </c>
      <c r="H755" t="s">
        <v>2222</v>
      </c>
    </row>
    <row r="756" spans="1:8" x14ac:dyDescent="0.25">
      <c r="A756" t="s">
        <v>1210</v>
      </c>
      <c r="B756">
        <v>1485</v>
      </c>
      <c r="C756" t="s">
        <v>1379</v>
      </c>
      <c r="D756" t="s">
        <v>1374</v>
      </c>
      <c r="E756" s="2">
        <v>43507.244421296287</v>
      </c>
      <c r="F756" s="2">
        <v>44730.722962962973</v>
      </c>
      <c r="G756">
        <v>5.46</v>
      </c>
      <c r="H756" t="s">
        <v>2223</v>
      </c>
    </row>
    <row r="757" spans="1:8" x14ac:dyDescent="0.25">
      <c r="A757" t="s">
        <v>1317</v>
      </c>
      <c r="B757">
        <v>2348</v>
      </c>
      <c r="C757" t="s">
        <v>1379</v>
      </c>
      <c r="D757" t="s">
        <v>1377</v>
      </c>
      <c r="E757" s="2">
        <v>44333.125740740739</v>
      </c>
      <c r="F757" s="2">
        <v>45059.771747685183</v>
      </c>
      <c r="G757">
        <v>16.100000000000001</v>
      </c>
      <c r="H757" t="s">
        <v>2224</v>
      </c>
    </row>
    <row r="758" spans="1:8" x14ac:dyDescent="0.25">
      <c r="A758" t="s">
        <v>1252</v>
      </c>
      <c r="B758">
        <v>2405</v>
      </c>
      <c r="C758" t="s">
        <v>1381</v>
      </c>
      <c r="D758" t="s">
        <v>1377</v>
      </c>
      <c r="E758" s="2">
        <v>44408.440949074073</v>
      </c>
      <c r="F758" s="2">
        <v>44471.061724537038</v>
      </c>
      <c r="G758">
        <v>11.57</v>
      </c>
      <c r="H758" t="s">
        <v>2225</v>
      </c>
    </row>
    <row r="759" spans="1:8" x14ac:dyDescent="0.25">
      <c r="A759" t="s">
        <v>604</v>
      </c>
      <c r="B759">
        <v>1913</v>
      </c>
      <c r="C759" t="s">
        <v>1379</v>
      </c>
      <c r="D759" t="s">
        <v>1374</v>
      </c>
      <c r="E759" s="2">
        <v>44812.376805555563</v>
      </c>
      <c r="F759" s="2">
        <v>44794.376805555563</v>
      </c>
      <c r="G759">
        <v>18.899999999999999</v>
      </c>
      <c r="H759" t="s">
        <v>2226</v>
      </c>
    </row>
    <row r="760" spans="1:8" x14ac:dyDescent="0.25">
      <c r="A760" t="s">
        <v>829</v>
      </c>
      <c r="B760">
        <v>1919</v>
      </c>
      <c r="C760" t="s">
        <v>1373</v>
      </c>
      <c r="D760" t="s">
        <v>1377</v>
      </c>
      <c r="E760" s="2">
        <v>44628.702546296299</v>
      </c>
      <c r="F760" s="2">
        <v>45122.870648148149</v>
      </c>
      <c r="G760">
        <v>10.83</v>
      </c>
      <c r="H760" t="s">
        <v>2227</v>
      </c>
    </row>
    <row r="761" spans="1:8" x14ac:dyDescent="0.25">
      <c r="A761" t="s">
        <v>1103</v>
      </c>
      <c r="B761">
        <v>1218</v>
      </c>
      <c r="C761" t="s">
        <v>1373</v>
      </c>
      <c r="D761" t="s">
        <v>1377</v>
      </c>
      <c r="E761" s="2">
        <v>43546.199988425928</v>
      </c>
      <c r="F761" s="2">
        <v>44841.864641203712</v>
      </c>
      <c r="G761">
        <v>14.18</v>
      </c>
      <c r="H761" t="s">
        <v>2228</v>
      </c>
    </row>
    <row r="762" spans="1:8" x14ac:dyDescent="0.25">
      <c r="A762" t="s">
        <v>1077</v>
      </c>
      <c r="B762">
        <v>1985</v>
      </c>
      <c r="C762" t="s">
        <v>1379</v>
      </c>
      <c r="D762" t="s">
        <v>1377</v>
      </c>
      <c r="E762" s="2">
        <v>43718.994062500002</v>
      </c>
      <c r="F762" s="2">
        <v>44895.944247685176</v>
      </c>
      <c r="G762">
        <v>17.899999999999999</v>
      </c>
      <c r="H762" t="s">
        <v>2229</v>
      </c>
    </row>
    <row r="763" spans="1:8" x14ac:dyDescent="0.25">
      <c r="A763" t="s">
        <v>767</v>
      </c>
      <c r="B763">
        <v>1195</v>
      </c>
      <c r="C763" t="s">
        <v>1381</v>
      </c>
      <c r="D763" t="s">
        <v>1377</v>
      </c>
      <c r="E763" s="2">
        <v>43563.117106481477</v>
      </c>
      <c r="F763" s="2">
        <v>44854.578275462962</v>
      </c>
      <c r="G763">
        <v>11.27</v>
      </c>
      <c r="H763" t="s">
        <v>2230</v>
      </c>
    </row>
    <row r="764" spans="1:8" x14ac:dyDescent="0.25">
      <c r="A764" t="s">
        <v>2231</v>
      </c>
      <c r="B764">
        <v>2243</v>
      </c>
      <c r="C764" t="s">
        <v>1381</v>
      </c>
      <c r="D764" t="s">
        <v>1377</v>
      </c>
      <c r="E764" s="2">
        <v>44594.533854166657</v>
      </c>
      <c r="F764" s="2">
        <v>45059.915231481478</v>
      </c>
      <c r="G764">
        <v>17.260000000000002</v>
      </c>
      <c r="H764" t="s">
        <v>2232</v>
      </c>
    </row>
    <row r="765" spans="1:8" x14ac:dyDescent="0.25">
      <c r="A765" t="s">
        <v>178</v>
      </c>
      <c r="B765">
        <v>2398</v>
      </c>
      <c r="C765" t="s">
        <v>1381</v>
      </c>
      <c r="D765" t="s">
        <v>1374</v>
      </c>
      <c r="E765" s="2">
        <v>43974.645868055559</v>
      </c>
      <c r="F765" s="2">
        <v>44760.885312500002</v>
      </c>
      <c r="G765">
        <v>17.239999999999998</v>
      </c>
      <c r="H765" t="s">
        <v>2233</v>
      </c>
    </row>
    <row r="766" spans="1:8" x14ac:dyDescent="0.25">
      <c r="A766" t="s">
        <v>1245</v>
      </c>
      <c r="B766">
        <v>2184</v>
      </c>
      <c r="C766" t="s">
        <v>1381</v>
      </c>
      <c r="D766" t="s">
        <v>1377</v>
      </c>
      <c r="E766" s="2">
        <v>44370.960694444453</v>
      </c>
      <c r="F766" s="2">
        <v>44978.790578703702</v>
      </c>
      <c r="G766">
        <v>10.34</v>
      </c>
      <c r="H766" t="s">
        <v>2234</v>
      </c>
    </row>
    <row r="767" spans="1:8" x14ac:dyDescent="0.25">
      <c r="A767" t="s">
        <v>88</v>
      </c>
      <c r="B767">
        <v>2456</v>
      </c>
      <c r="C767" t="s">
        <v>1381</v>
      </c>
      <c r="D767" t="s">
        <v>1377</v>
      </c>
      <c r="E767" s="2">
        <v>43420.242511574077</v>
      </c>
      <c r="F767" s="2">
        <v>44735.19871527778</v>
      </c>
      <c r="G767">
        <v>10.93</v>
      </c>
      <c r="H767" t="s">
        <v>2235</v>
      </c>
    </row>
    <row r="768" spans="1:8" x14ac:dyDescent="0.25">
      <c r="A768" t="s">
        <v>1134</v>
      </c>
      <c r="B768">
        <v>1998</v>
      </c>
      <c r="C768" t="s">
        <v>1381</v>
      </c>
      <c r="D768" t="s">
        <v>1377</v>
      </c>
      <c r="E768" s="2">
        <v>43718.268842592603</v>
      </c>
      <c r="F768" s="2">
        <v>44728.34</v>
      </c>
      <c r="G768">
        <v>13.43</v>
      </c>
      <c r="H768" t="s">
        <v>2236</v>
      </c>
    </row>
    <row r="769" spans="1:8" x14ac:dyDescent="0.25">
      <c r="A769" t="s">
        <v>580</v>
      </c>
      <c r="B769">
        <v>1662</v>
      </c>
      <c r="C769" t="s">
        <v>1379</v>
      </c>
      <c r="D769" t="s">
        <v>1374</v>
      </c>
      <c r="E769" s="2">
        <v>44840.597349537027</v>
      </c>
      <c r="F769" s="2">
        <v>44838.597349537027</v>
      </c>
      <c r="G769">
        <v>10.64</v>
      </c>
      <c r="H769" t="s">
        <v>2237</v>
      </c>
    </row>
    <row r="770" spans="1:8" x14ac:dyDescent="0.25">
      <c r="A770" t="s">
        <v>2238</v>
      </c>
      <c r="B770">
        <v>1081</v>
      </c>
      <c r="C770" t="s">
        <v>1379</v>
      </c>
      <c r="D770" t="s">
        <v>1377</v>
      </c>
      <c r="E770" s="2">
        <v>43877.7265625</v>
      </c>
      <c r="F770" s="2">
        <v>44539.596238425933</v>
      </c>
      <c r="G770">
        <v>6.21</v>
      </c>
      <c r="H770" t="s">
        <v>2239</v>
      </c>
    </row>
    <row r="771" spans="1:8" x14ac:dyDescent="0.25">
      <c r="A771" t="s">
        <v>466</v>
      </c>
      <c r="B771">
        <v>2018</v>
      </c>
      <c r="C771" t="s">
        <v>1373</v>
      </c>
      <c r="D771" t="s">
        <v>1377</v>
      </c>
      <c r="E771" s="2">
        <v>43547.998055555552</v>
      </c>
      <c r="F771" s="2">
        <v>44629.409409722219</v>
      </c>
      <c r="G771">
        <v>15.54</v>
      </c>
      <c r="H771" t="s">
        <v>2240</v>
      </c>
    </row>
    <row r="772" spans="1:8" x14ac:dyDescent="0.25">
      <c r="A772" t="s">
        <v>976</v>
      </c>
      <c r="B772">
        <v>1518</v>
      </c>
      <c r="C772" t="s">
        <v>1379</v>
      </c>
      <c r="D772" t="s">
        <v>1377</v>
      </c>
      <c r="E772" s="2">
        <v>44005.886990740742</v>
      </c>
      <c r="F772" s="2">
        <v>45089.844375000001</v>
      </c>
      <c r="G772">
        <v>13.28</v>
      </c>
      <c r="H772" t="s">
        <v>2241</v>
      </c>
    </row>
    <row r="773" spans="1:8" x14ac:dyDescent="0.25">
      <c r="A773" t="s">
        <v>495</v>
      </c>
      <c r="B773">
        <v>1057</v>
      </c>
      <c r="C773" t="s">
        <v>1381</v>
      </c>
      <c r="D773" t="s">
        <v>1377</v>
      </c>
      <c r="E773" s="2">
        <v>44502.026631944442</v>
      </c>
      <c r="F773" s="2">
        <v>45043.439467592587</v>
      </c>
      <c r="G773">
        <v>16.57</v>
      </c>
      <c r="H773" t="s">
        <v>2242</v>
      </c>
    </row>
    <row r="774" spans="1:8" x14ac:dyDescent="0.25">
      <c r="A774" t="s">
        <v>757</v>
      </c>
      <c r="B774">
        <v>2012</v>
      </c>
      <c r="C774" t="s">
        <v>1379</v>
      </c>
      <c r="D774" t="s">
        <v>1374</v>
      </c>
      <c r="E774" s="2">
        <v>44026.265567129631</v>
      </c>
      <c r="F774" s="2">
        <v>45094.773298611108</v>
      </c>
      <c r="G774">
        <v>12.57</v>
      </c>
      <c r="H774" t="s">
        <v>2243</v>
      </c>
    </row>
    <row r="775" spans="1:8" x14ac:dyDescent="0.25">
      <c r="A775" t="s">
        <v>732</v>
      </c>
      <c r="B775">
        <v>2371</v>
      </c>
      <c r="C775" t="s">
        <v>1379</v>
      </c>
      <c r="D775" t="s">
        <v>1374</v>
      </c>
      <c r="E775" s="2">
        <v>43673.878287037027</v>
      </c>
      <c r="F775" s="2">
        <v>44672.304340277777</v>
      </c>
      <c r="G775">
        <v>7.89</v>
      </c>
      <c r="H775" t="s">
        <v>2244</v>
      </c>
    </row>
    <row r="776" spans="1:8" x14ac:dyDescent="0.25">
      <c r="A776" t="s">
        <v>831</v>
      </c>
      <c r="B776">
        <v>1524</v>
      </c>
      <c r="C776" t="s">
        <v>1381</v>
      </c>
      <c r="D776" t="s">
        <v>1377</v>
      </c>
      <c r="E776" s="2">
        <v>44003.21607638889</v>
      </c>
      <c r="F776" s="2">
        <v>44479.965324074074</v>
      </c>
      <c r="G776">
        <v>9.81</v>
      </c>
      <c r="H776" t="s">
        <v>2245</v>
      </c>
    </row>
    <row r="777" spans="1:8" x14ac:dyDescent="0.25">
      <c r="A777" t="s">
        <v>662</v>
      </c>
      <c r="B777">
        <v>1932</v>
      </c>
      <c r="C777" t="s">
        <v>1379</v>
      </c>
      <c r="D777" t="s">
        <v>1377</v>
      </c>
      <c r="E777" s="2">
        <v>43990.665266203701</v>
      </c>
      <c r="F777" s="2">
        <v>44580.328333333331</v>
      </c>
      <c r="G777">
        <v>13.34</v>
      </c>
      <c r="H777" t="s">
        <v>2246</v>
      </c>
    </row>
    <row r="778" spans="1:8" x14ac:dyDescent="0.25">
      <c r="A778" t="s">
        <v>321</v>
      </c>
      <c r="B778">
        <v>2477</v>
      </c>
      <c r="C778" t="s">
        <v>1379</v>
      </c>
      <c r="D778" t="s">
        <v>1377</v>
      </c>
      <c r="E778" s="2">
        <v>43985.2815162037</v>
      </c>
      <c r="F778" s="2">
        <v>44480.513124999998</v>
      </c>
      <c r="G778">
        <v>17.39</v>
      </c>
      <c r="H778" t="s">
        <v>2247</v>
      </c>
    </row>
    <row r="779" spans="1:8" x14ac:dyDescent="0.25">
      <c r="A779" t="s">
        <v>1263</v>
      </c>
      <c r="B779">
        <v>2467</v>
      </c>
      <c r="C779" t="s">
        <v>1381</v>
      </c>
      <c r="D779" t="s">
        <v>1374</v>
      </c>
      <c r="E779" s="2">
        <v>44602.812210648153</v>
      </c>
      <c r="F779" s="2">
        <v>44883.904675925929</v>
      </c>
      <c r="G779">
        <v>11.53</v>
      </c>
      <c r="H779" t="s">
        <v>2248</v>
      </c>
    </row>
    <row r="780" spans="1:8" x14ac:dyDescent="0.25">
      <c r="A780" t="s">
        <v>857</v>
      </c>
      <c r="B780">
        <v>1468</v>
      </c>
      <c r="C780" t="s">
        <v>1379</v>
      </c>
      <c r="D780" t="s">
        <v>1374</v>
      </c>
      <c r="E780" s="2">
        <v>44759.208124999997</v>
      </c>
      <c r="F780" s="2">
        <v>44941.256747685176</v>
      </c>
      <c r="G780">
        <v>18.25</v>
      </c>
      <c r="H780" t="s">
        <v>2249</v>
      </c>
    </row>
    <row r="781" spans="1:8" x14ac:dyDescent="0.25">
      <c r="A781" t="s">
        <v>2250</v>
      </c>
      <c r="B781">
        <v>1288</v>
      </c>
      <c r="C781" t="s">
        <v>1379</v>
      </c>
      <c r="D781" t="s">
        <v>1377</v>
      </c>
      <c r="E781" s="2">
        <v>44342.347604166673</v>
      </c>
      <c r="F781" s="2">
        <v>44872.21466435185</v>
      </c>
      <c r="G781">
        <v>15.37</v>
      </c>
      <c r="H781" t="s">
        <v>2251</v>
      </c>
    </row>
    <row r="782" spans="1:8" x14ac:dyDescent="0.25">
      <c r="A782" t="s">
        <v>1209</v>
      </c>
      <c r="B782">
        <v>2041</v>
      </c>
      <c r="C782" t="s">
        <v>1373</v>
      </c>
      <c r="D782" t="s">
        <v>1377</v>
      </c>
      <c r="E782" s="2">
        <v>43854.218611111108</v>
      </c>
      <c r="F782" s="2">
        <v>44477.399594907409</v>
      </c>
      <c r="G782">
        <v>19.420000000000002</v>
      </c>
      <c r="H782" t="s">
        <v>2252</v>
      </c>
    </row>
    <row r="783" spans="1:8" x14ac:dyDescent="0.25">
      <c r="A783" t="s">
        <v>1273</v>
      </c>
      <c r="B783">
        <v>2181</v>
      </c>
      <c r="C783" t="s">
        <v>1381</v>
      </c>
      <c r="D783" t="s">
        <v>1377</v>
      </c>
      <c r="E783" s="2">
        <v>44171.302974537037</v>
      </c>
      <c r="F783" s="2">
        <v>44739.738634259258</v>
      </c>
      <c r="G783">
        <v>19.399999999999999</v>
      </c>
      <c r="H783" t="s">
        <v>2253</v>
      </c>
    </row>
    <row r="784" spans="1:8" x14ac:dyDescent="0.25">
      <c r="A784" t="s">
        <v>228</v>
      </c>
      <c r="B784">
        <v>1160</v>
      </c>
      <c r="C784" t="s">
        <v>1381</v>
      </c>
      <c r="D784" t="s">
        <v>1374</v>
      </c>
      <c r="E784" s="2">
        <v>44977.651597222219</v>
      </c>
      <c r="F784" s="2">
        <v>45098.239999999998</v>
      </c>
      <c r="G784">
        <v>17.34</v>
      </c>
      <c r="H784" t="s">
        <v>2254</v>
      </c>
    </row>
    <row r="785" spans="1:8" x14ac:dyDescent="0.25">
      <c r="A785" t="s">
        <v>522</v>
      </c>
      <c r="B785">
        <v>2107</v>
      </c>
      <c r="C785" t="s">
        <v>1381</v>
      </c>
      <c r="D785" t="s">
        <v>1377</v>
      </c>
      <c r="E785" s="2">
        <v>43551.93787037037</v>
      </c>
      <c r="F785" s="2">
        <v>44976.301307870373</v>
      </c>
      <c r="G785">
        <v>16.649999999999999</v>
      </c>
      <c r="H785" t="s">
        <v>2255</v>
      </c>
    </row>
    <row r="786" spans="1:8" x14ac:dyDescent="0.25">
      <c r="A786" t="s">
        <v>181</v>
      </c>
      <c r="B786">
        <v>1749</v>
      </c>
      <c r="C786" t="s">
        <v>1381</v>
      </c>
      <c r="D786" t="s">
        <v>1377</v>
      </c>
      <c r="E786" s="2">
        <v>43703.774143518523</v>
      </c>
      <c r="F786" s="2">
        <v>44489.740694444437</v>
      </c>
      <c r="G786">
        <v>13.63</v>
      </c>
      <c r="H786" t="s">
        <v>2256</v>
      </c>
    </row>
    <row r="787" spans="1:8" x14ac:dyDescent="0.25">
      <c r="A787" t="s">
        <v>2257</v>
      </c>
      <c r="B787">
        <v>1828</v>
      </c>
      <c r="C787" t="s">
        <v>1373</v>
      </c>
      <c r="D787" t="s">
        <v>1374</v>
      </c>
      <c r="E787" s="2">
        <v>44416.571643518517</v>
      </c>
      <c r="F787" s="2">
        <v>44538.210173611107</v>
      </c>
      <c r="G787">
        <v>7.88</v>
      </c>
      <c r="H787" t="s">
        <v>2258</v>
      </c>
    </row>
    <row r="788" spans="1:8" x14ac:dyDescent="0.25">
      <c r="A788" t="s">
        <v>1247</v>
      </c>
      <c r="B788">
        <v>1627</v>
      </c>
      <c r="C788" t="s">
        <v>1373</v>
      </c>
      <c r="D788" t="s">
        <v>1374</v>
      </c>
      <c r="E788" s="2">
        <v>43842.364444444444</v>
      </c>
      <c r="F788" s="2">
        <v>44807.847372685188</v>
      </c>
      <c r="G788">
        <v>5.86</v>
      </c>
      <c r="H788" t="s">
        <v>2259</v>
      </c>
    </row>
    <row r="789" spans="1:8" x14ac:dyDescent="0.25">
      <c r="A789" t="s">
        <v>758</v>
      </c>
      <c r="B789">
        <v>1326</v>
      </c>
      <c r="C789" t="s">
        <v>1379</v>
      </c>
      <c r="D789" t="s">
        <v>1374</v>
      </c>
      <c r="E789" s="2">
        <v>44951.233275462961</v>
      </c>
      <c r="F789" s="2">
        <v>44937.233275462961</v>
      </c>
      <c r="G789">
        <v>12.87</v>
      </c>
      <c r="H789" t="s">
        <v>2260</v>
      </c>
    </row>
    <row r="790" spans="1:8" x14ac:dyDescent="0.25">
      <c r="A790" t="s">
        <v>1249</v>
      </c>
      <c r="B790">
        <v>2352</v>
      </c>
      <c r="C790" t="s">
        <v>1379</v>
      </c>
      <c r="D790" t="s">
        <v>1374</v>
      </c>
      <c r="E790" s="2">
        <v>44873.094594907408</v>
      </c>
      <c r="F790" s="2">
        <v>44853.094594907408</v>
      </c>
      <c r="G790">
        <v>11.33</v>
      </c>
      <c r="H790" t="s">
        <v>2261</v>
      </c>
    </row>
    <row r="791" spans="1:8" x14ac:dyDescent="0.25">
      <c r="A791" t="s">
        <v>1066</v>
      </c>
      <c r="B791">
        <v>1429</v>
      </c>
      <c r="C791" t="s">
        <v>1379</v>
      </c>
      <c r="D791" t="s">
        <v>1374</v>
      </c>
      <c r="E791" s="2">
        <v>44408.156493055547</v>
      </c>
      <c r="F791" s="2">
        <v>44675.626435185193</v>
      </c>
      <c r="G791">
        <v>9.24</v>
      </c>
      <c r="H791" t="s">
        <v>2262</v>
      </c>
    </row>
    <row r="792" spans="1:8" x14ac:dyDescent="0.25">
      <c r="A792" t="s">
        <v>541</v>
      </c>
      <c r="B792">
        <v>2046</v>
      </c>
      <c r="C792" t="s">
        <v>1381</v>
      </c>
      <c r="D792" t="s">
        <v>1377</v>
      </c>
      <c r="E792" s="2">
        <v>43723.461712962962</v>
      </c>
      <c r="F792" s="2">
        <v>44950.345312500001</v>
      </c>
      <c r="G792">
        <v>17.47</v>
      </c>
      <c r="H792" t="s">
        <v>2263</v>
      </c>
    </row>
    <row r="793" spans="1:8" x14ac:dyDescent="0.25">
      <c r="A793" t="s">
        <v>808</v>
      </c>
      <c r="B793">
        <v>1747</v>
      </c>
      <c r="C793" t="s">
        <v>1373</v>
      </c>
      <c r="D793" t="s">
        <v>1377</v>
      </c>
      <c r="E793" s="2">
        <v>44027.438136574077</v>
      </c>
      <c r="F793" s="2">
        <v>45001.688622685193</v>
      </c>
      <c r="G793">
        <v>8.7100000000000009</v>
      </c>
      <c r="H793" t="s">
        <v>2264</v>
      </c>
    </row>
    <row r="794" spans="1:8" x14ac:dyDescent="0.25">
      <c r="A794" t="s">
        <v>577</v>
      </c>
      <c r="B794">
        <v>2194</v>
      </c>
      <c r="C794" t="s">
        <v>1373</v>
      </c>
      <c r="D794" t="s">
        <v>1374</v>
      </c>
      <c r="E794" s="2">
        <v>43411.424375000002</v>
      </c>
      <c r="F794" s="2">
        <v>44721.014432870368</v>
      </c>
      <c r="G794">
        <v>19.66</v>
      </c>
      <c r="H794" t="s">
        <v>2265</v>
      </c>
    </row>
    <row r="795" spans="1:8" x14ac:dyDescent="0.25">
      <c r="A795" t="s">
        <v>2266</v>
      </c>
      <c r="B795">
        <v>2478</v>
      </c>
      <c r="C795" t="s">
        <v>1381</v>
      </c>
      <c r="D795" t="s">
        <v>1374</v>
      </c>
      <c r="E795" s="2">
        <v>44353.594467592593</v>
      </c>
      <c r="F795" s="2">
        <v>44980.070335648154</v>
      </c>
      <c r="G795">
        <v>7.49</v>
      </c>
      <c r="H795" t="s">
        <v>2267</v>
      </c>
    </row>
    <row r="796" spans="1:8" x14ac:dyDescent="0.25">
      <c r="A796" t="s">
        <v>1189</v>
      </c>
      <c r="B796">
        <v>2196</v>
      </c>
      <c r="C796" t="s">
        <v>1381</v>
      </c>
      <c r="D796" t="s">
        <v>1377</v>
      </c>
      <c r="E796" s="2">
        <v>44173.992430555547</v>
      </c>
      <c r="F796" s="2">
        <v>45080.545787037037</v>
      </c>
      <c r="G796">
        <v>7.62</v>
      </c>
      <c r="H796" t="s">
        <v>2268</v>
      </c>
    </row>
    <row r="797" spans="1:8" x14ac:dyDescent="0.25">
      <c r="A797" t="s">
        <v>1033</v>
      </c>
      <c r="B797">
        <v>1010</v>
      </c>
      <c r="C797" t="s">
        <v>1381</v>
      </c>
      <c r="D797" t="s">
        <v>1377</v>
      </c>
      <c r="E797" s="2">
        <v>43869.861689814818</v>
      </c>
      <c r="F797" s="2">
        <v>44648.405335648153</v>
      </c>
      <c r="G797">
        <v>19.16</v>
      </c>
      <c r="H797" t="s">
        <v>2269</v>
      </c>
    </row>
    <row r="798" spans="1:8" x14ac:dyDescent="0.25">
      <c r="A798" t="s">
        <v>2270</v>
      </c>
      <c r="B798">
        <v>1828</v>
      </c>
      <c r="C798" t="s">
        <v>1373</v>
      </c>
      <c r="D798" t="s">
        <v>1374</v>
      </c>
      <c r="E798" s="2">
        <v>44897.289201388892</v>
      </c>
      <c r="F798" s="2">
        <v>45010.739525462966</v>
      </c>
      <c r="G798">
        <v>17.190000000000001</v>
      </c>
      <c r="H798" t="s">
        <v>2271</v>
      </c>
    </row>
    <row r="799" spans="1:8" x14ac:dyDescent="0.25">
      <c r="A799" t="s">
        <v>72</v>
      </c>
      <c r="B799">
        <v>2450</v>
      </c>
      <c r="C799" t="s">
        <v>1379</v>
      </c>
      <c r="D799" t="s">
        <v>1374</v>
      </c>
      <c r="E799" s="2">
        <v>44861.770486111112</v>
      </c>
      <c r="F799" s="2">
        <v>44860.770486111112</v>
      </c>
      <c r="G799">
        <v>11.24</v>
      </c>
      <c r="H799" t="s">
        <v>2272</v>
      </c>
    </row>
    <row r="800" spans="1:8" x14ac:dyDescent="0.25">
      <c r="A800" t="s">
        <v>284</v>
      </c>
      <c r="B800">
        <v>1477</v>
      </c>
      <c r="C800" t="s">
        <v>1381</v>
      </c>
      <c r="D800" t="s">
        <v>1374</v>
      </c>
      <c r="E800" s="2">
        <v>43970.530347222222</v>
      </c>
      <c r="F800" s="2">
        <v>44796.513240740736</v>
      </c>
      <c r="G800">
        <v>12.74</v>
      </c>
      <c r="H800" t="s">
        <v>2273</v>
      </c>
    </row>
    <row r="801" spans="1:8" x14ac:dyDescent="0.25">
      <c r="A801" t="s">
        <v>1122</v>
      </c>
      <c r="B801">
        <v>2450</v>
      </c>
      <c r="C801" t="s">
        <v>1379</v>
      </c>
      <c r="D801" t="s">
        <v>1377</v>
      </c>
      <c r="E801" s="2">
        <v>44685.362708333327</v>
      </c>
      <c r="F801" s="2">
        <v>45104.942928240736</v>
      </c>
      <c r="G801">
        <v>8.35</v>
      </c>
      <c r="H801" t="s">
        <v>2274</v>
      </c>
    </row>
    <row r="802" spans="1:8" x14ac:dyDescent="0.25">
      <c r="A802" t="s">
        <v>117</v>
      </c>
      <c r="B802">
        <v>1789</v>
      </c>
      <c r="C802" t="s">
        <v>1381</v>
      </c>
      <c r="D802" t="s">
        <v>1374</v>
      </c>
      <c r="E802" s="2">
        <v>44029.109363425923</v>
      </c>
      <c r="F802" s="2">
        <v>44757.959444444437</v>
      </c>
      <c r="G802">
        <v>8.4499999999999993</v>
      </c>
      <c r="H802" t="s">
        <v>2275</v>
      </c>
    </row>
    <row r="803" spans="1:8" x14ac:dyDescent="0.25">
      <c r="A803" t="s">
        <v>785</v>
      </c>
      <c r="B803">
        <v>1017</v>
      </c>
      <c r="C803" t="s">
        <v>1381</v>
      </c>
      <c r="D803" t="s">
        <v>1374</v>
      </c>
      <c r="E803" s="2">
        <v>43783.930868055562</v>
      </c>
      <c r="F803" s="2">
        <v>44765.710879629631</v>
      </c>
      <c r="G803">
        <v>11.61</v>
      </c>
      <c r="H803" t="s">
        <v>2276</v>
      </c>
    </row>
    <row r="804" spans="1:8" x14ac:dyDescent="0.25">
      <c r="A804" t="s">
        <v>1186</v>
      </c>
      <c r="B804">
        <v>1620</v>
      </c>
      <c r="C804" t="s">
        <v>1373</v>
      </c>
      <c r="D804" t="s">
        <v>1374</v>
      </c>
      <c r="E804" s="2">
        <v>43936.627222222232</v>
      </c>
      <c r="F804" s="2">
        <v>44829.686354166668</v>
      </c>
      <c r="G804">
        <v>18.3</v>
      </c>
      <c r="H804" t="s">
        <v>2277</v>
      </c>
    </row>
    <row r="805" spans="1:8" x14ac:dyDescent="0.25">
      <c r="A805" t="s">
        <v>1085</v>
      </c>
      <c r="B805">
        <v>1044</v>
      </c>
      <c r="C805" t="s">
        <v>1373</v>
      </c>
      <c r="D805" t="s">
        <v>1374</v>
      </c>
      <c r="E805" s="2">
        <v>44466.085821759261</v>
      </c>
      <c r="F805" s="2">
        <v>44798.404224537036</v>
      </c>
      <c r="G805">
        <v>19.760000000000002</v>
      </c>
      <c r="H805" t="s">
        <v>2278</v>
      </c>
    </row>
    <row r="806" spans="1:8" x14ac:dyDescent="0.25">
      <c r="A806" t="s">
        <v>714</v>
      </c>
      <c r="B806">
        <v>2196</v>
      </c>
      <c r="C806" t="s">
        <v>1379</v>
      </c>
      <c r="D806" t="s">
        <v>1377</v>
      </c>
      <c r="E806" s="2">
        <v>44515.806909722232</v>
      </c>
      <c r="F806" s="2">
        <v>44642.90929398148</v>
      </c>
      <c r="G806">
        <v>17.89</v>
      </c>
      <c r="H806" t="s">
        <v>2279</v>
      </c>
    </row>
    <row r="807" spans="1:8" x14ac:dyDescent="0.25">
      <c r="A807" t="s">
        <v>1304</v>
      </c>
      <c r="B807">
        <v>1001</v>
      </c>
      <c r="C807" t="s">
        <v>1379</v>
      </c>
      <c r="D807" t="s">
        <v>1374</v>
      </c>
      <c r="E807" s="2">
        <v>43678.309374999997</v>
      </c>
      <c r="F807" s="2">
        <v>44985.261782407397</v>
      </c>
      <c r="G807">
        <v>10.5</v>
      </c>
      <c r="H807" t="s">
        <v>2280</v>
      </c>
    </row>
    <row r="808" spans="1:8" x14ac:dyDescent="0.25">
      <c r="A808" t="s">
        <v>1365</v>
      </c>
      <c r="B808">
        <v>1286</v>
      </c>
      <c r="C808" t="s">
        <v>1381</v>
      </c>
      <c r="D808" t="s">
        <v>1377</v>
      </c>
      <c r="E808" s="2">
        <v>44616.385729166657</v>
      </c>
      <c r="F808" s="2">
        <v>45038.345335648148</v>
      </c>
      <c r="G808">
        <v>6.13</v>
      </c>
      <c r="H808" t="s">
        <v>2281</v>
      </c>
    </row>
    <row r="809" spans="1:8" x14ac:dyDescent="0.25">
      <c r="A809" t="s">
        <v>915</v>
      </c>
      <c r="B809">
        <v>1287</v>
      </c>
      <c r="C809" t="s">
        <v>1379</v>
      </c>
      <c r="D809" t="s">
        <v>1377</v>
      </c>
      <c r="E809" s="2">
        <v>43465.999594907407</v>
      </c>
      <c r="F809" s="2">
        <v>45047.36246527778</v>
      </c>
      <c r="G809">
        <v>5.89</v>
      </c>
      <c r="H809" t="s">
        <v>2282</v>
      </c>
    </row>
    <row r="810" spans="1:8" x14ac:dyDescent="0.25">
      <c r="A810" t="s">
        <v>469</v>
      </c>
      <c r="B810">
        <v>2057</v>
      </c>
      <c r="C810" t="s">
        <v>1373</v>
      </c>
      <c r="D810" t="s">
        <v>1374</v>
      </c>
      <c r="E810" s="2">
        <v>44754.968900462962</v>
      </c>
      <c r="F810" s="2">
        <v>44735.968900462962</v>
      </c>
      <c r="G810">
        <v>11.21</v>
      </c>
      <c r="H810" t="s">
        <v>2283</v>
      </c>
    </row>
    <row r="811" spans="1:8" x14ac:dyDescent="0.25">
      <c r="A811" t="s">
        <v>475</v>
      </c>
      <c r="B811">
        <v>2498</v>
      </c>
      <c r="C811" t="s">
        <v>1379</v>
      </c>
      <c r="D811" t="s">
        <v>1374</v>
      </c>
      <c r="E811" s="2">
        <v>44950.149131944447</v>
      </c>
      <c r="F811" s="2">
        <v>44949.149131944447</v>
      </c>
      <c r="G811">
        <v>9.33</v>
      </c>
      <c r="H811" t="s">
        <v>2284</v>
      </c>
    </row>
    <row r="812" spans="1:8" x14ac:dyDescent="0.25">
      <c r="A812" t="s">
        <v>908</v>
      </c>
      <c r="B812">
        <v>1233</v>
      </c>
      <c r="C812" t="s">
        <v>1373</v>
      </c>
      <c r="D812" t="s">
        <v>1377</v>
      </c>
      <c r="E812" s="2">
        <v>44256.282152777778</v>
      </c>
      <c r="F812" s="2">
        <v>44770.665694444448</v>
      </c>
      <c r="G812">
        <v>15.43</v>
      </c>
      <c r="H812" t="s">
        <v>2285</v>
      </c>
    </row>
    <row r="813" spans="1:8" x14ac:dyDescent="0.25">
      <c r="A813" t="s">
        <v>1148</v>
      </c>
      <c r="B813">
        <v>2391</v>
      </c>
      <c r="C813" t="s">
        <v>1381</v>
      </c>
      <c r="D813" t="s">
        <v>1377</v>
      </c>
      <c r="E813" s="2">
        <v>44008.194756944453</v>
      </c>
      <c r="F813" s="2">
        <v>44849.733043981483</v>
      </c>
      <c r="G813">
        <v>16.27</v>
      </c>
      <c r="H813" t="s">
        <v>2286</v>
      </c>
    </row>
    <row r="814" spans="1:8" x14ac:dyDescent="0.25">
      <c r="A814" t="s">
        <v>1141</v>
      </c>
      <c r="B814">
        <v>1328</v>
      </c>
      <c r="C814" t="s">
        <v>1379</v>
      </c>
      <c r="D814" t="s">
        <v>1377</v>
      </c>
      <c r="E814" s="2">
        <v>43609.20957175926</v>
      </c>
      <c r="F814" s="2">
        <v>45126.375578703701</v>
      </c>
      <c r="G814">
        <v>13.64</v>
      </c>
      <c r="H814" t="s">
        <v>2287</v>
      </c>
    </row>
    <row r="815" spans="1:8" x14ac:dyDescent="0.25">
      <c r="A815" t="s">
        <v>868</v>
      </c>
      <c r="B815">
        <v>2319</v>
      </c>
      <c r="C815" t="s">
        <v>1381</v>
      </c>
      <c r="D815" t="s">
        <v>1374</v>
      </c>
      <c r="E815" s="2">
        <v>43547.390046296299</v>
      </c>
      <c r="F815" s="2">
        <v>44550.417175925933</v>
      </c>
      <c r="G815">
        <v>16.82</v>
      </c>
      <c r="H815" t="s">
        <v>2288</v>
      </c>
    </row>
    <row r="816" spans="1:8" x14ac:dyDescent="0.25">
      <c r="A816" t="s">
        <v>433</v>
      </c>
      <c r="B816">
        <v>1834</v>
      </c>
      <c r="C816" t="s">
        <v>1381</v>
      </c>
      <c r="D816" t="s">
        <v>1377</v>
      </c>
      <c r="E816" s="2">
        <v>43425.360972222217</v>
      </c>
      <c r="F816" s="2">
        <v>44747.784062500003</v>
      </c>
      <c r="G816">
        <v>5.9</v>
      </c>
      <c r="H816" t="s">
        <v>2289</v>
      </c>
    </row>
    <row r="817" spans="1:8" x14ac:dyDescent="0.25">
      <c r="A817" t="s">
        <v>653</v>
      </c>
      <c r="B817">
        <v>2383</v>
      </c>
      <c r="C817" t="s">
        <v>1379</v>
      </c>
      <c r="D817" t="s">
        <v>1377</v>
      </c>
      <c r="E817" s="2">
        <v>43894.323067129633</v>
      </c>
      <c r="F817" s="2">
        <v>44739.030104166668</v>
      </c>
      <c r="G817">
        <v>14.24</v>
      </c>
      <c r="H817" t="s">
        <v>2290</v>
      </c>
    </row>
    <row r="818" spans="1:8" x14ac:dyDescent="0.25">
      <c r="A818" t="s">
        <v>2291</v>
      </c>
      <c r="B818">
        <v>1208</v>
      </c>
      <c r="C818" t="s">
        <v>1381</v>
      </c>
      <c r="D818" t="s">
        <v>1377</v>
      </c>
      <c r="E818" s="2">
        <v>43725.567569444444</v>
      </c>
      <c r="F818" s="2">
        <v>45073.280509259261</v>
      </c>
      <c r="G818">
        <v>10.220000000000001</v>
      </c>
      <c r="H818" t="s">
        <v>2292</v>
      </c>
    </row>
    <row r="819" spans="1:8" x14ac:dyDescent="0.25">
      <c r="A819" t="s">
        <v>954</v>
      </c>
      <c r="B819">
        <v>1287</v>
      </c>
      <c r="C819" t="s">
        <v>1373</v>
      </c>
      <c r="D819" t="s">
        <v>1374</v>
      </c>
      <c r="E819" s="2">
        <v>44673.309016203697</v>
      </c>
      <c r="F819" s="2">
        <v>44992.366226851853</v>
      </c>
      <c r="G819">
        <v>14.83</v>
      </c>
      <c r="H819" t="s">
        <v>2293</v>
      </c>
    </row>
    <row r="820" spans="1:8" x14ac:dyDescent="0.25">
      <c r="A820" t="s">
        <v>146</v>
      </c>
      <c r="B820">
        <v>1800</v>
      </c>
      <c r="C820" t="s">
        <v>1381</v>
      </c>
      <c r="D820" t="s">
        <v>1377</v>
      </c>
      <c r="E820" s="2">
        <v>43896.389108796298</v>
      </c>
      <c r="F820" s="2">
        <v>44518.938888888893</v>
      </c>
      <c r="G820">
        <v>10.96</v>
      </c>
      <c r="H820" t="s">
        <v>2294</v>
      </c>
    </row>
    <row r="821" spans="1:8" x14ac:dyDescent="0.25">
      <c r="A821" t="s">
        <v>603</v>
      </c>
      <c r="B821">
        <v>1708</v>
      </c>
      <c r="C821" t="s">
        <v>1373</v>
      </c>
      <c r="D821" t="s">
        <v>1374</v>
      </c>
      <c r="E821" s="2">
        <v>44307.827627314808</v>
      </c>
      <c r="F821" s="2">
        <v>44994.565682870372</v>
      </c>
      <c r="G821">
        <v>15.61</v>
      </c>
      <c r="H821" t="s">
        <v>2295</v>
      </c>
    </row>
    <row r="822" spans="1:8" x14ac:dyDescent="0.25">
      <c r="A822" t="s">
        <v>2296</v>
      </c>
      <c r="B822">
        <v>2199</v>
      </c>
      <c r="C822" t="s">
        <v>1373</v>
      </c>
      <c r="D822" t="s">
        <v>1374</v>
      </c>
      <c r="E822" s="2">
        <v>43389.464039351849</v>
      </c>
      <c r="F822" s="2">
        <v>45032.564131944448</v>
      </c>
      <c r="G822">
        <v>14.94</v>
      </c>
      <c r="H822" t="s">
        <v>2297</v>
      </c>
    </row>
    <row r="823" spans="1:8" x14ac:dyDescent="0.25">
      <c r="A823" t="s">
        <v>315</v>
      </c>
      <c r="B823">
        <v>1751</v>
      </c>
      <c r="C823" t="s">
        <v>1381</v>
      </c>
      <c r="D823" t="s">
        <v>1377</v>
      </c>
      <c r="E823" s="2">
        <v>44756.108530092592</v>
      </c>
      <c r="F823" s="2">
        <v>44987.391932870371</v>
      </c>
      <c r="G823">
        <v>19.25</v>
      </c>
      <c r="H823" t="s">
        <v>2298</v>
      </c>
    </row>
    <row r="824" spans="1:8" x14ac:dyDescent="0.25">
      <c r="A824" t="s">
        <v>1020</v>
      </c>
      <c r="B824">
        <v>2130</v>
      </c>
      <c r="C824" t="s">
        <v>1381</v>
      </c>
      <c r="D824" t="s">
        <v>1377</v>
      </c>
      <c r="E824" s="2">
        <v>44920.505532407413</v>
      </c>
      <c r="F824" s="2">
        <v>44871.505532407413</v>
      </c>
      <c r="G824">
        <v>19.36</v>
      </c>
      <c r="H824" t="s">
        <v>2299</v>
      </c>
    </row>
    <row r="825" spans="1:8" x14ac:dyDescent="0.25">
      <c r="A825" t="s">
        <v>1021</v>
      </c>
      <c r="B825">
        <v>2149</v>
      </c>
      <c r="C825" t="s">
        <v>1381</v>
      </c>
      <c r="D825" t="s">
        <v>1377</v>
      </c>
      <c r="E825" s="2">
        <v>44073.997083333343</v>
      </c>
      <c r="F825" s="2">
        <v>44879.347800925927</v>
      </c>
      <c r="G825">
        <v>9.68</v>
      </c>
      <c r="H825" t="s">
        <v>2300</v>
      </c>
    </row>
    <row r="826" spans="1:8" x14ac:dyDescent="0.25">
      <c r="A826" t="s">
        <v>243</v>
      </c>
      <c r="B826">
        <v>1057</v>
      </c>
      <c r="C826" t="s">
        <v>1373</v>
      </c>
      <c r="D826" t="s">
        <v>1377</v>
      </c>
      <c r="E826" s="2">
        <v>44203.981342592589</v>
      </c>
      <c r="F826" s="2">
        <v>44764.434652777767</v>
      </c>
      <c r="G826">
        <v>15.59</v>
      </c>
      <c r="H826" t="s">
        <v>2301</v>
      </c>
    </row>
    <row r="827" spans="1:8" x14ac:dyDescent="0.25">
      <c r="A827" t="s">
        <v>334</v>
      </c>
      <c r="B827">
        <v>1631</v>
      </c>
      <c r="C827" t="s">
        <v>1373</v>
      </c>
      <c r="D827" t="s">
        <v>1377</v>
      </c>
      <c r="E827" s="2">
        <v>44855.355034722219</v>
      </c>
      <c r="F827" s="2">
        <v>45122.183969907397</v>
      </c>
      <c r="G827">
        <v>17.63</v>
      </c>
      <c r="H827" t="s">
        <v>2302</v>
      </c>
    </row>
    <row r="828" spans="1:8" x14ac:dyDescent="0.25">
      <c r="A828" t="s">
        <v>478</v>
      </c>
      <c r="B828">
        <v>2338</v>
      </c>
      <c r="C828" t="s">
        <v>1379</v>
      </c>
      <c r="D828" t="s">
        <v>1377</v>
      </c>
      <c r="E828" s="2">
        <v>43419.898321759261</v>
      </c>
      <c r="F828" s="2">
        <v>44533.610347222217</v>
      </c>
      <c r="G828">
        <v>19.57</v>
      </c>
      <c r="H828" t="s">
        <v>2303</v>
      </c>
    </row>
    <row r="829" spans="1:8" x14ac:dyDescent="0.25">
      <c r="A829" t="s">
        <v>538</v>
      </c>
      <c r="B829">
        <v>1856</v>
      </c>
      <c r="C829" t="s">
        <v>1381</v>
      </c>
      <c r="D829" t="s">
        <v>1374</v>
      </c>
      <c r="E829" s="2">
        <v>44664.186840277784</v>
      </c>
      <c r="F829" s="2">
        <v>44795.479409722233</v>
      </c>
      <c r="G829">
        <v>14.28</v>
      </c>
      <c r="H829" t="s">
        <v>2304</v>
      </c>
    </row>
    <row r="830" spans="1:8" x14ac:dyDescent="0.25">
      <c r="A830" t="s">
        <v>1050</v>
      </c>
      <c r="B830">
        <v>1553</v>
      </c>
      <c r="C830" t="s">
        <v>1373</v>
      </c>
      <c r="D830" t="s">
        <v>1374</v>
      </c>
      <c r="E830" s="2">
        <v>43873.311909722222</v>
      </c>
      <c r="F830" s="2">
        <v>44638.096307870372</v>
      </c>
      <c r="G830">
        <v>12.12</v>
      </c>
      <c r="H830" t="s">
        <v>2305</v>
      </c>
    </row>
    <row r="831" spans="1:8" x14ac:dyDescent="0.25">
      <c r="A831" t="s">
        <v>406</v>
      </c>
      <c r="B831">
        <v>2129</v>
      </c>
      <c r="C831" t="s">
        <v>1379</v>
      </c>
      <c r="D831" t="s">
        <v>1374</v>
      </c>
      <c r="E831" s="2">
        <v>44939.493263888893</v>
      </c>
      <c r="F831" s="2">
        <v>44925.493263888893</v>
      </c>
      <c r="G831">
        <v>18.68</v>
      </c>
      <c r="H831" t="s">
        <v>2306</v>
      </c>
    </row>
    <row r="832" spans="1:8" x14ac:dyDescent="0.25">
      <c r="A832" t="s">
        <v>1239</v>
      </c>
      <c r="B832">
        <v>1002</v>
      </c>
      <c r="C832" t="s">
        <v>1381</v>
      </c>
      <c r="D832" t="s">
        <v>1377</v>
      </c>
      <c r="E832" s="2">
        <v>43867.98574074074</v>
      </c>
      <c r="F832" s="2">
        <v>44736.669050925928</v>
      </c>
      <c r="G832">
        <v>13.9</v>
      </c>
      <c r="H832" t="s">
        <v>2307</v>
      </c>
    </row>
    <row r="833" spans="1:8" x14ac:dyDescent="0.25">
      <c r="A833" t="s">
        <v>948</v>
      </c>
      <c r="B833">
        <v>1770</v>
      </c>
      <c r="C833" t="s">
        <v>1379</v>
      </c>
      <c r="D833" t="s">
        <v>1374</v>
      </c>
      <c r="E833" s="2">
        <v>43384.886099537027</v>
      </c>
      <c r="F833" s="2">
        <v>44665.214155092603</v>
      </c>
      <c r="G833">
        <v>11.35</v>
      </c>
      <c r="H833" t="s">
        <v>2308</v>
      </c>
    </row>
    <row r="834" spans="1:8" x14ac:dyDescent="0.25">
      <c r="A834" t="s">
        <v>1180</v>
      </c>
      <c r="B834">
        <v>1438</v>
      </c>
      <c r="C834" t="s">
        <v>1379</v>
      </c>
      <c r="D834" t="s">
        <v>1377</v>
      </c>
      <c r="E834" s="2">
        <v>44150.046805555547</v>
      </c>
      <c r="F834" s="2">
        <v>44763.539189814823</v>
      </c>
      <c r="G834">
        <v>12.13</v>
      </c>
      <c r="H834" t="s">
        <v>2309</v>
      </c>
    </row>
    <row r="835" spans="1:8" x14ac:dyDescent="0.25">
      <c r="A835" t="s">
        <v>823</v>
      </c>
      <c r="B835">
        <v>1230</v>
      </c>
      <c r="C835" t="s">
        <v>1379</v>
      </c>
      <c r="D835" t="s">
        <v>1374</v>
      </c>
      <c r="E835" s="2">
        <v>44535.229618055557</v>
      </c>
      <c r="F835" s="2">
        <v>44867.439444444448</v>
      </c>
      <c r="G835">
        <v>6.6</v>
      </c>
      <c r="H835" t="s">
        <v>2310</v>
      </c>
    </row>
    <row r="836" spans="1:8" x14ac:dyDescent="0.25">
      <c r="A836" t="s">
        <v>1220</v>
      </c>
      <c r="B836">
        <v>1300</v>
      </c>
      <c r="C836" t="s">
        <v>1381</v>
      </c>
      <c r="D836" t="s">
        <v>1374</v>
      </c>
      <c r="E836" s="2">
        <v>43578.714432870373</v>
      </c>
      <c r="F836" s="2">
        <v>44725.177002314813</v>
      </c>
      <c r="G836">
        <v>14.25</v>
      </c>
      <c r="H836" t="s">
        <v>2311</v>
      </c>
    </row>
    <row r="837" spans="1:8" x14ac:dyDescent="0.25">
      <c r="A837" t="s">
        <v>1158</v>
      </c>
      <c r="B837">
        <v>2330</v>
      </c>
      <c r="C837" t="s">
        <v>1373</v>
      </c>
      <c r="D837" t="s">
        <v>1374</v>
      </c>
      <c r="E837" s="2">
        <v>44219.463217592587</v>
      </c>
      <c r="F837" s="2">
        <v>44938.210173611107</v>
      </c>
      <c r="G837">
        <v>14.88</v>
      </c>
      <c r="H837" t="s">
        <v>2312</v>
      </c>
    </row>
    <row r="838" spans="1:8" x14ac:dyDescent="0.25">
      <c r="A838" t="s">
        <v>526</v>
      </c>
      <c r="B838">
        <v>1081</v>
      </c>
      <c r="C838" t="s">
        <v>1381</v>
      </c>
      <c r="D838" t="s">
        <v>1377</v>
      </c>
      <c r="E838" s="2">
        <v>43644.110289351847</v>
      </c>
      <c r="F838" s="2">
        <v>44799.447175925918</v>
      </c>
      <c r="G838">
        <v>16.27</v>
      </c>
      <c r="H838" t="s">
        <v>2313</v>
      </c>
    </row>
    <row r="839" spans="1:8" x14ac:dyDescent="0.25">
      <c r="A839" t="s">
        <v>348</v>
      </c>
      <c r="B839">
        <v>2317</v>
      </c>
      <c r="C839" t="s">
        <v>1373</v>
      </c>
      <c r="D839" t="s">
        <v>1377</v>
      </c>
      <c r="E839" s="2">
        <v>43760.193252314813</v>
      </c>
      <c r="F839" s="2">
        <v>44660.879270833328</v>
      </c>
      <c r="G839">
        <v>7.78</v>
      </c>
      <c r="H839" t="s">
        <v>2314</v>
      </c>
    </row>
    <row r="840" spans="1:8" x14ac:dyDescent="0.25">
      <c r="A840" t="s">
        <v>2315</v>
      </c>
      <c r="B840">
        <v>2460</v>
      </c>
      <c r="C840" t="s">
        <v>1373</v>
      </c>
      <c r="D840" t="s">
        <v>1377</v>
      </c>
      <c r="E840" s="2">
        <v>44224.35527777778</v>
      </c>
      <c r="F840" s="2">
        <v>44578.1871875</v>
      </c>
      <c r="G840">
        <v>14.96</v>
      </c>
      <c r="H840" t="s">
        <v>2316</v>
      </c>
    </row>
    <row r="841" spans="1:8" x14ac:dyDescent="0.25">
      <c r="A841" t="s">
        <v>710</v>
      </c>
      <c r="B841">
        <v>1957</v>
      </c>
      <c r="C841" t="s">
        <v>1379</v>
      </c>
      <c r="D841" t="s">
        <v>1374</v>
      </c>
      <c r="E841" s="2">
        <v>44995.166921296302</v>
      </c>
      <c r="F841" s="2">
        <v>45057.81690972222</v>
      </c>
      <c r="G841">
        <v>18.649999999999999</v>
      </c>
      <c r="H841" t="s">
        <v>2317</v>
      </c>
    </row>
    <row r="842" spans="1:8" x14ac:dyDescent="0.25">
      <c r="A842" t="s">
        <v>867</v>
      </c>
      <c r="B842">
        <v>1714</v>
      </c>
      <c r="C842" t="s">
        <v>1381</v>
      </c>
      <c r="D842" t="s">
        <v>1377</v>
      </c>
      <c r="E842" s="2">
        <v>43849.763622685183</v>
      </c>
      <c r="F842" s="2">
        <v>44717.328310185178</v>
      </c>
      <c r="G842">
        <v>9.61</v>
      </c>
      <c r="H842" t="s">
        <v>2318</v>
      </c>
    </row>
    <row r="843" spans="1:8" x14ac:dyDescent="0.25">
      <c r="A843" t="s">
        <v>2319</v>
      </c>
      <c r="B843">
        <v>2288</v>
      </c>
      <c r="C843" t="s">
        <v>1381</v>
      </c>
      <c r="D843" t="s">
        <v>1377</v>
      </c>
      <c r="E843" s="2">
        <v>44237.185034722221</v>
      </c>
      <c r="F843" s="2">
        <v>44598.713449074072</v>
      </c>
      <c r="G843">
        <v>10.45</v>
      </c>
      <c r="H843" t="s">
        <v>2320</v>
      </c>
    </row>
    <row r="844" spans="1:8" x14ac:dyDescent="0.25">
      <c r="A844" t="s">
        <v>775</v>
      </c>
      <c r="B844">
        <v>1339</v>
      </c>
      <c r="C844" t="s">
        <v>1381</v>
      </c>
      <c r="D844" t="s">
        <v>1377</v>
      </c>
      <c r="E844" s="2">
        <v>44946.800173611111</v>
      </c>
      <c r="F844" s="2">
        <v>44902.800173611111</v>
      </c>
      <c r="G844">
        <v>11.89</v>
      </c>
      <c r="H844" t="s">
        <v>2321</v>
      </c>
    </row>
    <row r="845" spans="1:8" x14ac:dyDescent="0.25">
      <c r="A845" t="s">
        <v>447</v>
      </c>
      <c r="B845">
        <v>1719</v>
      </c>
      <c r="C845" t="s">
        <v>1381</v>
      </c>
      <c r="D845" t="s">
        <v>1377</v>
      </c>
      <c r="E845" s="2">
        <v>44055.709120370368</v>
      </c>
      <c r="F845" s="2">
        <v>44506.68074074074</v>
      </c>
      <c r="G845">
        <v>6.4</v>
      </c>
      <c r="H845" t="s">
        <v>2322</v>
      </c>
    </row>
    <row r="846" spans="1:8" x14ac:dyDescent="0.25">
      <c r="A846" t="s">
        <v>140</v>
      </c>
      <c r="B846">
        <v>1028</v>
      </c>
      <c r="C846" t="s">
        <v>1381</v>
      </c>
      <c r="D846" t="s">
        <v>1374</v>
      </c>
      <c r="E846" s="2">
        <v>44293.035543981481</v>
      </c>
      <c r="F846" s="2">
        <v>44759.907893518517</v>
      </c>
      <c r="G846">
        <v>10.46</v>
      </c>
      <c r="H846" t="s">
        <v>2323</v>
      </c>
    </row>
    <row r="847" spans="1:8" x14ac:dyDescent="0.25">
      <c r="A847" t="s">
        <v>559</v>
      </c>
      <c r="B847">
        <v>1004</v>
      </c>
      <c r="C847" t="s">
        <v>1373</v>
      </c>
      <c r="D847" t="s">
        <v>1374</v>
      </c>
      <c r="E847" s="2">
        <v>43720.241076388891</v>
      </c>
      <c r="F847" s="2">
        <v>44919.156446759262</v>
      </c>
      <c r="G847">
        <v>9.1</v>
      </c>
      <c r="H847" t="s">
        <v>2324</v>
      </c>
    </row>
    <row r="848" spans="1:8" x14ac:dyDescent="0.25">
      <c r="A848" t="s">
        <v>842</v>
      </c>
      <c r="B848">
        <v>1160</v>
      </c>
      <c r="C848" t="s">
        <v>1373</v>
      </c>
      <c r="D848" t="s">
        <v>1374</v>
      </c>
      <c r="E848" s="2">
        <v>44409.967638888891</v>
      </c>
      <c r="F848" s="2">
        <v>44778.153460648151</v>
      </c>
      <c r="G848">
        <v>18.940000000000001</v>
      </c>
      <c r="H848" t="s">
        <v>2325</v>
      </c>
    </row>
    <row r="849" spans="1:8" x14ac:dyDescent="0.25">
      <c r="A849" t="s">
        <v>803</v>
      </c>
      <c r="B849">
        <v>2395</v>
      </c>
      <c r="C849" t="s">
        <v>1381</v>
      </c>
      <c r="D849" t="s">
        <v>1377</v>
      </c>
      <c r="E849" s="2">
        <v>44753.415949074071</v>
      </c>
      <c r="F849" s="2">
        <v>44800.048055555562</v>
      </c>
      <c r="G849">
        <v>12.37</v>
      </c>
      <c r="H849" t="s">
        <v>2326</v>
      </c>
    </row>
    <row r="850" spans="1:8" x14ac:dyDescent="0.25">
      <c r="A850" t="s">
        <v>286</v>
      </c>
      <c r="B850">
        <v>2172</v>
      </c>
      <c r="C850" t="s">
        <v>1379</v>
      </c>
      <c r="D850" t="s">
        <v>1377</v>
      </c>
      <c r="E850" s="2">
        <v>43498.417222222219</v>
      </c>
      <c r="F850" s="2">
        <v>44775.293009259258</v>
      </c>
      <c r="G850">
        <v>16.670000000000002</v>
      </c>
      <c r="H850" t="s">
        <v>2327</v>
      </c>
    </row>
    <row r="851" spans="1:8" x14ac:dyDescent="0.25">
      <c r="A851" t="s">
        <v>2328</v>
      </c>
      <c r="B851">
        <v>1028</v>
      </c>
      <c r="C851" t="s">
        <v>1373</v>
      </c>
      <c r="D851" t="s">
        <v>1377</v>
      </c>
      <c r="E851" s="2">
        <v>43759.120821759258</v>
      </c>
      <c r="F851" s="2">
        <v>44797.32130787037</v>
      </c>
      <c r="G851">
        <v>9.4499999999999993</v>
      </c>
      <c r="H851" t="s">
        <v>2329</v>
      </c>
    </row>
    <row r="852" spans="1:8" x14ac:dyDescent="0.25">
      <c r="A852" t="s">
        <v>163</v>
      </c>
      <c r="B852">
        <v>1730</v>
      </c>
      <c r="C852" t="s">
        <v>1381</v>
      </c>
      <c r="D852" t="s">
        <v>1374</v>
      </c>
      <c r="E852" s="2">
        <v>44878.856562499997</v>
      </c>
      <c r="F852" s="2">
        <v>44976.427245370367</v>
      </c>
      <c r="G852">
        <v>9.6999999999999993</v>
      </c>
      <c r="H852" t="s">
        <v>2330</v>
      </c>
    </row>
    <row r="853" spans="1:8" x14ac:dyDescent="0.25">
      <c r="A853" t="s">
        <v>1127</v>
      </c>
      <c r="B853">
        <v>1520</v>
      </c>
      <c r="C853" t="s">
        <v>1373</v>
      </c>
      <c r="D853" t="s">
        <v>1374</v>
      </c>
      <c r="E853" s="2">
        <v>44354.924895833326</v>
      </c>
      <c r="F853" s="2">
        <v>44599.780740740738</v>
      </c>
      <c r="G853">
        <v>18.260000000000002</v>
      </c>
      <c r="H853" t="s">
        <v>2331</v>
      </c>
    </row>
    <row r="854" spans="1:8" x14ac:dyDescent="0.25">
      <c r="A854" t="s">
        <v>1264</v>
      </c>
      <c r="B854">
        <v>1790</v>
      </c>
      <c r="C854" t="s">
        <v>1379</v>
      </c>
      <c r="D854" t="s">
        <v>1377</v>
      </c>
      <c r="E854" s="2">
        <v>44706.67765046296</v>
      </c>
      <c r="F854" s="2">
        <v>44870.725219907406</v>
      </c>
      <c r="G854">
        <v>15.46</v>
      </c>
      <c r="H854" t="s">
        <v>2332</v>
      </c>
    </row>
    <row r="855" spans="1:8" x14ac:dyDescent="0.25">
      <c r="A855" t="s">
        <v>619</v>
      </c>
      <c r="B855">
        <v>1603</v>
      </c>
      <c r="C855" t="s">
        <v>1379</v>
      </c>
      <c r="D855" t="s">
        <v>1374</v>
      </c>
      <c r="E855" s="2">
        <v>44809.658668981479</v>
      </c>
      <c r="F855" s="2">
        <v>45095.254004629627</v>
      </c>
      <c r="G855">
        <v>14.59</v>
      </c>
      <c r="H855" t="s">
        <v>2333</v>
      </c>
    </row>
    <row r="856" spans="1:8" x14ac:dyDescent="0.25">
      <c r="A856" t="s">
        <v>572</v>
      </c>
      <c r="B856">
        <v>2453</v>
      </c>
      <c r="C856" t="s">
        <v>1381</v>
      </c>
      <c r="D856" t="s">
        <v>1374</v>
      </c>
      <c r="E856" s="2">
        <v>43482.319861111107</v>
      </c>
      <c r="F856" s="2">
        <v>44900.513321759259</v>
      </c>
      <c r="G856">
        <v>10.77</v>
      </c>
      <c r="H856" t="s">
        <v>2334</v>
      </c>
    </row>
    <row r="857" spans="1:8" x14ac:dyDescent="0.25">
      <c r="A857" t="s">
        <v>1069</v>
      </c>
      <c r="B857">
        <v>1077</v>
      </c>
      <c r="C857" t="s">
        <v>1373</v>
      </c>
      <c r="D857" t="s">
        <v>1377</v>
      </c>
      <c r="E857" s="2">
        <v>43912.614965277768</v>
      </c>
      <c r="F857" s="2">
        <v>44649.146527777782</v>
      </c>
      <c r="G857">
        <v>5.3</v>
      </c>
      <c r="H857" t="s">
        <v>2335</v>
      </c>
    </row>
    <row r="858" spans="1:8" x14ac:dyDescent="0.25">
      <c r="A858" t="s">
        <v>1185</v>
      </c>
      <c r="B858">
        <v>2044</v>
      </c>
      <c r="C858" t="s">
        <v>1373</v>
      </c>
      <c r="D858" t="s">
        <v>1377</v>
      </c>
      <c r="E858" s="2">
        <v>44484.193055555559</v>
      </c>
      <c r="F858" s="2">
        <v>44701.202789351853</v>
      </c>
      <c r="G858">
        <v>16.649999999999999</v>
      </c>
      <c r="H858" t="s">
        <v>2336</v>
      </c>
    </row>
    <row r="859" spans="1:8" x14ac:dyDescent="0.25">
      <c r="A859" t="s">
        <v>90</v>
      </c>
      <c r="B859">
        <v>1345</v>
      </c>
      <c r="C859" t="s">
        <v>1373</v>
      </c>
      <c r="D859" t="s">
        <v>1377</v>
      </c>
      <c r="E859" s="2">
        <v>43795.227986111109</v>
      </c>
      <c r="F859" s="2">
        <v>44626.809328703697</v>
      </c>
      <c r="G859">
        <v>14.41</v>
      </c>
      <c r="H859" t="s">
        <v>2337</v>
      </c>
    </row>
    <row r="860" spans="1:8" x14ac:dyDescent="0.25">
      <c r="A860" t="s">
        <v>353</v>
      </c>
      <c r="B860">
        <v>1026</v>
      </c>
      <c r="C860" t="s">
        <v>1379</v>
      </c>
      <c r="D860" t="s">
        <v>1374</v>
      </c>
      <c r="E860" s="2">
        <v>43406.557592592602</v>
      </c>
      <c r="F860" s="2">
        <v>44796.679664351846</v>
      </c>
      <c r="G860">
        <v>8.39</v>
      </c>
      <c r="H860" t="s">
        <v>2338</v>
      </c>
    </row>
    <row r="861" spans="1:8" x14ac:dyDescent="0.25">
      <c r="A861" t="s">
        <v>294</v>
      </c>
      <c r="B861">
        <v>1559</v>
      </c>
      <c r="C861" t="s">
        <v>1379</v>
      </c>
      <c r="D861" t="s">
        <v>1374</v>
      </c>
      <c r="E861" s="2">
        <v>43989.116562499999</v>
      </c>
      <c r="F861" s="2">
        <v>44628.807453703703</v>
      </c>
      <c r="G861">
        <v>18.63</v>
      </c>
      <c r="H861" t="s">
        <v>2339</v>
      </c>
    </row>
    <row r="862" spans="1:8" x14ac:dyDescent="0.25">
      <c r="A862" t="s">
        <v>1320</v>
      </c>
      <c r="B862">
        <v>1528</v>
      </c>
      <c r="C862" t="s">
        <v>1381</v>
      </c>
      <c r="D862" t="s">
        <v>1377</v>
      </c>
      <c r="E862" s="2">
        <v>44403.603078703702</v>
      </c>
      <c r="F862" s="2">
        <v>45055.115254629629</v>
      </c>
      <c r="G862">
        <v>9.24</v>
      </c>
      <c r="H862" t="s">
        <v>2340</v>
      </c>
    </row>
    <row r="863" spans="1:8" x14ac:dyDescent="0.25">
      <c r="A863" t="s">
        <v>928</v>
      </c>
      <c r="B863">
        <v>1615</v>
      </c>
      <c r="C863" t="s">
        <v>1379</v>
      </c>
      <c r="D863" t="s">
        <v>1374</v>
      </c>
      <c r="E863" s="2">
        <v>44130.817673611113</v>
      </c>
      <c r="F863" s="2">
        <v>44545.214166666658</v>
      </c>
      <c r="G863">
        <v>9.57</v>
      </c>
      <c r="H863" t="s">
        <v>2341</v>
      </c>
    </row>
    <row r="864" spans="1:8" x14ac:dyDescent="0.25">
      <c r="A864" t="s">
        <v>966</v>
      </c>
      <c r="B864">
        <v>1172</v>
      </c>
      <c r="C864" t="s">
        <v>1379</v>
      </c>
      <c r="D864" t="s">
        <v>1377</v>
      </c>
      <c r="E864" s="2">
        <v>43723.044432870367</v>
      </c>
      <c r="F864" s="2">
        <v>44632.670891203707</v>
      </c>
      <c r="G864">
        <v>13.7</v>
      </c>
      <c r="H864" t="s">
        <v>2342</v>
      </c>
    </row>
    <row r="865" spans="1:8" x14ac:dyDescent="0.25">
      <c r="A865" t="s">
        <v>537</v>
      </c>
      <c r="B865">
        <v>1577</v>
      </c>
      <c r="C865" t="s">
        <v>1381</v>
      </c>
      <c r="D865" t="s">
        <v>1377</v>
      </c>
      <c r="E865" s="2">
        <v>44689.004537037043</v>
      </c>
      <c r="F865" s="2">
        <v>44752.338321759264</v>
      </c>
      <c r="G865">
        <v>9.82</v>
      </c>
      <c r="H865" t="s">
        <v>2343</v>
      </c>
    </row>
    <row r="866" spans="1:8" x14ac:dyDescent="0.25">
      <c r="A866" t="s">
        <v>1113</v>
      </c>
      <c r="B866">
        <v>1327</v>
      </c>
      <c r="C866" t="s">
        <v>1373</v>
      </c>
      <c r="D866" t="s">
        <v>1377</v>
      </c>
      <c r="E866" s="2">
        <v>43442.715243055558</v>
      </c>
      <c r="F866" s="2">
        <v>44795.453796296293</v>
      </c>
      <c r="G866">
        <v>19.66</v>
      </c>
      <c r="H866" t="s">
        <v>2344</v>
      </c>
    </row>
    <row r="867" spans="1:8" x14ac:dyDescent="0.25">
      <c r="A867" t="s">
        <v>1236</v>
      </c>
      <c r="B867">
        <v>1320</v>
      </c>
      <c r="C867" t="s">
        <v>1381</v>
      </c>
      <c r="D867" t="s">
        <v>1374</v>
      </c>
      <c r="E867" s="2">
        <v>43982.057905092603</v>
      </c>
      <c r="F867" s="2">
        <v>45008.364444444444</v>
      </c>
      <c r="G867">
        <v>9.23</v>
      </c>
      <c r="H867" t="s">
        <v>2345</v>
      </c>
    </row>
    <row r="868" spans="1:8" x14ac:dyDescent="0.25">
      <c r="A868" t="s">
        <v>2346</v>
      </c>
      <c r="B868">
        <v>1308</v>
      </c>
      <c r="C868" t="s">
        <v>1373</v>
      </c>
      <c r="D868" t="s">
        <v>1374</v>
      </c>
      <c r="E868" s="2">
        <v>44356.097395833327</v>
      </c>
      <c r="F868" s="2">
        <v>44987.009236111109</v>
      </c>
      <c r="G868">
        <v>9.67</v>
      </c>
      <c r="H868" t="s">
        <v>2347</v>
      </c>
    </row>
    <row r="869" spans="1:8" x14ac:dyDescent="0.25">
      <c r="A869" t="s">
        <v>378</v>
      </c>
      <c r="B869">
        <v>2091</v>
      </c>
      <c r="C869" t="s">
        <v>1381</v>
      </c>
      <c r="D869" t="s">
        <v>1377</v>
      </c>
      <c r="E869" s="2">
        <v>43509.039363425924</v>
      </c>
      <c r="F869" s="2">
        <v>45029.026006944441</v>
      </c>
      <c r="G869">
        <v>7.42</v>
      </c>
      <c r="H869" t="s">
        <v>2348</v>
      </c>
    </row>
    <row r="870" spans="1:8" x14ac:dyDescent="0.25">
      <c r="A870" t="s">
        <v>373</v>
      </c>
      <c r="B870">
        <v>1113</v>
      </c>
      <c r="C870" t="s">
        <v>1373</v>
      </c>
      <c r="D870" t="s">
        <v>1374</v>
      </c>
      <c r="E870" s="2">
        <v>44895.326574074083</v>
      </c>
      <c r="F870" s="2">
        <v>44849.326574074083</v>
      </c>
      <c r="G870">
        <v>5.3</v>
      </c>
      <c r="H870" t="s">
        <v>2349</v>
      </c>
    </row>
    <row r="871" spans="1:8" x14ac:dyDescent="0.25">
      <c r="A871" t="s">
        <v>479</v>
      </c>
      <c r="B871">
        <v>2445</v>
      </c>
      <c r="C871" t="s">
        <v>1379</v>
      </c>
      <c r="D871" t="s">
        <v>1377</v>
      </c>
      <c r="E871" s="2">
        <v>44570.10738425926</v>
      </c>
      <c r="F871" s="2">
        <v>44624.65351851852</v>
      </c>
      <c r="G871">
        <v>7.25</v>
      </c>
      <c r="H871" t="s">
        <v>2350</v>
      </c>
    </row>
    <row r="872" spans="1:8" x14ac:dyDescent="0.25">
      <c r="A872" t="s">
        <v>1277</v>
      </c>
      <c r="B872">
        <v>1427</v>
      </c>
      <c r="C872" t="s">
        <v>1381</v>
      </c>
      <c r="D872" t="s">
        <v>1377</v>
      </c>
      <c r="E872" s="2">
        <v>43499.199317129627</v>
      </c>
      <c r="F872" s="2">
        <v>44660.259675925918</v>
      </c>
      <c r="G872">
        <v>17.53</v>
      </c>
      <c r="H872" t="s">
        <v>2351</v>
      </c>
    </row>
    <row r="873" spans="1:8" x14ac:dyDescent="0.25">
      <c r="A873" t="s">
        <v>952</v>
      </c>
      <c r="B873">
        <v>1885</v>
      </c>
      <c r="C873" t="s">
        <v>1373</v>
      </c>
      <c r="D873" t="s">
        <v>1374</v>
      </c>
      <c r="E873" s="2">
        <v>44090.472662037027</v>
      </c>
      <c r="F873" s="2">
        <v>44855.426944444444</v>
      </c>
      <c r="G873">
        <v>6.65</v>
      </c>
      <c r="H873" t="s">
        <v>2352</v>
      </c>
    </row>
    <row r="874" spans="1:8" x14ac:dyDescent="0.25">
      <c r="A874" t="s">
        <v>1106</v>
      </c>
      <c r="B874">
        <v>2357</v>
      </c>
      <c r="C874" t="s">
        <v>1381</v>
      </c>
      <c r="D874" t="s">
        <v>1374</v>
      </c>
      <c r="E874" s="2">
        <v>44391.962511574071</v>
      </c>
      <c r="F874" s="2">
        <v>44901.597407407397</v>
      </c>
      <c r="G874">
        <v>14.85</v>
      </c>
      <c r="H874" t="s">
        <v>2353</v>
      </c>
    </row>
    <row r="875" spans="1:8" x14ac:dyDescent="0.25">
      <c r="A875" t="s">
        <v>1364</v>
      </c>
      <c r="B875">
        <v>1854</v>
      </c>
      <c r="C875" t="s">
        <v>1379</v>
      </c>
      <c r="D875" t="s">
        <v>1374</v>
      </c>
      <c r="E875" s="2">
        <v>44354.511342592603</v>
      </c>
      <c r="F875" s="2">
        <v>44885.863564814812</v>
      </c>
      <c r="G875">
        <v>19.170000000000002</v>
      </c>
      <c r="H875" t="s">
        <v>2354</v>
      </c>
    </row>
    <row r="876" spans="1:8" x14ac:dyDescent="0.25">
      <c r="A876" t="s">
        <v>1011</v>
      </c>
      <c r="B876">
        <v>1620</v>
      </c>
      <c r="C876" t="s">
        <v>1381</v>
      </c>
      <c r="D876" t="s">
        <v>1377</v>
      </c>
      <c r="E876" s="2">
        <v>43533.992384259262</v>
      </c>
      <c r="F876" s="2">
        <v>44717.679791666669</v>
      </c>
      <c r="G876">
        <v>9.11</v>
      </c>
      <c r="H876" t="s">
        <v>2355</v>
      </c>
    </row>
    <row r="877" spans="1:8" x14ac:dyDescent="0.25">
      <c r="A877" t="s">
        <v>731</v>
      </c>
      <c r="B877">
        <v>1430</v>
      </c>
      <c r="C877" t="s">
        <v>1381</v>
      </c>
      <c r="D877" t="s">
        <v>1374</v>
      </c>
      <c r="E877" s="2">
        <v>43652.537002314813</v>
      </c>
      <c r="F877" s="2">
        <v>45067.168645833342</v>
      </c>
      <c r="G877">
        <v>11.64</v>
      </c>
      <c r="H877" t="s">
        <v>2356</v>
      </c>
    </row>
    <row r="878" spans="1:8" x14ac:dyDescent="0.25">
      <c r="A878" t="s">
        <v>612</v>
      </c>
      <c r="B878">
        <v>1579</v>
      </c>
      <c r="C878" t="s">
        <v>1373</v>
      </c>
      <c r="D878" t="s">
        <v>1374</v>
      </c>
      <c r="E878" s="2">
        <v>43695.926724537043</v>
      </c>
      <c r="F878" s="2">
        <v>44709.252476851849</v>
      </c>
      <c r="G878">
        <v>5.7</v>
      </c>
      <c r="H878" t="s">
        <v>2357</v>
      </c>
    </row>
    <row r="879" spans="1:8" x14ac:dyDescent="0.25">
      <c r="A879" t="s">
        <v>1198</v>
      </c>
      <c r="B879">
        <v>1221</v>
      </c>
      <c r="C879" t="s">
        <v>1373</v>
      </c>
      <c r="D879" t="s">
        <v>1377</v>
      </c>
      <c r="E879" s="2">
        <v>44304.155868055554</v>
      </c>
      <c r="F879" s="2">
        <v>44757.928391203714</v>
      </c>
      <c r="G879">
        <v>14.89</v>
      </c>
      <c r="H879" t="s">
        <v>2358</v>
      </c>
    </row>
    <row r="880" spans="1:8" x14ac:dyDescent="0.25">
      <c r="A880" t="s">
        <v>1292</v>
      </c>
      <c r="B880">
        <v>1134</v>
      </c>
      <c r="C880" t="s">
        <v>1379</v>
      </c>
      <c r="D880" t="s">
        <v>1374</v>
      </c>
      <c r="E880" s="2">
        <v>44743.02065972222</v>
      </c>
      <c r="F880" s="2">
        <v>44903.483032407406</v>
      </c>
      <c r="G880">
        <v>6.97</v>
      </c>
      <c r="H880" t="s">
        <v>2359</v>
      </c>
    </row>
    <row r="881" spans="1:8" x14ac:dyDescent="0.25">
      <c r="A881" t="s">
        <v>2360</v>
      </c>
      <c r="B881">
        <v>2376</v>
      </c>
      <c r="C881" t="s">
        <v>1381</v>
      </c>
      <c r="D881" t="s">
        <v>1374</v>
      </c>
      <c r="E881" s="2">
        <v>44952.57712962963</v>
      </c>
      <c r="F881" s="2">
        <v>44942.57712962963</v>
      </c>
      <c r="G881">
        <v>12.43</v>
      </c>
      <c r="H881" t="s">
        <v>2361</v>
      </c>
    </row>
    <row r="882" spans="1:8" x14ac:dyDescent="0.25">
      <c r="A882" t="s">
        <v>861</v>
      </c>
      <c r="B882">
        <v>2262</v>
      </c>
      <c r="C882" t="s">
        <v>1379</v>
      </c>
      <c r="D882" t="s">
        <v>1374</v>
      </c>
      <c r="E882" s="2">
        <v>43465.94908564815</v>
      </c>
      <c r="F882" s="2">
        <v>44503.488958333342</v>
      </c>
      <c r="G882">
        <v>18.89</v>
      </c>
      <c r="H882" t="s">
        <v>2362</v>
      </c>
    </row>
    <row r="883" spans="1:8" x14ac:dyDescent="0.25">
      <c r="A883" t="s">
        <v>2363</v>
      </c>
      <c r="B883">
        <v>2232</v>
      </c>
      <c r="C883" t="s">
        <v>1379</v>
      </c>
      <c r="D883" t="s">
        <v>1377</v>
      </c>
      <c r="E883" s="2">
        <v>44120.097222222219</v>
      </c>
      <c r="F883" s="2">
        <v>44749.399189814823</v>
      </c>
      <c r="G883">
        <v>8.3800000000000008</v>
      </c>
      <c r="H883" t="s">
        <v>2364</v>
      </c>
    </row>
    <row r="884" spans="1:8" x14ac:dyDescent="0.25">
      <c r="A884" t="s">
        <v>105</v>
      </c>
      <c r="B884">
        <v>2385</v>
      </c>
      <c r="C884" t="s">
        <v>1379</v>
      </c>
      <c r="D884" t="s">
        <v>1374</v>
      </c>
      <c r="E884" s="2">
        <v>44771.135092592587</v>
      </c>
      <c r="F884" s="2">
        <v>44753.135092592587</v>
      </c>
      <c r="G884">
        <v>10.61</v>
      </c>
      <c r="H884" t="s">
        <v>2365</v>
      </c>
    </row>
    <row r="885" spans="1:8" x14ac:dyDescent="0.25">
      <c r="A885" t="s">
        <v>100</v>
      </c>
      <c r="B885">
        <v>2471</v>
      </c>
      <c r="C885" t="s">
        <v>1379</v>
      </c>
      <c r="D885" t="s">
        <v>1374</v>
      </c>
      <c r="E885" s="2">
        <v>44566.307638888888</v>
      </c>
      <c r="F885" s="2">
        <v>44848.762083333328</v>
      </c>
      <c r="G885">
        <v>13.1</v>
      </c>
      <c r="H885" t="s">
        <v>2366</v>
      </c>
    </row>
    <row r="886" spans="1:8" x14ac:dyDescent="0.25">
      <c r="A886" t="s">
        <v>2367</v>
      </c>
      <c r="B886">
        <v>1430</v>
      </c>
      <c r="C886" t="s">
        <v>1381</v>
      </c>
      <c r="D886" t="s">
        <v>1377</v>
      </c>
      <c r="E886" s="2">
        <v>44801.239907407413</v>
      </c>
      <c r="F886" s="2">
        <v>44999.14634259259</v>
      </c>
      <c r="G886">
        <v>6.48</v>
      </c>
      <c r="H886" t="s">
        <v>2368</v>
      </c>
    </row>
    <row r="887" spans="1:8" x14ac:dyDescent="0.25">
      <c r="A887" t="s">
        <v>781</v>
      </c>
      <c r="B887">
        <v>1390</v>
      </c>
      <c r="C887" t="s">
        <v>1379</v>
      </c>
      <c r="D887" t="s">
        <v>1374</v>
      </c>
      <c r="E887" s="2">
        <v>44863.83090277778</v>
      </c>
      <c r="F887" s="2">
        <v>45057.572060185194</v>
      </c>
      <c r="G887">
        <v>5.2</v>
      </c>
      <c r="H887" t="s">
        <v>2369</v>
      </c>
    </row>
    <row r="888" spans="1:8" x14ac:dyDescent="0.25">
      <c r="A888" t="s">
        <v>441</v>
      </c>
      <c r="B888">
        <v>1038</v>
      </c>
      <c r="C888" t="s">
        <v>1379</v>
      </c>
      <c r="D888" t="s">
        <v>1377</v>
      </c>
      <c r="E888" s="2">
        <v>45009.860763888893</v>
      </c>
      <c r="F888" s="2">
        <v>45084.757708333331</v>
      </c>
      <c r="G888">
        <v>10.61</v>
      </c>
      <c r="H888" t="s">
        <v>2370</v>
      </c>
    </row>
    <row r="889" spans="1:8" x14ac:dyDescent="0.25">
      <c r="A889" t="s">
        <v>706</v>
      </c>
      <c r="B889">
        <v>1947</v>
      </c>
      <c r="C889" t="s">
        <v>1373</v>
      </c>
      <c r="D889" t="s">
        <v>1377</v>
      </c>
      <c r="E889" s="2">
        <v>43922.539525462962</v>
      </c>
      <c r="F889" s="2">
        <v>45019.315694444442</v>
      </c>
      <c r="G889">
        <v>10.33</v>
      </c>
      <c r="H889" t="s">
        <v>2371</v>
      </c>
    </row>
    <row r="890" spans="1:8" x14ac:dyDescent="0.25">
      <c r="A890" t="s">
        <v>367</v>
      </c>
      <c r="B890">
        <v>1380</v>
      </c>
      <c r="C890" t="s">
        <v>1373</v>
      </c>
      <c r="D890" t="s">
        <v>1374</v>
      </c>
      <c r="E890" s="2">
        <v>43657.108124999999</v>
      </c>
      <c r="F890" s="2">
        <v>44767.635081018518</v>
      </c>
      <c r="G890">
        <v>15.34</v>
      </c>
      <c r="H890" t="s">
        <v>2372</v>
      </c>
    </row>
    <row r="891" spans="1:8" x14ac:dyDescent="0.25">
      <c r="A891" t="s">
        <v>839</v>
      </c>
      <c r="B891">
        <v>1777</v>
      </c>
      <c r="C891" t="s">
        <v>1379</v>
      </c>
      <c r="D891" t="s">
        <v>1374</v>
      </c>
      <c r="E891" s="2">
        <v>44747.664131944453</v>
      </c>
      <c r="F891" s="2">
        <v>44703.664131944453</v>
      </c>
      <c r="G891">
        <v>6.53</v>
      </c>
      <c r="H891" t="s">
        <v>2373</v>
      </c>
    </row>
    <row r="892" spans="1:8" x14ac:dyDescent="0.25">
      <c r="A892" t="s">
        <v>234</v>
      </c>
      <c r="B892">
        <v>1808</v>
      </c>
      <c r="C892" t="s">
        <v>1381</v>
      </c>
      <c r="D892" t="s">
        <v>1377</v>
      </c>
      <c r="E892" s="2">
        <v>44977.054062499999</v>
      </c>
      <c r="F892" s="2">
        <v>44939.054062499999</v>
      </c>
      <c r="G892">
        <v>6.22</v>
      </c>
      <c r="H892" t="s">
        <v>2374</v>
      </c>
    </row>
    <row r="893" spans="1:8" x14ac:dyDescent="0.25">
      <c r="A893" t="s">
        <v>980</v>
      </c>
      <c r="B893">
        <v>2277</v>
      </c>
      <c r="C893" t="s">
        <v>1373</v>
      </c>
      <c r="D893" t="s">
        <v>1377</v>
      </c>
      <c r="E893" s="2">
        <v>44093.511782407397</v>
      </c>
      <c r="F893" s="2">
        <v>44477.471238425933</v>
      </c>
      <c r="G893">
        <v>5.7</v>
      </c>
      <c r="H893" t="s">
        <v>2375</v>
      </c>
    </row>
    <row r="894" spans="1:8" x14ac:dyDescent="0.25">
      <c r="A894" t="s">
        <v>1242</v>
      </c>
      <c r="B894">
        <v>1259</v>
      </c>
      <c r="C894" t="s">
        <v>1373</v>
      </c>
      <c r="D894" t="s">
        <v>1377</v>
      </c>
      <c r="E894" s="2">
        <v>44469.815393518518</v>
      </c>
      <c r="F894" s="2">
        <v>44835.265833333331</v>
      </c>
      <c r="G894">
        <v>6.22</v>
      </c>
      <c r="H894" t="s">
        <v>2376</v>
      </c>
    </row>
    <row r="895" spans="1:8" x14ac:dyDescent="0.25">
      <c r="A895" t="s">
        <v>645</v>
      </c>
      <c r="B895">
        <v>1390</v>
      </c>
      <c r="C895" t="s">
        <v>1373</v>
      </c>
      <c r="D895" t="s">
        <v>1374</v>
      </c>
      <c r="E895" s="2">
        <v>43576.092488425929</v>
      </c>
      <c r="F895" s="2">
        <v>44667.310567129629</v>
      </c>
      <c r="G895">
        <v>10.55</v>
      </c>
      <c r="H895" t="s">
        <v>2377</v>
      </c>
    </row>
    <row r="896" spans="1:8" x14ac:dyDescent="0.25">
      <c r="A896" t="s">
        <v>849</v>
      </c>
      <c r="B896">
        <v>1681</v>
      </c>
      <c r="C896" t="s">
        <v>1381</v>
      </c>
      <c r="D896" t="s">
        <v>1374</v>
      </c>
      <c r="E896" s="2">
        <v>43755.516018518523</v>
      </c>
      <c r="F896" s="2">
        <v>44776.00072916667</v>
      </c>
      <c r="G896">
        <v>8.99</v>
      </c>
      <c r="H896" t="s">
        <v>2378</v>
      </c>
    </row>
    <row r="897" spans="1:8" x14ac:dyDescent="0.25">
      <c r="A897" t="s">
        <v>75</v>
      </c>
      <c r="B897">
        <v>1860</v>
      </c>
      <c r="C897" t="s">
        <v>1379</v>
      </c>
      <c r="D897" t="s">
        <v>1377</v>
      </c>
      <c r="E897" s="2">
        <v>44940.594189814823</v>
      </c>
      <c r="F897" s="2">
        <v>45058.547210648147</v>
      </c>
      <c r="G897">
        <v>13.92</v>
      </c>
      <c r="H897" t="s">
        <v>2379</v>
      </c>
    </row>
    <row r="898" spans="1:8" x14ac:dyDescent="0.25">
      <c r="A898" t="s">
        <v>939</v>
      </c>
      <c r="B898">
        <v>1526</v>
      </c>
      <c r="C898" t="s">
        <v>1381</v>
      </c>
      <c r="D898" t="s">
        <v>1377</v>
      </c>
      <c r="E898" s="2">
        <v>43650.86550925926</v>
      </c>
      <c r="F898" s="2">
        <v>44750.868634259263</v>
      </c>
      <c r="G898">
        <v>17.96</v>
      </c>
      <c r="H898" t="s">
        <v>2380</v>
      </c>
    </row>
    <row r="899" spans="1:8" x14ac:dyDescent="0.25">
      <c r="A899" t="s">
        <v>2381</v>
      </c>
      <c r="B899">
        <v>1668</v>
      </c>
      <c r="C899" t="s">
        <v>1379</v>
      </c>
      <c r="D899" t="s">
        <v>1374</v>
      </c>
      <c r="E899" s="2">
        <v>44998.119074074071</v>
      </c>
      <c r="F899" s="2">
        <v>44971.119074074071</v>
      </c>
      <c r="G899">
        <v>12.31</v>
      </c>
      <c r="H899" t="s">
        <v>2382</v>
      </c>
    </row>
    <row r="900" spans="1:8" x14ac:dyDescent="0.25">
      <c r="A900" t="s">
        <v>1144</v>
      </c>
      <c r="B900">
        <v>1551</v>
      </c>
      <c r="C900" t="s">
        <v>1381</v>
      </c>
      <c r="D900" t="s">
        <v>1377</v>
      </c>
      <c r="E900" s="2">
        <v>44761.189641203702</v>
      </c>
      <c r="F900" s="2">
        <v>44759.189641203702</v>
      </c>
      <c r="G900">
        <v>13.3</v>
      </c>
      <c r="H900" t="s">
        <v>2383</v>
      </c>
    </row>
    <row r="901" spans="1:8" x14ac:dyDescent="0.25">
      <c r="A901" t="s">
        <v>1086</v>
      </c>
      <c r="B901">
        <v>1344</v>
      </c>
      <c r="C901" t="s">
        <v>1379</v>
      </c>
      <c r="D901" t="s">
        <v>1377</v>
      </c>
      <c r="E901" s="2">
        <v>43445.218715277777</v>
      </c>
      <c r="F901" s="2">
        <v>44793.334282407413</v>
      </c>
      <c r="G901">
        <v>6.26</v>
      </c>
      <c r="H901" t="s">
        <v>2384</v>
      </c>
    </row>
    <row r="902" spans="1:8" x14ac:dyDescent="0.25">
      <c r="A902" t="s">
        <v>261</v>
      </c>
      <c r="B902">
        <v>1542</v>
      </c>
      <c r="C902" t="s">
        <v>1379</v>
      </c>
      <c r="D902" t="s">
        <v>1377</v>
      </c>
      <c r="E902" s="2">
        <v>44670.827303240738</v>
      </c>
      <c r="F902" s="2">
        <v>44669.827303240738</v>
      </c>
      <c r="G902">
        <v>12.5</v>
      </c>
      <c r="H902" t="s">
        <v>2385</v>
      </c>
    </row>
    <row r="903" spans="1:8" x14ac:dyDescent="0.25">
      <c r="A903" t="s">
        <v>695</v>
      </c>
      <c r="B903">
        <v>1406</v>
      </c>
      <c r="C903" t="s">
        <v>1381</v>
      </c>
      <c r="D903" t="s">
        <v>1374</v>
      </c>
      <c r="E903" s="2">
        <v>43418.085092592592</v>
      </c>
      <c r="F903" s="2">
        <v>44525.859548611108</v>
      </c>
      <c r="G903">
        <v>11.29</v>
      </c>
      <c r="H903" t="s">
        <v>2386</v>
      </c>
    </row>
    <row r="904" spans="1:8" x14ac:dyDescent="0.25">
      <c r="A904" t="s">
        <v>201</v>
      </c>
      <c r="B904">
        <v>1867</v>
      </c>
      <c r="C904" t="s">
        <v>1381</v>
      </c>
      <c r="D904" t="s">
        <v>1377</v>
      </c>
      <c r="E904" s="2">
        <v>43398.741620370369</v>
      </c>
      <c r="F904" s="2">
        <v>44975.655069444438</v>
      </c>
      <c r="G904">
        <v>19.420000000000002</v>
      </c>
      <c r="H904" t="s">
        <v>2387</v>
      </c>
    </row>
    <row r="905" spans="1:8" x14ac:dyDescent="0.25">
      <c r="A905" t="s">
        <v>817</v>
      </c>
      <c r="B905">
        <v>1079</v>
      </c>
      <c r="C905" t="s">
        <v>1373</v>
      </c>
      <c r="D905" t="s">
        <v>1377</v>
      </c>
      <c r="E905" s="2">
        <v>44445.311053240737</v>
      </c>
      <c r="F905" s="2">
        <v>44475.001608796287</v>
      </c>
      <c r="G905">
        <v>18.510000000000002</v>
      </c>
      <c r="H905" t="s">
        <v>2388</v>
      </c>
    </row>
    <row r="906" spans="1:8" x14ac:dyDescent="0.25">
      <c r="A906" t="s">
        <v>2389</v>
      </c>
      <c r="B906">
        <v>2226</v>
      </c>
      <c r="C906" t="s">
        <v>1373</v>
      </c>
      <c r="D906" t="s">
        <v>1377</v>
      </c>
      <c r="E906" s="2">
        <v>44030.634409722217</v>
      </c>
      <c r="F906" s="2">
        <v>45115.857245370367</v>
      </c>
      <c r="G906">
        <v>7.41</v>
      </c>
      <c r="H906" t="s">
        <v>2390</v>
      </c>
    </row>
    <row r="907" spans="1:8" x14ac:dyDescent="0.25">
      <c r="A907" t="s">
        <v>1084</v>
      </c>
      <c r="B907">
        <v>2407</v>
      </c>
      <c r="C907" t="s">
        <v>1373</v>
      </c>
      <c r="D907" t="s">
        <v>1374</v>
      </c>
      <c r="E907" s="2">
        <v>44238.279340277782</v>
      </c>
      <c r="F907" s="2">
        <v>44573.25271990741</v>
      </c>
      <c r="G907">
        <v>19.84</v>
      </c>
      <c r="H907" t="s">
        <v>2391</v>
      </c>
    </row>
    <row r="908" spans="1:8" x14ac:dyDescent="0.25">
      <c r="A908" t="s">
        <v>629</v>
      </c>
      <c r="B908">
        <v>2114</v>
      </c>
      <c r="C908" t="s">
        <v>1381</v>
      </c>
      <c r="D908" t="s">
        <v>1377</v>
      </c>
      <c r="E908" s="2">
        <v>44218.483067129629</v>
      </c>
      <c r="F908" s="2">
        <v>44667.914652777778</v>
      </c>
      <c r="G908">
        <v>17.5</v>
      </c>
      <c r="H908" t="s">
        <v>2392</v>
      </c>
    </row>
    <row r="909" spans="1:8" x14ac:dyDescent="0.25">
      <c r="A909" t="s">
        <v>219</v>
      </c>
      <c r="B909">
        <v>1543</v>
      </c>
      <c r="C909" t="s">
        <v>1381</v>
      </c>
      <c r="D909" t="s">
        <v>1377</v>
      </c>
      <c r="E909" s="2">
        <v>43532.646215277768</v>
      </c>
      <c r="F909" s="2">
        <v>44755.807303240741</v>
      </c>
      <c r="G909">
        <v>19.36</v>
      </c>
      <c r="H909" t="s">
        <v>2393</v>
      </c>
    </row>
    <row r="910" spans="1:8" x14ac:dyDescent="0.25">
      <c r="A910" t="s">
        <v>792</v>
      </c>
      <c r="B910">
        <v>2056</v>
      </c>
      <c r="C910" t="s">
        <v>1379</v>
      </c>
      <c r="D910" t="s">
        <v>1374</v>
      </c>
      <c r="E910" s="2">
        <v>44951.276678240742</v>
      </c>
      <c r="F910" s="2">
        <v>44909.276678240742</v>
      </c>
      <c r="G910">
        <v>10.8</v>
      </c>
      <c r="H910" t="s">
        <v>2394</v>
      </c>
    </row>
    <row r="911" spans="1:8" x14ac:dyDescent="0.25">
      <c r="A911" t="s">
        <v>336</v>
      </c>
      <c r="B911">
        <v>2059</v>
      </c>
      <c r="C911" t="s">
        <v>1373</v>
      </c>
      <c r="D911" t="s">
        <v>1374</v>
      </c>
      <c r="E911" s="2">
        <v>43925.9140162037</v>
      </c>
      <c r="F911" s="2">
        <v>44625.85229166667</v>
      </c>
      <c r="G911">
        <v>11.59</v>
      </c>
      <c r="H911" t="s">
        <v>2395</v>
      </c>
    </row>
    <row r="912" spans="1:8" x14ac:dyDescent="0.25">
      <c r="A912" t="s">
        <v>520</v>
      </c>
      <c r="B912">
        <v>1837</v>
      </c>
      <c r="C912" t="s">
        <v>1373</v>
      </c>
      <c r="D912" t="s">
        <v>1374</v>
      </c>
      <c r="E912" s="2">
        <v>43781.232777777783</v>
      </c>
      <c r="F912" s="2">
        <v>44921.419074074067</v>
      </c>
      <c r="G912">
        <v>5.29</v>
      </c>
      <c r="H912" t="s">
        <v>2396</v>
      </c>
    </row>
    <row r="913" spans="1:8" x14ac:dyDescent="0.25">
      <c r="A913" t="s">
        <v>647</v>
      </c>
      <c r="B913">
        <v>1873</v>
      </c>
      <c r="C913" t="s">
        <v>1373</v>
      </c>
      <c r="D913" t="s">
        <v>1377</v>
      </c>
      <c r="E913" s="2">
        <v>44505.357881944437</v>
      </c>
      <c r="F913" s="2">
        <v>44497.357881944437</v>
      </c>
      <c r="G913">
        <v>18.86</v>
      </c>
      <c r="H913" t="s">
        <v>2397</v>
      </c>
    </row>
    <row r="914" spans="1:8" x14ac:dyDescent="0.25">
      <c r="A914" t="s">
        <v>1038</v>
      </c>
      <c r="B914">
        <v>2282</v>
      </c>
      <c r="C914" t="s">
        <v>1381</v>
      </c>
      <c r="D914" t="s">
        <v>1377</v>
      </c>
      <c r="E914" s="2">
        <v>44451.845960648148</v>
      </c>
      <c r="F914" s="2">
        <v>45065.757430555554</v>
      </c>
      <c r="G914">
        <v>13.5</v>
      </c>
      <c r="H914" t="s">
        <v>2398</v>
      </c>
    </row>
    <row r="915" spans="1:8" x14ac:dyDescent="0.25">
      <c r="A915" t="s">
        <v>1357</v>
      </c>
      <c r="B915">
        <v>2133</v>
      </c>
      <c r="C915" t="s">
        <v>1373</v>
      </c>
      <c r="D915" t="s">
        <v>1377</v>
      </c>
      <c r="E915" s="2">
        <v>44815.230231481481</v>
      </c>
      <c r="F915" s="2">
        <v>45021.988402777781</v>
      </c>
      <c r="G915">
        <v>6.12</v>
      </c>
      <c r="H915" t="s">
        <v>2399</v>
      </c>
    </row>
    <row r="916" spans="1:8" x14ac:dyDescent="0.25">
      <c r="A916" t="s">
        <v>332</v>
      </c>
      <c r="B916">
        <v>1999</v>
      </c>
      <c r="C916" t="s">
        <v>1381</v>
      </c>
      <c r="D916" t="s">
        <v>1374</v>
      </c>
      <c r="E916" s="2">
        <v>44348.898275462961</v>
      </c>
      <c r="F916" s="2">
        <v>44794.605729166673</v>
      </c>
      <c r="G916">
        <v>11.15</v>
      </c>
      <c r="H916" t="s">
        <v>2400</v>
      </c>
    </row>
    <row r="917" spans="1:8" x14ac:dyDescent="0.25">
      <c r="A917" t="s">
        <v>1335</v>
      </c>
      <c r="B917">
        <v>1886</v>
      </c>
      <c r="C917" t="s">
        <v>1379</v>
      </c>
      <c r="D917" t="s">
        <v>1377</v>
      </c>
      <c r="E917" s="2">
        <v>44436.299317129633</v>
      </c>
      <c r="F917" s="2">
        <v>44968.393182870372</v>
      </c>
      <c r="G917">
        <v>15.52</v>
      </c>
      <c r="H917" t="s">
        <v>2401</v>
      </c>
    </row>
    <row r="918" spans="1:8" x14ac:dyDescent="0.25">
      <c r="A918" t="s">
        <v>913</v>
      </c>
      <c r="B918">
        <v>1789</v>
      </c>
      <c r="C918" t="s">
        <v>1373</v>
      </c>
      <c r="D918" t="s">
        <v>1377</v>
      </c>
      <c r="E918" s="2">
        <v>44998.564803240741</v>
      </c>
      <c r="F918" s="2">
        <v>44972.564803240741</v>
      </c>
      <c r="G918">
        <v>12.85</v>
      </c>
      <c r="H918" t="s">
        <v>2402</v>
      </c>
    </row>
    <row r="919" spans="1:8" x14ac:dyDescent="0.25">
      <c r="A919" t="s">
        <v>451</v>
      </c>
      <c r="B919">
        <v>1562</v>
      </c>
      <c r="C919" t="s">
        <v>1379</v>
      </c>
      <c r="D919" t="s">
        <v>1377</v>
      </c>
      <c r="E919" s="2">
        <v>44384.160370370373</v>
      </c>
      <c r="F919" s="2">
        <v>44561.353495370371</v>
      </c>
      <c r="G919">
        <v>5.69</v>
      </c>
      <c r="H919" t="s">
        <v>2403</v>
      </c>
    </row>
    <row r="920" spans="1:8" x14ac:dyDescent="0.25">
      <c r="A920" t="s">
        <v>821</v>
      </c>
      <c r="B920">
        <v>1958</v>
      </c>
      <c r="C920" t="s">
        <v>1373</v>
      </c>
      <c r="D920" t="s">
        <v>1374</v>
      </c>
      <c r="E920" s="2">
        <v>44886.644328703696</v>
      </c>
      <c r="F920" s="2">
        <v>45012.275659722232</v>
      </c>
      <c r="G920">
        <v>8.14</v>
      </c>
      <c r="H920" t="s">
        <v>2404</v>
      </c>
    </row>
    <row r="921" spans="1:8" x14ac:dyDescent="0.25">
      <c r="A921" t="s">
        <v>717</v>
      </c>
      <c r="B921">
        <v>2366</v>
      </c>
      <c r="C921" t="s">
        <v>1379</v>
      </c>
      <c r="D921" t="s">
        <v>1374</v>
      </c>
      <c r="E921" s="2">
        <v>44203.253761574073</v>
      </c>
      <c r="F921" s="2">
        <v>44998.684247685182</v>
      </c>
      <c r="G921">
        <v>12.4</v>
      </c>
      <c r="H921" t="s">
        <v>2405</v>
      </c>
    </row>
    <row r="922" spans="1:8" x14ac:dyDescent="0.25">
      <c r="A922" t="s">
        <v>2406</v>
      </c>
      <c r="B922">
        <v>1283</v>
      </c>
      <c r="C922" t="s">
        <v>1373</v>
      </c>
      <c r="D922" t="s">
        <v>1377</v>
      </c>
      <c r="E922" s="2">
        <v>44641.11619212963</v>
      </c>
      <c r="F922" s="2">
        <v>44598.11619212963</v>
      </c>
      <c r="G922">
        <v>6.52</v>
      </c>
      <c r="H922" t="s">
        <v>2407</v>
      </c>
    </row>
    <row r="923" spans="1:8" x14ac:dyDescent="0.25">
      <c r="A923" t="s">
        <v>1354</v>
      </c>
      <c r="B923">
        <v>1214</v>
      </c>
      <c r="C923" t="s">
        <v>1373</v>
      </c>
      <c r="D923" t="s">
        <v>1377</v>
      </c>
      <c r="E923" s="2">
        <v>43453.055995370371</v>
      </c>
      <c r="F923" s="2">
        <v>44668.911423611113</v>
      </c>
      <c r="G923">
        <v>10.74</v>
      </c>
      <c r="H923" t="s">
        <v>2408</v>
      </c>
    </row>
    <row r="924" spans="1:8" x14ac:dyDescent="0.25">
      <c r="A924" t="s">
        <v>111</v>
      </c>
      <c r="B924">
        <v>2291</v>
      </c>
      <c r="C924" t="s">
        <v>1379</v>
      </c>
      <c r="D924" t="s">
        <v>1374</v>
      </c>
      <c r="E924" s="2">
        <v>43871.717546296299</v>
      </c>
      <c r="F924" s="2">
        <v>44812.935798611114</v>
      </c>
      <c r="G924">
        <v>12.27</v>
      </c>
      <c r="H924" t="s">
        <v>2409</v>
      </c>
    </row>
    <row r="925" spans="1:8" x14ac:dyDescent="0.25">
      <c r="A925" t="s">
        <v>516</v>
      </c>
      <c r="B925">
        <v>1910</v>
      </c>
      <c r="C925" t="s">
        <v>1373</v>
      </c>
      <c r="D925" t="s">
        <v>1377</v>
      </c>
      <c r="E925" s="2">
        <v>44270.556087962963</v>
      </c>
      <c r="F925" s="2">
        <v>44937.950266203698</v>
      </c>
      <c r="G925">
        <v>18.329999999999998</v>
      </c>
      <c r="H925" t="s">
        <v>2410</v>
      </c>
    </row>
    <row r="926" spans="1:8" x14ac:dyDescent="0.25">
      <c r="A926" t="s">
        <v>193</v>
      </c>
      <c r="B926">
        <v>2102</v>
      </c>
      <c r="C926" t="s">
        <v>1373</v>
      </c>
      <c r="D926" t="s">
        <v>1377</v>
      </c>
      <c r="E926" s="2">
        <v>43652.438298611109</v>
      </c>
      <c r="F926" s="2">
        <v>44701.194803240738</v>
      </c>
      <c r="G926">
        <v>17.2</v>
      </c>
      <c r="H926" t="s">
        <v>2411</v>
      </c>
    </row>
    <row r="927" spans="1:8" x14ac:dyDescent="0.25">
      <c r="A927" t="s">
        <v>2412</v>
      </c>
      <c r="B927">
        <v>1150</v>
      </c>
      <c r="C927" t="s">
        <v>1379</v>
      </c>
      <c r="D927" t="s">
        <v>1374</v>
      </c>
      <c r="E927" s="2">
        <v>43988.292118055557</v>
      </c>
      <c r="F927" s="2">
        <v>44735.228541666656</v>
      </c>
      <c r="G927">
        <v>18.75</v>
      </c>
      <c r="H927" t="s">
        <v>2413</v>
      </c>
    </row>
    <row r="928" spans="1:8" x14ac:dyDescent="0.25">
      <c r="A928" t="s">
        <v>1008</v>
      </c>
      <c r="B928">
        <v>2449</v>
      </c>
      <c r="C928" t="s">
        <v>1381</v>
      </c>
      <c r="D928" t="s">
        <v>1374</v>
      </c>
      <c r="E928" s="2">
        <v>43579.133194444446</v>
      </c>
      <c r="F928" s="2">
        <v>44646.113333333327</v>
      </c>
      <c r="G928">
        <v>8.58</v>
      </c>
      <c r="H928" t="s">
        <v>2414</v>
      </c>
    </row>
    <row r="929" spans="1:8" x14ac:dyDescent="0.25">
      <c r="A929" t="s">
        <v>1192</v>
      </c>
      <c r="B929">
        <v>1706</v>
      </c>
      <c r="C929" t="s">
        <v>1373</v>
      </c>
      <c r="D929" t="s">
        <v>1377</v>
      </c>
      <c r="E929" s="2">
        <v>44637.545243055552</v>
      </c>
      <c r="F929" s="2">
        <v>44607.545243055552</v>
      </c>
      <c r="G929">
        <v>12.29</v>
      </c>
      <c r="H929" t="s">
        <v>2415</v>
      </c>
    </row>
    <row r="930" spans="1:8" x14ac:dyDescent="0.25">
      <c r="A930" t="s">
        <v>527</v>
      </c>
      <c r="B930">
        <v>1995</v>
      </c>
      <c r="C930" t="s">
        <v>1373</v>
      </c>
      <c r="D930" t="s">
        <v>1374</v>
      </c>
      <c r="E930" s="2">
        <v>43934.557083333333</v>
      </c>
      <c r="F930" s="2">
        <v>44552.323611111111</v>
      </c>
      <c r="G930">
        <v>7.68</v>
      </c>
      <c r="H930" t="s">
        <v>2416</v>
      </c>
    </row>
    <row r="931" spans="1:8" x14ac:dyDescent="0.25">
      <c r="A931" t="s">
        <v>276</v>
      </c>
      <c r="B931">
        <v>2058</v>
      </c>
      <c r="C931" t="s">
        <v>1381</v>
      </c>
      <c r="D931" t="s">
        <v>1377</v>
      </c>
      <c r="E931" s="2">
        <v>44578.323159722233</v>
      </c>
      <c r="F931" s="2">
        <v>44957.308854166673</v>
      </c>
      <c r="G931">
        <v>19.100000000000001</v>
      </c>
      <c r="H931" t="s">
        <v>2417</v>
      </c>
    </row>
    <row r="932" spans="1:8" x14ac:dyDescent="0.25">
      <c r="A932" t="s">
        <v>172</v>
      </c>
      <c r="B932">
        <v>1405</v>
      </c>
      <c r="C932" t="s">
        <v>1381</v>
      </c>
      <c r="D932" t="s">
        <v>1377</v>
      </c>
      <c r="E932" s="2">
        <v>44022.706122685187</v>
      </c>
      <c r="F932" s="2">
        <v>44584.481423611112</v>
      </c>
      <c r="G932">
        <v>13.35</v>
      </c>
      <c r="H932" t="s">
        <v>2418</v>
      </c>
    </row>
    <row r="933" spans="1:8" x14ac:dyDescent="0.25">
      <c r="A933" t="s">
        <v>1094</v>
      </c>
      <c r="B933">
        <v>1353</v>
      </c>
      <c r="C933" t="s">
        <v>1381</v>
      </c>
      <c r="D933" t="s">
        <v>1374</v>
      </c>
      <c r="E933" s="2">
        <v>44536.141828703701</v>
      </c>
      <c r="F933" s="2">
        <v>44780.0549537037</v>
      </c>
      <c r="G933">
        <v>8.41</v>
      </c>
      <c r="H933" t="s">
        <v>2419</v>
      </c>
    </row>
    <row r="934" spans="1:8" x14ac:dyDescent="0.25">
      <c r="A934" t="s">
        <v>1221</v>
      </c>
      <c r="B934">
        <v>2097</v>
      </c>
      <c r="C934" t="s">
        <v>1373</v>
      </c>
      <c r="D934" t="s">
        <v>1374</v>
      </c>
      <c r="E934" s="2">
        <v>43983.835555555554</v>
      </c>
      <c r="F934" s="2">
        <v>44746.89775462963</v>
      </c>
      <c r="G934">
        <v>5.68</v>
      </c>
      <c r="H934" t="s">
        <v>2420</v>
      </c>
    </row>
    <row r="935" spans="1:8" x14ac:dyDescent="0.25">
      <c r="A935" t="s">
        <v>1168</v>
      </c>
      <c r="B935">
        <v>2099</v>
      </c>
      <c r="C935" t="s">
        <v>1373</v>
      </c>
      <c r="D935" t="s">
        <v>1374</v>
      </c>
      <c r="E935" s="2">
        <v>44314.224120370367</v>
      </c>
      <c r="F935" s="2">
        <v>44949.991747685177</v>
      </c>
      <c r="G935">
        <v>18.920000000000002</v>
      </c>
      <c r="H935" t="s">
        <v>2421</v>
      </c>
    </row>
    <row r="936" spans="1:8" x14ac:dyDescent="0.25">
      <c r="A936" t="s">
        <v>1240</v>
      </c>
      <c r="B936">
        <v>1091</v>
      </c>
      <c r="C936" t="s">
        <v>1373</v>
      </c>
      <c r="D936" t="s">
        <v>1377</v>
      </c>
      <c r="E936" s="2">
        <v>43395.31177083333</v>
      </c>
      <c r="F936" s="2">
        <v>44983.807638888888</v>
      </c>
      <c r="G936">
        <v>17.95</v>
      </c>
      <c r="H936" t="s">
        <v>2422</v>
      </c>
    </row>
    <row r="937" spans="1:8" x14ac:dyDescent="0.25">
      <c r="A937" t="s">
        <v>936</v>
      </c>
      <c r="B937">
        <v>2340</v>
      </c>
      <c r="C937" t="s">
        <v>1373</v>
      </c>
      <c r="D937" t="s">
        <v>1377</v>
      </c>
      <c r="E937" s="2">
        <v>43990.818981481483</v>
      </c>
      <c r="F937" s="2">
        <v>44799.910162037027</v>
      </c>
      <c r="G937">
        <v>13.37</v>
      </c>
      <c r="H937" t="s">
        <v>2423</v>
      </c>
    </row>
    <row r="938" spans="1:8" x14ac:dyDescent="0.25">
      <c r="A938" t="s">
        <v>68</v>
      </c>
      <c r="B938">
        <v>2018</v>
      </c>
      <c r="C938" t="s">
        <v>1381</v>
      </c>
      <c r="D938" t="s">
        <v>1377</v>
      </c>
      <c r="E938" s="2">
        <v>43395.096076388887</v>
      </c>
      <c r="F938" s="2">
        <v>44865.332372685189</v>
      </c>
      <c r="G938">
        <v>15.59</v>
      </c>
      <c r="H938" t="s">
        <v>2424</v>
      </c>
    </row>
    <row r="939" spans="1:8" x14ac:dyDescent="0.25">
      <c r="A939" t="s">
        <v>386</v>
      </c>
      <c r="B939">
        <v>1329</v>
      </c>
      <c r="C939" t="s">
        <v>1373</v>
      </c>
      <c r="D939" t="s">
        <v>1374</v>
      </c>
      <c r="E939" s="2">
        <v>44842.981944444437</v>
      </c>
      <c r="F939" s="2">
        <v>44831.981944444437</v>
      </c>
      <c r="G939">
        <v>17.82</v>
      </c>
      <c r="H939" t="s">
        <v>2425</v>
      </c>
    </row>
    <row r="940" spans="1:8" x14ac:dyDescent="0.25">
      <c r="A940" t="s">
        <v>1173</v>
      </c>
      <c r="B940">
        <v>2123</v>
      </c>
      <c r="C940" t="s">
        <v>1381</v>
      </c>
      <c r="D940" t="s">
        <v>1374</v>
      </c>
      <c r="E940" s="2">
        <v>45011.636574074073</v>
      </c>
      <c r="F940" s="2">
        <v>44982.636574074073</v>
      </c>
      <c r="G940">
        <v>12.31</v>
      </c>
      <c r="H940" t="s">
        <v>2426</v>
      </c>
    </row>
    <row r="941" spans="1:8" x14ac:dyDescent="0.25">
      <c r="A941" t="s">
        <v>149</v>
      </c>
      <c r="B941">
        <v>2491</v>
      </c>
      <c r="C941" t="s">
        <v>1373</v>
      </c>
      <c r="D941" t="s">
        <v>1377</v>
      </c>
      <c r="E941" s="2">
        <v>44427.993263888893</v>
      </c>
      <c r="F941" s="2">
        <v>44864.75</v>
      </c>
      <c r="G941">
        <v>5.9</v>
      </c>
      <c r="H941" t="s">
        <v>2427</v>
      </c>
    </row>
    <row r="942" spans="1:8" x14ac:dyDescent="0.25">
      <c r="A942" t="s">
        <v>860</v>
      </c>
      <c r="B942">
        <v>2131</v>
      </c>
      <c r="C942" t="s">
        <v>1373</v>
      </c>
      <c r="D942" t="s">
        <v>1374</v>
      </c>
      <c r="E942" s="2">
        <v>44958.850034722222</v>
      </c>
      <c r="F942" s="2">
        <v>44954.850034722222</v>
      </c>
      <c r="G942">
        <v>16.920000000000002</v>
      </c>
      <c r="H942" t="s">
        <v>2428</v>
      </c>
    </row>
    <row r="943" spans="1:8" x14ac:dyDescent="0.25">
      <c r="A943" t="s">
        <v>581</v>
      </c>
      <c r="B943">
        <v>2062</v>
      </c>
      <c r="C943" t="s">
        <v>1379</v>
      </c>
      <c r="D943" t="s">
        <v>1377</v>
      </c>
      <c r="E943" s="2">
        <v>44360.889247685183</v>
      </c>
      <c r="F943" s="2">
        <v>44473.776331018518</v>
      </c>
      <c r="G943">
        <v>13.74</v>
      </c>
      <c r="H943" t="s">
        <v>2429</v>
      </c>
    </row>
    <row r="944" spans="1:8" x14ac:dyDescent="0.25">
      <c r="A944" t="s">
        <v>318</v>
      </c>
      <c r="B944">
        <v>1033</v>
      </c>
      <c r="C944" t="s">
        <v>1379</v>
      </c>
      <c r="D944" t="s">
        <v>1377</v>
      </c>
      <c r="E944" s="2">
        <v>44850.810231481482</v>
      </c>
      <c r="F944" s="2">
        <v>44815.810231481482</v>
      </c>
      <c r="G944">
        <v>14.83</v>
      </c>
      <c r="H944" t="s">
        <v>2430</v>
      </c>
    </row>
    <row r="945" spans="1:8" x14ac:dyDescent="0.25">
      <c r="A945" t="s">
        <v>2431</v>
      </c>
      <c r="B945">
        <v>1361</v>
      </c>
      <c r="C945" t="s">
        <v>1379</v>
      </c>
      <c r="D945" t="s">
        <v>1374</v>
      </c>
      <c r="E945" s="2">
        <v>44265.722199074073</v>
      </c>
      <c r="F945" s="2">
        <v>45048.595011574071</v>
      </c>
      <c r="G945">
        <v>11.52</v>
      </c>
      <c r="H945" t="s">
        <v>2432</v>
      </c>
    </row>
    <row r="946" spans="1:8" x14ac:dyDescent="0.25">
      <c r="A946" t="s">
        <v>1061</v>
      </c>
      <c r="B946">
        <v>1293</v>
      </c>
      <c r="C946" t="s">
        <v>1381</v>
      </c>
      <c r="D946" t="s">
        <v>1374</v>
      </c>
      <c r="E946" s="2">
        <v>43869.865312499998</v>
      </c>
      <c r="F946" s="2">
        <v>44710.873124999998</v>
      </c>
      <c r="G946">
        <v>7.11</v>
      </c>
      <c r="H946" t="s">
        <v>2433</v>
      </c>
    </row>
    <row r="947" spans="1:8" x14ac:dyDescent="0.25">
      <c r="A947" t="s">
        <v>1063</v>
      </c>
      <c r="B947">
        <v>1592</v>
      </c>
      <c r="C947" t="s">
        <v>1373</v>
      </c>
      <c r="D947" t="s">
        <v>1377</v>
      </c>
      <c r="E947" s="2">
        <v>44721.545729166668</v>
      </c>
      <c r="F947" s="2">
        <v>44916.917673611111</v>
      </c>
      <c r="G947">
        <v>10.99</v>
      </c>
      <c r="H947" t="s">
        <v>2434</v>
      </c>
    </row>
    <row r="948" spans="1:8" x14ac:dyDescent="0.25">
      <c r="A948" t="s">
        <v>1219</v>
      </c>
      <c r="B948">
        <v>1291</v>
      </c>
      <c r="C948" t="s">
        <v>1379</v>
      </c>
      <c r="D948" t="s">
        <v>1374</v>
      </c>
      <c r="E948" s="2">
        <v>44400.903032407397</v>
      </c>
      <c r="F948" s="2">
        <v>45078.048414351862</v>
      </c>
      <c r="G948">
        <v>8.52</v>
      </c>
      <c r="H948" t="s">
        <v>2435</v>
      </c>
    </row>
    <row r="949" spans="1:8" x14ac:dyDescent="0.25">
      <c r="A949" t="s">
        <v>1101</v>
      </c>
      <c r="B949">
        <v>1409</v>
      </c>
      <c r="C949" t="s">
        <v>1381</v>
      </c>
      <c r="D949" t="s">
        <v>1377</v>
      </c>
      <c r="E949" s="2">
        <v>44668.807939814818</v>
      </c>
      <c r="F949" s="2">
        <v>44670.294178240743</v>
      </c>
      <c r="G949">
        <v>16.13</v>
      </c>
      <c r="H949" t="s">
        <v>2436</v>
      </c>
    </row>
    <row r="950" spans="1:8" x14ac:dyDescent="0.25">
      <c r="A950" t="s">
        <v>1058</v>
      </c>
      <c r="B950">
        <v>1363</v>
      </c>
      <c r="C950" t="s">
        <v>1373</v>
      </c>
      <c r="D950" t="s">
        <v>1374</v>
      </c>
      <c r="E950" s="2">
        <v>44301.909097222233</v>
      </c>
      <c r="F950" s="2">
        <v>44795.417824074073</v>
      </c>
      <c r="G950">
        <v>8.18</v>
      </c>
      <c r="H950" t="s">
        <v>2437</v>
      </c>
    </row>
    <row r="951" spans="1:8" x14ac:dyDescent="0.25">
      <c r="A951" t="s">
        <v>554</v>
      </c>
      <c r="B951">
        <v>1400</v>
      </c>
      <c r="C951" t="s">
        <v>1379</v>
      </c>
      <c r="D951" t="s">
        <v>1374</v>
      </c>
      <c r="E951" s="2">
        <v>44163.517280092587</v>
      </c>
      <c r="F951" s="2">
        <v>44536.5391087963</v>
      </c>
      <c r="G951">
        <v>19.989999999999998</v>
      </c>
      <c r="H951" t="s">
        <v>2438</v>
      </c>
    </row>
    <row r="952" spans="1:8" x14ac:dyDescent="0.25">
      <c r="A952" t="s">
        <v>2439</v>
      </c>
      <c r="B952">
        <v>2388</v>
      </c>
      <c r="C952" t="s">
        <v>1379</v>
      </c>
      <c r="D952" t="s">
        <v>1374</v>
      </c>
      <c r="E952" s="2">
        <v>44341.534155092602</v>
      </c>
      <c r="F952" s="2">
        <v>45025.208078703698</v>
      </c>
      <c r="G952">
        <v>8.26</v>
      </c>
      <c r="H952" t="s">
        <v>2440</v>
      </c>
    </row>
    <row r="953" spans="1:8" x14ac:dyDescent="0.25">
      <c r="A953" t="s">
        <v>202</v>
      </c>
      <c r="B953">
        <v>1533</v>
      </c>
      <c r="C953" t="s">
        <v>1381</v>
      </c>
      <c r="D953" t="s">
        <v>1377</v>
      </c>
      <c r="E953" s="2">
        <v>44727.97283564815</v>
      </c>
      <c r="F953" s="2">
        <v>44722.97283564815</v>
      </c>
      <c r="G953">
        <v>18.62</v>
      </c>
      <c r="H953" t="s">
        <v>2441</v>
      </c>
    </row>
    <row r="954" spans="1:8" x14ac:dyDescent="0.25">
      <c r="A954" t="s">
        <v>2442</v>
      </c>
      <c r="B954">
        <v>2487</v>
      </c>
      <c r="C954" t="s">
        <v>1373</v>
      </c>
      <c r="D954" t="s">
        <v>1374</v>
      </c>
      <c r="E954" s="2">
        <v>43906.798101851848</v>
      </c>
      <c r="F954" s="2">
        <v>45049.565405092602</v>
      </c>
      <c r="G954">
        <v>18.100000000000001</v>
      </c>
      <c r="H954" t="s">
        <v>2443</v>
      </c>
    </row>
    <row r="955" spans="1:8" x14ac:dyDescent="0.25">
      <c r="A955" t="s">
        <v>826</v>
      </c>
      <c r="B955">
        <v>1346</v>
      </c>
      <c r="C955" t="s">
        <v>1373</v>
      </c>
      <c r="D955" t="s">
        <v>1377</v>
      </c>
      <c r="E955" s="2">
        <v>44487.447129629632</v>
      </c>
      <c r="F955" s="2">
        <v>45036.925104166658</v>
      </c>
      <c r="G955">
        <v>16.48</v>
      </c>
      <c r="H955" t="s">
        <v>2444</v>
      </c>
    </row>
    <row r="956" spans="1:8" x14ac:dyDescent="0.25">
      <c r="A956" t="s">
        <v>2445</v>
      </c>
      <c r="B956">
        <v>1707</v>
      </c>
      <c r="C956" t="s">
        <v>1373</v>
      </c>
      <c r="D956" t="s">
        <v>1374</v>
      </c>
      <c r="E956" s="2">
        <v>44845.942280092589</v>
      </c>
      <c r="F956" s="2">
        <v>45049.67083333333</v>
      </c>
      <c r="G956">
        <v>11.53</v>
      </c>
      <c r="H956" t="s">
        <v>2446</v>
      </c>
    </row>
    <row r="957" spans="1:8" x14ac:dyDescent="0.25">
      <c r="A957" t="s">
        <v>455</v>
      </c>
      <c r="B957">
        <v>1081</v>
      </c>
      <c r="C957" t="s">
        <v>1373</v>
      </c>
      <c r="D957" t="s">
        <v>1374</v>
      </c>
      <c r="E957" s="2">
        <v>44918.22115740741</v>
      </c>
      <c r="F957" s="2">
        <v>44870.22115740741</v>
      </c>
      <c r="G957">
        <v>9.6</v>
      </c>
      <c r="H957" t="s">
        <v>2447</v>
      </c>
    </row>
    <row r="958" spans="1:8" x14ac:dyDescent="0.25">
      <c r="A958" t="s">
        <v>2448</v>
      </c>
      <c r="B958">
        <v>1233</v>
      </c>
      <c r="C958" t="s">
        <v>1373</v>
      </c>
      <c r="D958" t="s">
        <v>1377</v>
      </c>
      <c r="E958" s="2">
        <v>44381.69021990741</v>
      </c>
      <c r="F958" s="2">
        <v>45098.815439814818</v>
      </c>
      <c r="G958">
        <v>7.75</v>
      </c>
      <c r="H958" t="s">
        <v>2449</v>
      </c>
    </row>
    <row r="959" spans="1:8" x14ac:dyDescent="0.25">
      <c r="A959" t="s">
        <v>357</v>
      </c>
      <c r="B959">
        <v>2122</v>
      </c>
      <c r="C959" t="s">
        <v>1381</v>
      </c>
      <c r="D959" t="s">
        <v>1377</v>
      </c>
      <c r="E959" s="2">
        <v>44314.381793981483</v>
      </c>
      <c r="F959" s="2">
        <v>45002.184976851851</v>
      </c>
      <c r="G959">
        <v>18.5</v>
      </c>
      <c r="H959" t="s">
        <v>2450</v>
      </c>
    </row>
    <row r="960" spans="1:8" x14ac:dyDescent="0.25">
      <c r="A960" t="s">
        <v>238</v>
      </c>
      <c r="B960">
        <v>2052</v>
      </c>
      <c r="C960" t="s">
        <v>1381</v>
      </c>
      <c r="D960" t="s">
        <v>1374</v>
      </c>
      <c r="E960" s="2">
        <v>43840.278981481482</v>
      </c>
      <c r="F960" s="2">
        <v>44944.039583333331</v>
      </c>
      <c r="G960">
        <v>9.5</v>
      </c>
      <c r="H960" t="s">
        <v>2451</v>
      </c>
    </row>
    <row r="961" spans="1:8" x14ac:dyDescent="0.25">
      <c r="A961" t="s">
        <v>1212</v>
      </c>
      <c r="B961">
        <v>1161</v>
      </c>
      <c r="C961" t="s">
        <v>1379</v>
      </c>
      <c r="D961" t="s">
        <v>1374</v>
      </c>
      <c r="E961" s="2">
        <v>43691.071539351848</v>
      </c>
      <c r="F961" s="2">
        <v>44791.381863425922</v>
      </c>
      <c r="G961">
        <v>11.63</v>
      </c>
      <c r="H961" t="s">
        <v>2452</v>
      </c>
    </row>
    <row r="962" spans="1:8" x14ac:dyDescent="0.25">
      <c r="A962" t="s">
        <v>2453</v>
      </c>
      <c r="B962">
        <v>2253</v>
      </c>
      <c r="C962" t="s">
        <v>1379</v>
      </c>
      <c r="D962" t="s">
        <v>1377</v>
      </c>
      <c r="E962" s="2">
        <v>44163.899664351848</v>
      </c>
      <c r="F962" s="2">
        <v>44685.971180555563</v>
      </c>
      <c r="G962">
        <v>16.579999999999998</v>
      </c>
      <c r="H962" t="s">
        <v>2454</v>
      </c>
    </row>
    <row r="963" spans="1:8" x14ac:dyDescent="0.25">
      <c r="A963" t="s">
        <v>575</v>
      </c>
      <c r="B963">
        <v>1932</v>
      </c>
      <c r="C963" t="s">
        <v>1379</v>
      </c>
      <c r="D963" t="s">
        <v>1377</v>
      </c>
      <c r="E963" s="2">
        <v>44302.290613425917</v>
      </c>
      <c r="F963" s="2">
        <v>44752.319872685177</v>
      </c>
      <c r="G963">
        <v>14.79</v>
      </c>
      <c r="H963" t="s">
        <v>2455</v>
      </c>
    </row>
    <row r="964" spans="1:8" x14ac:dyDescent="0.25">
      <c r="A964" t="s">
        <v>1076</v>
      </c>
      <c r="B964">
        <v>1280</v>
      </c>
      <c r="C964" t="s">
        <v>1381</v>
      </c>
      <c r="D964" t="s">
        <v>1374</v>
      </c>
      <c r="E964" s="2">
        <v>44266.96435185185</v>
      </c>
      <c r="F964" s="2">
        <v>44950.442141203697</v>
      </c>
      <c r="G964">
        <v>5.17</v>
      </c>
      <c r="H964" t="s">
        <v>2456</v>
      </c>
    </row>
    <row r="965" spans="1:8" x14ac:dyDescent="0.25">
      <c r="A965" t="s">
        <v>200</v>
      </c>
      <c r="B965">
        <v>1394</v>
      </c>
      <c r="C965" t="s">
        <v>1381</v>
      </c>
      <c r="D965" t="s">
        <v>1377</v>
      </c>
      <c r="E965" s="2">
        <v>44422.271689814806</v>
      </c>
      <c r="F965" s="2">
        <v>45092.837581018517</v>
      </c>
      <c r="G965">
        <v>14.92</v>
      </c>
      <c r="H965" t="s">
        <v>2457</v>
      </c>
    </row>
    <row r="966" spans="1:8" x14ac:dyDescent="0.25">
      <c r="A966" t="s">
        <v>141</v>
      </c>
      <c r="B966">
        <v>1709</v>
      </c>
      <c r="C966" t="s">
        <v>1381</v>
      </c>
      <c r="D966" t="s">
        <v>1374</v>
      </c>
      <c r="E966" s="2">
        <v>44603.71435185185</v>
      </c>
      <c r="F966" s="2">
        <v>45102.737500000003</v>
      </c>
      <c r="G966">
        <v>11.6</v>
      </c>
      <c r="H966" t="s">
        <v>2458</v>
      </c>
    </row>
    <row r="967" spans="1:8" x14ac:dyDescent="0.25">
      <c r="A967" t="s">
        <v>934</v>
      </c>
      <c r="B967">
        <v>1462</v>
      </c>
      <c r="C967" t="s">
        <v>1373</v>
      </c>
      <c r="D967" t="s">
        <v>1374</v>
      </c>
      <c r="E967" s="2">
        <v>44058.435532407413</v>
      </c>
      <c r="F967" s="2">
        <v>44997.169398148151</v>
      </c>
      <c r="G967">
        <v>9.89</v>
      </c>
      <c r="H967" t="s">
        <v>2459</v>
      </c>
    </row>
    <row r="968" spans="1:8" x14ac:dyDescent="0.25">
      <c r="A968" t="s">
        <v>2460</v>
      </c>
      <c r="B968">
        <v>2073</v>
      </c>
      <c r="C968" t="s">
        <v>1373</v>
      </c>
      <c r="D968" t="s">
        <v>1374</v>
      </c>
      <c r="E968" s="2">
        <v>43659.972592592603</v>
      </c>
      <c r="F968" s="2">
        <v>44677.349872685183</v>
      </c>
      <c r="G968">
        <v>10.23</v>
      </c>
      <c r="H968" t="s">
        <v>2461</v>
      </c>
    </row>
    <row r="969" spans="1:8" x14ac:dyDescent="0.25">
      <c r="A969" t="s">
        <v>1105</v>
      </c>
      <c r="B969">
        <v>1855</v>
      </c>
      <c r="C969" t="s">
        <v>1381</v>
      </c>
      <c r="D969" t="s">
        <v>1377</v>
      </c>
      <c r="E969" s="2">
        <v>43955.314837962957</v>
      </c>
      <c r="F969" s="2">
        <v>44770.654895833337</v>
      </c>
      <c r="G969">
        <v>10.52</v>
      </c>
      <c r="H969" t="s">
        <v>2462</v>
      </c>
    </row>
    <row r="970" spans="1:8" x14ac:dyDescent="0.25">
      <c r="A970" t="s">
        <v>1352</v>
      </c>
      <c r="B970">
        <v>2074</v>
      </c>
      <c r="C970" t="s">
        <v>1379</v>
      </c>
      <c r="D970" t="s">
        <v>1377</v>
      </c>
      <c r="E970" s="2">
        <v>44588.185034722221</v>
      </c>
      <c r="F970" s="2">
        <v>45032.350069444437</v>
      </c>
      <c r="G970">
        <v>11.46</v>
      </c>
      <c r="H970" t="s">
        <v>2463</v>
      </c>
    </row>
    <row r="971" spans="1:8" x14ac:dyDescent="0.25">
      <c r="A971" t="s">
        <v>776</v>
      </c>
      <c r="B971">
        <v>1662</v>
      </c>
      <c r="C971" t="s">
        <v>1379</v>
      </c>
      <c r="D971" t="s">
        <v>1374</v>
      </c>
      <c r="E971" s="2">
        <v>43548.824236111112</v>
      </c>
      <c r="F971" s="2">
        <v>44845.094837962963</v>
      </c>
      <c r="G971">
        <v>11.22</v>
      </c>
      <c r="H971" t="s">
        <v>2464</v>
      </c>
    </row>
    <row r="972" spans="1:8" x14ac:dyDescent="0.25">
      <c r="A972" t="s">
        <v>509</v>
      </c>
      <c r="B972">
        <v>1690</v>
      </c>
      <c r="C972" t="s">
        <v>1381</v>
      </c>
      <c r="D972" t="s">
        <v>1377</v>
      </c>
      <c r="E972" s="2">
        <v>44000.238321759258</v>
      </c>
      <c r="F972" s="2">
        <v>44523.022141203714</v>
      </c>
      <c r="G972">
        <v>9.44</v>
      </c>
      <c r="H972" t="s">
        <v>2465</v>
      </c>
    </row>
    <row r="973" spans="1:8" x14ac:dyDescent="0.25">
      <c r="A973" t="s">
        <v>329</v>
      </c>
      <c r="B973">
        <v>1629</v>
      </c>
      <c r="C973" t="s">
        <v>1379</v>
      </c>
      <c r="D973" t="s">
        <v>1374</v>
      </c>
      <c r="E973" s="2">
        <v>44423.598321759258</v>
      </c>
      <c r="F973" s="2">
        <v>44520.304745370369</v>
      </c>
      <c r="G973">
        <v>12.9</v>
      </c>
      <c r="H973" t="s">
        <v>2466</v>
      </c>
    </row>
    <row r="974" spans="1:8" x14ac:dyDescent="0.25">
      <c r="A974" t="s">
        <v>964</v>
      </c>
      <c r="B974">
        <v>1952</v>
      </c>
      <c r="C974" t="s">
        <v>1381</v>
      </c>
      <c r="D974" t="s">
        <v>1374</v>
      </c>
      <c r="E974" s="2">
        <v>44055.246354166673</v>
      </c>
      <c r="F974" s="2">
        <v>44598.538611111107</v>
      </c>
      <c r="G974">
        <v>18.649999999999999</v>
      </c>
      <c r="H974" t="s">
        <v>2467</v>
      </c>
    </row>
    <row r="975" spans="1:8" x14ac:dyDescent="0.25">
      <c r="A975" t="s">
        <v>2468</v>
      </c>
      <c r="B975">
        <v>1698</v>
      </c>
      <c r="C975" t="s">
        <v>1379</v>
      </c>
      <c r="D975" t="s">
        <v>1374</v>
      </c>
      <c r="E975" s="2">
        <v>44668.616990740738</v>
      </c>
      <c r="F975" s="2">
        <v>44859.898043981477</v>
      </c>
      <c r="G975">
        <v>10.54</v>
      </c>
      <c r="H975" t="s">
        <v>2469</v>
      </c>
    </row>
    <row r="976" spans="1:8" x14ac:dyDescent="0.25">
      <c r="A976" t="s">
        <v>2470</v>
      </c>
      <c r="B976">
        <v>1462</v>
      </c>
      <c r="C976" t="s">
        <v>1373</v>
      </c>
      <c r="D976" t="s">
        <v>1377</v>
      </c>
      <c r="E976" s="2">
        <v>44154.675023148149</v>
      </c>
      <c r="F976" s="2">
        <v>44540.571736111109</v>
      </c>
      <c r="G976">
        <v>10.8</v>
      </c>
      <c r="H976" t="s">
        <v>2471</v>
      </c>
    </row>
    <row r="977" spans="1:8" x14ac:dyDescent="0.25">
      <c r="A977" t="s">
        <v>916</v>
      </c>
      <c r="B977">
        <v>2257</v>
      </c>
      <c r="C977" t="s">
        <v>1379</v>
      </c>
      <c r="D977" t="s">
        <v>1374</v>
      </c>
      <c r="E977" s="2">
        <v>44788.927118055559</v>
      </c>
      <c r="F977" s="2">
        <v>44755.927118055559</v>
      </c>
      <c r="G977">
        <v>9.15</v>
      </c>
      <c r="H977" t="s">
        <v>2472</v>
      </c>
    </row>
    <row r="978" spans="1:8" x14ac:dyDescent="0.25">
      <c r="A978" t="s">
        <v>253</v>
      </c>
      <c r="B978">
        <v>1696</v>
      </c>
      <c r="C978" t="s">
        <v>1373</v>
      </c>
      <c r="D978" t="s">
        <v>1374</v>
      </c>
      <c r="E978" s="2">
        <v>44198.790196759262</v>
      </c>
      <c r="F978" s="2">
        <v>44792.439895833333</v>
      </c>
      <c r="G978">
        <v>6.86</v>
      </c>
      <c r="H978" t="s">
        <v>2473</v>
      </c>
    </row>
    <row r="979" spans="1:8" x14ac:dyDescent="0.25">
      <c r="A979" t="s">
        <v>1062</v>
      </c>
      <c r="B979">
        <v>1175</v>
      </c>
      <c r="C979" t="s">
        <v>1373</v>
      </c>
      <c r="D979" t="s">
        <v>1377</v>
      </c>
      <c r="E979" s="2">
        <v>44836.725208333337</v>
      </c>
      <c r="F979" s="2">
        <v>44924.852951388893</v>
      </c>
      <c r="G979">
        <v>10.7</v>
      </c>
      <c r="H979" t="s">
        <v>2474</v>
      </c>
    </row>
    <row r="980" spans="1:8" x14ac:dyDescent="0.25">
      <c r="A980" t="s">
        <v>404</v>
      </c>
      <c r="B980">
        <v>1539</v>
      </c>
      <c r="C980" t="s">
        <v>1379</v>
      </c>
      <c r="D980" t="s">
        <v>1377</v>
      </c>
      <c r="E980" s="2">
        <v>44679.613171296303</v>
      </c>
      <c r="F980" s="2">
        <v>44709.293993055559</v>
      </c>
      <c r="G980">
        <v>13.77</v>
      </c>
      <c r="H980" t="s">
        <v>2475</v>
      </c>
    </row>
    <row r="981" spans="1:8" x14ac:dyDescent="0.25">
      <c r="A981" t="s">
        <v>683</v>
      </c>
      <c r="B981">
        <v>2304</v>
      </c>
      <c r="C981" t="s">
        <v>1373</v>
      </c>
      <c r="D981" t="s">
        <v>1374</v>
      </c>
      <c r="E981" s="2">
        <v>44843.288402777784</v>
      </c>
      <c r="F981" s="2">
        <v>44807.288402777784</v>
      </c>
      <c r="G981">
        <v>9.2100000000000009</v>
      </c>
      <c r="H981" t="s">
        <v>2476</v>
      </c>
    </row>
    <row r="982" spans="1:8" x14ac:dyDescent="0.25">
      <c r="A982" t="s">
        <v>2477</v>
      </c>
      <c r="B982">
        <v>1952</v>
      </c>
      <c r="C982" t="s">
        <v>1381</v>
      </c>
      <c r="D982" t="s">
        <v>1374</v>
      </c>
      <c r="E982" s="2">
        <v>44679.667025462957</v>
      </c>
      <c r="F982" s="2">
        <v>44652.667025462957</v>
      </c>
      <c r="G982">
        <v>13.54</v>
      </c>
      <c r="H982" t="s">
        <v>2478</v>
      </c>
    </row>
    <row r="983" spans="1:8" x14ac:dyDescent="0.25">
      <c r="A983" t="s">
        <v>308</v>
      </c>
      <c r="B983">
        <v>1893</v>
      </c>
      <c r="C983" t="s">
        <v>1373</v>
      </c>
      <c r="D983" t="s">
        <v>1374</v>
      </c>
      <c r="E983" s="2">
        <v>44959.161076388889</v>
      </c>
      <c r="F983" s="2">
        <v>44982.236909722233</v>
      </c>
      <c r="G983">
        <v>5.58</v>
      </c>
      <c r="H983" t="s">
        <v>2479</v>
      </c>
    </row>
    <row r="984" spans="1:8" x14ac:dyDescent="0.25">
      <c r="A984" t="s">
        <v>239</v>
      </c>
      <c r="B984">
        <v>2069</v>
      </c>
      <c r="C984" t="s">
        <v>1379</v>
      </c>
      <c r="D984" t="s">
        <v>1374</v>
      </c>
      <c r="E984" s="2">
        <v>43725.721990740742</v>
      </c>
      <c r="F984" s="2">
        <v>44899.825231481482</v>
      </c>
      <c r="G984">
        <v>12.89</v>
      </c>
      <c r="H984" t="s">
        <v>2480</v>
      </c>
    </row>
    <row r="985" spans="1:8" x14ac:dyDescent="0.25">
      <c r="A985" t="s">
        <v>1159</v>
      </c>
      <c r="B985">
        <v>2242</v>
      </c>
      <c r="C985" t="s">
        <v>1379</v>
      </c>
      <c r="D985" t="s">
        <v>1374</v>
      </c>
      <c r="E985" s="2">
        <v>44283.704525462963</v>
      </c>
      <c r="F985" s="2">
        <v>45055.467129629629</v>
      </c>
      <c r="G985">
        <v>5.8</v>
      </c>
      <c r="H985" t="s">
        <v>2481</v>
      </c>
    </row>
    <row r="986" spans="1:8" x14ac:dyDescent="0.25">
      <c r="A986" t="s">
        <v>756</v>
      </c>
      <c r="B986">
        <v>1200</v>
      </c>
      <c r="C986" t="s">
        <v>1381</v>
      </c>
      <c r="D986" t="s">
        <v>1374</v>
      </c>
      <c r="E986" s="2">
        <v>44767.445370370369</v>
      </c>
      <c r="F986" s="2">
        <v>45035.580717592587</v>
      </c>
      <c r="G986">
        <v>17.13</v>
      </c>
      <c r="H986" t="s">
        <v>2482</v>
      </c>
    </row>
    <row r="987" spans="1:8" x14ac:dyDescent="0.25">
      <c r="A987" t="s">
        <v>213</v>
      </c>
      <c r="B987">
        <v>1298</v>
      </c>
      <c r="C987" t="s">
        <v>1381</v>
      </c>
      <c r="D987" t="s">
        <v>1374</v>
      </c>
      <c r="E987" s="2">
        <v>44892.871215277781</v>
      </c>
      <c r="F987" s="2">
        <v>44946.854224537034</v>
      </c>
      <c r="G987">
        <v>12.84</v>
      </c>
      <c r="H987" t="s">
        <v>2483</v>
      </c>
    </row>
    <row r="988" spans="1:8" x14ac:dyDescent="0.25">
      <c r="A988" t="s">
        <v>268</v>
      </c>
      <c r="B988">
        <v>2255</v>
      </c>
      <c r="C988" t="s">
        <v>1379</v>
      </c>
      <c r="D988" t="s">
        <v>1377</v>
      </c>
      <c r="E988" s="2">
        <v>44088.929594907408</v>
      </c>
      <c r="F988" s="2">
        <v>44919.676782407398</v>
      </c>
      <c r="G988">
        <v>15.19</v>
      </c>
      <c r="H988" t="s">
        <v>2484</v>
      </c>
    </row>
    <row r="989" spans="1:8" x14ac:dyDescent="0.25">
      <c r="A989" t="s">
        <v>2485</v>
      </c>
      <c r="B989">
        <v>1117</v>
      </c>
      <c r="C989" t="s">
        <v>1379</v>
      </c>
      <c r="D989" t="s">
        <v>1377</v>
      </c>
      <c r="E989" s="2">
        <v>43611.534513888888</v>
      </c>
      <c r="F989" s="2">
        <v>44471.183495370373</v>
      </c>
      <c r="G989">
        <v>19.510000000000002</v>
      </c>
      <c r="H989" t="s">
        <v>2486</v>
      </c>
    </row>
    <row r="990" spans="1:8" x14ac:dyDescent="0.25">
      <c r="A990" t="s">
        <v>345</v>
      </c>
      <c r="B990">
        <v>2123</v>
      </c>
      <c r="C990" t="s">
        <v>1379</v>
      </c>
      <c r="D990" t="s">
        <v>1377</v>
      </c>
      <c r="E990" s="2">
        <v>44060.895914351851</v>
      </c>
      <c r="F990" s="2">
        <v>44505.289629629631</v>
      </c>
      <c r="G990">
        <v>15.1</v>
      </c>
      <c r="H990" t="s">
        <v>2487</v>
      </c>
    </row>
    <row r="991" spans="1:8" x14ac:dyDescent="0.25">
      <c r="A991" t="s">
        <v>109</v>
      </c>
      <c r="B991">
        <v>1686</v>
      </c>
      <c r="C991" t="s">
        <v>1379</v>
      </c>
      <c r="D991" t="s">
        <v>1377</v>
      </c>
      <c r="E991" s="2">
        <v>43796.817662037043</v>
      </c>
      <c r="F991" s="2">
        <v>44582.498043981483</v>
      </c>
      <c r="G991">
        <v>5.3</v>
      </c>
      <c r="H991" t="s">
        <v>2488</v>
      </c>
    </row>
    <row r="992" spans="1:8" x14ac:dyDescent="0.25">
      <c r="A992" t="s">
        <v>723</v>
      </c>
      <c r="B992">
        <v>2100</v>
      </c>
      <c r="C992" t="s">
        <v>1373</v>
      </c>
      <c r="D992" t="s">
        <v>1377</v>
      </c>
      <c r="E992" s="2">
        <v>43877.054861111108</v>
      </c>
      <c r="F992" s="2">
        <v>44483.427025462966</v>
      </c>
      <c r="G992">
        <v>11.93</v>
      </c>
      <c r="H992" t="s">
        <v>2489</v>
      </c>
    </row>
    <row r="993" spans="1:8" x14ac:dyDescent="0.25">
      <c r="A993" t="s">
        <v>887</v>
      </c>
      <c r="B993">
        <v>1411</v>
      </c>
      <c r="C993" t="s">
        <v>1381</v>
      </c>
      <c r="D993" t="s">
        <v>1377</v>
      </c>
      <c r="E993" s="2">
        <v>43668.916365740741</v>
      </c>
      <c r="F993" s="2">
        <v>44480.027233796303</v>
      </c>
      <c r="G993">
        <v>6.25</v>
      </c>
      <c r="H993" t="s">
        <v>2490</v>
      </c>
    </row>
    <row r="994" spans="1:8" x14ac:dyDescent="0.25">
      <c r="A994" t="s">
        <v>1160</v>
      </c>
      <c r="B994">
        <v>1933</v>
      </c>
      <c r="C994" t="s">
        <v>1381</v>
      </c>
      <c r="D994" t="s">
        <v>1377</v>
      </c>
      <c r="E994" s="2">
        <v>44615.364907407413</v>
      </c>
      <c r="F994" s="2">
        <v>45097.42696759259</v>
      </c>
      <c r="G994">
        <v>6.66</v>
      </c>
      <c r="H994" t="s">
        <v>2491</v>
      </c>
    </row>
    <row r="995" spans="1:8" x14ac:dyDescent="0.25">
      <c r="A995" t="s">
        <v>1025</v>
      </c>
      <c r="B995">
        <v>1441</v>
      </c>
      <c r="C995" t="s">
        <v>1379</v>
      </c>
      <c r="D995" t="s">
        <v>1374</v>
      </c>
      <c r="E995" s="2">
        <v>43418.78869212963</v>
      </c>
      <c r="F995" s="2">
        <v>44674.533275462964</v>
      </c>
      <c r="G995">
        <v>16.36</v>
      </c>
      <c r="H995" t="s">
        <v>2492</v>
      </c>
    </row>
    <row r="996" spans="1:8" x14ac:dyDescent="0.25">
      <c r="A996" t="s">
        <v>2493</v>
      </c>
      <c r="B996">
        <v>1793</v>
      </c>
      <c r="C996" t="s">
        <v>1381</v>
      </c>
      <c r="D996" t="s">
        <v>1377</v>
      </c>
      <c r="E996" s="2">
        <v>43723.886701388888</v>
      </c>
      <c r="F996" s="2">
        <v>45022.352453703701</v>
      </c>
      <c r="G996">
        <v>14.53</v>
      </c>
      <c r="H996" t="s">
        <v>2494</v>
      </c>
    </row>
    <row r="997" spans="1:8" x14ac:dyDescent="0.25">
      <c r="A997" t="s">
        <v>652</v>
      </c>
      <c r="B997">
        <v>1103</v>
      </c>
      <c r="C997" t="s">
        <v>1379</v>
      </c>
      <c r="D997" t="s">
        <v>1377</v>
      </c>
      <c r="E997" s="2">
        <v>44493.735682870371</v>
      </c>
      <c r="F997" s="2">
        <v>45087.71398148148</v>
      </c>
      <c r="G997">
        <v>7.47</v>
      </c>
      <c r="H997" t="s">
        <v>2495</v>
      </c>
    </row>
    <row r="998" spans="1:8" x14ac:dyDescent="0.25">
      <c r="A998" t="s">
        <v>1043</v>
      </c>
      <c r="B998">
        <v>1408</v>
      </c>
      <c r="C998" t="s">
        <v>1373</v>
      </c>
      <c r="D998" t="s">
        <v>1377</v>
      </c>
      <c r="E998" s="2">
        <v>43832.132708333331</v>
      </c>
      <c r="F998" s="2">
        <v>44839.339039351849</v>
      </c>
      <c r="G998">
        <v>17.39</v>
      </c>
      <c r="H998" t="s">
        <v>2496</v>
      </c>
    </row>
    <row r="999" spans="1:8" x14ac:dyDescent="0.25">
      <c r="A999" t="s">
        <v>798</v>
      </c>
      <c r="B999">
        <v>1872</v>
      </c>
      <c r="C999" t="s">
        <v>1381</v>
      </c>
      <c r="D999" t="s">
        <v>1374</v>
      </c>
      <c r="E999" s="2">
        <v>44991.42392361111</v>
      </c>
      <c r="F999" s="2">
        <v>45115.229363425933</v>
      </c>
      <c r="G999">
        <v>5.13</v>
      </c>
      <c r="H999" t="s">
        <v>2497</v>
      </c>
    </row>
    <row r="1000" spans="1:8" x14ac:dyDescent="0.25">
      <c r="A1000" t="s">
        <v>2498</v>
      </c>
      <c r="B1000">
        <v>1628</v>
      </c>
      <c r="C1000" t="s">
        <v>1373</v>
      </c>
      <c r="D1000" t="s">
        <v>1374</v>
      </c>
      <c r="E1000" s="2">
        <v>43958.911157407398</v>
      </c>
      <c r="F1000" s="2">
        <v>44662.866828703707</v>
      </c>
      <c r="G1000">
        <v>8.48</v>
      </c>
      <c r="H1000" t="s">
        <v>2499</v>
      </c>
    </row>
    <row r="1001" spans="1:8" x14ac:dyDescent="0.25">
      <c r="A1001" t="s">
        <v>1100</v>
      </c>
      <c r="B1001">
        <v>1479</v>
      </c>
      <c r="C1001" t="s">
        <v>1379</v>
      </c>
      <c r="D1001" t="s">
        <v>1377</v>
      </c>
      <c r="E1001" s="2">
        <v>44239.447291666656</v>
      </c>
      <c r="F1001" s="2">
        <v>44993.17696759259</v>
      </c>
      <c r="G1001">
        <v>10.3</v>
      </c>
      <c r="H1001" t="s">
        <v>2500</v>
      </c>
    </row>
    <row r="1002" spans="1:8" x14ac:dyDescent="0.25">
      <c r="A1002" t="s">
        <v>870</v>
      </c>
      <c r="B1002">
        <v>2137</v>
      </c>
      <c r="C1002" t="s">
        <v>1381</v>
      </c>
      <c r="D1002" t="s">
        <v>1377</v>
      </c>
      <c r="E1002" s="2">
        <v>43543.735069444447</v>
      </c>
      <c r="F1002" s="2">
        <v>44507.462164351848</v>
      </c>
      <c r="G1002">
        <v>19.53</v>
      </c>
      <c r="H1002" t="s">
        <v>2501</v>
      </c>
    </row>
    <row r="1003" spans="1:8" x14ac:dyDescent="0.25">
      <c r="A1003" t="s">
        <v>1170</v>
      </c>
      <c r="B1003">
        <v>1980</v>
      </c>
      <c r="C1003" t="s">
        <v>1373</v>
      </c>
      <c r="D1003" t="s">
        <v>1377</v>
      </c>
      <c r="E1003" s="2">
        <v>44110.610995370371</v>
      </c>
      <c r="F1003" s="2">
        <v>45090.13790509259</v>
      </c>
      <c r="G1003">
        <v>17.149999999999999</v>
      </c>
      <c r="H1003" t="s">
        <v>2502</v>
      </c>
    </row>
    <row r="1004" spans="1:8" x14ac:dyDescent="0.25">
      <c r="A1004" t="s">
        <v>1088</v>
      </c>
      <c r="B1004">
        <v>1796</v>
      </c>
      <c r="C1004" t="s">
        <v>1381</v>
      </c>
      <c r="D1004" t="s">
        <v>1374</v>
      </c>
      <c r="E1004" s="2">
        <v>44482.805150462962</v>
      </c>
      <c r="F1004" s="2">
        <v>44517.077175925922</v>
      </c>
      <c r="G1004">
        <v>15.97</v>
      </c>
      <c r="H1004" t="s">
        <v>2503</v>
      </c>
    </row>
    <row r="1005" spans="1:8" x14ac:dyDescent="0.25">
      <c r="A1005" t="s">
        <v>924</v>
      </c>
      <c r="B1005">
        <v>1322</v>
      </c>
      <c r="C1005" t="s">
        <v>1373</v>
      </c>
      <c r="D1005" t="s">
        <v>1377</v>
      </c>
      <c r="E1005" s="2">
        <v>44144.769629629627</v>
      </c>
      <c r="F1005" s="2">
        <v>44890.940312500003</v>
      </c>
      <c r="G1005">
        <v>10.42</v>
      </c>
      <c r="H1005" t="s">
        <v>2504</v>
      </c>
    </row>
    <row r="1006" spans="1:8" x14ac:dyDescent="0.25">
      <c r="A1006" t="s">
        <v>1206</v>
      </c>
      <c r="B1006">
        <v>1632</v>
      </c>
      <c r="C1006" t="s">
        <v>1381</v>
      </c>
      <c r="D1006" t="s">
        <v>1377</v>
      </c>
      <c r="E1006" s="2">
        <v>44695.452326388891</v>
      </c>
      <c r="F1006" s="2">
        <v>44676.452326388891</v>
      </c>
      <c r="G1006">
        <v>11.97</v>
      </c>
      <c r="H1006" t="s">
        <v>2505</v>
      </c>
    </row>
    <row r="1007" spans="1:8" x14ac:dyDescent="0.25">
      <c r="A1007" t="s">
        <v>1073</v>
      </c>
      <c r="B1007">
        <v>2085</v>
      </c>
      <c r="C1007" t="s">
        <v>1373</v>
      </c>
      <c r="D1007" t="s">
        <v>1374</v>
      </c>
      <c r="E1007" s="2">
        <v>44995.145729166667</v>
      </c>
      <c r="F1007" s="2">
        <v>44989.145729166667</v>
      </c>
      <c r="G1007">
        <v>7.52</v>
      </c>
      <c r="H1007" t="s">
        <v>2506</v>
      </c>
    </row>
    <row r="1008" spans="1:8" x14ac:dyDescent="0.25">
      <c r="A1008" t="s">
        <v>639</v>
      </c>
      <c r="B1008">
        <v>2252</v>
      </c>
      <c r="C1008" t="s">
        <v>1379</v>
      </c>
      <c r="D1008" t="s">
        <v>1374</v>
      </c>
      <c r="E1008" s="2">
        <v>44497.982569444437</v>
      </c>
      <c r="F1008" s="2">
        <v>44458.982569444437</v>
      </c>
      <c r="G1008">
        <v>8.25</v>
      </c>
      <c r="H1008" t="s">
        <v>2507</v>
      </c>
    </row>
    <row r="1009" spans="1:8" x14ac:dyDescent="0.25">
      <c r="A1009" t="s">
        <v>374</v>
      </c>
      <c r="B1009">
        <v>1724</v>
      </c>
      <c r="C1009" t="s">
        <v>1381</v>
      </c>
      <c r="D1009" t="s">
        <v>1374</v>
      </c>
      <c r="E1009" s="2">
        <v>44147.938993055563</v>
      </c>
      <c r="F1009" s="2">
        <v>45066.799143518518</v>
      </c>
      <c r="G1009">
        <v>13.37</v>
      </c>
      <c r="H1009" t="s">
        <v>2508</v>
      </c>
    </row>
    <row r="1010" spans="1:8" x14ac:dyDescent="0.25">
      <c r="A1010" t="s">
        <v>231</v>
      </c>
      <c r="B1010">
        <v>1836</v>
      </c>
      <c r="C1010" t="s">
        <v>1379</v>
      </c>
      <c r="D1010" t="s">
        <v>1374</v>
      </c>
      <c r="E1010" s="2">
        <v>44967.316678240742</v>
      </c>
      <c r="F1010" s="2">
        <v>44960.316678240742</v>
      </c>
      <c r="G1010">
        <v>5.53</v>
      </c>
      <c r="H1010" t="s">
        <v>2509</v>
      </c>
    </row>
    <row r="1011" spans="1:8" x14ac:dyDescent="0.25">
      <c r="A1011" t="s">
        <v>65</v>
      </c>
      <c r="B1011">
        <v>1863</v>
      </c>
      <c r="C1011" t="s">
        <v>1373</v>
      </c>
      <c r="D1011" t="s">
        <v>1374</v>
      </c>
      <c r="E1011" s="2">
        <v>43764.561053240737</v>
      </c>
      <c r="F1011" s="2">
        <v>44848.512673611112</v>
      </c>
      <c r="G1011">
        <v>17.82</v>
      </c>
      <c r="H1011" t="s">
        <v>2510</v>
      </c>
    </row>
    <row r="1012" spans="1:8" x14ac:dyDescent="0.25">
      <c r="A1012" t="s">
        <v>2511</v>
      </c>
      <c r="B1012">
        <v>2174</v>
      </c>
      <c r="C1012" t="s">
        <v>1373</v>
      </c>
      <c r="D1012" t="s">
        <v>1374</v>
      </c>
      <c r="E1012" s="2">
        <v>43884.079687500001</v>
      </c>
      <c r="F1012" s="2">
        <v>45080.885162037041</v>
      </c>
      <c r="G1012">
        <v>7.2</v>
      </c>
      <c r="H1012" t="s">
        <v>2512</v>
      </c>
    </row>
    <row r="1013" spans="1:8" x14ac:dyDescent="0.25">
      <c r="A1013" t="s">
        <v>156</v>
      </c>
      <c r="B1013">
        <v>1320</v>
      </c>
      <c r="C1013" t="s">
        <v>1379</v>
      </c>
      <c r="D1013" t="s">
        <v>1374</v>
      </c>
      <c r="E1013" s="2">
        <v>44898.503680555557</v>
      </c>
      <c r="F1013" s="2">
        <v>44852.503680555557</v>
      </c>
      <c r="G1013">
        <v>9.61</v>
      </c>
      <c r="H1013" t="s">
        <v>2513</v>
      </c>
    </row>
    <row r="1014" spans="1:8" x14ac:dyDescent="0.25">
      <c r="A1014" t="s">
        <v>753</v>
      </c>
      <c r="B1014">
        <v>1018</v>
      </c>
      <c r="C1014" t="s">
        <v>1381</v>
      </c>
      <c r="D1014" t="s">
        <v>1377</v>
      </c>
      <c r="E1014" s="2">
        <v>44977.765474537038</v>
      </c>
      <c r="F1014" s="2">
        <v>45125.380358796298</v>
      </c>
      <c r="G1014">
        <v>9.39</v>
      </c>
      <c r="H1014" t="s">
        <v>2514</v>
      </c>
    </row>
    <row r="1015" spans="1:8" x14ac:dyDescent="0.25">
      <c r="A1015" t="s">
        <v>91</v>
      </c>
      <c r="B1015">
        <v>1516</v>
      </c>
      <c r="C1015" t="s">
        <v>1379</v>
      </c>
      <c r="D1015" t="s">
        <v>1374</v>
      </c>
      <c r="E1015" s="2">
        <v>43888.170601851853</v>
      </c>
      <c r="F1015" s="2">
        <v>44552.950520833343</v>
      </c>
      <c r="G1015">
        <v>8.18</v>
      </c>
      <c r="H1015" t="s">
        <v>2515</v>
      </c>
    </row>
    <row r="1016" spans="1:8" x14ac:dyDescent="0.25">
      <c r="A1016" t="s">
        <v>2516</v>
      </c>
      <c r="B1016">
        <v>1957</v>
      </c>
      <c r="C1016" t="s">
        <v>1379</v>
      </c>
      <c r="D1016" t="s">
        <v>1374</v>
      </c>
      <c r="E1016" s="2">
        <v>43774.912453703713</v>
      </c>
      <c r="F1016" s="2">
        <v>44539.811967592592</v>
      </c>
      <c r="G1016">
        <v>15.43</v>
      </c>
      <c r="H1016" t="s">
        <v>2517</v>
      </c>
    </row>
    <row r="1017" spans="1:8" x14ac:dyDescent="0.25">
      <c r="A1017" t="s">
        <v>685</v>
      </c>
      <c r="B1017">
        <v>1006</v>
      </c>
      <c r="C1017" t="s">
        <v>1381</v>
      </c>
      <c r="D1017" t="s">
        <v>1374</v>
      </c>
      <c r="E1017" s="2">
        <v>44988.043229166673</v>
      </c>
      <c r="F1017" s="2">
        <v>44959.043229166673</v>
      </c>
      <c r="G1017">
        <v>16.920000000000002</v>
      </c>
      <c r="H1017" t="s">
        <v>2518</v>
      </c>
    </row>
    <row r="1018" spans="1:8" x14ac:dyDescent="0.25">
      <c r="A1018" t="s">
        <v>859</v>
      </c>
      <c r="B1018">
        <v>1977</v>
      </c>
      <c r="C1018" t="s">
        <v>1379</v>
      </c>
      <c r="D1018" t="s">
        <v>1374</v>
      </c>
      <c r="E1018" s="2">
        <v>44086.499143518522</v>
      </c>
      <c r="F1018" s="2">
        <v>44944.060150462959</v>
      </c>
      <c r="G1018">
        <v>17.28</v>
      </c>
      <c r="H1018" t="s">
        <v>2519</v>
      </c>
    </row>
    <row r="1019" spans="1:8" x14ac:dyDescent="0.25">
      <c r="A1019" t="s">
        <v>423</v>
      </c>
      <c r="B1019">
        <v>2011</v>
      </c>
      <c r="C1019" t="s">
        <v>1381</v>
      </c>
      <c r="D1019" t="s">
        <v>1374</v>
      </c>
      <c r="E1019" s="2">
        <v>44801.412418981483</v>
      </c>
      <c r="F1019" s="2">
        <v>45020.778819444437</v>
      </c>
      <c r="G1019">
        <v>15</v>
      </c>
      <c r="H1019" t="s">
        <v>2520</v>
      </c>
    </row>
    <row r="1020" spans="1:8" x14ac:dyDescent="0.25">
      <c r="A1020" t="s">
        <v>1080</v>
      </c>
      <c r="B1020">
        <v>2124</v>
      </c>
      <c r="C1020" t="s">
        <v>1373</v>
      </c>
      <c r="D1020" t="s">
        <v>1377</v>
      </c>
      <c r="E1020" s="2">
        <v>44915.155416666668</v>
      </c>
      <c r="F1020" s="2">
        <v>44937.9218287037</v>
      </c>
      <c r="G1020">
        <v>11.95</v>
      </c>
      <c r="H1020" t="s">
        <v>2521</v>
      </c>
    </row>
    <row r="1021" spans="1:8" x14ac:dyDescent="0.25">
      <c r="A1021" t="s">
        <v>546</v>
      </c>
      <c r="B1021">
        <v>1009</v>
      </c>
      <c r="C1021" t="s">
        <v>1373</v>
      </c>
      <c r="D1021" t="s">
        <v>1377</v>
      </c>
      <c r="E1021" s="2">
        <v>44734.603148148148</v>
      </c>
      <c r="F1021" s="2">
        <v>44889.228773148148</v>
      </c>
      <c r="G1021">
        <v>15.44</v>
      </c>
      <c r="H1021" t="s">
        <v>2522</v>
      </c>
    </row>
    <row r="1022" spans="1:8" x14ac:dyDescent="0.25">
      <c r="A1022" t="s">
        <v>1318</v>
      </c>
      <c r="B1022">
        <v>2304</v>
      </c>
      <c r="C1022" t="s">
        <v>1381</v>
      </c>
      <c r="D1022" t="s">
        <v>1374</v>
      </c>
      <c r="E1022" s="2">
        <v>43915.871481481481</v>
      </c>
      <c r="F1022" s="2">
        <v>44996.884756944448</v>
      </c>
      <c r="G1022">
        <v>17.559999999999999</v>
      </c>
      <c r="H1022" t="s">
        <v>2523</v>
      </c>
    </row>
    <row r="1023" spans="1:8" x14ac:dyDescent="0.25">
      <c r="A1023" t="s">
        <v>938</v>
      </c>
      <c r="B1023">
        <v>1691</v>
      </c>
      <c r="C1023" t="s">
        <v>1379</v>
      </c>
      <c r="D1023" t="s">
        <v>1377</v>
      </c>
      <c r="E1023" s="2">
        <v>43821.151006944441</v>
      </c>
      <c r="F1023" s="2">
        <v>44767.430509259262</v>
      </c>
      <c r="G1023">
        <v>7.3</v>
      </c>
      <c r="H1023" t="s">
        <v>2524</v>
      </c>
    </row>
    <row r="1024" spans="1:8" x14ac:dyDescent="0.25">
      <c r="A1024" t="s">
        <v>708</v>
      </c>
      <c r="B1024">
        <v>1464</v>
      </c>
      <c r="C1024" t="s">
        <v>1379</v>
      </c>
      <c r="D1024" t="s">
        <v>1374</v>
      </c>
      <c r="E1024" s="2">
        <v>44426.918981481482</v>
      </c>
      <c r="F1024" s="2">
        <v>44588.75341435185</v>
      </c>
      <c r="G1024">
        <v>11.93</v>
      </c>
      <c r="H1024" t="s">
        <v>2525</v>
      </c>
    </row>
    <row r="1025" spans="1:8" x14ac:dyDescent="0.25">
      <c r="A1025" t="s">
        <v>627</v>
      </c>
      <c r="B1025">
        <v>2494</v>
      </c>
      <c r="C1025" t="s">
        <v>1381</v>
      </c>
      <c r="D1025" t="s">
        <v>1377</v>
      </c>
      <c r="E1025" s="2">
        <v>44398.446921296287</v>
      </c>
      <c r="F1025" s="2">
        <v>45069.795567129629</v>
      </c>
      <c r="G1025">
        <v>19.510000000000002</v>
      </c>
      <c r="H1025" t="s">
        <v>2526</v>
      </c>
    </row>
    <row r="1026" spans="1:8" x14ac:dyDescent="0.25">
      <c r="A1026" t="s">
        <v>394</v>
      </c>
      <c r="B1026">
        <v>1345</v>
      </c>
      <c r="C1026" t="s">
        <v>1381</v>
      </c>
      <c r="D1026" t="s">
        <v>1374</v>
      </c>
      <c r="E1026" s="2">
        <v>44165.641377314823</v>
      </c>
      <c r="F1026" s="2">
        <v>44681.030034722222</v>
      </c>
      <c r="G1026">
        <v>19.3</v>
      </c>
      <c r="H1026" t="s">
        <v>2527</v>
      </c>
    </row>
    <row r="1027" spans="1:8" x14ac:dyDescent="0.25">
      <c r="A1027" t="s">
        <v>2528</v>
      </c>
      <c r="B1027">
        <v>1548</v>
      </c>
      <c r="C1027" t="s">
        <v>1373</v>
      </c>
      <c r="D1027" t="s">
        <v>1374</v>
      </c>
      <c r="E1027" s="2">
        <v>44254.474143518521</v>
      </c>
      <c r="F1027" s="2">
        <v>44630.202719907407</v>
      </c>
      <c r="G1027">
        <v>9.2200000000000006</v>
      </c>
      <c r="H1027" t="s">
        <v>2529</v>
      </c>
    </row>
    <row r="1028" spans="1:8" x14ac:dyDescent="0.25">
      <c r="A1028" t="s">
        <v>1140</v>
      </c>
      <c r="B1028">
        <v>1201</v>
      </c>
      <c r="C1028" t="s">
        <v>1373</v>
      </c>
      <c r="D1028" t="s">
        <v>1377</v>
      </c>
      <c r="E1028" s="2">
        <v>44413.935162037043</v>
      </c>
      <c r="F1028" s="2">
        <v>44997.449004629627</v>
      </c>
      <c r="G1028">
        <v>5.92</v>
      </c>
      <c r="H1028" t="s">
        <v>2530</v>
      </c>
    </row>
    <row r="1029" spans="1:8" x14ac:dyDescent="0.25">
      <c r="A1029" t="s">
        <v>254</v>
      </c>
      <c r="B1029">
        <v>2362</v>
      </c>
      <c r="C1029" t="s">
        <v>1373</v>
      </c>
      <c r="D1029" t="s">
        <v>1374</v>
      </c>
      <c r="E1029" s="2">
        <v>44224.543217592603</v>
      </c>
      <c r="F1029" s="2">
        <v>44583.82135416667</v>
      </c>
      <c r="G1029">
        <v>16.18</v>
      </c>
      <c r="H1029" t="s">
        <v>2531</v>
      </c>
    </row>
    <row r="1030" spans="1:8" x14ac:dyDescent="0.25">
      <c r="A1030" t="s">
        <v>598</v>
      </c>
      <c r="B1030">
        <v>1620</v>
      </c>
      <c r="C1030" t="s">
        <v>1373</v>
      </c>
      <c r="D1030" t="s">
        <v>1374</v>
      </c>
      <c r="E1030" s="2">
        <v>44337.256990740738</v>
      </c>
      <c r="F1030" s="2">
        <v>44521.884236111109</v>
      </c>
      <c r="G1030">
        <v>15.2</v>
      </c>
      <c r="H1030" t="s">
        <v>2532</v>
      </c>
    </row>
    <row r="1031" spans="1:8" x14ac:dyDescent="0.25">
      <c r="A1031" t="s">
        <v>1205</v>
      </c>
      <c r="B1031">
        <v>1876</v>
      </c>
      <c r="C1031" t="s">
        <v>1379</v>
      </c>
      <c r="D1031" t="s">
        <v>1374</v>
      </c>
      <c r="E1031" s="2">
        <v>44817.383449074077</v>
      </c>
      <c r="F1031" s="2">
        <v>44815.383449074077</v>
      </c>
      <c r="G1031">
        <v>9.3800000000000008</v>
      </c>
      <c r="H1031" t="s">
        <v>2533</v>
      </c>
    </row>
    <row r="1032" spans="1:8" x14ac:dyDescent="0.25">
      <c r="A1032" t="s">
        <v>1018</v>
      </c>
      <c r="B1032">
        <v>1900</v>
      </c>
      <c r="C1032" t="s">
        <v>1373</v>
      </c>
      <c r="D1032" t="s">
        <v>1377</v>
      </c>
      <c r="E1032" s="2">
        <v>44795.564444444448</v>
      </c>
      <c r="F1032" s="2">
        <v>44849.531527777777</v>
      </c>
      <c r="G1032">
        <v>17.11</v>
      </c>
      <c r="H1032" t="s">
        <v>2534</v>
      </c>
    </row>
    <row r="1033" spans="1:8" x14ac:dyDescent="0.25">
      <c r="A1033" t="s">
        <v>1229</v>
      </c>
      <c r="B1033">
        <v>2360</v>
      </c>
      <c r="C1033" t="s">
        <v>1373</v>
      </c>
      <c r="D1033" t="s">
        <v>1374</v>
      </c>
      <c r="E1033" s="2">
        <v>43709.63554398148</v>
      </c>
      <c r="F1033" s="2">
        <v>45041.757418981477</v>
      </c>
      <c r="G1033">
        <v>8.1</v>
      </c>
      <c r="H1033" t="s">
        <v>2535</v>
      </c>
    </row>
    <row r="1034" spans="1:8" x14ac:dyDescent="0.25">
      <c r="A1034" t="s">
        <v>1337</v>
      </c>
      <c r="B1034">
        <v>1873</v>
      </c>
      <c r="C1034" t="s">
        <v>1373</v>
      </c>
      <c r="D1034" t="s">
        <v>1374</v>
      </c>
      <c r="E1034" s="2">
        <v>44418.583692129629</v>
      </c>
      <c r="F1034" s="2">
        <v>44924.011921296304</v>
      </c>
      <c r="G1034">
        <v>14.34</v>
      </c>
      <c r="H1034" t="s">
        <v>2536</v>
      </c>
    </row>
    <row r="1035" spans="1:8" x14ac:dyDescent="0.25">
      <c r="A1035" t="s">
        <v>1254</v>
      </c>
      <c r="B1035">
        <v>1456</v>
      </c>
      <c r="C1035" t="s">
        <v>1373</v>
      </c>
      <c r="D1035" t="s">
        <v>1374</v>
      </c>
      <c r="E1035" s="2">
        <v>43865.91777777778</v>
      </c>
      <c r="F1035" s="2">
        <v>45022.98165509259</v>
      </c>
      <c r="G1035">
        <v>6.36</v>
      </c>
      <c r="H1035" t="s">
        <v>2537</v>
      </c>
    </row>
    <row r="1036" spans="1:8" x14ac:dyDescent="0.25">
      <c r="A1036" t="s">
        <v>725</v>
      </c>
      <c r="B1036">
        <v>2109</v>
      </c>
      <c r="C1036" t="s">
        <v>1381</v>
      </c>
      <c r="D1036" t="s">
        <v>1377</v>
      </c>
      <c r="E1036" s="2">
        <v>44334.106990740736</v>
      </c>
      <c r="F1036" s="2">
        <v>44566.496423611112</v>
      </c>
      <c r="G1036">
        <v>7.1</v>
      </c>
      <c r="H1036" t="s">
        <v>2538</v>
      </c>
    </row>
    <row r="1037" spans="1:8" x14ac:dyDescent="0.25">
      <c r="A1037" t="s">
        <v>120</v>
      </c>
      <c r="B1037">
        <v>2363</v>
      </c>
      <c r="C1037" t="s">
        <v>1379</v>
      </c>
      <c r="D1037" t="s">
        <v>1374</v>
      </c>
      <c r="E1037" s="2">
        <v>44107.196053240739</v>
      </c>
      <c r="F1037" s="2">
        <v>44631.81490740741</v>
      </c>
      <c r="G1037">
        <v>9.75</v>
      </c>
      <c r="H1037" t="s">
        <v>2539</v>
      </c>
    </row>
    <row r="1038" spans="1:8" x14ac:dyDescent="0.25">
      <c r="A1038" t="s">
        <v>2540</v>
      </c>
      <c r="B1038">
        <v>1304</v>
      </c>
      <c r="C1038" t="s">
        <v>1379</v>
      </c>
      <c r="D1038" t="s">
        <v>1374</v>
      </c>
      <c r="E1038" s="2">
        <v>43767.033993055556</v>
      </c>
      <c r="F1038" s="2">
        <v>45047.172997685193</v>
      </c>
      <c r="G1038">
        <v>17.3</v>
      </c>
      <c r="H1038" t="s">
        <v>2541</v>
      </c>
    </row>
    <row r="1039" spans="1:8" x14ac:dyDescent="0.25">
      <c r="A1039" t="s">
        <v>2542</v>
      </c>
      <c r="B1039">
        <v>1407</v>
      </c>
      <c r="C1039" t="s">
        <v>1381</v>
      </c>
      <c r="D1039" t="s">
        <v>1377</v>
      </c>
      <c r="E1039" s="2">
        <v>44787.704363425917</v>
      </c>
      <c r="F1039" s="2">
        <v>44764.704363425917</v>
      </c>
      <c r="G1039">
        <v>7.5</v>
      </c>
      <c r="H1039" t="s">
        <v>2543</v>
      </c>
    </row>
    <row r="1040" spans="1:8" x14ac:dyDescent="0.25">
      <c r="A1040" t="s">
        <v>836</v>
      </c>
      <c r="B1040">
        <v>1438</v>
      </c>
      <c r="C1040" t="s">
        <v>1381</v>
      </c>
      <c r="D1040" t="s">
        <v>1374</v>
      </c>
      <c r="E1040" s="2">
        <v>43777.630879629629</v>
      </c>
      <c r="F1040" s="2">
        <v>44512.847280092603</v>
      </c>
      <c r="G1040">
        <v>15.73</v>
      </c>
      <c r="H1040" t="s">
        <v>2544</v>
      </c>
    </row>
    <row r="1041" spans="1:8" x14ac:dyDescent="0.25">
      <c r="A1041" t="s">
        <v>1137</v>
      </c>
      <c r="B1041">
        <v>1635</v>
      </c>
      <c r="C1041" t="s">
        <v>1373</v>
      </c>
      <c r="D1041" t="s">
        <v>1374</v>
      </c>
      <c r="E1041" s="2">
        <v>44872.391168981478</v>
      </c>
      <c r="F1041" s="2">
        <v>45039.192511574067</v>
      </c>
      <c r="G1041">
        <v>6.18</v>
      </c>
      <c r="H1041" t="s">
        <v>2545</v>
      </c>
    </row>
    <row r="1042" spans="1:8" x14ac:dyDescent="0.25">
      <c r="A1042" t="s">
        <v>148</v>
      </c>
      <c r="B1042">
        <v>1965</v>
      </c>
      <c r="C1042" t="s">
        <v>1381</v>
      </c>
      <c r="D1042" t="s">
        <v>1377</v>
      </c>
      <c r="E1042" s="2">
        <v>44332.722048611111</v>
      </c>
      <c r="F1042" s="2">
        <v>44575.716909722221</v>
      </c>
      <c r="G1042">
        <v>8.92</v>
      </c>
      <c r="H1042" t="s">
        <v>2546</v>
      </c>
    </row>
    <row r="1043" spans="1:8" x14ac:dyDescent="0.25">
      <c r="A1043" t="s">
        <v>523</v>
      </c>
      <c r="B1043">
        <v>1697</v>
      </c>
      <c r="C1043" t="s">
        <v>1373</v>
      </c>
      <c r="D1043" t="s">
        <v>1374</v>
      </c>
      <c r="E1043" s="2">
        <v>44062.826388888891</v>
      </c>
      <c r="F1043" s="2">
        <v>44638.717418981483</v>
      </c>
      <c r="G1043">
        <v>15.94</v>
      </c>
      <c r="H1043" t="s">
        <v>2547</v>
      </c>
    </row>
    <row r="1044" spans="1:8" x14ac:dyDescent="0.25">
      <c r="A1044" t="s">
        <v>1215</v>
      </c>
      <c r="B1044">
        <v>1315</v>
      </c>
      <c r="C1044" t="s">
        <v>1379</v>
      </c>
      <c r="D1044" t="s">
        <v>1377</v>
      </c>
      <c r="E1044" s="2">
        <v>44628.917395833327</v>
      </c>
      <c r="F1044" s="2">
        <v>44758.843622685177</v>
      </c>
      <c r="G1044">
        <v>13.54</v>
      </c>
      <c r="H1044" t="s">
        <v>2548</v>
      </c>
    </row>
    <row r="1045" spans="1:8" x14ac:dyDescent="0.25">
      <c r="A1045" t="s">
        <v>1196</v>
      </c>
      <c r="B1045">
        <v>1774</v>
      </c>
      <c r="C1045" t="s">
        <v>1379</v>
      </c>
      <c r="D1045" t="s">
        <v>1374</v>
      </c>
      <c r="E1045" s="2">
        <v>43553.341400462959</v>
      </c>
      <c r="F1045" s="2">
        <v>44616.034583333327</v>
      </c>
      <c r="G1045">
        <v>8.27</v>
      </c>
      <c r="H1045" t="s">
        <v>2549</v>
      </c>
    </row>
    <row r="1046" spans="1:8" x14ac:dyDescent="0.25">
      <c r="A1046" t="s">
        <v>893</v>
      </c>
      <c r="B1046">
        <v>1648</v>
      </c>
      <c r="C1046" t="s">
        <v>1381</v>
      </c>
      <c r="D1046" t="s">
        <v>1377</v>
      </c>
      <c r="E1046" s="2">
        <v>43705.222384259258</v>
      </c>
      <c r="F1046" s="2">
        <v>44923.622847222221</v>
      </c>
      <c r="G1046">
        <v>18.239999999999998</v>
      </c>
      <c r="H1046" t="s">
        <v>2550</v>
      </c>
    </row>
    <row r="1047" spans="1:8" x14ac:dyDescent="0.25">
      <c r="A1047" t="s">
        <v>247</v>
      </c>
      <c r="B1047">
        <v>1648</v>
      </c>
      <c r="C1047" t="s">
        <v>1381</v>
      </c>
      <c r="D1047" t="s">
        <v>1377</v>
      </c>
      <c r="E1047" s="2">
        <v>43657.526736111111</v>
      </c>
      <c r="F1047" s="2">
        <v>44520.469618055547</v>
      </c>
      <c r="G1047">
        <v>13.85</v>
      </c>
      <c r="H1047" t="s">
        <v>2551</v>
      </c>
    </row>
    <row r="1048" spans="1:8" x14ac:dyDescent="0.25">
      <c r="A1048" t="s">
        <v>375</v>
      </c>
      <c r="B1048">
        <v>2434</v>
      </c>
      <c r="C1048" t="s">
        <v>1379</v>
      </c>
      <c r="D1048" t="s">
        <v>1377</v>
      </c>
      <c r="E1048" s="2">
        <v>44274.390543981477</v>
      </c>
      <c r="F1048" s="2">
        <v>45013.439456018517</v>
      </c>
      <c r="G1048">
        <v>7.34</v>
      </c>
      <c r="H1048" t="s">
        <v>2552</v>
      </c>
    </row>
    <row r="1049" spans="1:8" x14ac:dyDescent="0.25">
      <c r="A1049" t="s">
        <v>258</v>
      </c>
      <c r="B1049">
        <v>2088</v>
      </c>
      <c r="C1049" t="s">
        <v>1373</v>
      </c>
      <c r="D1049" t="s">
        <v>1377</v>
      </c>
      <c r="E1049" s="2">
        <v>43877.433217592603</v>
      </c>
      <c r="F1049" s="2">
        <v>44809.029409722221</v>
      </c>
      <c r="G1049">
        <v>8.76</v>
      </c>
      <c r="H1049" t="s">
        <v>2553</v>
      </c>
    </row>
    <row r="1050" spans="1:8" x14ac:dyDescent="0.25">
      <c r="A1050" t="s">
        <v>1187</v>
      </c>
      <c r="B1050">
        <v>1868</v>
      </c>
      <c r="C1050" t="s">
        <v>1381</v>
      </c>
      <c r="D1050" t="s">
        <v>1377</v>
      </c>
      <c r="E1050" s="2">
        <v>44826.193831018521</v>
      </c>
      <c r="F1050" s="2">
        <v>44806.193831018521</v>
      </c>
      <c r="G1050">
        <v>16.239999999999998</v>
      </c>
      <c r="H1050" t="s">
        <v>2554</v>
      </c>
    </row>
    <row r="1051" spans="1:8" x14ac:dyDescent="0.25">
      <c r="A1051" t="s">
        <v>154</v>
      </c>
      <c r="B1051">
        <v>1023</v>
      </c>
      <c r="C1051" t="s">
        <v>1379</v>
      </c>
      <c r="D1051" t="s">
        <v>1377</v>
      </c>
      <c r="E1051" s="2">
        <v>44137.805196759262</v>
      </c>
      <c r="F1051" s="2">
        <v>44894.960740740738</v>
      </c>
      <c r="G1051">
        <v>13.86</v>
      </c>
      <c r="H1051" t="s">
        <v>2555</v>
      </c>
    </row>
    <row r="1052" spans="1:8" x14ac:dyDescent="0.25">
      <c r="A1052" t="s">
        <v>101</v>
      </c>
      <c r="B1052">
        <v>1612</v>
      </c>
      <c r="C1052" t="s">
        <v>1373</v>
      </c>
      <c r="D1052" t="s">
        <v>1374</v>
      </c>
      <c r="E1052" s="2">
        <v>44647.887615740743</v>
      </c>
      <c r="F1052" s="2">
        <v>44645.887615740743</v>
      </c>
      <c r="G1052">
        <v>14.14</v>
      </c>
      <c r="H1052" t="s">
        <v>2556</v>
      </c>
    </row>
    <row r="1053" spans="1:8" x14ac:dyDescent="0.25">
      <c r="A1053" t="s">
        <v>521</v>
      </c>
      <c r="B1053">
        <v>2494</v>
      </c>
      <c r="C1053" t="s">
        <v>1379</v>
      </c>
      <c r="D1053" t="s">
        <v>1377</v>
      </c>
      <c r="E1053" s="2">
        <v>44353.82503472222</v>
      </c>
      <c r="F1053" s="2">
        <v>45115.731087962973</v>
      </c>
      <c r="G1053">
        <v>14.36</v>
      </c>
      <c r="H1053" t="s">
        <v>2557</v>
      </c>
    </row>
    <row r="1054" spans="1:8" x14ac:dyDescent="0.25">
      <c r="A1054" t="s">
        <v>2558</v>
      </c>
      <c r="B1054">
        <v>1411</v>
      </c>
      <c r="C1054" t="s">
        <v>1381</v>
      </c>
      <c r="D1054" t="s">
        <v>1374</v>
      </c>
      <c r="E1054" s="2">
        <v>44749.488495370373</v>
      </c>
      <c r="F1054" s="2">
        <v>44706.488495370373</v>
      </c>
      <c r="G1054">
        <v>14.3</v>
      </c>
      <c r="H1054" t="s">
        <v>2559</v>
      </c>
    </row>
    <row r="1055" spans="1:8" x14ac:dyDescent="0.25">
      <c r="A1055" t="s">
        <v>2560</v>
      </c>
      <c r="B1055">
        <v>1539</v>
      </c>
      <c r="C1055" t="s">
        <v>1381</v>
      </c>
      <c r="D1055" t="s">
        <v>1374</v>
      </c>
      <c r="E1055" s="2">
        <v>43424.320347222223</v>
      </c>
      <c r="F1055" s="2">
        <v>44995.508738425917</v>
      </c>
      <c r="G1055">
        <v>9.6300000000000008</v>
      </c>
      <c r="H1055" t="s">
        <v>2561</v>
      </c>
    </row>
    <row r="1056" spans="1:8" x14ac:dyDescent="0.25">
      <c r="A1056" t="s">
        <v>1274</v>
      </c>
      <c r="B1056">
        <v>1363</v>
      </c>
      <c r="C1056" t="s">
        <v>1379</v>
      </c>
      <c r="D1056" t="s">
        <v>1374</v>
      </c>
      <c r="E1056" s="2">
        <v>44399.819155092591</v>
      </c>
      <c r="F1056" s="2">
        <v>44547.114085648151</v>
      </c>
      <c r="G1056">
        <v>8</v>
      </c>
      <c r="H1056" t="s">
        <v>2562</v>
      </c>
    </row>
    <row r="1057" spans="1:8" x14ac:dyDescent="0.25">
      <c r="A1057" t="s">
        <v>166</v>
      </c>
      <c r="B1057">
        <v>1859</v>
      </c>
      <c r="C1057" t="s">
        <v>1381</v>
      </c>
      <c r="D1057" t="s">
        <v>1374</v>
      </c>
      <c r="E1057" s="2">
        <v>43942.568437499998</v>
      </c>
      <c r="F1057" s="2">
        <v>45117.106585648151</v>
      </c>
      <c r="G1057">
        <v>13.67</v>
      </c>
      <c r="H1057" t="s">
        <v>2563</v>
      </c>
    </row>
    <row r="1058" spans="1:8" x14ac:dyDescent="0.25">
      <c r="A1058" t="s">
        <v>1114</v>
      </c>
      <c r="B1058">
        <v>2369</v>
      </c>
      <c r="C1058" t="s">
        <v>1379</v>
      </c>
      <c r="D1058" t="s">
        <v>1374</v>
      </c>
      <c r="E1058" s="2">
        <v>43787.92292824074</v>
      </c>
      <c r="F1058" s="2">
        <v>45071.43440972222</v>
      </c>
      <c r="G1058">
        <v>8.7100000000000009</v>
      </c>
      <c r="H1058" t="s">
        <v>2564</v>
      </c>
    </row>
    <row r="1059" spans="1:8" x14ac:dyDescent="0.25">
      <c r="A1059" t="s">
        <v>312</v>
      </c>
      <c r="B1059">
        <v>1538</v>
      </c>
      <c r="C1059" t="s">
        <v>1379</v>
      </c>
      <c r="D1059" t="s">
        <v>1377</v>
      </c>
      <c r="E1059" s="2">
        <v>44882.883460648147</v>
      </c>
      <c r="F1059" s="2">
        <v>44844.883460648147</v>
      </c>
      <c r="G1059">
        <v>19.399999999999999</v>
      </c>
      <c r="H1059" t="s">
        <v>2565</v>
      </c>
    </row>
    <row r="1060" spans="1:8" x14ac:dyDescent="0.25">
      <c r="A1060" t="s">
        <v>382</v>
      </c>
      <c r="B1060">
        <v>2088</v>
      </c>
      <c r="C1060" t="s">
        <v>1373</v>
      </c>
      <c r="D1060" t="s">
        <v>1374</v>
      </c>
      <c r="E1060" s="2">
        <v>44861.875914351847</v>
      </c>
      <c r="F1060" s="2">
        <v>45102.279791666668</v>
      </c>
      <c r="G1060">
        <v>15.17</v>
      </c>
      <c r="H1060" t="s">
        <v>2566</v>
      </c>
    </row>
    <row r="1061" spans="1:8" x14ac:dyDescent="0.25">
      <c r="A1061" t="s">
        <v>1142</v>
      </c>
      <c r="B1061">
        <v>1175</v>
      </c>
      <c r="C1061" t="s">
        <v>1373</v>
      </c>
      <c r="D1061" t="s">
        <v>1374</v>
      </c>
      <c r="E1061" s="2">
        <v>43884.758414351847</v>
      </c>
      <c r="F1061" s="2">
        <v>45000.705312500002</v>
      </c>
      <c r="G1061">
        <v>7.97</v>
      </c>
      <c r="H1061" t="s">
        <v>2567</v>
      </c>
    </row>
    <row r="1062" spans="1:8" x14ac:dyDescent="0.25">
      <c r="A1062" t="s">
        <v>361</v>
      </c>
      <c r="B1062">
        <v>1951</v>
      </c>
      <c r="C1062" t="s">
        <v>1379</v>
      </c>
      <c r="D1062" t="s">
        <v>1377</v>
      </c>
      <c r="E1062" s="2">
        <v>43871.155763888892</v>
      </c>
      <c r="F1062" s="2">
        <v>44479.277361111112</v>
      </c>
      <c r="G1062">
        <v>18.78</v>
      </c>
      <c r="H1062" t="s">
        <v>2568</v>
      </c>
    </row>
    <row r="1063" spans="1:8" x14ac:dyDescent="0.25">
      <c r="A1063" t="s">
        <v>876</v>
      </c>
      <c r="B1063">
        <v>2416</v>
      </c>
      <c r="C1063" t="s">
        <v>1381</v>
      </c>
      <c r="D1063" t="s">
        <v>1377</v>
      </c>
      <c r="E1063" s="2">
        <v>44973.793923611112</v>
      </c>
      <c r="F1063" s="2">
        <v>44942.793923611112</v>
      </c>
      <c r="G1063">
        <v>14.21</v>
      </c>
      <c r="H1063" t="s">
        <v>2569</v>
      </c>
    </row>
    <row r="1064" spans="1:8" x14ac:dyDescent="0.25">
      <c r="A1064" t="s">
        <v>474</v>
      </c>
      <c r="B1064">
        <v>1163</v>
      </c>
      <c r="C1064" t="s">
        <v>1381</v>
      </c>
      <c r="D1064" t="s">
        <v>1377</v>
      </c>
      <c r="E1064" s="2">
        <v>43506.937326388892</v>
      </c>
      <c r="F1064" s="2">
        <v>44991.699305555558</v>
      </c>
      <c r="G1064">
        <v>11.53</v>
      </c>
      <c r="H1064" t="s">
        <v>2570</v>
      </c>
    </row>
    <row r="1065" spans="1:8" x14ac:dyDescent="0.25">
      <c r="A1065" t="s">
        <v>585</v>
      </c>
      <c r="B1065">
        <v>1635</v>
      </c>
      <c r="C1065" t="s">
        <v>1373</v>
      </c>
      <c r="D1065" t="s">
        <v>1374</v>
      </c>
      <c r="E1065" s="2">
        <v>43922.060023148151</v>
      </c>
      <c r="F1065" s="2">
        <v>44484.97142361111</v>
      </c>
      <c r="G1065">
        <v>12.5</v>
      </c>
      <c r="H1065" t="s">
        <v>2571</v>
      </c>
    </row>
    <row r="1066" spans="1:8" x14ac:dyDescent="0.25">
      <c r="A1066" t="s">
        <v>1053</v>
      </c>
      <c r="B1066">
        <v>2211</v>
      </c>
      <c r="C1066" t="s">
        <v>1379</v>
      </c>
      <c r="D1066" t="s">
        <v>1377</v>
      </c>
      <c r="E1066" s="2">
        <v>44378.629178240742</v>
      </c>
      <c r="F1066" s="2">
        <v>44918.095451388886</v>
      </c>
      <c r="G1066">
        <v>8.56</v>
      </c>
      <c r="H1066" t="s">
        <v>2572</v>
      </c>
    </row>
    <row r="1067" spans="1:8" x14ac:dyDescent="0.25">
      <c r="A1067" t="s">
        <v>333</v>
      </c>
      <c r="B1067">
        <v>1367</v>
      </c>
      <c r="C1067" t="s">
        <v>1381</v>
      </c>
      <c r="D1067" t="s">
        <v>1377</v>
      </c>
      <c r="E1067" s="2">
        <v>44267.703113425923</v>
      </c>
      <c r="F1067" s="2">
        <v>44683.239895833343</v>
      </c>
      <c r="G1067">
        <v>17.18</v>
      </c>
      <c r="H1067" t="s">
        <v>2573</v>
      </c>
    </row>
    <row r="1068" spans="1:8" x14ac:dyDescent="0.25">
      <c r="A1068" t="s">
        <v>1326</v>
      </c>
      <c r="B1068">
        <v>1903</v>
      </c>
      <c r="C1068" t="s">
        <v>1373</v>
      </c>
      <c r="D1068" t="s">
        <v>1377</v>
      </c>
      <c r="E1068" s="2">
        <v>44090.792905092603</v>
      </c>
      <c r="F1068" s="2">
        <v>45103.731354166674</v>
      </c>
      <c r="G1068">
        <v>12.59</v>
      </c>
      <c r="H1068" t="s">
        <v>2574</v>
      </c>
    </row>
    <row r="1069" spans="1:8" x14ac:dyDescent="0.25">
      <c r="A1069" t="s">
        <v>400</v>
      </c>
      <c r="B1069">
        <v>1202</v>
      </c>
      <c r="C1069" t="s">
        <v>1373</v>
      </c>
      <c r="D1069" t="s">
        <v>1374</v>
      </c>
      <c r="E1069" s="2">
        <v>44158.549490740741</v>
      </c>
      <c r="F1069" s="2">
        <v>44485.412881944438</v>
      </c>
      <c r="G1069">
        <v>11.13</v>
      </c>
      <c r="H1069" t="s">
        <v>2575</v>
      </c>
    </row>
    <row r="1070" spans="1:8" x14ac:dyDescent="0.25">
      <c r="A1070" t="s">
        <v>671</v>
      </c>
      <c r="B1070">
        <v>2330</v>
      </c>
      <c r="C1070" t="s">
        <v>1379</v>
      </c>
      <c r="D1070" t="s">
        <v>1377</v>
      </c>
      <c r="E1070" s="2">
        <v>44749.370972222219</v>
      </c>
      <c r="F1070" s="2">
        <v>44704.370972222219</v>
      </c>
      <c r="G1070">
        <v>19.670000000000002</v>
      </c>
      <c r="H1070" t="s">
        <v>2576</v>
      </c>
    </row>
    <row r="1071" spans="1:8" x14ac:dyDescent="0.25">
      <c r="A1071" t="s">
        <v>804</v>
      </c>
      <c r="B1071">
        <v>1768</v>
      </c>
      <c r="C1071" t="s">
        <v>1381</v>
      </c>
      <c r="D1071" t="s">
        <v>1377</v>
      </c>
      <c r="E1071" s="2">
        <v>43522.95071759259</v>
      </c>
      <c r="F1071" s="2">
        <v>45085.412442129629</v>
      </c>
      <c r="G1071">
        <v>17.899999999999999</v>
      </c>
      <c r="H1071" t="s">
        <v>2577</v>
      </c>
    </row>
    <row r="1072" spans="1:8" x14ac:dyDescent="0.25">
      <c r="A1072" t="s">
        <v>437</v>
      </c>
      <c r="B1072">
        <v>1950</v>
      </c>
      <c r="C1072" t="s">
        <v>1373</v>
      </c>
      <c r="D1072" t="s">
        <v>1374</v>
      </c>
      <c r="E1072" s="2">
        <v>43446.270289351851</v>
      </c>
      <c r="F1072" s="2">
        <v>44761.700706018521</v>
      </c>
      <c r="G1072">
        <v>19.75</v>
      </c>
      <c r="H1072" t="s">
        <v>2578</v>
      </c>
    </row>
    <row r="1073" spans="1:8" x14ac:dyDescent="0.25">
      <c r="A1073" t="s">
        <v>63</v>
      </c>
      <c r="B1073">
        <v>1267</v>
      </c>
      <c r="C1073" t="s">
        <v>1373</v>
      </c>
      <c r="D1073" t="s">
        <v>1374</v>
      </c>
      <c r="E1073" s="2">
        <v>43911.824606481481</v>
      </c>
      <c r="F1073" s="2">
        <v>44536.594131944446</v>
      </c>
      <c r="G1073">
        <v>19.649999999999999</v>
      </c>
      <c r="H1073" t="s">
        <v>2579</v>
      </c>
    </row>
    <row r="1074" spans="1:8" x14ac:dyDescent="0.25">
      <c r="A1074" t="s">
        <v>477</v>
      </c>
      <c r="B1074">
        <v>2047</v>
      </c>
      <c r="C1074" t="s">
        <v>1379</v>
      </c>
      <c r="D1074" t="s">
        <v>1377</v>
      </c>
      <c r="E1074" s="2">
        <v>43858.714363425926</v>
      </c>
      <c r="F1074" s="2">
        <v>44551.190185185187</v>
      </c>
      <c r="G1074">
        <v>7.31</v>
      </c>
      <c r="H1074" t="s">
        <v>2580</v>
      </c>
    </row>
    <row r="1075" spans="1:8" x14ac:dyDescent="0.25">
      <c r="A1075" t="s">
        <v>862</v>
      </c>
      <c r="B1075">
        <v>2236</v>
      </c>
      <c r="C1075" t="s">
        <v>1381</v>
      </c>
      <c r="D1075" t="s">
        <v>1374</v>
      </c>
      <c r="E1075" s="2">
        <v>44425.230844907397</v>
      </c>
      <c r="F1075" s="2">
        <v>44931.521319444437</v>
      </c>
      <c r="G1075">
        <v>18.690000000000001</v>
      </c>
      <c r="H1075" t="s">
        <v>2581</v>
      </c>
    </row>
    <row r="1076" spans="1:8" x14ac:dyDescent="0.25">
      <c r="A1076" t="s">
        <v>643</v>
      </c>
      <c r="B1076">
        <v>1162</v>
      </c>
      <c r="C1076" t="s">
        <v>1373</v>
      </c>
      <c r="D1076" t="s">
        <v>1374</v>
      </c>
      <c r="E1076" s="2">
        <v>44937.998680555553</v>
      </c>
      <c r="F1076" s="2">
        <v>44899.998680555553</v>
      </c>
      <c r="G1076">
        <v>7.46</v>
      </c>
      <c r="H1076" t="s">
        <v>2582</v>
      </c>
    </row>
    <row r="1077" spans="1:8" x14ac:dyDescent="0.25">
      <c r="A1077" t="s">
        <v>444</v>
      </c>
      <c r="B1077">
        <v>1658</v>
      </c>
      <c r="C1077" t="s">
        <v>1373</v>
      </c>
      <c r="D1077" t="s">
        <v>1374</v>
      </c>
      <c r="E1077" s="2">
        <v>44524.977337962962</v>
      </c>
      <c r="F1077" s="2">
        <v>44567.329328703701</v>
      </c>
      <c r="G1077">
        <v>18.420000000000002</v>
      </c>
      <c r="H1077" t="s">
        <v>2583</v>
      </c>
    </row>
    <row r="1078" spans="1:8" x14ac:dyDescent="0.25">
      <c r="A1078" t="s">
        <v>2584</v>
      </c>
      <c r="B1078">
        <v>1310</v>
      </c>
      <c r="C1078" t="s">
        <v>1373</v>
      </c>
      <c r="D1078" t="s">
        <v>1374</v>
      </c>
      <c r="E1078" s="2">
        <v>44547.419074074067</v>
      </c>
      <c r="F1078" s="2">
        <v>44800.448506944442</v>
      </c>
      <c r="G1078">
        <v>16.239999999999998</v>
      </c>
      <c r="H1078" t="s">
        <v>2585</v>
      </c>
    </row>
    <row r="1079" spans="1:8" x14ac:dyDescent="0.25">
      <c r="A1079" t="s">
        <v>845</v>
      </c>
      <c r="B1079">
        <v>2083</v>
      </c>
      <c r="C1079" t="s">
        <v>1381</v>
      </c>
      <c r="D1079" t="s">
        <v>1374</v>
      </c>
      <c r="E1079" s="2">
        <v>44627.547071759262</v>
      </c>
      <c r="F1079" s="2">
        <v>44583.547071759262</v>
      </c>
      <c r="G1079">
        <v>8.33</v>
      </c>
      <c r="H1079" t="s">
        <v>2586</v>
      </c>
    </row>
    <row r="1080" spans="1:8" x14ac:dyDescent="0.25">
      <c r="A1080" t="s">
        <v>744</v>
      </c>
      <c r="B1080">
        <v>1625</v>
      </c>
      <c r="C1080" t="s">
        <v>1381</v>
      </c>
      <c r="D1080" t="s">
        <v>1374</v>
      </c>
      <c r="E1080" s="2">
        <v>44140.49900462963</v>
      </c>
      <c r="F1080" s="2">
        <v>44750.965671296297</v>
      </c>
      <c r="G1080">
        <v>19.88</v>
      </c>
      <c r="H1080" t="s">
        <v>2587</v>
      </c>
    </row>
    <row r="1081" spans="1:8" x14ac:dyDescent="0.25">
      <c r="A1081" t="s">
        <v>623</v>
      </c>
      <c r="B1081">
        <v>2296</v>
      </c>
      <c r="C1081" t="s">
        <v>1373</v>
      </c>
      <c r="D1081" t="s">
        <v>1377</v>
      </c>
      <c r="E1081" s="2">
        <v>43938.383576388893</v>
      </c>
      <c r="F1081" s="2">
        <v>45102.058287037027</v>
      </c>
      <c r="G1081">
        <v>9.77</v>
      </c>
      <c r="H1081" t="s">
        <v>2588</v>
      </c>
    </row>
    <row r="1082" spans="1:8" x14ac:dyDescent="0.25">
      <c r="A1082" t="s">
        <v>182</v>
      </c>
      <c r="B1082">
        <v>1937</v>
      </c>
      <c r="C1082" t="s">
        <v>1381</v>
      </c>
      <c r="D1082" t="s">
        <v>1377</v>
      </c>
      <c r="E1082" s="2">
        <v>43388.676805555559</v>
      </c>
      <c r="F1082" s="2">
        <v>44923.976041666669</v>
      </c>
      <c r="G1082">
        <v>17.68</v>
      </c>
      <c r="H1082" t="s">
        <v>2589</v>
      </c>
    </row>
    <row r="1083" spans="1:8" x14ac:dyDescent="0.25">
      <c r="A1083" t="s">
        <v>340</v>
      </c>
      <c r="B1083">
        <v>1077</v>
      </c>
      <c r="C1083" t="s">
        <v>1381</v>
      </c>
      <c r="D1083" t="s">
        <v>1374</v>
      </c>
      <c r="E1083" s="2">
        <v>45009.7890162037</v>
      </c>
      <c r="F1083" s="2">
        <v>44982.7890162037</v>
      </c>
      <c r="G1083">
        <v>9.3000000000000007</v>
      </c>
      <c r="H1083" t="s">
        <v>2590</v>
      </c>
    </row>
    <row r="1084" spans="1:8" x14ac:dyDescent="0.25">
      <c r="A1084" t="s">
        <v>514</v>
      </c>
      <c r="B1084">
        <v>1658</v>
      </c>
      <c r="C1084" t="s">
        <v>1373</v>
      </c>
      <c r="D1084" t="s">
        <v>1377</v>
      </c>
      <c r="E1084" s="2">
        <v>43906.337696759263</v>
      </c>
      <c r="F1084" s="2">
        <v>44907.275775462957</v>
      </c>
      <c r="G1084">
        <v>19.670000000000002</v>
      </c>
      <c r="H1084" t="s">
        <v>2591</v>
      </c>
    </row>
    <row r="1085" spans="1:8" x14ac:dyDescent="0.25">
      <c r="A1085" t="s">
        <v>2592</v>
      </c>
      <c r="B1085">
        <v>1631</v>
      </c>
      <c r="C1085" t="s">
        <v>1381</v>
      </c>
      <c r="D1085" t="s">
        <v>1374</v>
      </c>
      <c r="E1085" s="2">
        <v>44036.919872685183</v>
      </c>
      <c r="F1085" s="2">
        <v>44805.572708333333</v>
      </c>
      <c r="G1085">
        <v>5.2</v>
      </c>
      <c r="H1085" t="s">
        <v>2593</v>
      </c>
    </row>
    <row r="1086" spans="1:8" x14ac:dyDescent="0.25">
      <c r="A1086" t="s">
        <v>1019</v>
      </c>
      <c r="B1086">
        <v>1268</v>
      </c>
      <c r="C1086" t="s">
        <v>1381</v>
      </c>
      <c r="D1086" t="s">
        <v>1377</v>
      </c>
      <c r="E1086" s="2">
        <v>43697.571805555563</v>
      </c>
      <c r="F1086" s="2">
        <v>44951.404999999999</v>
      </c>
      <c r="G1086">
        <v>14.93</v>
      </c>
      <c r="H1086" t="s">
        <v>2594</v>
      </c>
    </row>
    <row r="1087" spans="1:8" x14ac:dyDescent="0.25">
      <c r="A1087" t="s">
        <v>511</v>
      </c>
      <c r="B1087">
        <v>1338</v>
      </c>
      <c r="C1087" t="s">
        <v>1373</v>
      </c>
      <c r="D1087" t="s">
        <v>1377</v>
      </c>
      <c r="E1087" s="2">
        <v>43816.205000000002</v>
      </c>
      <c r="F1087" s="2">
        <v>45087.685289351852</v>
      </c>
      <c r="G1087">
        <v>16.45</v>
      </c>
      <c r="H1087" t="s">
        <v>2595</v>
      </c>
    </row>
    <row r="1088" spans="1:8" x14ac:dyDescent="0.25">
      <c r="A1088" t="s">
        <v>1302</v>
      </c>
      <c r="B1088">
        <v>1788</v>
      </c>
      <c r="C1088" t="s">
        <v>1381</v>
      </c>
      <c r="D1088" t="s">
        <v>1374</v>
      </c>
      <c r="E1088" s="2">
        <v>43877.260370370372</v>
      </c>
      <c r="F1088" s="2">
        <v>44536.416134259263</v>
      </c>
      <c r="G1088">
        <v>7.98</v>
      </c>
      <c r="H1088" t="s">
        <v>2596</v>
      </c>
    </row>
    <row r="1089" spans="1:8" x14ac:dyDescent="0.25">
      <c r="A1089" t="s">
        <v>299</v>
      </c>
      <c r="B1089">
        <v>1951</v>
      </c>
      <c r="C1089" t="s">
        <v>1373</v>
      </c>
      <c r="D1089" t="s">
        <v>1374</v>
      </c>
      <c r="E1089" s="2">
        <v>43966.585196759261</v>
      </c>
      <c r="F1089" s="2">
        <v>44556.429837962962</v>
      </c>
      <c r="G1089">
        <v>7.45</v>
      </c>
      <c r="H1089" t="s">
        <v>2597</v>
      </c>
    </row>
    <row r="1090" spans="1:8" x14ac:dyDescent="0.25">
      <c r="A1090" t="s">
        <v>1345</v>
      </c>
      <c r="B1090">
        <v>1499</v>
      </c>
      <c r="C1090" t="s">
        <v>1381</v>
      </c>
      <c r="D1090" t="s">
        <v>1377</v>
      </c>
      <c r="E1090" s="2">
        <v>43987.839409722219</v>
      </c>
      <c r="F1090" s="2">
        <v>45055.223379629628</v>
      </c>
      <c r="G1090">
        <v>14.92</v>
      </c>
      <c r="H1090" t="s">
        <v>2598</v>
      </c>
    </row>
    <row r="1091" spans="1:8" x14ac:dyDescent="0.25">
      <c r="A1091" t="s">
        <v>742</v>
      </c>
      <c r="B1091">
        <v>2161</v>
      </c>
      <c r="C1091" t="s">
        <v>1373</v>
      </c>
      <c r="D1091" t="s">
        <v>1377</v>
      </c>
      <c r="E1091" s="2">
        <v>44820.649502314824</v>
      </c>
      <c r="F1091" s="2">
        <v>44819.649502314824</v>
      </c>
      <c r="G1091">
        <v>19.72</v>
      </c>
      <c r="H1091" t="s">
        <v>2599</v>
      </c>
    </row>
    <row r="1092" spans="1:8" x14ac:dyDescent="0.25">
      <c r="A1092" t="s">
        <v>2600</v>
      </c>
      <c r="B1092">
        <v>1431</v>
      </c>
      <c r="C1092" t="s">
        <v>1373</v>
      </c>
      <c r="D1092" t="s">
        <v>1374</v>
      </c>
      <c r="E1092" s="2">
        <v>43590.255069444444</v>
      </c>
      <c r="F1092" s="2">
        <v>45042.881354166668</v>
      </c>
      <c r="G1092">
        <v>16.72</v>
      </c>
      <c r="H1092" t="s">
        <v>2601</v>
      </c>
    </row>
    <row r="1093" spans="1:8" x14ac:dyDescent="0.25">
      <c r="A1093" t="s">
        <v>552</v>
      </c>
      <c r="B1093">
        <v>1186</v>
      </c>
      <c r="C1093" t="s">
        <v>1379</v>
      </c>
      <c r="D1093" t="s">
        <v>1374</v>
      </c>
      <c r="E1093" s="2">
        <v>44088.855196759258</v>
      </c>
      <c r="F1093" s="2">
        <v>44804.727002314823</v>
      </c>
      <c r="G1093">
        <v>12.87</v>
      </c>
      <c r="H1093" t="s">
        <v>2602</v>
      </c>
    </row>
    <row r="1094" spans="1:8" x14ac:dyDescent="0.25">
      <c r="A1094" t="s">
        <v>472</v>
      </c>
      <c r="B1094">
        <v>1110</v>
      </c>
      <c r="C1094" t="s">
        <v>1373</v>
      </c>
      <c r="D1094" t="s">
        <v>1374</v>
      </c>
      <c r="E1094" s="2">
        <v>44961.190358796302</v>
      </c>
      <c r="F1094" s="2">
        <v>44940.190358796302</v>
      </c>
      <c r="G1094">
        <v>16.72</v>
      </c>
      <c r="H1094" t="s">
        <v>2603</v>
      </c>
    </row>
    <row r="1095" spans="1:8" x14ac:dyDescent="0.25">
      <c r="A1095" t="s">
        <v>2604</v>
      </c>
      <c r="B1095">
        <v>2494</v>
      </c>
      <c r="C1095" t="s">
        <v>1379</v>
      </c>
      <c r="D1095" t="s">
        <v>1377</v>
      </c>
      <c r="E1095" s="2">
        <v>44522.319305555553</v>
      </c>
      <c r="F1095" s="2">
        <v>45014.78765046296</v>
      </c>
      <c r="G1095">
        <v>13.14</v>
      </c>
      <c r="H1095" t="s">
        <v>2605</v>
      </c>
    </row>
    <row r="1096" spans="1:8" x14ac:dyDescent="0.25">
      <c r="A1096" t="s">
        <v>534</v>
      </c>
      <c r="B1096">
        <v>2028</v>
      </c>
      <c r="C1096" t="s">
        <v>1373</v>
      </c>
      <c r="D1096" t="s">
        <v>1374</v>
      </c>
      <c r="E1096" s="2">
        <v>44520.436469907407</v>
      </c>
      <c r="F1096" s="2">
        <v>44758.178807870368</v>
      </c>
      <c r="G1096">
        <v>16.46</v>
      </c>
      <c r="H1096" t="s">
        <v>2606</v>
      </c>
    </row>
    <row r="1097" spans="1:8" x14ac:dyDescent="0.25">
      <c r="A1097" t="s">
        <v>998</v>
      </c>
      <c r="B1097">
        <v>1976</v>
      </c>
      <c r="C1097" t="s">
        <v>1373</v>
      </c>
      <c r="D1097" t="s">
        <v>1374</v>
      </c>
      <c r="E1097" s="2">
        <v>43843.289456018523</v>
      </c>
      <c r="F1097" s="2">
        <v>44745.123611111107</v>
      </c>
      <c r="G1097">
        <v>10.68</v>
      </c>
      <c r="H1097" t="s">
        <v>2607</v>
      </c>
    </row>
    <row r="1098" spans="1:8" x14ac:dyDescent="0.25">
      <c r="A1098" t="s">
        <v>1059</v>
      </c>
      <c r="B1098">
        <v>1268</v>
      </c>
      <c r="C1098" t="s">
        <v>1381</v>
      </c>
      <c r="D1098" t="s">
        <v>1377</v>
      </c>
      <c r="E1098" s="2">
        <v>44907.502928240741</v>
      </c>
      <c r="F1098" s="2">
        <v>44873.502928240741</v>
      </c>
      <c r="G1098">
        <v>8.1</v>
      </c>
      <c r="H1098" t="s">
        <v>2608</v>
      </c>
    </row>
    <row r="1099" spans="1:8" x14ac:dyDescent="0.25">
      <c r="A1099" t="s">
        <v>733</v>
      </c>
      <c r="B1099">
        <v>2018</v>
      </c>
      <c r="C1099" t="s">
        <v>1373</v>
      </c>
      <c r="D1099" t="s">
        <v>1377</v>
      </c>
      <c r="E1099" s="2">
        <v>44641.129618055558</v>
      </c>
      <c r="F1099" s="2">
        <v>44603.129618055558</v>
      </c>
      <c r="G1099">
        <v>15.58</v>
      </c>
      <c r="H1099" t="s">
        <v>2609</v>
      </c>
    </row>
    <row r="1100" spans="1:8" x14ac:dyDescent="0.25">
      <c r="A1100" t="s">
        <v>609</v>
      </c>
      <c r="B1100">
        <v>2424</v>
      </c>
      <c r="C1100" t="s">
        <v>1373</v>
      </c>
      <c r="D1100" t="s">
        <v>1377</v>
      </c>
      <c r="E1100" s="2">
        <v>43609.322222222218</v>
      </c>
      <c r="F1100" s="2">
        <v>44735.205127314817</v>
      </c>
      <c r="G1100">
        <v>5.54</v>
      </c>
      <c r="H1100" t="s">
        <v>2610</v>
      </c>
    </row>
    <row r="1101" spans="1:8" x14ac:dyDescent="0.25">
      <c r="A1101" t="s">
        <v>728</v>
      </c>
      <c r="B1101">
        <v>1134</v>
      </c>
      <c r="C1101" t="s">
        <v>1381</v>
      </c>
      <c r="D1101" t="s">
        <v>1374</v>
      </c>
      <c r="E1101" s="2">
        <v>44509.370810185188</v>
      </c>
      <c r="F1101" s="2">
        <v>45124.658136574071</v>
      </c>
      <c r="G1101">
        <v>9.8000000000000007</v>
      </c>
      <c r="H1101" t="s">
        <v>2611</v>
      </c>
    </row>
    <row r="1102" spans="1:8" x14ac:dyDescent="0.25">
      <c r="A1102" t="s">
        <v>1146</v>
      </c>
      <c r="B1102">
        <v>2300</v>
      </c>
      <c r="C1102" t="s">
        <v>1381</v>
      </c>
      <c r="D1102" t="s">
        <v>1374</v>
      </c>
      <c r="E1102" s="2">
        <v>43439.668819444443</v>
      </c>
      <c r="F1102" s="2">
        <v>44516.91511574074</v>
      </c>
      <c r="G1102">
        <v>7.8</v>
      </c>
      <c r="H1102" t="s">
        <v>2612</v>
      </c>
    </row>
    <row r="1103" spans="1:8" x14ac:dyDescent="0.25">
      <c r="A1103" t="s">
        <v>2613</v>
      </c>
      <c r="B1103">
        <v>1270</v>
      </c>
      <c r="C1103" t="s">
        <v>1373</v>
      </c>
      <c r="D1103" t="s">
        <v>1377</v>
      </c>
      <c r="E1103" s="2">
        <v>43935.540682870371</v>
      </c>
      <c r="F1103" s="2">
        <v>44783.289652777778</v>
      </c>
      <c r="G1103">
        <v>15.6</v>
      </c>
      <c r="H1103" t="s">
        <v>2614</v>
      </c>
    </row>
    <row r="1104" spans="1:8" x14ac:dyDescent="0.25">
      <c r="A1104" t="s">
        <v>1118</v>
      </c>
      <c r="B1104">
        <v>2454</v>
      </c>
      <c r="C1104" t="s">
        <v>1379</v>
      </c>
      <c r="D1104" t="s">
        <v>1374</v>
      </c>
      <c r="E1104" s="2">
        <v>44546.323136574072</v>
      </c>
      <c r="F1104" s="2">
        <v>44528.323136574072</v>
      </c>
      <c r="G1104">
        <v>10.23</v>
      </c>
      <c r="H1104" t="s">
        <v>2615</v>
      </c>
    </row>
    <row r="1105" spans="1:8" x14ac:dyDescent="0.25">
      <c r="A1105" t="s">
        <v>806</v>
      </c>
      <c r="B1105">
        <v>2495</v>
      </c>
      <c r="C1105" t="s">
        <v>1379</v>
      </c>
      <c r="D1105" t="s">
        <v>1377</v>
      </c>
      <c r="E1105" s="2">
        <v>44287.647511574083</v>
      </c>
      <c r="F1105" s="2">
        <v>44544.70921296296</v>
      </c>
      <c r="G1105">
        <v>17.940000000000001</v>
      </c>
      <c r="H1105" t="s">
        <v>2616</v>
      </c>
    </row>
    <row r="1106" spans="1:8" x14ac:dyDescent="0.25">
      <c r="A1106" t="s">
        <v>1260</v>
      </c>
      <c r="B1106">
        <v>2054</v>
      </c>
      <c r="C1106" t="s">
        <v>1381</v>
      </c>
      <c r="D1106" t="s">
        <v>1374</v>
      </c>
      <c r="E1106" s="2">
        <v>44508.749224537038</v>
      </c>
      <c r="F1106" s="2">
        <v>45023.393831018519</v>
      </c>
      <c r="G1106">
        <v>8.5</v>
      </c>
      <c r="H1106" t="s">
        <v>2617</v>
      </c>
    </row>
    <row r="1107" spans="1:8" x14ac:dyDescent="0.25">
      <c r="A1107" t="s">
        <v>586</v>
      </c>
      <c r="B1107">
        <v>1110</v>
      </c>
      <c r="C1107" t="s">
        <v>1373</v>
      </c>
      <c r="D1107" t="s">
        <v>1374</v>
      </c>
      <c r="E1107" s="2">
        <v>44044.916516203702</v>
      </c>
      <c r="F1107" s="2">
        <v>44643.108124999999</v>
      </c>
      <c r="G1107">
        <v>17.78</v>
      </c>
      <c r="H1107" t="s">
        <v>2618</v>
      </c>
    </row>
    <row r="1108" spans="1:8" x14ac:dyDescent="0.25">
      <c r="A1108" t="s">
        <v>944</v>
      </c>
      <c r="B1108">
        <v>1494</v>
      </c>
      <c r="C1108" t="s">
        <v>1381</v>
      </c>
      <c r="D1108" t="s">
        <v>1374</v>
      </c>
      <c r="E1108" s="2">
        <v>44525.447962962957</v>
      </c>
      <c r="F1108" s="2">
        <v>45055.752210648148</v>
      </c>
      <c r="G1108">
        <v>12.4</v>
      </c>
      <c r="H1108" t="s">
        <v>2619</v>
      </c>
    </row>
    <row r="1109" spans="1:8" x14ac:dyDescent="0.25">
      <c r="A1109" t="s">
        <v>856</v>
      </c>
      <c r="B1109">
        <v>1640</v>
      </c>
      <c r="C1109" t="s">
        <v>1373</v>
      </c>
      <c r="D1109" t="s">
        <v>1377</v>
      </c>
      <c r="E1109" s="2">
        <v>43886.26829861111</v>
      </c>
      <c r="F1109" s="2">
        <v>44608.172523148147</v>
      </c>
      <c r="G1109">
        <v>19.510000000000002</v>
      </c>
      <c r="H1109" t="s">
        <v>2620</v>
      </c>
    </row>
    <row r="1110" spans="1:8" x14ac:dyDescent="0.25">
      <c r="A1110" t="s">
        <v>107</v>
      </c>
      <c r="B1110">
        <v>1501</v>
      </c>
      <c r="C1110" t="s">
        <v>1373</v>
      </c>
      <c r="D1110" t="s">
        <v>1374</v>
      </c>
      <c r="E1110" s="2">
        <v>43559.897430555553</v>
      </c>
      <c r="F1110" s="2">
        <v>44559.615173611113</v>
      </c>
      <c r="G1110">
        <v>14.57</v>
      </c>
      <c r="H1110" t="s">
        <v>2621</v>
      </c>
    </row>
    <row r="1111" spans="1:8" x14ac:dyDescent="0.25">
      <c r="A1111" t="s">
        <v>1244</v>
      </c>
      <c r="B1111">
        <v>2300</v>
      </c>
      <c r="C1111" t="s">
        <v>1381</v>
      </c>
      <c r="D1111" t="s">
        <v>1377</v>
      </c>
      <c r="E1111" s="2">
        <v>44266.817789351851</v>
      </c>
      <c r="F1111" s="2">
        <v>44969.035127314812</v>
      </c>
      <c r="G1111">
        <v>12.21</v>
      </c>
      <c r="H1111" t="s">
        <v>2622</v>
      </c>
    </row>
    <row r="1112" spans="1:8" x14ac:dyDescent="0.25">
      <c r="A1112" t="s">
        <v>616</v>
      </c>
      <c r="B1112">
        <v>1720</v>
      </c>
      <c r="C1112" t="s">
        <v>1379</v>
      </c>
      <c r="D1112" t="s">
        <v>1374</v>
      </c>
      <c r="E1112" s="2">
        <v>43757.072893518518</v>
      </c>
      <c r="F1112" s="2">
        <v>45019.834328703713</v>
      </c>
      <c r="G1112">
        <v>15.85</v>
      </c>
      <c r="H1112" t="s">
        <v>2623</v>
      </c>
    </row>
    <row r="1113" spans="1:8" x14ac:dyDescent="0.25">
      <c r="A1113" t="s">
        <v>144</v>
      </c>
      <c r="B1113">
        <v>2419</v>
      </c>
      <c r="C1113" t="s">
        <v>1381</v>
      </c>
      <c r="D1113" t="s">
        <v>1377</v>
      </c>
      <c r="E1113" s="2">
        <v>44437.725694444453</v>
      </c>
      <c r="F1113" s="2">
        <v>44988.174166666657</v>
      </c>
      <c r="G1113">
        <v>14.86</v>
      </c>
      <c r="H1113" t="s">
        <v>2624</v>
      </c>
    </row>
    <row r="1114" spans="1:8" x14ac:dyDescent="0.25">
      <c r="A1114" t="s">
        <v>2625</v>
      </c>
      <c r="B1114">
        <v>1085</v>
      </c>
      <c r="C1114" t="s">
        <v>1373</v>
      </c>
      <c r="D1114" t="s">
        <v>1377</v>
      </c>
      <c r="E1114" s="2">
        <v>43893.781967592593</v>
      </c>
      <c r="F1114" s="2">
        <v>45043.584178240737</v>
      </c>
      <c r="G1114">
        <v>15.65</v>
      </c>
      <c r="H1114" t="s">
        <v>2626</v>
      </c>
    </row>
    <row r="1115" spans="1:8" x14ac:dyDescent="0.25">
      <c r="A1115" t="s">
        <v>240</v>
      </c>
      <c r="B1115">
        <v>2302</v>
      </c>
      <c r="C1115" t="s">
        <v>1381</v>
      </c>
      <c r="D1115" t="s">
        <v>1377</v>
      </c>
      <c r="E1115" s="2">
        <v>43735.922303240739</v>
      </c>
      <c r="F1115" s="2">
        <v>44815.34784722222</v>
      </c>
      <c r="G1115">
        <v>19.41</v>
      </c>
      <c r="H1115" t="s">
        <v>2627</v>
      </c>
    </row>
    <row r="1116" spans="1:8" x14ac:dyDescent="0.25">
      <c r="A1116" t="s">
        <v>431</v>
      </c>
      <c r="B1116">
        <v>1482</v>
      </c>
      <c r="C1116" t="s">
        <v>1379</v>
      </c>
      <c r="D1116" t="s">
        <v>1374</v>
      </c>
      <c r="E1116" s="2">
        <v>43530.724606481483</v>
      </c>
      <c r="F1116" s="2">
        <v>44917.764803240738</v>
      </c>
      <c r="G1116">
        <v>10.29</v>
      </c>
      <c r="H1116" t="s">
        <v>2628</v>
      </c>
    </row>
    <row r="1117" spans="1:8" x14ac:dyDescent="0.25">
      <c r="A1117" t="s">
        <v>809</v>
      </c>
      <c r="B1117">
        <v>1533</v>
      </c>
      <c r="C1117" t="s">
        <v>1379</v>
      </c>
      <c r="D1117" t="s">
        <v>1374</v>
      </c>
      <c r="E1117" s="2">
        <v>44745.482349537036</v>
      </c>
      <c r="F1117" s="2">
        <v>45105.039965277778</v>
      </c>
      <c r="G1117">
        <v>14.42</v>
      </c>
      <c r="H1117" t="s">
        <v>2629</v>
      </c>
    </row>
    <row r="1118" spans="1:8" x14ac:dyDescent="0.25">
      <c r="A1118" t="s">
        <v>487</v>
      </c>
      <c r="B1118">
        <v>2472</v>
      </c>
      <c r="C1118" t="s">
        <v>1373</v>
      </c>
      <c r="D1118" t="s">
        <v>1377</v>
      </c>
      <c r="E1118" s="2">
        <v>44833.782627314817</v>
      </c>
      <c r="F1118" s="2">
        <v>44794.782627314817</v>
      </c>
      <c r="G1118">
        <v>18.260000000000002</v>
      </c>
      <c r="H1118" t="s">
        <v>2630</v>
      </c>
    </row>
    <row r="1119" spans="1:8" x14ac:dyDescent="0.25">
      <c r="A1119" t="s">
        <v>151</v>
      </c>
      <c r="B1119">
        <v>2172</v>
      </c>
      <c r="C1119" t="s">
        <v>1373</v>
      </c>
      <c r="D1119" t="s">
        <v>1374</v>
      </c>
      <c r="E1119" s="2">
        <v>43687.245810185188</v>
      </c>
      <c r="F1119" s="2">
        <v>44483.703425925924</v>
      </c>
      <c r="G1119">
        <v>8.3800000000000008</v>
      </c>
      <c r="H1119" t="s">
        <v>2631</v>
      </c>
    </row>
    <row r="1120" spans="1:8" x14ac:dyDescent="0.25">
      <c r="A1120" t="s">
        <v>793</v>
      </c>
      <c r="B1120">
        <v>2328</v>
      </c>
      <c r="C1120" t="s">
        <v>1373</v>
      </c>
      <c r="D1120" t="s">
        <v>1377</v>
      </c>
      <c r="E1120" s="2">
        <v>43434.596307870372</v>
      </c>
      <c r="F1120" s="2">
        <v>44672.057372685187</v>
      </c>
      <c r="G1120">
        <v>10.56</v>
      </c>
      <c r="H1120" t="s">
        <v>2632</v>
      </c>
    </row>
    <row r="1121" spans="1:8" x14ac:dyDescent="0.25">
      <c r="A1121" t="s">
        <v>1312</v>
      </c>
      <c r="B1121">
        <v>2326</v>
      </c>
      <c r="C1121" t="s">
        <v>1373</v>
      </c>
      <c r="D1121" t="s">
        <v>1374</v>
      </c>
      <c r="E1121" s="2">
        <v>43850.726076388892</v>
      </c>
      <c r="F1121" s="2">
        <v>44678.928761574083</v>
      </c>
      <c r="G1121">
        <v>10.119999999999999</v>
      </c>
      <c r="H1121" t="s">
        <v>2633</v>
      </c>
    </row>
    <row r="1122" spans="1:8" x14ac:dyDescent="0.25">
      <c r="A1122" t="s">
        <v>696</v>
      </c>
      <c r="B1122">
        <v>2176</v>
      </c>
      <c r="C1122" t="s">
        <v>1373</v>
      </c>
      <c r="D1122" t="s">
        <v>1374</v>
      </c>
      <c r="E1122" s="2">
        <v>44708.117152777777</v>
      </c>
      <c r="F1122" s="2">
        <v>44727.213819444441</v>
      </c>
      <c r="G1122">
        <v>18.93</v>
      </c>
      <c r="H1122" t="s">
        <v>2634</v>
      </c>
    </row>
    <row r="1123" spans="1:8" x14ac:dyDescent="0.25">
      <c r="A1123" t="s">
        <v>264</v>
      </c>
      <c r="B1123">
        <v>1189</v>
      </c>
      <c r="C1123" t="s">
        <v>1373</v>
      </c>
      <c r="D1123" t="s">
        <v>1377</v>
      </c>
      <c r="E1123" s="2">
        <v>44601.236435185187</v>
      </c>
      <c r="F1123" s="2">
        <v>45122.20480324074</v>
      </c>
      <c r="G1123">
        <v>8.91</v>
      </c>
      <c r="H1123" t="s">
        <v>2635</v>
      </c>
    </row>
    <row r="1124" spans="1:8" x14ac:dyDescent="0.25">
      <c r="A1124" t="s">
        <v>937</v>
      </c>
      <c r="B1124">
        <v>1173</v>
      </c>
      <c r="C1124" t="s">
        <v>1373</v>
      </c>
      <c r="D1124" t="s">
        <v>1374</v>
      </c>
      <c r="E1124" s="2">
        <v>43543.533703703702</v>
      </c>
      <c r="F1124" s="2">
        <v>44513.835138888891</v>
      </c>
      <c r="G1124">
        <v>15.88</v>
      </c>
      <c r="H1124" t="s">
        <v>2636</v>
      </c>
    </row>
    <row r="1125" spans="1:8" x14ac:dyDescent="0.25">
      <c r="A1125" t="s">
        <v>551</v>
      </c>
      <c r="B1125">
        <v>1832</v>
      </c>
      <c r="C1125" t="s">
        <v>1379</v>
      </c>
      <c r="D1125" t="s">
        <v>1374</v>
      </c>
      <c r="E1125" s="2">
        <v>43388.054895833331</v>
      </c>
      <c r="F1125" s="2">
        <v>44645.652384259258</v>
      </c>
      <c r="G1125">
        <v>12.79</v>
      </c>
      <c r="H1125" t="s">
        <v>2637</v>
      </c>
    </row>
    <row r="1126" spans="1:8" x14ac:dyDescent="0.25">
      <c r="A1126" t="s">
        <v>2638</v>
      </c>
      <c r="B1126">
        <v>1969</v>
      </c>
      <c r="C1126" t="s">
        <v>1379</v>
      </c>
      <c r="D1126" t="s">
        <v>1377</v>
      </c>
      <c r="E1126" s="2">
        <v>44601.814259259263</v>
      </c>
      <c r="F1126" s="2">
        <v>45019.232881944437</v>
      </c>
      <c r="G1126">
        <v>15.22</v>
      </c>
      <c r="H1126" t="s">
        <v>2639</v>
      </c>
    </row>
    <row r="1127" spans="1:8" x14ac:dyDescent="0.25">
      <c r="A1127" t="s">
        <v>2640</v>
      </c>
      <c r="B1127">
        <v>1259</v>
      </c>
      <c r="C1127" t="s">
        <v>1373</v>
      </c>
      <c r="D1127" t="s">
        <v>1377</v>
      </c>
      <c r="E1127" s="2">
        <v>43700.911157407398</v>
      </c>
      <c r="F1127" s="2">
        <v>44892.135347222233</v>
      </c>
      <c r="G1127">
        <v>9.9</v>
      </c>
      <c r="H1127" t="s">
        <v>2641</v>
      </c>
    </row>
    <row r="1128" spans="1:8" x14ac:dyDescent="0.25">
      <c r="A1128" t="s">
        <v>96</v>
      </c>
      <c r="B1128">
        <v>2485</v>
      </c>
      <c r="C1128" t="s">
        <v>1381</v>
      </c>
      <c r="D1128" t="s">
        <v>1377</v>
      </c>
      <c r="E1128" s="2">
        <v>43556.665613425917</v>
      </c>
      <c r="F1128" s="2">
        <v>44748.050358796303</v>
      </c>
      <c r="G1128">
        <v>11.89</v>
      </c>
      <c r="H1128" t="s">
        <v>2642</v>
      </c>
    </row>
    <row r="1129" spans="1:8" x14ac:dyDescent="0.25">
      <c r="A1129" t="s">
        <v>1096</v>
      </c>
      <c r="B1129">
        <v>1025</v>
      </c>
      <c r="C1129" t="s">
        <v>1373</v>
      </c>
      <c r="D1129" t="s">
        <v>1374</v>
      </c>
      <c r="E1129" s="2">
        <v>44527.737858796303</v>
      </c>
      <c r="F1129" s="2">
        <v>44542.432025462957</v>
      </c>
      <c r="G1129">
        <v>7.46</v>
      </c>
      <c r="H1129" t="s">
        <v>2643</v>
      </c>
    </row>
    <row r="1130" spans="1:8" x14ac:dyDescent="0.25">
      <c r="A1130" t="s">
        <v>602</v>
      </c>
      <c r="B1130">
        <v>1686</v>
      </c>
      <c r="C1130" t="s">
        <v>1373</v>
      </c>
      <c r="D1130" t="s">
        <v>1377</v>
      </c>
      <c r="E1130" s="2">
        <v>44984.525034722217</v>
      </c>
      <c r="F1130" s="2">
        <v>45069.515439814822</v>
      </c>
      <c r="G1130">
        <v>11.95</v>
      </c>
      <c r="H1130" t="s">
        <v>2644</v>
      </c>
    </row>
    <row r="1131" spans="1:8" x14ac:dyDescent="0.25">
      <c r="A1131" t="s">
        <v>2645</v>
      </c>
      <c r="B1131">
        <v>2101</v>
      </c>
      <c r="C1131" t="s">
        <v>1379</v>
      </c>
      <c r="D1131" t="s">
        <v>1377</v>
      </c>
      <c r="E1131" s="2">
        <v>44242.458182870367</v>
      </c>
      <c r="F1131" s="2">
        <v>45102.375532407408</v>
      </c>
      <c r="G1131">
        <v>8.1</v>
      </c>
      <c r="H1131" t="s">
        <v>2646</v>
      </c>
    </row>
    <row r="1132" spans="1:8" x14ac:dyDescent="0.25">
      <c r="A1132" t="s">
        <v>266</v>
      </c>
      <c r="B1132">
        <v>1661</v>
      </c>
      <c r="C1132" t="s">
        <v>1379</v>
      </c>
      <c r="D1132" t="s">
        <v>1374</v>
      </c>
      <c r="E1132" s="2">
        <v>44085.371747685182</v>
      </c>
      <c r="F1132" s="2">
        <v>44925.129432870373</v>
      </c>
      <c r="G1132">
        <v>19.329999999999998</v>
      </c>
      <c r="H1132" t="s">
        <v>2647</v>
      </c>
    </row>
    <row r="1133" spans="1:8" x14ac:dyDescent="0.25">
      <c r="A1133" t="s">
        <v>376</v>
      </c>
      <c r="B1133">
        <v>2231</v>
      </c>
      <c r="C1133" t="s">
        <v>1381</v>
      </c>
      <c r="D1133" t="s">
        <v>1374</v>
      </c>
      <c r="E1133" s="2">
        <v>43674.2578125</v>
      </c>
      <c r="F1133" s="2">
        <v>44970.269282407397</v>
      </c>
      <c r="G1133">
        <v>18.62</v>
      </c>
      <c r="H1133" t="s">
        <v>2648</v>
      </c>
    </row>
    <row r="1134" spans="1:8" x14ac:dyDescent="0.25">
      <c r="A1134" t="s">
        <v>1253</v>
      </c>
      <c r="B1134">
        <v>1330</v>
      </c>
      <c r="C1134" t="s">
        <v>1381</v>
      </c>
      <c r="D1134" t="s">
        <v>1377</v>
      </c>
      <c r="E1134" s="2">
        <v>43719.323506944442</v>
      </c>
      <c r="F1134" s="2">
        <v>45034.976631944453</v>
      </c>
      <c r="G1134">
        <v>18.399999999999999</v>
      </c>
      <c r="H1134" t="s">
        <v>2649</v>
      </c>
    </row>
    <row r="1135" spans="1:8" x14ac:dyDescent="0.25">
      <c r="A1135" t="s">
        <v>66</v>
      </c>
      <c r="B1135">
        <v>2129</v>
      </c>
      <c r="C1135" t="s">
        <v>1379</v>
      </c>
      <c r="D1135" t="s">
        <v>1377</v>
      </c>
      <c r="E1135" s="2">
        <v>44579.158715277779</v>
      </c>
      <c r="F1135" s="2">
        <v>44673.108159722222</v>
      </c>
      <c r="G1135">
        <v>16.86</v>
      </c>
      <c r="H1135" t="s">
        <v>2650</v>
      </c>
    </row>
    <row r="1136" spans="1:8" x14ac:dyDescent="0.25">
      <c r="A1136" t="s">
        <v>507</v>
      </c>
      <c r="B1136">
        <v>1033</v>
      </c>
      <c r="C1136" t="s">
        <v>1381</v>
      </c>
      <c r="D1136" t="s">
        <v>1377</v>
      </c>
      <c r="E1136" s="2">
        <v>44185.081111111111</v>
      </c>
      <c r="F1136" s="2">
        <v>44636.741331018522</v>
      </c>
      <c r="G1136">
        <v>19.89</v>
      </c>
      <c r="H1136" t="s">
        <v>2651</v>
      </c>
    </row>
    <row r="1137" spans="1:8" x14ac:dyDescent="0.25">
      <c r="A1137" t="s">
        <v>960</v>
      </c>
      <c r="B1137">
        <v>1480</v>
      </c>
      <c r="C1137" t="s">
        <v>1373</v>
      </c>
      <c r="D1137" t="s">
        <v>1377</v>
      </c>
      <c r="E1137" s="2">
        <v>43592.4297337963</v>
      </c>
      <c r="F1137" s="2">
        <v>44830.336064814823</v>
      </c>
      <c r="G1137">
        <v>7.12</v>
      </c>
      <c r="H1137" t="s">
        <v>2652</v>
      </c>
    </row>
    <row r="1138" spans="1:8" x14ac:dyDescent="0.25">
      <c r="A1138" t="s">
        <v>494</v>
      </c>
      <c r="B1138">
        <v>1641</v>
      </c>
      <c r="C1138" t="s">
        <v>1381</v>
      </c>
      <c r="D1138" t="s">
        <v>1374</v>
      </c>
      <c r="E1138" s="2">
        <v>43655.044317129628</v>
      </c>
      <c r="F1138" s="2">
        <v>44923.548807870371</v>
      </c>
      <c r="G1138">
        <v>11.77</v>
      </c>
      <c r="H1138" t="s">
        <v>2653</v>
      </c>
    </row>
    <row r="1139" spans="1:8" x14ac:dyDescent="0.25">
      <c r="A1139" t="s">
        <v>482</v>
      </c>
      <c r="B1139">
        <v>2144</v>
      </c>
      <c r="C1139" t="s">
        <v>1373</v>
      </c>
      <c r="D1139" t="s">
        <v>1374</v>
      </c>
      <c r="E1139" s="2">
        <v>44008.095497685194</v>
      </c>
      <c r="F1139" s="2">
        <v>44552.571481481478</v>
      </c>
      <c r="G1139">
        <v>13.65</v>
      </c>
      <c r="H1139" t="s">
        <v>2654</v>
      </c>
    </row>
    <row r="1140" spans="1:8" x14ac:dyDescent="0.25">
      <c r="A1140" t="s">
        <v>615</v>
      </c>
      <c r="B1140">
        <v>1379</v>
      </c>
      <c r="C1140" t="s">
        <v>1381</v>
      </c>
      <c r="D1140" t="s">
        <v>1377</v>
      </c>
      <c r="E1140" s="2">
        <v>43399.711087962962</v>
      </c>
      <c r="F1140" s="2">
        <v>44696.409363425933</v>
      </c>
      <c r="G1140">
        <v>12</v>
      </c>
      <c r="H1140" t="s">
        <v>2655</v>
      </c>
    </row>
    <row r="1141" spans="1:8" x14ac:dyDescent="0.25">
      <c r="A1141" t="s">
        <v>735</v>
      </c>
      <c r="B1141">
        <v>2345</v>
      </c>
      <c r="C1141" t="s">
        <v>1381</v>
      </c>
      <c r="D1141" t="s">
        <v>1374</v>
      </c>
      <c r="E1141" s="2">
        <v>43449.441307870373</v>
      </c>
      <c r="F1141" s="2">
        <v>44823.866377314807</v>
      </c>
      <c r="G1141">
        <v>17.559999999999999</v>
      </c>
      <c r="H1141" t="s">
        <v>2656</v>
      </c>
    </row>
    <row r="1142" spans="1:8" x14ac:dyDescent="0.25">
      <c r="A1142" t="s">
        <v>490</v>
      </c>
      <c r="B1142">
        <v>1140</v>
      </c>
      <c r="C1142" t="s">
        <v>1381</v>
      </c>
      <c r="D1142" t="s">
        <v>1377</v>
      </c>
      <c r="E1142" s="2">
        <v>44304.094363425917</v>
      </c>
      <c r="F1142" s="2">
        <v>44991.100763888891</v>
      </c>
      <c r="G1142">
        <v>19.649999999999999</v>
      </c>
      <c r="H1142" t="s">
        <v>2657</v>
      </c>
    </row>
    <row r="1143" spans="1:8" x14ac:dyDescent="0.25">
      <c r="A1143" t="s">
        <v>113</v>
      </c>
      <c r="B1143">
        <v>2489</v>
      </c>
      <c r="C1143" t="s">
        <v>1381</v>
      </c>
      <c r="D1143" t="s">
        <v>1374</v>
      </c>
      <c r="E1143" s="2">
        <v>44207.624699074076</v>
      </c>
      <c r="F1143" s="2">
        <v>44578.171238425923</v>
      </c>
      <c r="G1143">
        <v>10.7</v>
      </c>
      <c r="H1143" t="s">
        <v>2658</v>
      </c>
    </row>
    <row r="1144" spans="1:8" x14ac:dyDescent="0.25">
      <c r="A1144" t="s">
        <v>2659</v>
      </c>
      <c r="B1144">
        <v>1319</v>
      </c>
      <c r="C1144" t="s">
        <v>1379</v>
      </c>
      <c r="D1144" t="s">
        <v>1377</v>
      </c>
      <c r="E1144" s="2">
        <v>44524.920405092591</v>
      </c>
      <c r="F1144" s="2">
        <v>44699.167268518519</v>
      </c>
      <c r="G1144">
        <v>16.690000000000001</v>
      </c>
      <c r="H1144" t="s">
        <v>2660</v>
      </c>
    </row>
    <row r="1145" spans="1:8" x14ac:dyDescent="0.25">
      <c r="A1145" t="s">
        <v>2661</v>
      </c>
      <c r="B1145">
        <v>2339</v>
      </c>
      <c r="C1145" t="s">
        <v>1373</v>
      </c>
      <c r="D1145" t="s">
        <v>1374</v>
      </c>
      <c r="E1145" s="2">
        <v>43624.364837962959</v>
      </c>
      <c r="F1145" s="2">
        <v>44759.462337962963</v>
      </c>
      <c r="G1145">
        <v>8.4600000000000009</v>
      </c>
      <c r="H1145" t="s">
        <v>2662</v>
      </c>
    </row>
    <row r="1146" spans="1:8" x14ac:dyDescent="0.25">
      <c r="A1146" t="s">
        <v>229</v>
      </c>
      <c r="B1146">
        <v>1389</v>
      </c>
      <c r="C1146" t="s">
        <v>1379</v>
      </c>
      <c r="D1146" t="s">
        <v>1374</v>
      </c>
      <c r="E1146" s="2">
        <v>44326.137141203697</v>
      </c>
      <c r="F1146" s="2">
        <v>44968.60392361111</v>
      </c>
      <c r="G1146">
        <v>13.11</v>
      </c>
      <c r="H1146" t="s">
        <v>2663</v>
      </c>
    </row>
    <row r="1147" spans="1:8" x14ac:dyDescent="0.25">
      <c r="A1147" t="s">
        <v>1348</v>
      </c>
      <c r="B1147">
        <v>1499</v>
      </c>
      <c r="C1147" t="s">
        <v>1379</v>
      </c>
      <c r="D1147" t="s">
        <v>1377</v>
      </c>
      <c r="E1147" s="2">
        <v>43556.907939814817</v>
      </c>
      <c r="F1147" s="2">
        <v>44608.165798611109</v>
      </c>
      <c r="G1147">
        <v>12.31</v>
      </c>
      <c r="H1147" t="s">
        <v>2664</v>
      </c>
    </row>
    <row r="1148" spans="1:8" x14ac:dyDescent="0.25">
      <c r="A1148" t="s">
        <v>741</v>
      </c>
      <c r="B1148">
        <v>2385</v>
      </c>
      <c r="C1148" t="s">
        <v>1373</v>
      </c>
      <c r="D1148" t="s">
        <v>1374</v>
      </c>
      <c r="E1148" s="2">
        <v>43676.082256944443</v>
      </c>
      <c r="F1148" s="2">
        <v>44821.781018518523</v>
      </c>
      <c r="G1148">
        <v>6.81</v>
      </c>
      <c r="H1148" t="s">
        <v>2665</v>
      </c>
    </row>
    <row r="1149" spans="1:8" x14ac:dyDescent="0.25">
      <c r="A1149" t="s">
        <v>703</v>
      </c>
      <c r="B1149">
        <v>1118</v>
      </c>
      <c r="C1149" t="s">
        <v>1373</v>
      </c>
      <c r="D1149" t="s">
        <v>1374</v>
      </c>
      <c r="E1149" s="2">
        <v>44370.837858796287</v>
      </c>
      <c r="F1149" s="2">
        <v>44739.193067129629</v>
      </c>
      <c r="G1149">
        <v>17.5</v>
      </c>
      <c r="H1149" t="s">
        <v>2666</v>
      </c>
    </row>
    <row r="1150" spans="1:8" x14ac:dyDescent="0.25">
      <c r="A1150" t="s">
        <v>362</v>
      </c>
      <c r="B1150">
        <v>2204</v>
      </c>
      <c r="C1150" t="s">
        <v>1373</v>
      </c>
      <c r="D1150" t="s">
        <v>1377</v>
      </c>
      <c r="E1150" s="2">
        <v>43836.941817129627</v>
      </c>
      <c r="F1150" s="2">
        <v>44875.977789351848</v>
      </c>
      <c r="G1150">
        <v>7.44</v>
      </c>
      <c r="H1150" t="s">
        <v>2667</v>
      </c>
    </row>
    <row r="1151" spans="1:8" x14ac:dyDescent="0.25">
      <c r="A1151" t="s">
        <v>1265</v>
      </c>
      <c r="B1151">
        <v>2247</v>
      </c>
      <c r="C1151" t="s">
        <v>1381</v>
      </c>
      <c r="D1151" t="s">
        <v>1377</v>
      </c>
      <c r="E1151" s="2">
        <v>44790.874108796299</v>
      </c>
      <c r="F1151" s="2">
        <v>44765.874108796299</v>
      </c>
      <c r="G1151">
        <v>18.100000000000001</v>
      </c>
      <c r="H1151" t="s">
        <v>2668</v>
      </c>
    </row>
    <row r="1152" spans="1:8" x14ac:dyDescent="0.25">
      <c r="A1152" t="s">
        <v>513</v>
      </c>
      <c r="B1152">
        <v>2180</v>
      </c>
      <c r="C1152" t="s">
        <v>1379</v>
      </c>
      <c r="D1152" t="s">
        <v>1377</v>
      </c>
      <c r="E1152" s="2">
        <v>43912.301724537043</v>
      </c>
      <c r="F1152" s="2">
        <v>45052.207789351851</v>
      </c>
      <c r="G1152">
        <v>19.43</v>
      </c>
      <c r="H1152" t="s">
        <v>2669</v>
      </c>
    </row>
    <row r="1153" spans="1:8" x14ac:dyDescent="0.25">
      <c r="A1153" t="s">
        <v>275</v>
      </c>
      <c r="B1153">
        <v>1451</v>
      </c>
      <c r="C1153" t="s">
        <v>1379</v>
      </c>
      <c r="D1153" t="s">
        <v>1377</v>
      </c>
      <c r="E1153" s="2">
        <v>43575.603356481479</v>
      </c>
      <c r="F1153" s="2">
        <v>44744.929629629631</v>
      </c>
      <c r="G1153">
        <v>11.25</v>
      </c>
      <c r="H1153" t="s">
        <v>2670</v>
      </c>
    </row>
    <row r="1154" spans="1:8" x14ac:dyDescent="0.25">
      <c r="A1154" t="s">
        <v>195</v>
      </c>
      <c r="B1154">
        <v>1161</v>
      </c>
      <c r="C1154" t="s">
        <v>1381</v>
      </c>
      <c r="D1154" t="s">
        <v>1374</v>
      </c>
      <c r="E1154" s="2">
        <v>44480.17690972222</v>
      </c>
      <c r="F1154" s="2">
        <v>44621.389108796298</v>
      </c>
      <c r="G1154">
        <v>18.670000000000002</v>
      </c>
      <c r="H1154" t="s">
        <v>2671</v>
      </c>
    </row>
    <row r="1155" spans="1:8" x14ac:dyDescent="0.25">
      <c r="A1155" t="s">
        <v>2672</v>
      </c>
      <c r="B1155">
        <v>1774</v>
      </c>
      <c r="C1155" t="s">
        <v>1379</v>
      </c>
      <c r="D1155" t="s">
        <v>1374</v>
      </c>
      <c r="E1155" s="2">
        <v>44564.711574074077</v>
      </c>
      <c r="F1155" s="2">
        <v>44527.711574074077</v>
      </c>
      <c r="G1155">
        <v>19.52</v>
      </c>
      <c r="H1155" t="s">
        <v>2673</v>
      </c>
    </row>
    <row r="1156" spans="1:8" x14ac:dyDescent="0.25">
      <c r="A1156" t="s">
        <v>126</v>
      </c>
      <c r="B1156">
        <v>1739</v>
      </c>
      <c r="C1156" t="s">
        <v>1373</v>
      </c>
      <c r="D1156" t="s">
        <v>1374</v>
      </c>
      <c r="E1156" s="2">
        <v>44314.029803240737</v>
      </c>
      <c r="F1156" s="2">
        <v>44475.975428240738</v>
      </c>
      <c r="G1156">
        <v>10.95</v>
      </c>
      <c r="H1156" t="s">
        <v>2674</v>
      </c>
    </row>
    <row r="1157" spans="1:8" x14ac:dyDescent="0.25">
      <c r="A1157" t="s">
        <v>1130</v>
      </c>
      <c r="B1157">
        <v>2124</v>
      </c>
      <c r="C1157" t="s">
        <v>1379</v>
      </c>
      <c r="D1157" t="s">
        <v>1377</v>
      </c>
      <c r="E1157" s="2">
        <v>44484.565162037034</v>
      </c>
      <c r="F1157" s="2">
        <v>44546.409386574072</v>
      </c>
      <c r="G1157">
        <v>5.0999999999999996</v>
      </c>
      <c r="H1157" t="s">
        <v>2675</v>
      </c>
    </row>
    <row r="1158" spans="1:8" x14ac:dyDescent="0.25">
      <c r="A1158" t="s">
        <v>226</v>
      </c>
      <c r="B1158">
        <v>1396</v>
      </c>
      <c r="C1158" t="s">
        <v>1379</v>
      </c>
      <c r="D1158" t="s">
        <v>1374</v>
      </c>
      <c r="E1158" s="2">
        <v>43517.864004629628</v>
      </c>
      <c r="F1158" s="2">
        <v>44864.927164351851</v>
      </c>
      <c r="G1158">
        <v>13.42</v>
      </c>
      <c r="H1158" t="s">
        <v>2676</v>
      </c>
    </row>
    <row r="1159" spans="1:8" x14ac:dyDescent="0.25">
      <c r="A1159" t="s">
        <v>73</v>
      </c>
      <c r="B1159">
        <v>1300</v>
      </c>
      <c r="C1159" t="s">
        <v>1373</v>
      </c>
      <c r="D1159" t="s">
        <v>1377</v>
      </c>
      <c r="E1159" s="2">
        <v>44872.309861111113</v>
      </c>
      <c r="F1159" s="2">
        <v>44838.309861111113</v>
      </c>
      <c r="G1159">
        <v>16</v>
      </c>
      <c r="H1159" t="s">
        <v>2677</v>
      </c>
    </row>
    <row r="1160" spans="1:8" x14ac:dyDescent="0.25">
      <c r="A1160" t="s">
        <v>589</v>
      </c>
      <c r="B1160">
        <v>2038</v>
      </c>
      <c r="C1160" t="s">
        <v>1373</v>
      </c>
      <c r="D1160" t="s">
        <v>1377</v>
      </c>
      <c r="E1160" s="2">
        <v>44916.090798611112</v>
      </c>
      <c r="F1160" s="2">
        <v>44866.090798611112</v>
      </c>
      <c r="G1160">
        <v>7.37</v>
      </c>
      <c r="H1160" t="s">
        <v>2678</v>
      </c>
    </row>
    <row r="1161" spans="1:8" x14ac:dyDescent="0.25">
      <c r="A1161" t="s">
        <v>2679</v>
      </c>
      <c r="B1161">
        <v>1758</v>
      </c>
      <c r="C1161" t="s">
        <v>1379</v>
      </c>
      <c r="D1161" t="s">
        <v>1377</v>
      </c>
      <c r="E1161" s="2">
        <v>43764.705601851849</v>
      </c>
      <c r="F1161" s="2">
        <v>44652.815983796303</v>
      </c>
      <c r="G1161">
        <v>9.2799999999999994</v>
      </c>
      <c r="H1161" t="s">
        <v>2680</v>
      </c>
    </row>
    <row r="1162" spans="1:8" x14ac:dyDescent="0.25">
      <c r="A1162" t="s">
        <v>1234</v>
      </c>
      <c r="B1162">
        <v>1267</v>
      </c>
      <c r="C1162" t="s">
        <v>1373</v>
      </c>
      <c r="D1162" t="s">
        <v>1374</v>
      </c>
      <c r="E1162" s="2">
        <v>44198.57644675926</v>
      </c>
      <c r="F1162" s="2">
        <v>44948.615254629629</v>
      </c>
      <c r="G1162">
        <v>16.68</v>
      </c>
      <c r="H1162" t="s">
        <v>2681</v>
      </c>
    </row>
    <row r="1163" spans="1:8" x14ac:dyDescent="0.25">
      <c r="A1163" t="s">
        <v>291</v>
      </c>
      <c r="B1163">
        <v>2437</v>
      </c>
      <c r="C1163" t="s">
        <v>1379</v>
      </c>
      <c r="D1163" t="s">
        <v>1374</v>
      </c>
      <c r="E1163" s="2">
        <v>44005.052256944437</v>
      </c>
      <c r="F1163" s="2">
        <v>44850.325243055559</v>
      </c>
      <c r="G1163">
        <v>15.57</v>
      </c>
      <c r="H1163" t="s">
        <v>2682</v>
      </c>
    </row>
    <row r="1164" spans="1:8" x14ac:dyDescent="0.25">
      <c r="A1164" t="s">
        <v>654</v>
      </c>
      <c r="B1164">
        <v>2284</v>
      </c>
      <c r="C1164" t="s">
        <v>1379</v>
      </c>
      <c r="D1164" t="s">
        <v>1374</v>
      </c>
      <c r="E1164" s="2">
        <v>43506.111238425918</v>
      </c>
      <c r="F1164" s="2">
        <v>44706.420115740737</v>
      </c>
      <c r="G1164">
        <v>11.25</v>
      </c>
      <c r="H1164" t="s">
        <v>2683</v>
      </c>
    </row>
    <row r="1165" spans="1:8" x14ac:dyDescent="0.25">
      <c r="A1165" t="s">
        <v>1200</v>
      </c>
      <c r="B1165">
        <v>2023</v>
      </c>
      <c r="C1165" t="s">
        <v>1379</v>
      </c>
      <c r="D1165" t="s">
        <v>1374</v>
      </c>
      <c r="E1165" s="2">
        <v>43514.405381944453</v>
      </c>
      <c r="F1165" s="2">
        <v>45128.381296296298</v>
      </c>
      <c r="G1165">
        <v>8.43</v>
      </c>
      <c r="H1165" t="s">
        <v>2684</v>
      </c>
    </row>
    <row r="1166" spans="1:8" x14ac:dyDescent="0.25">
      <c r="A1166" t="s">
        <v>371</v>
      </c>
      <c r="B1166">
        <v>2028</v>
      </c>
      <c r="C1166" t="s">
        <v>1373</v>
      </c>
      <c r="D1166" t="s">
        <v>1374</v>
      </c>
      <c r="E1166" s="2">
        <v>44181.067511574067</v>
      </c>
      <c r="F1166" s="2">
        <v>44942.52175925926</v>
      </c>
      <c r="G1166">
        <v>11.11</v>
      </c>
      <c r="H1166" t="s">
        <v>2685</v>
      </c>
    </row>
    <row r="1167" spans="1:8" x14ac:dyDescent="0.25">
      <c r="A1167" t="s">
        <v>2686</v>
      </c>
      <c r="B1167">
        <v>1420</v>
      </c>
      <c r="C1167" t="s">
        <v>1379</v>
      </c>
      <c r="D1167" t="s">
        <v>1374</v>
      </c>
      <c r="E1167" s="2">
        <v>44524.943877314807</v>
      </c>
      <c r="F1167" s="2">
        <v>44490.943877314807</v>
      </c>
      <c r="G1167">
        <v>17.64</v>
      </c>
      <c r="H1167" t="s">
        <v>2687</v>
      </c>
    </row>
    <row r="1168" spans="1:8" x14ac:dyDescent="0.25">
      <c r="A1168" t="s">
        <v>119</v>
      </c>
      <c r="B1168">
        <v>1424</v>
      </c>
      <c r="C1168" t="s">
        <v>1379</v>
      </c>
      <c r="D1168" t="s">
        <v>1374</v>
      </c>
      <c r="E1168" s="2">
        <v>43732.293993055559</v>
      </c>
      <c r="F1168" s="2">
        <v>44941.026655092603</v>
      </c>
      <c r="G1168">
        <v>14.57</v>
      </c>
      <c r="H1168" t="s">
        <v>2688</v>
      </c>
    </row>
    <row r="1169" spans="1:8" x14ac:dyDescent="0.25">
      <c r="A1169" t="s">
        <v>385</v>
      </c>
      <c r="B1169">
        <v>2126</v>
      </c>
      <c r="C1169" t="s">
        <v>1373</v>
      </c>
      <c r="D1169" t="s">
        <v>1374</v>
      </c>
      <c r="E1169" s="2">
        <v>44008.169259259259</v>
      </c>
      <c r="F1169" s="2">
        <v>44559.014479166668</v>
      </c>
      <c r="G1169">
        <v>15.48</v>
      </c>
      <c r="H1169" t="s">
        <v>2689</v>
      </c>
    </row>
    <row r="1170" spans="1:8" x14ac:dyDescent="0.25">
      <c r="A1170" t="s">
        <v>1090</v>
      </c>
      <c r="B1170">
        <v>2053</v>
      </c>
      <c r="C1170" t="s">
        <v>1379</v>
      </c>
      <c r="D1170" t="s">
        <v>1374</v>
      </c>
      <c r="E1170" s="2">
        <v>44227.127256944441</v>
      </c>
      <c r="F1170" s="2">
        <v>44882.807291666657</v>
      </c>
      <c r="G1170">
        <v>7.15</v>
      </c>
      <c r="H1170" t="s">
        <v>2690</v>
      </c>
    </row>
    <row r="1171" spans="1:8" x14ac:dyDescent="0.25">
      <c r="A1171" t="s">
        <v>1208</v>
      </c>
      <c r="B1171">
        <v>2239</v>
      </c>
      <c r="C1171" t="s">
        <v>1379</v>
      </c>
      <c r="D1171" t="s">
        <v>1377</v>
      </c>
      <c r="E1171" s="2">
        <v>44782.701203703713</v>
      </c>
      <c r="F1171" s="2">
        <v>44893.143437500003</v>
      </c>
      <c r="G1171">
        <v>12.65</v>
      </c>
      <c r="H1171" t="s">
        <v>2691</v>
      </c>
    </row>
    <row r="1172" spans="1:8" x14ac:dyDescent="0.25">
      <c r="A1172" t="s">
        <v>1355</v>
      </c>
      <c r="B1172">
        <v>1584</v>
      </c>
      <c r="C1172" t="s">
        <v>1379</v>
      </c>
      <c r="D1172" t="s">
        <v>1374</v>
      </c>
      <c r="E1172" s="2">
        <v>44001.243009259262</v>
      </c>
      <c r="F1172" s="2">
        <v>44670.910833333342</v>
      </c>
      <c r="G1172">
        <v>18.559999999999999</v>
      </c>
      <c r="H1172" t="s">
        <v>2692</v>
      </c>
    </row>
    <row r="1173" spans="1:8" x14ac:dyDescent="0.25">
      <c r="A1173" t="s">
        <v>470</v>
      </c>
      <c r="B1173">
        <v>1766</v>
      </c>
      <c r="C1173" t="s">
        <v>1379</v>
      </c>
      <c r="D1173" t="s">
        <v>1374</v>
      </c>
      <c r="E1173" s="2">
        <v>43943.200509259259</v>
      </c>
      <c r="F1173" s="2">
        <v>44523.105393518519</v>
      </c>
      <c r="G1173">
        <v>12.4</v>
      </c>
      <c r="H1173" t="s">
        <v>2693</v>
      </c>
    </row>
    <row r="1174" spans="1:8" x14ac:dyDescent="0.25">
      <c r="A1174" t="s">
        <v>1193</v>
      </c>
      <c r="B1174">
        <v>1235</v>
      </c>
      <c r="C1174" t="s">
        <v>1379</v>
      </c>
      <c r="D1174" t="s">
        <v>1377</v>
      </c>
      <c r="E1174" s="2">
        <v>44428.080127314817</v>
      </c>
      <c r="F1174" s="2">
        <v>44946.494074074071</v>
      </c>
      <c r="G1174">
        <v>11.88</v>
      </c>
      <c r="H1174" t="s">
        <v>2694</v>
      </c>
    </row>
    <row r="1175" spans="1:8" x14ac:dyDescent="0.25">
      <c r="A1175" t="s">
        <v>2695</v>
      </c>
      <c r="B1175">
        <v>1294</v>
      </c>
      <c r="C1175" t="s">
        <v>1381</v>
      </c>
      <c r="D1175" t="s">
        <v>1377</v>
      </c>
      <c r="E1175" s="2">
        <v>43780.379155092603</v>
      </c>
      <c r="F1175" s="2">
        <v>44808.250694444447</v>
      </c>
      <c r="G1175">
        <v>19.809999999999999</v>
      </c>
      <c r="H1175" t="s">
        <v>2696</v>
      </c>
    </row>
    <row r="1176" spans="1:8" x14ac:dyDescent="0.25">
      <c r="A1176" t="s">
        <v>1017</v>
      </c>
      <c r="B1176">
        <v>1902</v>
      </c>
      <c r="C1176" t="s">
        <v>1379</v>
      </c>
      <c r="D1176" t="s">
        <v>1374</v>
      </c>
      <c r="E1176" s="2">
        <v>44710.768159722233</v>
      </c>
      <c r="F1176" s="2">
        <v>44784.296226851853</v>
      </c>
      <c r="G1176">
        <v>15.41</v>
      </c>
      <c r="H1176" t="s">
        <v>2697</v>
      </c>
    </row>
    <row r="1177" spans="1:8" x14ac:dyDescent="0.25">
      <c r="A1177" t="s">
        <v>1329</v>
      </c>
      <c r="B1177">
        <v>1804</v>
      </c>
      <c r="C1177" t="s">
        <v>1373</v>
      </c>
      <c r="D1177" t="s">
        <v>1374</v>
      </c>
      <c r="E1177" s="2">
        <v>44319.212314814817</v>
      </c>
      <c r="F1177" s="2">
        <v>44804.073541666658</v>
      </c>
      <c r="G1177">
        <v>19.96</v>
      </c>
      <c r="H1177" t="s">
        <v>2698</v>
      </c>
    </row>
    <row r="1178" spans="1:8" x14ac:dyDescent="0.25">
      <c r="A1178" t="s">
        <v>322</v>
      </c>
      <c r="B1178">
        <v>1158</v>
      </c>
      <c r="C1178" t="s">
        <v>1379</v>
      </c>
      <c r="D1178" t="s">
        <v>1377</v>
      </c>
      <c r="E1178" s="2">
        <v>44259.117002314822</v>
      </c>
      <c r="F1178" s="2">
        <v>44827.240277777782</v>
      </c>
      <c r="G1178">
        <v>15.28</v>
      </c>
      <c r="H1178" t="s">
        <v>2699</v>
      </c>
    </row>
    <row r="1179" spans="1:8" x14ac:dyDescent="0.25">
      <c r="A1179" t="s">
        <v>210</v>
      </c>
      <c r="B1179">
        <v>1388</v>
      </c>
      <c r="C1179" t="s">
        <v>1373</v>
      </c>
      <c r="D1179" t="s">
        <v>1374</v>
      </c>
      <c r="E1179" s="2">
        <v>43498.598113425927</v>
      </c>
      <c r="F1179" s="2">
        <v>44635.031145833331</v>
      </c>
      <c r="G1179">
        <v>12.37</v>
      </c>
      <c r="H1179" t="s">
        <v>2700</v>
      </c>
    </row>
    <row r="1180" spans="1:8" x14ac:dyDescent="0.25">
      <c r="A1180" t="s">
        <v>1241</v>
      </c>
      <c r="B1180">
        <v>1826</v>
      </c>
      <c r="C1180" t="s">
        <v>1381</v>
      </c>
      <c r="D1180" t="s">
        <v>1374</v>
      </c>
      <c r="E1180" s="2">
        <v>43515.73364583333</v>
      </c>
      <c r="F1180" s="2">
        <v>44626.517060185193</v>
      </c>
      <c r="G1180">
        <v>12.51</v>
      </c>
      <c r="H1180" t="s">
        <v>2701</v>
      </c>
    </row>
    <row r="1181" spans="1:8" x14ac:dyDescent="0.25">
      <c r="A1181" t="s">
        <v>1338</v>
      </c>
      <c r="B1181">
        <v>1202</v>
      </c>
      <c r="C1181" t="s">
        <v>1379</v>
      </c>
      <c r="D1181" t="s">
        <v>1374</v>
      </c>
      <c r="E1181" s="2">
        <v>44538.317384259259</v>
      </c>
      <c r="F1181" s="2">
        <v>44970.631111111114</v>
      </c>
      <c r="G1181">
        <v>15.4</v>
      </c>
      <c r="H1181" t="s">
        <v>2702</v>
      </c>
    </row>
    <row r="1182" spans="1:8" x14ac:dyDescent="0.25">
      <c r="A1182" t="s">
        <v>80</v>
      </c>
      <c r="B1182">
        <v>2011</v>
      </c>
      <c r="C1182" t="s">
        <v>1379</v>
      </c>
      <c r="D1182" t="s">
        <v>1374</v>
      </c>
      <c r="E1182" s="2">
        <v>44276.626620370371</v>
      </c>
      <c r="F1182" s="2">
        <v>44606.898541666669</v>
      </c>
      <c r="G1182">
        <v>5.86</v>
      </c>
      <c r="H1182" t="s">
        <v>2703</v>
      </c>
    </row>
    <row r="1183" spans="1:8" x14ac:dyDescent="0.25">
      <c r="A1183" t="s">
        <v>891</v>
      </c>
      <c r="B1183">
        <v>2447</v>
      </c>
      <c r="C1183" t="s">
        <v>1379</v>
      </c>
      <c r="D1183" t="s">
        <v>1377</v>
      </c>
      <c r="E1183" s="2">
        <v>44910.898622685178</v>
      </c>
      <c r="F1183" s="2">
        <v>44905.898622685178</v>
      </c>
      <c r="G1183">
        <v>15.48</v>
      </c>
      <c r="H1183" t="s">
        <v>2704</v>
      </c>
    </row>
    <row r="1184" spans="1:8" x14ac:dyDescent="0.25">
      <c r="A1184" t="s">
        <v>818</v>
      </c>
      <c r="B1184">
        <v>1358</v>
      </c>
      <c r="C1184" t="s">
        <v>1373</v>
      </c>
      <c r="D1184" t="s">
        <v>1374</v>
      </c>
      <c r="E1184" s="2">
        <v>43718.779953703714</v>
      </c>
      <c r="F1184" s="2">
        <v>44596.228831018518</v>
      </c>
      <c r="G1184">
        <v>10.35</v>
      </c>
      <c r="H1184" t="s">
        <v>2705</v>
      </c>
    </row>
    <row r="1185" spans="1:8" x14ac:dyDescent="0.25">
      <c r="A1185" t="s">
        <v>416</v>
      </c>
      <c r="B1185">
        <v>1898</v>
      </c>
      <c r="C1185" t="s">
        <v>1381</v>
      </c>
      <c r="D1185" t="s">
        <v>1374</v>
      </c>
      <c r="E1185" s="2">
        <v>44493.229907407411</v>
      </c>
      <c r="F1185" s="2">
        <v>44489.229907407411</v>
      </c>
      <c r="G1185">
        <v>5.59</v>
      </c>
      <c r="H1185" t="s">
        <v>2706</v>
      </c>
    </row>
    <row r="1186" spans="1:8" x14ac:dyDescent="0.25">
      <c r="A1186" t="s">
        <v>1360</v>
      </c>
      <c r="B1186">
        <v>1142</v>
      </c>
      <c r="C1186" t="s">
        <v>1373</v>
      </c>
      <c r="D1186" t="s">
        <v>1374</v>
      </c>
      <c r="E1186" s="2">
        <v>44193.048148148147</v>
      </c>
      <c r="F1186" s="2">
        <v>45004.305486111109</v>
      </c>
      <c r="G1186">
        <v>6.8</v>
      </c>
      <c r="H1186" t="s">
        <v>2707</v>
      </c>
    </row>
    <row r="1187" spans="1:8" x14ac:dyDescent="0.25">
      <c r="A1187" t="s">
        <v>176</v>
      </c>
      <c r="B1187">
        <v>1590</v>
      </c>
      <c r="C1187" t="s">
        <v>1373</v>
      </c>
      <c r="D1187" t="s">
        <v>1377</v>
      </c>
      <c r="E1187" s="2">
        <v>43599.969664351847</v>
      </c>
      <c r="F1187" s="2">
        <v>44658.365034722221</v>
      </c>
      <c r="G1187">
        <v>8.48</v>
      </c>
      <c r="H1187" t="s">
        <v>2708</v>
      </c>
    </row>
    <row r="1188" spans="1:8" x14ac:dyDescent="0.25">
      <c r="A1188" t="s">
        <v>799</v>
      </c>
      <c r="B1188">
        <v>1485</v>
      </c>
      <c r="C1188" t="s">
        <v>1379</v>
      </c>
      <c r="D1188" t="s">
        <v>1374</v>
      </c>
      <c r="E1188" s="2">
        <v>43702.253506944442</v>
      </c>
      <c r="F1188" s="2">
        <v>44981.1325462963</v>
      </c>
      <c r="G1188">
        <v>8.64</v>
      </c>
      <c r="H1188" t="s">
        <v>2709</v>
      </c>
    </row>
    <row r="1189" spans="1:8" x14ac:dyDescent="0.25">
      <c r="A1189" t="s">
        <v>720</v>
      </c>
      <c r="B1189">
        <v>1824</v>
      </c>
      <c r="C1189" t="s">
        <v>1373</v>
      </c>
      <c r="D1189" t="s">
        <v>1374</v>
      </c>
      <c r="E1189" s="2">
        <v>44273.106550925928</v>
      </c>
      <c r="F1189" s="2">
        <v>44789.356365740743</v>
      </c>
      <c r="G1189">
        <v>9.61</v>
      </c>
      <c r="H1189" t="s">
        <v>2710</v>
      </c>
    </row>
    <row r="1190" spans="1:8" x14ac:dyDescent="0.25">
      <c r="A1190" t="s">
        <v>2711</v>
      </c>
      <c r="B1190">
        <v>2270</v>
      </c>
      <c r="C1190" t="s">
        <v>1373</v>
      </c>
      <c r="D1190" t="s">
        <v>1374</v>
      </c>
      <c r="E1190" s="2">
        <v>44691.273414351846</v>
      </c>
      <c r="F1190" s="2">
        <v>44977.77076388889</v>
      </c>
      <c r="G1190">
        <v>19.95</v>
      </c>
      <c r="H1190" t="s">
        <v>2712</v>
      </c>
    </row>
    <row r="1191" spans="1:8" x14ac:dyDescent="0.25">
      <c r="A1191" t="s">
        <v>349</v>
      </c>
      <c r="B1191">
        <v>1770</v>
      </c>
      <c r="C1191" t="s">
        <v>1373</v>
      </c>
      <c r="D1191" t="s">
        <v>1377</v>
      </c>
      <c r="E1191" s="2">
        <v>43917.810601851852</v>
      </c>
      <c r="F1191" s="2">
        <v>44601.85491898148</v>
      </c>
      <c r="G1191">
        <v>14.23</v>
      </c>
      <c r="H1191" t="s">
        <v>2713</v>
      </c>
    </row>
    <row r="1192" spans="1:8" x14ac:dyDescent="0.25">
      <c r="A1192" t="s">
        <v>199</v>
      </c>
      <c r="B1192">
        <v>2013</v>
      </c>
      <c r="C1192" t="s">
        <v>1379</v>
      </c>
      <c r="D1192" t="s">
        <v>1374</v>
      </c>
      <c r="E1192" s="2">
        <v>43548.411921296298</v>
      </c>
      <c r="F1192" s="2">
        <v>45086.30940972222</v>
      </c>
      <c r="G1192">
        <v>12.33</v>
      </c>
      <c r="H1192" t="s">
        <v>2714</v>
      </c>
    </row>
    <row r="1193" spans="1:8" x14ac:dyDescent="0.25">
      <c r="A1193" t="s">
        <v>152</v>
      </c>
      <c r="B1193">
        <v>1159</v>
      </c>
      <c r="C1193" t="s">
        <v>1381</v>
      </c>
      <c r="D1193" t="s">
        <v>1377</v>
      </c>
      <c r="E1193" s="2">
        <v>44178.641192129631</v>
      </c>
      <c r="F1193" s="2">
        <v>44833.408090277779</v>
      </c>
      <c r="G1193">
        <v>6.16</v>
      </c>
      <c r="H1193" t="s">
        <v>2715</v>
      </c>
    </row>
    <row r="1194" spans="1:8" x14ac:dyDescent="0.25">
      <c r="A1194" t="s">
        <v>248</v>
      </c>
      <c r="B1194">
        <v>1417</v>
      </c>
      <c r="C1194" t="s">
        <v>1381</v>
      </c>
      <c r="D1194" t="s">
        <v>1377</v>
      </c>
      <c r="E1194" s="2">
        <v>43606.777395833327</v>
      </c>
      <c r="F1194" s="2">
        <v>44654.605150462958</v>
      </c>
      <c r="G1194">
        <v>12.47</v>
      </c>
      <c r="H1194" t="s">
        <v>2716</v>
      </c>
    </row>
    <row r="1195" spans="1:8" x14ac:dyDescent="0.25">
      <c r="A1195" t="s">
        <v>1321</v>
      </c>
      <c r="B1195">
        <v>1210</v>
      </c>
      <c r="C1195" t="s">
        <v>1381</v>
      </c>
      <c r="D1195" t="s">
        <v>1377</v>
      </c>
      <c r="E1195" s="2">
        <v>44684.541122685187</v>
      </c>
      <c r="F1195" s="2">
        <v>44682.541122685187</v>
      </c>
      <c r="G1195">
        <v>15.33</v>
      </c>
      <c r="H1195" t="s">
        <v>2717</v>
      </c>
    </row>
    <row r="1196" spans="1:8" x14ac:dyDescent="0.25">
      <c r="A1196" t="s">
        <v>388</v>
      </c>
      <c r="B1196">
        <v>2324</v>
      </c>
      <c r="C1196" t="s">
        <v>1373</v>
      </c>
      <c r="D1196" t="s">
        <v>1377</v>
      </c>
      <c r="E1196" s="2">
        <v>44620.277569444443</v>
      </c>
      <c r="F1196" s="2">
        <v>44887.112835648149</v>
      </c>
      <c r="G1196">
        <v>14.2</v>
      </c>
      <c r="H1196" t="s">
        <v>2718</v>
      </c>
    </row>
    <row r="1197" spans="1:8" x14ac:dyDescent="0.25">
      <c r="A1197" t="s">
        <v>104</v>
      </c>
      <c r="B1197">
        <v>1398</v>
      </c>
      <c r="C1197" t="s">
        <v>1373</v>
      </c>
      <c r="D1197" t="s">
        <v>1377</v>
      </c>
      <c r="E1197" s="2">
        <v>43954.38077546296</v>
      </c>
      <c r="F1197" s="2">
        <v>44643.374085648153</v>
      </c>
      <c r="G1197">
        <v>8.1</v>
      </c>
      <c r="H1197" t="s">
        <v>2719</v>
      </c>
    </row>
    <row r="1198" spans="1:8" x14ac:dyDescent="0.25">
      <c r="A1198" t="s">
        <v>810</v>
      </c>
      <c r="B1198">
        <v>1256</v>
      </c>
      <c r="C1198" t="s">
        <v>1379</v>
      </c>
      <c r="D1198" t="s">
        <v>1377</v>
      </c>
      <c r="E1198" s="2">
        <v>43862.139143518521</v>
      </c>
      <c r="F1198" s="2">
        <v>44976.584062499998</v>
      </c>
      <c r="G1198">
        <v>5.39</v>
      </c>
      <c r="H1198" t="s">
        <v>2720</v>
      </c>
    </row>
    <row r="1199" spans="1:8" x14ac:dyDescent="0.25">
      <c r="A1199" t="s">
        <v>142</v>
      </c>
      <c r="B1199">
        <v>2383</v>
      </c>
      <c r="C1199" t="s">
        <v>1373</v>
      </c>
      <c r="D1199" t="s">
        <v>1377</v>
      </c>
      <c r="E1199" s="2">
        <v>44979.166076388887</v>
      </c>
      <c r="F1199" s="2">
        <v>44974.166076388887</v>
      </c>
      <c r="G1199">
        <v>9.59</v>
      </c>
      <c r="H1199" t="s">
        <v>2721</v>
      </c>
    </row>
    <row r="1200" spans="1:8" x14ac:dyDescent="0.25">
      <c r="A1200" t="s">
        <v>508</v>
      </c>
      <c r="B1200">
        <v>1416</v>
      </c>
      <c r="C1200" t="s">
        <v>1379</v>
      </c>
      <c r="D1200" t="s">
        <v>1374</v>
      </c>
      <c r="E1200" s="2">
        <v>44414.250231481477</v>
      </c>
      <c r="F1200" s="2">
        <v>44837.617939814823</v>
      </c>
      <c r="G1200">
        <v>8.59</v>
      </c>
      <c r="H1200" t="s">
        <v>2722</v>
      </c>
    </row>
    <row r="1201" spans="1:8" x14ac:dyDescent="0.25">
      <c r="A1201" t="s">
        <v>2723</v>
      </c>
      <c r="B1201">
        <v>1520</v>
      </c>
      <c r="C1201" t="s">
        <v>1381</v>
      </c>
      <c r="D1201" t="s">
        <v>1377</v>
      </c>
      <c r="E1201" s="2">
        <v>44103.506747685176</v>
      </c>
      <c r="F1201" s="2">
        <v>44705.438761574071</v>
      </c>
      <c r="G1201">
        <v>14.25</v>
      </c>
      <c r="H1201" t="s">
        <v>2724</v>
      </c>
    </row>
    <row r="1202" spans="1:8" x14ac:dyDescent="0.25">
      <c r="A1202" t="s">
        <v>232</v>
      </c>
      <c r="B1202">
        <v>2361</v>
      </c>
      <c r="C1202" t="s">
        <v>1381</v>
      </c>
      <c r="D1202" t="s">
        <v>1374</v>
      </c>
      <c r="E1202" s="2">
        <v>43729.157627314817</v>
      </c>
      <c r="F1202" s="2">
        <v>44469.385983796303</v>
      </c>
      <c r="G1202">
        <v>5.9</v>
      </c>
      <c r="H1202" t="s">
        <v>2725</v>
      </c>
    </row>
    <row r="1203" spans="1:8" x14ac:dyDescent="0.25">
      <c r="A1203" t="s">
        <v>688</v>
      </c>
      <c r="B1203">
        <v>2312</v>
      </c>
      <c r="C1203" t="s">
        <v>1381</v>
      </c>
      <c r="D1203" t="s">
        <v>1374</v>
      </c>
      <c r="E1203" s="2">
        <v>43377.496990740743</v>
      </c>
      <c r="F1203" s="2">
        <v>44519.774699074071</v>
      </c>
      <c r="G1203">
        <v>17.690000000000001</v>
      </c>
      <c r="H1203" t="s">
        <v>2726</v>
      </c>
    </row>
    <row r="1204" spans="1:8" x14ac:dyDescent="0.25">
      <c r="A1204" t="s">
        <v>2727</v>
      </c>
      <c r="B1204">
        <v>1098</v>
      </c>
      <c r="C1204" t="s">
        <v>1379</v>
      </c>
      <c r="D1204" t="s">
        <v>1374</v>
      </c>
      <c r="E1204" s="2">
        <v>43473.633842592593</v>
      </c>
      <c r="F1204" s="2">
        <v>44513.132048611107</v>
      </c>
      <c r="G1204">
        <v>19.28</v>
      </c>
      <c r="H1204" t="s">
        <v>2728</v>
      </c>
    </row>
    <row r="1205" spans="1:8" x14ac:dyDescent="0.25">
      <c r="A1205" t="s">
        <v>209</v>
      </c>
      <c r="B1205">
        <v>1622</v>
      </c>
      <c r="C1205" t="s">
        <v>1373</v>
      </c>
      <c r="D1205" t="s">
        <v>1374</v>
      </c>
      <c r="E1205" s="2">
        <v>44869.750613425917</v>
      </c>
      <c r="F1205" s="2">
        <v>44860.750613425917</v>
      </c>
      <c r="G1205">
        <v>18.52</v>
      </c>
      <c r="H1205" t="s">
        <v>2729</v>
      </c>
    </row>
    <row r="1206" spans="1:8" x14ac:dyDescent="0.25">
      <c r="A1206" t="s">
        <v>997</v>
      </c>
      <c r="B1206">
        <v>1311</v>
      </c>
      <c r="C1206" t="s">
        <v>1373</v>
      </c>
      <c r="D1206" t="s">
        <v>1377</v>
      </c>
      <c r="E1206" s="2">
        <v>44622.489560185182</v>
      </c>
      <c r="F1206" s="2">
        <v>44744.572060185194</v>
      </c>
      <c r="G1206">
        <v>9.7899999999999991</v>
      </c>
      <c r="H1206" t="s">
        <v>2730</v>
      </c>
    </row>
    <row r="1207" spans="1:8" x14ac:dyDescent="0.25">
      <c r="A1207" t="s">
        <v>1083</v>
      </c>
      <c r="B1207">
        <v>1645</v>
      </c>
      <c r="C1207" t="s">
        <v>1379</v>
      </c>
      <c r="D1207" t="s">
        <v>1377</v>
      </c>
      <c r="E1207" s="2">
        <v>44642.144479166673</v>
      </c>
      <c r="F1207" s="2">
        <v>44610.144479166673</v>
      </c>
      <c r="G1207">
        <v>15.97</v>
      </c>
      <c r="H1207" t="s">
        <v>2731</v>
      </c>
    </row>
    <row r="1208" spans="1:8" x14ac:dyDescent="0.25">
      <c r="A1208" t="s">
        <v>992</v>
      </c>
      <c r="B1208">
        <v>2193</v>
      </c>
      <c r="C1208" t="s">
        <v>1373</v>
      </c>
      <c r="D1208" t="s">
        <v>1374</v>
      </c>
      <c r="E1208" s="2">
        <v>43540.769178240742</v>
      </c>
      <c r="F1208" s="2">
        <v>45130.679745370369</v>
      </c>
      <c r="G1208">
        <v>16.93</v>
      </c>
      <c r="H1208" t="s">
        <v>2732</v>
      </c>
    </row>
    <row r="1209" spans="1:8" x14ac:dyDescent="0.25">
      <c r="A1209" t="s">
        <v>1262</v>
      </c>
      <c r="B1209">
        <v>1459</v>
      </c>
      <c r="C1209" t="s">
        <v>1379</v>
      </c>
      <c r="D1209" t="s">
        <v>1374</v>
      </c>
      <c r="E1209" s="2">
        <v>44929.825972222221</v>
      </c>
      <c r="F1209" s="2">
        <v>44916.825972222221</v>
      </c>
      <c r="G1209">
        <v>12.96</v>
      </c>
      <c r="H1209" t="s">
        <v>2733</v>
      </c>
    </row>
    <row r="1210" spans="1:8" x14ac:dyDescent="0.25">
      <c r="A1210" t="s">
        <v>134</v>
      </c>
      <c r="B1210">
        <v>2120</v>
      </c>
      <c r="C1210" t="s">
        <v>1381</v>
      </c>
      <c r="D1210" t="s">
        <v>1377</v>
      </c>
      <c r="E1210" s="2">
        <v>44731.601956018523</v>
      </c>
      <c r="F1210" s="2">
        <v>44687.601956018523</v>
      </c>
      <c r="G1210">
        <v>14.39</v>
      </c>
      <c r="H1210" t="s">
        <v>2734</v>
      </c>
    </row>
    <row r="1211" spans="1:8" x14ac:dyDescent="0.25">
      <c r="A1211" t="s">
        <v>625</v>
      </c>
      <c r="B1211">
        <v>2360</v>
      </c>
      <c r="C1211" t="s">
        <v>1381</v>
      </c>
      <c r="D1211" t="s">
        <v>1374</v>
      </c>
      <c r="E1211" s="2">
        <v>44685.701817129629</v>
      </c>
      <c r="F1211" s="2">
        <v>45126.306307870371</v>
      </c>
      <c r="G1211">
        <v>7.64</v>
      </c>
      <c r="H1211" t="s">
        <v>2735</v>
      </c>
    </row>
    <row r="1212" spans="1:8" x14ac:dyDescent="0.25">
      <c r="A1212" t="s">
        <v>858</v>
      </c>
      <c r="B1212">
        <v>2448</v>
      </c>
      <c r="C1212" t="s">
        <v>1379</v>
      </c>
      <c r="D1212" t="s">
        <v>1374</v>
      </c>
      <c r="E1212" s="2">
        <v>44739.085682870369</v>
      </c>
      <c r="F1212" s="2">
        <v>44843.762928240743</v>
      </c>
      <c r="G1212">
        <v>12.5</v>
      </c>
      <c r="H1212" t="s">
        <v>2736</v>
      </c>
    </row>
    <row r="1213" spans="1:8" x14ac:dyDescent="0.25">
      <c r="A1213" t="s">
        <v>159</v>
      </c>
      <c r="B1213">
        <v>1055</v>
      </c>
      <c r="C1213" t="s">
        <v>1381</v>
      </c>
      <c r="D1213" t="s">
        <v>1374</v>
      </c>
      <c r="E1213" s="2">
        <v>44953.55976851852</v>
      </c>
      <c r="F1213" s="2">
        <v>45037.483414351853</v>
      </c>
      <c r="G1213">
        <v>9.65</v>
      </c>
      <c r="H1213" t="s">
        <v>2737</v>
      </c>
    </row>
    <row r="1214" spans="1:8" x14ac:dyDescent="0.25">
      <c r="A1214" t="s">
        <v>467</v>
      </c>
      <c r="B1214">
        <v>1233</v>
      </c>
      <c r="C1214" t="s">
        <v>1373</v>
      </c>
      <c r="D1214" t="s">
        <v>1374</v>
      </c>
      <c r="E1214" s="2">
        <v>44078.162800925929</v>
      </c>
      <c r="F1214" s="2">
        <v>45105.184120370373</v>
      </c>
      <c r="G1214">
        <v>17.11</v>
      </c>
      <c r="H1214" t="s">
        <v>2738</v>
      </c>
    </row>
    <row r="1215" spans="1:8" x14ac:dyDescent="0.25">
      <c r="A1215" t="s">
        <v>2739</v>
      </c>
      <c r="B1215">
        <v>1591</v>
      </c>
      <c r="C1215" t="s">
        <v>1379</v>
      </c>
      <c r="D1215" t="s">
        <v>1377</v>
      </c>
      <c r="E1215" s="2">
        <v>43758.399942129632</v>
      </c>
      <c r="F1215" s="2">
        <v>44950.846006944441</v>
      </c>
      <c r="G1215">
        <v>11.39</v>
      </c>
      <c r="H1215" t="s">
        <v>2740</v>
      </c>
    </row>
    <row r="1216" spans="1:8" x14ac:dyDescent="0.25">
      <c r="A1216" t="s">
        <v>763</v>
      </c>
      <c r="B1216">
        <v>2109</v>
      </c>
      <c r="C1216" t="s">
        <v>1381</v>
      </c>
      <c r="D1216" t="s">
        <v>1377</v>
      </c>
      <c r="E1216" s="2">
        <v>44426.369618055563</v>
      </c>
      <c r="F1216" s="2">
        <v>44593.008067129631</v>
      </c>
      <c r="G1216">
        <v>17.27</v>
      </c>
      <c r="H1216" t="s">
        <v>2741</v>
      </c>
    </row>
    <row r="1217" spans="1:8" x14ac:dyDescent="0.25">
      <c r="A1217" t="s">
        <v>1237</v>
      </c>
      <c r="B1217">
        <v>2196</v>
      </c>
      <c r="C1217" t="s">
        <v>1373</v>
      </c>
      <c r="D1217" t="s">
        <v>1377</v>
      </c>
      <c r="E1217" s="2">
        <v>44129.199374999997</v>
      </c>
      <c r="F1217" s="2">
        <v>44769.297164351847</v>
      </c>
      <c r="G1217">
        <v>11.71</v>
      </c>
      <c r="H1217" t="s">
        <v>2742</v>
      </c>
    </row>
    <row r="1218" spans="1:8" x14ac:dyDescent="0.25">
      <c r="A1218" t="s">
        <v>476</v>
      </c>
      <c r="B1218">
        <v>2315</v>
      </c>
      <c r="C1218" t="s">
        <v>1381</v>
      </c>
      <c r="D1218" t="s">
        <v>1374</v>
      </c>
      <c r="E1218" s="2">
        <v>44154.224722222221</v>
      </c>
      <c r="F1218" s="2">
        <v>44668.207858796297</v>
      </c>
      <c r="G1218">
        <v>16.16</v>
      </c>
      <c r="H1218" t="s">
        <v>2743</v>
      </c>
    </row>
    <row r="1219" spans="1:8" x14ac:dyDescent="0.25">
      <c r="A1219" t="s">
        <v>2744</v>
      </c>
      <c r="B1219">
        <v>1254</v>
      </c>
      <c r="C1219" t="s">
        <v>1373</v>
      </c>
      <c r="D1219" t="s">
        <v>1374</v>
      </c>
      <c r="E1219" s="2">
        <v>44317.695173611108</v>
      </c>
      <c r="F1219" s="2">
        <v>44812.231249999997</v>
      </c>
      <c r="G1219">
        <v>5.49</v>
      </c>
      <c r="H1219" t="s">
        <v>2745</v>
      </c>
    </row>
    <row r="1220" spans="1:8" x14ac:dyDescent="0.25">
      <c r="A1220" t="s">
        <v>1098</v>
      </c>
      <c r="B1220">
        <v>1721</v>
      </c>
      <c r="C1220" t="s">
        <v>1381</v>
      </c>
      <c r="D1220" t="s">
        <v>1374</v>
      </c>
      <c r="E1220" s="2">
        <v>44254.978483796287</v>
      </c>
      <c r="F1220" s="2">
        <v>45105.472592592603</v>
      </c>
      <c r="G1220">
        <v>7.53</v>
      </c>
      <c r="H1220" t="s">
        <v>2746</v>
      </c>
    </row>
    <row r="1221" spans="1:8" x14ac:dyDescent="0.25">
      <c r="A1221" t="s">
        <v>2747</v>
      </c>
      <c r="B1221">
        <v>2190</v>
      </c>
      <c r="C1221" t="s">
        <v>1373</v>
      </c>
      <c r="D1221" t="s">
        <v>1377</v>
      </c>
      <c r="E1221" s="2">
        <v>44630.548680555563</v>
      </c>
      <c r="F1221" s="2">
        <v>44812.012824074067</v>
      </c>
      <c r="G1221">
        <v>7.1</v>
      </c>
      <c r="H1221" t="s">
        <v>2748</v>
      </c>
    </row>
    <row r="1222" spans="1:8" x14ac:dyDescent="0.25">
      <c r="A1222" t="s">
        <v>542</v>
      </c>
      <c r="B1222">
        <v>1054</v>
      </c>
      <c r="C1222" t="s">
        <v>1381</v>
      </c>
      <c r="D1222" t="s">
        <v>1374</v>
      </c>
      <c r="E1222" s="2">
        <v>43852.644895833328</v>
      </c>
      <c r="F1222" s="2">
        <v>44502.243993055563</v>
      </c>
      <c r="G1222">
        <v>9.1199999999999992</v>
      </c>
      <c r="H1222" t="s">
        <v>2749</v>
      </c>
    </row>
    <row r="1223" spans="1:8" x14ac:dyDescent="0.25">
      <c r="A1223" t="s">
        <v>1246</v>
      </c>
      <c r="B1223">
        <v>1090</v>
      </c>
      <c r="C1223" t="s">
        <v>1379</v>
      </c>
      <c r="D1223" t="s">
        <v>1377</v>
      </c>
      <c r="E1223" s="2">
        <v>43446.390717592592</v>
      </c>
      <c r="F1223" s="2">
        <v>45009.69458333333</v>
      </c>
      <c r="G1223">
        <v>15.6</v>
      </c>
      <c r="H1223" t="s">
        <v>2750</v>
      </c>
    </row>
    <row r="1224" spans="1:8" x14ac:dyDescent="0.25">
      <c r="A1224" t="s">
        <v>1135</v>
      </c>
      <c r="B1224">
        <v>1857</v>
      </c>
      <c r="C1224" t="s">
        <v>1381</v>
      </c>
      <c r="D1224" t="s">
        <v>1374</v>
      </c>
      <c r="E1224" s="2">
        <v>43384.905393518522</v>
      </c>
      <c r="F1224" s="2">
        <v>45010.756504629629</v>
      </c>
      <c r="G1224">
        <v>18.91</v>
      </c>
      <c r="H1224" t="s">
        <v>2751</v>
      </c>
    </row>
    <row r="1225" spans="1:8" x14ac:dyDescent="0.25">
      <c r="A1225" t="s">
        <v>2752</v>
      </c>
      <c r="B1225">
        <v>2026</v>
      </c>
      <c r="C1225" t="s">
        <v>1379</v>
      </c>
      <c r="D1225" t="s">
        <v>1374</v>
      </c>
      <c r="E1225" s="2">
        <v>43894.954826388886</v>
      </c>
      <c r="F1225" s="2">
        <v>44815.404664351852</v>
      </c>
      <c r="G1225">
        <v>8.39</v>
      </c>
      <c r="H1225" t="s">
        <v>2753</v>
      </c>
    </row>
    <row r="1226" spans="1:8" x14ac:dyDescent="0.25">
      <c r="A1226" t="s">
        <v>1047</v>
      </c>
      <c r="B1226">
        <v>1450</v>
      </c>
      <c r="C1226" t="s">
        <v>1373</v>
      </c>
      <c r="D1226" t="s">
        <v>1377</v>
      </c>
      <c r="E1226" s="2">
        <v>44332.069803240738</v>
      </c>
      <c r="F1226" s="2">
        <v>45118.028749999998</v>
      </c>
      <c r="G1226">
        <v>15.8</v>
      </c>
      <c r="H1226" t="s">
        <v>2754</v>
      </c>
    </row>
    <row r="1227" spans="1:8" x14ac:dyDescent="0.25">
      <c r="A1227" t="s">
        <v>761</v>
      </c>
      <c r="B1227">
        <v>1173</v>
      </c>
      <c r="C1227" t="s">
        <v>1373</v>
      </c>
      <c r="D1227" t="s">
        <v>1377</v>
      </c>
      <c r="E1227" s="2">
        <v>43872.977627314824</v>
      </c>
      <c r="F1227" s="2">
        <v>44800.897951388892</v>
      </c>
      <c r="G1227">
        <v>16.82</v>
      </c>
      <c r="H1227" t="s">
        <v>2755</v>
      </c>
    </row>
    <row r="1228" spans="1:8" x14ac:dyDescent="0.25">
      <c r="A1228" t="s">
        <v>282</v>
      </c>
      <c r="B1228">
        <v>1563</v>
      </c>
      <c r="C1228" t="s">
        <v>1379</v>
      </c>
      <c r="D1228" t="s">
        <v>1374</v>
      </c>
      <c r="E1228" s="2">
        <v>44502.273159722223</v>
      </c>
      <c r="F1228" s="2">
        <v>44550.006365740737</v>
      </c>
      <c r="G1228">
        <v>17.18</v>
      </c>
      <c r="H1228" t="s">
        <v>2756</v>
      </c>
    </row>
    <row r="1229" spans="1:8" x14ac:dyDescent="0.25">
      <c r="A1229" t="s">
        <v>236</v>
      </c>
      <c r="B1229">
        <v>1356</v>
      </c>
      <c r="C1229" t="s">
        <v>1373</v>
      </c>
      <c r="D1229" t="s">
        <v>1377</v>
      </c>
      <c r="E1229" s="2">
        <v>44873.898773148147</v>
      </c>
      <c r="F1229" s="2">
        <v>44851.898773148147</v>
      </c>
      <c r="G1229">
        <v>9.3000000000000007</v>
      </c>
      <c r="H1229" t="s">
        <v>2757</v>
      </c>
    </row>
    <row r="1230" spans="1:8" x14ac:dyDescent="0.25">
      <c r="A1230" t="s">
        <v>531</v>
      </c>
      <c r="B1230">
        <v>1356</v>
      </c>
      <c r="C1230" t="s">
        <v>1373</v>
      </c>
      <c r="D1230" t="s">
        <v>1374</v>
      </c>
      <c r="E1230" s="2">
        <v>43610.82240740741</v>
      </c>
      <c r="F1230" s="2">
        <v>44682.695381944453</v>
      </c>
      <c r="G1230">
        <v>6.6</v>
      </c>
      <c r="H1230" t="s">
        <v>2758</v>
      </c>
    </row>
    <row r="1231" spans="1:8" x14ac:dyDescent="0.25">
      <c r="A1231" t="s">
        <v>2759</v>
      </c>
      <c r="B1231">
        <v>1995</v>
      </c>
      <c r="C1231" t="s">
        <v>1379</v>
      </c>
      <c r="D1231" t="s">
        <v>1377</v>
      </c>
      <c r="E1231" s="2">
        <v>44412.404363425929</v>
      </c>
      <c r="F1231" s="2">
        <v>45087.092002314806</v>
      </c>
      <c r="G1231">
        <v>16.82</v>
      </c>
      <c r="H1231" t="s">
        <v>2760</v>
      </c>
    </row>
    <row r="1232" spans="1:8" x14ac:dyDescent="0.25">
      <c r="A1232" t="s">
        <v>439</v>
      </c>
      <c r="B1232">
        <v>2453</v>
      </c>
      <c r="C1232" t="s">
        <v>1381</v>
      </c>
      <c r="D1232" t="s">
        <v>1377</v>
      </c>
      <c r="E1232" s="2">
        <v>44086.583078703698</v>
      </c>
      <c r="F1232" s="2">
        <v>44795.578819444447</v>
      </c>
      <c r="G1232">
        <v>12.38</v>
      </c>
      <c r="H1232" t="s">
        <v>2761</v>
      </c>
    </row>
    <row r="1233" spans="1:8" x14ac:dyDescent="0.25">
      <c r="A1233" t="s">
        <v>174</v>
      </c>
      <c r="B1233">
        <v>1833</v>
      </c>
      <c r="C1233" t="s">
        <v>1381</v>
      </c>
      <c r="D1233" t="s">
        <v>1374</v>
      </c>
      <c r="E1233" s="2">
        <v>43447.426828703698</v>
      </c>
      <c r="F1233" s="2">
        <v>44562.415532407409</v>
      </c>
      <c r="G1233">
        <v>12.5</v>
      </c>
      <c r="H1233" t="s">
        <v>2762</v>
      </c>
    </row>
    <row r="1234" spans="1:8" x14ac:dyDescent="0.25">
      <c r="A1234" t="s">
        <v>2763</v>
      </c>
      <c r="B1234">
        <v>2111</v>
      </c>
      <c r="C1234" t="s">
        <v>1373</v>
      </c>
      <c r="D1234" t="s">
        <v>1374</v>
      </c>
      <c r="E1234" s="2">
        <v>43831.80878472222</v>
      </c>
      <c r="F1234" s="2">
        <v>44586.628703703696</v>
      </c>
      <c r="G1234">
        <v>14.66</v>
      </c>
      <c r="H1234" t="s">
        <v>2764</v>
      </c>
    </row>
    <row r="1235" spans="1:8" x14ac:dyDescent="0.25">
      <c r="A1235" t="s">
        <v>1111</v>
      </c>
      <c r="B1235">
        <v>2386</v>
      </c>
      <c r="C1235" t="s">
        <v>1379</v>
      </c>
      <c r="D1235" t="s">
        <v>1377</v>
      </c>
      <c r="E1235" s="2">
        <v>44897.118923611109</v>
      </c>
      <c r="F1235" s="2">
        <v>44864.118923611109</v>
      </c>
      <c r="G1235">
        <v>14.54</v>
      </c>
      <c r="H1235" t="s">
        <v>2765</v>
      </c>
    </row>
    <row r="1236" spans="1:8" x14ac:dyDescent="0.25">
      <c r="A1236" t="s">
        <v>875</v>
      </c>
      <c r="B1236">
        <v>1547</v>
      </c>
      <c r="C1236" t="s">
        <v>1373</v>
      </c>
      <c r="D1236" t="s">
        <v>1377</v>
      </c>
      <c r="E1236" s="2">
        <v>43691.376828703702</v>
      </c>
      <c r="F1236" s="2">
        <v>44469.892361111109</v>
      </c>
      <c r="G1236">
        <v>12.76</v>
      </c>
      <c r="H1236" t="s">
        <v>2766</v>
      </c>
    </row>
    <row r="1237" spans="1:8" x14ac:dyDescent="0.25">
      <c r="A1237" t="s">
        <v>306</v>
      </c>
      <c r="B1237">
        <v>1462</v>
      </c>
      <c r="C1237" t="s">
        <v>1379</v>
      </c>
      <c r="D1237" t="s">
        <v>1374</v>
      </c>
      <c r="E1237" s="2">
        <v>43382.412627314807</v>
      </c>
      <c r="F1237" s="2">
        <v>45085.974166666667</v>
      </c>
      <c r="G1237">
        <v>16.46</v>
      </c>
      <c r="H1237" t="s">
        <v>2767</v>
      </c>
    </row>
    <row r="1238" spans="1:8" x14ac:dyDescent="0.25">
      <c r="A1238" t="s">
        <v>635</v>
      </c>
      <c r="B1238">
        <v>2289</v>
      </c>
      <c r="C1238" t="s">
        <v>1373</v>
      </c>
      <c r="D1238" t="s">
        <v>1377</v>
      </c>
      <c r="E1238" s="2">
        <v>44603.105497685188</v>
      </c>
      <c r="F1238" s="2">
        <v>44633.227662037039</v>
      </c>
      <c r="G1238">
        <v>19.600000000000001</v>
      </c>
      <c r="H1238" t="s">
        <v>2768</v>
      </c>
    </row>
    <row r="1239" spans="1:8" x14ac:dyDescent="0.25">
      <c r="A1239" t="s">
        <v>1353</v>
      </c>
      <c r="B1239">
        <v>2447</v>
      </c>
      <c r="C1239" t="s">
        <v>1379</v>
      </c>
      <c r="D1239" t="s">
        <v>1374</v>
      </c>
      <c r="E1239" s="2">
        <v>44032.219259259262</v>
      </c>
      <c r="F1239" s="2">
        <v>45034.24322916667</v>
      </c>
      <c r="G1239">
        <v>15.87</v>
      </c>
      <c r="H1239" t="s">
        <v>2769</v>
      </c>
    </row>
    <row r="1240" spans="1:8" x14ac:dyDescent="0.25">
      <c r="A1240" t="s">
        <v>596</v>
      </c>
      <c r="B1240">
        <v>2083</v>
      </c>
      <c r="C1240" t="s">
        <v>1373</v>
      </c>
      <c r="D1240" t="s">
        <v>1374</v>
      </c>
      <c r="E1240" s="2">
        <v>44996.338599537034</v>
      </c>
      <c r="F1240" s="2">
        <v>44949.338599537034</v>
      </c>
      <c r="G1240">
        <v>12.63</v>
      </c>
      <c r="H1240" t="s">
        <v>2770</v>
      </c>
    </row>
    <row r="1241" spans="1:8" x14ac:dyDescent="0.25">
      <c r="A1241" t="s">
        <v>848</v>
      </c>
      <c r="B1241">
        <v>1073</v>
      </c>
      <c r="C1241" t="s">
        <v>1379</v>
      </c>
      <c r="D1241" t="s">
        <v>1377</v>
      </c>
      <c r="E1241" s="2">
        <v>44542.840231481481</v>
      </c>
      <c r="F1241" s="2">
        <v>44778.791400462957</v>
      </c>
      <c r="G1241">
        <v>6.71</v>
      </c>
      <c r="H1241" t="s">
        <v>2771</v>
      </c>
    </row>
    <row r="1242" spans="1:8" x14ac:dyDescent="0.25">
      <c r="A1242" t="s">
        <v>1014</v>
      </c>
      <c r="B1242">
        <v>2012</v>
      </c>
      <c r="C1242" t="s">
        <v>1379</v>
      </c>
      <c r="D1242" t="s">
        <v>1374</v>
      </c>
      <c r="E1242" s="2">
        <v>43759.372673611113</v>
      </c>
      <c r="F1242" s="2">
        <v>45016.062476851846</v>
      </c>
      <c r="G1242">
        <v>9.9</v>
      </c>
      <c r="H1242" t="s">
        <v>2772</v>
      </c>
    </row>
    <row r="1243" spans="1:8" x14ac:dyDescent="0.25">
      <c r="A1243" t="s">
        <v>570</v>
      </c>
      <c r="B1243">
        <v>1771</v>
      </c>
      <c r="C1243" t="s">
        <v>1381</v>
      </c>
      <c r="D1243" t="s">
        <v>1377</v>
      </c>
      <c r="E1243" s="2">
        <v>44533.894733796304</v>
      </c>
      <c r="F1243" s="2">
        <v>44826.477708333332</v>
      </c>
      <c r="G1243">
        <v>19.489999999999998</v>
      </c>
      <c r="H1243" t="s">
        <v>2773</v>
      </c>
    </row>
    <row r="1244" spans="1:8" x14ac:dyDescent="0.25">
      <c r="A1244" t="s">
        <v>401</v>
      </c>
      <c r="B1244">
        <v>1795</v>
      </c>
      <c r="C1244" t="s">
        <v>1373</v>
      </c>
      <c r="D1244" t="s">
        <v>1374</v>
      </c>
      <c r="E1244" s="2">
        <v>44525.834166666667</v>
      </c>
      <c r="F1244" s="2">
        <v>44712.528032407397</v>
      </c>
      <c r="G1244">
        <v>13.58</v>
      </c>
      <c r="H1244" t="s">
        <v>2774</v>
      </c>
    </row>
    <row r="1245" spans="1:8" x14ac:dyDescent="0.25">
      <c r="A1245" t="s">
        <v>564</v>
      </c>
      <c r="B1245">
        <v>2053</v>
      </c>
      <c r="C1245" t="s">
        <v>1373</v>
      </c>
      <c r="D1245" t="s">
        <v>1374</v>
      </c>
      <c r="E1245" s="2">
        <v>44346.54928240741</v>
      </c>
      <c r="F1245" s="2">
        <v>44899.161319444444</v>
      </c>
      <c r="G1245">
        <v>15.1</v>
      </c>
      <c r="H1245" t="s">
        <v>2775</v>
      </c>
    </row>
    <row r="1246" spans="1:8" x14ac:dyDescent="0.25">
      <c r="A1246" t="s">
        <v>1082</v>
      </c>
      <c r="B1246">
        <v>1857</v>
      </c>
      <c r="C1246" t="s">
        <v>1379</v>
      </c>
      <c r="D1246" t="s">
        <v>1374</v>
      </c>
      <c r="E1246" s="2">
        <v>44408.659236111111</v>
      </c>
      <c r="F1246" s="2">
        <v>45087.762523148151</v>
      </c>
      <c r="G1246">
        <v>15.2</v>
      </c>
      <c r="H1246" t="s">
        <v>2776</v>
      </c>
    </row>
    <row r="1247" spans="1:8" x14ac:dyDescent="0.25">
      <c r="A1247" t="s">
        <v>171</v>
      </c>
      <c r="B1247">
        <v>2471</v>
      </c>
      <c r="C1247" t="s">
        <v>1379</v>
      </c>
      <c r="D1247" t="s">
        <v>1374</v>
      </c>
      <c r="E1247" s="2">
        <v>44241.258946759262</v>
      </c>
      <c r="F1247" s="2">
        <v>44702.546712962961</v>
      </c>
      <c r="G1247">
        <v>8.68</v>
      </c>
      <c r="H1247" t="s">
        <v>2777</v>
      </c>
    </row>
    <row r="1248" spans="1:8" x14ac:dyDescent="0.25">
      <c r="A1248" t="s">
        <v>1117</v>
      </c>
      <c r="B1248">
        <v>2252</v>
      </c>
      <c r="C1248" t="s">
        <v>1373</v>
      </c>
      <c r="D1248" t="s">
        <v>1374</v>
      </c>
      <c r="E1248" s="2">
        <v>44277.338773148149</v>
      </c>
      <c r="F1248" s="2">
        <v>44625.950104166674</v>
      </c>
      <c r="G1248">
        <v>13.76</v>
      </c>
      <c r="H1248" t="s">
        <v>2778</v>
      </c>
    </row>
    <row r="1249" spans="1:8" x14ac:dyDescent="0.25">
      <c r="A1249" t="s">
        <v>342</v>
      </c>
      <c r="B1249">
        <v>2109</v>
      </c>
      <c r="C1249" t="s">
        <v>1379</v>
      </c>
      <c r="D1249" t="s">
        <v>1374</v>
      </c>
      <c r="E1249" s="2">
        <v>44428.065416666657</v>
      </c>
      <c r="F1249" s="2">
        <v>45119.740069444437</v>
      </c>
      <c r="G1249">
        <v>7.27</v>
      </c>
      <c r="H1249" t="s">
        <v>2779</v>
      </c>
    </row>
    <row r="1250" spans="1:8" x14ac:dyDescent="0.25">
      <c r="A1250" t="s">
        <v>881</v>
      </c>
      <c r="B1250">
        <v>2420</v>
      </c>
      <c r="C1250" t="s">
        <v>1381</v>
      </c>
      <c r="D1250" t="s">
        <v>1374</v>
      </c>
      <c r="E1250" s="2">
        <v>43401.506192129629</v>
      </c>
      <c r="F1250" s="2">
        <v>44694.970995370371</v>
      </c>
      <c r="G1250">
        <v>18.45</v>
      </c>
      <c r="H1250" t="s">
        <v>2780</v>
      </c>
    </row>
    <row r="1251" spans="1:8" x14ac:dyDescent="0.25">
      <c r="A1251" t="s">
        <v>923</v>
      </c>
      <c r="B1251">
        <v>1709</v>
      </c>
      <c r="C1251" t="s">
        <v>1379</v>
      </c>
      <c r="D1251" t="s">
        <v>1374</v>
      </c>
      <c r="E1251" s="2">
        <v>44842.035810185182</v>
      </c>
      <c r="F1251" s="2">
        <v>45106.345972222232</v>
      </c>
      <c r="G1251">
        <v>16.71</v>
      </c>
      <c r="H1251" t="s">
        <v>2781</v>
      </c>
    </row>
    <row r="1252" spans="1:8" x14ac:dyDescent="0.25">
      <c r="A1252" t="s">
        <v>748</v>
      </c>
      <c r="B1252">
        <v>1127</v>
      </c>
      <c r="C1252" t="s">
        <v>1379</v>
      </c>
      <c r="D1252" t="s">
        <v>1377</v>
      </c>
      <c r="E1252" s="2">
        <v>44808.879317129627</v>
      </c>
      <c r="F1252" s="2">
        <v>44789.879317129627</v>
      </c>
      <c r="G1252">
        <v>9.43</v>
      </c>
      <c r="H1252" t="s">
        <v>2782</v>
      </c>
    </row>
    <row r="1253" spans="1:8" x14ac:dyDescent="0.25">
      <c r="A1253" t="s">
        <v>417</v>
      </c>
      <c r="B1253">
        <v>2310</v>
      </c>
      <c r="C1253" t="s">
        <v>1381</v>
      </c>
      <c r="D1253" t="s">
        <v>1377</v>
      </c>
      <c r="E1253" s="2">
        <v>43583.793067129627</v>
      </c>
      <c r="F1253" s="2">
        <v>44659.330555555563</v>
      </c>
      <c r="G1253">
        <v>16.329999999999998</v>
      </c>
      <c r="H1253" t="s">
        <v>2783</v>
      </c>
    </row>
    <row r="1254" spans="1:8" x14ac:dyDescent="0.25">
      <c r="A1254" t="s">
        <v>669</v>
      </c>
      <c r="B1254">
        <v>1643</v>
      </c>
      <c r="C1254" t="s">
        <v>1373</v>
      </c>
      <c r="D1254" t="s">
        <v>1374</v>
      </c>
      <c r="E1254" s="2">
        <v>43698.021805555552</v>
      </c>
      <c r="F1254" s="2">
        <v>44981.703668981478</v>
      </c>
      <c r="G1254">
        <v>14.5</v>
      </c>
      <c r="H1254" t="s">
        <v>2784</v>
      </c>
    </row>
    <row r="1255" spans="1:8" x14ac:dyDescent="0.25">
      <c r="A1255" t="s">
        <v>984</v>
      </c>
      <c r="B1255">
        <v>2042</v>
      </c>
      <c r="C1255" t="s">
        <v>1379</v>
      </c>
      <c r="D1255" t="s">
        <v>1377</v>
      </c>
      <c r="E1255" s="2">
        <v>43922.540173611109</v>
      </c>
      <c r="F1255" s="2">
        <v>44705.709780092591</v>
      </c>
      <c r="G1255">
        <v>16.36</v>
      </c>
      <c r="H1255" t="s">
        <v>2785</v>
      </c>
    </row>
    <row r="1256" spans="1:8" x14ac:dyDescent="0.25">
      <c r="A1256" t="s">
        <v>982</v>
      </c>
      <c r="B1256">
        <v>2239</v>
      </c>
      <c r="C1256" t="s">
        <v>1373</v>
      </c>
      <c r="D1256" t="s">
        <v>1377</v>
      </c>
      <c r="E1256" s="2">
        <v>43782.354837962957</v>
      </c>
      <c r="F1256" s="2">
        <v>44843.925393518519</v>
      </c>
      <c r="G1256">
        <v>19.79</v>
      </c>
      <c r="H1256" t="s">
        <v>2786</v>
      </c>
    </row>
    <row r="1257" spans="1:8" x14ac:dyDescent="0.25">
      <c r="A1257" t="s">
        <v>407</v>
      </c>
      <c r="B1257">
        <v>2278</v>
      </c>
      <c r="C1257" t="s">
        <v>1379</v>
      </c>
      <c r="D1257" t="s">
        <v>1374</v>
      </c>
      <c r="E1257" s="2">
        <v>43559.461516203701</v>
      </c>
      <c r="F1257" s="2">
        <v>44871.971435185187</v>
      </c>
      <c r="G1257">
        <v>18.37</v>
      </c>
      <c r="H1257" t="s">
        <v>2787</v>
      </c>
    </row>
    <row r="1258" spans="1:8" x14ac:dyDescent="0.25">
      <c r="A1258" t="s">
        <v>1056</v>
      </c>
      <c r="B1258">
        <v>2340</v>
      </c>
      <c r="C1258" t="s">
        <v>1381</v>
      </c>
      <c r="D1258" t="s">
        <v>1377</v>
      </c>
      <c r="E1258" s="2">
        <v>43440.813437500001</v>
      </c>
      <c r="F1258" s="2">
        <v>44490.711817129632</v>
      </c>
      <c r="G1258">
        <v>16.100000000000001</v>
      </c>
      <c r="H1258" t="s">
        <v>2788</v>
      </c>
    </row>
    <row r="1259" spans="1:8" x14ac:dyDescent="0.25">
      <c r="A1259" t="s">
        <v>2789</v>
      </c>
      <c r="B1259">
        <v>1668</v>
      </c>
      <c r="C1259" t="s">
        <v>1381</v>
      </c>
      <c r="D1259" t="s">
        <v>1374</v>
      </c>
      <c r="E1259" s="2">
        <v>43705.369375000002</v>
      </c>
      <c r="F1259" s="2">
        <v>45126.368726851862</v>
      </c>
      <c r="G1259">
        <v>16.5</v>
      </c>
      <c r="H1259" t="s">
        <v>2790</v>
      </c>
    </row>
    <row r="1260" spans="1:8" x14ac:dyDescent="0.25">
      <c r="A1260" t="s">
        <v>1041</v>
      </c>
      <c r="B1260">
        <v>1857</v>
      </c>
      <c r="C1260" t="s">
        <v>1373</v>
      </c>
      <c r="D1260" t="s">
        <v>1374</v>
      </c>
      <c r="E1260" s="2">
        <v>44103.524942129632</v>
      </c>
      <c r="F1260" s="2">
        <v>44790.781493055547</v>
      </c>
      <c r="G1260">
        <v>10.33</v>
      </c>
      <c r="H1260" t="s">
        <v>2791</v>
      </c>
    </row>
    <row r="1261" spans="1:8" x14ac:dyDescent="0.25">
      <c r="A1261" t="s">
        <v>592</v>
      </c>
      <c r="B1261">
        <v>2269</v>
      </c>
      <c r="C1261" t="s">
        <v>1381</v>
      </c>
      <c r="D1261" t="s">
        <v>1374</v>
      </c>
      <c r="E1261" s="2">
        <v>43822.41982638889</v>
      </c>
      <c r="F1261" s="2">
        <v>44685.934988425928</v>
      </c>
      <c r="G1261">
        <v>18</v>
      </c>
      <c r="H1261" t="s">
        <v>2792</v>
      </c>
    </row>
    <row r="1262" spans="1:8" x14ac:dyDescent="0.25">
      <c r="A1262" t="s">
        <v>347</v>
      </c>
      <c r="B1262">
        <v>1159</v>
      </c>
      <c r="C1262" t="s">
        <v>1381</v>
      </c>
      <c r="D1262" t="s">
        <v>1377</v>
      </c>
      <c r="E1262" s="2">
        <v>44811.728449074071</v>
      </c>
      <c r="F1262" s="2">
        <v>45132.685057870367</v>
      </c>
      <c r="G1262">
        <v>8.41</v>
      </c>
      <c r="H1262" t="s">
        <v>2793</v>
      </c>
    </row>
    <row r="1263" spans="1:8" x14ac:dyDescent="0.25">
      <c r="A1263" t="s">
        <v>115</v>
      </c>
      <c r="B1263">
        <v>2372</v>
      </c>
      <c r="C1263" t="s">
        <v>1379</v>
      </c>
      <c r="D1263" t="s">
        <v>1374</v>
      </c>
      <c r="E1263" s="2">
        <v>44050.002928240741</v>
      </c>
      <c r="F1263" s="2">
        <v>44589.378564814811</v>
      </c>
      <c r="G1263">
        <v>7.97</v>
      </c>
      <c r="H1263" t="s">
        <v>2794</v>
      </c>
    </row>
    <row r="1264" spans="1:8" x14ac:dyDescent="0.25">
      <c r="A1264" t="s">
        <v>1075</v>
      </c>
      <c r="B1264">
        <v>1502</v>
      </c>
      <c r="C1264" t="s">
        <v>1381</v>
      </c>
      <c r="D1264" t="s">
        <v>1377</v>
      </c>
      <c r="E1264" s="2">
        <v>44845.888078703712</v>
      </c>
      <c r="F1264" s="2">
        <v>45039.017314814817</v>
      </c>
      <c r="G1264">
        <v>11.8</v>
      </c>
      <c r="H1264" t="s">
        <v>2795</v>
      </c>
    </row>
    <row r="1265" spans="1:8" x14ac:dyDescent="0.25">
      <c r="A1265" t="s">
        <v>214</v>
      </c>
      <c r="B1265">
        <v>1354</v>
      </c>
      <c r="C1265" t="s">
        <v>1379</v>
      </c>
      <c r="D1265" t="s">
        <v>1377</v>
      </c>
      <c r="E1265" s="2">
        <v>44443.958298611113</v>
      </c>
      <c r="F1265" s="2">
        <v>44557.661041666674</v>
      </c>
      <c r="G1265">
        <v>10.9</v>
      </c>
      <c r="H1265" t="s">
        <v>2796</v>
      </c>
    </row>
    <row r="1266" spans="1:8" x14ac:dyDescent="0.25">
      <c r="A1266" t="s">
        <v>331</v>
      </c>
      <c r="B1266">
        <v>1188</v>
      </c>
      <c r="C1266" t="s">
        <v>1379</v>
      </c>
      <c r="D1266" t="s">
        <v>1374</v>
      </c>
      <c r="E1266" s="2">
        <v>44883.378125000003</v>
      </c>
      <c r="F1266" s="2">
        <v>44840.378125000003</v>
      </c>
      <c r="G1266">
        <v>14.18</v>
      </c>
      <c r="H1266" t="s">
        <v>2797</v>
      </c>
    </row>
    <row r="1267" spans="1:8" x14ac:dyDescent="0.25">
      <c r="A1267" t="s">
        <v>1361</v>
      </c>
      <c r="B1267">
        <v>1498</v>
      </c>
      <c r="C1267" t="s">
        <v>1379</v>
      </c>
      <c r="D1267" t="s">
        <v>1377</v>
      </c>
      <c r="E1267" s="2">
        <v>43544.744953703703</v>
      </c>
      <c r="F1267" s="2">
        <v>44754.148217592592</v>
      </c>
      <c r="G1267">
        <v>7.8</v>
      </c>
      <c r="H1267" t="s">
        <v>2798</v>
      </c>
    </row>
    <row r="1268" spans="1:8" x14ac:dyDescent="0.25">
      <c r="A1268" t="s">
        <v>1334</v>
      </c>
      <c r="B1268">
        <v>1981</v>
      </c>
      <c r="C1268" t="s">
        <v>1379</v>
      </c>
      <c r="D1268" t="s">
        <v>1374</v>
      </c>
      <c r="E1268" s="2">
        <v>44727.067615740743</v>
      </c>
      <c r="F1268" s="2">
        <v>45046.48510416667</v>
      </c>
      <c r="G1268">
        <v>15.63</v>
      </c>
      <c r="H1268" t="s">
        <v>2799</v>
      </c>
    </row>
    <row r="1269" spans="1:8" x14ac:dyDescent="0.25">
      <c r="A1269" t="s">
        <v>57</v>
      </c>
      <c r="B1269">
        <v>1742</v>
      </c>
      <c r="C1269" t="s">
        <v>1381</v>
      </c>
      <c r="D1269" t="s">
        <v>1374</v>
      </c>
      <c r="E1269" s="2">
        <v>43533.058159722219</v>
      </c>
      <c r="F1269" s="2">
        <v>44655.278344907398</v>
      </c>
      <c r="G1269">
        <v>12.25</v>
      </c>
      <c r="H1269" t="s">
        <v>2800</v>
      </c>
    </row>
    <row r="1270" spans="1:8" x14ac:dyDescent="0.25">
      <c r="A1270" t="s">
        <v>206</v>
      </c>
      <c r="B1270">
        <v>1800</v>
      </c>
      <c r="C1270" t="s">
        <v>1379</v>
      </c>
      <c r="D1270" t="s">
        <v>1377</v>
      </c>
      <c r="E1270" s="2">
        <v>43552.796284722222</v>
      </c>
      <c r="F1270" s="2">
        <v>44730.712534722217</v>
      </c>
      <c r="G1270">
        <v>12.82</v>
      </c>
      <c r="H1270" t="s">
        <v>2801</v>
      </c>
    </row>
    <row r="1271" spans="1:8" x14ac:dyDescent="0.25">
      <c r="A1271" t="s">
        <v>1267</v>
      </c>
      <c r="B1271">
        <v>1176</v>
      </c>
      <c r="C1271" t="s">
        <v>1373</v>
      </c>
      <c r="D1271" t="s">
        <v>1374</v>
      </c>
      <c r="E1271" s="2">
        <v>43948.334791666668</v>
      </c>
      <c r="F1271" s="2">
        <v>44608.566041666672</v>
      </c>
      <c r="G1271">
        <v>9.27</v>
      </c>
      <c r="H1271" t="s">
        <v>2802</v>
      </c>
    </row>
    <row r="1272" spans="1:8" x14ac:dyDescent="0.25">
      <c r="A1272" t="s">
        <v>2803</v>
      </c>
      <c r="B1272">
        <v>1922</v>
      </c>
      <c r="C1272" t="s">
        <v>1373</v>
      </c>
      <c r="D1272" t="s">
        <v>1374</v>
      </c>
      <c r="E1272" s="2">
        <v>43564.771944444437</v>
      </c>
      <c r="F1272" s="2">
        <v>44538.163090277783</v>
      </c>
      <c r="G1272">
        <v>19.39</v>
      </c>
      <c r="H1272" t="s">
        <v>2804</v>
      </c>
    </row>
    <row r="1273" spans="1:8" x14ac:dyDescent="0.25">
      <c r="A1273" t="s">
        <v>824</v>
      </c>
      <c r="B1273">
        <v>2441</v>
      </c>
      <c r="C1273" t="s">
        <v>1373</v>
      </c>
      <c r="D1273" t="s">
        <v>1377</v>
      </c>
      <c r="E1273" s="2">
        <v>44656.985810185193</v>
      </c>
      <c r="F1273" s="2">
        <v>44771.062662037039</v>
      </c>
      <c r="G1273">
        <v>18.89</v>
      </c>
      <c r="H1273" t="s">
        <v>2805</v>
      </c>
    </row>
    <row r="1274" spans="1:8" x14ac:dyDescent="0.25">
      <c r="A1274" t="s">
        <v>53</v>
      </c>
      <c r="B1274">
        <v>1952</v>
      </c>
      <c r="C1274" t="s">
        <v>1373</v>
      </c>
      <c r="D1274" t="s">
        <v>1377</v>
      </c>
      <c r="E1274" s="2">
        <v>45007.607037037043</v>
      </c>
      <c r="F1274" s="2">
        <v>45040.981956018521</v>
      </c>
      <c r="G1274">
        <v>15.5</v>
      </c>
      <c r="H1274" t="s">
        <v>2806</v>
      </c>
    </row>
    <row r="1275" spans="1:8" x14ac:dyDescent="0.25">
      <c r="A1275" t="s">
        <v>129</v>
      </c>
      <c r="B1275">
        <v>1356</v>
      </c>
      <c r="C1275" t="s">
        <v>1373</v>
      </c>
      <c r="D1275" t="s">
        <v>1377</v>
      </c>
      <c r="E1275" s="2">
        <v>44460.097442129627</v>
      </c>
      <c r="F1275" s="2">
        <v>44783.226493055547</v>
      </c>
      <c r="G1275">
        <v>5.45</v>
      </c>
      <c r="H1275" t="s">
        <v>2807</v>
      </c>
    </row>
    <row r="1276" spans="1:8" x14ac:dyDescent="0.25">
      <c r="A1276" t="s">
        <v>465</v>
      </c>
      <c r="B1276">
        <v>1662</v>
      </c>
      <c r="C1276" t="s">
        <v>1373</v>
      </c>
      <c r="D1276" t="s">
        <v>1374</v>
      </c>
      <c r="E1276" s="2">
        <v>44815.425844907397</v>
      </c>
      <c r="F1276" s="2">
        <v>44781.425844907397</v>
      </c>
      <c r="G1276">
        <v>14.99</v>
      </c>
      <c r="H1276" t="s">
        <v>2808</v>
      </c>
    </row>
    <row r="1277" spans="1:8" x14ac:dyDescent="0.25">
      <c r="A1277" t="s">
        <v>85</v>
      </c>
      <c r="B1277">
        <v>1734</v>
      </c>
      <c r="C1277" t="s">
        <v>1373</v>
      </c>
      <c r="D1277" t="s">
        <v>1374</v>
      </c>
      <c r="E1277" s="2">
        <v>43873.119444444441</v>
      </c>
      <c r="F1277" s="2">
        <v>44488.948599537027</v>
      </c>
      <c r="G1277">
        <v>9.19</v>
      </c>
      <c r="H1277" t="s">
        <v>2809</v>
      </c>
    </row>
    <row r="1278" spans="1:8" x14ac:dyDescent="0.25">
      <c r="A1278" t="s">
        <v>1201</v>
      </c>
      <c r="B1278">
        <v>2159</v>
      </c>
      <c r="C1278" t="s">
        <v>1379</v>
      </c>
      <c r="D1278" t="s">
        <v>1374</v>
      </c>
      <c r="E1278" s="2">
        <v>44091.87059027778</v>
      </c>
      <c r="F1278" s="2">
        <v>45027.860150462962</v>
      </c>
      <c r="G1278">
        <v>18.600000000000001</v>
      </c>
      <c r="H1278" t="s">
        <v>2810</v>
      </c>
    </row>
    <row r="1279" spans="1:8" x14ac:dyDescent="0.25">
      <c r="A1279" t="s">
        <v>1078</v>
      </c>
      <c r="B1279">
        <v>1023</v>
      </c>
      <c r="C1279" t="s">
        <v>1381</v>
      </c>
      <c r="D1279" t="s">
        <v>1377</v>
      </c>
      <c r="E1279" s="2">
        <v>43565.918206018519</v>
      </c>
      <c r="F1279" s="2">
        <v>44700.626111111109</v>
      </c>
      <c r="G1279">
        <v>15.29</v>
      </c>
      <c r="H1279" t="s">
        <v>2811</v>
      </c>
    </row>
    <row r="1280" spans="1:8" x14ac:dyDescent="0.25">
      <c r="A1280" t="s">
        <v>1346</v>
      </c>
      <c r="B1280">
        <v>1152</v>
      </c>
      <c r="C1280" t="s">
        <v>1379</v>
      </c>
      <c r="D1280" t="s">
        <v>1374</v>
      </c>
      <c r="E1280" s="2">
        <v>43469.347974537042</v>
      </c>
      <c r="F1280" s="2">
        <v>44896.854456018518</v>
      </c>
      <c r="G1280">
        <v>13.25</v>
      </c>
      <c r="H1280" t="s">
        <v>2812</v>
      </c>
    </row>
    <row r="1281" spans="1:8" x14ac:dyDescent="0.25">
      <c r="A1281" t="s">
        <v>1012</v>
      </c>
      <c r="B1281">
        <v>2459</v>
      </c>
      <c r="C1281" t="s">
        <v>1381</v>
      </c>
      <c r="D1281" t="s">
        <v>1377</v>
      </c>
      <c r="E1281" s="2">
        <v>44861.446076388893</v>
      </c>
      <c r="F1281" s="2">
        <v>44940.887164351851</v>
      </c>
      <c r="G1281">
        <v>13.69</v>
      </c>
      <c r="H1281" t="s">
        <v>2813</v>
      </c>
    </row>
    <row r="1282" spans="1:8" x14ac:dyDescent="0.25">
      <c r="A1282" t="s">
        <v>49</v>
      </c>
      <c r="B1282">
        <v>1914</v>
      </c>
      <c r="C1282" t="s">
        <v>1373</v>
      </c>
      <c r="D1282" t="s">
        <v>1374</v>
      </c>
      <c r="E1282" s="2">
        <v>44249.33289351852</v>
      </c>
      <c r="F1282" s="2">
        <v>44472.127395833333</v>
      </c>
      <c r="G1282">
        <v>13.46</v>
      </c>
      <c r="H1282" t="s">
        <v>2814</v>
      </c>
    </row>
    <row r="1283" spans="1:8" x14ac:dyDescent="0.25">
      <c r="A1283" t="s">
        <v>328</v>
      </c>
      <c r="B1283">
        <v>2408</v>
      </c>
      <c r="C1283" t="s">
        <v>1381</v>
      </c>
      <c r="D1283" t="s">
        <v>1377</v>
      </c>
      <c r="E1283" s="2">
        <v>44458.427708333344</v>
      </c>
      <c r="F1283" s="2">
        <v>44815.149375000001</v>
      </c>
      <c r="G1283">
        <v>10.199999999999999</v>
      </c>
      <c r="H1283" t="s">
        <v>2815</v>
      </c>
    </row>
    <row r="1284" spans="1:8" x14ac:dyDescent="0.25">
      <c r="A1284" t="s">
        <v>902</v>
      </c>
      <c r="B1284">
        <v>1225</v>
      </c>
      <c r="C1284" t="s">
        <v>1379</v>
      </c>
      <c r="D1284" t="s">
        <v>1377</v>
      </c>
      <c r="E1284" s="2">
        <v>43865.920590277783</v>
      </c>
      <c r="F1284" s="2">
        <v>44911.156099537038</v>
      </c>
      <c r="G1284">
        <v>16.399999999999999</v>
      </c>
      <c r="H1284" t="s">
        <v>2816</v>
      </c>
    </row>
    <row r="1285" spans="1:8" x14ac:dyDescent="0.25">
      <c r="A1285" t="s">
        <v>2817</v>
      </c>
      <c r="B1285">
        <v>1270</v>
      </c>
      <c r="C1285" t="s">
        <v>1379</v>
      </c>
      <c r="D1285" t="s">
        <v>1377</v>
      </c>
      <c r="E1285" s="2">
        <v>43509.940034722233</v>
      </c>
      <c r="F1285" s="2">
        <v>45096.904641203713</v>
      </c>
      <c r="G1285">
        <v>6.84</v>
      </c>
      <c r="H1285" t="s">
        <v>2818</v>
      </c>
    </row>
    <row r="1286" spans="1:8" x14ac:dyDescent="0.25">
      <c r="A1286" t="s">
        <v>996</v>
      </c>
      <c r="B1286">
        <v>1797</v>
      </c>
      <c r="C1286" t="s">
        <v>1379</v>
      </c>
      <c r="D1286" t="s">
        <v>1377</v>
      </c>
      <c r="E1286" s="2">
        <v>43447.834837962961</v>
      </c>
      <c r="F1286" s="2">
        <v>44643.966469907413</v>
      </c>
      <c r="G1286">
        <v>16.45</v>
      </c>
      <c r="H1286" t="s">
        <v>2819</v>
      </c>
    </row>
    <row r="1287" spans="1:8" x14ac:dyDescent="0.25">
      <c r="A1287" t="s">
        <v>841</v>
      </c>
      <c r="B1287">
        <v>1768</v>
      </c>
      <c r="C1287" t="s">
        <v>1381</v>
      </c>
      <c r="D1287" t="s">
        <v>1377</v>
      </c>
      <c r="E1287" s="2">
        <v>44881.337337962963</v>
      </c>
      <c r="F1287" s="2">
        <v>44835.337337962963</v>
      </c>
      <c r="G1287">
        <v>15.94</v>
      </c>
      <c r="H1287" t="s">
        <v>2820</v>
      </c>
    </row>
    <row r="1288" spans="1:8" x14ac:dyDescent="0.25">
      <c r="A1288" t="s">
        <v>372</v>
      </c>
      <c r="B1288">
        <v>1296</v>
      </c>
      <c r="C1288" t="s">
        <v>1379</v>
      </c>
      <c r="D1288" t="s">
        <v>1374</v>
      </c>
      <c r="E1288" s="2">
        <v>43808.978784722232</v>
      </c>
      <c r="F1288" s="2">
        <v>44473.456319444442</v>
      </c>
      <c r="G1288">
        <v>15.16</v>
      </c>
      <c r="H1288" t="s">
        <v>2821</v>
      </c>
    </row>
    <row r="1289" spans="1:8" x14ac:dyDescent="0.25">
      <c r="A1289" t="s">
        <v>256</v>
      </c>
      <c r="B1289">
        <v>1681</v>
      </c>
      <c r="C1289" t="s">
        <v>1379</v>
      </c>
      <c r="D1289" t="s">
        <v>1377</v>
      </c>
      <c r="E1289" s="2">
        <v>44883.954756944448</v>
      </c>
      <c r="F1289" s="2">
        <v>44870.954756944448</v>
      </c>
      <c r="G1289">
        <v>14.3</v>
      </c>
      <c r="H1289" t="s">
        <v>2822</v>
      </c>
    </row>
    <row r="1290" spans="1:8" x14ac:dyDescent="0.25">
      <c r="A1290" t="s">
        <v>429</v>
      </c>
      <c r="B1290">
        <v>2059</v>
      </c>
      <c r="C1290" t="s">
        <v>1381</v>
      </c>
      <c r="D1290" t="s">
        <v>1377</v>
      </c>
      <c r="E1290" s="2">
        <v>44763.342002314806</v>
      </c>
      <c r="F1290" s="2">
        <v>44759.342002314806</v>
      </c>
      <c r="G1290">
        <v>8.77</v>
      </c>
      <c r="H1290" t="s">
        <v>2823</v>
      </c>
    </row>
    <row r="1291" spans="1:8" x14ac:dyDescent="0.25">
      <c r="A1291" t="s">
        <v>600</v>
      </c>
      <c r="B1291">
        <v>1947</v>
      </c>
      <c r="C1291" t="s">
        <v>1379</v>
      </c>
      <c r="D1291" t="s">
        <v>1374</v>
      </c>
      <c r="E1291" s="2">
        <v>44982.55982638889</v>
      </c>
      <c r="F1291" s="2">
        <v>44968.55982638889</v>
      </c>
      <c r="G1291">
        <v>17.62</v>
      </c>
      <c r="H1291" t="s">
        <v>2824</v>
      </c>
    </row>
    <row r="1292" spans="1:8" x14ac:dyDescent="0.25">
      <c r="A1292" t="s">
        <v>1226</v>
      </c>
      <c r="B1292">
        <v>1343</v>
      </c>
      <c r="C1292" t="s">
        <v>1373</v>
      </c>
      <c r="D1292" t="s">
        <v>1374</v>
      </c>
      <c r="E1292" s="2">
        <v>44532.613900462973</v>
      </c>
      <c r="F1292" s="2">
        <v>45037.988368055558</v>
      </c>
      <c r="G1292">
        <v>18.559999999999999</v>
      </c>
      <c r="H1292" t="s">
        <v>2825</v>
      </c>
    </row>
    <row r="1293" spans="1:8" x14ac:dyDescent="0.25">
      <c r="A1293" t="s">
        <v>1280</v>
      </c>
      <c r="B1293">
        <v>1532</v>
      </c>
      <c r="C1293" t="s">
        <v>1379</v>
      </c>
      <c r="D1293" t="s">
        <v>1374</v>
      </c>
      <c r="E1293" s="2">
        <v>43549.458240740743</v>
      </c>
      <c r="F1293" s="2">
        <v>44752.14640046296</v>
      </c>
      <c r="G1293">
        <v>12.89</v>
      </c>
      <c r="H1293" t="s">
        <v>2826</v>
      </c>
    </row>
    <row r="1294" spans="1:8" x14ac:dyDescent="0.25">
      <c r="A1294" t="s">
        <v>963</v>
      </c>
      <c r="B1294">
        <v>1323</v>
      </c>
      <c r="C1294" t="s">
        <v>1373</v>
      </c>
      <c r="D1294" t="s">
        <v>1377</v>
      </c>
      <c r="E1294" s="2">
        <v>44859.912372685183</v>
      </c>
      <c r="F1294" s="2">
        <v>44835.912372685183</v>
      </c>
      <c r="G1294">
        <v>13.26</v>
      </c>
      <c r="H1294" t="s">
        <v>2827</v>
      </c>
    </row>
    <row r="1295" spans="1:8" x14ac:dyDescent="0.25">
      <c r="A1295" t="s">
        <v>801</v>
      </c>
      <c r="B1295">
        <v>1691</v>
      </c>
      <c r="C1295" t="s">
        <v>1379</v>
      </c>
      <c r="D1295" t="s">
        <v>1377</v>
      </c>
      <c r="E1295" s="2">
        <v>43403.032638888893</v>
      </c>
      <c r="F1295" s="2">
        <v>45133.149583333332</v>
      </c>
      <c r="G1295">
        <v>12.36</v>
      </c>
      <c r="H1295" t="s">
        <v>2828</v>
      </c>
    </row>
    <row r="1296" spans="1:8" x14ac:dyDescent="0.25">
      <c r="A1296" t="s">
        <v>682</v>
      </c>
      <c r="B1296">
        <v>1884</v>
      </c>
      <c r="C1296" t="s">
        <v>1373</v>
      </c>
      <c r="D1296" t="s">
        <v>1377</v>
      </c>
      <c r="E1296" s="2">
        <v>44166.545787037037</v>
      </c>
      <c r="F1296" s="2">
        <v>44503.540960648148</v>
      </c>
      <c r="G1296">
        <v>14.72</v>
      </c>
      <c r="H1296" t="s">
        <v>2829</v>
      </c>
    </row>
    <row r="1297" spans="1:8" x14ac:dyDescent="0.25">
      <c r="A1297" t="s">
        <v>157</v>
      </c>
      <c r="B1297">
        <v>1898</v>
      </c>
      <c r="C1297" t="s">
        <v>1379</v>
      </c>
      <c r="D1297" t="s">
        <v>1374</v>
      </c>
      <c r="E1297" s="2">
        <v>44687.808055555557</v>
      </c>
      <c r="F1297" s="2">
        <v>45057.576493055552</v>
      </c>
      <c r="G1297">
        <v>18.600000000000001</v>
      </c>
      <c r="H1297" t="s">
        <v>2830</v>
      </c>
    </row>
    <row r="1298" spans="1:8" x14ac:dyDescent="0.25">
      <c r="A1298" t="s">
        <v>460</v>
      </c>
      <c r="B1298">
        <v>1021</v>
      </c>
      <c r="C1298" t="s">
        <v>1373</v>
      </c>
      <c r="D1298" t="s">
        <v>1374</v>
      </c>
      <c r="E1298" s="2">
        <v>43613.980613425927</v>
      </c>
      <c r="F1298" s="2">
        <v>45017.16</v>
      </c>
      <c r="G1298">
        <v>5.2</v>
      </c>
      <c r="H1298" t="s">
        <v>2831</v>
      </c>
    </row>
    <row r="1299" spans="1:8" x14ac:dyDescent="0.25">
      <c r="A1299" t="s">
        <v>77</v>
      </c>
      <c r="B1299">
        <v>1842</v>
      </c>
      <c r="C1299" t="s">
        <v>1381</v>
      </c>
      <c r="D1299" t="s">
        <v>1374</v>
      </c>
      <c r="E1299" s="2">
        <v>43925.278379629628</v>
      </c>
      <c r="F1299" s="2">
        <v>44707.681134259263</v>
      </c>
      <c r="G1299">
        <v>9.65</v>
      </c>
      <c r="H1299" t="s">
        <v>2832</v>
      </c>
    </row>
    <row r="1300" spans="1:8" x14ac:dyDescent="0.25">
      <c r="A1300" t="s">
        <v>550</v>
      </c>
      <c r="B1300">
        <v>2147</v>
      </c>
      <c r="C1300" t="s">
        <v>1379</v>
      </c>
      <c r="D1300" t="s">
        <v>1377</v>
      </c>
      <c r="E1300" s="2">
        <v>44692.449675925927</v>
      </c>
      <c r="F1300" s="2">
        <v>44994.136365740742</v>
      </c>
      <c r="G1300">
        <v>10.75</v>
      </c>
      <c r="H1300" t="s">
        <v>2833</v>
      </c>
    </row>
    <row r="1301" spans="1:8" x14ac:dyDescent="0.25">
      <c r="A1301" t="s">
        <v>2834</v>
      </c>
      <c r="B1301">
        <v>2128</v>
      </c>
      <c r="C1301" t="s">
        <v>1373</v>
      </c>
      <c r="D1301" t="s">
        <v>1377</v>
      </c>
      <c r="E1301" s="2">
        <v>44276.474432870367</v>
      </c>
      <c r="F1301" s="2">
        <v>44649.224953703713</v>
      </c>
      <c r="G1301">
        <v>15.38</v>
      </c>
      <c r="H1301" t="s">
        <v>2835</v>
      </c>
    </row>
    <row r="1302" spans="1:8" x14ac:dyDescent="0.25">
      <c r="A1302" t="s">
        <v>188</v>
      </c>
      <c r="B1302">
        <v>1976</v>
      </c>
      <c r="C1302" t="s">
        <v>1373</v>
      </c>
      <c r="D1302" t="s">
        <v>1377</v>
      </c>
      <c r="E1302" s="2">
        <v>44963.953206018523</v>
      </c>
      <c r="F1302" s="2">
        <v>44959.953206018523</v>
      </c>
      <c r="G1302">
        <v>13.42</v>
      </c>
      <c r="H1302" t="s">
        <v>2836</v>
      </c>
    </row>
    <row r="1303" spans="1:8" x14ac:dyDescent="0.25">
      <c r="A1303" t="s">
        <v>768</v>
      </c>
      <c r="B1303">
        <v>1765</v>
      </c>
      <c r="C1303" t="s">
        <v>1373</v>
      </c>
      <c r="D1303" t="s">
        <v>1374</v>
      </c>
      <c r="E1303" s="2">
        <v>43376.301319444443</v>
      </c>
      <c r="F1303" s="2">
        <v>45120.313252314823</v>
      </c>
      <c r="G1303">
        <v>5.35</v>
      </c>
      <c r="H1303" t="s">
        <v>2837</v>
      </c>
    </row>
    <row r="1304" spans="1:8" x14ac:dyDescent="0.25">
      <c r="A1304" t="s">
        <v>897</v>
      </c>
      <c r="B1304">
        <v>2280</v>
      </c>
      <c r="C1304" t="s">
        <v>1373</v>
      </c>
      <c r="D1304" t="s">
        <v>1374</v>
      </c>
      <c r="E1304" s="2">
        <v>43438.689039351862</v>
      </c>
      <c r="F1304" s="2">
        <v>44473.805115740739</v>
      </c>
      <c r="G1304">
        <v>12.96</v>
      </c>
      <c r="H1304" t="s">
        <v>2838</v>
      </c>
    </row>
    <row r="1305" spans="1:8" x14ac:dyDescent="0.25">
      <c r="A1305" t="s">
        <v>2839</v>
      </c>
      <c r="B1305">
        <v>1237</v>
      </c>
      <c r="C1305" t="s">
        <v>1381</v>
      </c>
      <c r="D1305" t="s">
        <v>1374</v>
      </c>
      <c r="E1305" s="2">
        <v>43895.292303240742</v>
      </c>
      <c r="F1305" s="2">
        <v>44621.583437499998</v>
      </c>
      <c r="G1305">
        <v>18.38</v>
      </c>
      <c r="H1305" t="s">
        <v>2840</v>
      </c>
    </row>
    <row r="1306" spans="1:8" x14ac:dyDescent="0.25">
      <c r="A1306" t="s">
        <v>740</v>
      </c>
      <c r="B1306">
        <v>1812</v>
      </c>
      <c r="C1306" t="s">
        <v>1381</v>
      </c>
      <c r="D1306" t="s">
        <v>1377</v>
      </c>
      <c r="E1306" s="2">
        <v>44746.519317129627</v>
      </c>
      <c r="F1306" s="2">
        <v>44826.680995370371</v>
      </c>
      <c r="G1306">
        <v>8.18</v>
      </c>
      <c r="H1306" t="s">
        <v>2841</v>
      </c>
    </row>
    <row r="1307" spans="1:8" x14ac:dyDescent="0.25">
      <c r="A1307" t="s">
        <v>547</v>
      </c>
      <c r="B1307">
        <v>1846</v>
      </c>
      <c r="C1307" t="s">
        <v>1379</v>
      </c>
      <c r="D1307" t="s">
        <v>1374</v>
      </c>
      <c r="E1307" s="2">
        <v>43929.486562500002</v>
      </c>
      <c r="F1307" s="2">
        <v>44943.682349537034</v>
      </c>
      <c r="G1307">
        <v>17.2</v>
      </c>
      <c r="H1307" t="s">
        <v>2842</v>
      </c>
    </row>
    <row r="1308" spans="1:8" x14ac:dyDescent="0.25">
      <c r="A1308" t="s">
        <v>759</v>
      </c>
      <c r="B1308">
        <v>1877</v>
      </c>
      <c r="C1308" t="s">
        <v>1381</v>
      </c>
      <c r="D1308" t="s">
        <v>1377</v>
      </c>
      <c r="E1308" s="2">
        <v>44468.323113425933</v>
      </c>
      <c r="F1308" s="2">
        <v>44579.591736111113</v>
      </c>
      <c r="G1308">
        <v>19.920000000000002</v>
      </c>
      <c r="H1308" t="s">
        <v>2843</v>
      </c>
    </row>
    <row r="1309" spans="1:8" x14ac:dyDescent="0.25">
      <c r="A1309" t="s">
        <v>1179</v>
      </c>
      <c r="B1309">
        <v>1457</v>
      </c>
      <c r="C1309" t="s">
        <v>1379</v>
      </c>
      <c r="D1309" t="s">
        <v>1374</v>
      </c>
      <c r="E1309" s="2">
        <v>43757.374293981477</v>
      </c>
      <c r="F1309" s="2">
        <v>44710.53020833333</v>
      </c>
      <c r="G1309">
        <v>10.34</v>
      </c>
      <c r="H1309" t="s">
        <v>2844</v>
      </c>
    </row>
    <row r="1310" spans="1:8" x14ac:dyDescent="0.25">
      <c r="A1310" t="s">
        <v>1104</v>
      </c>
      <c r="B1310">
        <v>1419</v>
      </c>
      <c r="C1310" t="s">
        <v>1373</v>
      </c>
      <c r="D1310" t="s">
        <v>1377</v>
      </c>
      <c r="E1310" s="2">
        <v>44261.902453703697</v>
      </c>
      <c r="F1310" s="2">
        <v>44709.61550925926</v>
      </c>
      <c r="G1310">
        <v>17.16</v>
      </c>
      <c r="H1310" t="s">
        <v>2845</v>
      </c>
    </row>
    <row r="1311" spans="1:8" x14ac:dyDescent="0.25">
      <c r="A1311" t="s">
        <v>865</v>
      </c>
      <c r="B1311">
        <v>1869</v>
      </c>
      <c r="C1311" t="s">
        <v>1381</v>
      </c>
      <c r="D1311" t="s">
        <v>1374</v>
      </c>
      <c r="E1311" s="2">
        <v>43443.067523148151</v>
      </c>
      <c r="F1311" s="2">
        <v>44956.069988425923</v>
      </c>
      <c r="G1311">
        <v>19.79</v>
      </c>
      <c r="H1311" t="s">
        <v>2846</v>
      </c>
    </row>
    <row r="1312" spans="1:8" x14ac:dyDescent="0.25">
      <c r="A1312" t="s">
        <v>1171</v>
      </c>
      <c r="B1312">
        <v>1775</v>
      </c>
      <c r="C1312" t="s">
        <v>1379</v>
      </c>
      <c r="D1312" t="s">
        <v>1374</v>
      </c>
      <c r="E1312" s="2">
        <v>43687.783784722233</v>
      </c>
      <c r="F1312" s="2">
        <v>44937.769502314812</v>
      </c>
      <c r="G1312">
        <v>8.48</v>
      </c>
      <c r="H1312" t="s">
        <v>2847</v>
      </c>
    </row>
    <row r="1313" spans="1:8" x14ac:dyDescent="0.25">
      <c r="A1313" t="s">
        <v>414</v>
      </c>
      <c r="B1313">
        <v>2402</v>
      </c>
      <c r="C1313" t="s">
        <v>1379</v>
      </c>
      <c r="D1313" t="s">
        <v>1377</v>
      </c>
      <c r="E1313" s="2">
        <v>44548.600428240738</v>
      </c>
      <c r="F1313" s="2">
        <v>44507.600428240738</v>
      </c>
      <c r="G1313">
        <v>18.86</v>
      </c>
      <c r="H1313" t="s">
        <v>2848</v>
      </c>
    </row>
    <row r="1314" spans="1:8" x14ac:dyDescent="0.25">
      <c r="A1314" t="s">
        <v>1349</v>
      </c>
      <c r="B1314">
        <v>1398</v>
      </c>
      <c r="C1314" t="s">
        <v>1379</v>
      </c>
      <c r="D1314" t="s">
        <v>1377</v>
      </c>
      <c r="E1314" s="2">
        <v>44208.22383101852</v>
      </c>
      <c r="F1314" s="2">
        <v>44896.855451388888</v>
      </c>
      <c r="G1314">
        <v>6.86</v>
      </c>
      <c r="H1314" t="s">
        <v>2849</v>
      </c>
    </row>
    <row r="1315" spans="1:8" x14ac:dyDescent="0.25">
      <c r="A1315" t="s">
        <v>1131</v>
      </c>
      <c r="B1315">
        <v>1923</v>
      </c>
      <c r="C1315" t="s">
        <v>1379</v>
      </c>
      <c r="D1315" t="s">
        <v>1374</v>
      </c>
      <c r="E1315" s="2">
        <v>44095.215300925927</v>
      </c>
      <c r="F1315" s="2">
        <v>44752.807500000003</v>
      </c>
      <c r="G1315">
        <v>13.73</v>
      </c>
      <c r="H1315" t="s">
        <v>2850</v>
      </c>
    </row>
    <row r="1316" spans="1:8" x14ac:dyDescent="0.25">
      <c r="A1316" t="s">
        <v>503</v>
      </c>
      <c r="B1316">
        <v>1966</v>
      </c>
      <c r="C1316" t="s">
        <v>1381</v>
      </c>
      <c r="D1316" t="s">
        <v>1377</v>
      </c>
      <c r="E1316" s="2">
        <v>43386.565034722233</v>
      </c>
      <c r="F1316" s="2">
        <v>44738.605474537027</v>
      </c>
      <c r="G1316">
        <v>16.59</v>
      </c>
      <c r="H1316" t="s">
        <v>2851</v>
      </c>
    </row>
    <row r="1317" spans="1:8" x14ac:dyDescent="0.25">
      <c r="A1317" t="s">
        <v>2852</v>
      </c>
      <c r="B1317">
        <v>2372</v>
      </c>
      <c r="C1317" t="s">
        <v>1379</v>
      </c>
      <c r="D1317" t="s">
        <v>1377</v>
      </c>
      <c r="E1317" s="2">
        <v>43370.774016203701</v>
      </c>
      <c r="F1317" s="2">
        <v>44666.877685185187</v>
      </c>
      <c r="G1317">
        <v>5.82</v>
      </c>
      <c r="H1317" t="s">
        <v>2853</v>
      </c>
    </row>
    <row r="1318" spans="1:8" x14ac:dyDescent="0.25">
      <c r="A1318" t="s">
        <v>108</v>
      </c>
      <c r="B1318">
        <v>2006</v>
      </c>
      <c r="C1318" t="s">
        <v>1381</v>
      </c>
      <c r="D1318" t="s">
        <v>1377</v>
      </c>
      <c r="E1318" s="2">
        <v>43888.269062500003</v>
      </c>
      <c r="F1318" s="2">
        <v>44744.728831018518</v>
      </c>
      <c r="G1318">
        <v>13.21</v>
      </c>
      <c r="H1318" t="s">
        <v>2854</v>
      </c>
    </row>
    <row r="1319" spans="1:8" x14ac:dyDescent="0.25">
      <c r="A1319" t="s">
        <v>906</v>
      </c>
      <c r="B1319">
        <v>2236</v>
      </c>
      <c r="C1319" t="s">
        <v>1373</v>
      </c>
      <c r="D1319" t="s">
        <v>1377</v>
      </c>
      <c r="E1319" s="2">
        <v>44036.375393518523</v>
      </c>
      <c r="F1319" s="2">
        <v>45025.48269675926</v>
      </c>
      <c r="G1319">
        <v>14.61</v>
      </c>
      <c r="H1319" t="s">
        <v>2855</v>
      </c>
    </row>
    <row r="1320" spans="1:8" x14ac:dyDescent="0.25">
      <c r="A1320" t="s">
        <v>1270</v>
      </c>
      <c r="B1320">
        <v>1269</v>
      </c>
      <c r="C1320" t="s">
        <v>1379</v>
      </c>
      <c r="D1320" t="s">
        <v>1374</v>
      </c>
      <c r="E1320" s="2">
        <v>44924.330717592587</v>
      </c>
      <c r="F1320" s="2">
        <v>44912.330717592587</v>
      </c>
      <c r="G1320">
        <v>19.579999999999998</v>
      </c>
      <c r="H1320" t="s">
        <v>2856</v>
      </c>
    </row>
    <row r="1321" spans="1:8" x14ac:dyDescent="0.25">
      <c r="A1321" t="s">
        <v>1007</v>
      </c>
      <c r="B1321">
        <v>2480</v>
      </c>
      <c r="C1321" t="s">
        <v>1381</v>
      </c>
      <c r="D1321" t="s">
        <v>1374</v>
      </c>
      <c r="E1321" s="2">
        <v>44358.306469907409</v>
      </c>
      <c r="F1321" s="2">
        <v>44530.152418981481</v>
      </c>
      <c r="G1321">
        <v>5.55</v>
      </c>
      <c r="H1321" t="s">
        <v>2857</v>
      </c>
    </row>
    <row r="1322" spans="1:8" x14ac:dyDescent="0.25">
      <c r="A1322" t="s">
        <v>280</v>
      </c>
      <c r="B1322">
        <v>2179</v>
      </c>
      <c r="C1322" t="s">
        <v>1381</v>
      </c>
      <c r="D1322" t="s">
        <v>1374</v>
      </c>
      <c r="E1322" s="2">
        <v>43454.781701388893</v>
      </c>
      <c r="F1322" s="2">
        <v>44823.03087962963</v>
      </c>
      <c r="G1322">
        <v>13.14</v>
      </c>
      <c r="H1322" t="s">
        <v>2858</v>
      </c>
    </row>
    <row r="1323" spans="1:8" x14ac:dyDescent="0.25">
      <c r="A1323" t="s">
        <v>764</v>
      </c>
      <c r="B1323">
        <v>2101</v>
      </c>
      <c r="C1323" t="s">
        <v>1381</v>
      </c>
      <c r="D1323" t="s">
        <v>1374</v>
      </c>
      <c r="E1323" s="2">
        <v>43910.419953703713</v>
      </c>
      <c r="F1323" s="2">
        <v>44473.600624999999</v>
      </c>
      <c r="G1323">
        <v>19.34</v>
      </c>
      <c r="H1323" t="s">
        <v>2859</v>
      </c>
    </row>
    <row r="1324" spans="1:8" x14ac:dyDescent="0.25">
      <c r="A1324" t="s">
        <v>1308</v>
      </c>
      <c r="B1324">
        <v>1623</v>
      </c>
      <c r="C1324" t="s">
        <v>1381</v>
      </c>
      <c r="D1324" t="s">
        <v>1377</v>
      </c>
      <c r="E1324" s="2">
        <v>44853.756666666668</v>
      </c>
      <c r="F1324" s="2">
        <v>44966.437280092592</v>
      </c>
      <c r="G1324">
        <v>13.93</v>
      </c>
      <c r="H1324" t="s">
        <v>2860</v>
      </c>
    </row>
    <row r="1325" spans="1:8" x14ac:dyDescent="0.25">
      <c r="A1325" t="s">
        <v>2861</v>
      </c>
      <c r="B1325">
        <v>1670</v>
      </c>
      <c r="C1325" t="s">
        <v>1381</v>
      </c>
      <c r="D1325" t="s">
        <v>1374</v>
      </c>
      <c r="E1325" s="2">
        <v>43512.692870370367</v>
      </c>
      <c r="F1325" s="2">
        <v>44975.965682870366</v>
      </c>
      <c r="G1325">
        <v>9.6999999999999993</v>
      </c>
      <c r="H1325" t="s">
        <v>2862</v>
      </c>
    </row>
    <row r="1326" spans="1:8" x14ac:dyDescent="0.25">
      <c r="A1326" t="s">
        <v>409</v>
      </c>
      <c r="B1326">
        <v>1274</v>
      </c>
      <c r="C1326" t="s">
        <v>1373</v>
      </c>
      <c r="D1326" t="s">
        <v>1377</v>
      </c>
      <c r="E1326" s="2">
        <v>44419.347500000003</v>
      </c>
      <c r="F1326" s="2">
        <v>44605.02715277778</v>
      </c>
      <c r="G1326">
        <v>16.5</v>
      </c>
      <c r="H1326" t="s">
        <v>2863</v>
      </c>
    </row>
    <row r="1327" spans="1:8" x14ac:dyDescent="0.25">
      <c r="A1327" t="s">
        <v>2864</v>
      </c>
      <c r="B1327">
        <v>1986</v>
      </c>
      <c r="C1327" t="s">
        <v>1373</v>
      </c>
      <c r="D1327" t="s">
        <v>1374</v>
      </c>
      <c r="E1327" s="2">
        <v>44131.977395833332</v>
      </c>
      <c r="F1327" s="2">
        <v>44922.293379629627</v>
      </c>
      <c r="G1327">
        <v>11.55</v>
      </c>
      <c r="H1327" t="s">
        <v>2865</v>
      </c>
    </row>
    <row r="1328" spans="1:8" x14ac:dyDescent="0.25">
      <c r="A1328" t="s">
        <v>453</v>
      </c>
      <c r="B1328">
        <v>1213</v>
      </c>
      <c r="C1328" t="s">
        <v>1373</v>
      </c>
      <c r="D1328" t="s">
        <v>1374</v>
      </c>
      <c r="E1328" s="2">
        <v>44417.808310185188</v>
      </c>
      <c r="F1328" s="2">
        <v>44942.740243055552</v>
      </c>
      <c r="G1328">
        <v>19.989999999999998</v>
      </c>
      <c r="H1328" t="s">
        <v>2866</v>
      </c>
    </row>
    <row r="1329" spans="1:8" x14ac:dyDescent="0.25">
      <c r="A1329" t="s">
        <v>420</v>
      </c>
      <c r="B1329">
        <v>2443</v>
      </c>
      <c r="C1329" t="s">
        <v>1373</v>
      </c>
      <c r="D1329" t="s">
        <v>1374</v>
      </c>
      <c r="E1329" s="2">
        <v>44670.637129629627</v>
      </c>
      <c r="F1329" s="2">
        <v>44927.587916666656</v>
      </c>
      <c r="G1329">
        <v>8.14</v>
      </c>
      <c r="H1329" t="s">
        <v>2867</v>
      </c>
    </row>
    <row r="1330" spans="1:8" x14ac:dyDescent="0.25">
      <c r="A1330" t="s">
        <v>1175</v>
      </c>
      <c r="B1330">
        <v>1699</v>
      </c>
      <c r="C1330" t="s">
        <v>1373</v>
      </c>
      <c r="D1330" t="s">
        <v>1374</v>
      </c>
      <c r="E1330" s="2">
        <v>43744.342442129629</v>
      </c>
      <c r="F1330" s="2">
        <v>44838.047939814824</v>
      </c>
      <c r="G1330">
        <v>10.72</v>
      </c>
      <c r="H1330" t="s">
        <v>2868</v>
      </c>
    </row>
    <row r="1331" spans="1:8" x14ac:dyDescent="0.25">
      <c r="A1331" t="s">
        <v>556</v>
      </c>
      <c r="B1331">
        <v>1107</v>
      </c>
      <c r="C1331" t="s">
        <v>1373</v>
      </c>
      <c r="D1331" t="s">
        <v>1377</v>
      </c>
      <c r="E1331" s="2">
        <v>43771.870729166672</v>
      </c>
      <c r="F1331" s="2">
        <v>44608.447013888886</v>
      </c>
      <c r="G1331">
        <v>13.29</v>
      </c>
      <c r="H1331" t="s">
        <v>2869</v>
      </c>
    </row>
    <row r="1332" spans="1:8" x14ac:dyDescent="0.25">
      <c r="A1332" t="s">
        <v>1268</v>
      </c>
      <c r="B1332">
        <v>2144</v>
      </c>
      <c r="C1332" t="s">
        <v>1373</v>
      </c>
      <c r="D1332" t="s">
        <v>1377</v>
      </c>
      <c r="E1332" s="2">
        <v>43867.159074074072</v>
      </c>
      <c r="F1332" s="2">
        <v>44650.808657407397</v>
      </c>
      <c r="G1332">
        <v>16.2</v>
      </c>
      <c r="H1332" t="s">
        <v>2870</v>
      </c>
    </row>
    <row r="1333" spans="1:8" x14ac:dyDescent="0.25">
      <c r="A1333" t="s">
        <v>658</v>
      </c>
      <c r="B1333">
        <v>2443</v>
      </c>
      <c r="C1333" t="s">
        <v>1373</v>
      </c>
      <c r="D1333" t="s">
        <v>1377</v>
      </c>
      <c r="E1333" s="2">
        <v>44537.404988425929</v>
      </c>
      <c r="F1333" s="2">
        <v>44882.328217592592</v>
      </c>
      <c r="G1333">
        <v>12.36</v>
      </c>
      <c r="H1333" t="s">
        <v>2871</v>
      </c>
    </row>
    <row r="1334" spans="1:8" x14ac:dyDescent="0.25">
      <c r="A1334" t="s">
        <v>438</v>
      </c>
      <c r="B1334">
        <v>1582</v>
      </c>
      <c r="C1334" t="s">
        <v>1373</v>
      </c>
      <c r="D1334" t="s">
        <v>1374</v>
      </c>
      <c r="E1334" s="2">
        <v>44400.034212962957</v>
      </c>
      <c r="F1334" s="2">
        <v>45107.936678240738</v>
      </c>
      <c r="G1334">
        <v>10.3</v>
      </c>
      <c r="H1334" t="s">
        <v>2872</v>
      </c>
    </row>
    <row r="1335" spans="1:8" x14ac:dyDescent="0.25">
      <c r="A1335" t="s">
        <v>218</v>
      </c>
      <c r="B1335">
        <v>2364</v>
      </c>
      <c r="C1335" t="s">
        <v>1373</v>
      </c>
      <c r="D1335" t="s">
        <v>1377</v>
      </c>
      <c r="E1335" s="2">
        <v>43493.368483796286</v>
      </c>
      <c r="F1335" s="2">
        <v>45092.124120370368</v>
      </c>
      <c r="G1335">
        <v>18.739999999999998</v>
      </c>
      <c r="H1335" t="s">
        <v>2873</v>
      </c>
    </row>
    <row r="1336" spans="1:8" x14ac:dyDescent="0.25">
      <c r="A1336" t="s">
        <v>746</v>
      </c>
      <c r="B1336">
        <v>1057</v>
      </c>
      <c r="C1336" t="s">
        <v>1381</v>
      </c>
      <c r="D1336" t="s">
        <v>1377</v>
      </c>
      <c r="E1336" s="2">
        <v>44429.797349537039</v>
      </c>
      <c r="F1336" s="2">
        <v>44684.545590277783</v>
      </c>
      <c r="G1336">
        <v>11.68</v>
      </c>
      <c r="H1336" t="s">
        <v>2874</v>
      </c>
    </row>
    <row r="1337" spans="1:8" x14ac:dyDescent="0.25">
      <c r="A1337" t="s">
        <v>116</v>
      </c>
      <c r="B1337">
        <v>1024</v>
      </c>
      <c r="C1337" t="s">
        <v>1373</v>
      </c>
      <c r="D1337" t="s">
        <v>1374</v>
      </c>
      <c r="E1337" s="2">
        <v>43483.462557870371</v>
      </c>
      <c r="F1337" s="2">
        <v>44506.622349537043</v>
      </c>
      <c r="G1337">
        <v>11.55</v>
      </c>
      <c r="H1337" t="s">
        <v>2875</v>
      </c>
    </row>
    <row r="1338" spans="1:8" x14ac:dyDescent="0.25">
      <c r="A1338" t="s">
        <v>197</v>
      </c>
      <c r="B1338">
        <v>2233</v>
      </c>
      <c r="C1338" t="s">
        <v>1379</v>
      </c>
      <c r="D1338" t="s">
        <v>1374</v>
      </c>
      <c r="E1338" s="2">
        <v>44085.31150462963</v>
      </c>
      <c r="F1338" s="2">
        <v>45096.37939814815</v>
      </c>
      <c r="G1338">
        <v>12.74</v>
      </c>
      <c r="H1338" t="s">
        <v>2876</v>
      </c>
    </row>
    <row r="1339" spans="1:8" x14ac:dyDescent="0.25">
      <c r="A1339" t="s">
        <v>484</v>
      </c>
      <c r="B1339">
        <v>1226</v>
      </c>
      <c r="C1339" t="s">
        <v>1379</v>
      </c>
      <c r="D1339" t="s">
        <v>1377</v>
      </c>
      <c r="E1339" s="2">
        <v>44699.244502314818</v>
      </c>
      <c r="F1339" s="2">
        <v>44873.032581018517</v>
      </c>
      <c r="G1339">
        <v>6.9</v>
      </c>
      <c r="H1339" t="s">
        <v>2877</v>
      </c>
    </row>
    <row r="1340" spans="1:8" x14ac:dyDescent="0.25">
      <c r="A1340" t="s">
        <v>215</v>
      </c>
      <c r="B1340">
        <v>1056</v>
      </c>
      <c r="C1340" t="s">
        <v>1379</v>
      </c>
      <c r="D1340" t="s">
        <v>1374</v>
      </c>
      <c r="E1340" s="2">
        <v>44328.539502314823</v>
      </c>
      <c r="F1340" s="2">
        <v>44620.742673611108</v>
      </c>
      <c r="G1340">
        <v>17.27</v>
      </c>
      <c r="H1340" t="s">
        <v>2878</v>
      </c>
    </row>
    <row r="1341" spans="1:8" x14ac:dyDescent="0.25">
      <c r="A1341" t="s">
        <v>778</v>
      </c>
      <c r="B1341">
        <v>1216</v>
      </c>
      <c r="C1341" t="s">
        <v>1373</v>
      </c>
      <c r="D1341" t="s">
        <v>1377</v>
      </c>
      <c r="E1341" s="2">
        <v>43430.61619212963</v>
      </c>
      <c r="F1341" s="2">
        <v>44681.069155092591</v>
      </c>
      <c r="G1341">
        <v>7.85</v>
      </c>
      <c r="H1341" t="s">
        <v>2879</v>
      </c>
    </row>
    <row r="1342" spans="1:8" x14ac:dyDescent="0.25">
      <c r="A1342" t="s">
        <v>789</v>
      </c>
      <c r="B1342">
        <v>2048</v>
      </c>
      <c r="C1342" t="s">
        <v>1379</v>
      </c>
      <c r="D1342" t="s">
        <v>1377</v>
      </c>
      <c r="E1342" s="2">
        <v>43431.349618055552</v>
      </c>
      <c r="F1342" s="2">
        <v>44547.578750000001</v>
      </c>
      <c r="G1342">
        <v>9.6999999999999993</v>
      </c>
      <c r="H1342" t="s">
        <v>2880</v>
      </c>
    </row>
    <row r="1343" spans="1:8" x14ac:dyDescent="0.25">
      <c r="A1343" t="s">
        <v>701</v>
      </c>
      <c r="B1343">
        <v>1844</v>
      </c>
      <c r="C1343" t="s">
        <v>1373</v>
      </c>
      <c r="D1343" t="s">
        <v>1377</v>
      </c>
      <c r="E1343" s="2">
        <v>44084.887557870366</v>
      </c>
      <c r="F1343" s="2">
        <v>44843.839050925933</v>
      </c>
      <c r="G1343">
        <v>15.24</v>
      </c>
      <c r="H1343" t="s">
        <v>2881</v>
      </c>
    </row>
    <row r="1344" spans="1:8" x14ac:dyDescent="0.25">
      <c r="A1344" t="s">
        <v>422</v>
      </c>
      <c r="B1344">
        <v>2498</v>
      </c>
      <c r="C1344" t="s">
        <v>1381</v>
      </c>
      <c r="D1344" t="s">
        <v>1377</v>
      </c>
      <c r="E1344" s="2">
        <v>44331.345173611109</v>
      </c>
      <c r="F1344" s="2">
        <v>44986.309259259258</v>
      </c>
      <c r="G1344">
        <v>13.59</v>
      </c>
      <c r="H1344" t="s">
        <v>2882</v>
      </c>
    </row>
    <row r="1345" spans="1:8" x14ac:dyDescent="0.25">
      <c r="A1345" t="s">
        <v>496</v>
      </c>
      <c r="B1345">
        <v>1802</v>
      </c>
      <c r="C1345" t="s">
        <v>1373</v>
      </c>
      <c r="D1345" t="s">
        <v>1374</v>
      </c>
      <c r="E1345" s="2">
        <v>44724.552083333343</v>
      </c>
      <c r="F1345" s="2">
        <v>44717.552083333343</v>
      </c>
      <c r="G1345">
        <v>16.100000000000001</v>
      </c>
      <c r="H1345" t="s">
        <v>2883</v>
      </c>
    </row>
    <row r="1346" spans="1:8" x14ac:dyDescent="0.25">
      <c r="A1346" t="s">
        <v>82</v>
      </c>
      <c r="B1346">
        <v>2443</v>
      </c>
      <c r="C1346" t="s">
        <v>1381</v>
      </c>
      <c r="D1346" t="s">
        <v>1374</v>
      </c>
      <c r="E1346" s="2">
        <v>43556.823703703703</v>
      </c>
      <c r="F1346" s="2">
        <v>44715.614247685182</v>
      </c>
      <c r="G1346">
        <v>15.98</v>
      </c>
      <c r="H1346" t="s">
        <v>2884</v>
      </c>
    </row>
    <row r="1347" spans="1:8" x14ac:dyDescent="0.25">
      <c r="A1347" t="s">
        <v>74</v>
      </c>
      <c r="B1347">
        <v>1465</v>
      </c>
      <c r="C1347" t="s">
        <v>1373</v>
      </c>
      <c r="D1347" t="s">
        <v>1377</v>
      </c>
      <c r="E1347" s="2">
        <v>44978.712407407409</v>
      </c>
      <c r="F1347" s="2">
        <v>45024.012789351851</v>
      </c>
      <c r="G1347">
        <v>13.95</v>
      </c>
      <c r="H1347" t="s">
        <v>2885</v>
      </c>
    </row>
    <row r="1348" spans="1:8" x14ac:dyDescent="0.25">
      <c r="A1348" t="s">
        <v>1162</v>
      </c>
      <c r="B1348">
        <v>2236</v>
      </c>
      <c r="C1348" t="s">
        <v>1373</v>
      </c>
      <c r="D1348" t="s">
        <v>1377</v>
      </c>
      <c r="E1348" s="2">
        <v>44734.852858796286</v>
      </c>
      <c r="F1348" s="2">
        <v>45019.14502314815</v>
      </c>
      <c r="G1348">
        <v>10.119999999999999</v>
      </c>
      <c r="H1348" t="s">
        <v>2886</v>
      </c>
    </row>
    <row r="1349" spans="1:8" x14ac:dyDescent="0.25">
      <c r="A1349" t="s">
        <v>1051</v>
      </c>
      <c r="B1349">
        <v>1850</v>
      </c>
      <c r="C1349" t="s">
        <v>1379</v>
      </c>
      <c r="D1349" t="s">
        <v>1377</v>
      </c>
      <c r="E1349" s="2">
        <v>43897.954560185193</v>
      </c>
      <c r="F1349" s="2">
        <v>44978.793888888889</v>
      </c>
      <c r="G1349">
        <v>12.6</v>
      </c>
      <c r="H1349" t="s">
        <v>2887</v>
      </c>
    </row>
    <row r="1350" spans="1:8" x14ac:dyDescent="0.25">
      <c r="A1350" t="s">
        <v>1107</v>
      </c>
      <c r="B1350">
        <v>1681</v>
      </c>
      <c r="C1350" t="s">
        <v>1373</v>
      </c>
      <c r="D1350" t="s">
        <v>1377</v>
      </c>
      <c r="E1350" s="2">
        <v>44831.175532407397</v>
      </c>
      <c r="F1350" s="2">
        <v>44901.981215277781</v>
      </c>
      <c r="G1350">
        <v>7.86</v>
      </c>
      <c r="H1350" t="s">
        <v>2888</v>
      </c>
    </row>
    <row r="1351" spans="1:8" x14ac:dyDescent="0.25">
      <c r="A1351" t="s">
        <v>1172</v>
      </c>
      <c r="B1351">
        <v>1185</v>
      </c>
      <c r="C1351" t="s">
        <v>1381</v>
      </c>
      <c r="D1351" t="s">
        <v>1374</v>
      </c>
      <c r="E1351" s="2">
        <v>44387.139201388891</v>
      </c>
      <c r="F1351" s="2">
        <v>44905.682789351849</v>
      </c>
      <c r="G1351">
        <v>17.87</v>
      </c>
      <c r="H1351" t="s">
        <v>2889</v>
      </c>
    </row>
    <row r="1352" spans="1:8" x14ac:dyDescent="0.25">
      <c r="A1352" t="s">
        <v>584</v>
      </c>
      <c r="B1352">
        <v>1949</v>
      </c>
      <c r="C1352" t="s">
        <v>1379</v>
      </c>
      <c r="D1352" t="s">
        <v>1374</v>
      </c>
      <c r="E1352" s="2">
        <v>44473.1403587963</v>
      </c>
      <c r="F1352" s="2">
        <v>44734.719236111108</v>
      </c>
      <c r="G1352">
        <v>13.43</v>
      </c>
      <c r="H1352" t="s">
        <v>2890</v>
      </c>
    </row>
    <row r="1353" spans="1:8" x14ac:dyDescent="0.25">
      <c r="A1353" t="s">
        <v>1067</v>
      </c>
      <c r="B1353">
        <v>1954</v>
      </c>
      <c r="C1353" t="s">
        <v>1381</v>
      </c>
      <c r="D1353" t="s">
        <v>1374</v>
      </c>
      <c r="E1353" s="2">
        <v>44974.375532407408</v>
      </c>
      <c r="F1353" s="2">
        <v>44936.375532407408</v>
      </c>
      <c r="G1353">
        <v>16.399999999999999</v>
      </c>
      <c r="H1353" t="s">
        <v>2891</v>
      </c>
    </row>
    <row r="1354" spans="1:8" x14ac:dyDescent="0.25">
      <c r="A1354" t="s">
        <v>1024</v>
      </c>
      <c r="B1354">
        <v>1339</v>
      </c>
      <c r="C1354" t="s">
        <v>1373</v>
      </c>
      <c r="D1354" t="s">
        <v>1374</v>
      </c>
      <c r="E1354" s="2">
        <v>43510.542129629634</v>
      </c>
      <c r="F1354" s="2">
        <v>44944.480497685188</v>
      </c>
      <c r="G1354">
        <v>8.6300000000000008</v>
      </c>
      <c r="H1354" t="s">
        <v>2892</v>
      </c>
    </row>
    <row r="1355" spans="1:8" x14ac:dyDescent="0.25">
      <c r="A1355" t="s">
        <v>1276</v>
      </c>
      <c r="B1355">
        <v>1244</v>
      </c>
      <c r="C1355" t="s">
        <v>1373</v>
      </c>
      <c r="D1355" t="s">
        <v>1377</v>
      </c>
      <c r="E1355" s="2">
        <v>44473.493969907409</v>
      </c>
      <c r="F1355" s="2">
        <v>44545.954525462963</v>
      </c>
      <c r="G1355">
        <v>16.53</v>
      </c>
      <c r="H1355" t="s">
        <v>2893</v>
      </c>
    </row>
    <row r="1356" spans="1:8" x14ac:dyDescent="0.25">
      <c r="A1356" t="s">
        <v>169</v>
      </c>
      <c r="B1356">
        <v>2322</v>
      </c>
      <c r="C1356" t="s">
        <v>1373</v>
      </c>
      <c r="D1356" t="s">
        <v>1374</v>
      </c>
      <c r="E1356" s="2">
        <v>44598.667199074072</v>
      </c>
      <c r="F1356" s="2">
        <v>44582.667199074072</v>
      </c>
      <c r="G1356">
        <v>9.4</v>
      </c>
      <c r="H1356" t="s">
        <v>2894</v>
      </c>
    </row>
    <row r="1357" spans="1:8" x14ac:dyDescent="0.25">
      <c r="A1357" t="s">
        <v>1184</v>
      </c>
      <c r="B1357">
        <v>1262</v>
      </c>
      <c r="C1357" t="s">
        <v>1379</v>
      </c>
      <c r="D1357" t="s">
        <v>1374</v>
      </c>
      <c r="E1357" s="2">
        <v>44923.181111111109</v>
      </c>
      <c r="F1357" s="2">
        <v>44897.181111111109</v>
      </c>
      <c r="G1357">
        <v>15.7</v>
      </c>
      <c r="H1357" t="s">
        <v>2895</v>
      </c>
    </row>
    <row r="1358" spans="1:8" x14ac:dyDescent="0.25">
      <c r="A1358" t="s">
        <v>184</v>
      </c>
      <c r="B1358">
        <v>2430</v>
      </c>
      <c r="C1358" t="s">
        <v>1373</v>
      </c>
      <c r="D1358" t="s">
        <v>1374</v>
      </c>
      <c r="E1358" s="2">
        <v>44433.525439814817</v>
      </c>
      <c r="F1358" s="2">
        <v>44807.366608796299</v>
      </c>
      <c r="G1358">
        <v>6.29</v>
      </c>
      <c r="H1358" t="s">
        <v>2896</v>
      </c>
    </row>
    <row r="1359" spans="1:8" x14ac:dyDescent="0.25">
      <c r="A1359" t="s">
        <v>421</v>
      </c>
      <c r="B1359">
        <v>2103</v>
      </c>
      <c r="C1359" t="s">
        <v>1381</v>
      </c>
      <c r="D1359" t="s">
        <v>1377</v>
      </c>
      <c r="E1359" s="2">
        <v>43377.658483796287</v>
      </c>
      <c r="F1359" s="2">
        <v>45110.571145833332</v>
      </c>
      <c r="G1359">
        <v>17.62</v>
      </c>
      <c r="H1359" t="s">
        <v>2897</v>
      </c>
    </row>
    <row r="1360" spans="1:8" x14ac:dyDescent="0.25">
      <c r="A1360" t="s">
        <v>2898</v>
      </c>
      <c r="B1360">
        <v>1849</v>
      </c>
      <c r="C1360" t="s">
        <v>1373</v>
      </c>
      <c r="D1360" t="s">
        <v>1377</v>
      </c>
      <c r="E1360" s="2">
        <v>43843.026516203703</v>
      </c>
      <c r="F1360" s="2">
        <v>44537.331608796303</v>
      </c>
      <c r="G1360">
        <v>8.83</v>
      </c>
      <c r="H1360" t="s">
        <v>2899</v>
      </c>
    </row>
    <row r="1361" spans="1:8" x14ac:dyDescent="0.25">
      <c r="A1361" t="s">
        <v>978</v>
      </c>
      <c r="B1361">
        <v>1610</v>
      </c>
      <c r="C1361" t="s">
        <v>1381</v>
      </c>
      <c r="D1361" t="s">
        <v>1377</v>
      </c>
      <c r="E1361" s="2">
        <v>43854.828009259261</v>
      </c>
      <c r="F1361" s="2">
        <v>44534.701944444438</v>
      </c>
      <c r="G1361">
        <v>10.67</v>
      </c>
      <c r="H1361" t="s">
        <v>2900</v>
      </c>
    </row>
    <row r="1362" spans="1:8" x14ac:dyDescent="0.25">
      <c r="A1362" t="s">
        <v>788</v>
      </c>
      <c r="B1362">
        <v>1553</v>
      </c>
      <c r="C1362" t="s">
        <v>1381</v>
      </c>
      <c r="D1362" t="s">
        <v>1374</v>
      </c>
      <c r="E1362" s="2">
        <v>43544.483298611107</v>
      </c>
      <c r="F1362" s="2">
        <v>45086.119525462957</v>
      </c>
      <c r="G1362">
        <v>6</v>
      </c>
      <c r="H1362" t="s">
        <v>2901</v>
      </c>
    </row>
    <row r="1363" spans="1:8" x14ac:dyDescent="0.25">
      <c r="A1363" t="s">
        <v>222</v>
      </c>
      <c r="B1363">
        <v>1126</v>
      </c>
      <c r="C1363" t="s">
        <v>1381</v>
      </c>
      <c r="D1363" t="s">
        <v>1374</v>
      </c>
      <c r="E1363" s="2">
        <v>44715.549814814818</v>
      </c>
      <c r="F1363" s="2">
        <v>44711.549814814818</v>
      </c>
      <c r="G1363">
        <v>19.22</v>
      </c>
      <c r="H1363" t="s">
        <v>2902</v>
      </c>
    </row>
    <row r="1364" spans="1:8" x14ac:dyDescent="0.25">
      <c r="A1364" t="s">
        <v>1071</v>
      </c>
      <c r="B1364">
        <v>1404</v>
      </c>
      <c r="C1364" t="s">
        <v>1373</v>
      </c>
      <c r="D1364" t="s">
        <v>1374</v>
      </c>
      <c r="E1364" s="2">
        <v>44486.529050925928</v>
      </c>
      <c r="F1364" s="2">
        <v>44736.729375000003</v>
      </c>
      <c r="G1364">
        <v>8.75</v>
      </c>
      <c r="H1364" t="s">
        <v>2903</v>
      </c>
    </row>
    <row r="1365" spans="1:8" x14ac:dyDescent="0.25">
      <c r="A1365" t="s">
        <v>807</v>
      </c>
      <c r="B1365">
        <v>1007</v>
      </c>
      <c r="C1365" t="s">
        <v>1379</v>
      </c>
      <c r="D1365" t="s">
        <v>1374</v>
      </c>
      <c r="E1365" s="2">
        <v>44138.424178240741</v>
      </c>
      <c r="F1365" s="2">
        <v>44563.063958333332</v>
      </c>
      <c r="G1365">
        <v>12.39</v>
      </c>
      <c r="H1365" t="s">
        <v>2904</v>
      </c>
    </row>
    <row r="1366" spans="1:8" x14ac:dyDescent="0.25">
      <c r="A1366" t="s">
        <v>2905</v>
      </c>
      <c r="B1366">
        <v>1426</v>
      </c>
      <c r="C1366" t="s">
        <v>1381</v>
      </c>
      <c r="D1366" t="s">
        <v>1374</v>
      </c>
      <c r="E1366" s="2">
        <v>44074.708865740737</v>
      </c>
      <c r="F1366" s="2">
        <v>44944.267511574071</v>
      </c>
      <c r="G1366">
        <v>17.46</v>
      </c>
      <c r="H1366" t="s">
        <v>2906</v>
      </c>
    </row>
    <row r="1367" spans="1:8" x14ac:dyDescent="0.25">
      <c r="A1367" t="s">
        <v>822</v>
      </c>
      <c r="B1367">
        <v>1921</v>
      </c>
      <c r="C1367" t="s">
        <v>1373</v>
      </c>
      <c r="D1367" t="s">
        <v>1377</v>
      </c>
      <c r="E1367" s="2">
        <v>43984.993935185194</v>
      </c>
      <c r="F1367" s="2">
        <v>44529.969293981478</v>
      </c>
      <c r="G1367">
        <v>9.74</v>
      </c>
      <c r="H1367" t="s">
        <v>2907</v>
      </c>
    </row>
    <row r="1368" spans="1:8" x14ac:dyDescent="0.25">
      <c r="A1368" t="s">
        <v>2908</v>
      </c>
      <c r="B1368">
        <v>2256</v>
      </c>
      <c r="C1368" t="s">
        <v>1379</v>
      </c>
      <c r="D1368" t="s">
        <v>1377</v>
      </c>
      <c r="E1368" s="2">
        <v>43876.271666666667</v>
      </c>
      <c r="F1368" s="2">
        <v>45126.427847222221</v>
      </c>
      <c r="G1368">
        <v>8.9600000000000009</v>
      </c>
      <c r="H1368" t="s">
        <v>2909</v>
      </c>
    </row>
    <row r="1369" spans="1:8" x14ac:dyDescent="0.25">
      <c r="A1369" t="s">
        <v>561</v>
      </c>
      <c r="B1369">
        <v>1063</v>
      </c>
      <c r="C1369" t="s">
        <v>1379</v>
      </c>
      <c r="D1369" t="s">
        <v>1377</v>
      </c>
      <c r="E1369" s="2">
        <v>44598.079641203702</v>
      </c>
      <c r="F1369" s="2">
        <v>44805.573333333326</v>
      </c>
      <c r="G1369">
        <v>12.81</v>
      </c>
      <c r="H1369" t="s">
        <v>2910</v>
      </c>
    </row>
    <row r="1370" spans="1:8" x14ac:dyDescent="0.25">
      <c r="A1370" t="s">
        <v>2911</v>
      </c>
      <c r="B1370">
        <v>1552</v>
      </c>
      <c r="C1370" t="s">
        <v>1381</v>
      </c>
      <c r="D1370" t="s">
        <v>1377</v>
      </c>
      <c r="E1370" s="2">
        <v>43988.591539351852</v>
      </c>
      <c r="F1370" s="2">
        <v>44954.584189814806</v>
      </c>
      <c r="G1370">
        <v>14.53</v>
      </c>
      <c r="H1370" t="s">
        <v>2912</v>
      </c>
    </row>
    <row r="1371" spans="1:8" x14ac:dyDescent="0.25">
      <c r="A1371" t="s">
        <v>393</v>
      </c>
      <c r="B1371">
        <v>1347</v>
      </c>
      <c r="C1371" t="s">
        <v>1373</v>
      </c>
      <c r="D1371" t="s">
        <v>1377</v>
      </c>
      <c r="E1371" s="2">
        <v>44806.843495370369</v>
      </c>
      <c r="F1371" s="2">
        <v>45095.696689814817</v>
      </c>
      <c r="G1371">
        <v>15.45</v>
      </c>
      <c r="H1371" t="s">
        <v>2913</v>
      </c>
    </row>
    <row r="1372" spans="1:8" x14ac:dyDescent="0.25">
      <c r="A1372" t="s">
        <v>999</v>
      </c>
      <c r="B1372">
        <v>2012</v>
      </c>
      <c r="C1372" t="s">
        <v>1373</v>
      </c>
      <c r="D1372" t="s">
        <v>1377</v>
      </c>
      <c r="E1372" s="2">
        <v>44507.630833333344</v>
      </c>
      <c r="F1372" s="2">
        <v>44542.445196759261</v>
      </c>
      <c r="G1372">
        <v>12.12</v>
      </c>
      <c r="H1372" t="s">
        <v>2914</v>
      </c>
    </row>
    <row r="1373" spans="1:8" x14ac:dyDescent="0.25">
      <c r="A1373" t="s">
        <v>1095</v>
      </c>
      <c r="B1373">
        <v>2001</v>
      </c>
      <c r="C1373" t="s">
        <v>1381</v>
      </c>
      <c r="D1373" t="s">
        <v>1374</v>
      </c>
      <c r="E1373" s="2">
        <v>43974.81454861111</v>
      </c>
      <c r="F1373" s="2">
        <v>44986.062071759261</v>
      </c>
      <c r="G1373">
        <v>13.85</v>
      </c>
      <c r="H1373" t="s">
        <v>2915</v>
      </c>
    </row>
    <row r="1374" spans="1:8" x14ac:dyDescent="0.25">
      <c r="A1374" t="s">
        <v>2916</v>
      </c>
      <c r="B1374">
        <v>1746</v>
      </c>
      <c r="C1374" t="s">
        <v>1381</v>
      </c>
      <c r="D1374" t="s">
        <v>1374</v>
      </c>
      <c r="E1374" s="2">
        <v>44887.120833333327</v>
      </c>
      <c r="F1374" s="2">
        <v>45112.216354166667</v>
      </c>
      <c r="G1374">
        <v>6.55</v>
      </c>
      <c r="H1374" t="s">
        <v>2917</v>
      </c>
    </row>
    <row r="1375" spans="1:8" x14ac:dyDescent="0.25">
      <c r="A1375" t="s">
        <v>1116</v>
      </c>
      <c r="B1375">
        <v>1886</v>
      </c>
      <c r="C1375" t="s">
        <v>1381</v>
      </c>
      <c r="D1375" t="s">
        <v>1377</v>
      </c>
      <c r="E1375" s="2">
        <v>43914.714212962957</v>
      </c>
      <c r="F1375" s="2">
        <v>44621.121828703697</v>
      </c>
      <c r="G1375">
        <v>8.31</v>
      </c>
      <c r="H1375" t="s">
        <v>2918</v>
      </c>
    </row>
    <row r="1376" spans="1:8" x14ac:dyDescent="0.25">
      <c r="A1376" t="s">
        <v>1275</v>
      </c>
      <c r="B1376">
        <v>2013</v>
      </c>
      <c r="C1376" t="s">
        <v>1381</v>
      </c>
      <c r="D1376" t="s">
        <v>1374</v>
      </c>
      <c r="E1376" s="2">
        <v>43428.001909722218</v>
      </c>
      <c r="F1376" s="2">
        <v>44898.967511574083</v>
      </c>
      <c r="G1376">
        <v>12.8</v>
      </c>
      <c r="H1376" t="s">
        <v>2919</v>
      </c>
    </row>
    <row r="1377" spans="1:8" x14ac:dyDescent="0.25">
      <c r="A1377" t="s">
        <v>590</v>
      </c>
      <c r="B1377">
        <v>1184</v>
      </c>
      <c r="C1377" t="s">
        <v>1381</v>
      </c>
      <c r="D1377" t="s">
        <v>1377</v>
      </c>
      <c r="E1377" s="2">
        <v>43666.387037037042</v>
      </c>
      <c r="F1377" s="2">
        <v>45031.653298611112</v>
      </c>
      <c r="G1377">
        <v>10.4</v>
      </c>
      <c r="H1377" t="s">
        <v>2920</v>
      </c>
    </row>
    <row r="1378" spans="1:8" x14ac:dyDescent="0.25">
      <c r="A1378" t="s">
        <v>304</v>
      </c>
      <c r="B1378">
        <v>1880</v>
      </c>
      <c r="C1378" t="s">
        <v>1373</v>
      </c>
      <c r="D1378" t="s">
        <v>1374</v>
      </c>
      <c r="E1378" s="2">
        <v>44429.435763888891</v>
      </c>
      <c r="F1378" s="2">
        <v>44566.823437500003</v>
      </c>
      <c r="G1378">
        <v>7.29</v>
      </c>
      <c r="H1378" t="s">
        <v>2921</v>
      </c>
    </row>
    <row r="1379" spans="1:8" x14ac:dyDescent="0.25">
      <c r="A1379" t="s">
        <v>869</v>
      </c>
      <c r="B1379">
        <v>1752</v>
      </c>
      <c r="C1379" t="s">
        <v>1373</v>
      </c>
      <c r="D1379" t="s">
        <v>1377</v>
      </c>
      <c r="E1379" s="2">
        <v>44001.813599537039</v>
      </c>
      <c r="F1379" s="2">
        <v>45086.481099537043</v>
      </c>
      <c r="G1379">
        <v>19.899999999999999</v>
      </c>
      <c r="H1379" t="s">
        <v>2922</v>
      </c>
    </row>
    <row r="1380" spans="1:8" x14ac:dyDescent="0.25">
      <c r="A1380" t="s">
        <v>911</v>
      </c>
      <c r="B1380">
        <v>1885</v>
      </c>
      <c r="C1380" t="s">
        <v>1379</v>
      </c>
      <c r="D1380" t="s">
        <v>1374</v>
      </c>
      <c r="E1380" s="2">
        <v>43518.654687499999</v>
      </c>
      <c r="F1380" s="2">
        <v>44842.007384259261</v>
      </c>
      <c r="G1380">
        <v>19.68</v>
      </c>
      <c r="H1380" t="s">
        <v>2923</v>
      </c>
    </row>
    <row r="1381" spans="1:8" x14ac:dyDescent="0.25">
      <c r="A1381" t="s">
        <v>1324</v>
      </c>
      <c r="B1381">
        <v>2204</v>
      </c>
      <c r="C1381" t="s">
        <v>1381</v>
      </c>
      <c r="D1381" t="s">
        <v>1374</v>
      </c>
      <c r="E1381" s="2">
        <v>44365.390729166669</v>
      </c>
      <c r="F1381" s="2">
        <v>44975.124166666668</v>
      </c>
      <c r="G1381">
        <v>18.170000000000002</v>
      </c>
      <c r="H1381" t="s">
        <v>2924</v>
      </c>
    </row>
    <row r="1382" spans="1:8" x14ac:dyDescent="0.25">
      <c r="A1382" t="s">
        <v>502</v>
      </c>
      <c r="B1382">
        <v>1133</v>
      </c>
      <c r="C1382" t="s">
        <v>1373</v>
      </c>
      <c r="D1382" t="s">
        <v>1374</v>
      </c>
      <c r="E1382" s="2">
        <v>44334.239236111112</v>
      </c>
      <c r="F1382" s="2">
        <v>44795.027592592603</v>
      </c>
      <c r="G1382">
        <v>13.47</v>
      </c>
      <c r="H1382" t="s">
        <v>2925</v>
      </c>
    </row>
    <row r="1383" spans="1:8" x14ac:dyDescent="0.25">
      <c r="A1383" t="s">
        <v>2926</v>
      </c>
      <c r="B1383">
        <v>1834</v>
      </c>
      <c r="C1383" t="s">
        <v>1373</v>
      </c>
      <c r="D1383" t="s">
        <v>1374</v>
      </c>
      <c r="E1383" s="2">
        <v>43501.976793981477</v>
      </c>
      <c r="F1383" s="2">
        <v>45117.648414351846</v>
      </c>
      <c r="G1383">
        <v>14.71</v>
      </c>
      <c r="H1383" t="s">
        <v>2927</v>
      </c>
    </row>
    <row r="1384" spans="1:8" x14ac:dyDescent="0.25">
      <c r="A1384" t="s">
        <v>631</v>
      </c>
      <c r="B1384">
        <v>2053</v>
      </c>
      <c r="C1384" t="s">
        <v>1379</v>
      </c>
      <c r="D1384" t="s">
        <v>1374</v>
      </c>
      <c r="E1384" s="2">
        <v>44104.488113425927</v>
      </c>
      <c r="F1384" s="2">
        <v>44959.319039351853</v>
      </c>
      <c r="G1384">
        <v>6.18</v>
      </c>
      <c r="H1384" t="s">
        <v>2928</v>
      </c>
    </row>
    <row r="1385" spans="1:8" x14ac:dyDescent="0.25">
      <c r="A1385" t="s">
        <v>2929</v>
      </c>
      <c r="B1385">
        <v>2426</v>
      </c>
      <c r="C1385" t="s">
        <v>1379</v>
      </c>
      <c r="D1385" t="s">
        <v>1377</v>
      </c>
      <c r="E1385" s="2">
        <v>44819.737835648149</v>
      </c>
      <c r="F1385" s="2">
        <v>44789.737835648149</v>
      </c>
      <c r="G1385">
        <v>12.41</v>
      </c>
      <c r="H1385" t="s">
        <v>2930</v>
      </c>
    </row>
    <row r="1386" spans="1:8" x14ac:dyDescent="0.25">
      <c r="A1386" t="s">
        <v>955</v>
      </c>
      <c r="B1386">
        <v>2208</v>
      </c>
      <c r="C1386" t="s">
        <v>1373</v>
      </c>
      <c r="D1386" t="s">
        <v>1374</v>
      </c>
      <c r="E1386" s="2">
        <v>43985.818240740737</v>
      </c>
      <c r="F1386" s="2">
        <v>44605.076203703713</v>
      </c>
      <c r="G1386">
        <v>17.91</v>
      </c>
      <c r="H1386" t="s">
        <v>2931</v>
      </c>
    </row>
    <row r="1387" spans="1:8" x14ac:dyDescent="0.25">
      <c r="A1387" t="s">
        <v>650</v>
      </c>
      <c r="B1387">
        <v>1467</v>
      </c>
      <c r="C1387" t="s">
        <v>1379</v>
      </c>
      <c r="D1387" t="s">
        <v>1374</v>
      </c>
      <c r="E1387" s="2">
        <v>43634.361909722233</v>
      </c>
      <c r="F1387" s="2">
        <v>44712.468032407407</v>
      </c>
      <c r="G1387">
        <v>5.35</v>
      </c>
      <c r="H1387" t="s">
        <v>2932</v>
      </c>
    </row>
    <row r="1388" spans="1:8" x14ac:dyDescent="0.25">
      <c r="A1388" t="s">
        <v>525</v>
      </c>
      <c r="B1388">
        <v>1781</v>
      </c>
      <c r="C1388" t="s">
        <v>1373</v>
      </c>
      <c r="D1388" t="s">
        <v>1377</v>
      </c>
      <c r="E1388" s="2">
        <v>44181.70548611111</v>
      </c>
      <c r="F1388" s="2">
        <v>44989.191006944442</v>
      </c>
      <c r="G1388">
        <v>6.28</v>
      </c>
      <c r="H1388" t="s">
        <v>2933</v>
      </c>
    </row>
    <row r="1389" spans="1:8" x14ac:dyDescent="0.25">
      <c r="A1389" t="s">
        <v>413</v>
      </c>
      <c r="B1389">
        <v>2489</v>
      </c>
      <c r="C1389" t="s">
        <v>1379</v>
      </c>
      <c r="D1389" t="s">
        <v>1377</v>
      </c>
      <c r="E1389" s="2">
        <v>43670.958657407413</v>
      </c>
      <c r="F1389" s="2">
        <v>44662.218807870369</v>
      </c>
      <c r="G1389">
        <v>5.57</v>
      </c>
      <c r="H1389" t="s">
        <v>2934</v>
      </c>
    </row>
    <row r="1390" spans="1:8" x14ac:dyDescent="0.25">
      <c r="A1390" t="s">
        <v>290</v>
      </c>
      <c r="B1390">
        <v>1428</v>
      </c>
      <c r="C1390" t="s">
        <v>1379</v>
      </c>
      <c r="D1390" t="s">
        <v>1377</v>
      </c>
      <c r="E1390" s="2">
        <v>44194.704317129632</v>
      </c>
      <c r="F1390" s="2">
        <v>44754.065671296303</v>
      </c>
      <c r="G1390">
        <v>6.7</v>
      </c>
      <c r="H1390" t="s">
        <v>2935</v>
      </c>
    </row>
    <row r="1391" spans="1:8" x14ac:dyDescent="0.25">
      <c r="A1391" t="s">
        <v>815</v>
      </c>
      <c r="B1391">
        <v>2366</v>
      </c>
      <c r="C1391" t="s">
        <v>1381</v>
      </c>
      <c r="D1391" t="s">
        <v>1377</v>
      </c>
      <c r="E1391" s="2">
        <v>43780.939768518518</v>
      </c>
      <c r="F1391" s="2">
        <v>44486.833055555559</v>
      </c>
      <c r="G1391">
        <v>17.940000000000001</v>
      </c>
      <c r="H1391" t="s">
        <v>2936</v>
      </c>
    </row>
    <row r="1392" spans="1:8" x14ac:dyDescent="0.25">
      <c r="A1392" t="s">
        <v>549</v>
      </c>
      <c r="B1392">
        <v>1212</v>
      </c>
      <c r="C1392" t="s">
        <v>1379</v>
      </c>
      <c r="D1392" t="s">
        <v>1374</v>
      </c>
      <c r="E1392" s="2">
        <v>44615.708379629628</v>
      </c>
      <c r="F1392" s="2">
        <v>44762.576354166667</v>
      </c>
      <c r="G1392">
        <v>9.7799999999999994</v>
      </c>
      <c r="H1392" t="s">
        <v>2937</v>
      </c>
    </row>
    <row r="1393" spans="1:8" x14ac:dyDescent="0.25">
      <c r="A1393" t="s">
        <v>94</v>
      </c>
      <c r="B1393">
        <v>1987</v>
      </c>
      <c r="C1393" t="s">
        <v>1373</v>
      </c>
      <c r="D1393" t="s">
        <v>1374</v>
      </c>
      <c r="E1393" s="2">
        <v>44065.916412037041</v>
      </c>
      <c r="F1393" s="2">
        <v>45057.678425925929</v>
      </c>
      <c r="G1393">
        <v>7.44</v>
      </c>
      <c r="H1393" t="s">
        <v>2938</v>
      </c>
    </row>
    <row r="1394" spans="1:8" x14ac:dyDescent="0.25">
      <c r="A1394" t="s">
        <v>249</v>
      </c>
      <c r="B1394">
        <v>1005</v>
      </c>
      <c r="C1394" t="s">
        <v>1381</v>
      </c>
      <c r="D1394" t="s">
        <v>1377</v>
      </c>
      <c r="E1394" s="2">
        <v>44164.056203703702</v>
      </c>
      <c r="F1394" s="2">
        <v>44842.334409722222</v>
      </c>
      <c r="G1394">
        <v>5.52</v>
      </c>
      <c r="H1394" t="s">
        <v>2939</v>
      </c>
    </row>
    <row r="1395" spans="1:8" x14ac:dyDescent="0.25">
      <c r="A1395" t="s">
        <v>852</v>
      </c>
      <c r="B1395">
        <v>1615</v>
      </c>
      <c r="C1395" t="s">
        <v>1379</v>
      </c>
      <c r="D1395" t="s">
        <v>1377</v>
      </c>
      <c r="E1395" s="2">
        <v>44353.318240740737</v>
      </c>
      <c r="F1395" s="2">
        <v>44836.185208333343</v>
      </c>
      <c r="G1395">
        <v>7.9</v>
      </c>
      <c r="H1395" t="s">
        <v>2940</v>
      </c>
    </row>
    <row r="1396" spans="1:8" x14ac:dyDescent="0.25">
      <c r="A1396" t="s">
        <v>270</v>
      </c>
      <c r="B1396">
        <v>1437</v>
      </c>
      <c r="C1396" t="s">
        <v>1373</v>
      </c>
      <c r="D1396" t="s">
        <v>1374</v>
      </c>
      <c r="E1396" s="2">
        <v>43479.918877314813</v>
      </c>
      <c r="F1396" s="2">
        <v>45123.376666666663</v>
      </c>
      <c r="G1396">
        <v>6.86</v>
      </c>
      <c r="H1396" t="s">
        <v>2941</v>
      </c>
    </row>
    <row r="1397" spans="1:8" x14ac:dyDescent="0.25">
      <c r="A1397" t="s">
        <v>473</v>
      </c>
      <c r="B1397">
        <v>2131</v>
      </c>
      <c r="C1397" t="s">
        <v>1373</v>
      </c>
      <c r="D1397" t="s">
        <v>1377</v>
      </c>
      <c r="E1397" s="2">
        <v>43409.417013888888</v>
      </c>
      <c r="F1397" s="2">
        <v>44997.10659722222</v>
      </c>
      <c r="G1397">
        <v>17.12</v>
      </c>
      <c r="H1397" t="s">
        <v>2942</v>
      </c>
    </row>
    <row r="1398" spans="1:8" x14ac:dyDescent="0.25">
      <c r="A1398" t="s">
        <v>1097</v>
      </c>
      <c r="B1398">
        <v>2109</v>
      </c>
      <c r="C1398" t="s">
        <v>1381</v>
      </c>
      <c r="D1398" t="s">
        <v>1377</v>
      </c>
      <c r="E1398" s="2">
        <v>44319.654282407413</v>
      </c>
      <c r="F1398" s="2">
        <v>44916.537557870368</v>
      </c>
      <c r="G1398">
        <v>16.350000000000001</v>
      </c>
      <c r="H1398" t="s">
        <v>2943</v>
      </c>
    </row>
    <row r="1399" spans="1:8" x14ac:dyDescent="0.25">
      <c r="A1399" t="s">
        <v>2944</v>
      </c>
      <c r="B1399">
        <v>1703</v>
      </c>
      <c r="C1399" t="s">
        <v>1373</v>
      </c>
      <c r="D1399" t="s">
        <v>1374</v>
      </c>
      <c r="E1399" s="2">
        <v>43775.623483796298</v>
      </c>
      <c r="F1399" s="2">
        <v>44564.310833333337</v>
      </c>
      <c r="G1399">
        <v>16.14</v>
      </c>
      <c r="H1399" t="s">
        <v>2945</v>
      </c>
    </row>
    <row r="1400" spans="1:8" x14ac:dyDescent="0.25">
      <c r="A1400" t="s">
        <v>492</v>
      </c>
      <c r="B1400">
        <v>1084</v>
      </c>
      <c r="C1400" t="s">
        <v>1381</v>
      </c>
      <c r="D1400" t="s">
        <v>1374</v>
      </c>
      <c r="E1400" s="2">
        <v>44532.994687500002</v>
      </c>
      <c r="F1400" s="2">
        <v>45002.486377314817</v>
      </c>
      <c r="G1400">
        <v>14.47</v>
      </c>
      <c r="H1400" t="s">
        <v>2946</v>
      </c>
    </row>
    <row r="1401" spans="1:8" x14ac:dyDescent="0.25">
      <c r="A1401" t="s">
        <v>313</v>
      </c>
      <c r="B1401">
        <v>2372</v>
      </c>
      <c r="C1401" t="s">
        <v>1379</v>
      </c>
      <c r="D1401" t="s">
        <v>1377</v>
      </c>
      <c r="E1401" s="2">
        <v>44966.06113425926</v>
      </c>
      <c r="F1401" s="2">
        <v>44956.06113425926</v>
      </c>
      <c r="G1401">
        <v>10.62</v>
      </c>
      <c r="H1401" t="s">
        <v>2947</v>
      </c>
    </row>
    <row r="1402" spans="1:8" x14ac:dyDescent="0.25">
      <c r="A1402" t="s">
        <v>183</v>
      </c>
      <c r="B1402">
        <v>1508</v>
      </c>
      <c r="C1402" t="s">
        <v>1381</v>
      </c>
      <c r="D1402" t="s">
        <v>1374</v>
      </c>
      <c r="E1402" s="2">
        <v>44999.278877314813</v>
      </c>
      <c r="F1402" s="2">
        <v>45009.666597222233</v>
      </c>
      <c r="G1402">
        <v>14.43</v>
      </c>
      <c r="H1402" t="s">
        <v>2948</v>
      </c>
    </row>
    <row r="1403" spans="1:8" x14ac:dyDescent="0.25">
      <c r="A1403" t="s">
        <v>563</v>
      </c>
      <c r="B1403">
        <v>1263</v>
      </c>
      <c r="C1403" t="s">
        <v>1373</v>
      </c>
      <c r="D1403" t="s">
        <v>1377</v>
      </c>
      <c r="E1403" s="2">
        <v>43457.058321759258</v>
      </c>
      <c r="F1403" s="2">
        <v>44838.900104166663</v>
      </c>
      <c r="G1403">
        <v>19.11</v>
      </c>
      <c r="H1403" t="s">
        <v>2949</v>
      </c>
    </row>
    <row r="1404" spans="1:8" x14ac:dyDescent="0.25">
      <c r="A1404" t="s">
        <v>855</v>
      </c>
      <c r="B1404">
        <v>1655</v>
      </c>
      <c r="C1404" t="s">
        <v>1373</v>
      </c>
      <c r="D1404" t="s">
        <v>1377</v>
      </c>
      <c r="E1404" s="2">
        <v>43893.240787037037</v>
      </c>
      <c r="F1404" s="2">
        <v>44671.97724537037</v>
      </c>
      <c r="G1404">
        <v>15.98</v>
      </c>
      <c r="H1404" t="s">
        <v>2950</v>
      </c>
    </row>
    <row r="1405" spans="1:8" x14ac:dyDescent="0.25">
      <c r="A1405" t="s">
        <v>747</v>
      </c>
      <c r="B1405">
        <v>2018</v>
      </c>
      <c r="C1405" t="s">
        <v>1379</v>
      </c>
      <c r="D1405" t="s">
        <v>1374</v>
      </c>
      <c r="E1405" s="2">
        <v>43867.485451388893</v>
      </c>
      <c r="F1405" s="2">
        <v>44780.836412037039</v>
      </c>
      <c r="G1405">
        <v>17.54</v>
      </c>
      <c r="H1405" t="s">
        <v>2951</v>
      </c>
    </row>
    <row r="1406" spans="1:8" x14ac:dyDescent="0.25">
      <c r="A1406" t="s">
        <v>216</v>
      </c>
      <c r="B1406">
        <v>2347</v>
      </c>
      <c r="C1406" t="s">
        <v>1381</v>
      </c>
      <c r="D1406" t="s">
        <v>1374</v>
      </c>
      <c r="E1406" s="2">
        <v>43976.104409722233</v>
      </c>
      <c r="F1406" s="2">
        <v>44827.443182870367</v>
      </c>
      <c r="G1406">
        <v>6.93</v>
      </c>
      <c r="H1406" t="s">
        <v>2952</v>
      </c>
    </row>
    <row r="1407" spans="1:8" x14ac:dyDescent="0.25">
      <c r="A1407" t="s">
        <v>729</v>
      </c>
      <c r="B1407">
        <v>1797</v>
      </c>
      <c r="C1407" t="s">
        <v>1381</v>
      </c>
      <c r="D1407" t="s">
        <v>1377</v>
      </c>
      <c r="E1407" s="2">
        <v>43536.342430555553</v>
      </c>
      <c r="F1407" s="2">
        <v>44785.815833333327</v>
      </c>
      <c r="G1407">
        <v>9.81</v>
      </c>
      <c r="H1407" t="s">
        <v>2953</v>
      </c>
    </row>
    <row r="1408" spans="1:8" x14ac:dyDescent="0.25">
      <c r="A1408" t="s">
        <v>1181</v>
      </c>
      <c r="B1408">
        <v>1324</v>
      </c>
      <c r="C1408" t="s">
        <v>1379</v>
      </c>
      <c r="D1408" t="s">
        <v>1374</v>
      </c>
      <c r="E1408" s="2">
        <v>44748.646145833343</v>
      </c>
      <c r="F1408" s="2">
        <v>44972.075659722221</v>
      </c>
      <c r="G1408">
        <v>12.15</v>
      </c>
      <c r="H1408" t="s">
        <v>2954</v>
      </c>
    </row>
    <row r="1409" spans="1:8" x14ac:dyDescent="0.25">
      <c r="A1409" t="s">
        <v>2955</v>
      </c>
      <c r="B1409">
        <v>1321</v>
      </c>
      <c r="C1409" t="s">
        <v>1381</v>
      </c>
      <c r="D1409" t="s">
        <v>1377</v>
      </c>
      <c r="E1409" s="2">
        <v>44188.972546296303</v>
      </c>
      <c r="F1409" s="2">
        <v>44488.012511574067</v>
      </c>
      <c r="G1409">
        <v>19.510000000000002</v>
      </c>
      <c r="H1409" t="s">
        <v>2956</v>
      </c>
    </row>
    <row r="1410" spans="1:8" x14ac:dyDescent="0.25">
      <c r="A1410" t="s">
        <v>762</v>
      </c>
      <c r="B1410">
        <v>1863</v>
      </c>
      <c r="C1410" t="s">
        <v>1381</v>
      </c>
      <c r="D1410" t="s">
        <v>1374</v>
      </c>
      <c r="E1410" s="2">
        <v>44107.635289351849</v>
      </c>
      <c r="F1410" s="2">
        <v>45099.910509259258</v>
      </c>
      <c r="G1410">
        <v>13.12</v>
      </c>
      <c r="H1410" t="s">
        <v>2957</v>
      </c>
    </row>
    <row r="1411" spans="1:8" x14ac:dyDescent="0.25">
      <c r="A1411" t="s">
        <v>387</v>
      </c>
      <c r="B1411">
        <v>2365</v>
      </c>
      <c r="C1411" t="s">
        <v>1373</v>
      </c>
      <c r="D1411" t="s">
        <v>1377</v>
      </c>
      <c r="E1411" s="2">
        <v>44246.028692129628</v>
      </c>
      <c r="F1411" s="2">
        <v>44648.637835648151</v>
      </c>
      <c r="G1411">
        <v>19.41</v>
      </c>
      <c r="H1411" t="s">
        <v>2958</v>
      </c>
    </row>
    <row r="1412" spans="1:8" x14ac:dyDescent="0.25">
      <c r="A1412" t="s">
        <v>365</v>
      </c>
      <c r="B1412">
        <v>1483</v>
      </c>
      <c r="C1412" t="s">
        <v>1381</v>
      </c>
      <c r="D1412" t="s">
        <v>1377</v>
      </c>
      <c r="E1412" s="2">
        <v>44463.609409722223</v>
      </c>
      <c r="F1412" s="2">
        <v>45011.466886574082</v>
      </c>
      <c r="G1412">
        <v>9.49</v>
      </c>
      <c r="H1412" t="s">
        <v>2959</v>
      </c>
    </row>
    <row r="1413" spans="1:8" x14ac:dyDescent="0.25">
      <c r="A1413" t="s">
        <v>941</v>
      </c>
      <c r="B1413">
        <v>1744</v>
      </c>
      <c r="C1413" t="s">
        <v>1381</v>
      </c>
      <c r="D1413" t="s">
        <v>1377</v>
      </c>
      <c r="E1413" s="2">
        <v>43557.788935185177</v>
      </c>
      <c r="F1413" s="2">
        <v>44908.753495370373</v>
      </c>
      <c r="G1413">
        <v>17.100000000000001</v>
      </c>
      <c r="H1413" t="s">
        <v>2960</v>
      </c>
    </row>
    <row r="1414" spans="1:8" x14ac:dyDescent="0.25">
      <c r="A1414" t="s">
        <v>890</v>
      </c>
      <c r="B1414">
        <v>2494</v>
      </c>
      <c r="C1414" t="s">
        <v>1373</v>
      </c>
      <c r="D1414" t="s">
        <v>1377</v>
      </c>
      <c r="E1414" s="2">
        <v>44600.179178240738</v>
      </c>
      <c r="F1414" s="2">
        <v>44637.510509259257</v>
      </c>
      <c r="G1414">
        <v>11.16</v>
      </c>
      <c r="H1414" t="s">
        <v>2961</v>
      </c>
    </row>
    <row r="1415" spans="1:8" x14ac:dyDescent="0.25">
      <c r="A1415" t="s">
        <v>820</v>
      </c>
      <c r="B1415">
        <v>1195</v>
      </c>
      <c r="C1415" t="s">
        <v>1379</v>
      </c>
      <c r="D1415" t="s">
        <v>1374</v>
      </c>
      <c r="E1415" s="2">
        <v>44855.46398148148</v>
      </c>
      <c r="F1415" s="2">
        <v>44953.404178240737</v>
      </c>
      <c r="G1415">
        <v>15.86</v>
      </c>
      <c r="H1415" t="s">
        <v>2962</v>
      </c>
    </row>
    <row r="1416" spans="1:8" x14ac:dyDescent="0.25">
      <c r="A1416" t="s">
        <v>624</v>
      </c>
      <c r="B1416">
        <v>1126</v>
      </c>
      <c r="C1416" t="s">
        <v>1373</v>
      </c>
      <c r="D1416" t="s">
        <v>1374</v>
      </c>
      <c r="E1416" s="2">
        <v>43900.348796296297</v>
      </c>
      <c r="F1416" s="2">
        <v>44525.671539351853</v>
      </c>
      <c r="G1416">
        <v>19.37</v>
      </c>
      <c r="H1416" t="s">
        <v>2963</v>
      </c>
    </row>
    <row r="1417" spans="1:8" x14ac:dyDescent="0.25">
      <c r="A1417" t="s">
        <v>582</v>
      </c>
      <c r="B1417">
        <v>2096</v>
      </c>
      <c r="C1417" t="s">
        <v>1373</v>
      </c>
      <c r="D1417" t="s">
        <v>1377</v>
      </c>
      <c r="E1417" s="2">
        <v>44757.118668981479</v>
      </c>
      <c r="F1417" s="2">
        <v>44867.626851851863</v>
      </c>
      <c r="G1417">
        <v>7.87</v>
      </c>
      <c r="H1417" t="s">
        <v>2964</v>
      </c>
    </row>
    <row r="1418" spans="1:8" x14ac:dyDescent="0.25">
      <c r="A1418" t="s">
        <v>995</v>
      </c>
      <c r="B1418">
        <v>1695</v>
      </c>
      <c r="C1418" t="s">
        <v>1379</v>
      </c>
      <c r="D1418" t="s">
        <v>1374</v>
      </c>
      <c r="E1418" s="2">
        <v>44016.202407407407</v>
      </c>
      <c r="F1418" s="2">
        <v>44986.457453703697</v>
      </c>
      <c r="G1418">
        <v>7.95</v>
      </c>
      <c r="H1418" t="s">
        <v>2965</v>
      </c>
    </row>
    <row r="1419" spans="1:8" x14ac:dyDescent="0.25">
      <c r="A1419" t="s">
        <v>127</v>
      </c>
      <c r="B1419">
        <v>2203</v>
      </c>
      <c r="C1419" t="s">
        <v>1381</v>
      </c>
      <c r="D1419" t="s">
        <v>1377</v>
      </c>
      <c r="E1419" s="2">
        <v>44824.647569444453</v>
      </c>
      <c r="F1419" s="2">
        <v>44787.647569444453</v>
      </c>
      <c r="G1419">
        <v>8.1</v>
      </c>
      <c r="H1419" t="s">
        <v>2966</v>
      </c>
    </row>
    <row r="1420" spans="1:8" x14ac:dyDescent="0.25">
      <c r="A1420" t="s">
        <v>1287</v>
      </c>
      <c r="B1420">
        <v>2176</v>
      </c>
      <c r="C1420" t="s">
        <v>1379</v>
      </c>
      <c r="D1420" t="s">
        <v>1377</v>
      </c>
      <c r="E1420" s="2">
        <v>44249.726261574076</v>
      </c>
      <c r="F1420" s="2">
        <v>44728.985138888893</v>
      </c>
      <c r="G1420">
        <v>15.71</v>
      </c>
      <c r="H1420" t="s">
        <v>2967</v>
      </c>
    </row>
    <row r="1421" spans="1:8" x14ac:dyDescent="0.25">
      <c r="A1421" t="s">
        <v>2968</v>
      </c>
      <c r="B1421">
        <v>1400</v>
      </c>
      <c r="C1421" t="s">
        <v>1381</v>
      </c>
      <c r="D1421" t="s">
        <v>1377</v>
      </c>
      <c r="E1421" s="2">
        <v>43515.716377314813</v>
      </c>
      <c r="F1421" s="2">
        <v>45090.600462962961</v>
      </c>
      <c r="G1421">
        <v>9.6</v>
      </c>
      <c r="H1421" t="s">
        <v>2969</v>
      </c>
    </row>
    <row r="1422" spans="1:8" x14ac:dyDescent="0.25">
      <c r="A1422" t="s">
        <v>1048</v>
      </c>
      <c r="B1422">
        <v>2127</v>
      </c>
      <c r="C1422" t="s">
        <v>1379</v>
      </c>
      <c r="D1422" t="s">
        <v>1377</v>
      </c>
      <c r="E1422" s="2">
        <v>43465.647974537038</v>
      </c>
      <c r="F1422" s="2">
        <v>45013.446388888893</v>
      </c>
      <c r="G1422">
        <v>11.4</v>
      </c>
      <c r="H1422" t="s">
        <v>2970</v>
      </c>
    </row>
    <row r="1423" spans="1:8" x14ac:dyDescent="0.25">
      <c r="A1423" t="s">
        <v>953</v>
      </c>
      <c r="B1423">
        <v>1304</v>
      </c>
      <c r="C1423" t="s">
        <v>1381</v>
      </c>
      <c r="D1423" t="s">
        <v>1374</v>
      </c>
      <c r="E1423" s="2">
        <v>44478.342013888891</v>
      </c>
      <c r="F1423" s="2">
        <v>44909.511481481481</v>
      </c>
      <c r="G1423">
        <v>7.45</v>
      </c>
      <c r="H1423" t="s">
        <v>2971</v>
      </c>
    </row>
    <row r="1424" spans="1:8" x14ac:dyDescent="0.25">
      <c r="A1424" t="s">
        <v>2972</v>
      </c>
      <c r="B1424">
        <v>2180</v>
      </c>
      <c r="C1424" t="s">
        <v>1373</v>
      </c>
      <c r="D1424" t="s">
        <v>1374</v>
      </c>
      <c r="E1424" s="2">
        <v>44749.746516203697</v>
      </c>
      <c r="F1424" s="2">
        <v>44738.746516203697</v>
      </c>
      <c r="G1424">
        <v>12.59</v>
      </c>
      <c r="H1424" t="s">
        <v>2973</v>
      </c>
    </row>
    <row r="1425" spans="1:8" x14ac:dyDescent="0.25">
      <c r="A1425" t="s">
        <v>2974</v>
      </c>
      <c r="B1425">
        <v>1550</v>
      </c>
      <c r="C1425" t="s">
        <v>1379</v>
      </c>
      <c r="D1425" t="s">
        <v>1374</v>
      </c>
      <c r="E1425" s="2">
        <v>43928.243321759262</v>
      </c>
      <c r="F1425" s="2">
        <v>45099.441886574074</v>
      </c>
      <c r="G1425">
        <v>8.51</v>
      </c>
      <c r="H1425" t="s">
        <v>2975</v>
      </c>
    </row>
    <row r="1426" spans="1:8" x14ac:dyDescent="0.25">
      <c r="A1426" t="s">
        <v>380</v>
      </c>
      <c r="B1426">
        <v>1433</v>
      </c>
      <c r="C1426" t="s">
        <v>1379</v>
      </c>
      <c r="D1426" t="s">
        <v>1377</v>
      </c>
      <c r="E1426" s="2">
        <v>44987.179918981477</v>
      </c>
      <c r="F1426" s="2">
        <v>44972.179918981477</v>
      </c>
      <c r="G1426">
        <v>14.47</v>
      </c>
      <c r="H1426" t="s">
        <v>2976</v>
      </c>
    </row>
    <row r="1427" spans="1:8" x14ac:dyDescent="0.25">
      <c r="A1427" t="s">
        <v>1250</v>
      </c>
      <c r="B1427">
        <v>1052</v>
      </c>
      <c r="C1427" t="s">
        <v>1373</v>
      </c>
      <c r="D1427" t="s">
        <v>1377</v>
      </c>
      <c r="E1427" s="2">
        <v>44006.931516203702</v>
      </c>
      <c r="F1427" s="2">
        <v>45074.343206018522</v>
      </c>
      <c r="G1427">
        <v>8.8000000000000007</v>
      </c>
      <c r="H1427" t="s">
        <v>2977</v>
      </c>
    </row>
    <row r="1428" spans="1:8" x14ac:dyDescent="0.25">
      <c r="A1428" t="s">
        <v>872</v>
      </c>
      <c r="B1428">
        <v>2485</v>
      </c>
      <c r="C1428" t="s">
        <v>1373</v>
      </c>
      <c r="D1428" t="s">
        <v>1374</v>
      </c>
      <c r="E1428" s="2">
        <v>44680.554432870369</v>
      </c>
      <c r="F1428" s="2">
        <v>44826.62027777778</v>
      </c>
      <c r="G1428">
        <v>9.4</v>
      </c>
      <c r="H1428" t="s">
        <v>2978</v>
      </c>
    </row>
    <row r="1429" spans="1:8" x14ac:dyDescent="0.25">
      <c r="A1429" t="s">
        <v>879</v>
      </c>
      <c r="B1429">
        <v>1606</v>
      </c>
      <c r="C1429" t="s">
        <v>1379</v>
      </c>
      <c r="D1429" t="s">
        <v>1374</v>
      </c>
      <c r="E1429" s="2">
        <v>44022.523576388892</v>
      </c>
      <c r="F1429" s="2">
        <v>44664.596307870372</v>
      </c>
      <c r="G1429">
        <v>14.56</v>
      </c>
      <c r="H1429" t="s">
        <v>2979</v>
      </c>
    </row>
    <row r="1430" spans="1:8" x14ac:dyDescent="0.25">
      <c r="A1430" t="s">
        <v>2980</v>
      </c>
      <c r="B1430">
        <v>1088</v>
      </c>
      <c r="C1430" t="s">
        <v>1373</v>
      </c>
      <c r="D1430" t="s">
        <v>1377</v>
      </c>
      <c r="E1430" s="2">
        <v>44767.512499999997</v>
      </c>
      <c r="F1430" s="2">
        <v>44757.512499999997</v>
      </c>
      <c r="G1430">
        <v>5.43</v>
      </c>
      <c r="H1430" t="s">
        <v>2981</v>
      </c>
    </row>
    <row r="1431" spans="1:8" x14ac:dyDescent="0.25">
      <c r="A1431" t="s">
        <v>395</v>
      </c>
      <c r="B1431">
        <v>2376</v>
      </c>
      <c r="C1431" t="s">
        <v>1379</v>
      </c>
      <c r="D1431" t="s">
        <v>1374</v>
      </c>
      <c r="E1431" s="2">
        <v>44966.224479166667</v>
      </c>
      <c r="F1431" s="2">
        <v>44950.224479166667</v>
      </c>
      <c r="G1431">
        <v>12.94</v>
      </c>
      <c r="H1431" t="s">
        <v>2982</v>
      </c>
    </row>
    <row r="1432" spans="1:8" x14ac:dyDescent="0.25">
      <c r="A1432" t="s">
        <v>1342</v>
      </c>
      <c r="B1432">
        <v>1984</v>
      </c>
      <c r="C1432" t="s">
        <v>1379</v>
      </c>
      <c r="D1432" t="s">
        <v>1374</v>
      </c>
      <c r="E1432" s="2">
        <v>44031.809699074067</v>
      </c>
      <c r="F1432" s="2">
        <v>44633.639594907407</v>
      </c>
      <c r="G1432">
        <v>8.66</v>
      </c>
      <c r="H1432" t="s">
        <v>2983</v>
      </c>
    </row>
    <row r="1433" spans="1:8" x14ac:dyDescent="0.25">
      <c r="A1433" t="s">
        <v>1110</v>
      </c>
      <c r="B1433">
        <v>1269</v>
      </c>
      <c r="C1433" t="s">
        <v>1381</v>
      </c>
      <c r="D1433" t="s">
        <v>1374</v>
      </c>
      <c r="E1433" s="2">
        <v>43431.493194444447</v>
      </c>
      <c r="F1433" s="2">
        <v>44758.546678240738</v>
      </c>
      <c r="G1433">
        <v>11.8</v>
      </c>
      <c r="H1433" t="s">
        <v>2984</v>
      </c>
    </row>
    <row r="1434" spans="1:8" x14ac:dyDescent="0.25">
      <c r="A1434" t="s">
        <v>2985</v>
      </c>
      <c r="B1434">
        <v>1783</v>
      </c>
      <c r="C1434" t="s">
        <v>1373</v>
      </c>
      <c r="D1434" t="s">
        <v>1374</v>
      </c>
      <c r="E1434" s="2">
        <v>44730.548101851848</v>
      </c>
      <c r="F1434" s="2">
        <v>44920.306157407409</v>
      </c>
      <c r="G1434">
        <v>11.31</v>
      </c>
      <c r="H1434" t="s">
        <v>2986</v>
      </c>
    </row>
    <row r="1435" spans="1:8" x14ac:dyDescent="0.25">
      <c r="A1435" t="s">
        <v>1195</v>
      </c>
      <c r="B1435">
        <v>1134</v>
      </c>
      <c r="C1435" t="s">
        <v>1381</v>
      </c>
      <c r="D1435" t="s">
        <v>1374</v>
      </c>
      <c r="E1435" s="2">
        <v>44152.512071759258</v>
      </c>
      <c r="F1435" s="2">
        <v>44639.845543981479</v>
      </c>
      <c r="G1435">
        <v>11.86</v>
      </c>
      <c r="H1435" t="s">
        <v>2987</v>
      </c>
    </row>
    <row r="1436" spans="1:8" x14ac:dyDescent="0.25">
      <c r="A1436" t="s">
        <v>975</v>
      </c>
      <c r="B1436">
        <v>2287</v>
      </c>
      <c r="C1436" t="s">
        <v>1381</v>
      </c>
      <c r="D1436" t="s">
        <v>1374</v>
      </c>
      <c r="E1436" s="2">
        <v>44236.578865740739</v>
      </c>
      <c r="F1436" s="2">
        <v>44597.222824074073</v>
      </c>
      <c r="G1436">
        <v>12.5</v>
      </c>
      <c r="H1436" t="s">
        <v>2988</v>
      </c>
    </row>
    <row r="1437" spans="1:8" x14ac:dyDescent="0.25">
      <c r="A1437" t="s">
        <v>103</v>
      </c>
      <c r="B1437">
        <v>1837</v>
      </c>
      <c r="C1437" t="s">
        <v>1379</v>
      </c>
      <c r="D1437" t="s">
        <v>1377</v>
      </c>
      <c r="E1437" s="2">
        <v>43904.052951388891</v>
      </c>
      <c r="F1437" s="2">
        <v>44541.755104166667</v>
      </c>
      <c r="G1437">
        <v>5.38</v>
      </c>
      <c r="H1437" t="s">
        <v>2989</v>
      </c>
    </row>
    <row r="1438" spans="1:8" x14ac:dyDescent="0.25">
      <c r="A1438" t="s">
        <v>64</v>
      </c>
      <c r="B1438">
        <v>1155</v>
      </c>
      <c r="C1438" t="s">
        <v>1373</v>
      </c>
      <c r="D1438" t="s">
        <v>1374</v>
      </c>
      <c r="E1438" s="2">
        <v>43935.364942129629</v>
      </c>
      <c r="F1438" s="2">
        <v>44526.420729166668</v>
      </c>
      <c r="G1438">
        <v>8.89</v>
      </c>
      <c r="H1438" t="s">
        <v>2990</v>
      </c>
    </row>
    <row r="1439" spans="1:8" x14ac:dyDescent="0.25">
      <c r="A1439" t="s">
        <v>734</v>
      </c>
      <c r="B1439">
        <v>1935</v>
      </c>
      <c r="C1439" t="s">
        <v>1379</v>
      </c>
      <c r="D1439" t="s">
        <v>1374</v>
      </c>
      <c r="E1439" s="2">
        <v>44583.271493055552</v>
      </c>
      <c r="F1439" s="2">
        <v>44685.143587962957</v>
      </c>
      <c r="G1439">
        <v>13.12</v>
      </c>
      <c r="H1439" t="s">
        <v>2991</v>
      </c>
    </row>
    <row r="1440" spans="1:8" x14ac:dyDescent="0.25">
      <c r="A1440" t="s">
        <v>358</v>
      </c>
      <c r="B1440">
        <v>1773</v>
      </c>
      <c r="C1440" t="s">
        <v>1373</v>
      </c>
      <c r="D1440" t="s">
        <v>1377</v>
      </c>
      <c r="E1440" s="2">
        <v>44482.397962962961</v>
      </c>
      <c r="F1440" s="2">
        <v>44657.989687499998</v>
      </c>
      <c r="G1440">
        <v>10.79</v>
      </c>
      <c r="H1440" t="s">
        <v>2992</v>
      </c>
    </row>
    <row r="1441" spans="1:8" x14ac:dyDescent="0.25">
      <c r="A1441" t="s">
        <v>1129</v>
      </c>
      <c r="B1441">
        <v>2423</v>
      </c>
      <c r="C1441" t="s">
        <v>1379</v>
      </c>
      <c r="D1441" t="s">
        <v>1377</v>
      </c>
      <c r="E1441" s="2">
        <v>44597.03497685185</v>
      </c>
      <c r="F1441" s="2">
        <v>45085.213865740741</v>
      </c>
      <c r="G1441">
        <v>9.7200000000000006</v>
      </c>
      <c r="H1441" t="s">
        <v>2993</v>
      </c>
    </row>
    <row r="1442" spans="1:8" x14ac:dyDescent="0.25">
      <c r="A1442" t="s">
        <v>622</v>
      </c>
      <c r="B1442">
        <v>2344</v>
      </c>
      <c r="C1442" t="s">
        <v>1373</v>
      </c>
      <c r="D1442" t="s">
        <v>1377</v>
      </c>
      <c r="E1442" s="2">
        <v>43932.391412037039</v>
      </c>
      <c r="F1442" s="2">
        <v>44574.211585648147</v>
      </c>
      <c r="G1442">
        <v>7.17</v>
      </c>
      <c r="H1442" t="s">
        <v>2994</v>
      </c>
    </row>
    <row r="1443" spans="1:8" x14ac:dyDescent="0.25">
      <c r="A1443" t="s">
        <v>2995</v>
      </c>
      <c r="B1443">
        <v>1432</v>
      </c>
      <c r="C1443" t="s">
        <v>1381</v>
      </c>
      <c r="D1443" t="s">
        <v>1374</v>
      </c>
      <c r="E1443" s="2">
        <v>44463.357037037043</v>
      </c>
      <c r="F1443" s="2">
        <v>44477.528506944444</v>
      </c>
      <c r="G1443">
        <v>6.56</v>
      </c>
      <c r="H1443" t="s">
        <v>2996</v>
      </c>
    </row>
    <row r="1444" spans="1:8" x14ac:dyDescent="0.25">
      <c r="A1444" t="s">
        <v>633</v>
      </c>
      <c r="B1444">
        <v>2213</v>
      </c>
      <c r="C1444" t="s">
        <v>1381</v>
      </c>
      <c r="D1444" t="s">
        <v>1377</v>
      </c>
      <c r="E1444" s="2">
        <v>43475.857951388891</v>
      </c>
      <c r="F1444" s="2">
        <v>45110.180092592593</v>
      </c>
      <c r="G1444">
        <v>13.38</v>
      </c>
      <c r="H1444" t="s">
        <v>2997</v>
      </c>
    </row>
    <row r="1445" spans="1:8" x14ac:dyDescent="0.25">
      <c r="A1445" t="s">
        <v>366</v>
      </c>
      <c r="B1445">
        <v>2104</v>
      </c>
      <c r="C1445" t="s">
        <v>1381</v>
      </c>
      <c r="D1445" t="s">
        <v>1377</v>
      </c>
      <c r="E1445" s="2">
        <v>44279.675324074073</v>
      </c>
      <c r="F1445" s="2">
        <v>44772.346886574072</v>
      </c>
      <c r="G1445">
        <v>7.59</v>
      </c>
      <c r="H1445" t="s">
        <v>2998</v>
      </c>
    </row>
    <row r="1446" spans="1:8" x14ac:dyDescent="0.25">
      <c r="A1446" t="s">
        <v>370</v>
      </c>
      <c r="B1446">
        <v>1513</v>
      </c>
      <c r="C1446" t="s">
        <v>1379</v>
      </c>
      <c r="D1446" t="s">
        <v>1374</v>
      </c>
      <c r="E1446" s="2">
        <v>44601.88386574074</v>
      </c>
      <c r="F1446" s="2">
        <v>45114.536134259259</v>
      </c>
      <c r="G1446">
        <v>18.899999999999999</v>
      </c>
      <c r="H1446" t="s">
        <v>2999</v>
      </c>
    </row>
    <row r="1447" spans="1:8" x14ac:dyDescent="0.25">
      <c r="A1447" t="s">
        <v>1034</v>
      </c>
      <c r="B1447">
        <v>1968</v>
      </c>
      <c r="C1447" t="s">
        <v>1373</v>
      </c>
      <c r="D1447" t="s">
        <v>1374</v>
      </c>
      <c r="E1447" s="2">
        <v>43757.841458333343</v>
      </c>
      <c r="F1447" s="2">
        <v>44906.35696759259</v>
      </c>
      <c r="G1447">
        <v>11.34</v>
      </c>
      <c r="H1447" t="s">
        <v>3000</v>
      </c>
    </row>
    <row r="1448" spans="1:8" x14ac:dyDescent="0.25">
      <c r="A1448" t="s">
        <v>719</v>
      </c>
      <c r="B1448">
        <v>1395</v>
      </c>
      <c r="C1448" t="s">
        <v>1379</v>
      </c>
      <c r="D1448" t="s">
        <v>1374</v>
      </c>
      <c r="E1448" s="2">
        <v>44872.633842592593</v>
      </c>
      <c r="F1448" s="2">
        <v>44859.633842592593</v>
      </c>
      <c r="G1448">
        <v>11.3</v>
      </c>
      <c r="H1448" t="s">
        <v>3001</v>
      </c>
    </row>
    <row r="1449" spans="1:8" x14ac:dyDescent="0.25">
      <c r="A1449" t="s">
        <v>935</v>
      </c>
      <c r="B1449">
        <v>1404</v>
      </c>
      <c r="C1449" t="s">
        <v>1379</v>
      </c>
      <c r="D1449" t="s">
        <v>1377</v>
      </c>
      <c r="E1449" s="2">
        <v>44322.108414351853</v>
      </c>
      <c r="F1449" s="2">
        <v>44854.084467592591</v>
      </c>
      <c r="G1449">
        <v>8.61</v>
      </c>
      <c r="H1449" t="s">
        <v>3002</v>
      </c>
    </row>
    <row r="1450" spans="1:8" x14ac:dyDescent="0.25">
      <c r="A1450" t="s">
        <v>850</v>
      </c>
      <c r="B1450">
        <v>1314</v>
      </c>
      <c r="C1450" t="s">
        <v>1381</v>
      </c>
      <c r="D1450" t="s">
        <v>1374</v>
      </c>
      <c r="E1450" s="2">
        <v>44781.863912037043</v>
      </c>
      <c r="F1450" s="2">
        <v>44750.863912037043</v>
      </c>
      <c r="G1450">
        <v>9.6</v>
      </c>
      <c r="H1450" t="s">
        <v>3003</v>
      </c>
    </row>
    <row r="1451" spans="1:8" x14ac:dyDescent="0.25">
      <c r="A1451" t="s">
        <v>274</v>
      </c>
      <c r="B1451">
        <v>1277</v>
      </c>
      <c r="C1451" t="s">
        <v>1379</v>
      </c>
      <c r="D1451" t="s">
        <v>1374</v>
      </c>
      <c r="E1451" s="2">
        <v>44262.812847222223</v>
      </c>
      <c r="F1451" s="2">
        <v>44515.218587962961</v>
      </c>
      <c r="G1451">
        <v>5.68</v>
      </c>
      <c r="H1451" t="s">
        <v>3004</v>
      </c>
    </row>
    <row r="1452" spans="1:8" x14ac:dyDescent="0.25">
      <c r="A1452" t="s">
        <v>208</v>
      </c>
      <c r="B1452">
        <v>1474</v>
      </c>
      <c r="C1452" t="s">
        <v>1373</v>
      </c>
      <c r="D1452" t="s">
        <v>1377</v>
      </c>
      <c r="E1452" s="2">
        <v>44770.9059375</v>
      </c>
      <c r="F1452" s="2">
        <v>44765.9059375</v>
      </c>
      <c r="G1452">
        <v>12.71</v>
      </c>
      <c r="H1452" t="s">
        <v>3005</v>
      </c>
    </row>
    <row r="1453" spans="1:8" x14ac:dyDescent="0.25">
      <c r="A1453" t="s">
        <v>160</v>
      </c>
      <c r="B1453">
        <v>1470</v>
      </c>
      <c r="C1453" t="s">
        <v>1379</v>
      </c>
      <c r="D1453" t="s">
        <v>1377</v>
      </c>
      <c r="E1453" s="2">
        <v>44846.300370370373</v>
      </c>
      <c r="F1453" s="2">
        <v>45028.215937499997</v>
      </c>
      <c r="G1453">
        <v>13.28</v>
      </c>
      <c r="H1453" t="s">
        <v>3006</v>
      </c>
    </row>
    <row r="1454" spans="1:8" x14ac:dyDescent="0.25">
      <c r="A1454" t="s">
        <v>3007</v>
      </c>
      <c r="B1454">
        <v>1335</v>
      </c>
      <c r="C1454" t="s">
        <v>1381</v>
      </c>
      <c r="D1454" t="s">
        <v>1377</v>
      </c>
      <c r="E1454" s="2">
        <v>44143.217835648153</v>
      </c>
      <c r="F1454" s="2">
        <v>45081.133101851847</v>
      </c>
      <c r="G1454">
        <v>15.55</v>
      </c>
      <c r="H1454" t="s">
        <v>3008</v>
      </c>
    </row>
    <row r="1455" spans="1:8" x14ac:dyDescent="0.25">
      <c r="A1455" t="s">
        <v>931</v>
      </c>
      <c r="B1455">
        <v>2206</v>
      </c>
      <c r="C1455" t="s">
        <v>1379</v>
      </c>
      <c r="D1455" t="s">
        <v>1374</v>
      </c>
      <c r="E1455" s="2">
        <v>44913.451331018521</v>
      </c>
      <c r="F1455" s="2">
        <v>44873.451331018521</v>
      </c>
      <c r="G1455">
        <v>17.59</v>
      </c>
      <c r="H1455" t="s">
        <v>3009</v>
      </c>
    </row>
    <row r="1456" spans="1:8" x14ac:dyDescent="0.25">
      <c r="A1456" t="s">
        <v>418</v>
      </c>
      <c r="B1456">
        <v>1291</v>
      </c>
      <c r="C1456" t="s">
        <v>1373</v>
      </c>
      <c r="D1456" t="s">
        <v>1377</v>
      </c>
      <c r="E1456" s="2">
        <v>44958.000196759262</v>
      </c>
      <c r="F1456" s="2">
        <v>44922.000196759262</v>
      </c>
      <c r="G1456">
        <v>11.41</v>
      </c>
      <c r="H1456" t="s">
        <v>3010</v>
      </c>
    </row>
    <row r="1457" spans="1:8" x14ac:dyDescent="0.25">
      <c r="A1457" t="s">
        <v>1177</v>
      </c>
      <c r="B1457">
        <v>1066</v>
      </c>
      <c r="C1457" t="s">
        <v>1373</v>
      </c>
      <c r="D1457" t="s">
        <v>1374</v>
      </c>
      <c r="E1457" s="2">
        <v>44472.963472222233</v>
      </c>
      <c r="F1457" s="2">
        <v>44640.621377314812</v>
      </c>
      <c r="G1457">
        <v>13.39</v>
      </c>
      <c r="H1457" t="s">
        <v>3011</v>
      </c>
    </row>
    <row r="1458" spans="1:8" x14ac:dyDescent="0.25">
      <c r="A1458" t="s">
        <v>498</v>
      </c>
      <c r="B1458">
        <v>2394</v>
      </c>
      <c r="C1458" t="s">
        <v>1381</v>
      </c>
      <c r="D1458" t="s">
        <v>1377</v>
      </c>
      <c r="E1458" s="2">
        <v>44047.667210648149</v>
      </c>
      <c r="F1458" s="2">
        <v>44826.660879629628</v>
      </c>
      <c r="G1458">
        <v>15.4</v>
      </c>
      <c r="H1458" t="s">
        <v>3012</v>
      </c>
    </row>
    <row r="1459" spans="1:8" x14ac:dyDescent="0.25">
      <c r="A1459" t="s">
        <v>543</v>
      </c>
      <c r="B1459">
        <v>1859</v>
      </c>
      <c r="C1459" t="s">
        <v>1381</v>
      </c>
      <c r="D1459" t="s">
        <v>1377</v>
      </c>
      <c r="E1459" s="2">
        <v>43822.799143518518</v>
      </c>
      <c r="F1459" s="2">
        <v>45065.317083333342</v>
      </c>
      <c r="G1459">
        <v>18.100000000000001</v>
      </c>
      <c r="H1459" t="s">
        <v>3013</v>
      </c>
    </row>
    <row r="1460" spans="1:8" x14ac:dyDescent="0.25">
      <c r="A1460" t="s">
        <v>1279</v>
      </c>
      <c r="B1460">
        <v>1095</v>
      </c>
      <c r="C1460" t="s">
        <v>1381</v>
      </c>
      <c r="D1460" t="s">
        <v>1377</v>
      </c>
      <c r="E1460" s="2">
        <v>44158.925208333327</v>
      </c>
      <c r="F1460" s="2">
        <v>44613.4528587963</v>
      </c>
      <c r="G1460">
        <v>17.5</v>
      </c>
      <c r="H1460" t="s">
        <v>3014</v>
      </c>
    </row>
    <row r="1461" spans="1:8" x14ac:dyDescent="0.25">
      <c r="A1461" t="s">
        <v>76</v>
      </c>
      <c r="B1461">
        <v>2076</v>
      </c>
      <c r="C1461" t="s">
        <v>1381</v>
      </c>
      <c r="D1461" t="s">
        <v>1377</v>
      </c>
      <c r="E1461" s="2">
        <v>43856.620150462957</v>
      </c>
      <c r="F1461" s="2">
        <v>44625.224097222221</v>
      </c>
      <c r="G1461">
        <v>5.94</v>
      </c>
      <c r="H1461" t="s">
        <v>3015</v>
      </c>
    </row>
    <row r="1462" spans="1:8" x14ac:dyDescent="0.25">
      <c r="A1462" t="s">
        <v>1120</v>
      </c>
      <c r="B1462">
        <v>1545</v>
      </c>
      <c r="C1462" t="s">
        <v>1373</v>
      </c>
      <c r="D1462" t="s">
        <v>1377</v>
      </c>
      <c r="E1462" s="2">
        <v>44730.650983796288</v>
      </c>
      <c r="F1462" s="2">
        <v>45117.801493055558</v>
      </c>
      <c r="G1462">
        <v>9.81</v>
      </c>
      <c r="H1462" t="s">
        <v>3016</v>
      </c>
    </row>
    <row r="1463" spans="1:8" x14ac:dyDescent="0.25">
      <c r="A1463" t="s">
        <v>1243</v>
      </c>
      <c r="B1463">
        <v>2155</v>
      </c>
      <c r="C1463" t="s">
        <v>1381</v>
      </c>
      <c r="D1463" t="s">
        <v>1377</v>
      </c>
      <c r="E1463" s="2">
        <v>44732.205659722233</v>
      </c>
      <c r="F1463" s="2">
        <v>44799.669317129628</v>
      </c>
      <c r="G1463">
        <v>19.54</v>
      </c>
      <c r="H1463" t="s">
        <v>3017</v>
      </c>
    </row>
    <row r="1464" spans="1:8" x14ac:dyDescent="0.25">
      <c r="A1464" t="s">
        <v>825</v>
      </c>
      <c r="B1464">
        <v>1808</v>
      </c>
      <c r="C1464" t="s">
        <v>1381</v>
      </c>
      <c r="D1464" t="s">
        <v>1374</v>
      </c>
      <c r="E1464" s="2">
        <v>43415.305439814823</v>
      </c>
      <c r="F1464" s="2">
        <v>44876.673622685194</v>
      </c>
      <c r="G1464">
        <v>18.809999999999999</v>
      </c>
      <c r="H1464" t="s">
        <v>3018</v>
      </c>
    </row>
    <row r="1465" spans="1:8" x14ac:dyDescent="0.25">
      <c r="A1465" t="s">
        <v>957</v>
      </c>
      <c r="B1465">
        <v>2357</v>
      </c>
      <c r="C1465" t="s">
        <v>1379</v>
      </c>
      <c r="D1465" t="s">
        <v>1377</v>
      </c>
      <c r="E1465" s="2">
        <v>44293.130671296298</v>
      </c>
      <c r="F1465" s="2">
        <v>45010.496608796297</v>
      </c>
      <c r="G1465">
        <v>11.37</v>
      </c>
      <c r="H1465" t="s">
        <v>3019</v>
      </c>
    </row>
    <row r="1466" spans="1:8" x14ac:dyDescent="0.25">
      <c r="A1466" t="s">
        <v>886</v>
      </c>
      <c r="B1466">
        <v>1742</v>
      </c>
      <c r="C1466" t="s">
        <v>1379</v>
      </c>
      <c r="D1466" t="s">
        <v>1377</v>
      </c>
      <c r="E1466" s="2">
        <v>43756.200960648152</v>
      </c>
      <c r="F1466" s="2">
        <v>44678.932754629634</v>
      </c>
      <c r="G1466">
        <v>12.91</v>
      </c>
      <c r="H1466" t="s">
        <v>3020</v>
      </c>
    </row>
    <row r="1467" spans="1:8" x14ac:dyDescent="0.25">
      <c r="A1467" t="s">
        <v>428</v>
      </c>
      <c r="B1467">
        <v>1768</v>
      </c>
      <c r="C1467" t="s">
        <v>1381</v>
      </c>
      <c r="D1467" t="s">
        <v>1377</v>
      </c>
      <c r="E1467" s="2">
        <v>44919.099664351852</v>
      </c>
      <c r="F1467" s="2">
        <v>44883.099664351852</v>
      </c>
      <c r="G1467">
        <v>18.559999999999999</v>
      </c>
      <c r="H1467" t="s">
        <v>3021</v>
      </c>
    </row>
    <row r="1468" spans="1:8" x14ac:dyDescent="0.25">
      <c r="A1468" t="s">
        <v>61</v>
      </c>
      <c r="B1468">
        <v>1309</v>
      </c>
      <c r="C1468" t="s">
        <v>1379</v>
      </c>
      <c r="D1468" t="s">
        <v>1374</v>
      </c>
      <c r="E1468" s="2">
        <v>44207.56925925926</v>
      </c>
      <c r="F1468" s="2">
        <v>45042.394305555557</v>
      </c>
      <c r="G1468">
        <v>7.66</v>
      </c>
      <c r="H1468" t="s">
        <v>3022</v>
      </c>
    </row>
    <row r="1469" spans="1:8" x14ac:dyDescent="0.25">
      <c r="A1469" t="s">
        <v>1293</v>
      </c>
      <c r="B1469">
        <v>2146</v>
      </c>
      <c r="C1469" t="s">
        <v>1381</v>
      </c>
      <c r="D1469" t="s">
        <v>1377</v>
      </c>
      <c r="E1469" s="2">
        <v>44970.38517361111</v>
      </c>
      <c r="F1469" s="2">
        <v>44939.38517361111</v>
      </c>
      <c r="G1469">
        <v>10.99</v>
      </c>
      <c r="H1469" t="s">
        <v>3023</v>
      </c>
    </row>
    <row r="1470" spans="1:8" x14ac:dyDescent="0.25">
      <c r="A1470" t="s">
        <v>1133</v>
      </c>
      <c r="B1470">
        <v>1459</v>
      </c>
      <c r="C1470" t="s">
        <v>1381</v>
      </c>
      <c r="D1470" t="s">
        <v>1374</v>
      </c>
      <c r="E1470" s="2">
        <v>44140.322835648149</v>
      </c>
      <c r="F1470" s="2">
        <v>44978.446319444447</v>
      </c>
      <c r="G1470">
        <v>19.329999999999998</v>
      </c>
      <c r="H1470" t="s">
        <v>3024</v>
      </c>
    </row>
    <row r="1471" spans="1:8" x14ac:dyDescent="0.25">
      <c r="A1471" t="s">
        <v>533</v>
      </c>
      <c r="B1471">
        <v>2348</v>
      </c>
      <c r="C1471" t="s">
        <v>1373</v>
      </c>
      <c r="D1471" t="s">
        <v>1374</v>
      </c>
      <c r="E1471" s="2">
        <v>44488.969675925917</v>
      </c>
      <c r="F1471" s="2">
        <v>44855.8440162037</v>
      </c>
      <c r="G1471">
        <v>15.69</v>
      </c>
      <c r="H1471" t="s">
        <v>3025</v>
      </c>
    </row>
    <row r="1472" spans="1:8" x14ac:dyDescent="0.25">
      <c r="A1472" t="s">
        <v>1055</v>
      </c>
      <c r="B1472">
        <v>2359</v>
      </c>
      <c r="C1472" t="s">
        <v>1379</v>
      </c>
      <c r="D1472" t="s">
        <v>1374</v>
      </c>
      <c r="E1472" s="2">
        <v>44410.97515046296</v>
      </c>
      <c r="F1472" s="2">
        <v>44810.354432870372</v>
      </c>
      <c r="G1472">
        <v>14.87</v>
      </c>
      <c r="H1472" t="s">
        <v>3026</v>
      </c>
    </row>
    <row r="1473" spans="1:8" x14ac:dyDescent="0.25">
      <c r="A1473" t="s">
        <v>3027</v>
      </c>
      <c r="B1473">
        <v>2231</v>
      </c>
      <c r="C1473" t="s">
        <v>1381</v>
      </c>
      <c r="D1473" t="s">
        <v>1377</v>
      </c>
      <c r="E1473" s="2">
        <v>43376.389872685177</v>
      </c>
      <c r="F1473" s="2">
        <v>44724.105034722219</v>
      </c>
      <c r="G1473">
        <v>10.23</v>
      </c>
      <c r="H1473" t="s">
        <v>3028</v>
      </c>
    </row>
    <row r="1474" spans="1:8" x14ac:dyDescent="0.25">
      <c r="A1474" t="s">
        <v>486</v>
      </c>
      <c r="B1474">
        <v>2320</v>
      </c>
      <c r="C1474" t="s">
        <v>1373</v>
      </c>
      <c r="D1474" t="s">
        <v>1374</v>
      </c>
      <c r="E1474" s="2">
        <v>44311.245046296302</v>
      </c>
      <c r="F1474" s="2">
        <v>45015.546388888892</v>
      </c>
      <c r="G1474">
        <v>7.83</v>
      </c>
      <c r="H1474" t="s">
        <v>3029</v>
      </c>
    </row>
    <row r="1475" spans="1:8" x14ac:dyDescent="0.25">
      <c r="A1475" t="s">
        <v>1027</v>
      </c>
      <c r="B1475">
        <v>1714</v>
      </c>
      <c r="C1475" t="s">
        <v>1379</v>
      </c>
      <c r="D1475" t="s">
        <v>1377</v>
      </c>
      <c r="E1475" s="2">
        <v>44841.184629629628</v>
      </c>
      <c r="F1475" s="2">
        <v>44981.666354166657</v>
      </c>
      <c r="G1475">
        <v>11.77</v>
      </c>
      <c r="H1475" t="s">
        <v>3030</v>
      </c>
    </row>
    <row r="1476" spans="1:8" x14ac:dyDescent="0.25">
      <c r="A1476" t="s">
        <v>50</v>
      </c>
      <c r="B1476">
        <v>2017</v>
      </c>
      <c r="C1476" t="s">
        <v>1381</v>
      </c>
      <c r="D1476" t="s">
        <v>1374</v>
      </c>
      <c r="E1476" s="2">
        <v>43993.543136574073</v>
      </c>
      <c r="F1476" s="2">
        <v>44984.572372685187</v>
      </c>
      <c r="G1476">
        <v>15.81</v>
      </c>
      <c r="H1476" t="s">
        <v>3031</v>
      </c>
    </row>
    <row r="1477" spans="1:8" x14ac:dyDescent="0.25">
      <c r="A1477" t="s">
        <v>204</v>
      </c>
      <c r="B1477">
        <v>1072</v>
      </c>
      <c r="C1477" t="s">
        <v>1381</v>
      </c>
      <c r="D1477" t="s">
        <v>1374</v>
      </c>
      <c r="E1477" s="2">
        <v>44300.24496527778</v>
      </c>
      <c r="F1477" s="2">
        <v>44574.139884259261</v>
      </c>
      <c r="G1477">
        <v>5.42</v>
      </c>
      <c r="H1477" t="s">
        <v>3032</v>
      </c>
    </row>
    <row r="1478" spans="1:8" x14ac:dyDescent="0.25">
      <c r="A1478" t="s">
        <v>408</v>
      </c>
      <c r="B1478">
        <v>1727</v>
      </c>
      <c r="C1478" t="s">
        <v>1373</v>
      </c>
      <c r="D1478" t="s">
        <v>1377</v>
      </c>
      <c r="E1478" s="2">
        <v>43677.332303240742</v>
      </c>
      <c r="F1478" s="2">
        <v>44603.482187499998</v>
      </c>
      <c r="G1478">
        <v>14.57</v>
      </c>
      <c r="H1478" t="s">
        <v>3033</v>
      </c>
    </row>
    <row r="1479" spans="1:8" x14ac:dyDescent="0.25">
      <c r="A1479" t="s">
        <v>355</v>
      </c>
      <c r="B1479">
        <v>1435</v>
      </c>
      <c r="C1479" t="s">
        <v>1373</v>
      </c>
      <c r="D1479" t="s">
        <v>1377</v>
      </c>
      <c r="E1479" s="2">
        <v>45004.555497685193</v>
      </c>
      <c r="F1479" s="2">
        <v>44970.555497685193</v>
      </c>
      <c r="G1479">
        <v>5.22</v>
      </c>
      <c r="H1479" t="s">
        <v>3034</v>
      </c>
    </row>
    <row r="1480" spans="1:8" x14ac:dyDescent="0.25">
      <c r="A1480" t="s">
        <v>1333</v>
      </c>
      <c r="B1480">
        <v>1510</v>
      </c>
      <c r="C1480" t="s">
        <v>1381</v>
      </c>
      <c r="D1480" t="s">
        <v>1374</v>
      </c>
      <c r="E1480" s="2">
        <v>43600.084097222221</v>
      </c>
      <c r="F1480" s="2">
        <v>44979.000034722223</v>
      </c>
      <c r="G1480">
        <v>18.170000000000002</v>
      </c>
      <c r="H1480" t="s">
        <v>3035</v>
      </c>
    </row>
    <row r="1481" spans="1:8" x14ac:dyDescent="0.25">
      <c r="A1481" t="s">
        <v>1295</v>
      </c>
      <c r="B1481">
        <v>1658</v>
      </c>
      <c r="C1481" t="s">
        <v>1381</v>
      </c>
      <c r="D1481" t="s">
        <v>1377</v>
      </c>
      <c r="E1481" s="2">
        <v>44256.626342592594</v>
      </c>
      <c r="F1481" s="2">
        <v>44987.863495370373</v>
      </c>
      <c r="G1481">
        <v>13.81</v>
      </c>
      <c r="H1481" t="s">
        <v>3036</v>
      </c>
    </row>
    <row r="1482" spans="1:8" x14ac:dyDescent="0.25">
      <c r="A1482" t="s">
        <v>3037</v>
      </c>
      <c r="B1482">
        <v>1991</v>
      </c>
      <c r="C1482" t="s">
        <v>1373</v>
      </c>
      <c r="D1482" t="s">
        <v>1374</v>
      </c>
      <c r="E1482" s="2">
        <v>43513.675833333327</v>
      </c>
      <c r="F1482" s="2">
        <v>44573.021527777782</v>
      </c>
      <c r="G1482">
        <v>11.3</v>
      </c>
      <c r="H1482" t="s">
        <v>3038</v>
      </c>
    </row>
    <row r="1483" spans="1:8" x14ac:dyDescent="0.25">
      <c r="A1483" t="s">
        <v>412</v>
      </c>
      <c r="B1483">
        <v>2414</v>
      </c>
      <c r="C1483" t="s">
        <v>1379</v>
      </c>
      <c r="D1483" t="s">
        <v>1377</v>
      </c>
      <c r="E1483" s="2">
        <v>44744.753032407411</v>
      </c>
      <c r="F1483" s="2">
        <v>45077.217060185183</v>
      </c>
      <c r="G1483">
        <v>6.76</v>
      </c>
      <c r="H1483" t="s">
        <v>3039</v>
      </c>
    </row>
    <row r="1484" spans="1:8" x14ac:dyDescent="0.25">
      <c r="A1484" t="s">
        <v>359</v>
      </c>
      <c r="B1484">
        <v>1403</v>
      </c>
      <c r="C1484" t="s">
        <v>1373</v>
      </c>
      <c r="D1484" t="s">
        <v>1377</v>
      </c>
      <c r="E1484" s="2">
        <v>44751.067696759259</v>
      </c>
      <c r="F1484" s="2">
        <v>44710.067696759259</v>
      </c>
      <c r="G1484">
        <v>11.34</v>
      </c>
      <c r="H1484" t="s">
        <v>3040</v>
      </c>
    </row>
    <row r="1485" spans="1:8" x14ac:dyDescent="0.25">
      <c r="A1485" t="s">
        <v>895</v>
      </c>
      <c r="B1485">
        <v>1452</v>
      </c>
      <c r="C1485" t="s">
        <v>1379</v>
      </c>
      <c r="D1485" t="s">
        <v>1377</v>
      </c>
      <c r="E1485" s="2">
        <v>44669.754999999997</v>
      </c>
      <c r="F1485" s="2">
        <v>44832.236608796287</v>
      </c>
      <c r="G1485">
        <v>8</v>
      </c>
      <c r="H1485" t="s">
        <v>3041</v>
      </c>
    </row>
    <row r="1486" spans="1:8" x14ac:dyDescent="0.25">
      <c r="A1486" t="s">
        <v>1102</v>
      </c>
      <c r="B1486">
        <v>1816</v>
      </c>
      <c r="C1486" t="s">
        <v>1373</v>
      </c>
      <c r="D1486" t="s">
        <v>1374</v>
      </c>
      <c r="E1486" s="2">
        <v>43801.625694444447</v>
      </c>
      <c r="F1486" s="2">
        <v>44983.297800925917</v>
      </c>
      <c r="G1486">
        <v>18</v>
      </c>
      <c r="H1486" t="s">
        <v>3042</v>
      </c>
    </row>
    <row r="1487" spans="1:8" x14ac:dyDescent="0.25">
      <c r="A1487" t="s">
        <v>1132</v>
      </c>
      <c r="B1487">
        <v>1894</v>
      </c>
      <c r="C1487" t="s">
        <v>1373</v>
      </c>
      <c r="D1487" t="s">
        <v>1374</v>
      </c>
      <c r="E1487" s="2">
        <v>43927.170555555553</v>
      </c>
      <c r="F1487" s="2">
        <v>44934.90425925926</v>
      </c>
      <c r="G1487">
        <v>9</v>
      </c>
      <c r="H1487" t="s">
        <v>3043</v>
      </c>
    </row>
    <row r="1488" spans="1:8" x14ac:dyDescent="0.25">
      <c r="A1488" t="s">
        <v>529</v>
      </c>
      <c r="B1488">
        <v>1300</v>
      </c>
      <c r="C1488" t="s">
        <v>1373</v>
      </c>
      <c r="D1488" t="s">
        <v>1374</v>
      </c>
      <c r="E1488" s="2">
        <v>43582.879571759258</v>
      </c>
      <c r="F1488" s="2">
        <v>44792.459201388891</v>
      </c>
      <c r="G1488">
        <v>18.43</v>
      </c>
      <c r="H1488" t="s">
        <v>3044</v>
      </c>
    </row>
    <row r="1489" spans="1:8" x14ac:dyDescent="0.25">
      <c r="A1489" t="s">
        <v>3045</v>
      </c>
      <c r="B1489">
        <v>1441</v>
      </c>
      <c r="C1489" t="s">
        <v>1381</v>
      </c>
      <c r="D1489" t="s">
        <v>1377</v>
      </c>
      <c r="E1489" s="2">
        <v>43884.986377314817</v>
      </c>
      <c r="F1489" s="2">
        <v>44758.427256944437</v>
      </c>
      <c r="G1489">
        <v>15.73</v>
      </c>
      <c r="H1489" t="s">
        <v>3046</v>
      </c>
    </row>
    <row r="1490" spans="1:8" x14ac:dyDescent="0.25">
      <c r="A1490" t="s">
        <v>3047</v>
      </c>
      <c r="B1490">
        <v>2236</v>
      </c>
      <c r="C1490" t="s">
        <v>1379</v>
      </c>
      <c r="D1490" t="s">
        <v>1377</v>
      </c>
      <c r="E1490" s="2">
        <v>44548.412083333344</v>
      </c>
      <c r="F1490" s="2">
        <v>45130.46361111111</v>
      </c>
      <c r="G1490">
        <v>9.1300000000000008</v>
      </c>
      <c r="H1490" t="s">
        <v>3048</v>
      </c>
    </row>
    <row r="1491" spans="1:8" x14ac:dyDescent="0.25">
      <c r="A1491" t="s">
        <v>1013</v>
      </c>
      <c r="B1491">
        <v>1496</v>
      </c>
      <c r="C1491" t="s">
        <v>1379</v>
      </c>
      <c r="D1491" t="s">
        <v>1374</v>
      </c>
      <c r="E1491" s="2">
        <v>44354.757627314822</v>
      </c>
      <c r="F1491" s="2">
        <v>44962.569745370369</v>
      </c>
      <c r="G1491">
        <v>9.8699999999999992</v>
      </c>
      <c r="H1491" t="s">
        <v>3049</v>
      </c>
    </row>
    <row r="1492" spans="1:8" x14ac:dyDescent="0.25">
      <c r="A1492" t="s">
        <v>840</v>
      </c>
      <c r="B1492">
        <v>1402</v>
      </c>
      <c r="C1492" t="s">
        <v>1373</v>
      </c>
      <c r="D1492" t="s">
        <v>1374</v>
      </c>
      <c r="E1492" s="2">
        <v>44653.301469907397</v>
      </c>
      <c r="F1492" s="2">
        <v>44603.301469907397</v>
      </c>
      <c r="G1492">
        <v>9.1999999999999993</v>
      </c>
      <c r="H1492" t="s">
        <v>3050</v>
      </c>
    </row>
    <row r="1493" spans="1:8" x14ac:dyDescent="0.25">
      <c r="A1493" t="s">
        <v>1228</v>
      </c>
      <c r="B1493">
        <v>1123</v>
      </c>
      <c r="C1493" t="s">
        <v>1379</v>
      </c>
      <c r="D1493" t="s">
        <v>1377</v>
      </c>
      <c r="E1493" s="2">
        <v>43734.282199074078</v>
      </c>
      <c r="F1493" s="2">
        <v>44680.111828703702</v>
      </c>
      <c r="G1493">
        <v>14.87</v>
      </c>
      <c r="H1493" t="s">
        <v>3051</v>
      </c>
    </row>
    <row r="1494" spans="1:8" x14ac:dyDescent="0.25">
      <c r="A1494" t="s">
        <v>237</v>
      </c>
      <c r="B1494">
        <v>2404</v>
      </c>
      <c r="C1494" t="s">
        <v>1379</v>
      </c>
      <c r="D1494" t="s">
        <v>1374</v>
      </c>
      <c r="E1494" s="2">
        <v>44242.733344907407</v>
      </c>
      <c r="F1494" s="2">
        <v>44483.818171296298</v>
      </c>
      <c r="G1494">
        <v>5.74</v>
      </c>
      <c r="H1494" t="s">
        <v>3052</v>
      </c>
    </row>
    <row r="1495" spans="1:8" x14ac:dyDescent="0.25">
      <c r="A1495" t="s">
        <v>59</v>
      </c>
      <c r="B1495">
        <v>1529</v>
      </c>
      <c r="C1495" t="s">
        <v>1381</v>
      </c>
      <c r="D1495" t="s">
        <v>1377</v>
      </c>
      <c r="E1495" s="2">
        <v>43879.327199074083</v>
      </c>
      <c r="F1495" s="2">
        <v>44510.258391203701</v>
      </c>
      <c r="G1495">
        <v>7.67</v>
      </c>
      <c r="H1495" t="s">
        <v>3053</v>
      </c>
    </row>
    <row r="1496" spans="1:8" x14ac:dyDescent="0.25">
      <c r="A1496" t="s">
        <v>770</v>
      </c>
      <c r="B1496">
        <v>2170</v>
      </c>
      <c r="C1496" t="s">
        <v>1373</v>
      </c>
      <c r="D1496" t="s">
        <v>1377</v>
      </c>
      <c r="E1496" s="2">
        <v>44976.02416666667</v>
      </c>
      <c r="F1496" s="2">
        <v>44953.02416666667</v>
      </c>
      <c r="G1496">
        <v>14.15</v>
      </c>
      <c r="H1496" t="s">
        <v>3054</v>
      </c>
    </row>
    <row r="1497" spans="1:8" x14ac:dyDescent="0.25">
      <c r="A1497" t="s">
        <v>832</v>
      </c>
      <c r="B1497">
        <v>1937</v>
      </c>
      <c r="C1497" t="s">
        <v>1379</v>
      </c>
      <c r="D1497" t="s">
        <v>1374</v>
      </c>
      <c r="E1497" s="2">
        <v>43910.445694444446</v>
      </c>
      <c r="F1497" s="2">
        <v>44714.165729166663</v>
      </c>
      <c r="G1497">
        <v>6.82</v>
      </c>
      <c r="H1497" t="s">
        <v>3055</v>
      </c>
    </row>
    <row r="1498" spans="1:8" x14ac:dyDescent="0.25">
      <c r="A1498" t="s">
        <v>3056</v>
      </c>
      <c r="B1498">
        <v>1429</v>
      </c>
      <c r="C1498" t="s">
        <v>1379</v>
      </c>
      <c r="D1498" t="s">
        <v>1377</v>
      </c>
      <c r="E1498" s="2">
        <v>43461.441076388888</v>
      </c>
      <c r="F1498" s="2">
        <v>44716.216840277782</v>
      </c>
      <c r="G1498">
        <v>17.47</v>
      </c>
      <c r="H1498" t="s">
        <v>3057</v>
      </c>
    </row>
    <row r="1499" spans="1:8" x14ac:dyDescent="0.25">
      <c r="A1499" t="s">
        <v>448</v>
      </c>
      <c r="B1499">
        <v>1637</v>
      </c>
      <c r="C1499" t="s">
        <v>1379</v>
      </c>
      <c r="D1499" t="s">
        <v>1374</v>
      </c>
      <c r="E1499" s="2">
        <v>45005.912499999999</v>
      </c>
      <c r="F1499" s="2">
        <v>45031.896203703713</v>
      </c>
      <c r="G1499">
        <v>5.47</v>
      </c>
      <c r="H1499" t="s">
        <v>3058</v>
      </c>
    </row>
    <row r="1500" spans="1:8" x14ac:dyDescent="0.25">
      <c r="A1500" t="s">
        <v>889</v>
      </c>
      <c r="B1500">
        <v>2480</v>
      </c>
      <c r="C1500" t="s">
        <v>1381</v>
      </c>
      <c r="D1500" t="s">
        <v>1374</v>
      </c>
      <c r="E1500" s="2">
        <v>44910.966481481482</v>
      </c>
      <c r="F1500" s="2">
        <v>44889.966481481482</v>
      </c>
      <c r="G1500">
        <v>7.89</v>
      </c>
      <c r="H1500" t="s">
        <v>3059</v>
      </c>
    </row>
    <row r="1501" spans="1:8" x14ac:dyDescent="0.25">
      <c r="A1501" t="s">
        <v>339</v>
      </c>
      <c r="B1501">
        <v>1221</v>
      </c>
      <c r="C1501" t="s">
        <v>1373</v>
      </c>
      <c r="D1501" t="s">
        <v>1374</v>
      </c>
      <c r="E1501" s="2">
        <v>44403.010231481479</v>
      </c>
      <c r="F1501" s="2">
        <v>44818.95040509259</v>
      </c>
      <c r="G1501">
        <v>17.61</v>
      </c>
      <c r="H1501" t="s">
        <v>3060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2E88E-667F-432C-989E-E46D118C9D76}">
  <dimension ref="A1:H3001"/>
  <sheetViews>
    <sheetView workbookViewId="0">
      <selection activeCell="K9" sqref="K9"/>
    </sheetView>
  </sheetViews>
  <sheetFormatPr defaultRowHeight="15" x14ac:dyDescent="0.25"/>
  <cols>
    <col min="1" max="1" width="22.140625" bestFit="1" customWidth="1"/>
    <col min="2" max="2" width="12.85546875" bestFit="1" customWidth="1"/>
    <col min="3" max="3" width="37.5703125" bestFit="1" customWidth="1"/>
    <col min="4" max="4" width="18.28515625" bestFit="1" customWidth="1"/>
    <col min="5" max="5" width="16.7109375" bestFit="1" customWidth="1"/>
    <col min="6" max="6" width="13.7109375" bestFit="1" customWidth="1"/>
    <col min="7" max="7" width="18.28515625" bestFit="1" customWidth="1"/>
    <col min="8" max="8" width="22.85546875" bestFit="1" customWidth="1"/>
  </cols>
  <sheetData>
    <row r="1" spans="1:8" x14ac:dyDescent="0.25">
      <c r="A1" s="1" t="s">
        <v>3061</v>
      </c>
      <c r="B1" s="1" t="s">
        <v>1366</v>
      </c>
      <c r="C1" s="1" t="s">
        <v>1367</v>
      </c>
      <c r="D1" s="1" t="s">
        <v>3062</v>
      </c>
      <c r="E1" s="1" t="s">
        <v>3063</v>
      </c>
      <c r="F1" s="1" t="s">
        <v>3064</v>
      </c>
      <c r="G1" s="1" t="s">
        <v>3065</v>
      </c>
      <c r="H1" s="1" t="s">
        <v>3066</v>
      </c>
    </row>
    <row r="2" spans="1:8" x14ac:dyDescent="0.25">
      <c r="A2" t="s">
        <v>3067</v>
      </c>
      <c r="B2">
        <v>1516</v>
      </c>
      <c r="C2" t="s">
        <v>3068</v>
      </c>
      <c r="D2">
        <v>3546445</v>
      </c>
      <c r="E2" t="s">
        <v>1377</v>
      </c>
      <c r="F2">
        <v>8.7100000000000009</v>
      </c>
      <c r="G2" s="2">
        <v>43300.050081018519</v>
      </c>
      <c r="H2" s="2">
        <v>44779.294768518521</v>
      </c>
    </row>
    <row r="3" spans="1:8" x14ac:dyDescent="0.25">
      <c r="A3" t="s">
        <v>3069</v>
      </c>
      <c r="B3">
        <v>1767</v>
      </c>
      <c r="C3" t="s">
        <v>3070</v>
      </c>
      <c r="D3">
        <v>912573</v>
      </c>
      <c r="E3" t="s">
        <v>3071</v>
      </c>
      <c r="F3">
        <v>9.52</v>
      </c>
      <c r="G3" s="2">
        <v>44637.357152777768</v>
      </c>
      <c r="H3" s="2">
        <v>44624.357152777768</v>
      </c>
    </row>
    <row r="4" spans="1:8" x14ac:dyDescent="0.25">
      <c r="A4" t="s">
        <v>3072</v>
      </c>
      <c r="B4">
        <v>1284</v>
      </c>
      <c r="C4" t="s">
        <v>3070</v>
      </c>
      <c r="D4">
        <v>3920099</v>
      </c>
      <c r="E4" t="s">
        <v>1374</v>
      </c>
      <c r="F4">
        <v>9.1999999999999993</v>
      </c>
      <c r="G4" s="2">
        <v>39959.778148148151</v>
      </c>
      <c r="H4" s="2">
        <v>44631.266018518523</v>
      </c>
    </row>
    <row r="5" spans="1:8" x14ac:dyDescent="0.25">
      <c r="A5" t="s">
        <v>3073</v>
      </c>
      <c r="B5">
        <v>1805</v>
      </c>
      <c r="C5" t="s">
        <v>3068</v>
      </c>
      <c r="D5">
        <v>554606</v>
      </c>
      <c r="E5" t="s">
        <v>1374</v>
      </c>
      <c r="F5">
        <v>5.41</v>
      </c>
      <c r="G5" s="2">
        <v>41797.71303240741</v>
      </c>
      <c r="H5" s="2">
        <v>44586.546400462961</v>
      </c>
    </row>
    <row r="6" spans="1:8" x14ac:dyDescent="0.25">
      <c r="A6" t="s">
        <v>3074</v>
      </c>
      <c r="B6">
        <v>1572</v>
      </c>
      <c r="C6" t="s">
        <v>3075</v>
      </c>
      <c r="D6">
        <v>2791932</v>
      </c>
      <c r="E6" t="s">
        <v>1377</v>
      </c>
      <c r="F6">
        <v>5.55</v>
      </c>
      <c r="G6" s="2">
        <v>44427.91715277778</v>
      </c>
      <c r="H6" s="2">
        <v>45097.405173611107</v>
      </c>
    </row>
    <row r="7" spans="1:8" x14ac:dyDescent="0.25">
      <c r="A7" t="s">
        <v>3076</v>
      </c>
      <c r="B7">
        <v>2200</v>
      </c>
      <c r="C7" t="s">
        <v>3077</v>
      </c>
      <c r="D7">
        <v>776725</v>
      </c>
      <c r="E7" t="s">
        <v>1377</v>
      </c>
      <c r="F7">
        <v>9.43</v>
      </c>
      <c r="G7" s="2">
        <v>43626.65179398148</v>
      </c>
      <c r="H7" s="2">
        <v>44851.836712962962</v>
      </c>
    </row>
    <row r="8" spans="1:8" x14ac:dyDescent="0.25">
      <c r="A8" t="s">
        <v>3078</v>
      </c>
      <c r="B8">
        <v>1725</v>
      </c>
      <c r="C8" t="s">
        <v>3070</v>
      </c>
      <c r="D8">
        <v>4405066</v>
      </c>
      <c r="E8" t="s">
        <v>1374</v>
      </c>
      <c r="F8">
        <v>6.18</v>
      </c>
      <c r="G8" s="2">
        <v>44116.072627314818</v>
      </c>
      <c r="H8" s="2">
        <v>44893.884247685193</v>
      </c>
    </row>
    <row r="9" spans="1:8" x14ac:dyDescent="0.25">
      <c r="A9" t="s">
        <v>3079</v>
      </c>
      <c r="B9">
        <v>1091</v>
      </c>
      <c r="C9" t="s">
        <v>3080</v>
      </c>
      <c r="D9">
        <v>3864142</v>
      </c>
      <c r="E9" t="s">
        <v>3071</v>
      </c>
      <c r="F9">
        <v>6.8</v>
      </c>
      <c r="G9" s="2">
        <v>40426.502013888887</v>
      </c>
      <c r="H9" s="2">
        <v>45011.710219907407</v>
      </c>
    </row>
    <row r="10" spans="1:8" x14ac:dyDescent="0.25">
      <c r="A10" t="s">
        <v>3081</v>
      </c>
      <c r="B10">
        <v>1500</v>
      </c>
      <c r="C10" t="s">
        <v>3075</v>
      </c>
      <c r="D10">
        <v>2446189</v>
      </c>
      <c r="E10" t="s">
        <v>3071</v>
      </c>
      <c r="F10">
        <v>6.71</v>
      </c>
      <c r="G10" s="2">
        <v>43328.186516203707</v>
      </c>
      <c r="H10" s="2">
        <v>44511.891400462962</v>
      </c>
    </row>
    <row r="11" spans="1:8" x14ac:dyDescent="0.25">
      <c r="A11" t="s">
        <v>3082</v>
      </c>
      <c r="B11">
        <v>1363</v>
      </c>
      <c r="C11" t="s">
        <v>3077</v>
      </c>
      <c r="D11">
        <v>4626471</v>
      </c>
      <c r="E11" t="s">
        <v>1374</v>
      </c>
      <c r="F11">
        <v>9.74</v>
      </c>
      <c r="G11" s="2">
        <v>40217.770162037043</v>
      </c>
      <c r="H11" s="2">
        <v>44957.017222222217</v>
      </c>
    </row>
    <row r="12" spans="1:8" x14ac:dyDescent="0.25">
      <c r="A12" t="s">
        <v>3083</v>
      </c>
      <c r="B12">
        <v>2324</v>
      </c>
      <c r="C12" t="s">
        <v>3080</v>
      </c>
      <c r="D12">
        <v>1006596</v>
      </c>
      <c r="E12" t="s">
        <v>1377</v>
      </c>
      <c r="F12">
        <v>8.9499999999999993</v>
      </c>
      <c r="G12" s="2">
        <v>44770.830081018517</v>
      </c>
      <c r="H12" s="2">
        <v>44736.830081018517</v>
      </c>
    </row>
    <row r="13" spans="1:8" x14ac:dyDescent="0.25">
      <c r="A13" t="s">
        <v>3084</v>
      </c>
      <c r="B13">
        <v>1643</v>
      </c>
      <c r="C13" t="s">
        <v>3075</v>
      </c>
      <c r="D13">
        <v>1554844</v>
      </c>
      <c r="E13" t="s">
        <v>3071</v>
      </c>
      <c r="F13">
        <v>7.4</v>
      </c>
      <c r="G13" s="2">
        <v>44752.761990740742</v>
      </c>
      <c r="H13" s="2">
        <v>44853.586851851847</v>
      </c>
    </row>
    <row r="14" spans="1:8" x14ac:dyDescent="0.25">
      <c r="A14" t="s">
        <v>3085</v>
      </c>
      <c r="B14">
        <v>2358</v>
      </c>
      <c r="C14" t="s">
        <v>3070</v>
      </c>
      <c r="D14">
        <v>1865536</v>
      </c>
      <c r="E14" t="s">
        <v>1377</v>
      </c>
      <c r="F14">
        <v>6.69</v>
      </c>
      <c r="G14" s="2">
        <v>43834.660243055558</v>
      </c>
      <c r="H14" s="2">
        <v>45035.062314814822</v>
      </c>
    </row>
    <row r="15" spans="1:8" x14ac:dyDescent="0.25">
      <c r="A15" t="s">
        <v>3086</v>
      </c>
      <c r="B15">
        <v>1688</v>
      </c>
      <c r="C15" t="s">
        <v>3087</v>
      </c>
      <c r="D15">
        <v>3419577</v>
      </c>
      <c r="E15" t="s">
        <v>1374</v>
      </c>
      <c r="F15">
        <v>8.9</v>
      </c>
      <c r="G15" s="2">
        <v>41424.415150462963</v>
      </c>
      <c r="H15" s="2">
        <v>44814.112766203703</v>
      </c>
    </row>
    <row r="16" spans="1:8" x14ac:dyDescent="0.25">
      <c r="A16" t="s">
        <v>3088</v>
      </c>
      <c r="B16">
        <v>2351</v>
      </c>
      <c r="C16" t="s">
        <v>3087</v>
      </c>
      <c r="D16">
        <v>3233161</v>
      </c>
      <c r="E16" t="s">
        <v>1377</v>
      </c>
      <c r="F16">
        <v>5.79</v>
      </c>
      <c r="G16" s="2">
        <v>43118.042731481481</v>
      </c>
      <c r="H16" s="2">
        <v>44531.978564814817</v>
      </c>
    </row>
    <row r="17" spans="1:8" x14ac:dyDescent="0.25">
      <c r="A17" t="s">
        <v>3089</v>
      </c>
      <c r="B17">
        <v>1032</v>
      </c>
      <c r="C17" t="s">
        <v>3077</v>
      </c>
      <c r="D17">
        <v>3647586</v>
      </c>
      <c r="E17" t="s">
        <v>1374</v>
      </c>
      <c r="F17">
        <v>7.61</v>
      </c>
      <c r="G17" s="2">
        <v>41267.843773148154</v>
      </c>
      <c r="H17" s="2">
        <v>44811.63690972222</v>
      </c>
    </row>
    <row r="18" spans="1:8" x14ac:dyDescent="0.25">
      <c r="A18" t="s">
        <v>3090</v>
      </c>
      <c r="B18">
        <v>2426</v>
      </c>
      <c r="C18" t="s">
        <v>3077</v>
      </c>
      <c r="D18">
        <v>3040509</v>
      </c>
      <c r="E18" t="s">
        <v>1377</v>
      </c>
      <c r="F18">
        <v>9.31</v>
      </c>
      <c r="G18" s="2">
        <v>42296.938946759263</v>
      </c>
      <c r="H18" s="2">
        <v>44689.295451388891</v>
      </c>
    </row>
    <row r="19" spans="1:8" x14ac:dyDescent="0.25">
      <c r="A19" t="s">
        <v>3091</v>
      </c>
      <c r="B19">
        <v>2022</v>
      </c>
      <c r="C19" t="s">
        <v>3080</v>
      </c>
      <c r="D19">
        <v>1555337</v>
      </c>
      <c r="E19" t="s">
        <v>3071</v>
      </c>
      <c r="F19">
        <v>8.67</v>
      </c>
      <c r="G19" s="2">
        <v>40899.656898148147</v>
      </c>
      <c r="H19" s="2">
        <v>44825.17291666667</v>
      </c>
    </row>
    <row r="20" spans="1:8" x14ac:dyDescent="0.25">
      <c r="A20" t="s">
        <v>3092</v>
      </c>
      <c r="B20">
        <v>1185</v>
      </c>
      <c r="C20" t="s">
        <v>3087</v>
      </c>
      <c r="D20">
        <v>4411557</v>
      </c>
      <c r="E20" t="s">
        <v>1374</v>
      </c>
      <c r="F20">
        <v>8.8800000000000008</v>
      </c>
      <c r="G20" s="2">
        <v>43750.279918981483</v>
      </c>
      <c r="H20" s="2">
        <v>45131.964375000003</v>
      </c>
    </row>
    <row r="21" spans="1:8" x14ac:dyDescent="0.25">
      <c r="A21" t="s">
        <v>3093</v>
      </c>
      <c r="B21">
        <v>2008</v>
      </c>
      <c r="C21" t="s">
        <v>3087</v>
      </c>
      <c r="D21">
        <v>4579733</v>
      </c>
      <c r="E21" t="s">
        <v>1374</v>
      </c>
      <c r="F21">
        <v>5.39</v>
      </c>
      <c r="G21" s="2">
        <v>41166.484930555547</v>
      </c>
      <c r="H21" s="2">
        <v>44645.864548611113</v>
      </c>
    </row>
    <row r="22" spans="1:8" x14ac:dyDescent="0.25">
      <c r="A22" t="s">
        <v>3094</v>
      </c>
      <c r="B22">
        <v>2208</v>
      </c>
      <c r="C22" t="s">
        <v>3068</v>
      </c>
      <c r="D22">
        <v>1985890</v>
      </c>
      <c r="E22" t="s">
        <v>1374</v>
      </c>
      <c r="F22">
        <v>6.22</v>
      </c>
      <c r="G22" s="2">
        <v>41052.124756944453</v>
      </c>
      <c r="H22" s="2">
        <v>44508.420706018522</v>
      </c>
    </row>
    <row r="23" spans="1:8" x14ac:dyDescent="0.25">
      <c r="A23" t="s">
        <v>3095</v>
      </c>
      <c r="B23">
        <v>1847</v>
      </c>
      <c r="C23" t="s">
        <v>3070</v>
      </c>
      <c r="D23">
        <v>4113130</v>
      </c>
      <c r="E23" t="s">
        <v>1377</v>
      </c>
      <c r="F23">
        <v>9.75</v>
      </c>
      <c r="G23" s="2">
        <v>41665.928414351853</v>
      </c>
      <c r="H23" s="2">
        <v>45080.12872685185</v>
      </c>
    </row>
    <row r="24" spans="1:8" x14ac:dyDescent="0.25">
      <c r="A24" t="s">
        <v>3096</v>
      </c>
      <c r="B24">
        <v>1583</v>
      </c>
      <c r="C24" t="s">
        <v>3077</v>
      </c>
      <c r="D24">
        <v>717813</v>
      </c>
      <c r="E24" t="s">
        <v>1377</v>
      </c>
      <c r="F24">
        <v>7.53</v>
      </c>
      <c r="G24" s="2">
        <v>43161.967939814807</v>
      </c>
      <c r="H24" s="2">
        <v>44888.634108796286</v>
      </c>
    </row>
    <row r="25" spans="1:8" x14ac:dyDescent="0.25">
      <c r="A25" t="s">
        <v>3097</v>
      </c>
      <c r="B25">
        <v>1774</v>
      </c>
      <c r="C25" t="s">
        <v>3075</v>
      </c>
      <c r="D25">
        <v>888005</v>
      </c>
      <c r="E25" t="s">
        <v>3071</v>
      </c>
      <c r="F25">
        <v>8.65</v>
      </c>
      <c r="G25" s="2">
        <v>41027.753194444442</v>
      </c>
      <c r="H25" s="2">
        <v>44839.522106481483</v>
      </c>
    </row>
    <row r="26" spans="1:8" x14ac:dyDescent="0.25">
      <c r="A26" t="s">
        <v>3098</v>
      </c>
      <c r="B26">
        <v>1740</v>
      </c>
      <c r="C26" t="s">
        <v>3070</v>
      </c>
      <c r="D26">
        <v>4712909</v>
      </c>
      <c r="E26" t="s">
        <v>1374</v>
      </c>
      <c r="F26">
        <v>6.79</v>
      </c>
      <c r="G26" s="2">
        <v>42898.640567129631</v>
      </c>
      <c r="H26" s="2">
        <v>44860.554444444453</v>
      </c>
    </row>
    <row r="27" spans="1:8" x14ac:dyDescent="0.25">
      <c r="A27" t="s">
        <v>3099</v>
      </c>
      <c r="B27">
        <v>1763</v>
      </c>
      <c r="C27" t="s">
        <v>3068</v>
      </c>
      <c r="D27">
        <v>2477983</v>
      </c>
      <c r="E27" t="s">
        <v>1377</v>
      </c>
      <c r="F27">
        <v>5.37</v>
      </c>
      <c r="G27" s="2">
        <v>43038.208483796298</v>
      </c>
      <c r="H27" s="2">
        <v>44523.308194444442</v>
      </c>
    </row>
    <row r="28" spans="1:8" x14ac:dyDescent="0.25">
      <c r="A28" t="s">
        <v>3100</v>
      </c>
      <c r="B28">
        <v>1761</v>
      </c>
      <c r="C28" t="s">
        <v>3068</v>
      </c>
      <c r="D28">
        <v>833980</v>
      </c>
      <c r="E28" t="s">
        <v>1377</v>
      </c>
      <c r="F28">
        <v>7.1</v>
      </c>
      <c r="G28" s="2">
        <v>43087.276030092587</v>
      </c>
      <c r="H28" s="2">
        <v>44807.181608796287</v>
      </c>
    </row>
    <row r="29" spans="1:8" x14ac:dyDescent="0.25">
      <c r="A29" t="s">
        <v>3101</v>
      </c>
      <c r="B29">
        <v>2326</v>
      </c>
      <c r="C29" t="s">
        <v>3068</v>
      </c>
      <c r="D29">
        <v>1839734</v>
      </c>
      <c r="E29" t="s">
        <v>3071</v>
      </c>
      <c r="F29">
        <v>5.93</v>
      </c>
      <c r="G29" s="2">
        <v>41807.939351851863</v>
      </c>
      <c r="H29" s="2">
        <v>45132.637962962966</v>
      </c>
    </row>
    <row r="30" spans="1:8" x14ac:dyDescent="0.25">
      <c r="A30" t="s">
        <v>3102</v>
      </c>
      <c r="B30">
        <v>1014</v>
      </c>
      <c r="C30" t="s">
        <v>3077</v>
      </c>
      <c r="D30">
        <v>2621146</v>
      </c>
      <c r="E30" t="s">
        <v>1377</v>
      </c>
      <c r="F30">
        <v>5.51</v>
      </c>
      <c r="G30" s="2">
        <v>44160.309259259258</v>
      </c>
      <c r="H30" s="2">
        <v>44499.300752314812</v>
      </c>
    </row>
    <row r="31" spans="1:8" x14ac:dyDescent="0.25">
      <c r="A31" t="s">
        <v>3103</v>
      </c>
      <c r="B31">
        <v>1523</v>
      </c>
      <c r="C31" t="s">
        <v>3070</v>
      </c>
      <c r="D31">
        <v>3014475</v>
      </c>
      <c r="E31" t="s">
        <v>1374</v>
      </c>
      <c r="F31">
        <v>7.14</v>
      </c>
      <c r="G31" s="2">
        <v>44544.665266203701</v>
      </c>
      <c r="H31" s="2">
        <v>44549.581250000003</v>
      </c>
    </row>
    <row r="32" spans="1:8" x14ac:dyDescent="0.25">
      <c r="A32" t="s">
        <v>3104</v>
      </c>
      <c r="B32">
        <v>1389</v>
      </c>
      <c r="C32" t="s">
        <v>3080</v>
      </c>
      <c r="D32">
        <v>2541129</v>
      </c>
      <c r="E32" t="s">
        <v>1377</v>
      </c>
      <c r="F32">
        <v>8.44</v>
      </c>
      <c r="G32" s="2">
        <v>44823.968113425923</v>
      </c>
      <c r="H32" s="2">
        <v>44807.968113425923</v>
      </c>
    </row>
    <row r="33" spans="1:8" x14ac:dyDescent="0.25">
      <c r="A33" t="s">
        <v>3105</v>
      </c>
      <c r="B33">
        <v>2031</v>
      </c>
      <c r="C33" t="s">
        <v>3068</v>
      </c>
      <c r="D33">
        <v>3263225</v>
      </c>
      <c r="E33" t="s">
        <v>3071</v>
      </c>
      <c r="F33">
        <v>9.65</v>
      </c>
      <c r="G33" s="2">
        <v>44269.11010416667</v>
      </c>
      <c r="H33" s="2">
        <v>45116.915601851862</v>
      </c>
    </row>
    <row r="34" spans="1:8" x14ac:dyDescent="0.25">
      <c r="A34" t="s">
        <v>3106</v>
      </c>
      <c r="B34">
        <v>1802</v>
      </c>
      <c r="C34" t="s">
        <v>3087</v>
      </c>
      <c r="D34">
        <v>4742816</v>
      </c>
      <c r="E34" t="s">
        <v>1374</v>
      </c>
      <c r="F34">
        <v>7.4</v>
      </c>
      <c r="G34" s="2">
        <v>42968.912766203714</v>
      </c>
      <c r="H34" s="2">
        <v>44500.616689814808</v>
      </c>
    </row>
    <row r="35" spans="1:8" x14ac:dyDescent="0.25">
      <c r="A35" t="s">
        <v>3107</v>
      </c>
      <c r="B35">
        <v>1350</v>
      </c>
      <c r="C35" t="s">
        <v>3075</v>
      </c>
      <c r="D35">
        <v>2511863</v>
      </c>
      <c r="E35" t="s">
        <v>1377</v>
      </c>
      <c r="F35">
        <v>6.91</v>
      </c>
      <c r="G35" s="2">
        <v>41834.228587962964</v>
      </c>
      <c r="H35" s="2">
        <v>44500.889444444438</v>
      </c>
    </row>
    <row r="36" spans="1:8" x14ac:dyDescent="0.25">
      <c r="A36" t="s">
        <v>3108</v>
      </c>
      <c r="B36">
        <v>1186</v>
      </c>
      <c r="C36" t="s">
        <v>3070</v>
      </c>
      <c r="D36">
        <v>2034685</v>
      </c>
      <c r="E36" t="s">
        <v>3071</v>
      </c>
      <c r="F36">
        <v>8.27</v>
      </c>
      <c r="G36" s="2">
        <v>42507.208726851852</v>
      </c>
      <c r="H36" s="2">
        <v>44842.752511574072</v>
      </c>
    </row>
    <row r="37" spans="1:8" x14ac:dyDescent="0.25">
      <c r="A37" t="s">
        <v>3109</v>
      </c>
      <c r="B37">
        <v>2375</v>
      </c>
      <c r="C37" t="s">
        <v>3075</v>
      </c>
      <c r="D37">
        <v>2943396</v>
      </c>
      <c r="E37" t="s">
        <v>3071</v>
      </c>
      <c r="F37">
        <v>7.81</v>
      </c>
      <c r="G37" s="2">
        <v>39767.668865740743</v>
      </c>
      <c r="H37" s="2">
        <v>45097.618495370371</v>
      </c>
    </row>
    <row r="38" spans="1:8" x14ac:dyDescent="0.25">
      <c r="A38" t="s">
        <v>3110</v>
      </c>
      <c r="B38">
        <v>1666</v>
      </c>
      <c r="C38" t="s">
        <v>3077</v>
      </c>
      <c r="D38">
        <v>508438</v>
      </c>
      <c r="E38" t="s">
        <v>1377</v>
      </c>
      <c r="F38">
        <v>5.72</v>
      </c>
      <c r="G38" s="2">
        <v>44414.670347222222</v>
      </c>
      <c r="H38" s="2">
        <v>45060.64298611111</v>
      </c>
    </row>
    <row r="39" spans="1:8" x14ac:dyDescent="0.25">
      <c r="A39" t="s">
        <v>3111</v>
      </c>
      <c r="B39">
        <v>1139</v>
      </c>
      <c r="C39" t="s">
        <v>3070</v>
      </c>
      <c r="D39">
        <v>705268</v>
      </c>
      <c r="E39" t="s">
        <v>1374</v>
      </c>
      <c r="F39">
        <v>6.63</v>
      </c>
      <c r="G39" s="2">
        <v>44024.734710648147</v>
      </c>
      <c r="H39" s="2">
        <v>44865.233055555553</v>
      </c>
    </row>
    <row r="40" spans="1:8" x14ac:dyDescent="0.25">
      <c r="A40" t="s">
        <v>3112</v>
      </c>
      <c r="B40">
        <v>1815</v>
      </c>
      <c r="C40" t="s">
        <v>3080</v>
      </c>
      <c r="D40">
        <v>4199121</v>
      </c>
      <c r="E40" t="s">
        <v>1374</v>
      </c>
      <c r="F40">
        <v>8.1</v>
      </c>
      <c r="G40" s="2">
        <v>42176.378854166673</v>
      </c>
      <c r="H40" s="2">
        <v>44773.245219907411</v>
      </c>
    </row>
    <row r="41" spans="1:8" x14ac:dyDescent="0.25">
      <c r="A41" t="s">
        <v>3113</v>
      </c>
      <c r="B41">
        <v>1523</v>
      </c>
      <c r="C41" t="s">
        <v>3077</v>
      </c>
      <c r="D41">
        <v>4787749</v>
      </c>
      <c r="E41" t="s">
        <v>1377</v>
      </c>
      <c r="F41">
        <v>7.1</v>
      </c>
      <c r="G41" s="2">
        <v>42791.932291666657</v>
      </c>
      <c r="H41" s="2">
        <v>44773.020011574074</v>
      </c>
    </row>
    <row r="42" spans="1:8" x14ac:dyDescent="0.25">
      <c r="A42" t="s">
        <v>3114</v>
      </c>
      <c r="B42">
        <v>1026</v>
      </c>
      <c r="C42" t="s">
        <v>3075</v>
      </c>
      <c r="D42">
        <v>1058885</v>
      </c>
      <c r="E42" t="s">
        <v>3071</v>
      </c>
      <c r="F42">
        <v>6.43</v>
      </c>
      <c r="G42" s="2">
        <v>39891.173587962963</v>
      </c>
      <c r="H42" s="2">
        <v>44716.142164351862</v>
      </c>
    </row>
    <row r="43" spans="1:8" x14ac:dyDescent="0.25">
      <c r="A43" t="s">
        <v>3115</v>
      </c>
      <c r="B43">
        <v>2401</v>
      </c>
      <c r="C43" t="s">
        <v>3087</v>
      </c>
      <c r="D43">
        <v>847521</v>
      </c>
      <c r="E43" t="s">
        <v>1377</v>
      </c>
      <c r="F43">
        <v>7.74</v>
      </c>
      <c r="G43" s="2">
        <v>44043.955787037034</v>
      </c>
      <c r="H43" s="2">
        <v>44634.882638888892</v>
      </c>
    </row>
    <row r="44" spans="1:8" x14ac:dyDescent="0.25">
      <c r="A44" t="s">
        <v>3116</v>
      </c>
      <c r="B44">
        <v>1052</v>
      </c>
      <c r="C44" t="s">
        <v>3068</v>
      </c>
      <c r="D44">
        <v>734927</v>
      </c>
      <c r="E44" t="s">
        <v>1377</v>
      </c>
      <c r="F44">
        <v>7.6</v>
      </c>
      <c r="G44" s="2">
        <v>39962.012453703697</v>
      </c>
      <c r="H44" s="2">
        <v>44867.840648148151</v>
      </c>
    </row>
    <row r="45" spans="1:8" x14ac:dyDescent="0.25">
      <c r="A45" t="s">
        <v>3117</v>
      </c>
      <c r="B45">
        <v>2127</v>
      </c>
      <c r="C45" t="s">
        <v>3075</v>
      </c>
      <c r="D45">
        <v>364786</v>
      </c>
      <c r="E45" t="s">
        <v>1374</v>
      </c>
      <c r="F45">
        <v>8.75</v>
      </c>
      <c r="G45" s="2">
        <v>43751.684837962966</v>
      </c>
      <c r="H45" s="2">
        <v>44507.366747685177</v>
      </c>
    </row>
    <row r="46" spans="1:8" x14ac:dyDescent="0.25">
      <c r="A46" t="s">
        <v>3118</v>
      </c>
      <c r="B46">
        <v>1578</v>
      </c>
      <c r="C46" t="s">
        <v>3070</v>
      </c>
      <c r="D46">
        <v>4886058</v>
      </c>
      <c r="E46" t="s">
        <v>3071</v>
      </c>
      <c r="F46">
        <v>6.48</v>
      </c>
      <c r="G46" s="2">
        <v>42044.855219907397</v>
      </c>
      <c r="H46" s="2">
        <v>44731.30908564815</v>
      </c>
    </row>
    <row r="47" spans="1:8" x14ac:dyDescent="0.25">
      <c r="A47" t="s">
        <v>3119</v>
      </c>
      <c r="B47">
        <v>1162</v>
      </c>
      <c r="C47" t="s">
        <v>3080</v>
      </c>
      <c r="D47">
        <v>4218167</v>
      </c>
      <c r="E47" t="s">
        <v>1377</v>
      </c>
      <c r="F47">
        <v>9.69</v>
      </c>
      <c r="G47" s="2">
        <v>44343.578680555547</v>
      </c>
      <c r="H47" s="2">
        <v>44863.779293981483</v>
      </c>
    </row>
    <row r="48" spans="1:8" x14ac:dyDescent="0.25">
      <c r="A48" t="s">
        <v>3120</v>
      </c>
      <c r="B48">
        <v>1202</v>
      </c>
      <c r="C48" t="s">
        <v>3075</v>
      </c>
      <c r="D48">
        <v>4131360</v>
      </c>
      <c r="E48" t="s">
        <v>1374</v>
      </c>
      <c r="F48">
        <v>9.11</v>
      </c>
      <c r="G48" s="2">
        <v>41597.282604166663</v>
      </c>
      <c r="H48" s="2">
        <v>44523.275543981479</v>
      </c>
    </row>
    <row r="49" spans="1:8" x14ac:dyDescent="0.25">
      <c r="A49" t="s">
        <v>3121</v>
      </c>
      <c r="B49">
        <v>1912</v>
      </c>
      <c r="C49" t="s">
        <v>3070</v>
      </c>
      <c r="D49">
        <v>1209331</v>
      </c>
      <c r="E49" t="s">
        <v>3071</v>
      </c>
      <c r="F49">
        <v>7.71</v>
      </c>
      <c r="G49" s="2">
        <v>43109.556377314817</v>
      </c>
      <c r="H49" s="2">
        <v>45105.707303240742</v>
      </c>
    </row>
    <row r="50" spans="1:8" x14ac:dyDescent="0.25">
      <c r="A50" t="s">
        <v>3122</v>
      </c>
      <c r="B50">
        <v>2094</v>
      </c>
      <c r="C50" t="s">
        <v>3070</v>
      </c>
      <c r="D50">
        <v>4722271</v>
      </c>
      <c r="E50" t="s">
        <v>3071</v>
      </c>
      <c r="F50">
        <v>6.66</v>
      </c>
      <c r="G50" s="2">
        <v>42806.505636574067</v>
      </c>
      <c r="H50" s="2">
        <v>44691.201145833344</v>
      </c>
    </row>
    <row r="51" spans="1:8" x14ac:dyDescent="0.25">
      <c r="A51" t="s">
        <v>3123</v>
      </c>
      <c r="B51">
        <v>2206</v>
      </c>
      <c r="C51" t="s">
        <v>3075</v>
      </c>
      <c r="D51">
        <v>284569</v>
      </c>
      <c r="E51" t="s">
        <v>1377</v>
      </c>
      <c r="F51">
        <v>6.64</v>
      </c>
      <c r="G51" s="2">
        <v>40550.661157407398</v>
      </c>
      <c r="H51" s="2">
        <v>44793.266423611109</v>
      </c>
    </row>
    <row r="52" spans="1:8" x14ac:dyDescent="0.25">
      <c r="A52" t="s">
        <v>3124</v>
      </c>
      <c r="B52">
        <v>1966</v>
      </c>
      <c r="C52" t="s">
        <v>3087</v>
      </c>
      <c r="D52">
        <v>1876081</v>
      </c>
      <c r="E52" t="s">
        <v>1377</v>
      </c>
      <c r="F52">
        <v>5.13</v>
      </c>
      <c r="G52" s="2">
        <v>42444.615451388891</v>
      </c>
      <c r="H52" s="2">
        <v>45129.86314814815</v>
      </c>
    </row>
    <row r="53" spans="1:8" x14ac:dyDescent="0.25">
      <c r="A53" t="s">
        <v>3125</v>
      </c>
      <c r="B53">
        <v>2047</v>
      </c>
      <c r="C53" t="s">
        <v>3087</v>
      </c>
      <c r="D53">
        <v>2593338</v>
      </c>
      <c r="E53" t="s">
        <v>1377</v>
      </c>
      <c r="F53">
        <v>8.7100000000000009</v>
      </c>
      <c r="G53" s="2">
        <v>42752.797326388893</v>
      </c>
      <c r="H53" s="2">
        <v>44810.082418981481</v>
      </c>
    </row>
    <row r="54" spans="1:8" x14ac:dyDescent="0.25">
      <c r="A54" t="s">
        <v>3126</v>
      </c>
      <c r="B54">
        <v>1546</v>
      </c>
      <c r="C54" t="s">
        <v>3075</v>
      </c>
      <c r="D54">
        <v>551415</v>
      </c>
      <c r="E54" t="s">
        <v>1374</v>
      </c>
      <c r="F54">
        <v>7.5</v>
      </c>
      <c r="G54" s="2">
        <v>42323.343888888892</v>
      </c>
      <c r="H54" s="2">
        <v>45007.194548611107</v>
      </c>
    </row>
    <row r="55" spans="1:8" x14ac:dyDescent="0.25">
      <c r="A55" t="s">
        <v>3127</v>
      </c>
      <c r="B55">
        <v>2189</v>
      </c>
      <c r="C55" t="s">
        <v>3080</v>
      </c>
      <c r="D55">
        <v>981878</v>
      </c>
      <c r="E55" t="s">
        <v>1377</v>
      </c>
      <c r="F55">
        <v>7.27</v>
      </c>
      <c r="G55" s="2">
        <v>42724.727812500001</v>
      </c>
      <c r="H55" s="2">
        <v>44945.701284722221</v>
      </c>
    </row>
    <row r="56" spans="1:8" x14ac:dyDescent="0.25">
      <c r="A56" t="s">
        <v>3128</v>
      </c>
      <c r="B56">
        <v>1566</v>
      </c>
      <c r="C56" t="s">
        <v>3087</v>
      </c>
      <c r="D56">
        <v>3657781</v>
      </c>
      <c r="E56" t="s">
        <v>3071</v>
      </c>
      <c r="F56">
        <v>6.5</v>
      </c>
      <c r="G56" s="2">
        <v>43810.120752314811</v>
      </c>
      <c r="H56" s="2">
        <v>44500.459780092591</v>
      </c>
    </row>
    <row r="57" spans="1:8" x14ac:dyDescent="0.25">
      <c r="A57" t="s">
        <v>3129</v>
      </c>
      <c r="B57">
        <v>2236</v>
      </c>
      <c r="C57" t="s">
        <v>3070</v>
      </c>
      <c r="D57">
        <v>4280997</v>
      </c>
      <c r="E57" t="s">
        <v>1377</v>
      </c>
      <c r="F57">
        <v>8.51</v>
      </c>
      <c r="G57" s="2">
        <v>42985.55741898148</v>
      </c>
      <c r="H57" s="2">
        <v>44797.836759259262</v>
      </c>
    </row>
    <row r="58" spans="1:8" x14ac:dyDescent="0.25">
      <c r="A58" t="s">
        <v>3130</v>
      </c>
      <c r="B58">
        <v>2269</v>
      </c>
      <c r="C58" t="s">
        <v>3070</v>
      </c>
      <c r="D58">
        <v>737786</v>
      </c>
      <c r="E58" t="s">
        <v>3071</v>
      </c>
      <c r="F58">
        <v>9.35</v>
      </c>
      <c r="G58" s="2">
        <v>41180.235509259262</v>
      </c>
      <c r="H58" s="2">
        <v>44688.421134259261</v>
      </c>
    </row>
    <row r="59" spans="1:8" x14ac:dyDescent="0.25">
      <c r="A59" t="s">
        <v>3131</v>
      </c>
      <c r="B59">
        <v>2266</v>
      </c>
      <c r="C59" t="s">
        <v>3077</v>
      </c>
      <c r="D59">
        <v>3937041</v>
      </c>
      <c r="E59" t="s">
        <v>1374</v>
      </c>
      <c r="F59">
        <v>5.1100000000000003</v>
      </c>
      <c r="G59" s="2">
        <v>43019.847812499997</v>
      </c>
      <c r="H59" s="2">
        <v>44896.234884259262</v>
      </c>
    </row>
    <row r="60" spans="1:8" x14ac:dyDescent="0.25">
      <c r="A60" t="s">
        <v>3132</v>
      </c>
      <c r="B60">
        <v>1219</v>
      </c>
      <c r="C60" t="s">
        <v>3080</v>
      </c>
      <c r="D60">
        <v>2464093</v>
      </c>
      <c r="E60" t="s">
        <v>1377</v>
      </c>
      <c r="F60">
        <v>8.1</v>
      </c>
      <c r="G60" s="2">
        <v>44147.869976851849</v>
      </c>
      <c r="H60" s="2">
        <v>44535.319675925923</v>
      </c>
    </row>
    <row r="61" spans="1:8" x14ac:dyDescent="0.25">
      <c r="A61" t="s">
        <v>3133</v>
      </c>
      <c r="B61">
        <v>1685</v>
      </c>
      <c r="C61" t="s">
        <v>3087</v>
      </c>
      <c r="D61">
        <v>4147960</v>
      </c>
      <c r="E61" t="s">
        <v>1374</v>
      </c>
      <c r="F61">
        <v>5.4</v>
      </c>
      <c r="G61" s="2">
        <v>39975.509872685187</v>
      </c>
      <c r="H61" s="2">
        <v>44933.256655092591</v>
      </c>
    </row>
    <row r="62" spans="1:8" x14ac:dyDescent="0.25">
      <c r="A62" t="s">
        <v>3134</v>
      </c>
      <c r="B62">
        <v>1223</v>
      </c>
      <c r="C62" t="s">
        <v>3070</v>
      </c>
      <c r="D62">
        <v>4895891</v>
      </c>
      <c r="E62" t="s">
        <v>1377</v>
      </c>
      <c r="F62">
        <v>8.4499999999999993</v>
      </c>
      <c r="G62" s="2">
        <v>43007.055266203701</v>
      </c>
      <c r="H62" s="2">
        <v>44781.064270833333</v>
      </c>
    </row>
    <row r="63" spans="1:8" x14ac:dyDescent="0.25">
      <c r="A63" t="s">
        <v>3135</v>
      </c>
      <c r="B63">
        <v>2395</v>
      </c>
      <c r="C63" t="s">
        <v>3068</v>
      </c>
      <c r="D63">
        <v>529990</v>
      </c>
      <c r="E63" t="s">
        <v>1374</v>
      </c>
      <c r="F63">
        <v>5.98</v>
      </c>
      <c r="G63" s="2">
        <v>43758.691770833328</v>
      </c>
      <c r="H63" s="2">
        <v>44885.209398148138</v>
      </c>
    </row>
    <row r="64" spans="1:8" x14ac:dyDescent="0.25">
      <c r="A64" t="s">
        <v>3136</v>
      </c>
      <c r="B64">
        <v>2324</v>
      </c>
      <c r="C64" t="s">
        <v>3077</v>
      </c>
      <c r="D64">
        <v>1679289</v>
      </c>
      <c r="E64" t="s">
        <v>1374</v>
      </c>
      <c r="F64">
        <v>5.63</v>
      </c>
      <c r="G64" s="2">
        <v>42270.874062499999</v>
      </c>
      <c r="H64" s="2">
        <v>44892.167361111111</v>
      </c>
    </row>
    <row r="65" spans="1:8" x14ac:dyDescent="0.25">
      <c r="A65" t="s">
        <v>3137</v>
      </c>
      <c r="B65">
        <v>2151</v>
      </c>
      <c r="C65" t="s">
        <v>3087</v>
      </c>
      <c r="D65">
        <v>1055841</v>
      </c>
      <c r="E65" t="s">
        <v>1374</v>
      </c>
      <c r="F65">
        <v>8.24</v>
      </c>
      <c r="G65" s="2">
        <v>39925.717731481483</v>
      </c>
      <c r="H65" s="2">
        <v>45134.486724537041</v>
      </c>
    </row>
    <row r="66" spans="1:8" x14ac:dyDescent="0.25">
      <c r="A66" t="s">
        <v>3138</v>
      </c>
      <c r="B66">
        <v>1139</v>
      </c>
      <c r="C66" t="s">
        <v>3077</v>
      </c>
      <c r="D66">
        <v>1154511</v>
      </c>
      <c r="E66" t="s">
        <v>3071</v>
      </c>
      <c r="F66">
        <v>5.25</v>
      </c>
      <c r="G66" s="2">
        <v>44752.146909722222</v>
      </c>
      <c r="H66" s="2">
        <v>45075.696053240739</v>
      </c>
    </row>
    <row r="67" spans="1:8" x14ac:dyDescent="0.25">
      <c r="A67" t="s">
        <v>3139</v>
      </c>
      <c r="B67">
        <v>1147</v>
      </c>
      <c r="C67" t="s">
        <v>3068</v>
      </c>
      <c r="D67">
        <v>1193431</v>
      </c>
      <c r="E67" t="s">
        <v>3071</v>
      </c>
      <c r="F67">
        <v>9.65</v>
      </c>
      <c r="G67" s="2">
        <v>42133.561145833337</v>
      </c>
      <c r="H67" s="2">
        <v>45118.383564814823</v>
      </c>
    </row>
    <row r="68" spans="1:8" x14ac:dyDescent="0.25">
      <c r="A68" t="s">
        <v>3140</v>
      </c>
      <c r="B68">
        <v>1961</v>
      </c>
      <c r="C68" t="s">
        <v>3075</v>
      </c>
      <c r="D68">
        <v>118818</v>
      </c>
      <c r="E68" t="s">
        <v>1377</v>
      </c>
      <c r="F68">
        <v>5.1100000000000003</v>
      </c>
      <c r="G68" s="2">
        <v>40636.789456018523</v>
      </c>
      <c r="H68" s="2">
        <v>45057.095486111109</v>
      </c>
    </row>
    <row r="69" spans="1:8" x14ac:dyDescent="0.25">
      <c r="A69" t="s">
        <v>3141</v>
      </c>
      <c r="B69">
        <v>1934</v>
      </c>
      <c r="C69" t="s">
        <v>3087</v>
      </c>
      <c r="D69">
        <v>1973450</v>
      </c>
      <c r="E69" t="s">
        <v>3071</v>
      </c>
      <c r="F69">
        <v>5.52</v>
      </c>
      <c r="G69" s="2">
        <v>42130.155740740738</v>
      </c>
      <c r="H69" s="2">
        <v>44549.383645833332</v>
      </c>
    </row>
    <row r="70" spans="1:8" x14ac:dyDescent="0.25">
      <c r="A70" t="s">
        <v>3142</v>
      </c>
      <c r="B70">
        <v>2017</v>
      </c>
      <c r="C70" t="s">
        <v>3077</v>
      </c>
      <c r="D70">
        <v>3430202</v>
      </c>
      <c r="E70" t="s">
        <v>1374</v>
      </c>
      <c r="F70">
        <v>5.62</v>
      </c>
      <c r="G70" s="2">
        <v>42303.326678240737</v>
      </c>
      <c r="H70" s="2">
        <v>44952.012303240743</v>
      </c>
    </row>
    <row r="71" spans="1:8" x14ac:dyDescent="0.25">
      <c r="A71" t="s">
        <v>3143</v>
      </c>
      <c r="B71">
        <v>1307</v>
      </c>
      <c r="C71" t="s">
        <v>3080</v>
      </c>
      <c r="D71">
        <v>1271433</v>
      </c>
      <c r="E71" t="s">
        <v>3071</v>
      </c>
      <c r="F71">
        <v>9.99</v>
      </c>
      <c r="G71" s="2">
        <v>40373.382731481477</v>
      </c>
      <c r="H71" s="2">
        <v>44868.42832175926</v>
      </c>
    </row>
    <row r="72" spans="1:8" x14ac:dyDescent="0.25">
      <c r="A72" t="s">
        <v>3144</v>
      </c>
      <c r="B72">
        <v>2032</v>
      </c>
      <c r="C72" t="s">
        <v>3087</v>
      </c>
      <c r="D72">
        <v>842753</v>
      </c>
      <c r="E72" t="s">
        <v>3071</v>
      </c>
      <c r="F72">
        <v>5.36</v>
      </c>
      <c r="G72" s="2">
        <v>41388.565057870372</v>
      </c>
      <c r="H72" s="2">
        <v>44497.589467592603</v>
      </c>
    </row>
    <row r="73" spans="1:8" x14ac:dyDescent="0.25">
      <c r="A73" t="s">
        <v>3145</v>
      </c>
      <c r="B73">
        <v>2463</v>
      </c>
      <c r="C73" t="s">
        <v>3075</v>
      </c>
      <c r="D73">
        <v>1292803</v>
      </c>
      <c r="E73" t="s">
        <v>1377</v>
      </c>
      <c r="F73">
        <v>5.82</v>
      </c>
      <c r="G73" s="2">
        <v>41706.124293981477</v>
      </c>
      <c r="H73" s="2">
        <v>44505.997141203698</v>
      </c>
    </row>
    <row r="74" spans="1:8" x14ac:dyDescent="0.25">
      <c r="A74" t="s">
        <v>3146</v>
      </c>
      <c r="B74">
        <v>1895</v>
      </c>
      <c r="C74" t="s">
        <v>3070</v>
      </c>
      <c r="D74">
        <v>3131860</v>
      </c>
      <c r="E74" t="s">
        <v>1374</v>
      </c>
      <c r="F74">
        <v>6.74</v>
      </c>
      <c r="G74" s="2">
        <v>44468.05940972222</v>
      </c>
      <c r="H74" s="2">
        <v>44610.113298611112</v>
      </c>
    </row>
    <row r="75" spans="1:8" x14ac:dyDescent="0.25">
      <c r="A75" t="s">
        <v>3147</v>
      </c>
      <c r="B75">
        <v>1393</v>
      </c>
      <c r="C75" t="s">
        <v>3070</v>
      </c>
      <c r="D75">
        <v>1982148</v>
      </c>
      <c r="E75" t="s">
        <v>3071</v>
      </c>
      <c r="F75">
        <v>5.29</v>
      </c>
      <c r="G75" s="2">
        <v>43380.067696759259</v>
      </c>
      <c r="H75" s="2">
        <v>44576.322291666656</v>
      </c>
    </row>
    <row r="76" spans="1:8" x14ac:dyDescent="0.25">
      <c r="A76" t="s">
        <v>3148</v>
      </c>
      <c r="B76">
        <v>1532</v>
      </c>
      <c r="C76" t="s">
        <v>3077</v>
      </c>
      <c r="D76">
        <v>380646</v>
      </c>
      <c r="E76" t="s">
        <v>1377</v>
      </c>
      <c r="F76">
        <v>6.8</v>
      </c>
      <c r="G76" s="2">
        <v>42072.136412037027</v>
      </c>
      <c r="H76" s="2">
        <v>44753.969236111108</v>
      </c>
    </row>
    <row r="77" spans="1:8" x14ac:dyDescent="0.25">
      <c r="A77" t="s">
        <v>3149</v>
      </c>
      <c r="B77">
        <v>1748</v>
      </c>
      <c r="C77" t="s">
        <v>3075</v>
      </c>
      <c r="D77">
        <v>2566585</v>
      </c>
      <c r="E77" t="s">
        <v>1374</v>
      </c>
      <c r="F77">
        <v>9.2899999999999991</v>
      </c>
      <c r="G77" s="2">
        <v>40307.690324074072</v>
      </c>
      <c r="H77" s="2">
        <v>44711.556990740741</v>
      </c>
    </row>
    <row r="78" spans="1:8" x14ac:dyDescent="0.25">
      <c r="A78" t="s">
        <v>3150</v>
      </c>
      <c r="B78">
        <v>1911</v>
      </c>
      <c r="C78" t="s">
        <v>3075</v>
      </c>
      <c r="D78">
        <v>2452916</v>
      </c>
      <c r="E78" t="s">
        <v>3071</v>
      </c>
      <c r="F78">
        <v>8.18</v>
      </c>
      <c r="G78" s="2">
        <v>40317.188240740739</v>
      </c>
      <c r="H78" s="2">
        <v>44953.99291666667</v>
      </c>
    </row>
    <row r="79" spans="1:8" x14ac:dyDescent="0.25">
      <c r="A79" t="s">
        <v>3151</v>
      </c>
      <c r="B79">
        <v>1920</v>
      </c>
      <c r="C79" t="s">
        <v>3087</v>
      </c>
      <c r="D79">
        <v>3475934</v>
      </c>
      <c r="E79" t="s">
        <v>1374</v>
      </c>
      <c r="F79">
        <v>8.35</v>
      </c>
      <c r="G79" s="2">
        <v>43095.223402777781</v>
      </c>
      <c r="H79" s="2">
        <v>44999.162858796299</v>
      </c>
    </row>
    <row r="80" spans="1:8" x14ac:dyDescent="0.25">
      <c r="A80" t="s">
        <v>3152</v>
      </c>
      <c r="B80">
        <v>1036</v>
      </c>
      <c r="C80" t="s">
        <v>3075</v>
      </c>
      <c r="D80">
        <v>562127</v>
      </c>
      <c r="E80" t="s">
        <v>1377</v>
      </c>
      <c r="F80">
        <v>6.46</v>
      </c>
      <c r="G80" s="2">
        <v>42311.1875462963</v>
      </c>
      <c r="H80" s="2">
        <v>44932.807199074072</v>
      </c>
    </row>
    <row r="81" spans="1:8" x14ac:dyDescent="0.25">
      <c r="A81" t="s">
        <v>3153</v>
      </c>
      <c r="B81">
        <v>2178</v>
      </c>
      <c r="C81" t="s">
        <v>3077</v>
      </c>
      <c r="D81">
        <v>3022066</v>
      </c>
      <c r="E81" t="s">
        <v>3071</v>
      </c>
      <c r="F81">
        <v>8.49</v>
      </c>
      <c r="G81" s="2">
        <v>44393.876481481479</v>
      </c>
      <c r="H81" s="2">
        <v>44749.137233796297</v>
      </c>
    </row>
    <row r="82" spans="1:8" x14ac:dyDescent="0.25">
      <c r="A82" t="s">
        <v>3154</v>
      </c>
      <c r="B82">
        <v>1195</v>
      </c>
      <c r="C82" t="s">
        <v>3077</v>
      </c>
      <c r="D82">
        <v>1369835</v>
      </c>
      <c r="E82" t="s">
        <v>3071</v>
      </c>
      <c r="F82">
        <v>7.79</v>
      </c>
      <c r="G82" s="2">
        <v>44516.711435185192</v>
      </c>
      <c r="H82" s="2">
        <v>44822.860844907409</v>
      </c>
    </row>
    <row r="83" spans="1:8" x14ac:dyDescent="0.25">
      <c r="A83" t="s">
        <v>3155</v>
      </c>
      <c r="B83">
        <v>1335</v>
      </c>
      <c r="C83" t="s">
        <v>3087</v>
      </c>
      <c r="D83">
        <v>2119970</v>
      </c>
      <c r="E83" t="s">
        <v>1377</v>
      </c>
      <c r="F83">
        <v>8.1300000000000008</v>
      </c>
      <c r="G83" s="2">
        <v>43739.492372685178</v>
      </c>
      <c r="H83" s="2">
        <v>44646.940023148149</v>
      </c>
    </row>
    <row r="84" spans="1:8" x14ac:dyDescent="0.25">
      <c r="A84" t="s">
        <v>3156</v>
      </c>
      <c r="B84">
        <v>1027</v>
      </c>
      <c r="C84" t="s">
        <v>3068</v>
      </c>
      <c r="D84">
        <v>4278280</v>
      </c>
      <c r="E84" t="s">
        <v>3071</v>
      </c>
      <c r="F84">
        <v>7.28</v>
      </c>
      <c r="G84" s="2">
        <v>40281.424016203702</v>
      </c>
      <c r="H84" s="2">
        <v>44939.419641203713</v>
      </c>
    </row>
    <row r="85" spans="1:8" x14ac:dyDescent="0.25">
      <c r="A85" t="s">
        <v>3157</v>
      </c>
      <c r="B85">
        <v>1033</v>
      </c>
      <c r="C85" t="s">
        <v>3068</v>
      </c>
      <c r="D85">
        <v>568750</v>
      </c>
      <c r="E85" t="s">
        <v>1374</v>
      </c>
      <c r="F85">
        <v>5.33</v>
      </c>
      <c r="G85" s="2">
        <v>42495.01599537037</v>
      </c>
      <c r="H85" s="2">
        <v>44740.207361111112</v>
      </c>
    </row>
    <row r="86" spans="1:8" x14ac:dyDescent="0.25">
      <c r="A86" t="s">
        <v>3158</v>
      </c>
      <c r="B86">
        <v>2057</v>
      </c>
      <c r="C86" t="s">
        <v>3077</v>
      </c>
      <c r="D86">
        <v>3099168</v>
      </c>
      <c r="E86" t="s">
        <v>1374</v>
      </c>
      <c r="F86">
        <v>8.83</v>
      </c>
      <c r="G86" s="2">
        <v>44070.530358796299</v>
      </c>
      <c r="H86" s="2">
        <v>44567.876064814824</v>
      </c>
    </row>
    <row r="87" spans="1:8" x14ac:dyDescent="0.25">
      <c r="A87" t="s">
        <v>3159</v>
      </c>
      <c r="B87">
        <v>2035</v>
      </c>
      <c r="C87" t="s">
        <v>3068</v>
      </c>
      <c r="D87">
        <v>1665289</v>
      </c>
      <c r="E87" t="s">
        <v>1377</v>
      </c>
      <c r="F87">
        <v>5.93</v>
      </c>
      <c r="G87" s="2">
        <v>44777.55505787037</v>
      </c>
      <c r="H87" s="2">
        <v>44738.55505787037</v>
      </c>
    </row>
    <row r="88" spans="1:8" x14ac:dyDescent="0.25">
      <c r="A88" t="s">
        <v>3160</v>
      </c>
      <c r="B88">
        <v>1710</v>
      </c>
      <c r="C88" t="s">
        <v>3075</v>
      </c>
      <c r="D88">
        <v>456195</v>
      </c>
      <c r="E88" t="s">
        <v>1377</v>
      </c>
      <c r="F88">
        <v>9.9</v>
      </c>
      <c r="G88" s="2">
        <v>39812.301840277767</v>
      </c>
      <c r="H88" s="2">
        <v>44829.596666666657</v>
      </c>
    </row>
    <row r="89" spans="1:8" x14ac:dyDescent="0.25">
      <c r="A89" t="s">
        <v>3161</v>
      </c>
      <c r="B89">
        <v>1479</v>
      </c>
      <c r="C89" t="s">
        <v>3075</v>
      </c>
      <c r="D89">
        <v>3310566</v>
      </c>
      <c r="E89" t="s">
        <v>1374</v>
      </c>
      <c r="F89">
        <v>8.65</v>
      </c>
      <c r="G89" s="2">
        <v>41347.720381944448</v>
      </c>
      <c r="H89" s="2">
        <v>45054.82309027778</v>
      </c>
    </row>
    <row r="90" spans="1:8" x14ac:dyDescent="0.25">
      <c r="A90" t="s">
        <v>3162</v>
      </c>
      <c r="B90">
        <v>2475</v>
      </c>
      <c r="C90" t="s">
        <v>3087</v>
      </c>
      <c r="D90">
        <v>3616479</v>
      </c>
      <c r="E90" t="s">
        <v>1374</v>
      </c>
      <c r="F90">
        <v>6.55</v>
      </c>
      <c r="G90" s="2">
        <v>43207.033888888887</v>
      </c>
      <c r="H90" s="2">
        <v>44828.509317129632</v>
      </c>
    </row>
    <row r="91" spans="1:8" x14ac:dyDescent="0.25">
      <c r="A91" t="s">
        <v>3163</v>
      </c>
      <c r="B91">
        <v>1916</v>
      </c>
      <c r="C91" t="s">
        <v>3075</v>
      </c>
      <c r="D91">
        <v>797868</v>
      </c>
      <c r="E91" t="s">
        <v>1374</v>
      </c>
      <c r="F91">
        <v>6.9</v>
      </c>
      <c r="G91" s="2">
        <v>41854.499178240738</v>
      </c>
      <c r="H91" s="2">
        <v>44591.341469907413</v>
      </c>
    </row>
    <row r="92" spans="1:8" x14ac:dyDescent="0.25">
      <c r="A92" t="s">
        <v>3164</v>
      </c>
      <c r="B92">
        <v>1917</v>
      </c>
      <c r="C92" t="s">
        <v>3077</v>
      </c>
      <c r="D92">
        <v>2850111</v>
      </c>
      <c r="E92" t="s">
        <v>1377</v>
      </c>
      <c r="F92">
        <v>6.52</v>
      </c>
      <c r="G92" s="2">
        <v>41026.623842592591</v>
      </c>
      <c r="H92" s="2">
        <v>45017.346967592603</v>
      </c>
    </row>
    <row r="93" spans="1:8" x14ac:dyDescent="0.25">
      <c r="A93" t="s">
        <v>3165</v>
      </c>
      <c r="B93">
        <v>2366</v>
      </c>
      <c r="C93" t="s">
        <v>3077</v>
      </c>
      <c r="D93">
        <v>4659903</v>
      </c>
      <c r="E93" t="s">
        <v>1374</v>
      </c>
      <c r="F93">
        <v>6.38</v>
      </c>
      <c r="G93" s="2">
        <v>43760.271307870367</v>
      </c>
      <c r="H93" s="2">
        <v>44609.967314814807</v>
      </c>
    </row>
    <row r="94" spans="1:8" x14ac:dyDescent="0.25">
      <c r="A94" t="s">
        <v>3166</v>
      </c>
      <c r="B94">
        <v>1043</v>
      </c>
      <c r="C94" t="s">
        <v>3087</v>
      </c>
      <c r="D94">
        <v>3241620</v>
      </c>
      <c r="E94" t="s">
        <v>3071</v>
      </c>
      <c r="F94">
        <v>5.36</v>
      </c>
      <c r="G94" s="2">
        <v>40026.378958333327</v>
      </c>
      <c r="H94" s="2">
        <v>45028.194351851853</v>
      </c>
    </row>
    <row r="95" spans="1:8" x14ac:dyDescent="0.25">
      <c r="A95" t="s">
        <v>3167</v>
      </c>
      <c r="B95">
        <v>1360</v>
      </c>
      <c r="C95" t="s">
        <v>3075</v>
      </c>
      <c r="D95">
        <v>4035820</v>
      </c>
      <c r="E95" t="s">
        <v>3071</v>
      </c>
      <c r="F95">
        <v>5.64</v>
      </c>
      <c r="G95" s="2">
        <v>40589.749074074083</v>
      </c>
      <c r="H95" s="2">
        <v>44708.236643518518</v>
      </c>
    </row>
    <row r="96" spans="1:8" x14ac:dyDescent="0.25">
      <c r="A96" t="s">
        <v>3168</v>
      </c>
      <c r="B96">
        <v>1748</v>
      </c>
      <c r="C96" t="s">
        <v>3075</v>
      </c>
      <c r="D96">
        <v>4601544</v>
      </c>
      <c r="E96" t="s">
        <v>1374</v>
      </c>
      <c r="F96">
        <v>5.34</v>
      </c>
      <c r="G96" s="2">
        <v>44409.988749999997</v>
      </c>
      <c r="H96" s="2">
        <v>44963.480925925927</v>
      </c>
    </row>
    <row r="97" spans="1:8" x14ac:dyDescent="0.25">
      <c r="A97" t="s">
        <v>3169</v>
      </c>
      <c r="B97">
        <v>1135</v>
      </c>
      <c r="C97" t="s">
        <v>3075</v>
      </c>
      <c r="D97">
        <v>4153072</v>
      </c>
      <c r="E97" t="s">
        <v>3071</v>
      </c>
      <c r="F97">
        <v>8.1</v>
      </c>
      <c r="G97" s="2">
        <v>39831.719247685192</v>
      </c>
      <c r="H97" s="2">
        <v>44468.182488425933</v>
      </c>
    </row>
    <row r="98" spans="1:8" x14ac:dyDescent="0.25">
      <c r="A98" t="s">
        <v>3170</v>
      </c>
      <c r="B98">
        <v>1703</v>
      </c>
      <c r="C98" t="s">
        <v>3075</v>
      </c>
      <c r="D98">
        <v>1906129</v>
      </c>
      <c r="E98" t="s">
        <v>1374</v>
      </c>
      <c r="F98">
        <v>7.38</v>
      </c>
      <c r="G98" s="2">
        <v>40973.963148148148</v>
      </c>
      <c r="H98" s="2">
        <v>44568.771180555559</v>
      </c>
    </row>
    <row r="99" spans="1:8" x14ac:dyDescent="0.25">
      <c r="A99" t="s">
        <v>3171</v>
      </c>
      <c r="B99">
        <v>1420</v>
      </c>
      <c r="C99" t="s">
        <v>3070</v>
      </c>
      <c r="D99">
        <v>1827871</v>
      </c>
      <c r="E99" t="s">
        <v>3071</v>
      </c>
      <c r="F99">
        <v>6.77</v>
      </c>
      <c r="G99" s="2">
        <v>43017.764398148152</v>
      </c>
      <c r="H99" s="2">
        <v>44876.906944444447</v>
      </c>
    </row>
    <row r="100" spans="1:8" x14ac:dyDescent="0.25">
      <c r="A100" t="s">
        <v>3172</v>
      </c>
      <c r="B100">
        <v>1379</v>
      </c>
      <c r="C100" t="s">
        <v>3080</v>
      </c>
      <c r="D100">
        <v>1707609</v>
      </c>
      <c r="E100" t="s">
        <v>1377</v>
      </c>
      <c r="F100">
        <v>6.88</v>
      </c>
      <c r="G100" s="2">
        <v>43590.011365740742</v>
      </c>
      <c r="H100" s="2">
        <v>44862.831099537027</v>
      </c>
    </row>
    <row r="101" spans="1:8" x14ac:dyDescent="0.25">
      <c r="A101" t="s">
        <v>3173</v>
      </c>
      <c r="B101">
        <v>2465</v>
      </c>
      <c r="C101" t="s">
        <v>3070</v>
      </c>
      <c r="D101">
        <v>861292</v>
      </c>
      <c r="E101" t="s">
        <v>1374</v>
      </c>
      <c r="F101">
        <v>8.11</v>
      </c>
      <c r="G101" s="2">
        <v>42397.000439814823</v>
      </c>
      <c r="H101" s="2">
        <v>44843.703113425923</v>
      </c>
    </row>
    <row r="102" spans="1:8" x14ac:dyDescent="0.25">
      <c r="A102" t="s">
        <v>3174</v>
      </c>
      <c r="B102">
        <v>1659</v>
      </c>
      <c r="C102" t="s">
        <v>3075</v>
      </c>
      <c r="D102">
        <v>2652565</v>
      </c>
      <c r="E102" t="s">
        <v>1377</v>
      </c>
      <c r="F102">
        <v>9.2799999999999994</v>
      </c>
      <c r="G102" s="2">
        <v>44309.402199074073</v>
      </c>
      <c r="H102" s="2">
        <v>45127.955567129633</v>
      </c>
    </row>
    <row r="103" spans="1:8" x14ac:dyDescent="0.25">
      <c r="A103" t="s">
        <v>3175</v>
      </c>
      <c r="B103">
        <v>1569</v>
      </c>
      <c r="C103" t="s">
        <v>3075</v>
      </c>
      <c r="D103">
        <v>1964243</v>
      </c>
      <c r="E103" t="s">
        <v>1374</v>
      </c>
      <c r="F103">
        <v>5.72</v>
      </c>
      <c r="G103" s="2">
        <v>43735.191793981481</v>
      </c>
      <c r="H103" s="2">
        <v>44565.109259259261</v>
      </c>
    </row>
    <row r="104" spans="1:8" x14ac:dyDescent="0.25">
      <c r="A104" t="s">
        <v>3176</v>
      </c>
      <c r="B104">
        <v>1974</v>
      </c>
      <c r="C104" t="s">
        <v>3070</v>
      </c>
      <c r="D104">
        <v>1068291</v>
      </c>
      <c r="E104" t="s">
        <v>1374</v>
      </c>
      <c r="F104">
        <v>6.77</v>
      </c>
      <c r="G104" s="2">
        <v>40488.087129629632</v>
      </c>
      <c r="H104" s="2">
        <v>44580.805613425917</v>
      </c>
    </row>
    <row r="105" spans="1:8" x14ac:dyDescent="0.25">
      <c r="A105" t="s">
        <v>3177</v>
      </c>
      <c r="B105">
        <v>2474</v>
      </c>
      <c r="C105" t="s">
        <v>3077</v>
      </c>
      <c r="D105">
        <v>4938840</v>
      </c>
      <c r="E105" t="s">
        <v>1374</v>
      </c>
      <c r="F105">
        <v>7.71</v>
      </c>
      <c r="G105" s="2">
        <v>41196.509814814817</v>
      </c>
      <c r="H105" s="2">
        <v>44943.301006944443</v>
      </c>
    </row>
    <row r="106" spans="1:8" x14ac:dyDescent="0.25">
      <c r="A106" t="s">
        <v>3178</v>
      </c>
      <c r="B106">
        <v>2389</v>
      </c>
      <c r="C106" t="s">
        <v>3070</v>
      </c>
      <c r="D106">
        <v>408715</v>
      </c>
      <c r="E106" t="s">
        <v>3071</v>
      </c>
      <c r="F106">
        <v>8.4499999999999993</v>
      </c>
      <c r="G106" s="2">
        <v>42324.181550925918</v>
      </c>
      <c r="H106" s="2">
        <v>45077.074814814812</v>
      </c>
    </row>
    <row r="107" spans="1:8" x14ac:dyDescent="0.25">
      <c r="A107" t="s">
        <v>3179</v>
      </c>
      <c r="B107">
        <v>1419</v>
      </c>
      <c r="C107" t="s">
        <v>3087</v>
      </c>
      <c r="D107">
        <v>4617615</v>
      </c>
      <c r="E107" t="s">
        <v>1377</v>
      </c>
      <c r="F107">
        <v>5.16</v>
      </c>
      <c r="G107" s="2">
        <v>41753.982592592591</v>
      </c>
      <c r="H107" s="2">
        <v>44492.015324074076</v>
      </c>
    </row>
    <row r="108" spans="1:8" x14ac:dyDescent="0.25">
      <c r="A108" t="s">
        <v>3180</v>
      </c>
      <c r="B108">
        <v>1569</v>
      </c>
      <c r="C108" t="s">
        <v>3075</v>
      </c>
      <c r="D108">
        <v>4854433</v>
      </c>
      <c r="E108" t="s">
        <v>3071</v>
      </c>
      <c r="F108">
        <v>5.0999999999999996</v>
      </c>
      <c r="G108" s="2">
        <v>43048.345671296287</v>
      </c>
      <c r="H108" s="2">
        <v>44762.239641203712</v>
      </c>
    </row>
    <row r="109" spans="1:8" x14ac:dyDescent="0.25">
      <c r="A109" t="s">
        <v>3181</v>
      </c>
      <c r="B109">
        <v>1606</v>
      </c>
      <c r="C109" t="s">
        <v>3087</v>
      </c>
      <c r="D109">
        <v>1491748</v>
      </c>
      <c r="E109" t="s">
        <v>1374</v>
      </c>
      <c r="F109">
        <v>5.79</v>
      </c>
      <c r="G109" s="2">
        <v>42611.447812500002</v>
      </c>
      <c r="H109" s="2">
        <v>44909.266504629632</v>
      </c>
    </row>
    <row r="110" spans="1:8" x14ac:dyDescent="0.25">
      <c r="A110" t="s">
        <v>3182</v>
      </c>
      <c r="B110">
        <v>1263</v>
      </c>
      <c r="C110" t="s">
        <v>3077</v>
      </c>
      <c r="D110">
        <v>2351315</v>
      </c>
      <c r="E110" t="s">
        <v>1374</v>
      </c>
      <c r="F110">
        <v>6.35</v>
      </c>
      <c r="G110" s="2">
        <v>41648.133391203701</v>
      </c>
      <c r="H110" s="2">
        <v>44709.154629629629</v>
      </c>
    </row>
    <row r="111" spans="1:8" x14ac:dyDescent="0.25">
      <c r="A111" t="s">
        <v>3183</v>
      </c>
      <c r="B111">
        <v>2471</v>
      </c>
      <c r="C111" t="s">
        <v>3080</v>
      </c>
      <c r="D111">
        <v>1561033</v>
      </c>
      <c r="E111" t="s">
        <v>1377</v>
      </c>
      <c r="F111">
        <v>7.2</v>
      </c>
      <c r="G111" s="2">
        <v>42480.1408912037</v>
      </c>
      <c r="H111" s="2">
        <v>44493.158715277779</v>
      </c>
    </row>
    <row r="112" spans="1:8" x14ac:dyDescent="0.25">
      <c r="A112" t="s">
        <v>3184</v>
      </c>
      <c r="B112">
        <v>2139</v>
      </c>
      <c r="C112" t="s">
        <v>3077</v>
      </c>
      <c r="D112">
        <v>1288933</v>
      </c>
      <c r="E112" t="s">
        <v>1377</v>
      </c>
      <c r="F112">
        <v>6.22</v>
      </c>
      <c r="G112" s="2">
        <v>39726.337013888893</v>
      </c>
      <c r="H112" s="2">
        <v>44882.247789351852</v>
      </c>
    </row>
    <row r="113" spans="1:8" x14ac:dyDescent="0.25">
      <c r="A113" t="s">
        <v>3185</v>
      </c>
      <c r="B113">
        <v>1628</v>
      </c>
      <c r="C113" t="s">
        <v>3077</v>
      </c>
      <c r="D113">
        <v>3885909</v>
      </c>
      <c r="E113" t="s">
        <v>3071</v>
      </c>
      <c r="F113">
        <v>8.4</v>
      </c>
      <c r="G113" s="2">
        <v>44724.227280092593</v>
      </c>
      <c r="H113" s="2">
        <v>45023.36822916667</v>
      </c>
    </row>
    <row r="114" spans="1:8" x14ac:dyDescent="0.25">
      <c r="A114" t="s">
        <v>3186</v>
      </c>
      <c r="B114">
        <v>1053</v>
      </c>
      <c r="C114" t="s">
        <v>3087</v>
      </c>
      <c r="D114">
        <v>3912481</v>
      </c>
      <c r="E114" t="s">
        <v>1374</v>
      </c>
      <c r="F114">
        <v>8.26</v>
      </c>
      <c r="G114" s="2">
        <v>40889.022997685177</v>
      </c>
      <c r="H114" s="2">
        <v>44807.265798611108</v>
      </c>
    </row>
    <row r="115" spans="1:8" x14ac:dyDescent="0.25">
      <c r="A115" t="s">
        <v>3187</v>
      </c>
      <c r="B115">
        <v>1246</v>
      </c>
      <c r="C115" t="s">
        <v>3080</v>
      </c>
      <c r="D115">
        <v>1460116</v>
      </c>
      <c r="E115" t="s">
        <v>1374</v>
      </c>
      <c r="F115">
        <v>9.9</v>
      </c>
      <c r="G115" s="2">
        <v>42521.082997685182</v>
      </c>
      <c r="H115" s="2">
        <v>44699.896087962959</v>
      </c>
    </row>
    <row r="116" spans="1:8" x14ac:dyDescent="0.25">
      <c r="A116" t="s">
        <v>3188</v>
      </c>
      <c r="B116">
        <v>1462</v>
      </c>
      <c r="C116" t="s">
        <v>3080</v>
      </c>
      <c r="D116">
        <v>4376260</v>
      </c>
      <c r="E116" t="s">
        <v>1374</v>
      </c>
      <c r="F116">
        <v>6.95</v>
      </c>
      <c r="G116" s="2">
        <v>44639.460370370369</v>
      </c>
      <c r="H116" s="2">
        <v>44625.460370370369</v>
      </c>
    </row>
    <row r="117" spans="1:8" x14ac:dyDescent="0.25">
      <c r="A117" t="s">
        <v>3189</v>
      </c>
      <c r="B117">
        <v>1822</v>
      </c>
      <c r="C117" t="s">
        <v>3070</v>
      </c>
      <c r="D117">
        <v>206856</v>
      </c>
      <c r="E117" t="s">
        <v>3071</v>
      </c>
      <c r="F117">
        <v>5.51</v>
      </c>
      <c r="G117" s="2">
        <v>41104.80978009259</v>
      </c>
      <c r="H117" s="2">
        <v>44766.944560185177</v>
      </c>
    </row>
    <row r="118" spans="1:8" x14ac:dyDescent="0.25">
      <c r="A118" t="s">
        <v>3190</v>
      </c>
      <c r="B118">
        <v>1010</v>
      </c>
      <c r="C118" t="s">
        <v>3070</v>
      </c>
      <c r="D118">
        <v>2333569</v>
      </c>
      <c r="E118" t="s">
        <v>1377</v>
      </c>
      <c r="F118">
        <v>7.89</v>
      </c>
      <c r="G118" s="2">
        <v>44423.140289351853</v>
      </c>
      <c r="H118" s="2">
        <v>44575.965173611112</v>
      </c>
    </row>
    <row r="119" spans="1:8" x14ac:dyDescent="0.25">
      <c r="A119" t="s">
        <v>3191</v>
      </c>
      <c r="B119">
        <v>1407</v>
      </c>
      <c r="C119" t="s">
        <v>3068</v>
      </c>
      <c r="D119">
        <v>3722960</v>
      </c>
      <c r="E119" t="s">
        <v>1374</v>
      </c>
      <c r="F119">
        <v>7.99</v>
      </c>
      <c r="G119" s="2">
        <v>44072.685486111113</v>
      </c>
      <c r="H119" s="2">
        <v>44759.57508101852</v>
      </c>
    </row>
    <row r="120" spans="1:8" x14ac:dyDescent="0.25">
      <c r="A120" t="s">
        <v>3192</v>
      </c>
      <c r="B120">
        <v>1440</v>
      </c>
      <c r="C120" t="s">
        <v>3080</v>
      </c>
      <c r="D120">
        <v>4400117</v>
      </c>
      <c r="E120" t="s">
        <v>1374</v>
      </c>
      <c r="F120">
        <v>8.4499999999999993</v>
      </c>
      <c r="G120" s="2">
        <v>43019.417141203703</v>
      </c>
      <c r="H120" s="2">
        <v>44531.460127314807</v>
      </c>
    </row>
    <row r="121" spans="1:8" x14ac:dyDescent="0.25">
      <c r="A121" t="s">
        <v>3193</v>
      </c>
      <c r="B121">
        <v>1741</v>
      </c>
      <c r="C121" t="s">
        <v>3070</v>
      </c>
      <c r="D121">
        <v>3651186</v>
      </c>
      <c r="E121" t="s">
        <v>3071</v>
      </c>
      <c r="F121">
        <v>8.8800000000000008</v>
      </c>
      <c r="G121" s="2">
        <v>41635.709016203713</v>
      </c>
      <c r="H121" s="2">
        <v>44721.85527777778</v>
      </c>
    </row>
    <row r="122" spans="1:8" x14ac:dyDescent="0.25">
      <c r="A122" t="s">
        <v>3194</v>
      </c>
      <c r="B122">
        <v>1902</v>
      </c>
      <c r="C122" t="s">
        <v>3070</v>
      </c>
      <c r="D122">
        <v>2240341</v>
      </c>
      <c r="E122" t="s">
        <v>1377</v>
      </c>
      <c r="F122">
        <v>6.83</v>
      </c>
      <c r="G122" s="2">
        <v>41478.606990740736</v>
      </c>
      <c r="H122" s="2">
        <v>45021.223067129627</v>
      </c>
    </row>
    <row r="123" spans="1:8" x14ac:dyDescent="0.25">
      <c r="A123" t="s">
        <v>3195</v>
      </c>
      <c r="B123">
        <v>1060</v>
      </c>
      <c r="C123" t="s">
        <v>3068</v>
      </c>
      <c r="D123">
        <v>4777810</v>
      </c>
      <c r="E123" t="s">
        <v>1377</v>
      </c>
      <c r="F123">
        <v>5.64</v>
      </c>
      <c r="G123" s="2">
        <v>40023.781712962962</v>
      </c>
      <c r="H123" s="2">
        <v>44840.271840277783</v>
      </c>
    </row>
    <row r="124" spans="1:8" x14ac:dyDescent="0.25">
      <c r="A124" t="s">
        <v>3196</v>
      </c>
      <c r="B124">
        <v>2240</v>
      </c>
      <c r="C124" t="s">
        <v>3077</v>
      </c>
      <c r="D124">
        <v>1276183</v>
      </c>
      <c r="E124" t="s">
        <v>1374</v>
      </c>
      <c r="F124">
        <v>9.7899999999999991</v>
      </c>
      <c r="G124" s="2">
        <v>42772.006111111114</v>
      </c>
      <c r="H124" s="2">
        <v>45108.395196759258</v>
      </c>
    </row>
    <row r="125" spans="1:8" x14ac:dyDescent="0.25">
      <c r="A125" t="s">
        <v>3197</v>
      </c>
      <c r="B125">
        <v>1457</v>
      </c>
      <c r="C125" t="s">
        <v>3077</v>
      </c>
      <c r="D125">
        <v>1612156</v>
      </c>
      <c r="E125" t="s">
        <v>1377</v>
      </c>
      <c r="F125">
        <v>8.77</v>
      </c>
      <c r="G125" s="2">
        <v>42176.444641203707</v>
      </c>
      <c r="H125" s="2">
        <v>44556.408275462964</v>
      </c>
    </row>
    <row r="126" spans="1:8" x14ac:dyDescent="0.25">
      <c r="A126" t="s">
        <v>3198</v>
      </c>
      <c r="B126">
        <v>1840</v>
      </c>
      <c r="C126" t="s">
        <v>3068</v>
      </c>
      <c r="D126">
        <v>3041956</v>
      </c>
      <c r="E126" t="s">
        <v>3071</v>
      </c>
      <c r="F126">
        <v>8.5399999999999991</v>
      </c>
      <c r="G126" s="2">
        <v>43604.951215277782</v>
      </c>
      <c r="H126" s="2">
        <v>44836.075844907413</v>
      </c>
    </row>
    <row r="127" spans="1:8" x14ac:dyDescent="0.25">
      <c r="A127" t="s">
        <v>3199</v>
      </c>
      <c r="B127">
        <v>2182</v>
      </c>
      <c r="C127" t="s">
        <v>3075</v>
      </c>
      <c r="D127">
        <v>2049854</v>
      </c>
      <c r="E127" t="s">
        <v>1377</v>
      </c>
      <c r="F127">
        <v>9.18</v>
      </c>
      <c r="G127" s="2">
        <v>44134.373564814807</v>
      </c>
      <c r="H127" s="2">
        <v>44995.29047453704</v>
      </c>
    </row>
    <row r="128" spans="1:8" x14ac:dyDescent="0.25">
      <c r="A128" t="s">
        <v>3200</v>
      </c>
      <c r="B128">
        <v>1996</v>
      </c>
      <c r="C128" t="s">
        <v>3080</v>
      </c>
      <c r="D128">
        <v>2819132</v>
      </c>
      <c r="E128" t="s">
        <v>3071</v>
      </c>
      <c r="F128">
        <v>7.92</v>
      </c>
      <c r="G128" s="2">
        <v>42749.068032407413</v>
      </c>
      <c r="H128" s="2">
        <v>44941.884305555563</v>
      </c>
    </row>
    <row r="129" spans="1:8" x14ac:dyDescent="0.25">
      <c r="A129" t="s">
        <v>3201</v>
      </c>
      <c r="B129">
        <v>2008</v>
      </c>
      <c r="C129" t="s">
        <v>3070</v>
      </c>
      <c r="D129">
        <v>818075</v>
      </c>
      <c r="E129" t="s">
        <v>3071</v>
      </c>
      <c r="F129">
        <v>5.43</v>
      </c>
      <c r="G129" s="2">
        <v>40292.097546296303</v>
      </c>
      <c r="H129" s="2">
        <v>44919.022858796299</v>
      </c>
    </row>
    <row r="130" spans="1:8" x14ac:dyDescent="0.25">
      <c r="A130" t="s">
        <v>3202</v>
      </c>
      <c r="B130">
        <v>2030</v>
      </c>
      <c r="C130" t="s">
        <v>3070</v>
      </c>
      <c r="D130">
        <v>4969484</v>
      </c>
      <c r="E130" t="s">
        <v>1374</v>
      </c>
      <c r="F130">
        <v>9.24</v>
      </c>
      <c r="G130" s="2">
        <v>40850.855462962973</v>
      </c>
      <c r="H130" s="2">
        <v>45099.482407407413</v>
      </c>
    </row>
    <row r="131" spans="1:8" x14ac:dyDescent="0.25">
      <c r="A131" t="s">
        <v>3203</v>
      </c>
      <c r="B131">
        <v>2367</v>
      </c>
      <c r="C131" t="s">
        <v>3077</v>
      </c>
      <c r="D131">
        <v>4880592</v>
      </c>
      <c r="E131" t="s">
        <v>3071</v>
      </c>
      <c r="F131">
        <v>9.42</v>
      </c>
      <c r="G131" s="2">
        <v>42729.370347222219</v>
      </c>
      <c r="H131" s="2">
        <v>44866.204780092587</v>
      </c>
    </row>
    <row r="132" spans="1:8" x14ac:dyDescent="0.25">
      <c r="A132" t="s">
        <v>3204</v>
      </c>
      <c r="B132">
        <v>2418</v>
      </c>
      <c r="C132" t="s">
        <v>3087</v>
      </c>
      <c r="D132">
        <v>3831716</v>
      </c>
      <c r="E132" t="s">
        <v>3071</v>
      </c>
      <c r="F132">
        <v>7.39</v>
      </c>
      <c r="G132" s="2">
        <v>40103.714814814812</v>
      </c>
      <c r="H132" s="2">
        <v>44816.337245370371</v>
      </c>
    </row>
    <row r="133" spans="1:8" x14ac:dyDescent="0.25">
      <c r="A133" t="s">
        <v>3205</v>
      </c>
      <c r="B133">
        <v>2427</v>
      </c>
      <c r="C133" t="s">
        <v>3080</v>
      </c>
      <c r="D133">
        <v>774738</v>
      </c>
      <c r="E133" t="s">
        <v>1374</v>
      </c>
      <c r="F133">
        <v>9.81</v>
      </c>
      <c r="G133" s="2">
        <v>40055.973761574067</v>
      </c>
      <c r="H133" s="2">
        <v>44514.248032407413</v>
      </c>
    </row>
    <row r="134" spans="1:8" x14ac:dyDescent="0.25">
      <c r="A134" t="s">
        <v>3206</v>
      </c>
      <c r="B134">
        <v>2138</v>
      </c>
      <c r="C134" t="s">
        <v>3070</v>
      </c>
      <c r="D134">
        <v>2762474</v>
      </c>
      <c r="E134" t="s">
        <v>3071</v>
      </c>
      <c r="F134">
        <v>7.37</v>
      </c>
      <c r="G134" s="2">
        <v>40571.549733796302</v>
      </c>
      <c r="H134" s="2">
        <v>45114.019166666672</v>
      </c>
    </row>
    <row r="135" spans="1:8" x14ac:dyDescent="0.25">
      <c r="A135" t="s">
        <v>3207</v>
      </c>
      <c r="B135">
        <v>1341</v>
      </c>
      <c r="C135" t="s">
        <v>3075</v>
      </c>
      <c r="D135">
        <v>3216127</v>
      </c>
      <c r="E135" t="s">
        <v>3071</v>
      </c>
      <c r="F135">
        <v>5.21</v>
      </c>
      <c r="G135" s="2">
        <v>41672.58216435185</v>
      </c>
      <c r="H135" s="2">
        <v>44788.680578703701</v>
      </c>
    </row>
    <row r="136" spans="1:8" x14ac:dyDescent="0.25">
      <c r="A136" t="s">
        <v>3208</v>
      </c>
      <c r="B136">
        <v>2044</v>
      </c>
      <c r="C136" t="s">
        <v>3068</v>
      </c>
      <c r="D136">
        <v>724569</v>
      </c>
      <c r="E136" t="s">
        <v>1377</v>
      </c>
      <c r="F136">
        <v>6.33</v>
      </c>
      <c r="G136" s="2">
        <v>41169.992719907408</v>
      </c>
      <c r="H136" s="2">
        <v>44729.585740740738</v>
      </c>
    </row>
    <row r="137" spans="1:8" x14ac:dyDescent="0.25">
      <c r="A137" t="s">
        <v>3209</v>
      </c>
      <c r="B137">
        <v>1001</v>
      </c>
      <c r="C137" t="s">
        <v>3070</v>
      </c>
      <c r="D137">
        <v>1136595</v>
      </c>
      <c r="E137" t="s">
        <v>1374</v>
      </c>
      <c r="F137">
        <v>5.95</v>
      </c>
      <c r="G137" s="2">
        <v>44170.930532407408</v>
      </c>
      <c r="H137" s="2">
        <v>44827.94902777778</v>
      </c>
    </row>
    <row r="138" spans="1:8" x14ac:dyDescent="0.25">
      <c r="A138" t="s">
        <v>3210</v>
      </c>
      <c r="B138">
        <v>1964</v>
      </c>
      <c r="C138" t="s">
        <v>3087</v>
      </c>
      <c r="D138">
        <v>1628266</v>
      </c>
      <c r="E138" t="s">
        <v>3071</v>
      </c>
      <c r="F138">
        <v>6.9</v>
      </c>
      <c r="G138" s="2">
        <v>42593.000763888893</v>
      </c>
      <c r="H138" s="2">
        <v>44994.221064814818</v>
      </c>
    </row>
    <row r="139" spans="1:8" x14ac:dyDescent="0.25">
      <c r="A139" t="s">
        <v>3211</v>
      </c>
      <c r="B139">
        <v>1126</v>
      </c>
      <c r="C139" t="s">
        <v>3077</v>
      </c>
      <c r="D139">
        <v>2125554</v>
      </c>
      <c r="E139" t="s">
        <v>1377</v>
      </c>
      <c r="F139">
        <v>5.37</v>
      </c>
      <c r="G139" s="2">
        <v>42752.046863425923</v>
      </c>
      <c r="H139" s="2">
        <v>44921.545069444437</v>
      </c>
    </row>
    <row r="140" spans="1:8" x14ac:dyDescent="0.25">
      <c r="A140" t="s">
        <v>3212</v>
      </c>
      <c r="B140">
        <v>1279</v>
      </c>
      <c r="C140" t="s">
        <v>3068</v>
      </c>
      <c r="D140">
        <v>791073</v>
      </c>
      <c r="E140" t="s">
        <v>1377</v>
      </c>
      <c r="F140">
        <v>5.76</v>
      </c>
      <c r="G140" s="2">
        <v>43389.823680555557</v>
      </c>
      <c r="H140" s="2">
        <v>44592.277824074074</v>
      </c>
    </row>
    <row r="141" spans="1:8" x14ac:dyDescent="0.25">
      <c r="A141" t="s">
        <v>3213</v>
      </c>
      <c r="B141">
        <v>2294</v>
      </c>
      <c r="C141" t="s">
        <v>3087</v>
      </c>
      <c r="D141">
        <v>3683710</v>
      </c>
      <c r="E141" t="s">
        <v>1377</v>
      </c>
      <c r="F141">
        <v>8.26</v>
      </c>
      <c r="G141" s="2">
        <v>40802.928912037038</v>
      </c>
      <c r="H141" s="2">
        <v>44580.839189814818</v>
      </c>
    </row>
    <row r="142" spans="1:8" x14ac:dyDescent="0.25">
      <c r="A142" t="s">
        <v>3214</v>
      </c>
      <c r="B142">
        <v>2421</v>
      </c>
      <c r="C142" t="s">
        <v>3077</v>
      </c>
      <c r="D142">
        <v>1772534</v>
      </c>
      <c r="E142" t="s">
        <v>1377</v>
      </c>
      <c r="F142">
        <v>9.65</v>
      </c>
      <c r="G142" s="2">
        <v>40401.49322916667</v>
      </c>
      <c r="H142" s="2">
        <v>44946.884131944447</v>
      </c>
    </row>
    <row r="143" spans="1:8" x14ac:dyDescent="0.25">
      <c r="A143" t="s">
        <v>3215</v>
      </c>
      <c r="B143">
        <v>2052</v>
      </c>
      <c r="C143" t="s">
        <v>3075</v>
      </c>
      <c r="D143">
        <v>2117801</v>
      </c>
      <c r="E143" t="s">
        <v>1377</v>
      </c>
      <c r="F143">
        <v>8.6</v>
      </c>
      <c r="G143" s="2">
        <v>44652.847233796303</v>
      </c>
      <c r="H143" s="2">
        <v>44953.964918981481</v>
      </c>
    </row>
    <row r="144" spans="1:8" x14ac:dyDescent="0.25">
      <c r="A144" t="s">
        <v>3216</v>
      </c>
      <c r="B144">
        <v>1334</v>
      </c>
      <c r="C144" t="s">
        <v>3075</v>
      </c>
      <c r="D144">
        <v>2449325</v>
      </c>
      <c r="E144" t="s">
        <v>1374</v>
      </c>
      <c r="F144">
        <v>5.93</v>
      </c>
      <c r="G144" s="2">
        <v>42915.308611111112</v>
      </c>
      <c r="H144" s="2">
        <v>44948.920844907407</v>
      </c>
    </row>
    <row r="145" spans="1:8" x14ac:dyDescent="0.25">
      <c r="A145" t="s">
        <v>3217</v>
      </c>
      <c r="B145">
        <v>1613</v>
      </c>
      <c r="C145" t="s">
        <v>3075</v>
      </c>
      <c r="D145">
        <v>1711552</v>
      </c>
      <c r="E145" t="s">
        <v>1377</v>
      </c>
      <c r="F145">
        <v>7.1</v>
      </c>
      <c r="G145" s="2">
        <v>40695.643877314818</v>
      </c>
      <c r="H145" s="2">
        <v>44816.535613425927</v>
      </c>
    </row>
    <row r="146" spans="1:8" x14ac:dyDescent="0.25">
      <c r="A146" t="s">
        <v>3218</v>
      </c>
      <c r="B146">
        <v>1438</v>
      </c>
      <c r="C146" t="s">
        <v>3070</v>
      </c>
      <c r="D146">
        <v>2133409</v>
      </c>
      <c r="E146" t="s">
        <v>1377</v>
      </c>
      <c r="F146">
        <v>5.65</v>
      </c>
      <c r="G146" s="2">
        <v>41874.047025462962</v>
      </c>
      <c r="H146" s="2">
        <v>44490.077835648153</v>
      </c>
    </row>
    <row r="147" spans="1:8" x14ac:dyDescent="0.25">
      <c r="A147" t="s">
        <v>3219</v>
      </c>
      <c r="B147">
        <v>1409</v>
      </c>
      <c r="C147" t="s">
        <v>3075</v>
      </c>
      <c r="D147">
        <v>4207957</v>
      </c>
      <c r="E147" t="s">
        <v>3071</v>
      </c>
      <c r="F147">
        <v>8.75</v>
      </c>
      <c r="G147" s="2">
        <v>43398.378206018519</v>
      </c>
      <c r="H147" s="2">
        <v>44977.807233796288</v>
      </c>
    </row>
    <row r="148" spans="1:8" x14ac:dyDescent="0.25">
      <c r="A148" t="s">
        <v>3220</v>
      </c>
      <c r="B148">
        <v>1743</v>
      </c>
      <c r="C148" t="s">
        <v>3068</v>
      </c>
      <c r="D148">
        <v>3605270</v>
      </c>
      <c r="E148" t="s">
        <v>3071</v>
      </c>
      <c r="F148">
        <v>5.31</v>
      </c>
      <c r="G148" s="2">
        <v>43878.325671296298</v>
      </c>
      <c r="H148" s="2">
        <v>44592.276759259257</v>
      </c>
    </row>
    <row r="149" spans="1:8" x14ac:dyDescent="0.25">
      <c r="A149" t="s">
        <v>3221</v>
      </c>
      <c r="B149">
        <v>1355</v>
      </c>
      <c r="C149" t="s">
        <v>3077</v>
      </c>
      <c r="D149">
        <v>2484617</v>
      </c>
      <c r="E149" t="s">
        <v>1377</v>
      </c>
      <c r="F149">
        <v>5.4</v>
      </c>
      <c r="G149" s="2">
        <v>43434.848124999997</v>
      </c>
      <c r="H149" s="2">
        <v>44545.419907407413</v>
      </c>
    </row>
    <row r="150" spans="1:8" x14ac:dyDescent="0.25">
      <c r="A150" t="s">
        <v>3222</v>
      </c>
      <c r="B150">
        <v>1654</v>
      </c>
      <c r="C150" t="s">
        <v>3087</v>
      </c>
      <c r="D150">
        <v>3741226</v>
      </c>
      <c r="E150" t="s">
        <v>3071</v>
      </c>
      <c r="F150">
        <v>7.3</v>
      </c>
      <c r="G150" s="2">
        <v>43661.331435185188</v>
      </c>
      <c r="H150" s="2">
        <v>44906.617638888893</v>
      </c>
    </row>
    <row r="151" spans="1:8" x14ac:dyDescent="0.25">
      <c r="A151" t="s">
        <v>3223</v>
      </c>
      <c r="B151">
        <v>1323</v>
      </c>
      <c r="C151" t="s">
        <v>3070</v>
      </c>
      <c r="D151">
        <v>210062</v>
      </c>
      <c r="E151" t="s">
        <v>1377</v>
      </c>
      <c r="F151">
        <v>6.47</v>
      </c>
      <c r="G151" s="2">
        <v>41476.726643518523</v>
      </c>
      <c r="H151" s="2">
        <v>45115.633298611108</v>
      </c>
    </row>
    <row r="152" spans="1:8" x14ac:dyDescent="0.25">
      <c r="A152" t="s">
        <v>3224</v>
      </c>
      <c r="B152">
        <v>2294</v>
      </c>
      <c r="C152" t="s">
        <v>3087</v>
      </c>
      <c r="D152">
        <v>1236275</v>
      </c>
      <c r="E152" t="s">
        <v>1377</v>
      </c>
      <c r="F152">
        <v>6.35</v>
      </c>
      <c r="G152" s="2">
        <v>39749.714050925933</v>
      </c>
      <c r="H152" s="2">
        <v>44473.300567129627</v>
      </c>
    </row>
    <row r="153" spans="1:8" x14ac:dyDescent="0.25">
      <c r="A153" t="s">
        <v>3225</v>
      </c>
      <c r="B153">
        <v>1643</v>
      </c>
      <c r="C153" t="s">
        <v>3077</v>
      </c>
      <c r="D153">
        <v>595098</v>
      </c>
      <c r="E153" t="s">
        <v>3071</v>
      </c>
      <c r="F153">
        <v>7.57</v>
      </c>
      <c r="G153" s="2">
        <v>43074.042986111112</v>
      </c>
      <c r="H153" s="2">
        <v>44907.089745370373</v>
      </c>
    </row>
    <row r="154" spans="1:8" x14ac:dyDescent="0.25">
      <c r="A154" t="s">
        <v>3226</v>
      </c>
      <c r="B154">
        <v>1681</v>
      </c>
      <c r="C154" t="s">
        <v>3070</v>
      </c>
      <c r="D154">
        <v>845343</v>
      </c>
      <c r="E154" t="s">
        <v>1377</v>
      </c>
      <c r="F154">
        <v>7.79</v>
      </c>
      <c r="G154" s="2">
        <v>40088.24077546296</v>
      </c>
      <c r="H154" s="2">
        <v>44538.578553240739</v>
      </c>
    </row>
    <row r="155" spans="1:8" x14ac:dyDescent="0.25">
      <c r="A155" t="s">
        <v>3227</v>
      </c>
      <c r="B155">
        <v>1533</v>
      </c>
      <c r="C155" t="s">
        <v>3080</v>
      </c>
      <c r="D155">
        <v>4643129</v>
      </c>
      <c r="E155" t="s">
        <v>3071</v>
      </c>
      <c r="F155">
        <v>5.48</v>
      </c>
      <c r="G155" s="2">
        <v>41653.856076388889</v>
      </c>
      <c r="H155" s="2">
        <v>45101.701504629629</v>
      </c>
    </row>
    <row r="156" spans="1:8" x14ac:dyDescent="0.25">
      <c r="A156" t="s">
        <v>3228</v>
      </c>
      <c r="B156">
        <v>1078</v>
      </c>
      <c r="C156" t="s">
        <v>3075</v>
      </c>
      <c r="D156">
        <v>3408253</v>
      </c>
      <c r="E156" t="s">
        <v>1374</v>
      </c>
      <c r="F156">
        <v>7.77</v>
      </c>
      <c r="G156" s="2">
        <v>42399.619155092587</v>
      </c>
      <c r="H156" s="2">
        <v>44821.490949074083</v>
      </c>
    </row>
    <row r="157" spans="1:8" x14ac:dyDescent="0.25">
      <c r="A157" t="s">
        <v>3229</v>
      </c>
      <c r="B157">
        <v>1124</v>
      </c>
      <c r="C157" t="s">
        <v>3077</v>
      </c>
      <c r="D157">
        <v>4520952</v>
      </c>
      <c r="E157" t="s">
        <v>1377</v>
      </c>
      <c r="F157">
        <v>8.25</v>
      </c>
      <c r="G157" s="2">
        <v>41964.364317129628</v>
      </c>
      <c r="H157" s="2">
        <v>44562.023888888893</v>
      </c>
    </row>
    <row r="158" spans="1:8" x14ac:dyDescent="0.25">
      <c r="A158" t="s">
        <v>3230</v>
      </c>
      <c r="B158">
        <v>1869</v>
      </c>
      <c r="C158" t="s">
        <v>3077</v>
      </c>
      <c r="D158">
        <v>491853</v>
      </c>
      <c r="E158" t="s">
        <v>1377</v>
      </c>
      <c r="F158">
        <v>8.4600000000000009</v>
      </c>
      <c r="G158" s="2">
        <v>40434.884479166663</v>
      </c>
      <c r="H158" s="2">
        <v>44712.25508101852</v>
      </c>
    </row>
    <row r="159" spans="1:8" x14ac:dyDescent="0.25">
      <c r="A159" t="s">
        <v>3231</v>
      </c>
      <c r="B159">
        <v>1752</v>
      </c>
      <c r="C159" t="s">
        <v>3077</v>
      </c>
      <c r="D159">
        <v>341818</v>
      </c>
      <c r="E159" t="s">
        <v>1377</v>
      </c>
      <c r="F159">
        <v>7.37</v>
      </c>
      <c r="G159" s="2">
        <v>43226.566145833327</v>
      </c>
      <c r="H159" s="2">
        <v>45028.981527777767</v>
      </c>
    </row>
    <row r="160" spans="1:8" x14ac:dyDescent="0.25">
      <c r="A160" t="s">
        <v>3232</v>
      </c>
      <c r="B160">
        <v>1590</v>
      </c>
      <c r="C160" t="s">
        <v>3075</v>
      </c>
      <c r="D160">
        <v>1744469</v>
      </c>
      <c r="E160" t="s">
        <v>1374</v>
      </c>
      <c r="F160">
        <v>8.14</v>
      </c>
      <c r="G160" s="2">
        <v>44139.101215277777</v>
      </c>
      <c r="H160" s="2">
        <v>44692.003564814811</v>
      </c>
    </row>
    <row r="161" spans="1:8" x14ac:dyDescent="0.25">
      <c r="A161" t="s">
        <v>3233</v>
      </c>
      <c r="B161">
        <v>1970</v>
      </c>
      <c r="C161" t="s">
        <v>3087</v>
      </c>
      <c r="D161">
        <v>3472361</v>
      </c>
      <c r="E161" t="s">
        <v>1374</v>
      </c>
      <c r="F161">
        <v>5.15</v>
      </c>
      <c r="G161" s="2">
        <v>44526.132881944453</v>
      </c>
      <c r="H161" s="2">
        <v>44739.805046296293</v>
      </c>
    </row>
    <row r="162" spans="1:8" x14ac:dyDescent="0.25">
      <c r="A162" t="s">
        <v>3234</v>
      </c>
      <c r="B162">
        <v>2385</v>
      </c>
      <c r="C162" t="s">
        <v>3087</v>
      </c>
      <c r="D162">
        <v>936160</v>
      </c>
      <c r="E162" t="s">
        <v>3071</v>
      </c>
      <c r="F162">
        <v>8.43</v>
      </c>
      <c r="G162" s="2">
        <v>39942.644502314812</v>
      </c>
      <c r="H162" s="2">
        <v>44811.421886574077</v>
      </c>
    </row>
    <row r="163" spans="1:8" x14ac:dyDescent="0.25">
      <c r="A163" t="s">
        <v>3235</v>
      </c>
      <c r="B163">
        <v>2240</v>
      </c>
      <c r="C163" t="s">
        <v>3070</v>
      </c>
      <c r="D163">
        <v>3172118</v>
      </c>
      <c r="E163" t="s">
        <v>3071</v>
      </c>
      <c r="F163">
        <v>8.18</v>
      </c>
      <c r="G163" s="2">
        <v>40673.562303240738</v>
      </c>
      <c r="H163" s="2">
        <v>44797.470462962963</v>
      </c>
    </row>
    <row r="164" spans="1:8" x14ac:dyDescent="0.25">
      <c r="A164" t="s">
        <v>3236</v>
      </c>
      <c r="B164">
        <v>1615</v>
      </c>
      <c r="C164" t="s">
        <v>3077</v>
      </c>
      <c r="D164">
        <v>2442128</v>
      </c>
      <c r="E164" t="s">
        <v>1374</v>
      </c>
      <c r="F164">
        <v>8.2899999999999991</v>
      </c>
      <c r="G164" s="2">
        <v>39792.458854166667</v>
      </c>
      <c r="H164" s="2">
        <v>44939.57371527778</v>
      </c>
    </row>
    <row r="165" spans="1:8" x14ac:dyDescent="0.25">
      <c r="A165" t="s">
        <v>3237</v>
      </c>
      <c r="B165">
        <v>1517</v>
      </c>
      <c r="C165" t="s">
        <v>3068</v>
      </c>
      <c r="D165">
        <v>3671340</v>
      </c>
      <c r="E165" t="s">
        <v>1374</v>
      </c>
      <c r="F165">
        <v>7.51</v>
      </c>
      <c r="G165" s="2">
        <v>41094.798738425918</v>
      </c>
      <c r="H165" s="2">
        <v>44950.116481481477</v>
      </c>
    </row>
    <row r="166" spans="1:8" x14ac:dyDescent="0.25">
      <c r="A166" t="s">
        <v>3238</v>
      </c>
      <c r="B166">
        <v>2350</v>
      </c>
      <c r="C166" t="s">
        <v>3068</v>
      </c>
      <c r="D166">
        <v>941980</v>
      </c>
      <c r="E166" t="s">
        <v>3071</v>
      </c>
      <c r="F166">
        <v>6.4</v>
      </c>
      <c r="G166" s="2">
        <v>41681.454861111109</v>
      </c>
      <c r="H166" s="2">
        <v>44867.686608796299</v>
      </c>
    </row>
    <row r="167" spans="1:8" x14ac:dyDescent="0.25">
      <c r="A167" t="s">
        <v>3239</v>
      </c>
      <c r="B167">
        <v>1470</v>
      </c>
      <c r="C167" t="s">
        <v>3087</v>
      </c>
      <c r="D167">
        <v>1009596</v>
      </c>
      <c r="E167" t="s">
        <v>1374</v>
      </c>
      <c r="F167">
        <v>6.51</v>
      </c>
      <c r="G167" s="2">
        <v>44005.555613425917</v>
      </c>
      <c r="H167" s="2">
        <v>44830.689293981479</v>
      </c>
    </row>
    <row r="168" spans="1:8" x14ac:dyDescent="0.25">
      <c r="A168" t="s">
        <v>3240</v>
      </c>
      <c r="B168">
        <v>1685</v>
      </c>
      <c r="C168" t="s">
        <v>3080</v>
      </c>
      <c r="D168">
        <v>3507657</v>
      </c>
      <c r="E168" t="s">
        <v>3071</v>
      </c>
      <c r="F168">
        <v>8.89</v>
      </c>
      <c r="G168" s="2">
        <v>43484.340150462973</v>
      </c>
      <c r="H168" s="2">
        <v>44538.940983796303</v>
      </c>
    </row>
    <row r="169" spans="1:8" x14ac:dyDescent="0.25">
      <c r="A169" t="s">
        <v>3241</v>
      </c>
      <c r="B169">
        <v>1884</v>
      </c>
      <c r="C169" t="s">
        <v>3080</v>
      </c>
      <c r="D169">
        <v>3553238</v>
      </c>
      <c r="E169" t="s">
        <v>1374</v>
      </c>
      <c r="F169">
        <v>8.84</v>
      </c>
      <c r="G169" s="2">
        <v>39947.192418981482</v>
      </c>
      <c r="H169" s="2">
        <v>45059.245462962957</v>
      </c>
    </row>
    <row r="170" spans="1:8" x14ac:dyDescent="0.25">
      <c r="A170" t="s">
        <v>3242</v>
      </c>
      <c r="B170">
        <v>1782</v>
      </c>
      <c r="C170" t="s">
        <v>3087</v>
      </c>
      <c r="D170">
        <v>1854261</v>
      </c>
      <c r="E170" t="s">
        <v>3071</v>
      </c>
      <c r="F170">
        <v>6.55</v>
      </c>
      <c r="G170" s="2">
        <v>44711.333761574067</v>
      </c>
      <c r="H170" s="2">
        <v>44704.333761574067</v>
      </c>
    </row>
    <row r="171" spans="1:8" x14ac:dyDescent="0.25">
      <c r="A171" t="s">
        <v>3243</v>
      </c>
      <c r="B171">
        <v>1699</v>
      </c>
      <c r="C171" t="s">
        <v>3068</v>
      </c>
      <c r="D171">
        <v>1756950</v>
      </c>
      <c r="E171" t="s">
        <v>3071</v>
      </c>
      <c r="F171">
        <v>6.53</v>
      </c>
      <c r="G171" s="2">
        <v>41459.683738425927</v>
      </c>
      <c r="H171" s="2">
        <v>44896.346435185187</v>
      </c>
    </row>
    <row r="172" spans="1:8" x14ac:dyDescent="0.25">
      <c r="A172" t="s">
        <v>3244</v>
      </c>
      <c r="B172">
        <v>1575</v>
      </c>
      <c r="C172" t="s">
        <v>3080</v>
      </c>
      <c r="D172">
        <v>175176</v>
      </c>
      <c r="E172" t="s">
        <v>1374</v>
      </c>
      <c r="F172">
        <v>7.26</v>
      </c>
      <c r="G172" s="2">
        <v>41253.925833333327</v>
      </c>
      <c r="H172" s="2">
        <v>44758.173414351862</v>
      </c>
    </row>
    <row r="173" spans="1:8" x14ac:dyDescent="0.25">
      <c r="A173" t="s">
        <v>3245</v>
      </c>
      <c r="B173">
        <v>2321</v>
      </c>
      <c r="C173" t="s">
        <v>3075</v>
      </c>
      <c r="D173">
        <v>2404414</v>
      </c>
      <c r="E173" t="s">
        <v>1377</v>
      </c>
      <c r="F173">
        <v>7.28</v>
      </c>
      <c r="G173" s="2">
        <v>44046.090567129628</v>
      </c>
      <c r="H173" s="2">
        <v>44919.51599537037</v>
      </c>
    </row>
    <row r="174" spans="1:8" x14ac:dyDescent="0.25">
      <c r="A174" t="s">
        <v>3246</v>
      </c>
      <c r="B174">
        <v>1062</v>
      </c>
      <c r="C174" t="s">
        <v>3077</v>
      </c>
      <c r="D174">
        <v>2970059</v>
      </c>
      <c r="E174" t="s">
        <v>1374</v>
      </c>
      <c r="F174">
        <v>7.99</v>
      </c>
      <c r="G174" s="2">
        <v>40616.228576388887</v>
      </c>
      <c r="H174" s="2">
        <v>45036.929386574076</v>
      </c>
    </row>
    <row r="175" spans="1:8" x14ac:dyDescent="0.25">
      <c r="A175" t="s">
        <v>3247</v>
      </c>
      <c r="B175">
        <v>1372</v>
      </c>
      <c r="C175" t="s">
        <v>3080</v>
      </c>
      <c r="D175">
        <v>1704697</v>
      </c>
      <c r="E175" t="s">
        <v>1377</v>
      </c>
      <c r="F175">
        <v>9.67</v>
      </c>
      <c r="G175" s="2">
        <v>44072.122407407413</v>
      </c>
      <c r="H175" s="2">
        <v>44596.87332175926</v>
      </c>
    </row>
    <row r="176" spans="1:8" x14ac:dyDescent="0.25">
      <c r="A176" t="s">
        <v>3248</v>
      </c>
      <c r="B176">
        <v>2365</v>
      </c>
      <c r="C176" t="s">
        <v>3087</v>
      </c>
      <c r="D176">
        <v>625702</v>
      </c>
      <c r="E176" t="s">
        <v>1374</v>
      </c>
      <c r="F176">
        <v>8.92</v>
      </c>
      <c r="G176" s="2">
        <v>42126.832175925927</v>
      </c>
      <c r="H176" s="2">
        <v>44562.467928240738</v>
      </c>
    </row>
    <row r="177" spans="1:8" x14ac:dyDescent="0.25">
      <c r="A177" t="s">
        <v>3249</v>
      </c>
      <c r="B177">
        <v>1912</v>
      </c>
      <c r="C177" t="s">
        <v>3075</v>
      </c>
      <c r="D177">
        <v>2666040</v>
      </c>
      <c r="E177" t="s">
        <v>1374</v>
      </c>
      <c r="F177">
        <v>8.9499999999999993</v>
      </c>
      <c r="G177" s="2">
        <v>40937.414918981478</v>
      </c>
      <c r="H177" s="2">
        <v>44989.497800925928</v>
      </c>
    </row>
    <row r="178" spans="1:8" x14ac:dyDescent="0.25">
      <c r="A178" t="s">
        <v>3250</v>
      </c>
      <c r="B178">
        <v>2395</v>
      </c>
      <c r="C178" t="s">
        <v>3070</v>
      </c>
      <c r="D178">
        <v>3188916</v>
      </c>
      <c r="E178" t="s">
        <v>1374</v>
      </c>
      <c r="F178">
        <v>7.21</v>
      </c>
      <c r="G178" s="2">
        <v>40001.271770833337</v>
      </c>
      <c r="H178" s="2">
        <v>44967.418310185189</v>
      </c>
    </row>
    <row r="179" spans="1:8" x14ac:dyDescent="0.25">
      <c r="A179" t="s">
        <v>3251</v>
      </c>
      <c r="B179">
        <v>1435</v>
      </c>
      <c r="C179" t="s">
        <v>3070</v>
      </c>
      <c r="D179">
        <v>1884317</v>
      </c>
      <c r="E179" t="s">
        <v>1377</v>
      </c>
      <c r="F179">
        <v>9.2100000000000009</v>
      </c>
      <c r="G179" s="2">
        <v>40427.08384259259</v>
      </c>
      <c r="H179" s="2">
        <v>45057.030127314807</v>
      </c>
    </row>
    <row r="180" spans="1:8" x14ac:dyDescent="0.25">
      <c r="A180" t="s">
        <v>3252</v>
      </c>
      <c r="B180">
        <v>1008</v>
      </c>
      <c r="C180" t="s">
        <v>3077</v>
      </c>
      <c r="D180">
        <v>4766130</v>
      </c>
      <c r="E180" t="s">
        <v>1377</v>
      </c>
      <c r="F180">
        <v>5.29</v>
      </c>
      <c r="G180" s="2">
        <v>43013.579953703702</v>
      </c>
      <c r="H180" s="2">
        <v>44732.677106481482</v>
      </c>
    </row>
    <row r="181" spans="1:8" x14ac:dyDescent="0.25">
      <c r="A181" t="s">
        <v>3253</v>
      </c>
      <c r="B181">
        <v>2051</v>
      </c>
      <c r="C181" t="s">
        <v>3080</v>
      </c>
      <c r="D181">
        <v>4969865</v>
      </c>
      <c r="E181" t="s">
        <v>1377</v>
      </c>
      <c r="F181">
        <v>9.41</v>
      </c>
      <c r="G181" s="2">
        <v>41035.138043981482</v>
      </c>
      <c r="H181" s="2">
        <v>45001.288888888892</v>
      </c>
    </row>
    <row r="182" spans="1:8" x14ac:dyDescent="0.25">
      <c r="A182" t="s">
        <v>3254</v>
      </c>
      <c r="B182">
        <v>1337</v>
      </c>
      <c r="C182" t="s">
        <v>3087</v>
      </c>
      <c r="D182">
        <v>4820840</v>
      </c>
      <c r="E182" t="s">
        <v>1374</v>
      </c>
      <c r="F182">
        <v>6.78</v>
      </c>
      <c r="G182" s="2">
        <v>40134.355150462958</v>
      </c>
      <c r="H182" s="2">
        <v>44517.417812500003</v>
      </c>
    </row>
    <row r="183" spans="1:8" x14ac:dyDescent="0.25">
      <c r="A183" t="s">
        <v>3255</v>
      </c>
      <c r="B183">
        <v>1870</v>
      </c>
      <c r="C183" t="s">
        <v>3075</v>
      </c>
      <c r="D183">
        <v>2079728</v>
      </c>
      <c r="E183" t="s">
        <v>1374</v>
      </c>
      <c r="F183">
        <v>8.6</v>
      </c>
      <c r="G183" s="2">
        <v>43665.524861111109</v>
      </c>
      <c r="H183" s="2">
        <v>44581.844525462962</v>
      </c>
    </row>
    <row r="184" spans="1:8" x14ac:dyDescent="0.25">
      <c r="A184" t="s">
        <v>3256</v>
      </c>
      <c r="B184">
        <v>2480</v>
      </c>
      <c r="C184" t="s">
        <v>3070</v>
      </c>
      <c r="D184">
        <v>2211623</v>
      </c>
      <c r="E184" t="s">
        <v>1374</v>
      </c>
      <c r="F184">
        <v>7.49</v>
      </c>
      <c r="G184" s="2">
        <v>42636.176296296297</v>
      </c>
      <c r="H184" s="2">
        <v>45035.801724537043</v>
      </c>
    </row>
    <row r="185" spans="1:8" x14ac:dyDescent="0.25">
      <c r="A185" t="s">
        <v>3257</v>
      </c>
      <c r="B185">
        <v>2341</v>
      </c>
      <c r="C185" t="s">
        <v>3077</v>
      </c>
      <c r="D185">
        <v>1756461</v>
      </c>
      <c r="E185" t="s">
        <v>1377</v>
      </c>
      <c r="F185">
        <v>6.24</v>
      </c>
      <c r="G185" s="2">
        <v>41765.433437500003</v>
      </c>
      <c r="H185" s="2">
        <v>44763.512592592589</v>
      </c>
    </row>
    <row r="186" spans="1:8" x14ac:dyDescent="0.25">
      <c r="A186" t="s">
        <v>3258</v>
      </c>
      <c r="B186">
        <v>1248</v>
      </c>
      <c r="C186" t="s">
        <v>3068</v>
      </c>
      <c r="D186">
        <v>2772076</v>
      </c>
      <c r="E186" t="s">
        <v>3071</v>
      </c>
      <c r="F186">
        <v>8.64</v>
      </c>
      <c r="G186" s="2">
        <v>43731.064745370371</v>
      </c>
      <c r="H186" s="2">
        <v>44727.841574074067</v>
      </c>
    </row>
    <row r="187" spans="1:8" x14ac:dyDescent="0.25">
      <c r="A187" t="s">
        <v>3259</v>
      </c>
      <c r="B187">
        <v>2221</v>
      </c>
      <c r="C187" t="s">
        <v>3077</v>
      </c>
      <c r="D187">
        <v>201941</v>
      </c>
      <c r="E187" t="s">
        <v>1374</v>
      </c>
      <c r="F187">
        <v>6.88</v>
      </c>
      <c r="G187" s="2">
        <v>42146.537534722222</v>
      </c>
      <c r="H187" s="2">
        <v>44472.904861111107</v>
      </c>
    </row>
    <row r="188" spans="1:8" x14ac:dyDescent="0.25">
      <c r="A188" t="s">
        <v>3260</v>
      </c>
      <c r="B188">
        <v>2066</v>
      </c>
      <c r="C188" t="s">
        <v>3077</v>
      </c>
      <c r="D188">
        <v>4365201</v>
      </c>
      <c r="E188" t="s">
        <v>1377</v>
      </c>
      <c r="F188">
        <v>8.84</v>
      </c>
      <c r="G188" s="2">
        <v>40295.744942129633</v>
      </c>
      <c r="H188" s="2">
        <v>44908.879108796304</v>
      </c>
    </row>
    <row r="189" spans="1:8" x14ac:dyDescent="0.25">
      <c r="A189" t="s">
        <v>3261</v>
      </c>
      <c r="B189">
        <v>2366</v>
      </c>
      <c r="C189" t="s">
        <v>3075</v>
      </c>
      <c r="D189">
        <v>1202973</v>
      </c>
      <c r="E189" t="s">
        <v>1377</v>
      </c>
      <c r="F189">
        <v>5.29</v>
      </c>
      <c r="G189" s="2">
        <v>39941.022905092592</v>
      </c>
      <c r="H189" s="2">
        <v>44842.194548611107</v>
      </c>
    </row>
    <row r="190" spans="1:8" x14ac:dyDescent="0.25">
      <c r="A190" t="s">
        <v>3262</v>
      </c>
      <c r="B190">
        <v>1080</v>
      </c>
      <c r="C190" t="s">
        <v>3077</v>
      </c>
      <c r="D190">
        <v>1343778</v>
      </c>
      <c r="E190" t="s">
        <v>1374</v>
      </c>
      <c r="F190">
        <v>9.9</v>
      </c>
      <c r="G190" s="2">
        <v>39741.776921296303</v>
      </c>
      <c r="H190" s="2">
        <v>44899.20590277778</v>
      </c>
    </row>
    <row r="191" spans="1:8" x14ac:dyDescent="0.25">
      <c r="A191" t="s">
        <v>3263</v>
      </c>
      <c r="B191">
        <v>1718</v>
      </c>
      <c r="C191" t="s">
        <v>3087</v>
      </c>
      <c r="D191">
        <v>710083</v>
      </c>
      <c r="E191" t="s">
        <v>3071</v>
      </c>
      <c r="F191">
        <v>5.71</v>
      </c>
      <c r="G191" s="2">
        <v>43534.833993055552</v>
      </c>
      <c r="H191" s="2">
        <v>44838.13890046296</v>
      </c>
    </row>
    <row r="192" spans="1:8" x14ac:dyDescent="0.25">
      <c r="A192" t="s">
        <v>3264</v>
      </c>
      <c r="B192">
        <v>1463</v>
      </c>
      <c r="C192" t="s">
        <v>3077</v>
      </c>
      <c r="D192">
        <v>2553161</v>
      </c>
      <c r="E192" t="s">
        <v>3071</v>
      </c>
      <c r="F192">
        <v>6.29</v>
      </c>
      <c r="G192" s="2">
        <v>41232.70579861111</v>
      </c>
      <c r="H192" s="2">
        <v>44780.92796296296</v>
      </c>
    </row>
    <row r="193" spans="1:8" x14ac:dyDescent="0.25">
      <c r="A193" t="s">
        <v>3265</v>
      </c>
      <c r="B193">
        <v>1034</v>
      </c>
      <c r="C193" t="s">
        <v>3087</v>
      </c>
      <c r="D193">
        <v>1177168</v>
      </c>
      <c r="E193" t="s">
        <v>1377</v>
      </c>
      <c r="F193">
        <v>5.58</v>
      </c>
      <c r="G193" s="2">
        <v>43314.80431712963</v>
      </c>
      <c r="H193" s="2">
        <v>44982.193449074082</v>
      </c>
    </row>
    <row r="194" spans="1:8" x14ac:dyDescent="0.25">
      <c r="A194" t="s">
        <v>3266</v>
      </c>
      <c r="B194">
        <v>2355</v>
      </c>
      <c r="C194" t="s">
        <v>3070</v>
      </c>
      <c r="D194">
        <v>4664404</v>
      </c>
      <c r="E194" t="s">
        <v>1374</v>
      </c>
      <c r="F194">
        <v>9.23</v>
      </c>
      <c r="G194" s="2">
        <v>41224.575509259259</v>
      </c>
      <c r="H194" s="2">
        <v>44615.992962962962</v>
      </c>
    </row>
    <row r="195" spans="1:8" x14ac:dyDescent="0.25">
      <c r="A195" t="s">
        <v>3267</v>
      </c>
      <c r="B195">
        <v>1841</v>
      </c>
      <c r="C195" t="s">
        <v>3070</v>
      </c>
      <c r="D195">
        <v>2913136</v>
      </c>
      <c r="E195" t="s">
        <v>1377</v>
      </c>
      <c r="F195">
        <v>9.18</v>
      </c>
      <c r="G195" s="2">
        <v>42589.830729166657</v>
      </c>
      <c r="H195" s="2">
        <v>44523.626250000001</v>
      </c>
    </row>
    <row r="196" spans="1:8" x14ac:dyDescent="0.25">
      <c r="A196" t="s">
        <v>3268</v>
      </c>
      <c r="B196">
        <v>1257</v>
      </c>
      <c r="C196" t="s">
        <v>3070</v>
      </c>
      <c r="D196">
        <v>1288130</v>
      </c>
      <c r="E196" t="s">
        <v>3071</v>
      </c>
      <c r="F196">
        <v>7.62</v>
      </c>
      <c r="G196" s="2">
        <v>41628.157488425917</v>
      </c>
      <c r="H196" s="2">
        <v>45113.839120370372</v>
      </c>
    </row>
    <row r="197" spans="1:8" x14ac:dyDescent="0.25">
      <c r="A197" t="s">
        <v>3269</v>
      </c>
      <c r="B197">
        <v>1383</v>
      </c>
      <c r="C197" t="s">
        <v>3075</v>
      </c>
      <c r="D197">
        <v>300818</v>
      </c>
      <c r="E197" t="s">
        <v>3071</v>
      </c>
      <c r="F197">
        <v>8.99</v>
      </c>
      <c r="G197" s="2">
        <v>43051.611574074072</v>
      </c>
      <c r="H197" s="2">
        <v>44668.584872685176</v>
      </c>
    </row>
    <row r="198" spans="1:8" x14ac:dyDescent="0.25">
      <c r="A198" t="s">
        <v>3270</v>
      </c>
      <c r="B198">
        <v>2007</v>
      </c>
      <c r="C198" t="s">
        <v>3077</v>
      </c>
      <c r="D198">
        <v>3165344</v>
      </c>
      <c r="E198" t="s">
        <v>3071</v>
      </c>
      <c r="F198">
        <v>9.5</v>
      </c>
      <c r="G198" s="2">
        <v>41144.760289351849</v>
      </c>
      <c r="H198" s="2">
        <v>44600.027951388889</v>
      </c>
    </row>
    <row r="199" spans="1:8" x14ac:dyDescent="0.25">
      <c r="A199" t="s">
        <v>3271</v>
      </c>
      <c r="B199">
        <v>2425</v>
      </c>
      <c r="C199" t="s">
        <v>3068</v>
      </c>
      <c r="D199">
        <v>2181261</v>
      </c>
      <c r="E199" t="s">
        <v>1374</v>
      </c>
      <c r="F199">
        <v>6.71</v>
      </c>
      <c r="G199" s="2">
        <v>44689.273159722223</v>
      </c>
      <c r="H199" s="2">
        <v>45044.884305555563</v>
      </c>
    </row>
    <row r="200" spans="1:8" x14ac:dyDescent="0.25">
      <c r="A200" t="s">
        <v>3272</v>
      </c>
      <c r="B200">
        <v>2400</v>
      </c>
      <c r="C200" t="s">
        <v>3077</v>
      </c>
      <c r="D200">
        <v>2055411</v>
      </c>
      <c r="E200" t="s">
        <v>1374</v>
      </c>
      <c r="F200">
        <v>7.83</v>
      </c>
      <c r="G200" s="2">
        <v>42436.515428240738</v>
      </c>
      <c r="H200" s="2">
        <v>44908.150231481479</v>
      </c>
    </row>
    <row r="201" spans="1:8" x14ac:dyDescent="0.25">
      <c r="A201" t="s">
        <v>3273</v>
      </c>
      <c r="B201">
        <v>1795</v>
      </c>
      <c r="C201" t="s">
        <v>3077</v>
      </c>
      <c r="D201">
        <v>3548807</v>
      </c>
      <c r="E201" t="s">
        <v>1377</v>
      </c>
      <c r="F201">
        <v>7</v>
      </c>
      <c r="G201" s="2">
        <v>43952.292233796303</v>
      </c>
      <c r="H201" s="2">
        <v>44945.042303240742</v>
      </c>
    </row>
    <row r="202" spans="1:8" x14ac:dyDescent="0.25">
      <c r="A202" t="s">
        <v>3274</v>
      </c>
      <c r="B202">
        <v>1408</v>
      </c>
      <c r="C202" t="s">
        <v>3075</v>
      </c>
      <c r="D202">
        <v>1100584</v>
      </c>
      <c r="E202" t="s">
        <v>1374</v>
      </c>
      <c r="F202">
        <v>5.4</v>
      </c>
      <c r="G202" s="2">
        <v>42966.346168981479</v>
      </c>
      <c r="H202" s="2">
        <v>44748.010601851849</v>
      </c>
    </row>
    <row r="203" spans="1:8" x14ac:dyDescent="0.25">
      <c r="A203" t="s">
        <v>3275</v>
      </c>
      <c r="B203">
        <v>2240</v>
      </c>
      <c r="C203" t="s">
        <v>3075</v>
      </c>
      <c r="D203">
        <v>341969</v>
      </c>
      <c r="E203" t="s">
        <v>3071</v>
      </c>
      <c r="F203">
        <v>7.32</v>
      </c>
      <c r="G203" s="2">
        <v>41361.813206018523</v>
      </c>
      <c r="H203" s="2">
        <v>45022.503553240742</v>
      </c>
    </row>
    <row r="204" spans="1:8" x14ac:dyDescent="0.25">
      <c r="A204" t="s">
        <v>3276</v>
      </c>
      <c r="B204">
        <v>1938</v>
      </c>
      <c r="C204" t="s">
        <v>3087</v>
      </c>
      <c r="D204">
        <v>4994581</v>
      </c>
      <c r="E204" t="s">
        <v>3071</v>
      </c>
      <c r="F204">
        <v>9.93</v>
      </c>
      <c r="G204" s="2">
        <v>43432.0780787037</v>
      </c>
      <c r="H204" s="2">
        <v>45125.912152777782</v>
      </c>
    </row>
    <row r="205" spans="1:8" x14ac:dyDescent="0.25">
      <c r="A205" t="s">
        <v>3277</v>
      </c>
      <c r="B205">
        <v>2495</v>
      </c>
      <c r="C205" t="s">
        <v>3080</v>
      </c>
      <c r="D205">
        <v>4811170</v>
      </c>
      <c r="E205" t="s">
        <v>1377</v>
      </c>
      <c r="F205">
        <v>6.69</v>
      </c>
      <c r="G205" s="2">
        <v>42261.147407407407</v>
      </c>
      <c r="H205" s="2">
        <v>45062.865208333344</v>
      </c>
    </row>
    <row r="206" spans="1:8" x14ac:dyDescent="0.25">
      <c r="A206" t="s">
        <v>3278</v>
      </c>
      <c r="B206">
        <v>1599</v>
      </c>
      <c r="C206" t="s">
        <v>3087</v>
      </c>
      <c r="D206">
        <v>844961</v>
      </c>
      <c r="E206" t="s">
        <v>3071</v>
      </c>
      <c r="F206">
        <v>6.22</v>
      </c>
      <c r="G206" s="2">
        <v>40962.643321759257</v>
      </c>
      <c r="H206" s="2">
        <v>44578.363425925927</v>
      </c>
    </row>
    <row r="207" spans="1:8" x14ac:dyDescent="0.25">
      <c r="A207" t="s">
        <v>3279</v>
      </c>
      <c r="B207">
        <v>2162</v>
      </c>
      <c r="C207" t="s">
        <v>3080</v>
      </c>
      <c r="D207">
        <v>532039</v>
      </c>
      <c r="E207" t="s">
        <v>1374</v>
      </c>
      <c r="F207">
        <v>5.0999999999999996</v>
      </c>
      <c r="G207" s="2">
        <v>42806.828761574077</v>
      </c>
      <c r="H207" s="2">
        <v>44662.121168981481</v>
      </c>
    </row>
    <row r="208" spans="1:8" x14ac:dyDescent="0.25">
      <c r="A208" t="s">
        <v>3280</v>
      </c>
      <c r="B208">
        <v>2042</v>
      </c>
      <c r="C208" t="s">
        <v>3087</v>
      </c>
      <c r="D208">
        <v>3095369</v>
      </c>
      <c r="E208" t="s">
        <v>1377</v>
      </c>
      <c r="F208">
        <v>6.55</v>
      </c>
      <c r="G208" s="2">
        <v>43756.757881944453</v>
      </c>
      <c r="H208" s="2">
        <v>44729.842534722222</v>
      </c>
    </row>
    <row r="209" spans="1:8" x14ac:dyDescent="0.25">
      <c r="A209" t="s">
        <v>3281</v>
      </c>
      <c r="B209">
        <v>2271</v>
      </c>
      <c r="C209" t="s">
        <v>3077</v>
      </c>
      <c r="D209">
        <v>1428746</v>
      </c>
      <c r="E209" t="s">
        <v>1374</v>
      </c>
      <c r="F209">
        <v>7.88</v>
      </c>
      <c r="G209" s="2">
        <v>42011.896817129629</v>
      </c>
      <c r="H209" s="2">
        <v>44625.12400462963</v>
      </c>
    </row>
    <row r="210" spans="1:8" x14ac:dyDescent="0.25">
      <c r="A210" t="s">
        <v>3282</v>
      </c>
      <c r="B210">
        <v>1083</v>
      </c>
      <c r="C210" t="s">
        <v>3087</v>
      </c>
      <c r="D210">
        <v>3061482</v>
      </c>
      <c r="E210" t="s">
        <v>1377</v>
      </c>
      <c r="F210">
        <v>8.32</v>
      </c>
      <c r="G210" s="2">
        <v>44039.093043981477</v>
      </c>
      <c r="H210" s="2">
        <v>44684.601168981477</v>
      </c>
    </row>
    <row r="211" spans="1:8" x14ac:dyDescent="0.25">
      <c r="A211" t="s">
        <v>3283</v>
      </c>
      <c r="B211">
        <v>1564</v>
      </c>
      <c r="C211" t="s">
        <v>3080</v>
      </c>
      <c r="D211">
        <v>3336405</v>
      </c>
      <c r="E211" t="s">
        <v>3071</v>
      </c>
      <c r="F211">
        <v>9.32</v>
      </c>
      <c r="G211" s="2">
        <v>43521.655358796299</v>
      </c>
      <c r="H211" s="2">
        <v>44972.847268518519</v>
      </c>
    </row>
    <row r="212" spans="1:8" x14ac:dyDescent="0.25">
      <c r="A212" t="s">
        <v>3284</v>
      </c>
      <c r="B212">
        <v>2070</v>
      </c>
      <c r="C212" t="s">
        <v>3075</v>
      </c>
      <c r="D212">
        <v>2575911</v>
      </c>
      <c r="E212" t="s">
        <v>3071</v>
      </c>
      <c r="F212">
        <v>9.65</v>
      </c>
      <c r="G212" s="2">
        <v>44557.577037037037</v>
      </c>
      <c r="H212" s="2">
        <v>44669.503287037027</v>
      </c>
    </row>
    <row r="213" spans="1:8" x14ac:dyDescent="0.25">
      <c r="A213" t="s">
        <v>3285</v>
      </c>
      <c r="B213">
        <v>1602</v>
      </c>
      <c r="C213" t="s">
        <v>3077</v>
      </c>
      <c r="D213">
        <v>1514565</v>
      </c>
      <c r="E213" t="s">
        <v>1377</v>
      </c>
      <c r="F213">
        <v>5.59</v>
      </c>
      <c r="G213" s="2">
        <v>40282.766365740739</v>
      </c>
      <c r="H213" s="2">
        <v>44667.065601851849</v>
      </c>
    </row>
    <row r="214" spans="1:8" x14ac:dyDescent="0.25">
      <c r="A214" t="s">
        <v>3286</v>
      </c>
      <c r="B214">
        <v>1881</v>
      </c>
      <c r="C214" t="s">
        <v>3080</v>
      </c>
      <c r="D214">
        <v>4189166</v>
      </c>
      <c r="E214" t="s">
        <v>3071</v>
      </c>
      <c r="F214">
        <v>6.36</v>
      </c>
      <c r="G214" s="2">
        <v>42677.107685185183</v>
      </c>
      <c r="H214" s="2">
        <v>44798.650682870371</v>
      </c>
    </row>
    <row r="215" spans="1:8" x14ac:dyDescent="0.25">
      <c r="A215" t="s">
        <v>3287</v>
      </c>
      <c r="B215">
        <v>1442</v>
      </c>
      <c r="C215" t="s">
        <v>3068</v>
      </c>
      <c r="D215">
        <v>1886591</v>
      </c>
      <c r="E215" t="s">
        <v>1377</v>
      </c>
      <c r="F215">
        <v>7.46</v>
      </c>
      <c r="G215" s="2">
        <v>43057.451099537036</v>
      </c>
      <c r="H215" s="2">
        <v>44676.110011574077</v>
      </c>
    </row>
    <row r="216" spans="1:8" x14ac:dyDescent="0.25">
      <c r="A216" t="s">
        <v>3288</v>
      </c>
      <c r="B216">
        <v>2468</v>
      </c>
      <c r="C216" t="s">
        <v>3070</v>
      </c>
      <c r="D216">
        <v>3204016</v>
      </c>
      <c r="E216" t="s">
        <v>3071</v>
      </c>
      <c r="F216">
        <v>7.68</v>
      </c>
      <c r="G216" s="2">
        <v>42711.911053240743</v>
      </c>
      <c r="H216" s="2">
        <v>44726.846203703702</v>
      </c>
    </row>
    <row r="217" spans="1:8" x14ac:dyDescent="0.25">
      <c r="A217" t="s">
        <v>3289</v>
      </c>
      <c r="B217">
        <v>1882</v>
      </c>
      <c r="C217" t="s">
        <v>3077</v>
      </c>
      <c r="D217">
        <v>4243133</v>
      </c>
      <c r="E217" t="s">
        <v>1374</v>
      </c>
      <c r="F217">
        <v>8.92</v>
      </c>
      <c r="G217" s="2">
        <v>44131.539722222216</v>
      </c>
      <c r="H217" s="2">
        <v>44546.418692129628</v>
      </c>
    </row>
    <row r="218" spans="1:8" x14ac:dyDescent="0.25">
      <c r="A218" t="s">
        <v>3290</v>
      </c>
      <c r="B218">
        <v>2101</v>
      </c>
      <c r="C218" t="s">
        <v>3070</v>
      </c>
      <c r="D218">
        <v>991024</v>
      </c>
      <c r="E218" t="s">
        <v>3071</v>
      </c>
      <c r="F218">
        <v>5.91</v>
      </c>
      <c r="G218" s="2">
        <v>43706.179375</v>
      </c>
      <c r="H218" s="2">
        <v>44556.098703703698</v>
      </c>
    </row>
    <row r="219" spans="1:8" x14ac:dyDescent="0.25">
      <c r="A219" t="s">
        <v>3291</v>
      </c>
      <c r="B219">
        <v>1320</v>
      </c>
      <c r="C219" t="s">
        <v>3087</v>
      </c>
      <c r="D219">
        <v>3244921</v>
      </c>
      <c r="E219" t="s">
        <v>1377</v>
      </c>
      <c r="F219">
        <v>8.44</v>
      </c>
      <c r="G219" s="2">
        <v>43841.382303240738</v>
      </c>
      <c r="H219" s="2">
        <v>44915.555081018523</v>
      </c>
    </row>
    <row r="220" spans="1:8" x14ac:dyDescent="0.25">
      <c r="A220" t="s">
        <v>3292</v>
      </c>
      <c r="B220">
        <v>2190</v>
      </c>
      <c r="C220" t="s">
        <v>3080</v>
      </c>
      <c r="D220">
        <v>3636631</v>
      </c>
      <c r="E220" t="s">
        <v>3071</v>
      </c>
      <c r="F220">
        <v>7.95</v>
      </c>
      <c r="G220" s="2">
        <v>42996.212129629632</v>
      </c>
      <c r="H220" s="2">
        <v>44494.655358796299</v>
      </c>
    </row>
    <row r="221" spans="1:8" x14ac:dyDescent="0.25">
      <c r="A221" t="s">
        <v>3293</v>
      </c>
      <c r="B221">
        <v>1377</v>
      </c>
      <c r="C221" t="s">
        <v>3068</v>
      </c>
      <c r="D221">
        <v>3887560</v>
      </c>
      <c r="E221" t="s">
        <v>1374</v>
      </c>
      <c r="F221">
        <v>8.1300000000000008</v>
      </c>
      <c r="G221" s="2">
        <v>43878.850787037038</v>
      </c>
      <c r="H221" s="2">
        <v>44994.635439814818</v>
      </c>
    </row>
    <row r="222" spans="1:8" x14ac:dyDescent="0.25">
      <c r="A222" t="s">
        <v>3294</v>
      </c>
      <c r="B222">
        <v>1838</v>
      </c>
      <c r="C222" t="s">
        <v>3077</v>
      </c>
      <c r="D222">
        <v>1829213</v>
      </c>
      <c r="E222" t="s">
        <v>1377</v>
      </c>
      <c r="F222">
        <v>8.91</v>
      </c>
      <c r="G222" s="2">
        <v>43305.569768518522</v>
      </c>
      <c r="H222" s="2">
        <v>44907.598090277781</v>
      </c>
    </row>
    <row r="223" spans="1:8" x14ac:dyDescent="0.25">
      <c r="A223" t="s">
        <v>3295</v>
      </c>
      <c r="B223">
        <v>1364</v>
      </c>
      <c r="C223" t="s">
        <v>3080</v>
      </c>
      <c r="D223">
        <v>268487</v>
      </c>
      <c r="E223" t="s">
        <v>1377</v>
      </c>
      <c r="F223">
        <v>5.19</v>
      </c>
      <c r="G223" s="2">
        <v>41136.967662037037</v>
      </c>
      <c r="H223" s="2">
        <v>44548.270104166673</v>
      </c>
    </row>
    <row r="224" spans="1:8" x14ac:dyDescent="0.25">
      <c r="A224" t="s">
        <v>3296</v>
      </c>
      <c r="B224">
        <v>2095</v>
      </c>
      <c r="C224" t="s">
        <v>3087</v>
      </c>
      <c r="D224">
        <v>4853680</v>
      </c>
      <c r="E224" t="s">
        <v>3071</v>
      </c>
      <c r="F224">
        <v>9.8699999999999992</v>
      </c>
      <c r="G224" s="2">
        <v>39815.810277777768</v>
      </c>
      <c r="H224" s="2">
        <v>44569.989293981482</v>
      </c>
    </row>
    <row r="225" spans="1:8" x14ac:dyDescent="0.25">
      <c r="A225" t="s">
        <v>3297</v>
      </c>
      <c r="B225">
        <v>2409</v>
      </c>
      <c r="C225" t="s">
        <v>3087</v>
      </c>
      <c r="D225">
        <v>398651</v>
      </c>
      <c r="E225" t="s">
        <v>1377</v>
      </c>
      <c r="F225">
        <v>6.17</v>
      </c>
      <c r="G225" s="2">
        <v>41062.24527777778</v>
      </c>
      <c r="H225" s="2">
        <v>44589.068055555559</v>
      </c>
    </row>
    <row r="226" spans="1:8" x14ac:dyDescent="0.25">
      <c r="A226" t="s">
        <v>3298</v>
      </c>
      <c r="B226">
        <v>2200</v>
      </c>
      <c r="C226" t="s">
        <v>3068</v>
      </c>
      <c r="D226">
        <v>217847</v>
      </c>
      <c r="E226" t="s">
        <v>1377</v>
      </c>
      <c r="F226">
        <v>6.76</v>
      </c>
      <c r="G226" s="2">
        <v>42527.642835648148</v>
      </c>
      <c r="H226" s="2">
        <v>45122.143148148149</v>
      </c>
    </row>
    <row r="227" spans="1:8" x14ac:dyDescent="0.25">
      <c r="A227" t="s">
        <v>3299</v>
      </c>
      <c r="B227">
        <v>2443</v>
      </c>
      <c r="C227" t="s">
        <v>3068</v>
      </c>
      <c r="D227">
        <v>2495623</v>
      </c>
      <c r="E227" t="s">
        <v>1377</v>
      </c>
      <c r="F227">
        <v>6.17</v>
      </c>
      <c r="G227" s="2">
        <v>41476.692256944443</v>
      </c>
      <c r="H227" s="2">
        <v>44964.602407407408</v>
      </c>
    </row>
    <row r="228" spans="1:8" x14ac:dyDescent="0.25">
      <c r="A228" t="s">
        <v>3300</v>
      </c>
      <c r="B228">
        <v>2367</v>
      </c>
      <c r="C228" t="s">
        <v>3068</v>
      </c>
      <c r="D228">
        <v>2519154</v>
      </c>
      <c r="E228" t="s">
        <v>1374</v>
      </c>
      <c r="F228">
        <v>7.62</v>
      </c>
      <c r="G228" s="2">
        <v>40135.954398148147</v>
      </c>
      <c r="H228" s="2">
        <v>44803.367708333331</v>
      </c>
    </row>
    <row r="229" spans="1:8" x14ac:dyDescent="0.25">
      <c r="A229" t="s">
        <v>3301</v>
      </c>
      <c r="B229">
        <v>1952</v>
      </c>
      <c r="C229" t="s">
        <v>3075</v>
      </c>
      <c r="D229">
        <v>4841388</v>
      </c>
      <c r="E229" t="s">
        <v>3071</v>
      </c>
      <c r="F229">
        <v>9.83</v>
      </c>
      <c r="G229" s="2">
        <v>41075.387291666673</v>
      </c>
      <c r="H229" s="2">
        <v>44932.687662037039</v>
      </c>
    </row>
    <row r="230" spans="1:8" x14ac:dyDescent="0.25">
      <c r="A230" t="s">
        <v>3302</v>
      </c>
      <c r="B230">
        <v>1108</v>
      </c>
      <c r="C230" t="s">
        <v>3068</v>
      </c>
      <c r="D230">
        <v>4301952</v>
      </c>
      <c r="E230" t="s">
        <v>1374</v>
      </c>
      <c r="F230">
        <v>5.55</v>
      </c>
      <c r="G230" s="2">
        <v>41355.043842592589</v>
      </c>
      <c r="H230" s="2">
        <v>45083.299293981479</v>
      </c>
    </row>
    <row r="231" spans="1:8" x14ac:dyDescent="0.25">
      <c r="A231" t="s">
        <v>3303</v>
      </c>
      <c r="B231">
        <v>1054</v>
      </c>
      <c r="C231" t="s">
        <v>3087</v>
      </c>
      <c r="D231">
        <v>4473225</v>
      </c>
      <c r="E231" t="s">
        <v>3071</v>
      </c>
      <c r="F231">
        <v>5.97</v>
      </c>
      <c r="G231" s="2">
        <v>40293.02553240741</v>
      </c>
      <c r="H231" s="2">
        <v>44601.587696759263</v>
      </c>
    </row>
    <row r="232" spans="1:8" x14ac:dyDescent="0.25">
      <c r="A232" t="s">
        <v>3304</v>
      </c>
      <c r="B232">
        <v>2495</v>
      </c>
      <c r="C232" t="s">
        <v>3068</v>
      </c>
      <c r="D232">
        <v>3495524</v>
      </c>
      <c r="E232" t="s">
        <v>1377</v>
      </c>
      <c r="F232">
        <v>9.3000000000000007</v>
      </c>
      <c r="G232" s="2">
        <v>43725.595775462964</v>
      </c>
      <c r="H232" s="2">
        <v>45132.678761574083</v>
      </c>
    </row>
    <row r="233" spans="1:8" x14ac:dyDescent="0.25">
      <c r="A233" t="s">
        <v>3305</v>
      </c>
      <c r="B233">
        <v>2071</v>
      </c>
      <c r="C233" t="s">
        <v>3087</v>
      </c>
      <c r="D233">
        <v>626079</v>
      </c>
      <c r="E233" t="s">
        <v>1377</v>
      </c>
      <c r="F233">
        <v>7.82</v>
      </c>
      <c r="G233" s="2">
        <v>42340.201898148152</v>
      </c>
      <c r="H233" s="2">
        <v>44558.104872685188</v>
      </c>
    </row>
    <row r="234" spans="1:8" x14ac:dyDescent="0.25">
      <c r="A234" t="s">
        <v>3306</v>
      </c>
      <c r="B234">
        <v>1032</v>
      </c>
      <c r="C234" t="s">
        <v>3087</v>
      </c>
      <c r="D234">
        <v>762432</v>
      </c>
      <c r="E234" t="s">
        <v>1377</v>
      </c>
      <c r="F234">
        <v>6.16</v>
      </c>
      <c r="G234" s="2">
        <v>40720.944895833331</v>
      </c>
      <c r="H234" s="2">
        <v>45113.305277777778</v>
      </c>
    </row>
    <row r="235" spans="1:8" x14ac:dyDescent="0.25">
      <c r="A235" t="s">
        <v>3307</v>
      </c>
      <c r="B235">
        <v>1258</v>
      </c>
      <c r="C235" t="s">
        <v>3087</v>
      </c>
      <c r="D235">
        <v>2137092</v>
      </c>
      <c r="E235" t="s">
        <v>1374</v>
      </c>
      <c r="F235">
        <v>5.56</v>
      </c>
      <c r="G235" s="2">
        <v>43287.291180555563</v>
      </c>
      <c r="H235" s="2">
        <v>44814.968009259261</v>
      </c>
    </row>
    <row r="236" spans="1:8" x14ac:dyDescent="0.25">
      <c r="A236" t="s">
        <v>3308</v>
      </c>
      <c r="B236">
        <v>1705</v>
      </c>
      <c r="C236" t="s">
        <v>3075</v>
      </c>
      <c r="D236">
        <v>2018870</v>
      </c>
      <c r="E236" t="s">
        <v>1377</v>
      </c>
      <c r="F236">
        <v>6.83</v>
      </c>
      <c r="G236" s="2">
        <v>41133.023043981477</v>
      </c>
      <c r="H236" s="2">
        <v>44948.995729166672</v>
      </c>
    </row>
    <row r="237" spans="1:8" x14ac:dyDescent="0.25">
      <c r="A237" t="s">
        <v>3309</v>
      </c>
      <c r="B237">
        <v>1503</v>
      </c>
      <c r="C237" t="s">
        <v>3087</v>
      </c>
      <c r="D237">
        <v>557232</v>
      </c>
      <c r="E237" t="s">
        <v>1374</v>
      </c>
      <c r="F237">
        <v>7.17</v>
      </c>
      <c r="G237" s="2">
        <v>43017.957002314812</v>
      </c>
      <c r="H237" s="2">
        <v>44620.705729166657</v>
      </c>
    </row>
    <row r="238" spans="1:8" x14ac:dyDescent="0.25">
      <c r="A238" t="s">
        <v>3310</v>
      </c>
      <c r="B238">
        <v>2163</v>
      </c>
      <c r="C238" t="s">
        <v>3080</v>
      </c>
      <c r="D238">
        <v>673263</v>
      </c>
      <c r="E238" t="s">
        <v>3071</v>
      </c>
      <c r="F238">
        <v>9.27</v>
      </c>
      <c r="G238" s="2">
        <v>44748.460428240738</v>
      </c>
      <c r="H238" s="2">
        <v>45040.544432870367</v>
      </c>
    </row>
    <row r="239" spans="1:8" x14ac:dyDescent="0.25">
      <c r="A239" t="s">
        <v>3311</v>
      </c>
      <c r="B239">
        <v>2433</v>
      </c>
      <c r="C239" t="s">
        <v>3068</v>
      </c>
      <c r="D239">
        <v>2052636</v>
      </c>
      <c r="E239" t="s">
        <v>3071</v>
      </c>
      <c r="F239">
        <v>8.2200000000000006</v>
      </c>
      <c r="G239" s="2">
        <v>43875.792604166672</v>
      </c>
      <c r="H239" s="2">
        <v>45033.980983796297</v>
      </c>
    </row>
    <row r="240" spans="1:8" x14ac:dyDescent="0.25">
      <c r="A240" t="s">
        <v>3312</v>
      </c>
      <c r="B240">
        <v>2037</v>
      </c>
      <c r="C240" t="s">
        <v>3087</v>
      </c>
      <c r="D240">
        <v>4167630</v>
      </c>
      <c r="E240" t="s">
        <v>1374</v>
      </c>
      <c r="F240">
        <v>5.87</v>
      </c>
      <c r="G240" s="2">
        <v>41005.883715277778</v>
      </c>
      <c r="H240" s="2">
        <v>45079.224189814813</v>
      </c>
    </row>
    <row r="241" spans="1:8" x14ac:dyDescent="0.25">
      <c r="A241" t="s">
        <v>3313</v>
      </c>
      <c r="B241">
        <v>1213</v>
      </c>
      <c r="C241" t="s">
        <v>3077</v>
      </c>
      <c r="D241">
        <v>2854232</v>
      </c>
      <c r="E241" t="s">
        <v>3071</v>
      </c>
      <c r="F241">
        <v>5.76</v>
      </c>
      <c r="G241" s="2">
        <v>40042.679988425924</v>
      </c>
      <c r="H241" s="2">
        <v>44614.273287037038</v>
      </c>
    </row>
    <row r="242" spans="1:8" x14ac:dyDescent="0.25">
      <c r="A242" t="s">
        <v>3314</v>
      </c>
      <c r="B242">
        <v>2159</v>
      </c>
      <c r="C242" t="s">
        <v>3068</v>
      </c>
      <c r="D242">
        <v>3693450</v>
      </c>
      <c r="E242" t="s">
        <v>3071</v>
      </c>
      <c r="F242">
        <v>7.42</v>
      </c>
      <c r="G242" s="2">
        <v>43165.271967592591</v>
      </c>
      <c r="H242" s="2">
        <v>44826.407152777778</v>
      </c>
    </row>
    <row r="243" spans="1:8" x14ac:dyDescent="0.25">
      <c r="A243" t="s">
        <v>3315</v>
      </c>
      <c r="B243">
        <v>1561</v>
      </c>
      <c r="C243" t="s">
        <v>3068</v>
      </c>
      <c r="D243">
        <v>4121913</v>
      </c>
      <c r="E243" t="s">
        <v>1374</v>
      </c>
      <c r="F243">
        <v>9.4499999999999993</v>
      </c>
      <c r="G243" s="2">
        <v>39796.683437500003</v>
      </c>
      <c r="H243" s="2">
        <v>45088.539780092593</v>
      </c>
    </row>
    <row r="244" spans="1:8" x14ac:dyDescent="0.25">
      <c r="A244" t="s">
        <v>3316</v>
      </c>
      <c r="B244">
        <v>1394</v>
      </c>
      <c r="C244" t="s">
        <v>3087</v>
      </c>
      <c r="D244">
        <v>4551146</v>
      </c>
      <c r="E244" t="s">
        <v>1374</v>
      </c>
      <c r="F244">
        <v>9.17</v>
      </c>
      <c r="G244" s="2">
        <v>43716.695659722223</v>
      </c>
      <c r="H244" s="2">
        <v>44527.382037037038</v>
      </c>
    </row>
    <row r="245" spans="1:8" x14ac:dyDescent="0.25">
      <c r="A245" t="s">
        <v>3317</v>
      </c>
      <c r="B245">
        <v>1215</v>
      </c>
      <c r="C245" t="s">
        <v>3075</v>
      </c>
      <c r="D245">
        <v>2330817</v>
      </c>
      <c r="E245" t="s">
        <v>1377</v>
      </c>
      <c r="F245">
        <v>6.62</v>
      </c>
      <c r="G245" s="2">
        <v>40372.295474537037</v>
      </c>
      <c r="H245" s="2">
        <v>45134.2184837963</v>
      </c>
    </row>
    <row r="246" spans="1:8" x14ac:dyDescent="0.25">
      <c r="A246" t="s">
        <v>3318</v>
      </c>
      <c r="B246">
        <v>1535</v>
      </c>
      <c r="C246" t="s">
        <v>3077</v>
      </c>
      <c r="D246">
        <v>3091676</v>
      </c>
      <c r="E246" t="s">
        <v>3071</v>
      </c>
      <c r="F246">
        <v>7.77</v>
      </c>
      <c r="G246" s="2">
        <v>42085.374664351853</v>
      </c>
      <c r="H246" s="2">
        <v>44723.596747685187</v>
      </c>
    </row>
    <row r="247" spans="1:8" x14ac:dyDescent="0.25">
      <c r="A247" t="s">
        <v>3319</v>
      </c>
      <c r="B247">
        <v>2094</v>
      </c>
      <c r="C247" t="s">
        <v>3080</v>
      </c>
      <c r="D247">
        <v>4304571</v>
      </c>
      <c r="E247" t="s">
        <v>1374</v>
      </c>
      <c r="F247">
        <v>8.93</v>
      </c>
      <c r="G247" s="2">
        <v>42255.064756944441</v>
      </c>
      <c r="H247" s="2">
        <v>44522.384722222218</v>
      </c>
    </row>
    <row r="248" spans="1:8" x14ac:dyDescent="0.25">
      <c r="A248" t="s">
        <v>3320</v>
      </c>
      <c r="B248">
        <v>2402</v>
      </c>
      <c r="C248" t="s">
        <v>3070</v>
      </c>
      <c r="D248">
        <v>1951459</v>
      </c>
      <c r="E248" t="s">
        <v>1374</v>
      </c>
      <c r="F248">
        <v>7.4</v>
      </c>
      <c r="G248" s="2">
        <v>41940.920381944437</v>
      </c>
      <c r="H248" s="2">
        <v>44874.566041666672</v>
      </c>
    </row>
    <row r="249" spans="1:8" x14ac:dyDescent="0.25">
      <c r="A249" t="s">
        <v>3321</v>
      </c>
      <c r="B249">
        <v>1609</v>
      </c>
      <c r="C249" t="s">
        <v>3087</v>
      </c>
      <c r="D249">
        <v>3248512</v>
      </c>
      <c r="E249" t="s">
        <v>1377</v>
      </c>
      <c r="F249">
        <v>6.91</v>
      </c>
      <c r="G249" s="2">
        <v>41935.569050925929</v>
      </c>
      <c r="H249" s="2">
        <v>44878.181076388893</v>
      </c>
    </row>
    <row r="250" spans="1:8" x14ac:dyDescent="0.25">
      <c r="A250" t="s">
        <v>3322</v>
      </c>
      <c r="B250">
        <v>2132</v>
      </c>
      <c r="C250" t="s">
        <v>3087</v>
      </c>
      <c r="D250">
        <v>2779969</v>
      </c>
      <c r="E250" t="s">
        <v>1374</v>
      </c>
      <c r="F250">
        <v>6.53</v>
      </c>
      <c r="G250" s="2">
        <v>41263.149965277778</v>
      </c>
      <c r="H250" s="2">
        <v>45056.487615740742</v>
      </c>
    </row>
    <row r="251" spans="1:8" x14ac:dyDescent="0.25">
      <c r="A251" t="s">
        <v>3323</v>
      </c>
      <c r="B251">
        <v>2472</v>
      </c>
      <c r="C251" t="s">
        <v>3080</v>
      </c>
      <c r="D251">
        <v>1560986</v>
      </c>
      <c r="E251" t="s">
        <v>1374</v>
      </c>
      <c r="F251">
        <v>8.4</v>
      </c>
      <c r="G251" s="2">
        <v>43012.641481481478</v>
      </c>
      <c r="H251" s="2">
        <v>44503.773194444453</v>
      </c>
    </row>
    <row r="252" spans="1:8" x14ac:dyDescent="0.25">
      <c r="A252" t="s">
        <v>3324</v>
      </c>
      <c r="B252">
        <v>2401</v>
      </c>
      <c r="C252" t="s">
        <v>3087</v>
      </c>
      <c r="D252">
        <v>431709</v>
      </c>
      <c r="E252" t="s">
        <v>1374</v>
      </c>
      <c r="F252">
        <v>6.57</v>
      </c>
      <c r="G252" s="2">
        <v>44477.70453703704</v>
      </c>
      <c r="H252" s="2">
        <v>44910.735196759262</v>
      </c>
    </row>
    <row r="253" spans="1:8" x14ac:dyDescent="0.25">
      <c r="A253" t="s">
        <v>3325</v>
      </c>
      <c r="B253">
        <v>1891</v>
      </c>
      <c r="C253" t="s">
        <v>3075</v>
      </c>
      <c r="D253">
        <v>1156991</v>
      </c>
      <c r="E253" t="s">
        <v>1374</v>
      </c>
      <c r="F253">
        <v>7.42</v>
      </c>
      <c r="G253" s="2">
        <v>42801.775613425933</v>
      </c>
      <c r="H253" s="2">
        <v>44893.252627314818</v>
      </c>
    </row>
    <row r="254" spans="1:8" x14ac:dyDescent="0.25">
      <c r="A254" t="s">
        <v>3326</v>
      </c>
      <c r="B254">
        <v>1756</v>
      </c>
      <c r="C254" t="s">
        <v>3068</v>
      </c>
      <c r="D254">
        <v>1316400</v>
      </c>
      <c r="E254" t="s">
        <v>1377</v>
      </c>
      <c r="F254">
        <v>8.84</v>
      </c>
      <c r="G254" s="2">
        <v>44704.091296296298</v>
      </c>
      <c r="H254" s="2">
        <v>45093.102372685193</v>
      </c>
    </row>
    <row r="255" spans="1:8" x14ac:dyDescent="0.25">
      <c r="A255" t="s">
        <v>3327</v>
      </c>
      <c r="B255">
        <v>1257</v>
      </c>
      <c r="C255" t="s">
        <v>3077</v>
      </c>
      <c r="D255">
        <v>3019560</v>
      </c>
      <c r="E255" t="s">
        <v>3071</v>
      </c>
      <c r="F255">
        <v>8.1999999999999993</v>
      </c>
      <c r="G255" s="2">
        <v>41741.080509259264</v>
      </c>
      <c r="H255" s="2">
        <v>44891.858807870369</v>
      </c>
    </row>
    <row r="256" spans="1:8" x14ac:dyDescent="0.25">
      <c r="A256" t="s">
        <v>3328</v>
      </c>
      <c r="B256">
        <v>1561</v>
      </c>
      <c r="C256" t="s">
        <v>3077</v>
      </c>
      <c r="D256">
        <v>3960726</v>
      </c>
      <c r="E256" t="s">
        <v>1374</v>
      </c>
      <c r="F256">
        <v>5.84</v>
      </c>
      <c r="G256" s="2">
        <v>40836.564918981479</v>
      </c>
      <c r="H256" s="2">
        <v>44551.153379629628</v>
      </c>
    </row>
    <row r="257" spans="1:8" x14ac:dyDescent="0.25">
      <c r="A257" t="s">
        <v>3329</v>
      </c>
      <c r="B257">
        <v>1531</v>
      </c>
      <c r="C257" t="s">
        <v>3087</v>
      </c>
      <c r="D257">
        <v>4639661</v>
      </c>
      <c r="E257" t="s">
        <v>1374</v>
      </c>
      <c r="F257">
        <v>8.59</v>
      </c>
      <c r="G257" s="2">
        <v>41520.121516203697</v>
      </c>
      <c r="H257" s="2">
        <v>44959.410624999997</v>
      </c>
    </row>
    <row r="258" spans="1:8" x14ac:dyDescent="0.25">
      <c r="A258" t="s">
        <v>3330</v>
      </c>
      <c r="B258">
        <v>2187</v>
      </c>
      <c r="C258" t="s">
        <v>3077</v>
      </c>
      <c r="D258">
        <v>3846167</v>
      </c>
      <c r="E258" t="s">
        <v>1377</v>
      </c>
      <c r="F258">
        <v>7.23</v>
      </c>
      <c r="G258" s="2">
        <v>41178.554976851847</v>
      </c>
      <c r="H258" s="2">
        <v>44623.680925925917</v>
      </c>
    </row>
    <row r="259" spans="1:8" x14ac:dyDescent="0.25">
      <c r="A259" t="s">
        <v>3331</v>
      </c>
      <c r="B259">
        <v>1132</v>
      </c>
      <c r="C259" t="s">
        <v>3087</v>
      </c>
      <c r="D259">
        <v>4599793</v>
      </c>
      <c r="E259" t="s">
        <v>1374</v>
      </c>
      <c r="F259">
        <v>7.38</v>
      </c>
      <c r="G259" s="2">
        <v>42859.707407407397</v>
      </c>
      <c r="H259" s="2">
        <v>44802.473217592589</v>
      </c>
    </row>
    <row r="260" spans="1:8" x14ac:dyDescent="0.25">
      <c r="A260" t="s">
        <v>3332</v>
      </c>
      <c r="B260">
        <v>1445</v>
      </c>
      <c r="C260" t="s">
        <v>3080</v>
      </c>
      <c r="D260">
        <v>413211</v>
      </c>
      <c r="E260" t="s">
        <v>3071</v>
      </c>
      <c r="F260">
        <v>8.77</v>
      </c>
      <c r="G260" s="2">
        <v>44540.013541666667</v>
      </c>
      <c r="H260" s="2">
        <v>44957.167858796303</v>
      </c>
    </row>
    <row r="261" spans="1:8" x14ac:dyDescent="0.25">
      <c r="A261" t="s">
        <v>3333</v>
      </c>
      <c r="B261">
        <v>2114</v>
      </c>
      <c r="C261" t="s">
        <v>3087</v>
      </c>
      <c r="D261">
        <v>652129</v>
      </c>
      <c r="E261" t="s">
        <v>3071</v>
      </c>
      <c r="F261">
        <v>5.88</v>
      </c>
      <c r="G261" s="2">
        <v>44458.858113425929</v>
      </c>
      <c r="H261" s="2">
        <v>44725.180613425917</v>
      </c>
    </row>
    <row r="262" spans="1:8" x14ac:dyDescent="0.25">
      <c r="A262" t="s">
        <v>3334</v>
      </c>
      <c r="B262">
        <v>1639</v>
      </c>
      <c r="C262" t="s">
        <v>3070</v>
      </c>
      <c r="D262">
        <v>3028630</v>
      </c>
      <c r="E262" t="s">
        <v>1374</v>
      </c>
      <c r="F262">
        <v>9.43</v>
      </c>
      <c r="G262" s="2">
        <v>43128.242928240739</v>
      </c>
      <c r="H262" s="2">
        <v>44700.21303240741</v>
      </c>
    </row>
    <row r="263" spans="1:8" x14ac:dyDescent="0.25">
      <c r="A263" t="s">
        <v>3335</v>
      </c>
      <c r="B263">
        <v>2177</v>
      </c>
      <c r="C263" t="s">
        <v>3087</v>
      </c>
      <c r="D263">
        <v>4229236</v>
      </c>
      <c r="E263" t="s">
        <v>1377</v>
      </c>
      <c r="F263">
        <v>6.3</v>
      </c>
      <c r="G263" s="2">
        <v>40853.493750000001</v>
      </c>
      <c r="H263" s="2">
        <v>44610.669016203698</v>
      </c>
    </row>
    <row r="264" spans="1:8" x14ac:dyDescent="0.25">
      <c r="A264" t="s">
        <v>3336</v>
      </c>
      <c r="B264">
        <v>1997</v>
      </c>
      <c r="C264" t="s">
        <v>3068</v>
      </c>
      <c r="D264">
        <v>4619539</v>
      </c>
      <c r="E264" t="s">
        <v>1377</v>
      </c>
      <c r="F264">
        <v>8.2799999999999994</v>
      </c>
      <c r="G264" s="2">
        <v>40230.040995370371</v>
      </c>
      <c r="H264" s="2">
        <v>44617.114108796297</v>
      </c>
    </row>
    <row r="265" spans="1:8" x14ac:dyDescent="0.25">
      <c r="A265" t="s">
        <v>3337</v>
      </c>
      <c r="B265">
        <v>1551</v>
      </c>
      <c r="C265" t="s">
        <v>3080</v>
      </c>
      <c r="D265">
        <v>2028320</v>
      </c>
      <c r="E265" t="s">
        <v>1377</v>
      </c>
      <c r="F265">
        <v>6.6</v>
      </c>
      <c r="G265" s="2">
        <v>43532.611446759263</v>
      </c>
      <c r="H265" s="2">
        <v>44926.750057870369</v>
      </c>
    </row>
    <row r="266" spans="1:8" x14ac:dyDescent="0.25">
      <c r="A266" t="s">
        <v>3338</v>
      </c>
      <c r="B266">
        <v>1280</v>
      </c>
      <c r="C266" t="s">
        <v>3087</v>
      </c>
      <c r="D266">
        <v>2698586</v>
      </c>
      <c r="E266" t="s">
        <v>1374</v>
      </c>
      <c r="F266">
        <v>7.55</v>
      </c>
      <c r="G266" s="2">
        <v>44342.381793981483</v>
      </c>
      <c r="H266" s="2">
        <v>44871.576018518521</v>
      </c>
    </row>
    <row r="267" spans="1:8" x14ac:dyDescent="0.25">
      <c r="A267" t="s">
        <v>3339</v>
      </c>
      <c r="B267">
        <v>1460</v>
      </c>
      <c r="C267" t="s">
        <v>3077</v>
      </c>
      <c r="D267">
        <v>2306735</v>
      </c>
      <c r="E267" t="s">
        <v>3071</v>
      </c>
      <c r="F267">
        <v>6.95</v>
      </c>
      <c r="G267" s="2">
        <v>40027.938043981478</v>
      </c>
      <c r="H267" s="2">
        <v>44685.605208333327</v>
      </c>
    </row>
    <row r="268" spans="1:8" x14ac:dyDescent="0.25">
      <c r="A268" t="s">
        <v>3340</v>
      </c>
      <c r="B268">
        <v>1296</v>
      </c>
      <c r="C268" t="s">
        <v>3080</v>
      </c>
      <c r="D268">
        <v>2756669</v>
      </c>
      <c r="E268" t="s">
        <v>1374</v>
      </c>
      <c r="F268">
        <v>6.77</v>
      </c>
      <c r="G268" s="2">
        <v>43002.494444444441</v>
      </c>
      <c r="H268" s="2">
        <v>44849.717511574083</v>
      </c>
    </row>
    <row r="269" spans="1:8" x14ac:dyDescent="0.25">
      <c r="A269" t="s">
        <v>3341</v>
      </c>
      <c r="B269">
        <v>2424</v>
      </c>
      <c r="C269" t="s">
        <v>3077</v>
      </c>
      <c r="D269">
        <v>3067202</v>
      </c>
      <c r="E269" t="s">
        <v>1377</v>
      </c>
      <c r="F269">
        <v>5.24</v>
      </c>
      <c r="G269" s="2">
        <v>40099.278263888889</v>
      </c>
      <c r="H269" s="2">
        <v>44947.546574074076</v>
      </c>
    </row>
    <row r="270" spans="1:8" x14ac:dyDescent="0.25">
      <c r="A270" t="s">
        <v>3342</v>
      </c>
      <c r="B270">
        <v>1094</v>
      </c>
      <c r="C270" t="s">
        <v>3080</v>
      </c>
      <c r="D270">
        <v>1184548</v>
      </c>
      <c r="E270" t="s">
        <v>1374</v>
      </c>
      <c r="F270">
        <v>6.42</v>
      </c>
      <c r="G270" s="2">
        <v>41067.822777777779</v>
      </c>
      <c r="H270" s="2">
        <v>45008.473263888889</v>
      </c>
    </row>
    <row r="271" spans="1:8" x14ac:dyDescent="0.25">
      <c r="A271" t="s">
        <v>3343</v>
      </c>
      <c r="B271">
        <v>2293</v>
      </c>
      <c r="C271" t="s">
        <v>3087</v>
      </c>
      <c r="D271">
        <v>1539066</v>
      </c>
      <c r="E271" t="s">
        <v>1374</v>
      </c>
      <c r="F271">
        <v>5.2</v>
      </c>
      <c r="G271" s="2">
        <v>43285.86414351852</v>
      </c>
      <c r="H271" s="2">
        <v>44881.874224537038</v>
      </c>
    </row>
    <row r="272" spans="1:8" x14ac:dyDescent="0.25">
      <c r="A272" t="s">
        <v>3344</v>
      </c>
      <c r="B272">
        <v>1082</v>
      </c>
      <c r="C272" t="s">
        <v>3068</v>
      </c>
      <c r="D272">
        <v>4669198</v>
      </c>
      <c r="E272" t="s">
        <v>1374</v>
      </c>
      <c r="F272">
        <v>5.96</v>
      </c>
      <c r="G272" s="2">
        <v>43045.183194444442</v>
      </c>
      <c r="H272" s="2">
        <v>44986.014965277784</v>
      </c>
    </row>
    <row r="273" spans="1:8" x14ac:dyDescent="0.25">
      <c r="A273" t="s">
        <v>3345</v>
      </c>
      <c r="B273">
        <v>1523</v>
      </c>
      <c r="C273" t="s">
        <v>3087</v>
      </c>
      <c r="D273">
        <v>1355626</v>
      </c>
      <c r="E273" t="s">
        <v>3071</v>
      </c>
      <c r="F273">
        <v>8.68</v>
      </c>
      <c r="G273" s="2">
        <v>43630.155034722222</v>
      </c>
      <c r="H273" s="2">
        <v>44663.722962962973</v>
      </c>
    </row>
    <row r="274" spans="1:8" x14ac:dyDescent="0.25">
      <c r="A274" t="s">
        <v>3346</v>
      </c>
      <c r="B274">
        <v>1977</v>
      </c>
      <c r="C274" t="s">
        <v>3068</v>
      </c>
      <c r="D274">
        <v>246569</v>
      </c>
      <c r="E274" t="s">
        <v>1377</v>
      </c>
      <c r="F274">
        <v>8.8699999999999992</v>
      </c>
      <c r="G274" s="2">
        <v>42969.213796296302</v>
      </c>
      <c r="H274" s="2">
        <v>45061.735648148147</v>
      </c>
    </row>
    <row r="275" spans="1:8" x14ac:dyDescent="0.25">
      <c r="A275" t="s">
        <v>3347</v>
      </c>
      <c r="B275">
        <v>2084</v>
      </c>
      <c r="C275" t="s">
        <v>3068</v>
      </c>
      <c r="D275">
        <v>477008</v>
      </c>
      <c r="E275" t="s">
        <v>1377</v>
      </c>
      <c r="F275">
        <v>8.5399999999999991</v>
      </c>
      <c r="G275" s="2">
        <v>43148.771851851852</v>
      </c>
      <c r="H275" s="2">
        <v>45134.868692129632</v>
      </c>
    </row>
    <row r="276" spans="1:8" x14ac:dyDescent="0.25">
      <c r="A276" t="s">
        <v>3348</v>
      </c>
      <c r="B276">
        <v>1594</v>
      </c>
      <c r="C276" t="s">
        <v>3077</v>
      </c>
      <c r="D276">
        <v>3937554</v>
      </c>
      <c r="E276" t="s">
        <v>1377</v>
      </c>
      <c r="F276">
        <v>5.5</v>
      </c>
      <c r="G276" s="2">
        <v>40712.52134259259</v>
      </c>
      <c r="H276" s="2">
        <v>44736.710914351846</v>
      </c>
    </row>
    <row r="277" spans="1:8" x14ac:dyDescent="0.25">
      <c r="A277" t="s">
        <v>3349</v>
      </c>
      <c r="B277">
        <v>1874</v>
      </c>
      <c r="C277" t="s">
        <v>3087</v>
      </c>
      <c r="D277">
        <v>3069778</v>
      </c>
      <c r="E277" t="s">
        <v>1377</v>
      </c>
      <c r="F277">
        <v>7.53</v>
      </c>
      <c r="G277" s="2">
        <v>42484.964895833327</v>
      </c>
      <c r="H277" s="2">
        <v>44502.001215277778</v>
      </c>
    </row>
    <row r="278" spans="1:8" x14ac:dyDescent="0.25">
      <c r="A278" t="s">
        <v>3350</v>
      </c>
      <c r="B278">
        <v>1349</v>
      </c>
      <c r="C278" t="s">
        <v>3070</v>
      </c>
      <c r="D278">
        <v>547949</v>
      </c>
      <c r="E278" t="s">
        <v>1377</v>
      </c>
      <c r="F278">
        <v>9.1</v>
      </c>
      <c r="G278" s="2">
        <v>41443.624351851853</v>
      </c>
      <c r="H278" s="2">
        <v>44525.035300925927</v>
      </c>
    </row>
    <row r="279" spans="1:8" x14ac:dyDescent="0.25">
      <c r="A279" t="s">
        <v>3351</v>
      </c>
      <c r="B279">
        <v>1528</v>
      </c>
      <c r="C279" t="s">
        <v>3087</v>
      </c>
      <c r="D279">
        <v>1245471</v>
      </c>
      <c r="E279" t="s">
        <v>1374</v>
      </c>
      <c r="F279">
        <v>8</v>
      </c>
      <c r="G279" s="2">
        <v>41610.459189814806</v>
      </c>
      <c r="H279" s="2">
        <v>45114.84815972222</v>
      </c>
    </row>
    <row r="280" spans="1:8" x14ac:dyDescent="0.25">
      <c r="A280" t="s">
        <v>3352</v>
      </c>
      <c r="B280">
        <v>2066</v>
      </c>
      <c r="C280" t="s">
        <v>3087</v>
      </c>
      <c r="D280">
        <v>1477363</v>
      </c>
      <c r="E280" t="s">
        <v>1377</v>
      </c>
      <c r="F280">
        <v>7.16</v>
      </c>
      <c r="G280" s="2">
        <v>44235.11178240741</v>
      </c>
      <c r="H280" s="2">
        <v>44787.705763888887</v>
      </c>
    </row>
    <row r="281" spans="1:8" x14ac:dyDescent="0.25">
      <c r="A281" t="s">
        <v>3353</v>
      </c>
      <c r="B281">
        <v>1578</v>
      </c>
      <c r="C281" t="s">
        <v>3087</v>
      </c>
      <c r="D281">
        <v>4650586</v>
      </c>
      <c r="E281" t="s">
        <v>3071</v>
      </c>
      <c r="F281">
        <v>5.25</v>
      </c>
      <c r="G281" s="2">
        <v>44154.715879629628</v>
      </c>
      <c r="H281" s="2">
        <v>45073.030231481483</v>
      </c>
    </row>
    <row r="282" spans="1:8" x14ac:dyDescent="0.25">
      <c r="A282" t="s">
        <v>3354</v>
      </c>
      <c r="B282">
        <v>1381</v>
      </c>
      <c r="C282" t="s">
        <v>3068</v>
      </c>
      <c r="D282">
        <v>1752218</v>
      </c>
      <c r="E282" t="s">
        <v>1374</v>
      </c>
      <c r="F282">
        <v>5.6</v>
      </c>
      <c r="G282" s="2">
        <v>42708.160185185188</v>
      </c>
      <c r="H282" s="2">
        <v>44552.367314814823</v>
      </c>
    </row>
    <row r="283" spans="1:8" x14ac:dyDescent="0.25">
      <c r="A283" t="s">
        <v>3355</v>
      </c>
      <c r="B283">
        <v>2207</v>
      </c>
      <c r="C283" t="s">
        <v>3087</v>
      </c>
      <c r="D283">
        <v>4578867</v>
      </c>
      <c r="E283" t="s">
        <v>1374</v>
      </c>
      <c r="F283">
        <v>5.87</v>
      </c>
      <c r="G283" s="2">
        <v>41971.545057870368</v>
      </c>
      <c r="H283" s="2">
        <v>44719.795451388891</v>
      </c>
    </row>
    <row r="284" spans="1:8" x14ac:dyDescent="0.25">
      <c r="A284" t="s">
        <v>3356</v>
      </c>
      <c r="B284">
        <v>1045</v>
      </c>
      <c r="C284" t="s">
        <v>3087</v>
      </c>
      <c r="D284">
        <v>3606885</v>
      </c>
      <c r="E284" t="s">
        <v>1374</v>
      </c>
      <c r="F284">
        <v>9.52</v>
      </c>
      <c r="G284" s="2">
        <v>44583.466122685182</v>
      </c>
      <c r="H284" s="2">
        <v>44998.834803240738</v>
      </c>
    </row>
    <row r="285" spans="1:8" x14ac:dyDescent="0.25">
      <c r="A285" t="s">
        <v>3357</v>
      </c>
      <c r="B285">
        <v>1322</v>
      </c>
      <c r="C285" t="s">
        <v>3077</v>
      </c>
      <c r="D285">
        <v>4223962</v>
      </c>
      <c r="E285" t="s">
        <v>1374</v>
      </c>
      <c r="F285">
        <v>6.76</v>
      </c>
      <c r="G285" s="2">
        <v>43293.811539351853</v>
      </c>
      <c r="H285" s="2">
        <v>44983.379074074073</v>
      </c>
    </row>
    <row r="286" spans="1:8" x14ac:dyDescent="0.25">
      <c r="A286" t="s">
        <v>3358</v>
      </c>
      <c r="B286">
        <v>2130</v>
      </c>
      <c r="C286" t="s">
        <v>3080</v>
      </c>
      <c r="D286">
        <v>3654880</v>
      </c>
      <c r="E286" t="s">
        <v>3071</v>
      </c>
      <c r="F286">
        <v>5.53</v>
      </c>
      <c r="G286" s="2">
        <v>41846.547453703701</v>
      </c>
      <c r="H286" s="2">
        <v>44853.441041666672</v>
      </c>
    </row>
    <row r="287" spans="1:8" x14ac:dyDescent="0.25">
      <c r="A287" t="s">
        <v>3359</v>
      </c>
      <c r="B287">
        <v>1455</v>
      </c>
      <c r="C287" t="s">
        <v>3087</v>
      </c>
      <c r="D287">
        <v>1384514</v>
      </c>
      <c r="E287" t="s">
        <v>3071</v>
      </c>
      <c r="F287">
        <v>9.16</v>
      </c>
      <c r="G287" s="2">
        <v>42017.144687499997</v>
      </c>
      <c r="H287" s="2">
        <v>44779.334004629629</v>
      </c>
    </row>
    <row r="288" spans="1:8" x14ac:dyDescent="0.25">
      <c r="A288" t="s">
        <v>3360</v>
      </c>
      <c r="B288">
        <v>1390</v>
      </c>
      <c r="C288" t="s">
        <v>3077</v>
      </c>
      <c r="D288">
        <v>4260961</v>
      </c>
      <c r="E288" t="s">
        <v>1377</v>
      </c>
      <c r="F288">
        <v>9.5</v>
      </c>
      <c r="G288" s="2">
        <v>41578.047847222217</v>
      </c>
      <c r="H288" s="2">
        <v>44563.415798611109</v>
      </c>
    </row>
    <row r="289" spans="1:8" x14ac:dyDescent="0.25">
      <c r="A289" t="s">
        <v>3361</v>
      </c>
      <c r="B289">
        <v>1850</v>
      </c>
      <c r="C289" t="s">
        <v>3080</v>
      </c>
      <c r="D289">
        <v>1957756</v>
      </c>
      <c r="E289" t="s">
        <v>1377</v>
      </c>
      <c r="F289">
        <v>5.76</v>
      </c>
      <c r="G289" s="2">
        <v>43250.163877314822</v>
      </c>
      <c r="H289" s="2">
        <v>44677.856585648151</v>
      </c>
    </row>
    <row r="290" spans="1:8" x14ac:dyDescent="0.25">
      <c r="A290" t="s">
        <v>3362</v>
      </c>
      <c r="B290">
        <v>1826</v>
      </c>
      <c r="C290" t="s">
        <v>3087</v>
      </c>
      <c r="D290">
        <v>1402060</v>
      </c>
      <c r="E290" t="s">
        <v>3071</v>
      </c>
      <c r="F290">
        <v>9.2100000000000009</v>
      </c>
      <c r="G290" s="2">
        <v>43421.599386574067</v>
      </c>
      <c r="H290" s="2">
        <v>44492.621562499997</v>
      </c>
    </row>
    <row r="291" spans="1:8" x14ac:dyDescent="0.25">
      <c r="A291" t="s">
        <v>3363</v>
      </c>
      <c r="B291">
        <v>2040</v>
      </c>
      <c r="C291" t="s">
        <v>3077</v>
      </c>
      <c r="D291">
        <v>290079</v>
      </c>
      <c r="E291" t="s">
        <v>3071</v>
      </c>
      <c r="F291">
        <v>8.2899999999999991</v>
      </c>
      <c r="G291" s="2">
        <v>41773.938703703701</v>
      </c>
      <c r="H291" s="2">
        <v>44669.340370370373</v>
      </c>
    </row>
    <row r="292" spans="1:8" x14ac:dyDescent="0.25">
      <c r="A292" t="s">
        <v>3364</v>
      </c>
      <c r="B292">
        <v>1806</v>
      </c>
      <c r="C292" t="s">
        <v>3080</v>
      </c>
      <c r="D292">
        <v>4437588</v>
      </c>
      <c r="E292" t="s">
        <v>1374</v>
      </c>
      <c r="F292">
        <v>5.2</v>
      </c>
      <c r="G292" s="2">
        <v>43857.663900462961</v>
      </c>
      <c r="H292" s="2">
        <v>44623.552083333343</v>
      </c>
    </row>
    <row r="293" spans="1:8" x14ac:dyDescent="0.25">
      <c r="A293" t="s">
        <v>3365</v>
      </c>
      <c r="B293">
        <v>1235</v>
      </c>
      <c r="C293" t="s">
        <v>3068</v>
      </c>
      <c r="D293">
        <v>2505324</v>
      </c>
      <c r="E293" t="s">
        <v>1377</v>
      </c>
      <c r="F293">
        <v>7.59</v>
      </c>
      <c r="G293" s="2">
        <v>42018.800266203703</v>
      </c>
      <c r="H293" s="2">
        <v>45063.035474537042</v>
      </c>
    </row>
    <row r="294" spans="1:8" x14ac:dyDescent="0.25">
      <c r="A294" t="s">
        <v>3366</v>
      </c>
      <c r="B294">
        <v>2418</v>
      </c>
      <c r="C294" t="s">
        <v>3068</v>
      </c>
      <c r="D294">
        <v>2252539</v>
      </c>
      <c r="E294" t="s">
        <v>1374</v>
      </c>
      <c r="F294">
        <v>5.2</v>
      </c>
      <c r="G294" s="2">
        <v>42956.292245370372</v>
      </c>
      <c r="H294" s="2">
        <v>44661.198796296303</v>
      </c>
    </row>
    <row r="295" spans="1:8" x14ac:dyDescent="0.25">
      <c r="A295" t="s">
        <v>3367</v>
      </c>
      <c r="B295">
        <v>1961</v>
      </c>
      <c r="C295" t="s">
        <v>3087</v>
      </c>
      <c r="D295">
        <v>4564809</v>
      </c>
      <c r="E295" t="s">
        <v>1377</v>
      </c>
      <c r="F295">
        <v>9.32</v>
      </c>
      <c r="G295" s="2">
        <v>40650.451736111107</v>
      </c>
      <c r="H295" s="2">
        <v>45119.591550925928</v>
      </c>
    </row>
    <row r="296" spans="1:8" x14ac:dyDescent="0.25">
      <c r="A296" t="s">
        <v>3368</v>
      </c>
      <c r="B296">
        <v>1356</v>
      </c>
      <c r="C296" t="s">
        <v>3068</v>
      </c>
      <c r="D296">
        <v>1428586</v>
      </c>
      <c r="E296" t="s">
        <v>3071</v>
      </c>
      <c r="F296">
        <v>8.4600000000000009</v>
      </c>
      <c r="G296" s="2">
        <v>41966.124398148153</v>
      </c>
      <c r="H296" s="2">
        <v>44564.595000000001</v>
      </c>
    </row>
    <row r="297" spans="1:8" x14ac:dyDescent="0.25">
      <c r="A297" t="s">
        <v>3369</v>
      </c>
      <c r="B297">
        <v>1447</v>
      </c>
      <c r="C297" t="s">
        <v>3077</v>
      </c>
      <c r="D297">
        <v>4579322</v>
      </c>
      <c r="E297" t="s">
        <v>1374</v>
      </c>
      <c r="F297">
        <v>7.75</v>
      </c>
      <c r="G297" s="2">
        <v>42267.144699074073</v>
      </c>
      <c r="H297" s="2">
        <v>44876.930486111109</v>
      </c>
    </row>
    <row r="298" spans="1:8" x14ac:dyDescent="0.25">
      <c r="A298" t="s">
        <v>3370</v>
      </c>
      <c r="B298">
        <v>2029</v>
      </c>
      <c r="C298" t="s">
        <v>3068</v>
      </c>
      <c r="D298">
        <v>1798860</v>
      </c>
      <c r="E298" t="s">
        <v>1374</v>
      </c>
      <c r="F298">
        <v>5.95</v>
      </c>
      <c r="G298" s="2">
        <v>43002.076898148152</v>
      </c>
      <c r="H298" s="2">
        <v>44591.146134259259</v>
      </c>
    </row>
    <row r="299" spans="1:8" x14ac:dyDescent="0.25">
      <c r="A299" t="s">
        <v>3371</v>
      </c>
      <c r="B299">
        <v>1330</v>
      </c>
      <c r="C299" t="s">
        <v>3070</v>
      </c>
      <c r="D299">
        <v>1185152</v>
      </c>
      <c r="E299" t="s">
        <v>1377</v>
      </c>
      <c r="F299">
        <v>5.53</v>
      </c>
      <c r="G299" s="2">
        <v>41402.501469907409</v>
      </c>
      <c r="H299" s="2">
        <v>44979.70685185185</v>
      </c>
    </row>
    <row r="300" spans="1:8" x14ac:dyDescent="0.25">
      <c r="A300" t="s">
        <v>3372</v>
      </c>
      <c r="B300">
        <v>2203</v>
      </c>
      <c r="C300" t="s">
        <v>3070</v>
      </c>
      <c r="D300">
        <v>2215220</v>
      </c>
      <c r="E300" t="s">
        <v>3071</v>
      </c>
      <c r="F300">
        <v>5.18</v>
      </c>
      <c r="G300" s="2">
        <v>43596.041516203702</v>
      </c>
      <c r="H300" s="2">
        <v>44793.333784722221</v>
      </c>
    </row>
    <row r="301" spans="1:8" x14ac:dyDescent="0.25">
      <c r="A301" t="s">
        <v>3373</v>
      </c>
      <c r="B301">
        <v>1634</v>
      </c>
      <c r="C301" t="s">
        <v>3075</v>
      </c>
      <c r="D301">
        <v>3150752</v>
      </c>
      <c r="E301" t="s">
        <v>3071</v>
      </c>
      <c r="F301">
        <v>5.75</v>
      </c>
      <c r="G301" s="2">
        <v>43454.29859953704</v>
      </c>
      <c r="H301" s="2">
        <v>44685.705185185187</v>
      </c>
    </row>
    <row r="302" spans="1:8" x14ac:dyDescent="0.25">
      <c r="A302" t="s">
        <v>3374</v>
      </c>
      <c r="B302">
        <v>2114</v>
      </c>
      <c r="C302" t="s">
        <v>3077</v>
      </c>
      <c r="D302">
        <v>2111653</v>
      </c>
      <c r="E302" t="s">
        <v>3071</v>
      </c>
      <c r="F302">
        <v>7.22</v>
      </c>
      <c r="G302" s="2">
        <v>42342.4846412037</v>
      </c>
      <c r="H302" s="2">
        <v>44493.913310185177</v>
      </c>
    </row>
    <row r="303" spans="1:8" x14ac:dyDescent="0.25">
      <c r="A303" t="s">
        <v>3375</v>
      </c>
      <c r="B303">
        <v>1888</v>
      </c>
      <c r="C303" t="s">
        <v>3075</v>
      </c>
      <c r="D303">
        <v>2120990</v>
      </c>
      <c r="E303" t="s">
        <v>3071</v>
      </c>
      <c r="F303">
        <v>6.1</v>
      </c>
      <c r="G303" s="2">
        <v>40404.666226851848</v>
      </c>
      <c r="H303" s="2">
        <v>44606.977905092594</v>
      </c>
    </row>
    <row r="304" spans="1:8" x14ac:dyDescent="0.25">
      <c r="A304" t="s">
        <v>3376</v>
      </c>
      <c r="B304">
        <v>2479</v>
      </c>
      <c r="C304" t="s">
        <v>3075</v>
      </c>
      <c r="D304">
        <v>3775601</v>
      </c>
      <c r="E304" t="s">
        <v>1374</v>
      </c>
      <c r="F304">
        <v>8.26</v>
      </c>
      <c r="G304" s="2">
        <v>44810.515381944453</v>
      </c>
      <c r="H304" s="2">
        <v>44795.515381944453</v>
      </c>
    </row>
    <row r="305" spans="1:8" x14ac:dyDescent="0.25">
      <c r="A305" t="s">
        <v>3377</v>
      </c>
      <c r="B305">
        <v>2164</v>
      </c>
      <c r="C305" t="s">
        <v>3080</v>
      </c>
      <c r="D305">
        <v>4110153</v>
      </c>
      <c r="E305" t="s">
        <v>1377</v>
      </c>
      <c r="F305">
        <v>8.74</v>
      </c>
      <c r="G305" s="2">
        <v>43924.029733796298</v>
      </c>
      <c r="H305" s="2">
        <v>45039.886203703703</v>
      </c>
    </row>
    <row r="306" spans="1:8" x14ac:dyDescent="0.25">
      <c r="A306" t="s">
        <v>3378</v>
      </c>
      <c r="B306">
        <v>1323</v>
      </c>
      <c r="C306" t="s">
        <v>3068</v>
      </c>
      <c r="D306">
        <v>3263819</v>
      </c>
      <c r="E306" t="s">
        <v>1374</v>
      </c>
      <c r="F306">
        <v>6.53</v>
      </c>
      <c r="G306" s="2">
        <v>41080.375891203701</v>
      </c>
      <c r="H306" s="2">
        <v>44683.442442129628</v>
      </c>
    </row>
    <row r="307" spans="1:8" x14ac:dyDescent="0.25">
      <c r="A307" t="s">
        <v>3379</v>
      </c>
      <c r="B307">
        <v>2219</v>
      </c>
      <c r="C307" t="s">
        <v>3068</v>
      </c>
      <c r="D307">
        <v>4950004</v>
      </c>
      <c r="E307" t="s">
        <v>3071</v>
      </c>
      <c r="F307">
        <v>9.57</v>
      </c>
      <c r="G307" s="2">
        <v>44066.102708333332</v>
      </c>
      <c r="H307" s="2">
        <v>44538.75271990741</v>
      </c>
    </row>
    <row r="308" spans="1:8" x14ac:dyDescent="0.25">
      <c r="A308" t="s">
        <v>3380</v>
      </c>
      <c r="B308">
        <v>1640</v>
      </c>
      <c r="C308" t="s">
        <v>3075</v>
      </c>
      <c r="D308">
        <v>3712944</v>
      </c>
      <c r="E308" t="s">
        <v>1374</v>
      </c>
      <c r="F308">
        <v>8.69</v>
      </c>
      <c r="G308" s="2">
        <v>41183.581678240742</v>
      </c>
      <c r="H308" s="2">
        <v>45067.082187499997</v>
      </c>
    </row>
    <row r="309" spans="1:8" x14ac:dyDescent="0.25">
      <c r="A309" t="s">
        <v>3381</v>
      </c>
      <c r="B309">
        <v>1499</v>
      </c>
      <c r="C309" t="s">
        <v>3077</v>
      </c>
      <c r="D309">
        <v>345934</v>
      </c>
      <c r="E309" t="s">
        <v>3071</v>
      </c>
      <c r="F309">
        <v>5.13</v>
      </c>
      <c r="G309" s="2">
        <v>40883.700821759259</v>
      </c>
      <c r="H309" s="2">
        <v>44836.318912037037</v>
      </c>
    </row>
    <row r="310" spans="1:8" x14ac:dyDescent="0.25">
      <c r="A310" t="s">
        <v>3382</v>
      </c>
      <c r="B310">
        <v>1150</v>
      </c>
      <c r="C310" t="s">
        <v>3087</v>
      </c>
      <c r="D310">
        <v>4633981</v>
      </c>
      <c r="E310" t="s">
        <v>1377</v>
      </c>
      <c r="F310">
        <v>5.37</v>
      </c>
      <c r="G310" s="2">
        <v>40508.673067129632</v>
      </c>
      <c r="H310" s="2">
        <v>44775.910902777781</v>
      </c>
    </row>
    <row r="311" spans="1:8" x14ac:dyDescent="0.25">
      <c r="A311" t="s">
        <v>3383</v>
      </c>
      <c r="B311">
        <v>1981</v>
      </c>
      <c r="C311" t="s">
        <v>3070</v>
      </c>
      <c r="D311">
        <v>3539145</v>
      </c>
      <c r="E311" t="s">
        <v>3071</v>
      </c>
      <c r="F311">
        <v>8.32</v>
      </c>
      <c r="G311" s="2">
        <v>42959.326655092591</v>
      </c>
      <c r="H311" s="2">
        <v>45020.711516203701</v>
      </c>
    </row>
    <row r="312" spans="1:8" x14ac:dyDescent="0.25">
      <c r="A312" t="s">
        <v>3384</v>
      </c>
      <c r="B312">
        <v>2255</v>
      </c>
      <c r="C312" t="s">
        <v>3080</v>
      </c>
      <c r="D312">
        <v>2266416</v>
      </c>
      <c r="E312" t="s">
        <v>1377</v>
      </c>
      <c r="F312">
        <v>6.71</v>
      </c>
      <c r="G312" s="2">
        <v>42282.941759259258</v>
      </c>
      <c r="H312" s="2">
        <v>44976.188738425917</v>
      </c>
    </row>
    <row r="313" spans="1:8" x14ac:dyDescent="0.25">
      <c r="A313" t="s">
        <v>3385</v>
      </c>
      <c r="B313">
        <v>1333</v>
      </c>
      <c r="C313" t="s">
        <v>3080</v>
      </c>
      <c r="D313">
        <v>2888010</v>
      </c>
      <c r="E313" t="s">
        <v>1377</v>
      </c>
      <c r="F313">
        <v>6.5</v>
      </c>
      <c r="G313" s="2">
        <v>41571.269641203697</v>
      </c>
      <c r="H313" s="2">
        <v>45090.012488425928</v>
      </c>
    </row>
    <row r="314" spans="1:8" x14ac:dyDescent="0.25">
      <c r="A314" t="s">
        <v>3386</v>
      </c>
      <c r="B314">
        <v>1977</v>
      </c>
      <c r="C314" t="s">
        <v>3068</v>
      </c>
      <c r="D314">
        <v>1157604</v>
      </c>
      <c r="E314" t="s">
        <v>1377</v>
      </c>
      <c r="F314">
        <v>8.39</v>
      </c>
      <c r="G314" s="2">
        <v>41883.115555555552</v>
      </c>
      <c r="H314" s="2">
        <v>44952.823067129633</v>
      </c>
    </row>
    <row r="315" spans="1:8" x14ac:dyDescent="0.25">
      <c r="A315" t="s">
        <v>3387</v>
      </c>
      <c r="B315">
        <v>1520</v>
      </c>
      <c r="C315" t="s">
        <v>3087</v>
      </c>
      <c r="D315">
        <v>1870547</v>
      </c>
      <c r="E315" t="s">
        <v>1377</v>
      </c>
      <c r="F315">
        <v>9.9</v>
      </c>
      <c r="G315" s="2">
        <v>43293.195810185192</v>
      </c>
      <c r="H315" s="2">
        <v>44893.093402777777</v>
      </c>
    </row>
    <row r="316" spans="1:8" x14ac:dyDescent="0.25">
      <c r="A316" t="s">
        <v>3388</v>
      </c>
      <c r="B316">
        <v>1918</v>
      </c>
      <c r="C316" t="s">
        <v>3075</v>
      </c>
      <c r="D316">
        <v>201603</v>
      </c>
      <c r="E316" t="s">
        <v>1374</v>
      </c>
      <c r="F316">
        <v>9.1999999999999993</v>
      </c>
      <c r="G316" s="2">
        <v>40164.829664351862</v>
      </c>
      <c r="H316" s="2">
        <v>45079.411828703713</v>
      </c>
    </row>
    <row r="317" spans="1:8" x14ac:dyDescent="0.25">
      <c r="A317" t="s">
        <v>3389</v>
      </c>
      <c r="B317">
        <v>2462</v>
      </c>
      <c r="C317" t="s">
        <v>3087</v>
      </c>
      <c r="D317">
        <v>995959</v>
      </c>
      <c r="E317" t="s">
        <v>1374</v>
      </c>
      <c r="F317">
        <v>5.72</v>
      </c>
      <c r="G317" s="2">
        <v>40737.227280092593</v>
      </c>
      <c r="H317" s="2">
        <v>45029.688217592593</v>
      </c>
    </row>
    <row r="318" spans="1:8" x14ac:dyDescent="0.25">
      <c r="A318" t="s">
        <v>3390</v>
      </c>
      <c r="B318">
        <v>2403</v>
      </c>
      <c r="C318" t="s">
        <v>3080</v>
      </c>
      <c r="D318">
        <v>4755708</v>
      </c>
      <c r="E318" t="s">
        <v>1377</v>
      </c>
      <c r="F318">
        <v>5.9</v>
      </c>
      <c r="G318" s="2">
        <v>44354.662453703713</v>
      </c>
      <c r="H318" s="2">
        <v>44488.61347222222</v>
      </c>
    </row>
    <row r="319" spans="1:8" x14ac:dyDescent="0.25">
      <c r="A319" t="s">
        <v>3391</v>
      </c>
      <c r="B319">
        <v>2104</v>
      </c>
      <c r="C319" t="s">
        <v>3070</v>
      </c>
      <c r="D319">
        <v>145838</v>
      </c>
      <c r="E319" t="s">
        <v>1374</v>
      </c>
      <c r="F319">
        <v>8.26</v>
      </c>
      <c r="G319" s="2">
        <v>41999.301516203697</v>
      </c>
      <c r="H319" s="2">
        <v>44741.810787037037</v>
      </c>
    </row>
    <row r="320" spans="1:8" x14ac:dyDescent="0.25">
      <c r="A320" t="s">
        <v>3392</v>
      </c>
      <c r="B320">
        <v>2060</v>
      </c>
      <c r="C320" t="s">
        <v>3080</v>
      </c>
      <c r="D320">
        <v>1552106</v>
      </c>
      <c r="E320" t="s">
        <v>3071</v>
      </c>
      <c r="F320">
        <v>8.24</v>
      </c>
      <c r="G320" s="2">
        <v>43126.322893518518</v>
      </c>
      <c r="H320" s="2">
        <v>44599.287673611107</v>
      </c>
    </row>
    <row r="321" spans="1:8" x14ac:dyDescent="0.25">
      <c r="A321" t="s">
        <v>3393</v>
      </c>
      <c r="B321">
        <v>2500</v>
      </c>
      <c r="C321" t="s">
        <v>3068</v>
      </c>
      <c r="D321">
        <v>2732910</v>
      </c>
      <c r="E321" t="s">
        <v>1374</v>
      </c>
      <c r="F321">
        <v>5.67</v>
      </c>
      <c r="G321" s="2">
        <v>43165.012696759259</v>
      </c>
      <c r="H321" s="2">
        <v>44598.576053240737</v>
      </c>
    </row>
    <row r="322" spans="1:8" x14ac:dyDescent="0.25">
      <c r="A322" t="s">
        <v>3394</v>
      </c>
      <c r="B322">
        <v>1593</v>
      </c>
      <c r="C322" t="s">
        <v>3077</v>
      </c>
      <c r="D322">
        <v>1124140</v>
      </c>
      <c r="E322" t="s">
        <v>1374</v>
      </c>
      <c r="F322">
        <v>7.62</v>
      </c>
      <c r="G322" s="2">
        <v>42423.002106481479</v>
      </c>
      <c r="H322" s="2">
        <v>44588.557916666658</v>
      </c>
    </row>
    <row r="323" spans="1:8" x14ac:dyDescent="0.25">
      <c r="A323" t="s">
        <v>3395</v>
      </c>
      <c r="B323">
        <v>1348</v>
      </c>
      <c r="C323" t="s">
        <v>3087</v>
      </c>
      <c r="D323">
        <v>3314888</v>
      </c>
      <c r="E323" t="s">
        <v>1377</v>
      </c>
      <c r="F323">
        <v>8.59</v>
      </c>
      <c r="G323" s="2">
        <v>39860.746307870373</v>
      </c>
      <c r="H323" s="2">
        <v>45005.11109953704</v>
      </c>
    </row>
    <row r="324" spans="1:8" x14ac:dyDescent="0.25">
      <c r="A324" t="s">
        <v>3396</v>
      </c>
      <c r="B324">
        <v>1466</v>
      </c>
      <c r="C324" t="s">
        <v>3077</v>
      </c>
      <c r="D324">
        <v>780600</v>
      </c>
      <c r="E324" t="s">
        <v>1377</v>
      </c>
      <c r="F324">
        <v>7.87</v>
      </c>
      <c r="G324" s="2">
        <v>40397.254525462973</v>
      </c>
      <c r="H324" s="2">
        <v>45078.690671296303</v>
      </c>
    </row>
    <row r="325" spans="1:8" x14ac:dyDescent="0.25">
      <c r="A325" t="s">
        <v>3397</v>
      </c>
      <c r="B325">
        <v>1357</v>
      </c>
      <c r="C325" t="s">
        <v>3080</v>
      </c>
      <c r="D325">
        <v>4013700</v>
      </c>
      <c r="E325" t="s">
        <v>3071</v>
      </c>
      <c r="F325">
        <v>9.4499999999999993</v>
      </c>
      <c r="G325" s="2">
        <v>41555.071909722217</v>
      </c>
      <c r="H325" s="2">
        <v>44672.791458333333</v>
      </c>
    </row>
    <row r="326" spans="1:8" x14ac:dyDescent="0.25">
      <c r="A326" t="s">
        <v>3398</v>
      </c>
      <c r="B326">
        <v>1274</v>
      </c>
      <c r="C326" t="s">
        <v>3087</v>
      </c>
      <c r="D326">
        <v>4113143</v>
      </c>
      <c r="E326" t="s">
        <v>1377</v>
      </c>
      <c r="F326">
        <v>5.93</v>
      </c>
      <c r="G326" s="2">
        <v>40652.605092592603</v>
      </c>
      <c r="H326" s="2">
        <v>44544.352824074071</v>
      </c>
    </row>
    <row r="327" spans="1:8" x14ac:dyDescent="0.25">
      <c r="A327" t="s">
        <v>3399</v>
      </c>
      <c r="B327">
        <v>1614</v>
      </c>
      <c r="C327" t="s">
        <v>3070</v>
      </c>
      <c r="D327">
        <v>2073519</v>
      </c>
      <c r="E327" t="s">
        <v>1374</v>
      </c>
      <c r="F327">
        <v>6.88</v>
      </c>
      <c r="G327" s="2">
        <v>43456.744444444441</v>
      </c>
      <c r="H327" s="2">
        <v>45011.992615740739</v>
      </c>
    </row>
    <row r="328" spans="1:8" x14ac:dyDescent="0.25">
      <c r="A328" t="s">
        <v>3400</v>
      </c>
      <c r="B328">
        <v>1310</v>
      </c>
      <c r="C328" t="s">
        <v>3080</v>
      </c>
      <c r="D328">
        <v>3174999</v>
      </c>
      <c r="E328" t="s">
        <v>1377</v>
      </c>
      <c r="F328">
        <v>7.51</v>
      </c>
      <c r="G328" s="2">
        <v>44037.300844907397</v>
      </c>
      <c r="H328" s="2">
        <v>44915.598217592589</v>
      </c>
    </row>
    <row r="329" spans="1:8" x14ac:dyDescent="0.25">
      <c r="A329" t="s">
        <v>3401</v>
      </c>
      <c r="B329">
        <v>1523</v>
      </c>
      <c r="C329" t="s">
        <v>3087</v>
      </c>
      <c r="D329">
        <v>1464719</v>
      </c>
      <c r="E329" t="s">
        <v>3071</v>
      </c>
      <c r="F329">
        <v>8.2100000000000009</v>
      </c>
      <c r="G329" s="2">
        <v>42593.958090277767</v>
      </c>
      <c r="H329" s="2">
        <v>44610.556759259263</v>
      </c>
    </row>
    <row r="330" spans="1:8" x14ac:dyDescent="0.25">
      <c r="A330" t="s">
        <v>3402</v>
      </c>
      <c r="B330">
        <v>1276</v>
      </c>
      <c r="C330" t="s">
        <v>3087</v>
      </c>
      <c r="D330">
        <v>3096978</v>
      </c>
      <c r="E330" t="s">
        <v>1377</v>
      </c>
      <c r="F330">
        <v>6.27</v>
      </c>
      <c r="G330" s="2">
        <v>43658.100659722222</v>
      </c>
      <c r="H330" s="2">
        <v>44680.202777777777</v>
      </c>
    </row>
    <row r="331" spans="1:8" x14ac:dyDescent="0.25">
      <c r="A331" t="s">
        <v>3403</v>
      </c>
      <c r="B331">
        <v>1227</v>
      </c>
      <c r="C331" t="s">
        <v>3087</v>
      </c>
      <c r="D331">
        <v>4146589</v>
      </c>
      <c r="E331" t="s">
        <v>1377</v>
      </c>
      <c r="F331">
        <v>9.9</v>
      </c>
      <c r="G331" s="2">
        <v>43740.80673611111</v>
      </c>
      <c r="H331" s="2">
        <v>44685.456921296303</v>
      </c>
    </row>
    <row r="332" spans="1:8" x14ac:dyDescent="0.25">
      <c r="A332" t="s">
        <v>3404</v>
      </c>
      <c r="B332">
        <v>1446</v>
      </c>
      <c r="C332" t="s">
        <v>3080</v>
      </c>
      <c r="D332">
        <v>2894838</v>
      </c>
      <c r="E332" t="s">
        <v>1377</v>
      </c>
      <c r="F332">
        <v>9.7899999999999991</v>
      </c>
      <c r="G332" s="2">
        <v>41890.83116898148</v>
      </c>
      <c r="H332" s="2">
        <v>45052.839456018519</v>
      </c>
    </row>
    <row r="333" spans="1:8" x14ac:dyDescent="0.25">
      <c r="A333" t="s">
        <v>3405</v>
      </c>
      <c r="B333">
        <v>2412</v>
      </c>
      <c r="C333" t="s">
        <v>3070</v>
      </c>
      <c r="D333">
        <v>1715612</v>
      </c>
      <c r="E333" t="s">
        <v>1377</v>
      </c>
      <c r="F333">
        <v>7.81</v>
      </c>
      <c r="G333" s="2">
        <v>43790.664178240739</v>
      </c>
      <c r="H333" s="2">
        <v>44832.893414351849</v>
      </c>
    </row>
    <row r="334" spans="1:8" x14ac:dyDescent="0.25">
      <c r="A334" t="s">
        <v>3406</v>
      </c>
      <c r="B334">
        <v>1819</v>
      </c>
      <c r="C334" t="s">
        <v>3068</v>
      </c>
      <c r="D334">
        <v>1321505</v>
      </c>
      <c r="E334" t="s">
        <v>1377</v>
      </c>
      <c r="F334">
        <v>5.56</v>
      </c>
      <c r="G334" s="2">
        <v>41437.011018518519</v>
      </c>
      <c r="H334" s="2">
        <v>44799.229039351849</v>
      </c>
    </row>
    <row r="335" spans="1:8" x14ac:dyDescent="0.25">
      <c r="A335" t="s">
        <v>3407</v>
      </c>
      <c r="B335">
        <v>1710</v>
      </c>
      <c r="C335" t="s">
        <v>3087</v>
      </c>
      <c r="D335">
        <v>2294351</v>
      </c>
      <c r="E335" t="s">
        <v>1374</v>
      </c>
      <c r="F335">
        <v>9.35</v>
      </c>
      <c r="G335" s="2">
        <v>41385.385891203703</v>
      </c>
      <c r="H335" s="2">
        <v>44881.28570601852</v>
      </c>
    </row>
    <row r="336" spans="1:8" x14ac:dyDescent="0.25">
      <c r="A336" t="s">
        <v>3408</v>
      </c>
      <c r="B336">
        <v>1815</v>
      </c>
      <c r="C336" t="s">
        <v>3077</v>
      </c>
      <c r="D336">
        <v>371436</v>
      </c>
      <c r="E336" t="s">
        <v>1377</v>
      </c>
      <c r="F336">
        <v>7.21</v>
      </c>
      <c r="G336" s="2">
        <v>40341.546365740738</v>
      </c>
      <c r="H336" s="2">
        <v>44953.098229166673</v>
      </c>
    </row>
    <row r="337" spans="1:8" x14ac:dyDescent="0.25">
      <c r="A337" t="s">
        <v>3409</v>
      </c>
      <c r="B337">
        <v>2105</v>
      </c>
      <c r="C337" t="s">
        <v>3068</v>
      </c>
      <c r="D337">
        <v>2139383</v>
      </c>
      <c r="E337" t="s">
        <v>1374</v>
      </c>
      <c r="F337">
        <v>9.8699999999999992</v>
      </c>
      <c r="G337" s="2">
        <v>43488.96770833333</v>
      </c>
      <c r="H337" s="2">
        <v>44853.550254629627</v>
      </c>
    </row>
    <row r="338" spans="1:8" x14ac:dyDescent="0.25">
      <c r="A338" t="s">
        <v>3410</v>
      </c>
      <c r="B338">
        <v>1256</v>
      </c>
      <c r="C338" t="s">
        <v>3087</v>
      </c>
      <c r="D338">
        <v>4031218</v>
      </c>
      <c r="E338" t="s">
        <v>3071</v>
      </c>
      <c r="F338">
        <v>9.42</v>
      </c>
      <c r="G338" s="2">
        <v>43591.511435185188</v>
      </c>
      <c r="H338" s="2">
        <v>44847.89576388889</v>
      </c>
    </row>
    <row r="339" spans="1:8" x14ac:dyDescent="0.25">
      <c r="A339" t="s">
        <v>3411</v>
      </c>
      <c r="B339">
        <v>2203</v>
      </c>
      <c r="C339" t="s">
        <v>3087</v>
      </c>
      <c r="D339">
        <v>128856</v>
      </c>
      <c r="E339" t="s">
        <v>3071</v>
      </c>
      <c r="F339">
        <v>8.8800000000000008</v>
      </c>
      <c r="G339" s="2">
        <v>43284.541365740741</v>
      </c>
      <c r="H339" s="2">
        <v>44737.366365740738</v>
      </c>
    </row>
    <row r="340" spans="1:8" x14ac:dyDescent="0.25">
      <c r="A340" t="s">
        <v>3412</v>
      </c>
      <c r="B340">
        <v>2057</v>
      </c>
      <c r="C340" t="s">
        <v>3080</v>
      </c>
      <c r="D340">
        <v>4816085</v>
      </c>
      <c r="E340" t="s">
        <v>1374</v>
      </c>
      <c r="F340">
        <v>8.9</v>
      </c>
      <c r="G340" s="2">
        <v>44756.045752314807</v>
      </c>
      <c r="H340" s="2">
        <v>44917.400243055563</v>
      </c>
    </row>
    <row r="341" spans="1:8" x14ac:dyDescent="0.25">
      <c r="A341" t="s">
        <v>3413</v>
      </c>
      <c r="B341">
        <v>2127</v>
      </c>
      <c r="C341" t="s">
        <v>3080</v>
      </c>
      <c r="D341">
        <v>2894106</v>
      </c>
      <c r="E341" t="s">
        <v>3071</v>
      </c>
      <c r="F341">
        <v>8.31</v>
      </c>
      <c r="G341" s="2">
        <v>42141.492951388893</v>
      </c>
      <c r="H341" s="2">
        <v>44965.394768518519</v>
      </c>
    </row>
    <row r="342" spans="1:8" x14ac:dyDescent="0.25">
      <c r="A342" t="s">
        <v>3414</v>
      </c>
      <c r="B342">
        <v>1498</v>
      </c>
      <c r="C342" t="s">
        <v>3075</v>
      </c>
      <c r="D342">
        <v>3057768</v>
      </c>
      <c r="E342" t="s">
        <v>3071</v>
      </c>
      <c r="F342">
        <v>9.5</v>
      </c>
      <c r="G342" s="2">
        <v>44175.865659722222</v>
      </c>
      <c r="H342" s="2">
        <v>44613.555497685193</v>
      </c>
    </row>
    <row r="343" spans="1:8" x14ac:dyDescent="0.25">
      <c r="A343" t="s">
        <v>3415</v>
      </c>
      <c r="B343">
        <v>1150</v>
      </c>
      <c r="C343" t="s">
        <v>3077</v>
      </c>
      <c r="D343">
        <v>3620008</v>
      </c>
      <c r="E343" t="s">
        <v>1377</v>
      </c>
      <c r="F343">
        <v>7.1</v>
      </c>
      <c r="G343" s="2">
        <v>39750.763877314806</v>
      </c>
      <c r="H343" s="2">
        <v>45064.117245370369</v>
      </c>
    </row>
    <row r="344" spans="1:8" x14ac:dyDescent="0.25">
      <c r="A344" t="s">
        <v>3416</v>
      </c>
      <c r="B344">
        <v>1499</v>
      </c>
      <c r="C344" t="s">
        <v>3068</v>
      </c>
      <c r="D344">
        <v>2373241</v>
      </c>
      <c r="E344" t="s">
        <v>1377</v>
      </c>
      <c r="F344">
        <v>5.32</v>
      </c>
      <c r="G344" s="2">
        <v>40980.287870370368</v>
      </c>
      <c r="H344" s="2">
        <v>44864.736006944448</v>
      </c>
    </row>
    <row r="345" spans="1:8" x14ac:dyDescent="0.25">
      <c r="A345" t="s">
        <v>3417</v>
      </c>
      <c r="B345">
        <v>1585</v>
      </c>
      <c r="C345" t="s">
        <v>3070</v>
      </c>
      <c r="D345">
        <v>1454059</v>
      </c>
      <c r="E345" t="s">
        <v>1377</v>
      </c>
      <c r="F345">
        <v>5.6</v>
      </c>
      <c r="G345" s="2">
        <v>44040.458009259259</v>
      </c>
      <c r="H345" s="2">
        <v>44997.07571759259</v>
      </c>
    </row>
    <row r="346" spans="1:8" x14ac:dyDescent="0.25">
      <c r="A346" t="s">
        <v>3418</v>
      </c>
      <c r="B346">
        <v>1916</v>
      </c>
      <c r="C346" t="s">
        <v>3068</v>
      </c>
      <c r="D346">
        <v>626708</v>
      </c>
      <c r="E346" t="s">
        <v>3071</v>
      </c>
      <c r="F346">
        <v>8.19</v>
      </c>
      <c r="G346" s="2">
        <v>40209.188368055547</v>
      </c>
      <c r="H346" s="2">
        <v>44956.820034722223</v>
      </c>
    </row>
    <row r="347" spans="1:8" x14ac:dyDescent="0.25">
      <c r="A347" t="s">
        <v>3419</v>
      </c>
      <c r="B347">
        <v>1396</v>
      </c>
      <c r="C347" t="s">
        <v>3068</v>
      </c>
      <c r="D347">
        <v>3169732</v>
      </c>
      <c r="E347" t="s">
        <v>3071</v>
      </c>
      <c r="F347">
        <v>8.94</v>
      </c>
      <c r="G347" s="2">
        <v>43648.374386574083</v>
      </c>
      <c r="H347" s="2">
        <v>44576.441863425927</v>
      </c>
    </row>
    <row r="348" spans="1:8" x14ac:dyDescent="0.25">
      <c r="A348" t="s">
        <v>3420</v>
      </c>
      <c r="B348">
        <v>1892</v>
      </c>
      <c r="C348" t="s">
        <v>3068</v>
      </c>
      <c r="D348">
        <v>3523368</v>
      </c>
      <c r="E348" t="s">
        <v>1374</v>
      </c>
      <c r="F348">
        <v>7.1</v>
      </c>
      <c r="G348" s="2">
        <v>44569.311724537038</v>
      </c>
      <c r="H348" s="2">
        <v>45032.79582175926</v>
      </c>
    </row>
    <row r="349" spans="1:8" x14ac:dyDescent="0.25">
      <c r="A349" t="s">
        <v>3421</v>
      </c>
      <c r="B349">
        <v>1102</v>
      </c>
      <c r="C349" t="s">
        <v>3070</v>
      </c>
      <c r="D349">
        <v>1186579</v>
      </c>
      <c r="E349" t="s">
        <v>3071</v>
      </c>
      <c r="F349">
        <v>8.5</v>
      </c>
      <c r="G349" s="2">
        <v>40824.142048611109</v>
      </c>
      <c r="H349" s="2">
        <v>44472.766562500001</v>
      </c>
    </row>
    <row r="350" spans="1:8" x14ac:dyDescent="0.25">
      <c r="A350" t="s">
        <v>3422</v>
      </c>
      <c r="B350">
        <v>1559</v>
      </c>
      <c r="C350" t="s">
        <v>3070</v>
      </c>
      <c r="D350">
        <v>4658961</v>
      </c>
      <c r="E350" t="s">
        <v>1374</v>
      </c>
      <c r="F350">
        <v>7.57</v>
      </c>
      <c r="G350" s="2">
        <v>40703.502384259264</v>
      </c>
      <c r="H350" s="2">
        <v>44937.212013888893</v>
      </c>
    </row>
    <row r="351" spans="1:8" x14ac:dyDescent="0.25">
      <c r="A351" t="s">
        <v>3423</v>
      </c>
      <c r="B351">
        <v>2139</v>
      </c>
      <c r="C351" t="s">
        <v>3068</v>
      </c>
      <c r="D351">
        <v>1274452</v>
      </c>
      <c r="E351" t="s">
        <v>3071</v>
      </c>
      <c r="F351">
        <v>8.6999999999999993</v>
      </c>
      <c r="G351" s="2">
        <v>41413.478009259263</v>
      </c>
      <c r="H351" s="2">
        <v>44723.817118055558</v>
      </c>
    </row>
    <row r="352" spans="1:8" x14ac:dyDescent="0.25">
      <c r="A352" t="s">
        <v>3424</v>
      </c>
      <c r="B352">
        <v>2397</v>
      </c>
      <c r="C352" t="s">
        <v>3087</v>
      </c>
      <c r="D352">
        <v>2033266</v>
      </c>
      <c r="E352" t="s">
        <v>1377</v>
      </c>
      <c r="F352">
        <v>6.31</v>
      </c>
      <c r="G352" s="2">
        <v>43028.520798611113</v>
      </c>
      <c r="H352" s="2">
        <v>44876.438009259262</v>
      </c>
    </row>
    <row r="353" spans="1:8" x14ac:dyDescent="0.25">
      <c r="A353" t="s">
        <v>3425</v>
      </c>
      <c r="B353">
        <v>1170</v>
      </c>
      <c r="C353" t="s">
        <v>3070</v>
      </c>
      <c r="D353">
        <v>858976</v>
      </c>
      <c r="E353" t="s">
        <v>1374</v>
      </c>
      <c r="F353">
        <v>5.32</v>
      </c>
      <c r="G353" s="2">
        <v>42699.685439814813</v>
      </c>
      <c r="H353" s="2">
        <v>44516.229722222219</v>
      </c>
    </row>
    <row r="354" spans="1:8" x14ac:dyDescent="0.25">
      <c r="A354" t="s">
        <v>3426</v>
      </c>
      <c r="B354">
        <v>2445</v>
      </c>
      <c r="C354" t="s">
        <v>3070</v>
      </c>
      <c r="D354">
        <v>4054819</v>
      </c>
      <c r="E354" t="s">
        <v>1377</v>
      </c>
      <c r="F354">
        <v>9.6</v>
      </c>
      <c r="G354" s="2">
        <v>40490.977372685193</v>
      </c>
      <c r="H354" s="2">
        <v>45098.716817129629</v>
      </c>
    </row>
    <row r="355" spans="1:8" x14ac:dyDescent="0.25">
      <c r="A355" t="s">
        <v>3427</v>
      </c>
      <c r="B355">
        <v>1808</v>
      </c>
      <c r="C355" t="s">
        <v>3075</v>
      </c>
      <c r="D355">
        <v>3983678</v>
      </c>
      <c r="E355" t="s">
        <v>1377</v>
      </c>
      <c r="F355">
        <v>7.14</v>
      </c>
      <c r="G355" s="2">
        <v>42961.764340277783</v>
      </c>
      <c r="H355" s="2">
        <v>44990.903657407413</v>
      </c>
    </row>
    <row r="356" spans="1:8" x14ac:dyDescent="0.25">
      <c r="A356" t="s">
        <v>3428</v>
      </c>
      <c r="B356">
        <v>2033</v>
      </c>
      <c r="C356" t="s">
        <v>3080</v>
      </c>
      <c r="D356">
        <v>4910575</v>
      </c>
      <c r="E356" t="s">
        <v>3071</v>
      </c>
      <c r="F356">
        <v>9.81</v>
      </c>
      <c r="G356" s="2">
        <v>42486.389143518521</v>
      </c>
      <c r="H356" s="2">
        <v>44795.070833333331</v>
      </c>
    </row>
    <row r="357" spans="1:8" x14ac:dyDescent="0.25">
      <c r="A357" t="s">
        <v>3429</v>
      </c>
      <c r="B357">
        <v>2387</v>
      </c>
      <c r="C357" t="s">
        <v>3075</v>
      </c>
      <c r="D357">
        <v>1118999</v>
      </c>
      <c r="E357" t="s">
        <v>1374</v>
      </c>
      <c r="F357">
        <v>7.18</v>
      </c>
      <c r="G357" s="2">
        <v>44476.050625000003</v>
      </c>
      <c r="H357" s="2">
        <v>44558.07130787037</v>
      </c>
    </row>
    <row r="358" spans="1:8" x14ac:dyDescent="0.25">
      <c r="A358" t="s">
        <v>3430</v>
      </c>
      <c r="B358">
        <v>1855</v>
      </c>
      <c r="C358" t="s">
        <v>3087</v>
      </c>
      <c r="D358">
        <v>2139679</v>
      </c>
      <c r="E358" t="s">
        <v>1374</v>
      </c>
      <c r="F358">
        <v>5.25</v>
      </c>
      <c r="G358" s="2">
        <v>43613.681851851848</v>
      </c>
      <c r="H358" s="2">
        <v>45087.086157407408</v>
      </c>
    </row>
    <row r="359" spans="1:8" x14ac:dyDescent="0.25">
      <c r="A359" t="s">
        <v>3431</v>
      </c>
      <c r="B359">
        <v>2410</v>
      </c>
      <c r="C359" t="s">
        <v>3068</v>
      </c>
      <c r="D359">
        <v>2842492</v>
      </c>
      <c r="E359" t="s">
        <v>3071</v>
      </c>
      <c r="F359">
        <v>6.23</v>
      </c>
      <c r="G359" s="2">
        <v>42150.734942129631</v>
      </c>
      <c r="H359" s="2">
        <v>44975.101840277777</v>
      </c>
    </row>
    <row r="360" spans="1:8" x14ac:dyDescent="0.25">
      <c r="A360" t="s">
        <v>3432</v>
      </c>
      <c r="B360">
        <v>2398</v>
      </c>
      <c r="C360" t="s">
        <v>3070</v>
      </c>
      <c r="D360">
        <v>585159</v>
      </c>
      <c r="E360" t="s">
        <v>3071</v>
      </c>
      <c r="F360">
        <v>5.69</v>
      </c>
      <c r="G360" s="2">
        <v>41714.26766203704</v>
      </c>
      <c r="H360" s="2">
        <v>44782.897245370368</v>
      </c>
    </row>
    <row r="361" spans="1:8" x14ac:dyDescent="0.25">
      <c r="A361" t="s">
        <v>3433</v>
      </c>
      <c r="B361">
        <v>1184</v>
      </c>
      <c r="C361" t="s">
        <v>3077</v>
      </c>
      <c r="D361">
        <v>2955763</v>
      </c>
      <c r="E361" t="s">
        <v>1377</v>
      </c>
      <c r="F361">
        <v>6.23</v>
      </c>
      <c r="G361" s="2">
        <v>44064.069884259261</v>
      </c>
      <c r="H361" s="2">
        <v>45038.805798611109</v>
      </c>
    </row>
    <row r="362" spans="1:8" x14ac:dyDescent="0.25">
      <c r="A362" t="s">
        <v>3434</v>
      </c>
      <c r="B362">
        <v>2175</v>
      </c>
      <c r="C362" t="s">
        <v>3070</v>
      </c>
      <c r="D362">
        <v>2736503</v>
      </c>
      <c r="E362" t="s">
        <v>3071</v>
      </c>
      <c r="F362">
        <v>6.9</v>
      </c>
      <c r="G362" s="2">
        <v>39918.291562500002</v>
      </c>
      <c r="H362" s="2">
        <v>44465.839259259257</v>
      </c>
    </row>
    <row r="363" spans="1:8" x14ac:dyDescent="0.25">
      <c r="A363" t="s">
        <v>3435</v>
      </c>
      <c r="B363">
        <v>1467</v>
      </c>
      <c r="C363" t="s">
        <v>3068</v>
      </c>
      <c r="D363">
        <v>993711</v>
      </c>
      <c r="E363" t="s">
        <v>3071</v>
      </c>
      <c r="F363">
        <v>7.33</v>
      </c>
      <c r="G363" s="2">
        <v>42425.245127314818</v>
      </c>
      <c r="H363" s="2">
        <v>44729.404131944437</v>
      </c>
    </row>
    <row r="364" spans="1:8" x14ac:dyDescent="0.25">
      <c r="A364" t="s">
        <v>3436</v>
      </c>
      <c r="B364">
        <v>1980</v>
      </c>
      <c r="C364" t="s">
        <v>3068</v>
      </c>
      <c r="D364">
        <v>4203977</v>
      </c>
      <c r="E364" t="s">
        <v>1377</v>
      </c>
      <c r="F364">
        <v>5.8</v>
      </c>
      <c r="G364" s="2">
        <v>40418.618344907409</v>
      </c>
      <c r="H364" s="2">
        <v>44883.047037037039</v>
      </c>
    </row>
    <row r="365" spans="1:8" x14ac:dyDescent="0.25">
      <c r="A365" t="s">
        <v>3437</v>
      </c>
      <c r="B365">
        <v>1274</v>
      </c>
      <c r="C365" t="s">
        <v>3068</v>
      </c>
      <c r="D365">
        <v>4942475</v>
      </c>
      <c r="E365" t="s">
        <v>3071</v>
      </c>
      <c r="F365">
        <v>9.4499999999999993</v>
      </c>
      <c r="G365" s="2">
        <v>41701.586168981477</v>
      </c>
      <c r="H365" s="2">
        <v>45020.307523148149</v>
      </c>
    </row>
    <row r="366" spans="1:8" x14ac:dyDescent="0.25">
      <c r="A366" t="s">
        <v>3438</v>
      </c>
      <c r="B366">
        <v>1357</v>
      </c>
      <c r="C366" t="s">
        <v>3077</v>
      </c>
      <c r="D366">
        <v>1418908</v>
      </c>
      <c r="E366" t="s">
        <v>1374</v>
      </c>
      <c r="F366">
        <v>8.44</v>
      </c>
      <c r="G366" s="2">
        <v>41899.819085648152</v>
      </c>
      <c r="H366" s="2">
        <v>45131.711122685178</v>
      </c>
    </row>
    <row r="367" spans="1:8" x14ac:dyDescent="0.25">
      <c r="A367" t="s">
        <v>3439</v>
      </c>
      <c r="B367">
        <v>1305</v>
      </c>
      <c r="C367" t="s">
        <v>3075</v>
      </c>
      <c r="D367">
        <v>3670862</v>
      </c>
      <c r="E367" t="s">
        <v>1374</v>
      </c>
      <c r="F367">
        <v>8.91</v>
      </c>
      <c r="G367" s="2">
        <v>40899.630347222221</v>
      </c>
      <c r="H367" s="2">
        <v>44825.615925925929</v>
      </c>
    </row>
    <row r="368" spans="1:8" x14ac:dyDescent="0.25">
      <c r="A368" t="s">
        <v>3440</v>
      </c>
      <c r="B368">
        <v>1529</v>
      </c>
      <c r="C368" t="s">
        <v>3070</v>
      </c>
      <c r="D368">
        <v>371201</v>
      </c>
      <c r="E368" t="s">
        <v>1374</v>
      </c>
      <c r="F368">
        <v>5.9</v>
      </c>
      <c r="G368" s="2">
        <v>42827.347881944443</v>
      </c>
      <c r="H368" s="2">
        <v>44677.375231481477</v>
      </c>
    </row>
    <row r="369" spans="1:8" x14ac:dyDescent="0.25">
      <c r="A369" t="s">
        <v>3441</v>
      </c>
      <c r="B369">
        <v>1410</v>
      </c>
      <c r="C369" t="s">
        <v>3080</v>
      </c>
      <c r="D369">
        <v>2542502</v>
      </c>
      <c r="E369" t="s">
        <v>3071</v>
      </c>
      <c r="F369">
        <v>7.62</v>
      </c>
      <c r="G369" s="2">
        <v>42287.250775462962</v>
      </c>
      <c r="H369" s="2">
        <v>44703.363263888888</v>
      </c>
    </row>
    <row r="370" spans="1:8" x14ac:dyDescent="0.25">
      <c r="A370" t="s">
        <v>3442</v>
      </c>
      <c r="B370">
        <v>1005</v>
      </c>
      <c r="C370" t="s">
        <v>3077</v>
      </c>
      <c r="D370">
        <v>2891732</v>
      </c>
      <c r="E370" t="s">
        <v>3071</v>
      </c>
      <c r="F370">
        <v>9.23</v>
      </c>
      <c r="G370" s="2">
        <v>43875.098657407398</v>
      </c>
      <c r="H370" s="2">
        <v>44977.032222222217</v>
      </c>
    </row>
    <row r="371" spans="1:8" x14ac:dyDescent="0.25">
      <c r="A371" t="s">
        <v>3443</v>
      </c>
      <c r="B371">
        <v>1809</v>
      </c>
      <c r="C371" t="s">
        <v>3075</v>
      </c>
      <c r="D371">
        <v>1411347</v>
      </c>
      <c r="E371" t="s">
        <v>3071</v>
      </c>
      <c r="F371">
        <v>8.9</v>
      </c>
      <c r="G371" s="2">
        <v>42347.711238425924</v>
      </c>
      <c r="H371" s="2">
        <v>45091.318738425929</v>
      </c>
    </row>
    <row r="372" spans="1:8" x14ac:dyDescent="0.25">
      <c r="A372" t="s">
        <v>3444</v>
      </c>
      <c r="B372">
        <v>1825</v>
      </c>
      <c r="C372" t="s">
        <v>3080</v>
      </c>
      <c r="D372">
        <v>566159</v>
      </c>
      <c r="E372" t="s">
        <v>1377</v>
      </c>
      <c r="F372">
        <v>5.69</v>
      </c>
      <c r="G372" s="2">
        <v>44644.535208333327</v>
      </c>
      <c r="H372" s="2">
        <v>44803.383391203701</v>
      </c>
    </row>
    <row r="373" spans="1:8" x14ac:dyDescent="0.25">
      <c r="A373" t="s">
        <v>3445</v>
      </c>
      <c r="B373">
        <v>1961</v>
      </c>
      <c r="C373" t="s">
        <v>3068</v>
      </c>
      <c r="D373">
        <v>2268369</v>
      </c>
      <c r="E373" t="s">
        <v>3071</v>
      </c>
      <c r="F373">
        <v>6.65</v>
      </c>
      <c r="G373" s="2">
        <v>44229.321412037039</v>
      </c>
      <c r="H373" s="2">
        <v>44749.72761574074</v>
      </c>
    </row>
    <row r="374" spans="1:8" x14ac:dyDescent="0.25">
      <c r="A374" t="s">
        <v>3446</v>
      </c>
      <c r="B374">
        <v>1040</v>
      </c>
      <c r="C374" t="s">
        <v>3080</v>
      </c>
      <c r="D374">
        <v>3465481</v>
      </c>
      <c r="E374" t="s">
        <v>3071</v>
      </c>
      <c r="F374">
        <v>7.32</v>
      </c>
      <c r="G374" s="2">
        <v>41332.861550925933</v>
      </c>
      <c r="H374" s="2">
        <v>44802.127557870372</v>
      </c>
    </row>
    <row r="375" spans="1:8" x14ac:dyDescent="0.25">
      <c r="A375" t="s">
        <v>3447</v>
      </c>
      <c r="B375">
        <v>1133</v>
      </c>
      <c r="C375" t="s">
        <v>3070</v>
      </c>
      <c r="D375">
        <v>855029</v>
      </c>
      <c r="E375" t="s">
        <v>3071</v>
      </c>
      <c r="F375">
        <v>7.48</v>
      </c>
      <c r="G375" s="2">
        <v>39791.762349537043</v>
      </c>
      <c r="H375" s="2">
        <v>44881.457766203697</v>
      </c>
    </row>
    <row r="376" spans="1:8" x14ac:dyDescent="0.25">
      <c r="A376" t="s">
        <v>3448</v>
      </c>
      <c r="B376">
        <v>1238</v>
      </c>
      <c r="C376" t="s">
        <v>3087</v>
      </c>
      <c r="D376">
        <v>2675236</v>
      </c>
      <c r="E376" t="s">
        <v>1374</v>
      </c>
      <c r="F376">
        <v>7.86</v>
      </c>
      <c r="G376" s="2">
        <v>39873.554513888892</v>
      </c>
      <c r="H376" s="2">
        <v>44855.909513888888</v>
      </c>
    </row>
    <row r="377" spans="1:8" x14ac:dyDescent="0.25">
      <c r="A377" t="s">
        <v>3449</v>
      </c>
      <c r="B377">
        <v>1219</v>
      </c>
      <c r="C377" t="s">
        <v>3077</v>
      </c>
      <c r="D377">
        <v>4235146</v>
      </c>
      <c r="E377" t="s">
        <v>1374</v>
      </c>
      <c r="F377">
        <v>9.2200000000000006</v>
      </c>
      <c r="G377" s="2">
        <v>43381.040069444447</v>
      </c>
      <c r="H377" s="2">
        <v>44505.186747685177</v>
      </c>
    </row>
    <row r="378" spans="1:8" x14ac:dyDescent="0.25">
      <c r="A378" t="s">
        <v>3450</v>
      </c>
      <c r="B378">
        <v>1772</v>
      </c>
      <c r="C378" t="s">
        <v>3070</v>
      </c>
      <c r="D378">
        <v>658123</v>
      </c>
      <c r="E378" t="s">
        <v>3071</v>
      </c>
      <c r="F378">
        <v>5.12</v>
      </c>
      <c r="G378" s="2">
        <v>43181.944525462961</v>
      </c>
      <c r="H378" s="2">
        <v>45108.037800925929</v>
      </c>
    </row>
    <row r="379" spans="1:8" x14ac:dyDescent="0.25">
      <c r="A379" t="s">
        <v>3451</v>
      </c>
      <c r="B379">
        <v>1524</v>
      </c>
      <c r="C379" t="s">
        <v>3070</v>
      </c>
      <c r="D379">
        <v>4339992</v>
      </c>
      <c r="E379" t="s">
        <v>3071</v>
      </c>
      <c r="F379">
        <v>8.74</v>
      </c>
      <c r="G379" s="2">
        <v>41315.535196759258</v>
      </c>
      <c r="H379" s="2">
        <v>44718.979733796303</v>
      </c>
    </row>
    <row r="380" spans="1:8" x14ac:dyDescent="0.25">
      <c r="A380" t="s">
        <v>3452</v>
      </c>
      <c r="B380">
        <v>1344</v>
      </c>
      <c r="C380" t="s">
        <v>3077</v>
      </c>
      <c r="D380">
        <v>1570009</v>
      </c>
      <c r="E380" t="s">
        <v>3071</v>
      </c>
      <c r="F380">
        <v>9.8000000000000007</v>
      </c>
      <c r="G380" s="2">
        <v>41890.107777777783</v>
      </c>
      <c r="H380" s="2">
        <v>44819.998171296298</v>
      </c>
    </row>
    <row r="381" spans="1:8" x14ac:dyDescent="0.25">
      <c r="A381" t="s">
        <v>3453</v>
      </c>
      <c r="B381">
        <v>2193</v>
      </c>
      <c r="C381" t="s">
        <v>3087</v>
      </c>
      <c r="D381">
        <v>2579377</v>
      </c>
      <c r="E381" t="s">
        <v>3071</v>
      </c>
      <c r="F381">
        <v>9.3699999999999992</v>
      </c>
      <c r="G381" s="2">
        <v>43920.494710648149</v>
      </c>
      <c r="H381" s="2">
        <v>44473.162233796298</v>
      </c>
    </row>
    <row r="382" spans="1:8" x14ac:dyDescent="0.25">
      <c r="A382" t="s">
        <v>3454</v>
      </c>
      <c r="B382">
        <v>1343</v>
      </c>
      <c r="C382" t="s">
        <v>3068</v>
      </c>
      <c r="D382">
        <v>4372533</v>
      </c>
      <c r="E382" t="s">
        <v>3071</v>
      </c>
      <c r="F382">
        <v>6.89</v>
      </c>
      <c r="G382" s="2">
        <v>44682.347997685189</v>
      </c>
      <c r="H382" s="2">
        <v>44940.41710648148</v>
      </c>
    </row>
    <row r="383" spans="1:8" x14ac:dyDescent="0.25">
      <c r="A383" t="s">
        <v>3455</v>
      </c>
      <c r="B383">
        <v>1413</v>
      </c>
      <c r="C383" t="s">
        <v>3080</v>
      </c>
      <c r="D383">
        <v>1427347</v>
      </c>
      <c r="E383" t="s">
        <v>1377</v>
      </c>
      <c r="F383">
        <v>6.61</v>
      </c>
      <c r="G383" s="2">
        <v>40769.17627314815</v>
      </c>
      <c r="H383" s="2">
        <v>44720.660254629627</v>
      </c>
    </row>
    <row r="384" spans="1:8" x14ac:dyDescent="0.25">
      <c r="A384" t="s">
        <v>3456</v>
      </c>
      <c r="B384">
        <v>1364</v>
      </c>
      <c r="C384" t="s">
        <v>3080</v>
      </c>
      <c r="D384">
        <v>225216</v>
      </c>
      <c r="E384" t="s">
        <v>3071</v>
      </c>
      <c r="F384">
        <v>5.84</v>
      </c>
      <c r="G384" s="2">
        <v>40667.818194444437</v>
      </c>
      <c r="H384" s="2">
        <v>44929.356157407397</v>
      </c>
    </row>
    <row r="385" spans="1:8" x14ac:dyDescent="0.25">
      <c r="A385" t="s">
        <v>3457</v>
      </c>
      <c r="B385">
        <v>1170</v>
      </c>
      <c r="C385" t="s">
        <v>3087</v>
      </c>
      <c r="D385">
        <v>4058399</v>
      </c>
      <c r="E385" t="s">
        <v>3071</v>
      </c>
      <c r="F385">
        <v>7.67</v>
      </c>
      <c r="G385" s="2">
        <v>39784.002303240741</v>
      </c>
      <c r="H385" s="2">
        <v>45018.812939814823</v>
      </c>
    </row>
    <row r="386" spans="1:8" x14ac:dyDescent="0.25">
      <c r="A386" t="s">
        <v>3458</v>
      </c>
      <c r="B386">
        <v>1914</v>
      </c>
      <c r="C386" t="s">
        <v>3080</v>
      </c>
      <c r="D386">
        <v>2120828</v>
      </c>
      <c r="E386" t="s">
        <v>1377</v>
      </c>
      <c r="F386">
        <v>6.42</v>
      </c>
      <c r="G386" s="2">
        <v>41653.097708333327</v>
      </c>
      <c r="H386" s="2">
        <v>44729.69153935185</v>
      </c>
    </row>
    <row r="387" spans="1:8" x14ac:dyDescent="0.25">
      <c r="A387" t="s">
        <v>3459</v>
      </c>
      <c r="B387">
        <v>1313</v>
      </c>
      <c r="C387" t="s">
        <v>3080</v>
      </c>
      <c r="D387">
        <v>2339845</v>
      </c>
      <c r="E387" t="s">
        <v>1374</v>
      </c>
      <c r="F387">
        <v>7.89</v>
      </c>
      <c r="G387" s="2">
        <v>40775.523726851847</v>
      </c>
      <c r="H387" s="2">
        <v>45106.61513888889</v>
      </c>
    </row>
    <row r="388" spans="1:8" x14ac:dyDescent="0.25">
      <c r="A388" t="s">
        <v>3460</v>
      </c>
      <c r="B388">
        <v>2275</v>
      </c>
      <c r="C388" t="s">
        <v>3087</v>
      </c>
      <c r="D388">
        <v>2354505</v>
      </c>
      <c r="E388" t="s">
        <v>1377</v>
      </c>
      <c r="F388">
        <v>8.34</v>
      </c>
      <c r="G388" s="2">
        <v>40765.337916666656</v>
      </c>
      <c r="H388" s="2">
        <v>44749.971689814818</v>
      </c>
    </row>
    <row r="389" spans="1:8" x14ac:dyDescent="0.25">
      <c r="A389" t="s">
        <v>3461</v>
      </c>
      <c r="B389">
        <v>1276</v>
      </c>
      <c r="C389" t="s">
        <v>3077</v>
      </c>
      <c r="D389">
        <v>1375288</v>
      </c>
      <c r="E389" t="s">
        <v>1377</v>
      </c>
      <c r="F389">
        <v>8.76</v>
      </c>
      <c r="G389" s="2">
        <v>40410.533321759263</v>
      </c>
      <c r="H389" s="2">
        <v>44819.220173611109</v>
      </c>
    </row>
    <row r="390" spans="1:8" x14ac:dyDescent="0.25">
      <c r="A390" t="s">
        <v>3462</v>
      </c>
      <c r="B390">
        <v>1347</v>
      </c>
      <c r="C390" t="s">
        <v>3068</v>
      </c>
      <c r="D390">
        <v>4738928</v>
      </c>
      <c r="E390" t="s">
        <v>3071</v>
      </c>
      <c r="F390">
        <v>6.27</v>
      </c>
      <c r="G390" s="2">
        <v>42064.429571759261</v>
      </c>
      <c r="H390" s="2">
        <v>44804.228819444441</v>
      </c>
    </row>
    <row r="391" spans="1:8" x14ac:dyDescent="0.25">
      <c r="A391" t="s">
        <v>3463</v>
      </c>
      <c r="B391">
        <v>1377</v>
      </c>
      <c r="C391" t="s">
        <v>3087</v>
      </c>
      <c r="D391">
        <v>4830665</v>
      </c>
      <c r="E391" t="s">
        <v>3071</v>
      </c>
      <c r="F391">
        <v>6.44</v>
      </c>
      <c r="G391" s="2">
        <v>43295.757453703707</v>
      </c>
      <c r="H391" s="2">
        <v>44487.631111111114</v>
      </c>
    </row>
    <row r="392" spans="1:8" x14ac:dyDescent="0.25">
      <c r="A392" t="s">
        <v>3464</v>
      </c>
      <c r="B392">
        <v>1034</v>
      </c>
      <c r="C392" t="s">
        <v>3087</v>
      </c>
      <c r="D392">
        <v>3692383</v>
      </c>
      <c r="E392" t="s">
        <v>1377</v>
      </c>
      <c r="F392">
        <v>5.51</v>
      </c>
      <c r="G392" s="2">
        <v>40122.318935185183</v>
      </c>
      <c r="H392" s="2">
        <v>44655.27449074074</v>
      </c>
    </row>
    <row r="393" spans="1:8" x14ac:dyDescent="0.25">
      <c r="A393" t="s">
        <v>3465</v>
      </c>
      <c r="B393">
        <v>1988</v>
      </c>
      <c r="C393" t="s">
        <v>3087</v>
      </c>
      <c r="D393">
        <v>3158283</v>
      </c>
      <c r="E393" t="s">
        <v>1377</v>
      </c>
      <c r="F393">
        <v>9.2200000000000006</v>
      </c>
      <c r="G393" s="2">
        <v>43178.757870370369</v>
      </c>
      <c r="H393" s="2">
        <v>44863.561840277784</v>
      </c>
    </row>
    <row r="394" spans="1:8" x14ac:dyDescent="0.25">
      <c r="A394" t="s">
        <v>3466</v>
      </c>
      <c r="B394">
        <v>1814</v>
      </c>
      <c r="C394" t="s">
        <v>3080</v>
      </c>
      <c r="D394">
        <v>1767604</v>
      </c>
      <c r="E394" t="s">
        <v>3071</v>
      </c>
      <c r="F394">
        <v>5.15</v>
      </c>
      <c r="G394" s="2">
        <v>44791.465324074074</v>
      </c>
      <c r="H394" s="2">
        <v>45003.910787037043</v>
      </c>
    </row>
    <row r="395" spans="1:8" x14ac:dyDescent="0.25">
      <c r="A395" t="s">
        <v>3467</v>
      </c>
      <c r="B395">
        <v>2204</v>
      </c>
      <c r="C395" t="s">
        <v>3070</v>
      </c>
      <c r="D395">
        <v>1420772</v>
      </c>
      <c r="E395" t="s">
        <v>1374</v>
      </c>
      <c r="F395">
        <v>6.19</v>
      </c>
      <c r="G395" s="2">
        <v>40156.346770833326</v>
      </c>
      <c r="H395" s="2">
        <v>44703.231689814813</v>
      </c>
    </row>
    <row r="396" spans="1:8" x14ac:dyDescent="0.25">
      <c r="A396" t="s">
        <v>3468</v>
      </c>
      <c r="B396">
        <v>2130</v>
      </c>
      <c r="C396" t="s">
        <v>3068</v>
      </c>
      <c r="D396">
        <v>4899775</v>
      </c>
      <c r="E396" t="s">
        <v>3071</v>
      </c>
      <c r="F396">
        <v>9.9</v>
      </c>
      <c r="G396" s="2">
        <v>40555.969293981478</v>
      </c>
      <c r="H396" s="2">
        <v>44971.408321759263</v>
      </c>
    </row>
    <row r="397" spans="1:8" x14ac:dyDescent="0.25">
      <c r="A397" t="s">
        <v>3469</v>
      </c>
      <c r="B397">
        <v>1155</v>
      </c>
      <c r="C397" t="s">
        <v>3087</v>
      </c>
      <c r="D397">
        <v>497871</v>
      </c>
      <c r="E397" t="s">
        <v>3071</v>
      </c>
      <c r="F397">
        <v>7.6</v>
      </c>
      <c r="G397" s="2">
        <v>41889.431805555563</v>
      </c>
      <c r="H397" s="2">
        <v>44516.125289351847</v>
      </c>
    </row>
    <row r="398" spans="1:8" x14ac:dyDescent="0.25">
      <c r="A398" t="s">
        <v>3470</v>
      </c>
      <c r="B398">
        <v>1996</v>
      </c>
      <c r="C398" t="s">
        <v>3087</v>
      </c>
      <c r="D398">
        <v>1820817</v>
      </c>
      <c r="E398" t="s">
        <v>1377</v>
      </c>
      <c r="F398">
        <v>8.8699999999999992</v>
      </c>
      <c r="G398" s="2">
        <v>44410.360069444447</v>
      </c>
      <c r="H398" s="2">
        <v>45113.300636574073</v>
      </c>
    </row>
    <row r="399" spans="1:8" x14ac:dyDescent="0.25">
      <c r="A399" t="s">
        <v>3471</v>
      </c>
      <c r="B399">
        <v>2189</v>
      </c>
      <c r="C399" t="s">
        <v>3075</v>
      </c>
      <c r="D399">
        <v>4650426</v>
      </c>
      <c r="E399" t="s">
        <v>1377</v>
      </c>
      <c r="F399">
        <v>7.49</v>
      </c>
      <c r="G399" s="2">
        <v>43697.594560185193</v>
      </c>
      <c r="H399" s="2">
        <v>44899.248148148137</v>
      </c>
    </row>
    <row r="400" spans="1:8" x14ac:dyDescent="0.25">
      <c r="A400" t="s">
        <v>3472</v>
      </c>
      <c r="B400">
        <v>2224</v>
      </c>
      <c r="C400" t="s">
        <v>3087</v>
      </c>
      <c r="D400">
        <v>3057101</v>
      </c>
      <c r="E400" t="s">
        <v>3071</v>
      </c>
      <c r="F400">
        <v>5.9</v>
      </c>
      <c r="G400" s="2">
        <v>40046.755520833343</v>
      </c>
      <c r="H400" s="2">
        <v>44976.951620370368</v>
      </c>
    </row>
    <row r="401" spans="1:8" x14ac:dyDescent="0.25">
      <c r="A401" t="s">
        <v>3473</v>
      </c>
      <c r="B401">
        <v>2154</v>
      </c>
      <c r="C401" t="s">
        <v>3068</v>
      </c>
      <c r="D401">
        <v>831935</v>
      </c>
      <c r="E401" t="s">
        <v>1377</v>
      </c>
      <c r="F401">
        <v>7.59</v>
      </c>
      <c r="G401" s="2">
        <v>43553.211053240739</v>
      </c>
      <c r="H401" s="2">
        <v>44816.574826388889</v>
      </c>
    </row>
    <row r="402" spans="1:8" x14ac:dyDescent="0.25">
      <c r="A402" t="s">
        <v>3474</v>
      </c>
      <c r="B402">
        <v>1667</v>
      </c>
      <c r="C402" t="s">
        <v>3068</v>
      </c>
      <c r="D402">
        <v>3750985</v>
      </c>
      <c r="E402" t="s">
        <v>3071</v>
      </c>
      <c r="F402">
        <v>6.77</v>
      </c>
      <c r="G402" s="2">
        <v>42242.011481481481</v>
      </c>
      <c r="H402" s="2">
        <v>44777.159560185188</v>
      </c>
    </row>
    <row r="403" spans="1:8" x14ac:dyDescent="0.25">
      <c r="A403" t="s">
        <v>3475</v>
      </c>
      <c r="B403">
        <v>1194</v>
      </c>
      <c r="C403" t="s">
        <v>3075</v>
      </c>
      <c r="D403">
        <v>1166230</v>
      </c>
      <c r="E403" t="s">
        <v>1377</v>
      </c>
      <c r="F403">
        <v>8.48</v>
      </c>
      <c r="G403" s="2">
        <v>43938.906782407408</v>
      </c>
      <c r="H403" s="2">
        <v>44973.08384259259</v>
      </c>
    </row>
    <row r="404" spans="1:8" x14ac:dyDescent="0.25">
      <c r="A404" t="s">
        <v>3476</v>
      </c>
      <c r="B404">
        <v>2185</v>
      </c>
      <c r="C404" t="s">
        <v>3077</v>
      </c>
      <c r="D404">
        <v>2138919</v>
      </c>
      <c r="E404" t="s">
        <v>3071</v>
      </c>
      <c r="F404">
        <v>7.7</v>
      </c>
      <c r="G404" s="2">
        <v>40981.818391203713</v>
      </c>
      <c r="H404" s="2">
        <v>44471.83116898148</v>
      </c>
    </row>
    <row r="405" spans="1:8" x14ac:dyDescent="0.25">
      <c r="A405" t="s">
        <v>3477</v>
      </c>
      <c r="B405">
        <v>2306</v>
      </c>
      <c r="C405" t="s">
        <v>3077</v>
      </c>
      <c r="D405">
        <v>4951796</v>
      </c>
      <c r="E405" t="s">
        <v>1374</v>
      </c>
      <c r="F405">
        <v>7.23</v>
      </c>
      <c r="G405" s="2">
        <v>39733.984097222223</v>
      </c>
      <c r="H405" s="2">
        <v>44751.703865740739</v>
      </c>
    </row>
    <row r="406" spans="1:8" x14ac:dyDescent="0.25">
      <c r="A406" t="s">
        <v>3478</v>
      </c>
      <c r="B406">
        <v>2419</v>
      </c>
      <c r="C406" t="s">
        <v>3075</v>
      </c>
      <c r="D406">
        <v>2293270</v>
      </c>
      <c r="E406" t="s">
        <v>1377</v>
      </c>
      <c r="F406">
        <v>9.74</v>
      </c>
      <c r="G406" s="2">
        <v>42077.580937500003</v>
      </c>
      <c r="H406" s="2">
        <v>44879.62599537037</v>
      </c>
    </row>
    <row r="407" spans="1:8" x14ac:dyDescent="0.25">
      <c r="A407" t="s">
        <v>3479</v>
      </c>
      <c r="B407">
        <v>1913</v>
      </c>
      <c r="C407" t="s">
        <v>3068</v>
      </c>
      <c r="D407">
        <v>752601</v>
      </c>
      <c r="E407" t="s">
        <v>1377</v>
      </c>
      <c r="F407">
        <v>5.1100000000000003</v>
      </c>
      <c r="G407" s="2">
        <v>42225.718460648153</v>
      </c>
      <c r="H407" s="2">
        <v>45115.746053240742</v>
      </c>
    </row>
    <row r="408" spans="1:8" x14ac:dyDescent="0.25">
      <c r="A408" t="s">
        <v>3480</v>
      </c>
      <c r="B408">
        <v>1802</v>
      </c>
      <c r="C408" t="s">
        <v>3068</v>
      </c>
      <c r="D408">
        <v>3631867</v>
      </c>
      <c r="E408" t="s">
        <v>1377</v>
      </c>
      <c r="F408">
        <v>8.24</v>
      </c>
      <c r="G408" s="2">
        <v>43819.55672453704</v>
      </c>
      <c r="H408" s="2">
        <v>45098.794861111113</v>
      </c>
    </row>
    <row r="409" spans="1:8" x14ac:dyDescent="0.25">
      <c r="A409" t="s">
        <v>3481</v>
      </c>
      <c r="B409">
        <v>1645</v>
      </c>
      <c r="C409" t="s">
        <v>3080</v>
      </c>
      <c r="D409">
        <v>4475126</v>
      </c>
      <c r="E409" t="s">
        <v>1374</v>
      </c>
      <c r="F409">
        <v>7.85</v>
      </c>
      <c r="G409" s="2">
        <v>44049.053703703707</v>
      </c>
      <c r="H409" s="2">
        <v>44766.469641203701</v>
      </c>
    </row>
    <row r="410" spans="1:8" x14ac:dyDescent="0.25">
      <c r="A410" t="s">
        <v>3482</v>
      </c>
      <c r="B410">
        <v>1335</v>
      </c>
      <c r="C410" t="s">
        <v>3077</v>
      </c>
      <c r="D410">
        <v>1381413</v>
      </c>
      <c r="E410" t="s">
        <v>1374</v>
      </c>
      <c r="F410">
        <v>7.11</v>
      </c>
      <c r="G410" s="2">
        <v>42173.840995370367</v>
      </c>
      <c r="H410" s="2">
        <v>44989.320381944453</v>
      </c>
    </row>
    <row r="411" spans="1:8" x14ac:dyDescent="0.25">
      <c r="A411" t="s">
        <v>3483</v>
      </c>
      <c r="B411">
        <v>1490</v>
      </c>
      <c r="C411" t="s">
        <v>3087</v>
      </c>
      <c r="D411">
        <v>1082978</v>
      </c>
      <c r="E411" t="s">
        <v>3071</v>
      </c>
      <c r="F411">
        <v>6.26</v>
      </c>
      <c r="G411" s="2">
        <v>43017.091805555552</v>
      </c>
      <c r="H411" s="2">
        <v>44527.265856481477</v>
      </c>
    </row>
    <row r="412" spans="1:8" x14ac:dyDescent="0.25">
      <c r="A412" t="s">
        <v>3484</v>
      </c>
      <c r="B412">
        <v>2153</v>
      </c>
      <c r="C412" t="s">
        <v>3087</v>
      </c>
      <c r="D412">
        <v>3830028</v>
      </c>
      <c r="E412" t="s">
        <v>3071</v>
      </c>
      <c r="F412">
        <v>6.29</v>
      </c>
      <c r="G412" s="2">
        <v>43827.850856481477</v>
      </c>
      <c r="H412" s="2">
        <v>44883.045520833337</v>
      </c>
    </row>
    <row r="413" spans="1:8" x14ac:dyDescent="0.25">
      <c r="A413" t="s">
        <v>3485</v>
      </c>
      <c r="B413">
        <v>2415</v>
      </c>
      <c r="C413" t="s">
        <v>3068</v>
      </c>
      <c r="D413">
        <v>1860979</v>
      </c>
      <c r="E413" t="s">
        <v>1377</v>
      </c>
      <c r="F413">
        <v>7.13</v>
      </c>
      <c r="G413" s="2">
        <v>42045.077569444453</v>
      </c>
      <c r="H413" s="2">
        <v>44596.303206018521</v>
      </c>
    </row>
    <row r="414" spans="1:8" x14ac:dyDescent="0.25">
      <c r="A414" t="s">
        <v>3486</v>
      </c>
      <c r="B414">
        <v>1421</v>
      </c>
      <c r="C414" t="s">
        <v>3080</v>
      </c>
      <c r="D414">
        <v>410262</v>
      </c>
      <c r="E414" t="s">
        <v>1377</v>
      </c>
      <c r="F414">
        <v>8.77</v>
      </c>
      <c r="G414" s="2">
        <v>41373.606099537043</v>
      </c>
      <c r="H414" s="2">
        <v>44634.376238425917</v>
      </c>
    </row>
    <row r="415" spans="1:8" x14ac:dyDescent="0.25">
      <c r="A415" t="s">
        <v>3487</v>
      </c>
      <c r="B415">
        <v>1294</v>
      </c>
      <c r="C415" t="s">
        <v>3080</v>
      </c>
      <c r="D415">
        <v>4602958</v>
      </c>
      <c r="E415" t="s">
        <v>1377</v>
      </c>
      <c r="F415">
        <v>5.48</v>
      </c>
      <c r="G415" s="2">
        <v>40101.608576388891</v>
      </c>
      <c r="H415" s="2">
        <v>45003.196747685193</v>
      </c>
    </row>
    <row r="416" spans="1:8" x14ac:dyDescent="0.25">
      <c r="A416" t="s">
        <v>3488</v>
      </c>
      <c r="B416">
        <v>1931</v>
      </c>
      <c r="C416" t="s">
        <v>3070</v>
      </c>
      <c r="D416">
        <v>4162891</v>
      </c>
      <c r="E416" t="s">
        <v>1374</v>
      </c>
      <c r="F416">
        <v>9.48</v>
      </c>
      <c r="G416" s="2">
        <v>40266.132303240738</v>
      </c>
      <c r="H416" s="2">
        <v>44800.441851851851</v>
      </c>
    </row>
    <row r="417" spans="1:8" x14ac:dyDescent="0.25">
      <c r="A417" t="s">
        <v>3489</v>
      </c>
      <c r="B417">
        <v>2317</v>
      </c>
      <c r="C417" t="s">
        <v>3087</v>
      </c>
      <c r="D417">
        <v>448433</v>
      </c>
      <c r="E417" t="s">
        <v>1374</v>
      </c>
      <c r="F417">
        <v>7.97</v>
      </c>
      <c r="G417" s="2">
        <v>41723.999189814807</v>
      </c>
      <c r="H417" s="2">
        <v>44615.432175925933</v>
      </c>
    </row>
    <row r="418" spans="1:8" x14ac:dyDescent="0.25">
      <c r="A418" t="s">
        <v>3490</v>
      </c>
      <c r="B418">
        <v>2047</v>
      </c>
      <c r="C418" t="s">
        <v>3068</v>
      </c>
      <c r="D418">
        <v>4136116</v>
      </c>
      <c r="E418" t="s">
        <v>1374</v>
      </c>
      <c r="F418">
        <v>8.7899999999999991</v>
      </c>
      <c r="G418" s="2">
        <v>43721.955185185187</v>
      </c>
      <c r="H418" s="2">
        <v>44892.747187499997</v>
      </c>
    </row>
    <row r="419" spans="1:8" x14ac:dyDescent="0.25">
      <c r="A419" t="s">
        <v>3491</v>
      </c>
      <c r="B419">
        <v>1067</v>
      </c>
      <c r="C419" t="s">
        <v>3075</v>
      </c>
      <c r="D419">
        <v>3265761</v>
      </c>
      <c r="E419" t="s">
        <v>1377</v>
      </c>
      <c r="F419">
        <v>5.5</v>
      </c>
      <c r="G419" s="2">
        <v>41121.340902777767</v>
      </c>
      <c r="H419" s="2">
        <v>44647.932858796303</v>
      </c>
    </row>
    <row r="420" spans="1:8" x14ac:dyDescent="0.25">
      <c r="A420" t="s">
        <v>3492</v>
      </c>
      <c r="B420">
        <v>1771</v>
      </c>
      <c r="C420" t="s">
        <v>3077</v>
      </c>
      <c r="D420">
        <v>3202468</v>
      </c>
      <c r="E420" t="s">
        <v>1374</v>
      </c>
      <c r="F420">
        <v>5.0999999999999996</v>
      </c>
      <c r="G420" s="2">
        <v>43058.808553240742</v>
      </c>
      <c r="H420" s="2">
        <v>44551.10670138889</v>
      </c>
    </row>
    <row r="421" spans="1:8" x14ac:dyDescent="0.25">
      <c r="A421" t="s">
        <v>3493</v>
      </c>
      <c r="B421">
        <v>1558</v>
      </c>
      <c r="C421" t="s">
        <v>3075</v>
      </c>
      <c r="D421">
        <v>623179</v>
      </c>
      <c r="E421" t="s">
        <v>1374</v>
      </c>
      <c r="F421">
        <v>7.13</v>
      </c>
      <c r="G421" s="2">
        <v>41531.702303240738</v>
      </c>
      <c r="H421" s="2">
        <v>44620.596296296288</v>
      </c>
    </row>
    <row r="422" spans="1:8" x14ac:dyDescent="0.25">
      <c r="A422" t="s">
        <v>3494</v>
      </c>
      <c r="B422">
        <v>1867</v>
      </c>
      <c r="C422" t="s">
        <v>3070</v>
      </c>
      <c r="D422">
        <v>2294494</v>
      </c>
      <c r="E422" t="s">
        <v>3071</v>
      </c>
      <c r="F422">
        <v>9.4700000000000006</v>
      </c>
      <c r="G422" s="2">
        <v>40210.375347222223</v>
      </c>
      <c r="H422" s="2">
        <v>44968.116053240738</v>
      </c>
    </row>
    <row r="423" spans="1:8" x14ac:dyDescent="0.25">
      <c r="A423" t="s">
        <v>3495</v>
      </c>
      <c r="B423">
        <v>1554</v>
      </c>
      <c r="C423" t="s">
        <v>3070</v>
      </c>
      <c r="D423">
        <v>4333434</v>
      </c>
      <c r="E423" t="s">
        <v>1374</v>
      </c>
      <c r="F423">
        <v>8.32</v>
      </c>
      <c r="G423" s="2">
        <v>44698.857268518521</v>
      </c>
      <c r="H423" s="2">
        <v>44690.857268518521</v>
      </c>
    </row>
    <row r="424" spans="1:8" x14ac:dyDescent="0.25">
      <c r="A424" t="s">
        <v>3496</v>
      </c>
      <c r="B424">
        <v>1396</v>
      </c>
      <c r="C424" t="s">
        <v>3087</v>
      </c>
      <c r="D424">
        <v>3753245</v>
      </c>
      <c r="E424" t="s">
        <v>1374</v>
      </c>
      <c r="F424">
        <v>8.35</v>
      </c>
      <c r="G424" s="2">
        <v>40220.309965277767</v>
      </c>
      <c r="H424" s="2">
        <v>45115.967326388891</v>
      </c>
    </row>
    <row r="425" spans="1:8" x14ac:dyDescent="0.25">
      <c r="A425" t="s">
        <v>3497</v>
      </c>
      <c r="B425">
        <v>2239</v>
      </c>
      <c r="C425" t="s">
        <v>3077</v>
      </c>
      <c r="D425">
        <v>840380</v>
      </c>
      <c r="E425" t="s">
        <v>1374</v>
      </c>
      <c r="F425">
        <v>6.7</v>
      </c>
      <c r="G425" s="2">
        <v>42075.022280092591</v>
      </c>
      <c r="H425" s="2">
        <v>44654.157025462962</v>
      </c>
    </row>
    <row r="426" spans="1:8" x14ac:dyDescent="0.25">
      <c r="A426" t="s">
        <v>3498</v>
      </c>
      <c r="B426">
        <v>1784</v>
      </c>
      <c r="C426" t="s">
        <v>3077</v>
      </c>
      <c r="D426">
        <v>3412876</v>
      </c>
      <c r="E426" t="s">
        <v>3071</v>
      </c>
      <c r="F426">
        <v>9.9600000000000009</v>
      </c>
      <c r="G426" s="2">
        <v>44064.690810185188</v>
      </c>
      <c r="H426" s="2">
        <v>44614.632326388892</v>
      </c>
    </row>
    <row r="427" spans="1:8" x14ac:dyDescent="0.25">
      <c r="A427" t="s">
        <v>3499</v>
      </c>
      <c r="B427">
        <v>1836</v>
      </c>
      <c r="C427" t="s">
        <v>3068</v>
      </c>
      <c r="D427">
        <v>4690704</v>
      </c>
      <c r="E427" t="s">
        <v>1374</v>
      </c>
      <c r="F427">
        <v>7.63</v>
      </c>
      <c r="G427" s="2">
        <v>43854.048831018517</v>
      </c>
      <c r="H427" s="2">
        <v>45000.909178240741</v>
      </c>
    </row>
    <row r="428" spans="1:8" x14ac:dyDescent="0.25">
      <c r="A428" t="s">
        <v>3500</v>
      </c>
      <c r="B428">
        <v>1993</v>
      </c>
      <c r="C428" t="s">
        <v>3077</v>
      </c>
      <c r="D428">
        <v>3632240</v>
      </c>
      <c r="E428" t="s">
        <v>1374</v>
      </c>
      <c r="F428">
        <v>7.53</v>
      </c>
      <c r="G428" s="2">
        <v>42493.11645833333</v>
      </c>
      <c r="H428" s="2">
        <v>44472.325138888889</v>
      </c>
    </row>
    <row r="429" spans="1:8" x14ac:dyDescent="0.25">
      <c r="A429" t="s">
        <v>3501</v>
      </c>
      <c r="B429">
        <v>1730</v>
      </c>
      <c r="C429" t="s">
        <v>3068</v>
      </c>
      <c r="D429">
        <v>755427</v>
      </c>
      <c r="E429" t="s">
        <v>1374</v>
      </c>
      <c r="F429">
        <v>6.54</v>
      </c>
      <c r="G429" s="2">
        <v>44521.90011574074</v>
      </c>
      <c r="H429" s="2">
        <v>44777.066307870373</v>
      </c>
    </row>
    <row r="430" spans="1:8" x14ac:dyDescent="0.25">
      <c r="A430" t="s">
        <v>3502</v>
      </c>
      <c r="B430">
        <v>2248</v>
      </c>
      <c r="C430" t="s">
        <v>3080</v>
      </c>
      <c r="D430">
        <v>2559529</v>
      </c>
      <c r="E430" t="s">
        <v>1374</v>
      </c>
      <c r="F430">
        <v>8.1300000000000008</v>
      </c>
      <c r="G430" s="2">
        <v>40382.137164351851</v>
      </c>
      <c r="H430" s="2">
        <v>44726.447662037041</v>
      </c>
    </row>
    <row r="431" spans="1:8" x14ac:dyDescent="0.25">
      <c r="A431" t="s">
        <v>3503</v>
      </c>
      <c r="B431">
        <v>2128</v>
      </c>
      <c r="C431" t="s">
        <v>3070</v>
      </c>
      <c r="D431">
        <v>3203835</v>
      </c>
      <c r="E431" t="s">
        <v>1377</v>
      </c>
      <c r="F431">
        <v>8.75</v>
      </c>
      <c r="G431" s="2">
        <v>42819.928726851853</v>
      </c>
      <c r="H431" s="2">
        <v>44519.087870370371</v>
      </c>
    </row>
    <row r="432" spans="1:8" x14ac:dyDescent="0.25">
      <c r="A432" t="s">
        <v>3504</v>
      </c>
      <c r="B432">
        <v>1189</v>
      </c>
      <c r="C432" t="s">
        <v>3077</v>
      </c>
      <c r="D432">
        <v>4792613</v>
      </c>
      <c r="E432" t="s">
        <v>1374</v>
      </c>
      <c r="F432">
        <v>6.12</v>
      </c>
      <c r="G432" s="2">
        <v>39968.194861111107</v>
      </c>
      <c r="H432" s="2">
        <v>44965.137002314812</v>
      </c>
    </row>
    <row r="433" spans="1:8" x14ac:dyDescent="0.25">
      <c r="A433" t="s">
        <v>3505</v>
      </c>
      <c r="B433">
        <v>1910</v>
      </c>
      <c r="C433" t="s">
        <v>3068</v>
      </c>
      <c r="D433">
        <v>3859230</v>
      </c>
      <c r="E433" t="s">
        <v>1377</v>
      </c>
      <c r="F433">
        <v>6.31</v>
      </c>
      <c r="G433" s="2">
        <v>43598.782002314823</v>
      </c>
      <c r="H433" s="2">
        <v>45009.231874999998</v>
      </c>
    </row>
    <row r="434" spans="1:8" x14ac:dyDescent="0.25">
      <c r="A434" t="s">
        <v>3506</v>
      </c>
      <c r="B434">
        <v>1776</v>
      </c>
      <c r="C434" t="s">
        <v>3075</v>
      </c>
      <c r="D434">
        <v>451423</v>
      </c>
      <c r="E434" t="s">
        <v>1374</v>
      </c>
      <c r="F434">
        <v>6.86</v>
      </c>
      <c r="G434" s="2">
        <v>44523.102754629632</v>
      </c>
      <c r="H434" s="2">
        <v>44577.0859375</v>
      </c>
    </row>
    <row r="435" spans="1:8" x14ac:dyDescent="0.25">
      <c r="A435" t="s">
        <v>3507</v>
      </c>
      <c r="B435">
        <v>1301</v>
      </c>
      <c r="C435" t="s">
        <v>3070</v>
      </c>
      <c r="D435">
        <v>529104</v>
      </c>
      <c r="E435" t="s">
        <v>1377</v>
      </c>
      <c r="F435">
        <v>9.2899999999999991</v>
      </c>
      <c r="G435" s="2">
        <v>41169.66510416667</v>
      </c>
      <c r="H435" s="2">
        <v>44750.498865740738</v>
      </c>
    </row>
    <row r="436" spans="1:8" x14ac:dyDescent="0.25">
      <c r="A436" t="s">
        <v>3508</v>
      </c>
      <c r="B436">
        <v>1339</v>
      </c>
      <c r="C436" t="s">
        <v>3087</v>
      </c>
      <c r="D436">
        <v>2157111</v>
      </c>
      <c r="E436" t="s">
        <v>1374</v>
      </c>
      <c r="F436">
        <v>5.8</v>
      </c>
      <c r="G436" s="2">
        <v>42464.807847222219</v>
      </c>
      <c r="H436" s="2">
        <v>45116.398078703707</v>
      </c>
    </row>
    <row r="437" spans="1:8" x14ac:dyDescent="0.25">
      <c r="A437" t="s">
        <v>3509</v>
      </c>
      <c r="B437">
        <v>1701</v>
      </c>
      <c r="C437" t="s">
        <v>3075</v>
      </c>
      <c r="D437">
        <v>2982784</v>
      </c>
      <c r="E437" t="s">
        <v>3071</v>
      </c>
      <c r="F437">
        <v>6.26</v>
      </c>
      <c r="G437" s="2">
        <v>42492.67633101852</v>
      </c>
      <c r="H437" s="2">
        <v>44773.756481481483</v>
      </c>
    </row>
    <row r="438" spans="1:8" x14ac:dyDescent="0.25">
      <c r="A438" t="s">
        <v>3510</v>
      </c>
      <c r="B438">
        <v>2198</v>
      </c>
      <c r="C438" t="s">
        <v>3075</v>
      </c>
      <c r="D438">
        <v>166282</v>
      </c>
      <c r="E438" t="s">
        <v>3071</v>
      </c>
      <c r="F438">
        <v>8.66</v>
      </c>
      <c r="G438" s="2">
        <v>44733.05096064815</v>
      </c>
      <c r="H438" s="2">
        <v>45069.123136574082</v>
      </c>
    </row>
    <row r="439" spans="1:8" x14ac:dyDescent="0.25">
      <c r="A439" t="s">
        <v>3511</v>
      </c>
      <c r="B439">
        <v>2026</v>
      </c>
      <c r="C439" t="s">
        <v>3075</v>
      </c>
      <c r="D439">
        <v>1275072</v>
      </c>
      <c r="E439" t="s">
        <v>1377</v>
      </c>
      <c r="F439">
        <v>7.26</v>
      </c>
      <c r="G439" s="2">
        <v>43439.492222222223</v>
      </c>
      <c r="H439" s="2">
        <v>44790.044907407413</v>
      </c>
    </row>
    <row r="440" spans="1:8" x14ac:dyDescent="0.25">
      <c r="A440" t="s">
        <v>3512</v>
      </c>
      <c r="B440">
        <v>2215</v>
      </c>
      <c r="C440" t="s">
        <v>3070</v>
      </c>
      <c r="D440">
        <v>2970681</v>
      </c>
      <c r="E440" t="s">
        <v>1374</v>
      </c>
      <c r="F440">
        <v>5.32</v>
      </c>
      <c r="G440" s="2">
        <v>43070.125844907408</v>
      </c>
      <c r="H440" s="2">
        <v>44697.276712962957</v>
      </c>
    </row>
    <row r="441" spans="1:8" x14ac:dyDescent="0.25">
      <c r="A441" t="s">
        <v>3513</v>
      </c>
      <c r="B441">
        <v>1076</v>
      </c>
      <c r="C441" t="s">
        <v>3080</v>
      </c>
      <c r="D441">
        <v>413506</v>
      </c>
      <c r="E441" t="s">
        <v>3071</v>
      </c>
      <c r="F441">
        <v>9.68</v>
      </c>
      <c r="G441" s="2">
        <v>44625.89166666667</v>
      </c>
      <c r="H441" s="2">
        <v>45028.474560185183</v>
      </c>
    </row>
    <row r="442" spans="1:8" x14ac:dyDescent="0.25">
      <c r="A442" t="s">
        <v>3514</v>
      </c>
      <c r="B442">
        <v>1433</v>
      </c>
      <c r="C442" t="s">
        <v>3080</v>
      </c>
      <c r="D442">
        <v>592734</v>
      </c>
      <c r="E442" t="s">
        <v>1374</v>
      </c>
      <c r="F442">
        <v>7.84</v>
      </c>
      <c r="G442" s="2">
        <v>42712.147094907406</v>
      </c>
      <c r="H442" s="2">
        <v>45093.765914351847</v>
      </c>
    </row>
    <row r="443" spans="1:8" x14ac:dyDescent="0.25">
      <c r="A443" t="s">
        <v>3515</v>
      </c>
      <c r="B443">
        <v>2483</v>
      </c>
      <c r="C443" t="s">
        <v>3075</v>
      </c>
      <c r="D443">
        <v>1500201</v>
      </c>
      <c r="E443" t="s">
        <v>1377</v>
      </c>
      <c r="F443">
        <v>5</v>
      </c>
      <c r="G443" s="2">
        <v>42994.790324074071</v>
      </c>
      <c r="H443" s="2">
        <v>45116.07613425926</v>
      </c>
    </row>
    <row r="444" spans="1:8" x14ac:dyDescent="0.25">
      <c r="A444" t="s">
        <v>3516</v>
      </c>
      <c r="B444">
        <v>1078</v>
      </c>
      <c r="C444" t="s">
        <v>3068</v>
      </c>
      <c r="D444">
        <v>3244592</v>
      </c>
      <c r="E444" t="s">
        <v>3071</v>
      </c>
      <c r="F444">
        <v>7.22</v>
      </c>
      <c r="G444" s="2">
        <v>41369.322442129633</v>
      </c>
      <c r="H444" s="2">
        <v>45111.08556712963</v>
      </c>
    </row>
    <row r="445" spans="1:8" x14ac:dyDescent="0.25">
      <c r="A445" t="s">
        <v>3517</v>
      </c>
      <c r="B445">
        <v>1576</v>
      </c>
      <c r="C445" t="s">
        <v>3070</v>
      </c>
      <c r="D445">
        <v>4464498</v>
      </c>
      <c r="E445" t="s">
        <v>1374</v>
      </c>
      <c r="F445">
        <v>9.75</v>
      </c>
      <c r="G445" s="2">
        <v>39740.919270833343</v>
      </c>
      <c r="H445" s="2">
        <v>44584.619652777779</v>
      </c>
    </row>
    <row r="446" spans="1:8" x14ac:dyDescent="0.25">
      <c r="A446" t="s">
        <v>3518</v>
      </c>
      <c r="B446">
        <v>2244</v>
      </c>
      <c r="C446" t="s">
        <v>3075</v>
      </c>
      <c r="D446">
        <v>769053</v>
      </c>
      <c r="E446" t="s">
        <v>1374</v>
      </c>
      <c r="F446">
        <v>9.86</v>
      </c>
      <c r="G446" s="2">
        <v>44020.117708333331</v>
      </c>
      <c r="H446" s="2">
        <v>44617.311331018522</v>
      </c>
    </row>
    <row r="447" spans="1:8" x14ac:dyDescent="0.25">
      <c r="A447" t="s">
        <v>3519</v>
      </c>
      <c r="B447">
        <v>1124</v>
      </c>
      <c r="C447" t="s">
        <v>3070</v>
      </c>
      <c r="D447">
        <v>2966525</v>
      </c>
      <c r="E447" t="s">
        <v>3071</v>
      </c>
      <c r="F447">
        <v>8.3800000000000008</v>
      </c>
      <c r="G447" s="2">
        <v>43581.00277777778</v>
      </c>
      <c r="H447" s="2">
        <v>44944.156076388892</v>
      </c>
    </row>
    <row r="448" spans="1:8" x14ac:dyDescent="0.25">
      <c r="A448" t="s">
        <v>3520</v>
      </c>
      <c r="B448">
        <v>2277</v>
      </c>
      <c r="C448" t="s">
        <v>3080</v>
      </c>
      <c r="D448">
        <v>2902054</v>
      </c>
      <c r="E448" t="s">
        <v>1374</v>
      </c>
      <c r="F448">
        <v>6.79</v>
      </c>
      <c r="G448" s="2">
        <v>44229.858449074083</v>
      </c>
      <c r="H448" s="2">
        <v>44605.56523148148</v>
      </c>
    </row>
    <row r="449" spans="1:8" x14ac:dyDescent="0.25">
      <c r="A449" t="s">
        <v>3521</v>
      </c>
      <c r="B449">
        <v>1553</v>
      </c>
      <c r="C449" t="s">
        <v>3077</v>
      </c>
      <c r="D449">
        <v>1888590</v>
      </c>
      <c r="E449" t="s">
        <v>1377</v>
      </c>
      <c r="F449">
        <v>7.81</v>
      </c>
      <c r="G449" s="2">
        <v>42774.396701388891</v>
      </c>
      <c r="H449" s="2">
        <v>44820.703888888893</v>
      </c>
    </row>
    <row r="450" spans="1:8" x14ac:dyDescent="0.25">
      <c r="A450" t="s">
        <v>3522</v>
      </c>
      <c r="B450">
        <v>1293</v>
      </c>
      <c r="C450" t="s">
        <v>3080</v>
      </c>
      <c r="D450">
        <v>2517915</v>
      </c>
      <c r="E450" t="s">
        <v>1377</v>
      </c>
      <c r="F450">
        <v>9.84</v>
      </c>
      <c r="G450" s="2">
        <v>41789.879317129627</v>
      </c>
      <c r="H450" s="2">
        <v>44844.608749999999</v>
      </c>
    </row>
    <row r="451" spans="1:8" x14ac:dyDescent="0.25">
      <c r="A451" t="s">
        <v>3523</v>
      </c>
      <c r="B451">
        <v>2245</v>
      </c>
      <c r="C451" t="s">
        <v>3075</v>
      </c>
      <c r="D451">
        <v>3171522</v>
      </c>
      <c r="E451" t="s">
        <v>3071</v>
      </c>
      <c r="F451">
        <v>6.12</v>
      </c>
      <c r="G451" s="2">
        <v>44177.431585648148</v>
      </c>
      <c r="H451" s="2">
        <v>45024.617708333331</v>
      </c>
    </row>
    <row r="452" spans="1:8" x14ac:dyDescent="0.25">
      <c r="A452" t="s">
        <v>3524</v>
      </c>
      <c r="B452">
        <v>1699</v>
      </c>
      <c r="C452" t="s">
        <v>3080</v>
      </c>
      <c r="D452">
        <v>2473187</v>
      </c>
      <c r="E452" t="s">
        <v>1377</v>
      </c>
      <c r="F452">
        <v>5.27</v>
      </c>
      <c r="G452" s="2">
        <v>41657.891365740739</v>
      </c>
      <c r="H452" s="2">
        <v>45087.742685185192</v>
      </c>
    </row>
    <row r="453" spans="1:8" x14ac:dyDescent="0.25">
      <c r="A453" t="s">
        <v>3525</v>
      </c>
      <c r="B453">
        <v>2136</v>
      </c>
      <c r="C453" t="s">
        <v>3075</v>
      </c>
      <c r="D453">
        <v>440952</v>
      </c>
      <c r="E453" t="s">
        <v>1374</v>
      </c>
      <c r="F453">
        <v>6.5</v>
      </c>
      <c r="G453" s="2">
        <v>41979.86519675926</v>
      </c>
      <c r="H453" s="2">
        <v>44939.618495370371</v>
      </c>
    </row>
    <row r="454" spans="1:8" x14ac:dyDescent="0.25">
      <c r="A454" t="s">
        <v>3526</v>
      </c>
      <c r="B454">
        <v>1659</v>
      </c>
      <c r="C454" t="s">
        <v>3070</v>
      </c>
      <c r="D454">
        <v>2974146</v>
      </c>
      <c r="E454" t="s">
        <v>1377</v>
      </c>
      <c r="F454">
        <v>5.7</v>
      </c>
      <c r="G454" s="2">
        <v>40577.523715277777</v>
      </c>
      <c r="H454" s="2">
        <v>44954.799270833333</v>
      </c>
    </row>
    <row r="455" spans="1:8" x14ac:dyDescent="0.25">
      <c r="A455" t="s">
        <v>3527</v>
      </c>
      <c r="B455">
        <v>2056</v>
      </c>
      <c r="C455" t="s">
        <v>3070</v>
      </c>
      <c r="D455">
        <v>2168157</v>
      </c>
      <c r="E455" t="s">
        <v>1374</v>
      </c>
      <c r="F455">
        <v>7.69</v>
      </c>
      <c r="G455" s="2">
        <v>44402.642152777778</v>
      </c>
      <c r="H455" s="2">
        <v>44790.080277777779</v>
      </c>
    </row>
    <row r="456" spans="1:8" x14ac:dyDescent="0.25">
      <c r="A456" t="s">
        <v>3528</v>
      </c>
      <c r="B456">
        <v>1170</v>
      </c>
      <c r="C456" t="s">
        <v>3080</v>
      </c>
      <c r="D456">
        <v>4523864</v>
      </c>
      <c r="E456" t="s">
        <v>1374</v>
      </c>
      <c r="F456">
        <v>7.88</v>
      </c>
      <c r="G456" s="2">
        <v>42849.863437499997</v>
      </c>
      <c r="H456" s="2">
        <v>44766.030532407407</v>
      </c>
    </row>
    <row r="457" spans="1:8" x14ac:dyDescent="0.25">
      <c r="A457" t="s">
        <v>3529</v>
      </c>
      <c r="B457">
        <v>1818</v>
      </c>
      <c r="C457" t="s">
        <v>3077</v>
      </c>
      <c r="D457">
        <v>2695264</v>
      </c>
      <c r="E457" t="s">
        <v>3071</v>
      </c>
      <c r="F457">
        <v>5.4</v>
      </c>
      <c r="G457" s="2">
        <v>43549.6559375</v>
      </c>
      <c r="H457" s="2">
        <v>45118.952337962961</v>
      </c>
    </row>
    <row r="458" spans="1:8" x14ac:dyDescent="0.25">
      <c r="A458" t="s">
        <v>3530</v>
      </c>
      <c r="B458">
        <v>1191</v>
      </c>
      <c r="C458" t="s">
        <v>3068</v>
      </c>
      <c r="D458">
        <v>3831889</v>
      </c>
      <c r="E458" t="s">
        <v>1374</v>
      </c>
      <c r="F458">
        <v>7.68</v>
      </c>
      <c r="G458" s="2">
        <v>43692.75271990741</v>
      </c>
      <c r="H458" s="2">
        <v>44537.983946759261</v>
      </c>
    </row>
    <row r="459" spans="1:8" x14ac:dyDescent="0.25">
      <c r="A459" t="s">
        <v>3531</v>
      </c>
      <c r="B459">
        <v>2083</v>
      </c>
      <c r="C459" t="s">
        <v>3068</v>
      </c>
      <c r="D459">
        <v>1101425</v>
      </c>
      <c r="E459" t="s">
        <v>3071</v>
      </c>
      <c r="F459">
        <v>5.17</v>
      </c>
      <c r="G459" s="2">
        <v>40424.434999999998</v>
      </c>
      <c r="H459" s="2">
        <v>45049.584490740737</v>
      </c>
    </row>
    <row r="460" spans="1:8" x14ac:dyDescent="0.25">
      <c r="A460" t="s">
        <v>3532</v>
      </c>
      <c r="B460">
        <v>2423</v>
      </c>
      <c r="C460" t="s">
        <v>3077</v>
      </c>
      <c r="D460">
        <v>570631</v>
      </c>
      <c r="E460" t="s">
        <v>1377</v>
      </c>
      <c r="F460">
        <v>7.48</v>
      </c>
      <c r="G460" s="2">
        <v>40670.997974537036</v>
      </c>
      <c r="H460" s="2">
        <v>44551.043043981481</v>
      </c>
    </row>
    <row r="461" spans="1:8" x14ac:dyDescent="0.25">
      <c r="A461" t="s">
        <v>3533</v>
      </c>
      <c r="B461">
        <v>1723</v>
      </c>
      <c r="C461" t="s">
        <v>3087</v>
      </c>
      <c r="D461">
        <v>2958284</v>
      </c>
      <c r="E461" t="s">
        <v>1374</v>
      </c>
      <c r="F461">
        <v>8.4</v>
      </c>
      <c r="G461" s="2">
        <v>44236.975057870368</v>
      </c>
      <c r="H461" s="2">
        <v>44794.238055555557</v>
      </c>
    </row>
    <row r="462" spans="1:8" x14ac:dyDescent="0.25">
      <c r="A462" t="s">
        <v>3534</v>
      </c>
      <c r="B462">
        <v>1734</v>
      </c>
      <c r="C462" t="s">
        <v>3070</v>
      </c>
      <c r="D462">
        <v>2983313</v>
      </c>
      <c r="E462" t="s">
        <v>3071</v>
      </c>
      <c r="F462">
        <v>7.72</v>
      </c>
      <c r="G462" s="2">
        <v>40695.30841435185</v>
      </c>
      <c r="H462" s="2">
        <v>44718.387418981481</v>
      </c>
    </row>
    <row r="463" spans="1:8" x14ac:dyDescent="0.25">
      <c r="A463" t="s">
        <v>3535</v>
      </c>
      <c r="B463">
        <v>2030</v>
      </c>
      <c r="C463" t="s">
        <v>3077</v>
      </c>
      <c r="D463">
        <v>4673497</v>
      </c>
      <c r="E463" t="s">
        <v>1374</v>
      </c>
      <c r="F463">
        <v>9.65</v>
      </c>
      <c r="G463" s="2">
        <v>40706.578888888893</v>
      </c>
      <c r="H463" s="2">
        <v>45113.680567129632</v>
      </c>
    </row>
    <row r="464" spans="1:8" x14ac:dyDescent="0.25">
      <c r="A464" t="s">
        <v>3536</v>
      </c>
      <c r="B464">
        <v>1168</v>
      </c>
      <c r="C464" t="s">
        <v>3075</v>
      </c>
      <c r="D464">
        <v>470197</v>
      </c>
      <c r="E464" t="s">
        <v>1374</v>
      </c>
      <c r="F464">
        <v>9.26</v>
      </c>
      <c r="G464" s="2">
        <v>42347.017847222232</v>
      </c>
      <c r="H464" s="2">
        <v>45075.034479166658</v>
      </c>
    </row>
    <row r="465" spans="1:8" x14ac:dyDescent="0.25">
      <c r="A465" t="s">
        <v>3537</v>
      </c>
      <c r="B465">
        <v>2022</v>
      </c>
      <c r="C465" t="s">
        <v>3077</v>
      </c>
      <c r="D465">
        <v>4454581</v>
      </c>
      <c r="E465" t="s">
        <v>3071</v>
      </c>
      <c r="F465">
        <v>5.16</v>
      </c>
      <c r="G465" s="2">
        <v>43824.724745370368</v>
      </c>
      <c r="H465" s="2">
        <v>44703.783761574072</v>
      </c>
    </row>
    <row r="466" spans="1:8" x14ac:dyDescent="0.25">
      <c r="A466" t="s">
        <v>3538</v>
      </c>
      <c r="B466">
        <v>1487</v>
      </c>
      <c r="C466" t="s">
        <v>3068</v>
      </c>
      <c r="D466">
        <v>3435531</v>
      </c>
      <c r="E466" t="s">
        <v>1374</v>
      </c>
      <c r="F466">
        <v>7.46</v>
      </c>
      <c r="G466" s="2">
        <v>44605.848703703698</v>
      </c>
      <c r="H466" s="2">
        <v>45076.544259259259</v>
      </c>
    </row>
    <row r="467" spans="1:8" x14ac:dyDescent="0.25">
      <c r="A467" t="s">
        <v>3539</v>
      </c>
      <c r="B467">
        <v>2147</v>
      </c>
      <c r="C467" t="s">
        <v>3087</v>
      </c>
      <c r="D467">
        <v>4291050</v>
      </c>
      <c r="E467" t="s">
        <v>1374</v>
      </c>
      <c r="F467">
        <v>5.88</v>
      </c>
      <c r="G467" s="2">
        <v>44331.518182870372</v>
      </c>
      <c r="H467" s="2">
        <v>44817.300173611111</v>
      </c>
    </row>
    <row r="468" spans="1:8" x14ac:dyDescent="0.25">
      <c r="A468" t="s">
        <v>3540</v>
      </c>
      <c r="B468">
        <v>1144</v>
      </c>
      <c r="C468" t="s">
        <v>3077</v>
      </c>
      <c r="D468">
        <v>3748700</v>
      </c>
      <c r="E468" t="s">
        <v>1377</v>
      </c>
      <c r="F468">
        <v>6.82</v>
      </c>
      <c r="G468" s="2">
        <v>41220.494409722232</v>
      </c>
      <c r="H468" s="2">
        <v>44934.39162037037</v>
      </c>
    </row>
    <row r="469" spans="1:8" x14ac:dyDescent="0.25">
      <c r="A469" t="s">
        <v>3541</v>
      </c>
      <c r="B469">
        <v>1740</v>
      </c>
      <c r="C469" t="s">
        <v>3075</v>
      </c>
      <c r="D469">
        <v>2509257</v>
      </c>
      <c r="E469" t="s">
        <v>1374</v>
      </c>
      <c r="F469">
        <v>5.27</v>
      </c>
      <c r="G469" s="2">
        <v>42427.755891203713</v>
      </c>
      <c r="H469" s="2">
        <v>44844.484918981478</v>
      </c>
    </row>
    <row r="470" spans="1:8" x14ac:dyDescent="0.25">
      <c r="A470" t="s">
        <v>3542</v>
      </c>
      <c r="B470">
        <v>2038</v>
      </c>
      <c r="C470" t="s">
        <v>3068</v>
      </c>
      <c r="D470">
        <v>165223</v>
      </c>
      <c r="E470" t="s">
        <v>3071</v>
      </c>
      <c r="F470">
        <v>9.6199999999999992</v>
      </c>
      <c r="G470" s="2">
        <v>42004.824236111112</v>
      </c>
      <c r="H470" s="2">
        <v>44685.960659722223</v>
      </c>
    </row>
    <row r="471" spans="1:8" x14ac:dyDescent="0.25">
      <c r="A471" t="s">
        <v>3543</v>
      </c>
      <c r="B471">
        <v>2124</v>
      </c>
      <c r="C471" t="s">
        <v>3068</v>
      </c>
      <c r="D471">
        <v>3592366</v>
      </c>
      <c r="E471" t="s">
        <v>1374</v>
      </c>
      <c r="F471">
        <v>9.15</v>
      </c>
      <c r="G471" s="2">
        <v>42897.800509259258</v>
      </c>
      <c r="H471" s="2">
        <v>44584.870347222219</v>
      </c>
    </row>
    <row r="472" spans="1:8" x14ac:dyDescent="0.25">
      <c r="A472" t="s">
        <v>3544</v>
      </c>
      <c r="B472">
        <v>2225</v>
      </c>
      <c r="C472" t="s">
        <v>3077</v>
      </c>
      <c r="D472">
        <v>153245</v>
      </c>
      <c r="E472" t="s">
        <v>3071</v>
      </c>
      <c r="F472">
        <v>8.2799999999999994</v>
      </c>
      <c r="G472" s="2">
        <v>41266.206828703696</v>
      </c>
      <c r="H472" s="2">
        <v>44849.791643518518</v>
      </c>
    </row>
    <row r="473" spans="1:8" x14ac:dyDescent="0.25">
      <c r="A473" t="s">
        <v>3545</v>
      </c>
      <c r="B473">
        <v>2251</v>
      </c>
      <c r="C473" t="s">
        <v>3070</v>
      </c>
      <c r="D473">
        <v>2729270</v>
      </c>
      <c r="E473" t="s">
        <v>1377</v>
      </c>
      <c r="F473">
        <v>6.44</v>
      </c>
      <c r="G473" s="2">
        <v>41448.515115740738</v>
      </c>
      <c r="H473" s="2">
        <v>44563.283078703702</v>
      </c>
    </row>
    <row r="474" spans="1:8" x14ac:dyDescent="0.25">
      <c r="A474" t="s">
        <v>3546</v>
      </c>
      <c r="B474">
        <v>2239</v>
      </c>
      <c r="C474" t="s">
        <v>3075</v>
      </c>
      <c r="D474">
        <v>3246418</v>
      </c>
      <c r="E474" t="s">
        <v>1377</v>
      </c>
      <c r="F474">
        <v>7.42</v>
      </c>
      <c r="G474" s="2">
        <v>42277.780034722222</v>
      </c>
      <c r="H474" s="2">
        <v>44916.616041666668</v>
      </c>
    </row>
    <row r="475" spans="1:8" x14ac:dyDescent="0.25">
      <c r="A475" t="s">
        <v>3547</v>
      </c>
      <c r="B475">
        <v>1076</v>
      </c>
      <c r="C475" t="s">
        <v>3075</v>
      </c>
      <c r="D475">
        <v>4192030</v>
      </c>
      <c r="E475" t="s">
        <v>3071</v>
      </c>
      <c r="F475">
        <v>6.68</v>
      </c>
      <c r="G475" s="2">
        <v>44052.315891203703</v>
      </c>
      <c r="H475" s="2">
        <v>44726.705092592587</v>
      </c>
    </row>
    <row r="476" spans="1:8" x14ac:dyDescent="0.25">
      <c r="A476" t="s">
        <v>3548</v>
      </c>
      <c r="B476">
        <v>2386</v>
      </c>
      <c r="C476" t="s">
        <v>3075</v>
      </c>
      <c r="D476">
        <v>4581994</v>
      </c>
      <c r="E476" t="s">
        <v>1377</v>
      </c>
      <c r="F476">
        <v>6.11</v>
      </c>
      <c r="G476" s="2">
        <v>43998.413287037038</v>
      </c>
      <c r="H476" s="2">
        <v>44763.3591087963</v>
      </c>
    </row>
    <row r="477" spans="1:8" x14ac:dyDescent="0.25">
      <c r="A477" t="s">
        <v>3549</v>
      </c>
      <c r="B477">
        <v>1454</v>
      </c>
      <c r="C477" t="s">
        <v>3068</v>
      </c>
      <c r="D477">
        <v>1116857</v>
      </c>
      <c r="E477" t="s">
        <v>1374</v>
      </c>
      <c r="F477">
        <v>5.8</v>
      </c>
      <c r="G477" s="2">
        <v>40102.138194444437</v>
      </c>
      <c r="H477" s="2">
        <v>45127.584502314807</v>
      </c>
    </row>
    <row r="478" spans="1:8" x14ac:dyDescent="0.25">
      <c r="A478" t="s">
        <v>3550</v>
      </c>
      <c r="B478">
        <v>1568</v>
      </c>
      <c r="C478" t="s">
        <v>3087</v>
      </c>
      <c r="D478">
        <v>3205765</v>
      </c>
      <c r="E478" t="s">
        <v>3071</v>
      </c>
      <c r="F478">
        <v>5.3</v>
      </c>
      <c r="G478" s="2">
        <v>40449.267534722218</v>
      </c>
      <c r="H478" s="2">
        <v>44993.469965277778</v>
      </c>
    </row>
    <row r="479" spans="1:8" x14ac:dyDescent="0.25">
      <c r="A479" t="s">
        <v>3551</v>
      </c>
      <c r="B479">
        <v>2243</v>
      </c>
      <c r="C479" t="s">
        <v>3077</v>
      </c>
      <c r="D479">
        <v>1636648</v>
      </c>
      <c r="E479" t="s">
        <v>1377</v>
      </c>
      <c r="F479">
        <v>7.52</v>
      </c>
      <c r="G479" s="2">
        <v>41353.225138888891</v>
      </c>
      <c r="H479" s="2">
        <v>44728.281956018523</v>
      </c>
    </row>
    <row r="480" spans="1:8" x14ac:dyDescent="0.25">
      <c r="A480" t="s">
        <v>3552</v>
      </c>
      <c r="B480">
        <v>1131</v>
      </c>
      <c r="C480" t="s">
        <v>3080</v>
      </c>
      <c r="D480">
        <v>1343468</v>
      </c>
      <c r="E480" t="s">
        <v>1377</v>
      </c>
      <c r="F480">
        <v>7.12</v>
      </c>
      <c r="G480" s="2">
        <v>40465.663240740738</v>
      </c>
      <c r="H480" s="2">
        <v>44783.567152777781</v>
      </c>
    </row>
    <row r="481" spans="1:8" x14ac:dyDescent="0.25">
      <c r="A481" t="s">
        <v>3553</v>
      </c>
      <c r="B481">
        <v>1384</v>
      </c>
      <c r="C481" t="s">
        <v>3075</v>
      </c>
      <c r="D481">
        <v>2306770</v>
      </c>
      <c r="E481" t="s">
        <v>3071</v>
      </c>
      <c r="F481">
        <v>9.41</v>
      </c>
      <c r="G481" s="2">
        <v>42405.506701388891</v>
      </c>
      <c r="H481" s="2">
        <v>44782.194282407407</v>
      </c>
    </row>
    <row r="482" spans="1:8" x14ac:dyDescent="0.25">
      <c r="A482" t="s">
        <v>3554</v>
      </c>
      <c r="B482">
        <v>2089</v>
      </c>
      <c r="C482" t="s">
        <v>3075</v>
      </c>
      <c r="D482">
        <v>336762</v>
      </c>
      <c r="E482" t="s">
        <v>1374</v>
      </c>
      <c r="F482">
        <v>7.63</v>
      </c>
      <c r="G482" s="2">
        <v>43826.553055555552</v>
      </c>
      <c r="H482" s="2">
        <v>44806.288217592592</v>
      </c>
    </row>
    <row r="483" spans="1:8" x14ac:dyDescent="0.25">
      <c r="A483" t="s">
        <v>3555</v>
      </c>
      <c r="B483">
        <v>2325</v>
      </c>
      <c r="C483" t="s">
        <v>3080</v>
      </c>
      <c r="D483">
        <v>3671827</v>
      </c>
      <c r="E483" t="s">
        <v>3071</v>
      </c>
      <c r="F483">
        <v>8.67</v>
      </c>
      <c r="G483" s="2">
        <v>41593.679247685177</v>
      </c>
      <c r="H483" s="2">
        <v>45097.999189814807</v>
      </c>
    </row>
    <row r="484" spans="1:8" x14ac:dyDescent="0.25">
      <c r="A484" t="s">
        <v>3556</v>
      </c>
      <c r="B484">
        <v>2375</v>
      </c>
      <c r="C484" t="s">
        <v>3070</v>
      </c>
      <c r="D484">
        <v>1611327</v>
      </c>
      <c r="E484" t="s">
        <v>1374</v>
      </c>
      <c r="F484">
        <v>6.19</v>
      </c>
      <c r="G484" s="2">
        <v>42062.998599537037</v>
      </c>
      <c r="H484" s="2">
        <v>44899.624791666669</v>
      </c>
    </row>
    <row r="485" spans="1:8" x14ac:dyDescent="0.25">
      <c r="A485" t="s">
        <v>3557</v>
      </c>
      <c r="B485">
        <v>1595</v>
      </c>
      <c r="C485" t="s">
        <v>3075</v>
      </c>
      <c r="D485">
        <v>1400295</v>
      </c>
      <c r="E485" t="s">
        <v>1377</v>
      </c>
      <c r="F485">
        <v>5.58</v>
      </c>
      <c r="G485" s="2">
        <v>41683.06354166667</v>
      </c>
      <c r="H485" s="2">
        <v>44754.56890046296</v>
      </c>
    </row>
    <row r="486" spans="1:8" x14ac:dyDescent="0.25">
      <c r="A486" t="s">
        <v>3558</v>
      </c>
      <c r="B486">
        <v>1698</v>
      </c>
      <c r="C486" t="s">
        <v>3070</v>
      </c>
      <c r="D486">
        <v>367098</v>
      </c>
      <c r="E486" t="s">
        <v>3071</v>
      </c>
      <c r="F486">
        <v>5.0999999999999996</v>
      </c>
      <c r="G486" s="2">
        <v>44268.987337962957</v>
      </c>
      <c r="H486" s="2">
        <v>44570.025613425933</v>
      </c>
    </row>
    <row r="487" spans="1:8" x14ac:dyDescent="0.25">
      <c r="A487" t="s">
        <v>3559</v>
      </c>
      <c r="B487">
        <v>1870</v>
      </c>
      <c r="C487" t="s">
        <v>3075</v>
      </c>
      <c r="D487">
        <v>3985434</v>
      </c>
      <c r="E487" t="s">
        <v>1374</v>
      </c>
      <c r="F487">
        <v>8.48</v>
      </c>
      <c r="G487" s="2">
        <v>41124.524722222217</v>
      </c>
      <c r="H487" s="2">
        <v>45114.916087962964</v>
      </c>
    </row>
    <row r="488" spans="1:8" x14ac:dyDescent="0.25">
      <c r="A488" t="s">
        <v>3560</v>
      </c>
      <c r="B488">
        <v>1194</v>
      </c>
      <c r="C488" t="s">
        <v>3080</v>
      </c>
      <c r="D488">
        <v>2559117</v>
      </c>
      <c r="E488" t="s">
        <v>1377</v>
      </c>
      <c r="F488">
        <v>6.92</v>
      </c>
      <c r="G488" s="2">
        <v>41024.420370370368</v>
      </c>
      <c r="H488" s="2">
        <v>44842.939467592587</v>
      </c>
    </row>
    <row r="489" spans="1:8" x14ac:dyDescent="0.25">
      <c r="A489" t="s">
        <v>3561</v>
      </c>
      <c r="B489">
        <v>1433</v>
      </c>
      <c r="C489" t="s">
        <v>3077</v>
      </c>
      <c r="D489">
        <v>2346123</v>
      </c>
      <c r="E489" t="s">
        <v>3071</v>
      </c>
      <c r="F489">
        <v>7.91</v>
      </c>
      <c r="G489" s="2">
        <v>40032.125254629631</v>
      </c>
      <c r="H489" s="2">
        <v>44769.582430555558</v>
      </c>
    </row>
    <row r="490" spans="1:8" x14ac:dyDescent="0.25">
      <c r="A490" t="s">
        <v>3562</v>
      </c>
      <c r="B490">
        <v>1950</v>
      </c>
      <c r="C490" t="s">
        <v>3077</v>
      </c>
      <c r="D490">
        <v>3156017</v>
      </c>
      <c r="E490" t="s">
        <v>1374</v>
      </c>
      <c r="F490">
        <v>6.97</v>
      </c>
      <c r="G490" s="2">
        <v>41565.256990740738</v>
      </c>
      <c r="H490" s="2">
        <v>44919.616585648153</v>
      </c>
    </row>
    <row r="491" spans="1:8" x14ac:dyDescent="0.25">
      <c r="A491" t="s">
        <v>3563</v>
      </c>
      <c r="B491">
        <v>1437</v>
      </c>
      <c r="C491" t="s">
        <v>3077</v>
      </c>
      <c r="D491">
        <v>2212677</v>
      </c>
      <c r="E491" t="s">
        <v>1374</v>
      </c>
      <c r="F491">
        <v>7.48</v>
      </c>
      <c r="G491" s="2">
        <v>42660.067962962959</v>
      </c>
      <c r="H491" s="2">
        <v>45055.105185185188</v>
      </c>
    </row>
    <row r="492" spans="1:8" x14ac:dyDescent="0.25">
      <c r="A492" t="s">
        <v>3564</v>
      </c>
      <c r="B492">
        <v>2378</v>
      </c>
      <c r="C492" t="s">
        <v>3075</v>
      </c>
      <c r="D492">
        <v>2324686</v>
      </c>
      <c r="E492" t="s">
        <v>1377</v>
      </c>
      <c r="F492">
        <v>7.11</v>
      </c>
      <c r="G492" s="2">
        <v>44822.639930555553</v>
      </c>
      <c r="H492" s="2">
        <v>44784.639930555553</v>
      </c>
    </row>
    <row r="493" spans="1:8" x14ac:dyDescent="0.25">
      <c r="A493" t="s">
        <v>3565</v>
      </c>
      <c r="B493">
        <v>2255</v>
      </c>
      <c r="C493" t="s">
        <v>3087</v>
      </c>
      <c r="D493">
        <v>2945607</v>
      </c>
      <c r="E493" t="s">
        <v>1374</v>
      </c>
      <c r="F493">
        <v>7.43</v>
      </c>
      <c r="G493" s="2">
        <v>42233.173993055563</v>
      </c>
      <c r="H493" s="2">
        <v>44665.296550925923</v>
      </c>
    </row>
    <row r="494" spans="1:8" x14ac:dyDescent="0.25">
      <c r="A494" t="s">
        <v>3566</v>
      </c>
      <c r="B494">
        <v>1591</v>
      </c>
      <c r="C494" t="s">
        <v>3087</v>
      </c>
      <c r="D494">
        <v>2788349</v>
      </c>
      <c r="E494" t="s">
        <v>1374</v>
      </c>
      <c r="F494">
        <v>7.39</v>
      </c>
      <c r="G494" s="2">
        <v>42124.035601851851</v>
      </c>
      <c r="H494" s="2">
        <v>44901.911458333343</v>
      </c>
    </row>
    <row r="495" spans="1:8" x14ac:dyDescent="0.25">
      <c r="A495" t="s">
        <v>3567</v>
      </c>
      <c r="B495">
        <v>1945</v>
      </c>
      <c r="C495" t="s">
        <v>3070</v>
      </c>
      <c r="D495">
        <v>4934013</v>
      </c>
      <c r="E495" t="s">
        <v>1377</v>
      </c>
      <c r="F495">
        <v>9.2899999999999991</v>
      </c>
      <c r="G495" s="2">
        <v>42414.047060185178</v>
      </c>
      <c r="H495" s="2">
        <v>44972.237905092603</v>
      </c>
    </row>
    <row r="496" spans="1:8" x14ac:dyDescent="0.25">
      <c r="A496" t="s">
        <v>3568</v>
      </c>
      <c r="B496">
        <v>2058</v>
      </c>
      <c r="C496" t="s">
        <v>3087</v>
      </c>
      <c r="D496">
        <v>2805310</v>
      </c>
      <c r="E496" t="s">
        <v>3071</v>
      </c>
      <c r="F496">
        <v>8.17</v>
      </c>
      <c r="G496" s="2">
        <v>43000.696782407409</v>
      </c>
      <c r="H496" s="2">
        <v>44815.823888888888</v>
      </c>
    </row>
    <row r="497" spans="1:8" x14ac:dyDescent="0.25">
      <c r="A497" t="s">
        <v>3569</v>
      </c>
      <c r="B497">
        <v>1850</v>
      </c>
      <c r="C497" t="s">
        <v>3068</v>
      </c>
      <c r="D497">
        <v>4229223</v>
      </c>
      <c r="E497" t="s">
        <v>1374</v>
      </c>
      <c r="F497">
        <v>9.6199999999999992</v>
      </c>
      <c r="G497" s="2">
        <v>44287.338055555563</v>
      </c>
      <c r="H497" s="2">
        <v>44640.314560185187</v>
      </c>
    </row>
    <row r="498" spans="1:8" x14ac:dyDescent="0.25">
      <c r="A498" t="s">
        <v>3570</v>
      </c>
      <c r="B498">
        <v>2176</v>
      </c>
      <c r="C498" t="s">
        <v>3075</v>
      </c>
      <c r="D498">
        <v>3139134</v>
      </c>
      <c r="E498" t="s">
        <v>1374</v>
      </c>
      <c r="F498">
        <v>5.71</v>
      </c>
      <c r="G498" s="2">
        <v>41263.552627314813</v>
      </c>
      <c r="H498" s="2">
        <v>44858.839907407397</v>
      </c>
    </row>
    <row r="499" spans="1:8" x14ac:dyDescent="0.25">
      <c r="A499" t="s">
        <v>3571</v>
      </c>
      <c r="B499">
        <v>1443</v>
      </c>
      <c r="C499" t="s">
        <v>3080</v>
      </c>
      <c r="D499">
        <v>4155390</v>
      </c>
      <c r="E499" t="s">
        <v>1374</v>
      </c>
      <c r="F499">
        <v>7.3</v>
      </c>
      <c r="G499" s="2">
        <v>42699.866006944438</v>
      </c>
      <c r="H499" s="2">
        <v>44679.575972222221</v>
      </c>
    </row>
    <row r="500" spans="1:8" x14ac:dyDescent="0.25">
      <c r="A500" t="s">
        <v>3572</v>
      </c>
      <c r="B500">
        <v>1295</v>
      </c>
      <c r="C500" t="s">
        <v>3077</v>
      </c>
      <c r="D500">
        <v>4320371</v>
      </c>
      <c r="E500" t="s">
        <v>3071</v>
      </c>
      <c r="F500">
        <v>9.51</v>
      </c>
      <c r="G500" s="2">
        <v>44002.948287037027</v>
      </c>
      <c r="H500" s="2">
        <v>44607.296585648153</v>
      </c>
    </row>
    <row r="501" spans="1:8" x14ac:dyDescent="0.25">
      <c r="A501" t="s">
        <v>3573</v>
      </c>
      <c r="B501">
        <v>1265</v>
      </c>
      <c r="C501" t="s">
        <v>3087</v>
      </c>
      <c r="D501">
        <v>2620443</v>
      </c>
      <c r="E501" t="s">
        <v>3071</v>
      </c>
      <c r="F501">
        <v>8.5</v>
      </c>
      <c r="G501" s="2">
        <v>42550.521689814806</v>
      </c>
      <c r="H501" s="2">
        <v>44862.477824074071</v>
      </c>
    </row>
    <row r="502" spans="1:8" x14ac:dyDescent="0.25">
      <c r="A502" t="s">
        <v>3574</v>
      </c>
      <c r="B502">
        <v>2147</v>
      </c>
      <c r="C502" t="s">
        <v>3087</v>
      </c>
      <c r="D502">
        <v>4419517</v>
      </c>
      <c r="E502" t="s">
        <v>3071</v>
      </c>
      <c r="F502">
        <v>6.81</v>
      </c>
      <c r="G502" s="2">
        <v>42602.481145833342</v>
      </c>
      <c r="H502" s="2">
        <v>44636.338819444441</v>
      </c>
    </row>
    <row r="503" spans="1:8" x14ac:dyDescent="0.25">
      <c r="A503" t="s">
        <v>3575</v>
      </c>
      <c r="B503">
        <v>1495</v>
      </c>
      <c r="C503" t="s">
        <v>3075</v>
      </c>
      <c r="D503">
        <v>954483</v>
      </c>
      <c r="E503" t="s">
        <v>1374</v>
      </c>
      <c r="F503">
        <v>7.28</v>
      </c>
      <c r="G503" s="2">
        <v>41002.208981481483</v>
      </c>
      <c r="H503" s="2">
        <v>45097.70034722222</v>
      </c>
    </row>
    <row r="504" spans="1:8" x14ac:dyDescent="0.25">
      <c r="A504" t="s">
        <v>3576</v>
      </c>
      <c r="B504">
        <v>1373</v>
      </c>
      <c r="C504" t="s">
        <v>3087</v>
      </c>
      <c r="D504">
        <v>116581</v>
      </c>
      <c r="E504" t="s">
        <v>3071</v>
      </c>
      <c r="F504">
        <v>9.9600000000000009</v>
      </c>
      <c r="G504" s="2">
        <v>42163.1252662037</v>
      </c>
      <c r="H504" s="2">
        <v>44807.480682870373</v>
      </c>
    </row>
    <row r="505" spans="1:8" x14ac:dyDescent="0.25">
      <c r="A505" t="s">
        <v>3577</v>
      </c>
      <c r="B505">
        <v>1886</v>
      </c>
      <c r="C505" t="s">
        <v>3070</v>
      </c>
      <c r="D505">
        <v>4497287</v>
      </c>
      <c r="E505" t="s">
        <v>1374</v>
      </c>
      <c r="F505">
        <v>5.79</v>
      </c>
      <c r="G505" s="2">
        <v>42345.896215277768</v>
      </c>
      <c r="H505" s="2">
        <v>44984.474710648137</v>
      </c>
    </row>
    <row r="506" spans="1:8" x14ac:dyDescent="0.25">
      <c r="A506" t="s">
        <v>3578</v>
      </c>
      <c r="B506">
        <v>1738</v>
      </c>
      <c r="C506" t="s">
        <v>3087</v>
      </c>
      <c r="D506">
        <v>1427234</v>
      </c>
      <c r="E506" t="s">
        <v>1374</v>
      </c>
      <c r="F506">
        <v>9.1999999999999993</v>
      </c>
      <c r="G506" s="2">
        <v>43145.646192129629</v>
      </c>
      <c r="H506" s="2">
        <v>45098.541296296287</v>
      </c>
    </row>
    <row r="507" spans="1:8" x14ac:dyDescent="0.25">
      <c r="A507" t="s">
        <v>3579</v>
      </c>
      <c r="B507">
        <v>1688</v>
      </c>
      <c r="C507" t="s">
        <v>3087</v>
      </c>
      <c r="D507">
        <v>2918717</v>
      </c>
      <c r="E507" t="s">
        <v>1374</v>
      </c>
      <c r="F507">
        <v>9.1</v>
      </c>
      <c r="G507" s="2">
        <v>40839.491678240738</v>
      </c>
      <c r="H507" s="2">
        <v>44550.998101851852</v>
      </c>
    </row>
    <row r="508" spans="1:8" x14ac:dyDescent="0.25">
      <c r="A508" t="s">
        <v>3580</v>
      </c>
      <c r="B508">
        <v>1400</v>
      </c>
      <c r="C508" t="s">
        <v>3070</v>
      </c>
      <c r="D508">
        <v>4959556</v>
      </c>
      <c r="E508" t="s">
        <v>1374</v>
      </c>
      <c r="F508">
        <v>5.92</v>
      </c>
      <c r="G508" s="2">
        <v>40227.381527777783</v>
      </c>
      <c r="H508" s="2">
        <v>44702.201354166667</v>
      </c>
    </row>
    <row r="509" spans="1:8" x14ac:dyDescent="0.25">
      <c r="A509" t="s">
        <v>3581</v>
      </c>
      <c r="B509">
        <v>1402</v>
      </c>
      <c r="C509" t="s">
        <v>3087</v>
      </c>
      <c r="D509">
        <v>735292</v>
      </c>
      <c r="E509" t="s">
        <v>1377</v>
      </c>
      <c r="F509">
        <v>7.99</v>
      </c>
      <c r="G509" s="2">
        <v>42742.754687499997</v>
      </c>
      <c r="H509" s="2">
        <v>44759.088750000003</v>
      </c>
    </row>
    <row r="510" spans="1:8" x14ac:dyDescent="0.25">
      <c r="A510" t="s">
        <v>3582</v>
      </c>
      <c r="B510">
        <v>2484</v>
      </c>
      <c r="C510" t="s">
        <v>3075</v>
      </c>
      <c r="D510">
        <v>421945</v>
      </c>
      <c r="E510" t="s">
        <v>1374</v>
      </c>
      <c r="F510">
        <v>9.43</v>
      </c>
      <c r="G510" s="2">
        <v>42938.775150462963</v>
      </c>
      <c r="H510" s="2">
        <v>45085.279374999998</v>
      </c>
    </row>
    <row r="511" spans="1:8" x14ac:dyDescent="0.25">
      <c r="A511" t="s">
        <v>3583</v>
      </c>
      <c r="B511">
        <v>1877</v>
      </c>
      <c r="C511" t="s">
        <v>3077</v>
      </c>
      <c r="D511">
        <v>3079550</v>
      </c>
      <c r="E511" t="s">
        <v>1374</v>
      </c>
      <c r="F511">
        <v>8.18</v>
      </c>
      <c r="G511" s="2">
        <v>42898.006793981483</v>
      </c>
      <c r="H511" s="2">
        <v>44862.451701388891</v>
      </c>
    </row>
    <row r="512" spans="1:8" x14ac:dyDescent="0.25">
      <c r="A512" t="s">
        <v>3584</v>
      </c>
      <c r="B512">
        <v>1463</v>
      </c>
      <c r="C512" t="s">
        <v>3077</v>
      </c>
      <c r="D512">
        <v>856262</v>
      </c>
      <c r="E512" t="s">
        <v>1377</v>
      </c>
      <c r="F512">
        <v>8.1</v>
      </c>
      <c r="G512" s="2">
        <v>43196.978506944448</v>
      </c>
      <c r="H512" s="2">
        <v>44475.458310185182</v>
      </c>
    </row>
    <row r="513" spans="1:8" x14ac:dyDescent="0.25">
      <c r="A513" t="s">
        <v>3585</v>
      </c>
      <c r="B513">
        <v>2388</v>
      </c>
      <c r="C513" t="s">
        <v>3087</v>
      </c>
      <c r="D513">
        <v>101949</v>
      </c>
      <c r="E513" t="s">
        <v>3071</v>
      </c>
      <c r="F513">
        <v>6.6</v>
      </c>
      <c r="G513" s="2">
        <v>43937.71702546296</v>
      </c>
      <c r="H513" s="2">
        <v>44533.31658564815</v>
      </c>
    </row>
    <row r="514" spans="1:8" x14ac:dyDescent="0.25">
      <c r="A514" t="s">
        <v>3586</v>
      </c>
      <c r="B514">
        <v>1472</v>
      </c>
      <c r="C514" t="s">
        <v>3077</v>
      </c>
      <c r="D514">
        <v>3668591</v>
      </c>
      <c r="E514" t="s">
        <v>3071</v>
      </c>
      <c r="F514">
        <v>8.56</v>
      </c>
      <c r="G514" s="2">
        <v>41189.502592592587</v>
      </c>
      <c r="H514" s="2">
        <v>44974.385891203703</v>
      </c>
    </row>
    <row r="515" spans="1:8" x14ac:dyDescent="0.25">
      <c r="A515" t="s">
        <v>3587</v>
      </c>
      <c r="B515">
        <v>2463</v>
      </c>
      <c r="C515" t="s">
        <v>3075</v>
      </c>
      <c r="D515">
        <v>2999202</v>
      </c>
      <c r="E515" t="s">
        <v>1374</v>
      </c>
      <c r="F515">
        <v>8.4</v>
      </c>
      <c r="G515" s="2">
        <v>44566.383506944447</v>
      </c>
      <c r="H515" s="2">
        <v>44884.269097222219</v>
      </c>
    </row>
    <row r="516" spans="1:8" x14ac:dyDescent="0.25">
      <c r="A516" t="s">
        <v>3588</v>
      </c>
      <c r="B516">
        <v>1742</v>
      </c>
      <c r="C516" t="s">
        <v>3087</v>
      </c>
      <c r="D516">
        <v>4694172</v>
      </c>
      <c r="E516" t="s">
        <v>3071</v>
      </c>
      <c r="F516">
        <v>5.61</v>
      </c>
      <c r="G516" s="2">
        <v>42940.27679398148</v>
      </c>
      <c r="H516" s="2">
        <v>44970.978460648148</v>
      </c>
    </row>
    <row r="517" spans="1:8" x14ac:dyDescent="0.25">
      <c r="A517" t="s">
        <v>3589</v>
      </c>
      <c r="B517">
        <v>1276</v>
      </c>
      <c r="C517" t="s">
        <v>3087</v>
      </c>
      <c r="D517">
        <v>3127024</v>
      </c>
      <c r="E517" t="s">
        <v>1374</v>
      </c>
      <c r="F517">
        <v>6.78</v>
      </c>
      <c r="G517" s="2">
        <v>42462.000567129631</v>
      </c>
      <c r="H517" s="2">
        <v>44955.09002314815</v>
      </c>
    </row>
    <row r="518" spans="1:8" x14ac:dyDescent="0.25">
      <c r="A518" t="s">
        <v>3590</v>
      </c>
      <c r="B518">
        <v>1579</v>
      </c>
      <c r="C518" t="s">
        <v>3075</v>
      </c>
      <c r="D518">
        <v>1780356</v>
      </c>
      <c r="E518" t="s">
        <v>1377</v>
      </c>
      <c r="F518">
        <v>6.24</v>
      </c>
      <c r="G518" s="2">
        <v>44276.538449074083</v>
      </c>
      <c r="H518" s="2">
        <v>44850.768599537027</v>
      </c>
    </row>
    <row r="519" spans="1:8" x14ac:dyDescent="0.25">
      <c r="A519" t="s">
        <v>3591</v>
      </c>
      <c r="B519">
        <v>1723</v>
      </c>
      <c r="C519" t="s">
        <v>3087</v>
      </c>
      <c r="D519">
        <v>635566</v>
      </c>
      <c r="E519" t="s">
        <v>1374</v>
      </c>
      <c r="F519">
        <v>9.61</v>
      </c>
      <c r="G519" s="2">
        <v>41193.855185185188</v>
      </c>
      <c r="H519" s="2">
        <v>45060.027222222219</v>
      </c>
    </row>
    <row r="520" spans="1:8" x14ac:dyDescent="0.25">
      <c r="A520" t="s">
        <v>3592</v>
      </c>
      <c r="B520">
        <v>1416</v>
      </c>
      <c r="C520" t="s">
        <v>3070</v>
      </c>
      <c r="D520">
        <v>1304883</v>
      </c>
      <c r="E520" t="s">
        <v>3071</v>
      </c>
      <c r="F520">
        <v>5.72</v>
      </c>
      <c r="G520" s="2">
        <v>41052.717870370368</v>
      </c>
      <c r="H520" s="2">
        <v>44965.438900462963</v>
      </c>
    </row>
    <row r="521" spans="1:8" x14ac:dyDescent="0.25">
      <c r="A521" t="s">
        <v>3593</v>
      </c>
      <c r="B521">
        <v>1560</v>
      </c>
      <c r="C521" t="s">
        <v>3075</v>
      </c>
      <c r="D521">
        <v>2653505</v>
      </c>
      <c r="E521" t="s">
        <v>1377</v>
      </c>
      <c r="F521">
        <v>9.4600000000000009</v>
      </c>
      <c r="G521" s="2">
        <v>40850.166412037041</v>
      </c>
      <c r="H521" s="2">
        <v>44954.009942129633</v>
      </c>
    </row>
    <row r="522" spans="1:8" x14ac:dyDescent="0.25">
      <c r="A522" t="s">
        <v>3594</v>
      </c>
      <c r="B522">
        <v>2007</v>
      </c>
      <c r="C522" t="s">
        <v>3075</v>
      </c>
      <c r="D522">
        <v>397170</v>
      </c>
      <c r="E522" t="s">
        <v>1377</v>
      </c>
      <c r="F522">
        <v>8.1</v>
      </c>
      <c r="G522" s="2">
        <v>40113.535011574073</v>
      </c>
      <c r="H522" s="2">
        <v>44820.64947916667</v>
      </c>
    </row>
    <row r="523" spans="1:8" x14ac:dyDescent="0.25">
      <c r="A523" t="s">
        <v>3595</v>
      </c>
      <c r="B523">
        <v>1734</v>
      </c>
      <c r="C523" t="s">
        <v>3068</v>
      </c>
      <c r="D523">
        <v>1206283</v>
      </c>
      <c r="E523" t="s">
        <v>1377</v>
      </c>
      <c r="F523">
        <v>5.87</v>
      </c>
      <c r="G523" s="2">
        <v>41076.82534722222</v>
      </c>
      <c r="H523" s="2">
        <v>45069.746134259258</v>
      </c>
    </row>
    <row r="524" spans="1:8" x14ac:dyDescent="0.25">
      <c r="A524" t="s">
        <v>3596</v>
      </c>
      <c r="B524">
        <v>2231</v>
      </c>
      <c r="C524" t="s">
        <v>3070</v>
      </c>
      <c r="D524">
        <v>4985997</v>
      </c>
      <c r="E524" t="s">
        <v>3071</v>
      </c>
      <c r="F524">
        <v>6.78</v>
      </c>
      <c r="G524" s="2">
        <v>39871.248414351852</v>
      </c>
      <c r="H524" s="2">
        <v>44840.72215277778</v>
      </c>
    </row>
    <row r="525" spans="1:8" x14ac:dyDescent="0.25">
      <c r="A525" t="s">
        <v>3597</v>
      </c>
      <c r="B525">
        <v>1697</v>
      </c>
      <c r="C525" t="s">
        <v>3075</v>
      </c>
      <c r="D525">
        <v>3512019</v>
      </c>
      <c r="E525" t="s">
        <v>1374</v>
      </c>
      <c r="F525">
        <v>9.64</v>
      </c>
      <c r="G525" s="2">
        <v>41719.789583333331</v>
      </c>
      <c r="H525" s="2">
        <v>45019.904780092591</v>
      </c>
    </row>
    <row r="526" spans="1:8" x14ac:dyDescent="0.25">
      <c r="A526" t="s">
        <v>3598</v>
      </c>
      <c r="B526">
        <v>1017</v>
      </c>
      <c r="C526" t="s">
        <v>3070</v>
      </c>
      <c r="D526">
        <v>4938167</v>
      </c>
      <c r="E526" t="s">
        <v>3071</v>
      </c>
      <c r="F526">
        <v>5.77</v>
      </c>
      <c r="G526" s="2">
        <v>40227.472592592603</v>
      </c>
      <c r="H526" s="2">
        <v>45088.15221064815</v>
      </c>
    </row>
    <row r="527" spans="1:8" x14ac:dyDescent="0.25">
      <c r="A527" t="s">
        <v>3599</v>
      </c>
      <c r="B527">
        <v>1536</v>
      </c>
      <c r="C527" t="s">
        <v>3080</v>
      </c>
      <c r="D527">
        <v>4267641</v>
      </c>
      <c r="E527" t="s">
        <v>3071</v>
      </c>
      <c r="F527">
        <v>5.45</v>
      </c>
      <c r="G527" s="2">
        <v>42844.412372685183</v>
      </c>
      <c r="H527" s="2">
        <v>44949.740717592591</v>
      </c>
    </row>
    <row r="528" spans="1:8" x14ac:dyDescent="0.25">
      <c r="A528" t="s">
        <v>3600</v>
      </c>
      <c r="B528">
        <v>1234</v>
      </c>
      <c r="C528" t="s">
        <v>3068</v>
      </c>
      <c r="D528">
        <v>1843154</v>
      </c>
      <c r="E528" t="s">
        <v>1377</v>
      </c>
      <c r="F528">
        <v>5.95</v>
      </c>
      <c r="G528" s="2">
        <v>40684.902789351851</v>
      </c>
      <c r="H528" s="2">
        <v>44946.769155092603</v>
      </c>
    </row>
    <row r="529" spans="1:8" x14ac:dyDescent="0.25">
      <c r="A529" t="s">
        <v>3601</v>
      </c>
      <c r="B529">
        <v>2017</v>
      </c>
      <c r="C529" t="s">
        <v>3087</v>
      </c>
      <c r="D529">
        <v>1300001</v>
      </c>
      <c r="E529" t="s">
        <v>1374</v>
      </c>
      <c r="F529">
        <v>6.23</v>
      </c>
      <c r="G529" s="2">
        <v>42954.996192129627</v>
      </c>
      <c r="H529" s="2">
        <v>45003.722534722219</v>
      </c>
    </row>
    <row r="530" spans="1:8" x14ac:dyDescent="0.25">
      <c r="A530" t="s">
        <v>3602</v>
      </c>
      <c r="B530">
        <v>1425</v>
      </c>
      <c r="C530" t="s">
        <v>3077</v>
      </c>
      <c r="D530">
        <v>1159386</v>
      </c>
      <c r="E530" t="s">
        <v>1374</v>
      </c>
      <c r="F530">
        <v>7.26</v>
      </c>
      <c r="G530" s="2">
        <v>41227.349039351851</v>
      </c>
      <c r="H530" s="2">
        <v>44471.004687499997</v>
      </c>
    </row>
    <row r="531" spans="1:8" x14ac:dyDescent="0.25">
      <c r="A531" t="s">
        <v>3603</v>
      </c>
      <c r="B531">
        <v>1677</v>
      </c>
      <c r="C531" t="s">
        <v>3077</v>
      </c>
      <c r="D531">
        <v>1051802</v>
      </c>
      <c r="E531" t="s">
        <v>1374</v>
      </c>
      <c r="F531">
        <v>9.27</v>
      </c>
      <c r="G531" s="2">
        <v>41989.270949074067</v>
      </c>
      <c r="H531" s="2">
        <v>44500.89303240741</v>
      </c>
    </row>
    <row r="532" spans="1:8" x14ac:dyDescent="0.25">
      <c r="A532" t="s">
        <v>3604</v>
      </c>
      <c r="B532">
        <v>2152</v>
      </c>
      <c r="C532" t="s">
        <v>3068</v>
      </c>
      <c r="D532">
        <v>4972601</v>
      </c>
      <c r="E532" t="s">
        <v>3071</v>
      </c>
      <c r="F532">
        <v>9.4</v>
      </c>
      <c r="G532" s="2">
        <v>43368.740243055552</v>
      </c>
      <c r="H532" s="2">
        <v>44814.005243055559</v>
      </c>
    </row>
    <row r="533" spans="1:8" x14ac:dyDescent="0.25">
      <c r="A533" t="s">
        <v>3605</v>
      </c>
      <c r="B533">
        <v>2299</v>
      </c>
      <c r="C533" t="s">
        <v>3070</v>
      </c>
      <c r="D533">
        <v>3724197</v>
      </c>
      <c r="E533" t="s">
        <v>1374</v>
      </c>
      <c r="F533">
        <v>7.25</v>
      </c>
      <c r="G533" s="2">
        <v>44717.458171296297</v>
      </c>
      <c r="H533" s="2">
        <v>44899.72965277778</v>
      </c>
    </row>
    <row r="534" spans="1:8" x14ac:dyDescent="0.25">
      <c r="A534" t="s">
        <v>3606</v>
      </c>
      <c r="B534">
        <v>1333</v>
      </c>
      <c r="C534" t="s">
        <v>3080</v>
      </c>
      <c r="D534">
        <v>2432481</v>
      </c>
      <c r="E534" t="s">
        <v>3071</v>
      </c>
      <c r="F534">
        <v>9.32</v>
      </c>
      <c r="G534" s="2">
        <v>41208.962222222217</v>
      </c>
      <c r="H534" s="2">
        <v>44774.205868055556</v>
      </c>
    </row>
    <row r="535" spans="1:8" x14ac:dyDescent="0.25">
      <c r="A535" t="s">
        <v>3607</v>
      </c>
      <c r="B535">
        <v>1604</v>
      </c>
      <c r="C535" t="s">
        <v>3080</v>
      </c>
      <c r="D535">
        <v>1996208</v>
      </c>
      <c r="E535" t="s">
        <v>1377</v>
      </c>
      <c r="F535">
        <v>6.6</v>
      </c>
      <c r="G535" s="2">
        <v>44250.805983796286</v>
      </c>
      <c r="H535" s="2">
        <v>44727.962835648148</v>
      </c>
    </row>
    <row r="536" spans="1:8" x14ac:dyDescent="0.25">
      <c r="A536" t="s">
        <v>3608</v>
      </c>
      <c r="B536">
        <v>1312</v>
      </c>
      <c r="C536" t="s">
        <v>3087</v>
      </c>
      <c r="D536">
        <v>3181256</v>
      </c>
      <c r="E536" t="s">
        <v>1374</v>
      </c>
      <c r="F536">
        <v>8.2200000000000006</v>
      </c>
      <c r="G536" s="2">
        <v>41356.254884259259</v>
      </c>
      <c r="H536" s="2">
        <v>44487.612523148149</v>
      </c>
    </row>
    <row r="537" spans="1:8" x14ac:dyDescent="0.25">
      <c r="A537" t="s">
        <v>3609</v>
      </c>
      <c r="B537">
        <v>1347</v>
      </c>
      <c r="C537" t="s">
        <v>3075</v>
      </c>
      <c r="D537">
        <v>1694825</v>
      </c>
      <c r="E537" t="s">
        <v>1377</v>
      </c>
      <c r="F537">
        <v>7.92</v>
      </c>
      <c r="G537" s="2">
        <v>42484.089236111111</v>
      </c>
      <c r="H537" s="2">
        <v>44749.936041666668</v>
      </c>
    </row>
    <row r="538" spans="1:8" x14ac:dyDescent="0.25">
      <c r="A538" t="s">
        <v>3610</v>
      </c>
      <c r="B538">
        <v>1220</v>
      </c>
      <c r="C538" t="s">
        <v>3087</v>
      </c>
      <c r="D538">
        <v>1710645</v>
      </c>
      <c r="E538" t="s">
        <v>1374</v>
      </c>
      <c r="F538">
        <v>7.4</v>
      </c>
      <c r="G538" s="2">
        <v>40283.230185185188</v>
      </c>
      <c r="H538" s="2">
        <v>44497.770509259259</v>
      </c>
    </row>
    <row r="539" spans="1:8" x14ac:dyDescent="0.25">
      <c r="A539" t="s">
        <v>3611</v>
      </c>
      <c r="B539">
        <v>1548</v>
      </c>
      <c r="C539" t="s">
        <v>3070</v>
      </c>
      <c r="D539">
        <v>1369442</v>
      </c>
      <c r="E539" t="s">
        <v>1377</v>
      </c>
      <c r="F539">
        <v>5.49</v>
      </c>
      <c r="G539" s="2">
        <v>39831.445150462961</v>
      </c>
      <c r="H539" s="2">
        <v>45023.910810185182</v>
      </c>
    </row>
    <row r="540" spans="1:8" x14ac:dyDescent="0.25">
      <c r="A540" t="s">
        <v>3612</v>
      </c>
      <c r="B540">
        <v>2402</v>
      </c>
      <c r="C540" t="s">
        <v>3075</v>
      </c>
      <c r="D540">
        <v>3871779</v>
      </c>
      <c r="E540" t="s">
        <v>1374</v>
      </c>
      <c r="F540">
        <v>5.75</v>
      </c>
      <c r="G540" s="2">
        <v>40790.621631944443</v>
      </c>
      <c r="H540" s="2">
        <v>45033.746562499997</v>
      </c>
    </row>
    <row r="541" spans="1:8" x14ac:dyDescent="0.25">
      <c r="A541" t="s">
        <v>3613</v>
      </c>
      <c r="B541">
        <v>1565</v>
      </c>
      <c r="C541" t="s">
        <v>3087</v>
      </c>
      <c r="D541">
        <v>1579416</v>
      </c>
      <c r="E541" t="s">
        <v>1374</v>
      </c>
      <c r="F541">
        <v>5.58</v>
      </c>
      <c r="G541" s="2">
        <v>40395.492986111109</v>
      </c>
      <c r="H541" s="2">
        <v>44509.437025462961</v>
      </c>
    </row>
    <row r="542" spans="1:8" x14ac:dyDescent="0.25">
      <c r="A542" t="s">
        <v>3614</v>
      </c>
      <c r="B542">
        <v>2125</v>
      </c>
      <c r="C542" t="s">
        <v>3068</v>
      </c>
      <c r="D542">
        <v>4328331</v>
      </c>
      <c r="E542" t="s">
        <v>3071</v>
      </c>
      <c r="F542">
        <v>9.7799999999999994</v>
      </c>
      <c r="G542" s="2">
        <v>44324.246574074074</v>
      </c>
      <c r="H542" s="2">
        <v>44818.131006944437</v>
      </c>
    </row>
    <row r="543" spans="1:8" x14ac:dyDescent="0.25">
      <c r="A543" t="s">
        <v>3615</v>
      </c>
      <c r="B543">
        <v>1078</v>
      </c>
      <c r="C543" t="s">
        <v>3077</v>
      </c>
      <c r="D543">
        <v>4129499</v>
      </c>
      <c r="E543" t="s">
        <v>3071</v>
      </c>
      <c r="F543">
        <v>7.45</v>
      </c>
      <c r="G543" s="2">
        <v>42926.673344907409</v>
      </c>
      <c r="H543" s="2">
        <v>44741.60665509259</v>
      </c>
    </row>
    <row r="544" spans="1:8" x14ac:dyDescent="0.25">
      <c r="A544" t="s">
        <v>3616</v>
      </c>
      <c r="B544">
        <v>1739</v>
      </c>
      <c r="C544" t="s">
        <v>3077</v>
      </c>
      <c r="D544">
        <v>3015899</v>
      </c>
      <c r="E544" t="s">
        <v>1377</v>
      </c>
      <c r="F544">
        <v>8.6999999999999993</v>
      </c>
      <c r="G544" s="2">
        <v>42794.005416666667</v>
      </c>
      <c r="H544" s="2">
        <v>44820.641898148147</v>
      </c>
    </row>
    <row r="545" spans="1:8" x14ac:dyDescent="0.25">
      <c r="A545" t="s">
        <v>3617</v>
      </c>
      <c r="B545">
        <v>1217</v>
      </c>
      <c r="C545" t="s">
        <v>3077</v>
      </c>
      <c r="D545">
        <v>2167031</v>
      </c>
      <c r="E545" t="s">
        <v>1377</v>
      </c>
      <c r="F545">
        <v>7.9</v>
      </c>
      <c r="G545" s="2">
        <v>41356.949826388889</v>
      </c>
      <c r="H545" s="2">
        <v>44755.704386574071</v>
      </c>
    </row>
    <row r="546" spans="1:8" x14ac:dyDescent="0.25">
      <c r="A546" t="s">
        <v>3618</v>
      </c>
      <c r="B546">
        <v>1020</v>
      </c>
      <c r="C546" t="s">
        <v>3087</v>
      </c>
      <c r="D546">
        <v>3576240</v>
      </c>
      <c r="E546" t="s">
        <v>1377</v>
      </c>
      <c r="F546">
        <v>5.14</v>
      </c>
      <c r="G546" s="2">
        <v>43156.29146990741</v>
      </c>
      <c r="H546" s="2">
        <v>44998.70752314815</v>
      </c>
    </row>
    <row r="547" spans="1:8" x14ac:dyDescent="0.25">
      <c r="A547" t="s">
        <v>3619</v>
      </c>
      <c r="B547">
        <v>1796</v>
      </c>
      <c r="C547" t="s">
        <v>3087</v>
      </c>
      <c r="D547">
        <v>2383992</v>
      </c>
      <c r="E547" t="s">
        <v>1377</v>
      </c>
      <c r="F547">
        <v>6.41</v>
      </c>
      <c r="G547" s="2">
        <v>41195.373263888891</v>
      </c>
      <c r="H547" s="2">
        <v>44964.419560185182</v>
      </c>
    </row>
    <row r="548" spans="1:8" x14ac:dyDescent="0.25">
      <c r="A548" t="s">
        <v>3620</v>
      </c>
      <c r="B548">
        <v>1663</v>
      </c>
      <c r="C548" t="s">
        <v>3080</v>
      </c>
      <c r="D548">
        <v>1902395</v>
      </c>
      <c r="E548" t="s">
        <v>3071</v>
      </c>
      <c r="F548">
        <v>8.74</v>
      </c>
      <c r="G548" s="2">
        <v>40228.5156712963</v>
      </c>
      <c r="H548" s="2">
        <v>44515.676944444444</v>
      </c>
    </row>
    <row r="549" spans="1:8" x14ac:dyDescent="0.25">
      <c r="A549" t="s">
        <v>3621</v>
      </c>
      <c r="B549">
        <v>1420</v>
      </c>
      <c r="C549" t="s">
        <v>3075</v>
      </c>
      <c r="D549">
        <v>4278637</v>
      </c>
      <c r="E549" t="s">
        <v>1377</v>
      </c>
      <c r="F549">
        <v>6.94</v>
      </c>
      <c r="G549" s="2">
        <v>39962.769768518519</v>
      </c>
      <c r="H549" s="2">
        <v>44696.57613425926</v>
      </c>
    </row>
    <row r="550" spans="1:8" x14ac:dyDescent="0.25">
      <c r="A550" t="s">
        <v>3622</v>
      </c>
      <c r="B550">
        <v>2185</v>
      </c>
      <c r="C550" t="s">
        <v>3080</v>
      </c>
      <c r="D550">
        <v>4434515</v>
      </c>
      <c r="E550" t="s">
        <v>1374</v>
      </c>
      <c r="F550">
        <v>8.52</v>
      </c>
      <c r="G550" s="2">
        <v>41293.824502314812</v>
      </c>
      <c r="H550" s="2">
        <v>44711.413148148153</v>
      </c>
    </row>
    <row r="551" spans="1:8" x14ac:dyDescent="0.25">
      <c r="A551" t="s">
        <v>3623</v>
      </c>
      <c r="B551">
        <v>1770</v>
      </c>
      <c r="C551" t="s">
        <v>3087</v>
      </c>
      <c r="D551">
        <v>238379</v>
      </c>
      <c r="E551" t="s">
        <v>1374</v>
      </c>
      <c r="F551">
        <v>8.94</v>
      </c>
      <c r="G551" s="2">
        <v>40375.778738425928</v>
      </c>
      <c r="H551" s="2">
        <v>44531.365520833337</v>
      </c>
    </row>
    <row r="552" spans="1:8" x14ac:dyDescent="0.25">
      <c r="A552" t="s">
        <v>3624</v>
      </c>
      <c r="B552">
        <v>2343</v>
      </c>
      <c r="C552" t="s">
        <v>3075</v>
      </c>
      <c r="D552">
        <v>4961766</v>
      </c>
      <c r="E552" t="s">
        <v>1377</v>
      </c>
      <c r="F552">
        <v>9.9</v>
      </c>
      <c r="G552" s="2">
        <v>43219.266967592594</v>
      </c>
      <c r="H552" s="2">
        <v>44948.370983796303</v>
      </c>
    </row>
    <row r="553" spans="1:8" x14ac:dyDescent="0.25">
      <c r="A553" t="s">
        <v>3625</v>
      </c>
      <c r="B553">
        <v>1238</v>
      </c>
      <c r="C553" t="s">
        <v>3077</v>
      </c>
      <c r="D553">
        <v>484782</v>
      </c>
      <c r="E553" t="s">
        <v>1377</v>
      </c>
      <c r="F553">
        <v>7.81</v>
      </c>
      <c r="G553" s="2">
        <v>41125.540775462963</v>
      </c>
      <c r="H553" s="2">
        <v>44771.765069444453</v>
      </c>
    </row>
    <row r="554" spans="1:8" x14ac:dyDescent="0.25">
      <c r="A554" t="s">
        <v>3626</v>
      </c>
      <c r="B554">
        <v>2186</v>
      </c>
      <c r="C554" t="s">
        <v>3077</v>
      </c>
      <c r="D554">
        <v>1806906</v>
      </c>
      <c r="E554" t="s">
        <v>1374</v>
      </c>
      <c r="F554">
        <v>9.43</v>
      </c>
      <c r="G554" s="2">
        <v>41028.952974537038</v>
      </c>
      <c r="H554" s="2">
        <v>44785.293807870366</v>
      </c>
    </row>
    <row r="555" spans="1:8" x14ac:dyDescent="0.25">
      <c r="A555" t="s">
        <v>3627</v>
      </c>
      <c r="B555">
        <v>1572</v>
      </c>
      <c r="C555" t="s">
        <v>3080</v>
      </c>
      <c r="D555">
        <v>1302647</v>
      </c>
      <c r="E555" t="s">
        <v>1377</v>
      </c>
      <c r="F555">
        <v>6.28</v>
      </c>
      <c r="G555" s="2">
        <v>42077.414583333331</v>
      </c>
      <c r="H555" s="2">
        <v>45067.827893518523</v>
      </c>
    </row>
    <row r="556" spans="1:8" x14ac:dyDescent="0.25">
      <c r="A556" t="s">
        <v>3628</v>
      </c>
      <c r="B556">
        <v>1950</v>
      </c>
      <c r="C556" t="s">
        <v>3077</v>
      </c>
      <c r="D556">
        <v>3916903</v>
      </c>
      <c r="E556" t="s">
        <v>3071</v>
      </c>
      <c r="F556">
        <v>7.33</v>
      </c>
      <c r="G556" s="2">
        <v>42701.81653935185</v>
      </c>
      <c r="H556" s="2">
        <v>44578.583391203712</v>
      </c>
    </row>
    <row r="557" spans="1:8" x14ac:dyDescent="0.25">
      <c r="A557" t="s">
        <v>3629</v>
      </c>
      <c r="B557">
        <v>2166</v>
      </c>
      <c r="C557" t="s">
        <v>3070</v>
      </c>
      <c r="D557">
        <v>1506705</v>
      </c>
      <c r="E557" t="s">
        <v>1377</v>
      </c>
      <c r="F557">
        <v>8.61</v>
      </c>
      <c r="G557" s="2">
        <v>39936.382071759261</v>
      </c>
      <c r="H557" s="2">
        <v>44865.869791666657</v>
      </c>
    </row>
    <row r="558" spans="1:8" x14ac:dyDescent="0.25">
      <c r="A558" t="s">
        <v>3630</v>
      </c>
      <c r="B558">
        <v>1216</v>
      </c>
      <c r="C558" t="s">
        <v>3075</v>
      </c>
      <c r="D558">
        <v>297128</v>
      </c>
      <c r="E558" t="s">
        <v>3071</v>
      </c>
      <c r="F558">
        <v>5.87</v>
      </c>
      <c r="G558" s="2">
        <v>43355.604189814818</v>
      </c>
      <c r="H558" s="2">
        <v>44996.588576388887</v>
      </c>
    </row>
    <row r="559" spans="1:8" x14ac:dyDescent="0.25">
      <c r="A559" t="s">
        <v>3631</v>
      </c>
      <c r="B559">
        <v>1273</v>
      </c>
      <c r="C559" t="s">
        <v>3080</v>
      </c>
      <c r="D559">
        <v>4731150</v>
      </c>
      <c r="E559" t="s">
        <v>1377</v>
      </c>
      <c r="F559">
        <v>9.39</v>
      </c>
      <c r="G559" s="2">
        <v>40526.012997685182</v>
      </c>
      <c r="H559" s="2">
        <v>44882.282314814824</v>
      </c>
    </row>
    <row r="560" spans="1:8" x14ac:dyDescent="0.25">
      <c r="A560" t="s">
        <v>3632</v>
      </c>
      <c r="B560">
        <v>1909</v>
      </c>
      <c r="C560" t="s">
        <v>3087</v>
      </c>
      <c r="D560">
        <v>700648</v>
      </c>
      <c r="E560" t="s">
        <v>1377</v>
      </c>
      <c r="F560">
        <v>5.32</v>
      </c>
      <c r="G560" s="2">
        <v>41097.463692129633</v>
      </c>
      <c r="H560" s="2">
        <v>44691.032280092593</v>
      </c>
    </row>
    <row r="561" spans="1:8" x14ac:dyDescent="0.25">
      <c r="A561" t="s">
        <v>3633</v>
      </c>
      <c r="B561">
        <v>2121</v>
      </c>
      <c r="C561" t="s">
        <v>3068</v>
      </c>
      <c r="D561">
        <v>1359584</v>
      </c>
      <c r="E561" t="s">
        <v>1377</v>
      </c>
      <c r="F561">
        <v>7.59</v>
      </c>
      <c r="G561" s="2">
        <v>44203.224409722221</v>
      </c>
      <c r="H561" s="2">
        <v>44617.812847222223</v>
      </c>
    </row>
    <row r="562" spans="1:8" x14ac:dyDescent="0.25">
      <c r="A562" t="s">
        <v>3634</v>
      </c>
      <c r="B562">
        <v>2182</v>
      </c>
      <c r="C562" t="s">
        <v>3080</v>
      </c>
      <c r="D562">
        <v>2348039</v>
      </c>
      <c r="E562" t="s">
        <v>1374</v>
      </c>
      <c r="F562">
        <v>5.22</v>
      </c>
      <c r="G562" s="2">
        <v>42153.893969907411</v>
      </c>
      <c r="H562" s="2">
        <v>44740.880115740743</v>
      </c>
    </row>
    <row r="563" spans="1:8" x14ac:dyDescent="0.25">
      <c r="A563" t="s">
        <v>3635</v>
      </c>
      <c r="B563">
        <v>1077</v>
      </c>
      <c r="C563" t="s">
        <v>3075</v>
      </c>
      <c r="D563">
        <v>962524</v>
      </c>
      <c r="E563" t="s">
        <v>3071</v>
      </c>
      <c r="F563">
        <v>6.63</v>
      </c>
      <c r="G563" s="2">
        <v>41918.185057870367</v>
      </c>
      <c r="H563" s="2">
        <v>44494.345659722218</v>
      </c>
    </row>
    <row r="564" spans="1:8" x14ac:dyDescent="0.25">
      <c r="A564" t="s">
        <v>3636</v>
      </c>
      <c r="B564">
        <v>2417</v>
      </c>
      <c r="C564" t="s">
        <v>3077</v>
      </c>
      <c r="D564">
        <v>3435461</v>
      </c>
      <c r="E564" t="s">
        <v>1377</v>
      </c>
      <c r="F564">
        <v>6.65</v>
      </c>
      <c r="G564" s="2">
        <v>43809.709143518521</v>
      </c>
      <c r="H564" s="2">
        <v>45033.572893518518</v>
      </c>
    </row>
    <row r="565" spans="1:8" x14ac:dyDescent="0.25">
      <c r="A565" t="s">
        <v>3637</v>
      </c>
      <c r="B565">
        <v>1711</v>
      </c>
      <c r="C565" t="s">
        <v>3075</v>
      </c>
      <c r="D565">
        <v>3633457</v>
      </c>
      <c r="E565" t="s">
        <v>1374</v>
      </c>
      <c r="F565">
        <v>5.82</v>
      </c>
      <c r="G565" s="2">
        <v>39736.882557870369</v>
      </c>
      <c r="H565" s="2">
        <v>45060.999374999999</v>
      </c>
    </row>
    <row r="566" spans="1:8" x14ac:dyDescent="0.25">
      <c r="A566" t="s">
        <v>3638</v>
      </c>
      <c r="B566">
        <v>1484</v>
      </c>
      <c r="C566" t="s">
        <v>3087</v>
      </c>
      <c r="D566">
        <v>907608</v>
      </c>
      <c r="E566" t="s">
        <v>1377</v>
      </c>
      <c r="F566">
        <v>6.78</v>
      </c>
      <c r="G566" s="2">
        <v>40925.067349537043</v>
      </c>
      <c r="H566" s="2">
        <v>44714.991550925923</v>
      </c>
    </row>
    <row r="567" spans="1:8" x14ac:dyDescent="0.25">
      <c r="A567" t="s">
        <v>3639</v>
      </c>
      <c r="B567">
        <v>1266</v>
      </c>
      <c r="C567" t="s">
        <v>3070</v>
      </c>
      <c r="D567">
        <v>1563717</v>
      </c>
      <c r="E567" t="s">
        <v>3071</v>
      </c>
      <c r="F567">
        <v>7.13</v>
      </c>
      <c r="G567" s="2">
        <v>42176.991319444453</v>
      </c>
      <c r="H567" s="2">
        <v>44481.499374999999</v>
      </c>
    </row>
    <row r="568" spans="1:8" x14ac:dyDescent="0.25">
      <c r="A568" t="s">
        <v>3640</v>
      </c>
      <c r="B568">
        <v>1635</v>
      </c>
      <c r="C568" t="s">
        <v>3077</v>
      </c>
      <c r="D568">
        <v>2500415</v>
      </c>
      <c r="E568" t="s">
        <v>3071</v>
      </c>
      <c r="F568">
        <v>6.66</v>
      </c>
      <c r="G568" s="2">
        <v>42245.547488425917</v>
      </c>
      <c r="H568" s="2">
        <v>44849.779398148137</v>
      </c>
    </row>
    <row r="569" spans="1:8" x14ac:dyDescent="0.25">
      <c r="A569" t="s">
        <v>3641</v>
      </c>
      <c r="B569">
        <v>1831</v>
      </c>
      <c r="C569" t="s">
        <v>3075</v>
      </c>
      <c r="D569">
        <v>2027350</v>
      </c>
      <c r="E569" t="s">
        <v>1374</v>
      </c>
      <c r="F569">
        <v>5.44</v>
      </c>
      <c r="G569" s="2">
        <v>40403.296134259261</v>
      </c>
      <c r="H569" s="2">
        <v>44631.647592592592</v>
      </c>
    </row>
    <row r="570" spans="1:8" x14ac:dyDescent="0.25">
      <c r="A570" t="s">
        <v>3642</v>
      </c>
      <c r="B570">
        <v>1344</v>
      </c>
      <c r="C570" t="s">
        <v>3075</v>
      </c>
      <c r="D570">
        <v>3063750</v>
      </c>
      <c r="E570" t="s">
        <v>1377</v>
      </c>
      <c r="F570">
        <v>5.14</v>
      </c>
      <c r="G570" s="2">
        <v>42217.737187500003</v>
      </c>
      <c r="H570" s="2">
        <v>44878.886840277781</v>
      </c>
    </row>
    <row r="571" spans="1:8" x14ac:dyDescent="0.25">
      <c r="A571" t="s">
        <v>3643</v>
      </c>
      <c r="B571">
        <v>2271</v>
      </c>
      <c r="C571" t="s">
        <v>3077</v>
      </c>
      <c r="D571">
        <v>1861579</v>
      </c>
      <c r="E571" t="s">
        <v>1377</v>
      </c>
      <c r="F571">
        <v>5.51</v>
      </c>
      <c r="G571" s="2">
        <v>42871.521099537043</v>
      </c>
      <c r="H571" s="2">
        <v>44894.320138888892</v>
      </c>
    </row>
    <row r="572" spans="1:8" x14ac:dyDescent="0.25">
      <c r="A572" t="s">
        <v>3644</v>
      </c>
      <c r="B572">
        <v>1879</v>
      </c>
      <c r="C572" t="s">
        <v>3068</v>
      </c>
      <c r="D572">
        <v>4543332</v>
      </c>
      <c r="E572" t="s">
        <v>1374</v>
      </c>
      <c r="F572">
        <v>5.63</v>
      </c>
      <c r="G572" s="2">
        <v>40073.027465277781</v>
      </c>
      <c r="H572" s="2">
        <v>45022.006354166668</v>
      </c>
    </row>
    <row r="573" spans="1:8" x14ac:dyDescent="0.25">
      <c r="A573" t="s">
        <v>3645</v>
      </c>
      <c r="B573">
        <v>1197</v>
      </c>
      <c r="C573" t="s">
        <v>3068</v>
      </c>
      <c r="D573">
        <v>3342839</v>
      </c>
      <c r="E573" t="s">
        <v>1377</v>
      </c>
      <c r="F573">
        <v>6.26</v>
      </c>
      <c r="G573" s="2">
        <v>43395.433761574073</v>
      </c>
      <c r="H573" s="2">
        <v>44486.916898148149</v>
      </c>
    </row>
    <row r="574" spans="1:8" x14ac:dyDescent="0.25">
      <c r="A574" t="s">
        <v>3646</v>
      </c>
      <c r="B574">
        <v>1444</v>
      </c>
      <c r="C574" t="s">
        <v>3075</v>
      </c>
      <c r="D574">
        <v>4067699</v>
      </c>
      <c r="E574" t="s">
        <v>1374</v>
      </c>
      <c r="F574">
        <v>5.16</v>
      </c>
      <c r="G574" s="2">
        <v>43370.961215277777</v>
      </c>
      <c r="H574" s="2">
        <v>44984.645219907397</v>
      </c>
    </row>
    <row r="575" spans="1:8" x14ac:dyDescent="0.25">
      <c r="A575" t="s">
        <v>3647</v>
      </c>
      <c r="B575">
        <v>1608</v>
      </c>
      <c r="C575" t="s">
        <v>3070</v>
      </c>
      <c r="D575">
        <v>4973529</v>
      </c>
      <c r="E575" t="s">
        <v>3071</v>
      </c>
      <c r="F575">
        <v>6.55</v>
      </c>
      <c r="G575" s="2">
        <v>43113.137326388889</v>
      </c>
      <c r="H575" s="2">
        <v>44553.243113425917</v>
      </c>
    </row>
    <row r="576" spans="1:8" x14ac:dyDescent="0.25">
      <c r="A576" t="s">
        <v>3648</v>
      </c>
      <c r="B576">
        <v>1545</v>
      </c>
      <c r="C576" t="s">
        <v>3068</v>
      </c>
      <c r="D576">
        <v>4870956</v>
      </c>
      <c r="E576" t="s">
        <v>1374</v>
      </c>
      <c r="F576">
        <v>8.84</v>
      </c>
      <c r="G576" s="2">
        <v>43448.794652777768</v>
      </c>
      <c r="H576" s="2">
        <v>44768.658784722233</v>
      </c>
    </row>
    <row r="577" spans="1:8" x14ac:dyDescent="0.25">
      <c r="A577" t="s">
        <v>3649</v>
      </c>
      <c r="B577">
        <v>1889</v>
      </c>
      <c r="C577" t="s">
        <v>3087</v>
      </c>
      <c r="D577">
        <v>2356896</v>
      </c>
      <c r="E577" t="s">
        <v>1377</v>
      </c>
      <c r="F577">
        <v>5.49</v>
      </c>
      <c r="G577" s="2">
        <v>40076.464444444442</v>
      </c>
      <c r="H577" s="2">
        <v>45122.727638888893</v>
      </c>
    </row>
    <row r="578" spans="1:8" x14ac:dyDescent="0.25">
      <c r="A578" t="s">
        <v>3650</v>
      </c>
      <c r="B578">
        <v>2023</v>
      </c>
      <c r="C578" t="s">
        <v>3087</v>
      </c>
      <c r="D578">
        <v>1901092</v>
      </c>
      <c r="E578" t="s">
        <v>1377</v>
      </c>
      <c r="F578">
        <v>7.71</v>
      </c>
      <c r="G578" s="2">
        <v>41038.895150462973</v>
      </c>
      <c r="H578" s="2">
        <v>45082.644120370373</v>
      </c>
    </row>
    <row r="579" spans="1:8" x14ac:dyDescent="0.25">
      <c r="A579" t="s">
        <v>3651</v>
      </c>
      <c r="B579">
        <v>1754</v>
      </c>
      <c r="C579" t="s">
        <v>3077</v>
      </c>
      <c r="D579">
        <v>491995</v>
      </c>
      <c r="E579" t="s">
        <v>3071</v>
      </c>
      <c r="F579">
        <v>7.18</v>
      </c>
      <c r="G579" s="2">
        <v>41919.181400462963</v>
      </c>
      <c r="H579" s="2">
        <v>45128.058634259258</v>
      </c>
    </row>
    <row r="580" spans="1:8" x14ac:dyDescent="0.25">
      <c r="A580" t="s">
        <v>3652</v>
      </c>
      <c r="B580">
        <v>1241</v>
      </c>
      <c r="C580" t="s">
        <v>3070</v>
      </c>
      <c r="D580">
        <v>1208220</v>
      </c>
      <c r="E580" t="s">
        <v>1377</v>
      </c>
      <c r="F580">
        <v>9.61</v>
      </c>
      <c r="G580" s="2">
        <v>42244.253171296303</v>
      </c>
      <c r="H580" s="2">
        <v>45112.876296296286</v>
      </c>
    </row>
    <row r="581" spans="1:8" x14ac:dyDescent="0.25">
      <c r="A581" t="s">
        <v>3653</v>
      </c>
      <c r="B581">
        <v>1289</v>
      </c>
      <c r="C581" t="s">
        <v>3077</v>
      </c>
      <c r="D581">
        <v>2895287</v>
      </c>
      <c r="E581" t="s">
        <v>1374</v>
      </c>
      <c r="F581">
        <v>9.2799999999999994</v>
      </c>
      <c r="G581" s="2">
        <v>42034.939479166656</v>
      </c>
      <c r="H581" s="2">
        <v>44851.119108796287</v>
      </c>
    </row>
    <row r="582" spans="1:8" x14ac:dyDescent="0.25">
      <c r="A582" t="s">
        <v>3654</v>
      </c>
      <c r="B582">
        <v>1087</v>
      </c>
      <c r="C582" t="s">
        <v>3080</v>
      </c>
      <c r="D582">
        <v>1458168</v>
      </c>
      <c r="E582" t="s">
        <v>1374</v>
      </c>
      <c r="F582">
        <v>9.5399999999999991</v>
      </c>
      <c r="G582" s="2">
        <v>41177.917372685188</v>
      </c>
      <c r="H582" s="2">
        <v>45014.058993055558</v>
      </c>
    </row>
    <row r="583" spans="1:8" x14ac:dyDescent="0.25">
      <c r="A583" t="s">
        <v>3655</v>
      </c>
      <c r="B583">
        <v>1382</v>
      </c>
      <c r="C583" t="s">
        <v>3077</v>
      </c>
      <c r="D583">
        <v>2591656</v>
      </c>
      <c r="E583" t="s">
        <v>3071</v>
      </c>
      <c r="F583">
        <v>5.35</v>
      </c>
      <c r="G583" s="2">
        <v>41869.223483796297</v>
      </c>
      <c r="H583" s="2">
        <v>44952.279849537037</v>
      </c>
    </row>
    <row r="584" spans="1:8" x14ac:dyDescent="0.25">
      <c r="A584" t="s">
        <v>3656</v>
      </c>
      <c r="B584">
        <v>2404</v>
      </c>
      <c r="C584" t="s">
        <v>3080</v>
      </c>
      <c r="D584">
        <v>3118935</v>
      </c>
      <c r="E584" t="s">
        <v>3071</v>
      </c>
      <c r="F584">
        <v>8.39</v>
      </c>
      <c r="G584" s="2">
        <v>43722.27002314815</v>
      </c>
      <c r="H584" s="2">
        <v>44653.869837962957</v>
      </c>
    </row>
    <row r="585" spans="1:8" x14ac:dyDescent="0.25">
      <c r="A585" t="s">
        <v>3657</v>
      </c>
      <c r="B585">
        <v>2427</v>
      </c>
      <c r="C585" t="s">
        <v>3068</v>
      </c>
      <c r="D585">
        <v>921361</v>
      </c>
      <c r="E585" t="s">
        <v>1374</v>
      </c>
      <c r="F585">
        <v>8.8800000000000008</v>
      </c>
      <c r="G585" s="2">
        <v>41591.125011574077</v>
      </c>
      <c r="H585" s="2">
        <v>44758.068726851852</v>
      </c>
    </row>
    <row r="586" spans="1:8" x14ac:dyDescent="0.25">
      <c r="A586" t="s">
        <v>3658</v>
      </c>
      <c r="B586">
        <v>1836</v>
      </c>
      <c r="C586" t="s">
        <v>3075</v>
      </c>
      <c r="D586">
        <v>2059603</v>
      </c>
      <c r="E586" t="s">
        <v>1377</v>
      </c>
      <c r="F586">
        <v>5.14</v>
      </c>
      <c r="G586" s="2">
        <v>42468.008159722223</v>
      </c>
      <c r="H586" s="2">
        <v>44536.844201388893</v>
      </c>
    </row>
    <row r="587" spans="1:8" x14ac:dyDescent="0.25">
      <c r="A587" t="s">
        <v>3659</v>
      </c>
      <c r="B587">
        <v>1997</v>
      </c>
      <c r="C587" t="s">
        <v>3077</v>
      </c>
      <c r="D587">
        <v>4165982</v>
      </c>
      <c r="E587" t="s">
        <v>1374</v>
      </c>
      <c r="F587">
        <v>7.42</v>
      </c>
      <c r="G587" s="2">
        <v>40243.097361111111</v>
      </c>
      <c r="H587" s="2">
        <v>44731.039456018523</v>
      </c>
    </row>
    <row r="588" spans="1:8" x14ac:dyDescent="0.25">
      <c r="A588" t="s">
        <v>3660</v>
      </c>
      <c r="B588">
        <v>1406</v>
      </c>
      <c r="C588" t="s">
        <v>3080</v>
      </c>
      <c r="D588">
        <v>4233571</v>
      </c>
      <c r="E588" t="s">
        <v>1374</v>
      </c>
      <c r="F588">
        <v>6.39</v>
      </c>
      <c r="G588" s="2">
        <v>41214.415439814817</v>
      </c>
      <c r="H588" s="2">
        <v>44757.207280092603</v>
      </c>
    </row>
    <row r="589" spans="1:8" x14ac:dyDescent="0.25">
      <c r="A589" t="s">
        <v>3661</v>
      </c>
      <c r="B589">
        <v>1189</v>
      </c>
      <c r="C589" t="s">
        <v>3087</v>
      </c>
      <c r="D589">
        <v>1559226</v>
      </c>
      <c r="E589" t="s">
        <v>1374</v>
      </c>
      <c r="F589">
        <v>5.4</v>
      </c>
      <c r="G589" s="2">
        <v>42329.368715277778</v>
      </c>
      <c r="H589" s="2">
        <v>45069.914270833331</v>
      </c>
    </row>
    <row r="590" spans="1:8" x14ac:dyDescent="0.25">
      <c r="A590" t="s">
        <v>3662</v>
      </c>
      <c r="B590">
        <v>1975</v>
      </c>
      <c r="C590" t="s">
        <v>3080</v>
      </c>
      <c r="D590">
        <v>1777907</v>
      </c>
      <c r="E590" t="s">
        <v>1374</v>
      </c>
      <c r="F590">
        <v>6.95</v>
      </c>
      <c r="G590" s="2">
        <v>41101.507314814808</v>
      </c>
      <c r="H590" s="2">
        <v>44596.713402777779</v>
      </c>
    </row>
    <row r="591" spans="1:8" x14ac:dyDescent="0.25">
      <c r="A591" t="s">
        <v>3663</v>
      </c>
      <c r="B591">
        <v>1038</v>
      </c>
      <c r="C591" t="s">
        <v>3075</v>
      </c>
      <c r="D591">
        <v>4274237</v>
      </c>
      <c r="E591" t="s">
        <v>1377</v>
      </c>
      <c r="F591">
        <v>8.32</v>
      </c>
      <c r="G591" s="2">
        <v>40563.982037037043</v>
      </c>
      <c r="H591" s="2">
        <v>44833.106585648151</v>
      </c>
    </row>
    <row r="592" spans="1:8" x14ac:dyDescent="0.25">
      <c r="A592" t="s">
        <v>3664</v>
      </c>
      <c r="B592">
        <v>2281</v>
      </c>
      <c r="C592" t="s">
        <v>3087</v>
      </c>
      <c r="D592">
        <v>1242433</v>
      </c>
      <c r="E592" t="s">
        <v>1374</v>
      </c>
      <c r="F592">
        <v>7.95</v>
      </c>
      <c r="G592" s="2">
        <v>42568.063379629632</v>
      </c>
      <c r="H592" s="2">
        <v>44600.180300925917</v>
      </c>
    </row>
    <row r="593" spans="1:8" x14ac:dyDescent="0.25">
      <c r="A593" t="s">
        <v>3665</v>
      </c>
      <c r="B593">
        <v>1015</v>
      </c>
      <c r="C593" t="s">
        <v>3068</v>
      </c>
      <c r="D593">
        <v>4013833</v>
      </c>
      <c r="E593" t="s">
        <v>3071</v>
      </c>
      <c r="F593">
        <v>9.9600000000000009</v>
      </c>
      <c r="G593" s="2">
        <v>42183.386886574073</v>
      </c>
      <c r="H593" s="2">
        <v>45068.874907407408</v>
      </c>
    </row>
    <row r="594" spans="1:8" x14ac:dyDescent="0.25">
      <c r="A594" t="s">
        <v>3666</v>
      </c>
      <c r="B594">
        <v>1501</v>
      </c>
      <c r="C594" t="s">
        <v>3080</v>
      </c>
      <c r="D594">
        <v>4955898</v>
      </c>
      <c r="E594" t="s">
        <v>3071</v>
      </c>
      <c r="F594">
        <v>7.58</v>
      </c>
      <c r="G594" s="2">
        <v>40250.829479166663</v>
      </c>
      <c r="H594" s="2">
        <v>44853.303449074083</v>
      </c>
    </row>
    <row r="595" spans="1:8" x14ac:dyDescent="0.25">
      <c r="A595" t="s">
        <v>3667</v>
      </c>
      <c r="B595">
        <v>1757</v>
      </c>
      <c r="C595" t="s">
        <v>3087</v>
      </c>
      <c r="D595">
        <v>382192</v>
      </c>
      <c r="E595" t="s">
        <v>3071</v>
      </c>
      <c r="F595">
        <v>5.82</v>
      </c>
      <c r="G595" s="2">
        <v>44216.073958333327</v>
      </c>
      <c r="H595" s="2">
        <v>44539.104224537034</v>
      </c>
    </row>
    <row r="596" spans="1:8" x14ac:dyDescent="0.25">
      <c r="A596" t="s">
        <v>3668</v>
      </c>
      <c r="B596">
        <v>2439</v>
      </c>
      <c r="C596" t="s">
        <v>3080</v>
      </c>
      <c r="D596">
        <v>1054307</v>
      </c>
      <c r="E596" t="s">
        <v>3071</v>
      </c>
      <c r="F596">
        <v>8.11</v>
      </c>
      <c r="G596" s="2">
        <v>43458.671944444453</v>
      </c>
      <c r="H596" s="2">
        <v>45107.884409722217</v>
      </c>
    </row>
    <row r="597" spans="1:8" x14ac:dyDescent="0.25">
      <c r="A597" t="s">
        <v>3669</v>
      </c>
      <c r="B597">
        <v>1924</v>
      </c>
      <c r="C597" t="s">
        <v>3087</v>
      </c>
      <c r="D597">
        <v>4407998</v>
      </c>
      <c r="E597" t="s">
        <v>1377</v>
      </c>
      <c r="F597">
        <v>8.15</v>
      </c>
      <c r="G597" s="2">
        <v>42121.412060185183</v>
      </c>
      <c r="H597" s="2">
        <v>44724.101597222223</v>
      </c>
    </row>
    <row r="598" spans="1:8" x14ac:dyDescent="0.25">
      <c r="A598" t="s">
        <v>3670</v>
      </c>
      <c r="B598">
        <v>1747</v>
      </c>
      <c r="C598" t="s">
        <v>3068</v>
      </c>
      <c r="D598">
        <v>3937282</v>
      </c>
      <c r="E598" t="s">
        <v>3071</v>
      </c>
      <c r="F598">
        <v>5.65</v>
      </c>
      <c r="G598" s="2">
        <v>41181.180358796293</v>
      </c>
      <c r="H598" s="2">
        <v>45018.309259259258</v>
      </c>
    </row>
    <row r="599" spans="1:8" x14ac:dyDescent="0.25">
      <c r="A599" t="s">
        <v>3671</v>
      </c>
      <c r="B599">
        <v>1601</v>
      </c>
      <c r="C599" t="s">
        <v>3080</v>
      </c>
      <c r="D599">
        <v>3714112</v>
      </c>
      <c r="E599" t="s">
        <v>3071</v>
      </c>
      <c r="F599">
        <v>8.33</v>
      </c>
      <c r="G599" s="2">
        <v>41837.866539351853</v>
      </c>
      <c r="H599" s="2">
        <v>44903.686921296299</v>
      </c>
    </row>
    <row r="600" spans="1:8" x14ac:dyDescent="0.25">
      <c r="A600" t="s">
        <v>3672</v>
      </c>
      <c r="B600">
        <v>2287</v>
      </c>
      <c r="C600" t="s">
        <v>3075</v>
      </c>
      <c r="D600">
        <v>3409308</v>
      </c>
      <c r="E600" t="s">
        <v>1377</v>
      </c>
      <c r="F600">
        <v>7.97</v>
      </c>
      <c r="G600" s="2">
        <v>40312.321053240739</v>
      </c>
      <c r="H600" s="2">
        <v>44701.527581018519</v>
      </c>
    </row>
    <row r="601" spans="1:8" x14ac:dyDescent="0.25">
      <c r="A601" t="s">
        <v>3673</v>
      </c>
      <c r="B601">
        <v>1980</v>
      </c>
      <c r="C601" t="s">
        <v>3087</v>
      </c>
      <c r="D601">
        <v>4152663</v>
      </c>
      <c r="E601" t="s">
        <v>3071</v>
      </c>
      <c r="F601">
        <v>8.1199999999999992</v>
      </c>
      <c r="G601" s="2">
        <v>40008.156134259261</v>
      </c>
      <c r="H601" s="2">
        <v>44477.459768518522</v>
      </c>
    </row>
    <row r="602" spans="1:8" x14ac:dyDescent="0.25">
      <c r="A602" t="s">
        <v>3674</v>
      </c>
      <c r="B602">
        <v>2050</v>
      </c>
      <c r="C602" t="s">
        <v>3077</v>
      </c>
      <c r="D602">
        <v>4103110</v>
      </c>
      <c r="E602" t="s">
        <v>1377</v>
      </c>
      <c r="F602">
        <v>8.5500000000000007</v>
      </c>
      <c r="G602" s="2">
        <v>41767.950127314813</v>
      </c>
      <c r="H602" s="2">
        <v>44935.227013888893</v>
      </c>
    </row>
    <row r="603" spans="1:8" x14ac:dyDescent="0.25">
      <c r="A603" t="s">
        <v>3675</v>
      </c>
      <c r="B603">
        <v>2179</v>
      </c>
      <c r="C603" t="s">
        <v>3075</v>
      </c>
      <c r="D603">
        <v>4018423</v>
      </c>
      <c r="E603" t="s">
        <v>1374</v>
      </c>
      <c r="F603">
        <v>8.23</v>
      </c>
      <c r="G603" s="2">
        <v>40361.373564814807</v>
      </c>
      <c r="H603" s="2">
        <v>44820.220034722217</v>
      </c>
    </row>
    <row r="604" spans="1:8" x14ac:dyDescent="0.25">
      <c r="A604" t="s">
        <v>3676</v>
      </c>
      <c r="B604">
        <v>1138</v>
      </c>
      <c r="C604" t="s">
        <v>3087</v>
      </c>
      <c r="D604">
        <v>4536958</v>
      </c>
      <c r="E604" t="s">
        <v>3071</v>
      </c>
      <c r="F604">
        <v>7.74</v>
      </c>
      <c r="G604" s="2">
        <v>42249.603402777779</v>
      </c>
      <c r="H604" s="2">
        <v>44718.618750000001</v>
      </c>
    </row>
    <row r="605" spans="1:8" x14ac:dyDescent="0.25">
      <c r="A605" t="s">
        <v>3677</v>
      </c>
      <c r="B605">
        <v>2253</v>
      </c>
      <c r="C605" t="s">
        <v>3077</v>
      </c>
      <c r="D605">
        <v>4016450</v>
      </c>
      <c r="E605" t="s">
        <v>3071</v>
      </c>
      <c r="F605">
        <v>6.89</v>
      </c>
      <c r="G605" s="2">
        <v>43456.183969907397</v>
      </c>
      <c r="H605" s="2">
        <v>44919.502893518518</v>
      </c>
    </row>
    <row r="606" spans="1:8" x14ac:dyDescent="0.25">
      <c r="A606" t="s">
        <v>3678</v>
      </c>
      <c r="B606">
        <v>1105</v>
      </c>
      <c r="C606" t="s">
        <v>3080</v>
      </c>
      <c r="D606">
        <v>1299857</v>
      </c>
      <c r="E606" t="s">
        <v>1377</v>
      </c>
      <c r="F606">
        <v>8.48</v>
      </c>
      <c r="G606" s="2">
        <v>39869.677627314813</v>
      </c>
      <c r="H606" s="2">
        <v>45090.434270833342</v>
      </c>
    </row>
    <row r="607" spans="1:8" x14ac:dyDescent="0.25">
      <c r="A607" t="s">
        <v>3679</v>
      </c>
      <c r="B607">
        <v>1898</v>
      </c>
      <c r="C607" t="s">
        <v>3080</v>
      </c>
      <c r="D607">
        <v>1434756</v>
      </c>
      <c r="E607" t="s">
        <v>1374</v>
      </c>
      <c r="F607">
        <v>8.44</v>
      </c>
      <c r="G607" s="2">
        <v>44187.723101851851</v>
      </c>
      <c r="H607" s="2">
        <v>44903.934212962973</v>
      </c>
    </row>
    <row r="608" spans="1:8" x14ac:dyDescent="0.25">
      <c r="A608" t="s">
        <v>3680</v>
      </c>
      <c r="B608">
        <v>2110</v>
      </c>
      <c r="C608" t="s">
        <v>3075</v>
      </c>
      <c r="D608">
        <v>3525454</v>
      </c>
      <c r="E608" t="s">
        <v>1377</v>
      </c>
      <c r="F608">
        <v>5.58</v>
      </c>
      <c r="G608" s="2">
        <v>41626.324814814812</v>
      </c>
      <c r="H608" s="2">
        <v>44634.032326388893</v>
      </c>
    </row>
    <row r="609" spans="1:8" x14ac:dyDescent="0.25">
      <c r="A609" t="s">
        <v>3681</v>
      </c>
      <c r="B609">
        <v>2220</v>
      </c>
      <c r="C609" t="s">
        <v>3077</v>
      </c>
      <c r="D609">
        <v>3835969</v>
      </c>
      <c r="E609" t="s">
        <v>1377</v>
      </c>
      <c r="F609">
        <v>7.75</v>
      </c>
      <c r="G609" s="2">
        <v>43982.526342592602</v>
      </c>
      <c r="H609" s="2">
        <v>44660.809814814813</v>
      </c>
    </row>
    <row r="610" spans="1:8" x14ac:dyDescent="0.25">
      <c r="A610" t="s">
        <v>3682</v>
      </c>
      <c r="B610">
        <v>2456</v>
      </c>
      <c r="C610" t="s">
        <v>3070</v>
      </c>
      <c r="D610">
        <v>3517979</v>
      </c>
      <c r="E610" t="s">
        <v>1374</v>
      </c>
      <c r="F610">
        <v>5.2</v>
      </c>
      <c r="G610" s="2">
        <v>41602.274074074077</v>
      </c>
      <c r="H610" s="2">
        <v>44758.362511574072</v>
      </c>
    </row>
    <row r="611" spans="1:8" x14ac:dyDescent="0.25">
      <c r="A611" t="s">
        <v>3683</v>
      </c>
      <c r="B611">
        <v>1644</v>
      </c>
      <c r="C611" t="s">
        <v>3080</v>
      </c>
      <c r="D611">
        <v>2153154</v>
      </c>
      <c r="E611" t="s">
        <v>1374</v>
      </c>
      <c r="F611">
        <v>6.2</v>
      </c>
      <c r="G611" s="2">
        <v>44753.527407407397</v>
      </c>
      <c r="H611" s="2">
        <v>45103.049780092602</v>
      </c>
    </row>
    <row r="612" spans="1:8" x14ac:dyDescent="0.25">
      <c r="A612" t="s">
        <v>3684</v>
      </c>
      <c r="B612">
        <v>1217</v>
      </c>
      <c r="C612" t="s">
        <v>3080</v>
      </c>
      <c r="D612">
        <v>664507</v>
      </c>
      <c r="E612" t="s">
        <v>1377</v>
      </c>
      <c r="F612">
        <v>6.9</v>
      </c>
      <c r="G612" s="2">
        <v>42454.156145833331</v>
      </c>
      <c r="H612" s="2">
        <v>44829.082314814812</v>
      </c>
    </row>
    <row r="613" spans="1:8" x14ac:dyDescent="0.25">
      <c r="A613" t="s">
        <v>3685</v>
      </c>
      <c r="B613">
        <v>1062</v>
      </c>
      <c r="C613" t="s">
        <v>3087</v>
      </c>
      <c r="D613">
        <v>517563</v>
      </c>
      <c r="E613" t="s">
        <v>1374</v>
      </c>
      <c r="F613">
        <v>8.36</v>
      </c>
      <c r="G613" s="2">
        <v>41054.373506944437</v>
      </c>
      <c r="H613" s="2">
        <v>44592.639791666668</v>
      </c>
    </row>
    <row r="614" spans="1:8" x14ac:dyDescent="0.25">
      <c r="A614" t="s">
        <v>3686</v>
      </c>
      <c r="B614">
        <v>1295</v>
      </c>
      <c r="C614" t="s">
        <v>3077</v>
      </c>
      <c r="D614">
        <v>2513561</v>
      </c>
      <c r="E614" t="s">
        <v>3071</v>
      </c>
      <c r="F614">
        <v>9.9</v>
      </c>
      <c r="G614" s="2">
        <v>42559.685891203713</v>
      </c>
      <c r="H614" s="2">
        <v>44492.488958333342</v>
      </c>
    </row>
    <row r="615" spans="1:8" x14ac:dyDescent="0.25">
      <c r="A615" t="s">
        <v>3687</v>
      </c>
      <c r="B615">
        <v>2080</v>
      </c>
      <c r="C615" t="s">
        <v>3068</v>
      </c>
      <c r="D615">
        <v>1349457</v>
      </c>
      <c r="E615" t="s">
        <v>1374</v>
      </c>
      <c r="F615">
        <v>7.44</v>
      </c>
      <c r="G615" s="2">
        <v>39724.85019675926</v>
      </c>
      <c r="H615" s="2">
        <v>44848.43209490741</v>
      </c>
    </row>
    <row r="616" spans="1:8" x14ac:dyDescent="0.25">
      <c r="A616" t="s">
        <v>3688</v>
      </c>
      <c r="B616">
        <v>1431</v>
      </c>
      <c r="C616" t="s">
        <v>3075</v>
      </c>
      <c r="D616">
        <v>3008574</v>
      </c>
      <c r="E616" t="s">
        <v>1374</v>
      </c>
      <c r="F616">
        <v>9.19</v>
      </c>
      <c r="G616" s="2">
        <v>44122.035393518519</v>
      </c>
      <c r="H616" s="2">
        <v>44671.07539351852</v>
      </c>
    </row>
    <row r="617" spans="1:8" x14ac:dyDescent="0.25">
      <c r="A617" t="s">
        <v>3689</v>
      </c>
      <c r="B617">
        <v>1966</v>
      </c>
      <c r="C617" t="s">
        <v>3070</v>
      </c>
      <c r="D617">
        <v>1080544</v>
      </c>
      <c r="E617" t="s">
        <v>1377</v>
      </c>
      <c r="F617">
        <v>7.57</v>
      </c>
      <c r="G617" s="2">
        <v>44611.166574074072</v>
      </c>
      <c r="H617" s="2">
        <v>45098.818726851852</v>
      </c>
    </row>
    <row r="618" spans="1:8" x14ac:dyDescent="0.25">
      <c r="A618" t="s">
        <v>3690</v>
      </c>
      <c r="B618">
        <v>1922</v>
      </c>
      <c r="C618" t="s">
        <v>3080</v>
      </c>
      <c r="D618">
        <v>3725046</v>
      </c>
      <c r="E618" t="s">
        <v>3071</v>
      </c>
      <c r="F618">
        <v>5.51</v>
      </c>
      <c r="G618" s="2">
        <v>42746.49627314815</v>
      </c>
      <c r="H618" s="2">
        <v>44611.06322916667</v>
      </c>
    </row>
    <row r="619" spans="1:8" x14ac:dyDescent="0.25">
      <c r="A619" t="s">
        <v>3691</v>
      </c>
      <c r="B619">
        <v>1492</v>
      </c>
      <c r="C619" t="s">
        <v>3068</v>
      </c>
      <c r="D619">
        <v>3005380</v>
      </c>
      <c r="E619" t="s">
        <v>1374</v>
      </c>
      <c r="F619">
        <v>9.6999999999999993</v>
      </c>
      <c r="G619" s="2">
        <v>43354.1874537037</v>
      </c>
      <c r="H619" s="2">
        <v>45109.570648148147</v>
      </c>
    </row>
    <row r="620" spans="1:8" x14ac:dyDescent="0.25">
      <c r="A620" t="s">
        <v>3692</v>
      </c>
      <c r="B620">
        <v>2352</v>
      </c>
      <c r="C620" t="s">
        <v>3068</v>
      </c>
      <c r="D620">
        <v>1642681</v>
      </c>
      <c r="E620" t="s">
        <v>1374</v>
      </c>
      <c r="F620">
        <v>6.9</v>
      </c>
      <c r="G620" s="2">
        <v>44029.829224537039</v>
      </c>
      <c r="H620" s="2">
        <v>45034.162662037037</v>
      </c>
    </row>
    <row r="621" spans="1:8" x14ac:dyDescent="0.25">
      <c r="A621" t="s">
        <v>3693</v>
      </c>
      <c r="B621">
        <v>2166</v>
      </c>
      <c r="C621" t="s">
        <v>3075</v>
      </c>
      <c r="D621">
        <v>3933778</v>
      </c>
      <c r="E621" t="s">
        <v>1377</v>
      </c>
      <c r="F621">
        <v>7.32</v>
      </c>
      <c r="G621" s="2">
        <v>40857.555983796286</v>
      </c>
      <c r="H621" s="2">
        <v>44657.26835648148</v>
      </c>
    </row>
    <row r="622" spans="1:8" x14ac:dyDescent="0.25">
      <c r="A622" t="s">
        <v>3694</v>
      </c>
      <c r="B622">
        <v>1391</v>
      </c>
      <c r="C622" t="s">
        <v>3068</v>
      </c>
      <c r="D622">
        <v>1497317</v>
      </c>
      <c r="E622" t="s">
        <v>3071</v>
      </c>
      <c r="F622">
        <v>8.7799999999999994</v>
      </c>
      <c r="G622" s="2">
        <v>40976.935439814813</v>
      </c>
      <c r="H622" s="2">
        <v>44680.896620370368</v>
      </c>
    </row>
    <row r="623" spans="1:8" x14ac:dyDescent="0.25">
      <c r="A623" t="s">
        <v>3695</v>
      </c>
      <c r="B623">
        <v>1763</v>
      </c>
      <c r="C623" t="s">
        <v>3077</v>
      </c>
      <c r="D623">
        <v>1989718</v>
      </c>
      <c r="E623" t="s">
        <v>3071</v>
      </c>
      <c r="F623">
        <v>7.23</v>
      </c>
      <c r="G623" s="2">
        <v>42105.420393518521</v>
      </c>
      <c r="H623" s="2">
        <v>44913.487986111111</v>
      </c>
    </row>
    <row r="624" spans="1:8" x14ac:dyDescent="0.25">
      <c r="A624" t="s">
        <v>3696</v>
      </c>
      <c r="B624">
        <v>2346</v>
      </c>
      <c r="C624" t="s">
        <v>3070</v>
      </c>
      <c r="D624">
        <v>4318435</v>
      </c>
      <c r="E624" t="s">
        <v>1377</v>
      </c>
      <c r="F624">
        <v>9.59</v>
      </c>
      <c r="G624" s="2">
        <v>43054.044074074067</v>
      </c>
      <c r="H624" s="2">
        <v>44972.073148148149</v>
      </c>
    </row>
    <row r="625" spans="1:8" x14ac:dyDescent="0.25">
      <c r="A625" t="s">
        <v>3697</v>
      </c>
      <c r="B625">
        <v>1653</v>
      </c>
      <c r="C625" t="s">
        <v>3068</v>
      </c>
      <c r="D625">
        <v>3664024</v>
      </c>
      <c r="E625" t="s">
        <v>1377</v>
      </c>
      <c r="F625">
        <v>8.8000000000000007</v>
      </c>
      <c r="G625" s="2">
        <v>42442.001168981478</v>
      </c>
      <c r="H625" s="2">
        <v>44761.886273148149</v>
      </c>
    </row>
    <row r="626" spans="1:8" x14ac:dyDescent="0.25">
      <c r="A626" t="s">
        <v>3698</v>
      </c>
      <c r="B626">
        <v>1071</v>
      </c>
      <c r="C626" t="s">
        <v>3080</v>
      </c>
      <c r="D626">
        <v>2644932</v>
      </c>
      <c r="E626" t="s">
        <v>1377</v>
      </c>
      <c r="F626">
        <v>6.67</v>
      </c>
      <c r="G626" s="2">
        <v>39974.211215277777</v>
      </c>
      <c r="H626" s="2">
        <v>44965.98909722222</v>
      </c>
    </row>
    <row r="627" spans="1:8" x14ac:dyDescent="0.25">
      <c r="A627" t="s">
        <v>3699</v>
      </c>
      <c r="B627">
        <v>2302</v>
      </c>
      <c r="C627" t="s">
        <v>3077</v>
      </c>
      <c r="D627">
        <v>3768129</v>
      </c>
      <c r="E627" t="s">
        <v>1374</v>
      </c>
      <c r="F627">
        <v>9.6999999999999993</v>
      </c>
      <c r="G627" s="2">
        <v>40984.00577546296</v>
      </c>
      <c r="H627" s="2">
        <v>45129.931516203702</v>
      </c>
    </row>
    <row r="628" spans="1:8" x14ac:dyDescent="0.25">
      <c r="A628" t="s">
        <v>3700</v>
      </c>
      <c r="B628">
        <v>1209</v>
      </c>
      <c r="C628" t="s">
        <v>3080</v>
      </c>
      <c r="D628">
        <v>4150605</v>
      </c>
      <c r="E628" t="s">
        <v>3071</v>
      </c>
      <c r="F628">
        <v>8.9700000000000006</v>
      </c>
      <c r="G628" s="2">
        <v>42145.191631944443</v>
      </c>
      <c r="H628" s="2">
        <v>44930.924733796302</v>
      </c>
    </row>
    <row r="629" spans="1:8" x14ac:dyDescent="0.25">
      <c r="A629" t="s">
        <v>3701</v>
      </c>
      <c r="B629">
        <v>1130</v>
      </c>
      <c r="C629" t="s">
        <v>3077</v>
      </c>
      <c r="D629">
        <v>3823083</v>
      </c>
      <c r="E629" t="s">
        <v>3071</v>
      </c>
      <c r="F629">
        <v>6.73</v>
      </c>
      <c r="G629" s="2">
        <v>44003.651446759257</v>
      </c>
      <c r="H629" s="2">
        <v>44614.648032407407</v>
      </c>
    </row>
    <row r="630" spans="1:8" x14ac:dyDescent="0.25">
      <c r="A630" t="s">
        <v>3702</v>
      </c>
      <c r="B630">
        <v>1830</v>
      </c>
      <c r="C630" t="s">
        <v>3077</v>
      </c>
      <c r="D630">
        <v>2347066</v>
      </c>
      <c r="E630" t="s">
        <v>3071</v>
      </c>
      <c r="F630">
        <v>9.26</v>
      </c>
      <c r="G630" s="2">
        <v>44561.804768518523</v>
      </c>
      <c r="H630" s="2">
        <v>44520.804768518523</v>
      </c>
    </row>
    <row r="631" spans="1:8" x14ac:dyDescent="0.25">
      <c r="A631" t="s">
        <v>3703</v>
      </c>
      <c r="B631">
        <v>1503</v>
      </c>
      <c r="C631" t="s">
        <v>3080</v>
      </c>
      <c r="D631">
        <v>2749109</v>
      </c>
      <c r="E631" t="s">
        <v>1377</v>
      </c>
      <c r="F631">
        <v>5.52</v>
      </c>
      <c r="G631" s="2">
        <v>44068.230729166673</v>
      </c>
      <c r="H631" s="2">
        <v>45068.610729166663</v>
      </c>
    </row>
    <row r="632" spans="1:8" x14ac:dyDescent="0.25">
      <c r="A632" t="s">
        <v>3704</v>
      </c>
      <c r="B632">
        <v>1874</v>
      </c>
      <c r="C632" t="s">
        <v>3070</v>
      </c>
      <c r="D632">
        <v>408463</v>
      </c>
      <c r="E632" t="s">
        <v>1374</v>
      </c>
      <c r="F632">
        <v>6.84</v>
      </c>
      <c r="G632" s="2">
        <v>41781.68644675926</v>
      </c>
      <c r="H632" s="2">
        <v>44631.147245370368</v>
      </c>
    </row>
    <row r="633" spans="1:8" x14ac:dyDescent="0.25">
      <c r="A633" t="s">
        <v>3705</v>
      </c>
      <c r="B633">
        <v>1373</v>
      </c>
      <c r="C633" t="s">
        <v>3068</v>
      </c>
      <c r="D633">
        <v>628870</v>
      </c>
      <c r="E633" t="s">
        <v>1377</v>
      </c>
      <c r="F633">
        <v>6.91</v>
      </c>
      <c r="G633" s="2">
        <v>41364.206701388888</v>
      </c>
      <c r="H633" s="2">
        <v>44555.371203703697</v>
      </c>
    </row>
    <row r="634" spans="1:8" x14ac:dyDescent="0.25">
      <c r="A634" t="s">
        <v>3706</v>
      </c>
      <c r="B634">
        <v>1045</v>
      </c>
      <c r="C634" t="s">
        <v>3070</v>
      </c>
      <c r="D634">
        <v>622244</v>
      </c>
      <c r="E634" t="s">
        <v>1374</v>
      </c>
      <c r="F634">
        <v>9.48</v>
      </c>
      <c r="G634" s="2">
        <v>41336.867685185192</v>
      </c>
      <c r="H634" s="2">
        <v>44911.254513888889</v>
      </c>
    </row>
    <row r="635" spans="1:8" x14ac:dyDescent="0.25">
      <c r="A635" t="s">
        <v>3707</v>
      </c>
      <c r="B635">
        <v>1658</v>
      </c>
      <c r="C635" t="s">
        <v>3087</v>
      </c>
      <c r="D635">
        <v>2649948</v>
      </c>
      <c r="E635" t="s">
        <v>1377</v>
      </c>
      <c r="F635">
        <v>5.94</v>
      </c>
      <c r="G635" s="2">
        <v>44006.813969907409</v>
      </c>
      <c r="H635" s="2">
        <v>44541.189386574071</v>
      </c>
    </row>
    <row r="636" spans="1:8" x14ac:dyDescent="0.25">
      <c r="A636" t="s">
        <v>3708</v>
      </c>
      <c r="B636">
        <v>1154</v>
      </c>
      <c r="C636" t="s">
        <v>3080</v>
      </c>
      <c r="D636">
        <v>2789610</v>
      </c>
      <c r="E636" t="s">
        <v>1377</v>
      </c>
      <c r="F636">
        <v>8.85</v>
      </c>
      <c r="G636" s="2">
        <v>40085.567199074067</v>
      </c>
      <c r="H636" s="2">
        <v>44532.017430555563</v>
      </c>
    </row>
    <row r="637" spans="1:8" x14ac:dyDescent="0.25">
      <c r="A637" t="s">
        <v>3709</v>
      </c>
      <c r="B637">
        <v>1736</v>
      </c>
      <c r="C637" t="s">
        <v>3087</v>
      </c>
      <c r="D637">
        <v>1182823</v>
      </c>
      <c r="E637" t="s">
        <v>3071</v>
      </c>
      <c r="F637">
        <v>8.42</v>
      </c>
      <c r="G637" s="2">
        <v>43123.569814814808</v>
      </c>
      <c r="H637" s="2">
        <v>45035.676030092603</v>
      </c>
    </row>
    <row r="638" spans="1:8" x14ac:dyDescent="0.25">
      <c r="A638" t="s">
        <v>3710</v>
      </c>
      <c r="B638">
        <v>1369</v>
      </c>
      <c r="C638" t="s">
        <v>3070</v>
      </c>
      <c r="D638">
        <v>3343673</v>
      </c>
      <c r="E638" t="s">
        <v>1377</v>
      </c>
      <c r="F638">
        <v>6</v>
      </c>
      <c r="G638" s="2">
        <v>40518.157002314823</v>
      </c>
      <c r="H638" s="2">
        <v>44716.367627314823</v>
      </c>
    </row>
    <row r="639" spans="1:8" x14ac:dyDescent="0.25">
      <c r="A639" t="s">
        <v>3711</v>
      </c>
      <c r="B639">
        <v>2188</v>
      </c>
      <c r="C639" t="s">
        <v>3070</v>
      </c>
      <c r="D639">
        <v>848597</v>
      </c>
      <c r="E639" t="s">
        <v>1377</v>
      </c>
      <c r="F639">
        <v>5.35</v>
      </c>
      <c r="G639" s="2">
        <v>40456.06858796296</v>
      </c>
      <c r="H639" s="2">
        <v>45009.325196759259</v>
      </c>
    </row>
    <row r="640" spans="1:8" x14ac:dyDescent="0.25">
      <c r="A640" t="s">
        <v>3712</v>
      </c>
      <c r="B640">
        <v>2155</v>
      </c>
      <c r="C640" t="s">
        <v>3080</v>
      </c>
      <c r="D640">
        <v>2270524</v>
      </c>
      <c r="E640" t="s">
        <v>1377</v>
      </c>
      <c r="F640">
        <v>9.69</v>
      </c>
      <c r="G640" s="2">
        <v>43257.863182870373</v>
      </c>
      <c r="H640" s="2">
        <v>44924.492118055547</v>
      </c>
    </row>
    <row r="641" spans="1:8" x14ac:dyDescent="0.25">
      <c r="A641" t="s">
        <v>3713</v>
      </c>
      <c r="B641">
        <v>1701</v>
      </c>
      <c r="C641" t="s">
        <v>3068</v>
      </c>
      <c r="D641">
        <v>3975827</v>
      </c>
      <c r="E641" t="s">
        <v>1377</v>
      </c>
      <c r="F641">
        <v>5.24</v>
      </c>
      <c r="G641" s="2">
        <v>40896.20239583333</v>
      </c>
      <c r="H641" s="2">
        <v>44685.008240740739</v>
      </c>
    </row>
    <row r="642" spans="1:8" x14ac:dyDescent="0.25">
      <c r="A642" t="s">
        <v>3714</v>
      </c>
      <c r="B642">
        <v>2315</v>
      </c>
      <c r="C642" t="s">
        <v>3070</v>
      </c>
      <c r="D642">
        <v>4587846</v>
      </c>
      <c r="E642" t="s">
        <v>1377</v>
      </c>
      <c r="F642">
        <v>5.86</v>
      </c>
      <c r="G642" s="2">
        <v>43715.546493055554</v>
      </c>
      <c r="H642" s="2">
        <v>44823.642974537041</v>
      </c>
    </row>
    <row r="643" spans="1:8" x14ac:dyDescent="0.25">
      <c r="A643" t="s">
        <v>3715</v>
      </c>
      <c r="B643">
        <v>2004</v>
      </c>
      <c r="C643" t="s">
        <v>3077</v>
      </c>
      <c r="D643">
        <v>4987876</v>
      </c>
      <c r="E643" t="s">
        <v>3071</v>
      </c>
      <c r="F643">
        <v>7.39</v>
      </c>
      <c r="G643" s="2">
        <v>41362.263171296298</v>
      </c>
      <c r="H643" s="2">
        <v>44926.458784722221</v>
      </c>
    </row>
    <row r="644" spans="1:8" x14ac:dyDescent="0.25">
      <c r="A644" t="s">
        <v>3716</v>
      </c>
      <c r="B644">
        <v>1362</v>
      </c>
      <c r="C644" t="s">
        <v>3077</v>
      </c>
      <c r="D644">
        <v>4969325</v>
      </c>
      <c r="E644" t="s">
        <v>1374</v>
      </c>
      <c r="F644">
        <v>9.4600000000000009</v>
      </c>
      <c r="G644" s="2">
        <v>41784.885868055557</v>
      </c>
      <c r="H644" s="2">
        <v>44638.826064814813</v>
      </c>
    </row>
    <row r="645" spans="1:8" x14ac:dyDescent="0.25">
      <c r="A645" t="s">
        <v>3717</v>
      </c>
      <c r="B645">
        <v>1704</v>
      </c>
      <c r="C645" t="s">
        <v>3075</v>
      </c>
      <c r="D645">
        <v>3528658</v>
      </c>
      <c r="E645" t="s">
        <v>3071</v>
      </c>
      <c r="F645">
        <v>7.98</v>
      </c>
      <c r="G645" s="2">
        <v>43763.334386574083</v>
      </c>
      <c r="H645" s="2">
        <v>44716.036898148152</v>
      </c>
    </row>
    <row r="646" spans="1:8" x14ac:dyDescent="0.25">
      <c r="A646" t="s">
        <v>3718</v>
      </c>
      <c r="B646">
        <v>2391</v>
      </c>
      <c r="C646" t="s">
        <v>3087</v>
      </c>
      <c r="D646">
        <v>903306</v>
      </c>
      <c r="E646" t="s">
        <v>3071</v>
      </c>
      <c r="F646">
        <v>5.44</v>
      </c>
      <c r="G646" s="2">
        <v>42353.950289351851</v>
      </c>
      <c r="H646" s="2">
        <v>44712.510914351849</v>
      </c>
    </row>
    <row r="647" spans="1:8" x14ac:dyDescent="0.25">
      <c r="A647" t="s">
        <v>3719</v>
      </c>
      <c r="B647">
        <v>1347</v>
      </c>
      <c r="C647" t="s">
        <v>3087</v>
      </c>
      <c r="D647">
        <v>704251</v>
      </c>
      <c r="E647" t="s">
        <v>1374</v>
      </c>
      <c r="F647">
        <v>5.91</v>
      </c>
      <c r="G647" s="2">
        <v>42127.602025462962</v>
      </c>
      <c r="H647" s="2">
        <v>44607.193356481483</v>
      </c>
    </row>
    <row r="648" spans="1:8" x14ac:dyDescent="0.25">
      <c r="A648" t="s">
        <v>3720</v>
      </c>
      <c r="B648">
        <v>1796</v>
      </c>
      <c r="C648" t="s">
        <v>3080</v>
      </c>
      <c r="D648">
        <v>2178037</v>
      </c>
      <c r="E648" t="s">
        <v>1377</v>
      </c>
      <c r="F648">
        <v>8.8000000000000007</v>
      </c>
      <c r="G648" s="2">
        <v>41179.441354166673</v>
      </c>
      <c r="H648" s="2">
        <v>44868.122303240743</v>
      </c>
    </row>
    <row r="649" spans="1:8" x14ac:dyDescent="0.25">
      <c r="A649" t="s">
        <v>3721</v>
      </c>
      <c r="B649">
        <v>1596</v>
      </c>
      <c r="C649" t="s">
        <v>3077</v>
      </c>
      <c r="D649">
        <v>1163543</v>
      </c>
      <c r="E649" t="s">
        <v>3071</v>
      </c>
      <c r="F649">
        <v>5.54</v>
      </c>
      <c r="G649" s="2">
        <v>44636.516400462962</v>
      </c>
      <c r="H649" s="2">
        <v>44931.913263888891</v>
      </c>
    </row>
    <row r="650" spans="1:8" x14ac:dyDescent="0.25">
      <c r="A650" t="s">
        <v>3722</v>
      </c>
      <c r="B650">
        <v>2135</v>
      </c>
      <c r="C650" t="s">
        <v>3077</v>
      </c>
      <c r="D650">
        <v>3480227</v>
      </c>
      <c r="E650" t="s">
        <v>3071</v>
      </c>
      <c r="F650">
        <v>8.3000000000000007</v>
      </c>
      <c r="G650" s="2">
        <v>42325.259467592587</v>
      </c>
      <c r="H650" s="2">
        <v>44562.555636574078</v>
      </c>
    </row>
    <row r="651" spans="1:8" x14ac:dyDescent="0.25">
      <c r="A651" t="s">
        <v>3723</v>
      </c>
      <c r="B651">
        <v>1248</v>
      </c>
      <c r="C651" t="s">
        <v>3070</v>
      </c>
      <c r="D651">
        <v>1395018</v>
      </c>
      <c r="E651" t="s">
        <v>1377</v>
      </c>
      <c r="F651">
        <v>9.48</v>
      </c>
      <c r="G651" s="2">
        <v>41801.418553240743</v>
      </c>
      <c r="H651" s="2">
        <v>44807.430543981478</v>
      </c>
    </row>
    <row r="652" spans="1:8" x14ac:dyDescent="0.25">
      <c r="A652" t="s">
        <v>3724</v>
      </c>
      <c r="B652">
        <v>1598</v>
      </c>
      <c r="C652" t="s">
        <v>3080</v>
      </c>
      <c r="D652">
        <v>2122707</v>
      </c>
      <c r="E652" t="s">
        <v>3071</v>
      </c>
      <c r="F652">
        <v>5.81</v>
      </c>
      <c r="G652" s="2">
        <v>43588.328182870369</v>
      </c>
      <c r="H652" s="2">
        <v>44669.4765162037</v>
      </c>
    </row>
    <row r="653" spans="1:8" x14ac:dyDescent="0.25">
      <c r="A653" t="s">
        <v>3725</v>
      </c>
      <c r="B653">
        <v>1351</v>
      </c>
      <c r="C653" t="s">
        <v>3080</v>
      </c>
      <c r="D653">
        <v>4837337</v>
      </c>
      <c r="E653" t="s">
        <v>3071</v>
      </c>
      <c r="F653">
        <v>9.34</v>
      </c>
      <c r="G653" s="2">
        <v>41354.79346064815</v>
      </c>
      <c r="H653" s="2">
        <v>44524.103171296287</v>
      </c>
    </row>
    <row r="654" spans="1:8" x14ac:dyDescent="0.25">
      <c r="A654" t="s">
        <v>3726</v>
      </c>
      <c r="B654">
        <v>2111</v>
      </c>
      <c r="C654" t="s">
        <v>3077</v>
      </c>
      <c r="D654">
        <v>2481745</v>
      </c>
      <c r="E654" t="s">
        <v>1377</v>
      </c>
      <c r="F654">
        <v>9.25</v>
      </c>
      <c r="G654" s="2">
        <v>43262.899583333332</v>
      </c>
      <c r="H654" s="2">
        <v>45107.18986111111</v>
      </c>
    </row>
    <row r="655" spans="1:8" x14ac:dyDescent="0.25">
      <c r="A655" t="s">
        <v>3727</v>
      </c>
      <c r="B655">
        <v>1102</v>
      </c>
      <c r="C655" t="s">
        <v>3070</v>
      </c>
      <c r="D655">
        <v>2113144</v>
      </c>
      <c r="E655" t="s">
        <v>1374</v>
      </c>
      <c r="F655">
        <v>8.27</v>
      </c>
      <c r="G655" s="2">
        <v>40056.078344907408</v>
      </c>
      <c r="H655" s="2">
        <v>45072.190648148149</v>
      </c>
    </row>
    <row r="656" spans="1:8" x14ac:dyDescent="0.25">
      <c r="A656" t="s">
        <v>3728</v>
      </c>
      <c r="B656">
        <v>2211</v>
      </c>
      <c r="C656" t="s">
        <v>3080</v>
      </c>
      <c r="D656">
        <v>2005068</v>
      </c>
      <c r="E656" t="s">
        <v>1374</v>
      </c>
      <c r="F656">
        <v>9.74</v>
      </c>
      <c r="G656" s="2">
        <v>43681.743125000001</v>
      </c>
      <c r="H656" s="2">
        <v>44962.207326388889</v>
      </c>
    </row>
    <row r="657" spans="1:8" x14ac:dyDescent="0.25">
      <c r="A657" t="s">
        <v>3729</v>
      </c>
      <c r="B657">
        <v>1373</v>
      </c>
      <c r="C657" t="s">
        <v>3087</v>
      </c>
      <c r="D657">
        <v>3337753</v>
      </c>
      <c r="E657" t="s">
        <v>1374</v>
      </c>
      <c r="F657">
        <v>5.8</v>
      </c>
      <c r="G657" s="2">
        <v>43361.141851851848</v>
      </c>
      <c r="H657" s="2">
        <v>44630.687962962962</v>
      </c>
    </row>
    <row r="658" spans="1:8" x14ac:dyDescent="0.25">
      <c r="A658" t="s">
        <v>3730</v>
      </c>
      <c r="B658">
        <v>2125</v>
      </c>
      <c r="C658" t="s">
        <v>3080</v>
      </c>
      <c r="D658">
        <v>2913925</v>
      </c>
      <c r="E658" t="s">
        <v>3071</v>
      </c>
      <c r="F658">
        <v>8.81</v>
      </c>
      <c r="G658" s="2">
        <v>40521.824861111112</v>
      </c>
      <c r="H658" s="2">
        <v>44989.628310185188</v>
      </c>
    </row>
    <row r="659" spans="1:8" x14ac:dyDescent="0.25">
      <c r="A659" t="s">
        <v>3731</v>
      </c>
      <c r="B659">
        <v>1889</v>
      </c>
      <c r="C659" t="s">
        <v>3075</v>
      </c>
      <c r="D659">
        <v>2175527</v>
      </c>
      <c r="E659" t="s">
        <v>1377</v>
      </c>
      <c r="F659">
        <v>8.9499999999999993</v>
      </c>
      <c r="G659" s="2">
        <v>42197.395115740743</v>
      </c>
      <c r="H659" s="2">
        <v>44959.401620370372</v>
      </c>
    </row>
    <row r="660" spans="1:8" x14ac:dyDescent="0.25">
      <c r="A660" t="s">
        <v>3732</v>
      </c>
      <c r="B660">
        <v>1611</v>
      </c>
      <c r="C660" t="s">
        <v>3080</v>
      </c>
      <c r="D660">
        <v>4626063</v>
      </c>
      <c r="E660" t="s">
        <v>1377</v>
      </c>
      <c r="F660">
        <v>5.2</v>
      </c>
      <c r="G660" s="2">
        <v>44189.478275462963</v>
      </c>
      <c r="H660" s="2">
        <v>44963.054791666669</v>
      </c>
    </row>
    <row r="661" spans="1:8" x14ac:dyDescent="0.25">
      <c r="A661" t="s">
        <v>3733</v>
      </c>
      <c r="B661">
        <v>2353</v>
      </c>
      <c r="C661" t="s">
        <v>3077</v>
      </c>
      <c r="D661">
        <v>3021638</v>
      </c>
      <c r="E661" t="s">
        <v>1377</v>
      </c>
      <c r="F661">
        <v>6.3</v>
      </c>
      <c r="G661" s="2">
        <v>40168.03665509259</v>
      </c>
      <c r="H661" s="2">
        <v>44496.441967592589</v>
      </c>
    </row>
    <row r="662" spans="1:8" x14ac:dyDescent="0.25">
      <c r="A662" t="s">
        <v>3734</v>
      </c>
      <c r="B662">
        <v>1037</v>
      </c>
      <c r="C662" t="s">
        <v>3077</v>
      </c>
      <c r="D662">
        <v>1259363</v>
      </c>
      <c r="E662" t="s">
        <v>1374</v>
      </c>
      <c r="F662">
        <v>6.66</v>
      </c>
      <c r="G662" s="2">
        <v>44473.437314814822</v>
      </c>
      <c r="H662" s="2">
        <v>44827.052488425928</v>
      </c>
    </row>
    <row r="663" spans="1:8" x14ac:dyDescent="0.25">
      <c r="A663" t="s">
        <v>3735</v>
      </c>
      <c r="B663">
        <v>1386</v>
      </c>
      <c r="C663" t="s">
        <v>3068</v>
      </c>
      <c r="D663">
        <v>4882734</v>
      </c>
      <c r="E663" t="s">
        <v>3071</v>
      </c>
      <c r="F663">
        <v>5.92</v>
      </c>
      <c r="G663" s="2">
        <v>42705.129212962973</v>
      </c>
      <c r="H663" s="2">
        <v>44636.850624999999</v>
      </c>
    </row>
    <row r="664" spans="1:8" x14ac:dyDescent="0.25">
      <c r="A664" t="s">
        <v>3736</v>
      </c>
      <c r="B664">
        <v>1354</v>
      </c>
      <c r="C664" t="s">
        <v>3068</v>
      </c>
      <c r="D664">
        <v>1942540</v>
      </c>
      <c r="E664" t="s">
        <v>1374</v>
      </c>
      <c r="F664">
        <v>5.92</v>
      </c>
      <c r="G664" s="2">
        <v>41239.242847222216</v>
      </c>
      <c r="H664" s="2">
        <v>44482.390833333331</v>
      </c>
    </row>
    <row r="665" spans="1:8" x14ac:dyDescent="0.25">
      <c r="A665" t="s">
        <v>3737</v>
      </c>
      <c r="B665">
        <v>1885</v>
      </c>
      <c r="C665" t="s">
        <v>3087</v>
      </c>
      <c r="D665">
        <v>981978</v>
      </c>
      <c r="E665" t="s">
        <v>1374</v>
      </c>
      <c r="F665">
        <v>8.2799999999999994</v>
      </c>
      <c r="G665" s="2">
        <v>42955.494074074071</v>
      </c>
      <c r="H665" s="2">
        <v>44990.358460648153</v>
      </c>
    </row>
    <row r="666" spans="1:8" x14ac:dyDescent="0.25">
      <c r="A666" t="s">
        <v>3738</v>
      </c>
      <c r="B666">
        <v>1869</v>
      </c>
      <c r="C666" t="s">
        <v>3077</v>
      </c>
      <c r="D666">
        <v>1890980</v>
      </c>
      <c r="E666" t="s">
        <v>3071</v>
      </c>
      <c r="F666">
        <v>7.85</v>
      </c>
      <c r="G666" s="2">
        <v>44689.14366898148</v>
      </c>
      <c r="H666" s="2">
        <v>44649.14366898148</v>
      </c>
    </row>
    <row r="667" spans="1:8" x14ac:dyDescent="0.25">
      <c r="A667" t="s">
        <v>3739</v>
      </c>
      <c r="B667">
        <v>1231</v>
      </c>
      <c r="C667" t="s">
        <v>3087</v>
      </c>
      <c r="D667">
        <v>3441948</v>
      </c>
      <c r="E667" t="s">
        <v>1377</v>
      </c>
      <c r="F667">
        <v>8.9</v>
      </c>
      <c r="G667" s="2">
        <v>42056.685925925929</v>
      </c>
      <c r="H667" s="2">
        <v>44808.072152777779</v>
      </c>
    </row>
    <row r="668" spans="1:8" x14ac:dyDescent="0.25">
      <c r="A668" t="s">
        <v>3740</v>
      </c>
      <c r="B668">
        <v>2455</v>
      </c>
      <c r="C668" t="s">
        <v>3077</v>
      </c>
      <c r="D668">
        <v>3954864</v>
      </c>
      <c r="E668" t="s">
        <v>1377</v>
      </c>
      <c r="F668">
        <v>5.61</v>
      </c>
      <c r="G668" s="2">
        <v>44654.127928240741</v>
      </c>
      <c r="H668" s="2">
        <v>44616.127928240741</v>
      </c>
    </row>
    <row r="669" spans="1:8" x14ac:dyDescent="0.25">
      <c r="A669" t="s">
        <v>3741</v>
      </c>
      <c r="B669">
        <v>1782</v>
      </c>
      <c r="C669" t="s">
        <v>3068</v>
      </c>
      <c r="D669">
        <v>3946037</v>
      </c>
      <c r="E669" t="s">
        <v>1374</v>
      </c>
      <c r="F669">
        <v>9.39</v>
      </c>
      <c r="G669" s="2">
        <v>40501.523692129631</v>
      </c>
      <c r="H669" s="2">
        <v>44538.375335648147</v>
      </c>
    </row>
    <row r="670" spans="1:8" x14ac:dyDescent="0.25">
      <c r="A670" t="s">
        <v>3742</v>
      </c>
      <c r="B670">
        <v>1781</v>
      </c>
      <c r="C670" t="s">
        <v>3080</v>
      </c>
      <c r="D670">
        <v>808549</v>
      </c>
      <c r="E670" t="s">
        <v>3071</v>
      </c>
      <c r="F670">
        <v>8.3699999999999992</v>
      </c>
      <c r="G670" s="2">
        <v>41990.81758101852</v>
      </c>
      <c r="H670" s="2">
        <v>44529.369664351849</v>
      </c>
    </row>
    <row r="671" spans="1:8" x14ac:dyDescent="0.25">
      <c r="A671" t="s">
        <v>3743</v>
      </c>
      <c r="B671">
        <v>2192</v>
      </c>
      <c r="C671" t="s">
        <v>3077</v>
      </c>
      <c r="D671">
        <v>4948646</v>
      </c>
      <c r="E671" t="s">
        <v>1377</v>
      </c>
      <c r="F671">
        <v>8.9600000000000009</v>
      </c>
      <c r="G671" s="2">
        <v>40753.682141203702</v>
      </c>
      <c r="H671" s="2">
        <v>45125.792048611111</v>
      </c>
    </row>
    <row r="672" spans="1:8" x14ac:dyDescent="0.25">
      <c r="A672" t="s">
        <v>3744</v>
      </c>
      <c r="B672">
        <v>2288</v>
      </c>
      <c r="C672" t="s">
        <v>3070</v>
      </c>
      <c r="D672">
        <v>2922142</v>
      </c>
      <c r="E672" t="s">
        <v>1374</v>
      </c>
      <c r="F672">
        <v>6.49</v>
      </c>
      <c r="G672" s="2">
        <v>40439.100081018521</v>
      </c>
      <c r="H672" s="2">
        <v>45059.059814814813</v>
      </c>
    </row>
    <row r="673" spans="1:8" x14ac:dyDescent="0.25">
      <c r="A673" t="s">
        <v>3745</v>
      </c>
      <c r="B673">
        <v>1014</v>
      </c>
      <c r="C673" t="s">
        <v>3087</v>
      </c>
      <c r="D673">
        <v>1503921</v>
      </c>
      <c r="E673" t="s">
        <v>3071</v>
      </c>
      <c r="F673">
        <v>5.54</v>
      </c>
      <c r="G673" s="2">
        <v>41664.96670138889</v>
      </c>
      <c r="H673" s="2">
        <v>44535.534224537027</v>
      </c>
    </row>
    <row r="674" spans="1:8" x14ac:dyDescent="0.25">
      <c r="A674" t="s">
        <v>3746</v>
      </c>
      <c r="B674">
        <v>1249</v>
      </c>
      <c r="C674" t="s">
        <v>3087</v>
      </c>
      <c r="D674">
        <v>4132352</v>
      </c>
      <c r="E674" t="s">
        <v>1374</v>
      </c>
      <c r="F674">
        <v>7.16</v>
      </c>
      <c r="G674" s="2">
        <v>42373.89439814815</v>
      </c>
      <c r="H674" s="2">
        <v>44887.930601851847</v>
      </c>
    </row>
    <row r="675" spans="1:8" x14ac:dyDescent="0.25">
      <c r="A675" t="s">
        <v>3747</v>
      </c>
      <c r="B675">
        <v>1173</v>
      </c>
      <c r="C675" t="s">
        <v>3070</v>
      </c>
      <c r="D675">
        <v>2035044</v>
      </c>
      <c r="E675" t="s">
        <v>1374</v>
      </c>
      <c r="F675">
        <v>9</v>
      </c>
      <c r="G675" s="2">
        <v>40659.007685185177</v>
      </c>
      <c r="H675" s="2">
        <v>44817.271354166667</v>
      </c>
    </row>
    <row r="676" spans="1:8" x14ac:dyDescent="0.25">
      <c r="A676" t="s">
        <v>3748</v>
      </c>
      <c r="B676">
        <v>1069</v>
      </c>
      <c r="C676" t="s">
        <v>3087</v>
      </c>
      <c r="D676">
        <v>4456818</v>
      </c>
      <c r="E676" t="s">
        <v>1377</v>
      </c>
      <c r="F676">
        <v>7.72</v>
      </c>
      <c r="G676" s="2">
        <v>43346.0469212963</v>
      </c>
      <c r="H676" s="2">
        <v>44740.18645833333</v>
      </c>
    </row>
    <row r="677" spans="1:8" x14ac:dyDescent="0.25">
      <c r="A677" t="s">
        <v>3749</v>
      </c>
      <c r="B677">
        <v>1555</v>
      </c>
      <c r="C677" t="s">
        <v>3070</v>
      </c>
      <c r="D677">
        <v>1444881</v>
      </c>
      <c r="E677" t="s">
        <v>3071</v>
      </c>
      <c r="F677">
        <v>6.93</v>
      </c>
      <c r="G677" s="2">
        <v>41492.030590277784</v>
      </c>
      <c r="H677" s="2">
        <v>44764.312581018523</v>
      </c>
    </row>
    <row r="678" spans="1:8" x14ac:dyDescent="0.25">
      <c r="A678" t="s">
        <v>3750</v>
      </c>
      <c r="B678">
        <v>2018</v>
      </c>
      <c r="C678" t="s">
        <v>3077</v>
      </c>
      <c r="D678">
        <v>4383216</v>
      </c>
      <c r="E678" t="s">
        <v>1377</v>
      </c>
      <c r="F678">
        <v>8.81</v>
      </c>
      <c r="G678" s="2">
        <v>42226.047800925917</v>
      </c>
      <c r="H678" s="2">
        <v>44843.562071759261</v>
      </c>
    </row>
    <row r="679" spans="1:8" x14ac:dyDescent="0.25">
      <c r="A679" t="s">
        <v>3751</v>
      </c>
      <c r="B679">
        <v>2365</v>
      </c>
      <c r="C679" t="s">
        <v>3080</v>
      </c>
      <c r="D679">
        <v>1904061</v>
      </c>
      <c r="E679" t="s">
        <v>1377</v>
      </c>
      <c r="F679">
        <v>9.9700000000000006</v>
      </c>
      <c r="G679" s="2">
        <v>41717.720671296287</v>
      </c>
      <c r="H679" s="2">
        <v>44707.11041666667</v>
      </c>
    </row>
    <row r="680" spans="1:8" x14ac:dyDescent="0.25">
      <c r="A680" t="s">
        <v>3752</v>
      </c>
      <c r="B680">
        <v>1031</v>
      </c>
      <c r="C680" t="s">
        <v>3068</v>
      </c>
      <c r="D680">
        <v>2634155</v>
      </c>
      <c r="E680" t="s">
        <v>1374</v>
      </c>
      <c r="F680">
        <v>6.7</v>
      </c>
      <c r="G680" s="2">
        <v>44696.896817129629</v>
      </c>
      <c r="H680" s="2">
        <v>44682.896817129629</v>
      </c>
    </row>
    <row r="681" spans="1:8" x14ac:dyDescent="0.25">
      <c r="A681" t="s">
        <v>3753</v>
      </c>
      <c r="B681">
        <v>1557</v>
      </c>
      <c r="C681" t="s">
        <v>3070</v>
      </c>
      <c r="D681">
        <v>150619</v>
      </c>
      <c r="E681" t="s">
        <v>1377</v>
      </c>
      <c r="F681">
        <v>5.67</v>
      </c>
      <c r="G681" s="2">
        <v>40605.194016203714</v>
      </c>
      <c r="H681" s="2">
        <v>44922.880624999998</v>
      </c>
    </row>
    <row r="682" spans="1:8" x14ac:dyDescent="0.25">
      <c r="A682" t="s">
        <v>3754</v>
      </c>
      <c r="B682">
        <v>1049</v>
      </c>
      <c r="C682" t="s">
        <v>3080</v>
      </c>
      <c r="D682">
        <v>3317358</v>
      </c>
      <c r="E682" t="s">
        <v>1374</v>
      </c>
      <c r="F682">
        <v>6.96</v>
      </c>
      <c r="G682" s="2">
        <v>42688.645555555559</v>
      </c>
      <c r="H682" s="2">
        <v>44858.446898148148</v>
      </c>
    </row>
    <row r="683" spans="1:8" x14ac:dyDescent="0.25">
      <c r="A683" t="s">
        <v>3755</v>
      </c>
      <c r="B683">
        <v>2321</v>
      </c>
      <c r="C683" t="s">
        <v>3075</v>
      </c>
      <c r="D683">
        <v>2400174</v>
      </c>
      <c r="E683" t="s">
        <v>1377</v>
      </c>
      <c r="F683">
        <v>8.6300000000000008</v>
      </c>
      <c r="G683" s="2">
        <v>40077.196863425917</v>
      </c>
      <c r="H683" s="2">
        <v>45110.547893518517</v>
      </c>
    </row>
    <row r="684" spans="1:8" x14ac:dyDescent="0.25">
      <c r="A684" t="s">
        <v>3756</v>
      </c>
      <c r="B684">
        <v>1114</v>
      </c>
      <c r="C684" t="s">
        <v>3068</v>
      </c>
      <c r="D684">
        <v>2279985</v>
      </c>
      <c r="E684" t="s">
        <v>3071</v>
      </c>
      <c r="F684">
        <v>7.35</v>
      </c>
      <c r="G684" s="2">
        <v>41137.217037037037</v>
      </c>
      <c r="H684" s="2">
        <v>44962.069664351853</v>
      </c>
    </row>
    <row r="685" spans="1:8" x14ac:dyDescent="0.25">
      <c r="A685" t="s">
        <v>3757</v>
      </c>
      <c r="B685">
        <v>2196</v>
      </c>
      <c r="C685" t="s">
        <v>3075</v>
      </c>
      <c r="D685">
        <v>4350732</v>
      </c>
      <c r="E685" t="s">
        <v>1374</v>
      </c>
      <c r="F685">
        <v>9.3000000000000007</v>
      </c>
      <c r="G685" s="2">
        <v>44296.968819444453</v>
      </c>
      <c r="H685" s="2">
        <v>45052.190821759257</v>
      </c>
    </row>
    <row r="686" spans="1:8" x14ac:dyDescent="0.25">
      <c r="A686" t="s">
        <v>3758</v>
      </c>
      <c r="B686">
        <v>1196</v>
      </c>
      <c r="C686" t="s">
        <v>3080</v>
      </c>
      <c r="D686">
        <v>4242239</v>
      </c>
      <c r="E686" t="s">
        <v>1374</v>
      </c>
      <c r="F686">
        <v>6.16</v>
      </c>
      <c r="G686" s="2">
        <v>43777.068703703713</v>
      </c>
      <c r="H686" s="2">
        <v>44862.748749999999</v>
      </c>
    </row>
    <row r="687" spans="1:8" x14ac:dyDescent="0.25">
      <c r="A687" t="s">
        <v>3759</v>
      </c>
      <c r="B687">
        <v>2003</v>
      </c>
      <c r="C687" t="s">
        <v>3068</v>
      </c>
      <c r="D687">
        <v>2228752</v>
      </c>
      <c r="E687" t="s">
        <v>3071</v>
      </c>
      <c r="F687">
        <v>7.47</v>
      </c>
      <c r="G687" s="2">
        <v>43219.952361111107</v>
      </c>
      <c r="H687" s="2">
        <v>44519.426261574074</v>
      </c>
    </row>
    <row r="688" spans="1:8" x14ac:dyDescent="0.25">
      <c r="A688" t="s">
        <v>3760</v>
      </c>
      <c r="B688">
        <v>1433</v>
      </c>
      <c r="C688" t="s">
        <v>3077</v>
      </c>
      <c r="D688">
        <v>3772077</v>
      </c>
      <c r="E688" t="s">
        <v>1377</v>
      </c>
      <c r="F688">
        <v>8</v>
      </c>
      <c r="G688" s="2">
        <v>42233.297534722216</v>
      </c>
      <c r="H688" s="2">
        <v>44834.50304398148</v>
      </c>
    </row>
    <row r="689" spans="1:8" x14ac:dyDescent="0.25">
      <c r="A689" t="s">
        <v>3761</v>
      </c>
      <c r="B689">
        <v>1330</v>
      </c>
      <c r="C689" t="s">
        <v>3070</v>
      </c>
      <c r="D689">
        <v>4622196</v>
      </c>
      <c r="E689" t="s">
        <v>3071</v>
      </c>
      <c r="F689">
        <v>5.4</v>
      </c>
      <c r="G689" s="2">
        <v>42536.722083333327</v>
      </c>
      <c r="H689" s="2">
        <v>45087.731932870367</v>
      </c>
    </row>
    <row r="690" spans="1:8" x14ac:dyDescent="0.25">
      <c r="A690" t="s">
        <v>3762</v>
      </c>
      <c r="B690">
        <v>2408</v>
      </c>
      <c r="C690" t="s">
        <v>3087</v>
      </c>
      <c r="D690">
        <v>4336790</v>
      </c>
      <c r="E690" t="s">
        <v>3071</v>
      </c>
      <c r="F690">
        <v>9.6999999999999993</v>
      </c>
      <c r="G690" s="2">
        <v>40912.293865740743</v>
      </c>
      <c r="H690" s="2">
        <v>44989.50677083333</v>
      </c>
    </row>
    <row r="691" spans="1:8" x14ac:dyDescent="0.25">
      <c r="A691" t="s">
        <v>3763</v>
      </c>
      <c r="B691">
        <v>1324</v>
      </c>
      <c r="C691" t="s">
        <v>3070</v>
      </c>
      <c r="D691">
        <v>1798880</v>
      </c>
      <c r="E691" t="s">
        <v>1377</v>
      </c>
      <c r="F691">
        <v>5.74</v>
      </c>
      <c r="G691" s="2">
        <v>40055.549386574072</v>
      </c>
      <c r="H691" s="2">
        <v>44843.387060185189</v>
      </c>
    </row>
    <row r="692" spans="1:8" x14ac:dyDescent="0.25">
      <c r="A692" t="s">
        <v>3764</v>
      </c>
      <c r="B692">
        <v>2415</v>
      </c>
      <c r="C692" t="s">
        <v>3075</v>
      </c>
      <c r="D692">
        <v>3101149</v>
      </c>
      <c r="E692" t="s">
        <v>1374</v>
      </c>
      <c r="F692">
        <v>9.19</v>
      </c>
      <c r="G692" s="2">
        <v>41419.295405092591</v>
      </c>
      <c r="H692" s="2">
        <v>44879.690150462957</v>
      </c>
    </row>
    <row r="693" spans="1:8" x14ac:dyDescent="0.25">
      <c r="A693" t="s">
        <v>3765</v>
      </c>
      <c r="B693">
        <v>2185</v>
      </c>
      <c r="C693" t="s">
        <v>3087</v>
      </c>
      <c r="D693">
        <v>3615141</v>
      </c>
      <c r="E693" t="s">
        <v>1374</v>
      </c>
      <c r="F693">
        <v>8.9700000000000006</v>
      </c>
      <c r="G693" s="2">
        <v>44782.776643518519</v>
      </c>
      <c r="H693" s="2">
        <v>44754.776643518519</v>
      </c>
    </row>
    <row r="694" spans="1:8" x14ac:dyDescent="0.25">
      <c r="A694" t="s">
        <v>3766</v>
      </c>
      <c r="B694">
        <v>2021</v>
      </c>
      <c r="C694" t="s">
        <v>3075</v>
      </c>
      <c r="D694">
        <v>115353</v>
      </c>
      <c r="E694" t="s">
        <v>1377</v>
      </c>
      <c r="F694">
        <v>6.15</v>
      </c>
      <c r="G694" s="2">
        <v>43478.30841435185</v>
      </c>
      <c r="H694" s="2">
        <v>44468.420011574082</v>
      </c>
    </row>
    <row r="695" spans="1:8" x14ac:dyDescent="0.25">
      <c r="A695" t="s">
        <v>3767</v>
      </c>
      <c r="B695">
        <v>1681</v>
      </c>
      <c r="C695" t="s">
        <v>3075</v>
      </c>
      <c r="D695">
        <v>3616459</v>
      </c>
      <c r="E695" t="s">
        <v>1377</v>
      </c>
      <c r="F695">
        <v>6.27</v>
      </c>
      <c r="G695" s="2">
        <v>42794.472986111112</v>
      </c>
      <c r="H695" s="2">
        <v>44590.940972222219</v>
      </c>
    </row>
    <row r="696" spans="1:8" x14ac:dyDescent="0.25">
      <c r="A696" t="s">
        <v>3768</v>
      </c>
      <c r="B696">
        <v>1532</v>
      </c>
      <c r="C696" t="s">
        <v>3070</v>
      </c>
      <c r="D696">
        <v>1492575</v>
      </c>
      <c r="E696" t="s">
        <v>1377</v>
      </c>
      <c r="F696">
        <v>5.16</v>
      </c>
      <c r="G696" s="2">
        <v>41723.289664351847</v>
      </c>
      <c r="H696" s="2">
        <v>44506.292766203696</v>
      </c>
    </row>
    <row r="697" spans="1:8" x14ac:dyDescent="0.25">
      <c r="A697" t="s">
        <v>3769</v>
      </c>
      <c r="B697">
        <v>2418</v>
      </c>
      <c r="C697" t="s">
        <v>3087</v>
      </c>
      <c r="D697">
        <v>1835585</v>
      </c>
      <c r="E697" t="s">
        <v>1374</v>
      </c>
      <c r="F697">
        <v>8.61</v>
      </c>
      <c r="G697" s="2">
        <v>39789.212581018517</v>
      </c>
      <c r="H697" s="2">
        <v>44705.768645833326</v>
      </c>
    </row>
    <row r="698" spans="1:8" x14ac:dyDescent="0.25">
      <c r="A698" t="s">
        <v>3770</v>
      </c>
      <c r="B698">
        <v>1022</v>
      </c>
      <c r="C698" t="s">
        <v>3080</v>
      </c>
      <c r="D698">
        <v>686122</v>
      </c>
      <c r="E698" t="s">
        <v>1374</v>
      </c>
      <c r="F698">
        <v>5.14</v>
      </c>
      <c r="G698" s="2">
        <v>40874.097071759257</v>
      </c>
      <c r="H698" s="2">
        <v>44998.031041666669</v>
      </c>
    </row>
    <row r="699" spans="1:8" x14ac:dyDescent="0.25">
      <c r="A699" t="s">
        <v>3771</v>
      </c>
      <c r="B699">
        <v>1600</v>
      </c>
      <c r="C699" t="s">
        <v>3075</v>
      </c>
      <c r="D699">
        <v>574927</v>
      </c>
      <c r="E699" t="s">
        <v>1377</v>
      </c>
      <c r="F699">
        <v>9.2899999999999991</v>
      </c>
      <c r="G699" s="2">
        <v>42635.538229166668</v>
      </c>
      <c r="H699" s="2">
        <v>44805.480763888889</v>
      </c>
    </row>
    <row r="700" spans="1:8" x14ac:dyDescent="0.25">
      <c r="A700" t="s">
        <v>3772</v>
      </c>
      <c r="B700">
        <v>2162</v>
      </c>
      <c r="C700" t="s">
        <v>3077</v>
      </c>
      <c r="D700">
        <v>3129203</v>
      </c>
      <c r="E700" t="s">
        <v>1374</v>
      </c>
      <c r="F700">
        <v>5.32</v>
      </c>
      <c r="G700" s="2">
        <v>44055.706921296303</v>
      </c>
      <c r="H700" s="2">
        <v>44582.431921296287</v>
      </c>
    </row>
    <row r="701" spans="1:8" x14ac:dyDescent="0.25">
      <c r="A701" t="s">
        <v>3773</v>
      </c>
      <c r="B701">
        <v>1936</v>
      </c>
      <c r="C701" t="s">
        <v>3087</v>
      </c>
      <c r="D701">
        <v>2691355</v>
      </c>
      <c r="E701" t="s">
        <v>1374</v>
      </c>
      <c r="F701">
        <v>7.8</v>
      </c>
      <c r="G701" s="2">
        <v>41075.316516203697</v>
      </c>
      <c r="H701" s="2">
        <v>44865.045532407406</v>
      </c>
    </row>
    <row r="702" spans="1:8" x14ac:dyDescent="0.25">
      <c r="A702" t="s">
        <v>3774</v>
      </c>
      <c r="B702">
        <v>1955</v>
      </c>
      <c r="C702" t="s">
        <v>3080</v>
      </c>
      <c r="D702">
        <v>1742106</v>
      </c>
      <c r="E702" t="s">
        <v>1374</v>
      </c>
      <c r="F702">
        <v>7.77</v>
      </c>
      <c r="G702" s="2">
        <v>41923.996689814812</v>
      </c>
      <c r="H702" s="2">
        <v>44890.492314814823</v>
      </c>
    </row>
    <row r="703" spans="1:8" x14ac:dyDescent="0.25">
      <c r="A703" t="s">
        <v>3775</v>
      </c>
      <c r="B703">
        <v>1704</v>
      </c>
      <c r="C703" t="s">
        <v>3075</v>
      </c>
      <c r="D703">
        <v>3971956</v>
      </c>
      <c r="E703" t="s">
        <v>3071</v>
      </c>
      <c r="F703">
        <v>5.32</v>
      </c>
      <c r="G703" s="2">
        <v>41530.533993055556</v>
      </c>
      <c r="H703" s="2">
        <v>44546.137858796297</v>
      </c>
    </row>
    <row r="704" spans="1:8" x14ac:dyDescent="0.25">
      <c r="A704" t="s">
        <v>3776</v>
      </c>
      <c r="B704">
        <v>2088</v>
      </c>
      <c r="C704" t="s">
        <v>3087</v>
      </c>
      <c r="D704">
        <v>4103603</v>
      </c>
      <c r="E704" t="s">
        <v>1374</v>
      </c>
      <c r="F704">
        <v>6.33</v>
      </c>
      <c r="G704" s="2">
        <v>42873.232129629629</v>
      </c>
      <c r="H704" s="2">
        <v>44926.117569444446</v>
      </c>
    </row>
    <row r="705" spans="1:8" x14ac:dyDescent="0.25">
      <c r="A705" t="s">
        <v>3777</v>
      </c>
      <c r="B705">
        <v>1651</v>
      </c>
      <c r="C705" t="s">
        <v>3068</v>
      </c>
      <c r="D705">
        <v>3672244</v>
      </c>
      <c r="E705" t="s">
        <v>1374</v>
      </c>
      <c r="F705">
        <v>9.65</v>
      </c>
      <c r="G705" s="2">
        <v>44771.871041666673</v>
      </c>
      <c r="H705" s="2">
        <v>44978.889548611107</v>
      </c>
    </row>
    <row r="706" spans="1:8" x14ac:dyDescent="0.25">
      <c r="A706" t="s">
        <v>3778</v>
      </c>
      <c r="B706">
        <v>1298</v>
      </c>
      <c r="C706" t="s">
        <v>3068</v>
      </c>
      <c r="D706">
        <v>4647005</v>
      </c>
      <c r="E706" t="s">
        <v>1374</v>
      </c>
      <c r="F706">
        <v>7.72</v>
      </c>
      <c r="G706" s="2">
        <v>40261.477141203701</v>
      </c>
      <c r="H706" s="2">
        <v>44699.0471412037</v>
      </c>
    </row>
    <row r="707" spans="1:8" x14ac:dyDescent="0.25">
      <c r="A707" t="s">
        <v>3779</v>
      </c>
      <c r="B707">
        <v>2367</v>
      </c>
      <c r="C707" t="s">
        <v>3075</v>
      </c>
      <c r="D707">
        <v>3702715</v>
      </c>
      <c r="E707" t="s">
        <v>3071</v>
      </c>
      <c r="F707">
        <v>5.8</v>
      </c>
      <c r="G707" s="2">
        <v>40344.188854166663</v>
      </c>
      <c r="H707" s="2">
        <v>44629.976909722223</v>
      </c>
    </row>
    <row r="708" spans="1:8" x14ac:dyDescent="0.25">
      <c r="A708" t="s">
        <v>3780</v>
      </c>
      <c r="B708">
        <v>2307</v>
      </c>
      <c r="C708" t="s">
        <v>3080</v>
      </c>
      <c r="D708">
        <v>950301</v>
      </c>
      <c r="E708" t="s">
        <v>1374</v>
      </c>
      <c r="F708">
        <v>9.19</v>
      </c>
      <c r="G708" s="2">
        <v>41313.338136574072</v>
      </c>
      <c r="H708" s="2">
        <v>44916.049143518518</v>
      </c>
    </row>
    <row r="709" spans="1:8" x14ac:dyDescent="0.25">
      <c r="A709" t="s">
        <v>3781</v>
      </c>
      <c r="B709">
        <v>1956</v>
      </c>
      <c r="C709" t="s">
        <v>3077</v>
      </c>
      <c r="D709">
        <v>2251899</v>
      </c>
      <c r="E709" t="s">
        <v>3071</v>
      </c>
      <c r="F709">
        <v>7.76</v>
      </c>
      <c r="G709" s="2">
        <v>43554.9528125</v>
      </c>
      <c r="H709" s="2">
        <v>45126.661192129628</v>
      </c>
    </row>
    <row r="710" spans="1:8" x14ac:dyDescent="0.25">
      <c r="A710" t="s">
        <v>3782</v>
      </c>
      <c r="B710">
        <v>2176</v>
      </c>
      <c r="C710" t="s">
        <v>3068</v>
      </c>
      <c r="D710">
        <v>4921844</v>
      </c>
      <c r="E710" t="s">
        <v>1377</v>
      </c>
      <c r="F710">
        <v>6.11</v>
      </c>
      <c r="G710" s="2">
        <v>42434.232349537036</v>
      </c>
      <c r="H710" s="2">
        <v>45115.40929398148</v>
      </c>
    </row>
    <row r="711" spans="1:8" x14ac:dyDescent="0.25">
      <c r="A711" t="s">
        <v>3783</v>
      </c>
      <c r="B711">
        <v>1234</v>
      </c>
      <c r="C711" t="s">
        <v>3068</v>
      </c>
      <c r="D711">
        <v>4050595</v>
      </c>
      <c r="E711" t="s">
        <v>3071</v>
      </c>
      <c r="F711">
        <v>7.3</v>
      </c>
      <c r="G711" s="2">
        <v>40216.958877314813</v>
      </c>
      <c r="H711" s="2">
        <v>44600.099166666667</v>
      </c>
    </row>
    <row r="712" spans="1:8" x14ac:dyDescent="0.25">
      <c r="A712" t="s">
        <v>3784</v>
      </c>
      <c r="B712">
        <v>1560</v>
      </c>
      <c r="C712" t="s">
        <v>3075</v>
      </c>
      <c r="D712">
        <v>1183699</v>
      </c>
      <c r="E712" t="s">
        <v>1377</v>
      </c>
      <c r="F712">
        <v>7.12</v>
      </c>
      <c r="G712" s="2">
        <v>43606.356053240743</v>
      </c>
      <c r="H712" s="2">
        <v>44518.069884259261</v>
      </c>
    </row>
    <row r="713" spans="1:8" x14ac:dyDescent="0.25">
      <c r="A713" t="s">
        <v>3785</v>
      </c>
      <c r="B713">
        <v>2485</v>
      </c>
      <c r="C713" t="s">
        <v>3075</v>
      </c>
      <c r="D713">
        <v>2821409</v>
      </c>
      <c r="E713" t="s">
        <v>1374</v>
      </c>
      <c r="F713">
        <v>8.94</v>
      </c>
      <c r="G713" s="2">
        <v>40255.681932870371</v>
      </c>
      <c r="H713" s="2">
        <v>44591.054178240738</v>
      </c>
    </row>
    <row r="714" spans="1:8" x14ac:dyDescent="0.25">
      <c r="A714" t="s">
        <v>3786</v>
      </c>
      <c r="B714">
        <v>1367</v>
      </c>
      <c r="C714" t="s">
        <v>3068</v>
      </c>
      <c r="D714">
        <v>3833147</v>
      </c>
      <c r="E714" t="s">
        <v>3071</v>
      </c>
      <c r="F714">
        <v>6.18</v>
      </c>
      <c r="G714" s="2">
        <v>42339.347245370373</v>
      </c>
      <c r="H714" s="2">
        <v>45106.947604166657</v>
      </c>
    </row>
    <row r="715" spans="1:8" x14ac:dyDescent="0.25">
      <c r="A715" t="s">
        <v>3787</v>
      </c>
      <c r="B715">
        <v>1902</v>
      </c>
      <c r="C715" t="s">
        <v>3087</v>
      </c>
      <c r="D715">
        <v>1122942</v>
      </c>
      <c r="E715" t="s">
        <v>1374</v>
      </c>
      <c r="F715">
        <v>8.93</v>
      </c>
      <c r="G715" s="2">
        <v>40103.406284722223</v>
      </c>
      <c r="H715" s="2">
        <v>44774.469502314823</v>
      </c>
    </row>
    <row r="716" spans="1:8" x14ac:dyDescent="0.25">
      <c r="A716" t="s">
        <v>3788</v>
      </c>
      <c r="B716">
        <v>2449</v>
      </c>
      <c r="C716" t="s">
        <v>3070</v>
      </c>
      <c r="D716">
        <v>1883649</v>
      </c>
      <c r="E716" t="s">
        <v>1374</v>
      </c>
      <c r="F716">
        <v>5.27</v>
      </c>
      <c r="G716" s="2">
        <v>41534.983124999999</v>
      </c>
      <c r="H716" s="2">
        <v>44658.383113425924</v>
      </c>
    </row>
    <row r="717" spans="1:8" x14ac:dyDescent="0.25">
      <c r="A717" t="s">
        <v>3789</v>
      </c>
      <c r="B717">
        <v>1442</v>
      </c>
      <c r="C717" t="s">
        <v>3077</v>
      </c>
      <c r="D717">
        <v>3372100</v>
      </c>
      <c r="E717" t="s">
        <v>1377</v>
      </c>
      <c r="F717">
        <v>7.79</v>
      </c>
      <c r="G717" s="2">
        <v>39775.263333333343</v>
      </c>
      <c r="H717" s="2">
        <v>44988.960717592592</v>
      </c>
    </row>
    <row r="718" spans="1:8" x14ac:dyDescent="0.25">
      <c r="A718" t="s">
        <v>3790</v>
      </c>
      <c r="B718">
        <v>2339</v>
      </c>
      <c r="C718" t="s">
        <v>3077</v>
      </c>
      <c r="D718">
        <v>787233</v>
      </c>
      <c r="E718" t="s">
        <v>1374</v>
      </c>
      <c r="F718">
        <v>8.17</v>
      </c>
      <c r="G718" s="2">
        <v>42468.73814814815</v>
      </c>
      <c r="H718" s="2">
        <v>44563.701226851852</v>
      </c>
    </row>
    <row r="719" spans="1:8" x14ac:dyDescent="0.25">
      <c r="A719" t="s">
        <v>3791</v>
      </c>
      <c r="B719">
        <v>2444</v>
      </c>
      <c r="C719" t="s">
        <v>3087</v>
      </c>
      <c r="D719">
        <v>2892859</v>
      </c>
      <c r="E719" t="s">
        <v>1374</v>
      </c>
      <c r="F719">
        <v>8.85</v>
      </c>
      <c r="G719" s="2">
        <v>42780.213807870372</v>
      </c>
      <c r="H719" s="2">
        <v>44913.618159722217</v>
      </c>
    </row>
    <row r="720" spans="1:8" x14ac:dyDescent="0.25">
      <c r="A720" t="s">
        <v>3792</v>
      </c>
      <c r="B720">
        <v>2232</v>
      </c>
      <c r="C720" t="s">
        <v>3080</v>
      </c>
      <c r="D720">
        <v>4219110</v>
      </c>
      <c r="E720" t="s">
        <v>3071</v>
      </c>
      <c r="F720">
        <v>9.6199999999999992</v>
      </c>
      <c r="G720" s="2">
        <v>43541.603842592587</v>
      </c>
      <c r="H720" s="2">
        <v>44766.278854166667</v>
      </c>
    </row>
    <row r="721" spans="1:8" x14ac:dyDescent="0.25">
      <c r="A721" t="s">
        <v>3793</v>
      </c>
      <c r="B721">
        <v>1239</v>
      </c>
      <c r="C721" t="s">
        <v>3068</v>
      </c>
      <c r="D721">
        <v>623969</v>
      </c>
      <c r="E721" t="s">
        <v>1374</v>
      </c>
      <c r="F721">
        <v>8.43</v>
      </c>
      <c r="G721" s="2">
        <v>40471.508171296293</v>
      </c>
      <c r="H721" s="2">
        <v>44826.985833333332</v>
      </c>
    </row>
    <row r="722" spans="1:8" x14ac:dyDescent="0.25">
      <c r="A722" t="s">
        <v>3794</v>
      </c>
      <c r="B722">
        <v>2072</v>
      </c>
      <c r="C722" t="s">
        <v>3068</v>
      </c>
      <c r="D722">
        <v>1241668</v>
      </c>
      <c r="E722" t="s">
        <v>1374</v>
      </c>
      <c r="F722">
        <v>6.24</v>
      </c>
      <c r="G722" s="2">
        <v>43075.567083333342</v>
      </c>
      <c r="H722" s="2">
        <v>44948.515752314823</v>
      </c>
    </row>
    <row r="723" spans="1:8" x14ac:dyDescent="0.25">
      <c r="A723" t="s">
        <v>3795</v>
      </c>
      <c r="B723">
        <v>1250</v>
      </c>
      <c r="C723" t="s">
        <v>3070</v>
      </c>
      <c r="D723">
        <v>3125274</v>
      </c>
      <c r="E723" t="s">
        <v>3071</v>
      </c>
      <c r="F723">
        <v>9.98</v>
      </c>
      <c r="G723" s="2">
        <v>44204.609872685192</v>
      </c>
      <c r="H723" s="2">
        <v>44932.494097222218</v>
      </c>
    </row>
    <row r="724" spans="1:8" x14ac:dyDescent="0.25">
      <c r="A724" t="s">
        <v>3796</v>
      </c>
      <c r="B724">
        <v>1946</v>
      </c>
      <c r="C724" t="s">
        <v>3075</v>
      </c>
      <c r="D724">
        <v>2992003</v>
      </c>
      <c r="E724" t="s">
        <v>1377</v>
      </c>
      <c r="F724">
        <v>5.63</v>
      </c>
      <c r="G724" s="2">
        <v>43503.974456018521</v>
      </c>
      <c r="H724" s="2">
        <v>44468.693182870367</v>
      </c>
    </row>
    <row r="725" spans="1:8" x14ac:dyDescent="0.25">
      <c r="A725" t="s">
        <v>3797</v>
      </c>
      <c r="B725">
        <v>1371</v>
      </c>
      <c r="C725" t="s">
        <v>3070</v>
      </c>
      <c r="D725">
        <v>968782</v>
      </c>
      <c r="E725" t="s">
        <v>1374</v>
      </c>
      <c r="F725">
        <v>8</v>
      </c>
      <c r="G725" s="2">
        <v>43185.725416666668</v>
      </c>
      <c r="H725" s="2">
        <v>44817.383680555547</v>
      </c>
    </row>
    <row r="726" spans="1:8" x14ac:dyDescent="0.25">
      <c r="A726" t="s">
        <v>3798</v>
      </c>
      <c r="B726">
        <v>2236</v>
      </c>
      <c r="C726" t="s">
        <v>3080</v>
      </c>
      <c r="D726">
        <v>1099517</v>
      </c>
      <c r="E726" t="s">
        <v>1374</v>
      </c>
      <c r="F726">
        <v>7.92</v>
      </c>
      <c r="G726" s="2">
        <v>42875.577650462961</v>
      </c>
      <c r="H726" s="2">
        <v>44498.834814814807</v>
      </c>
    </row>
    <row r="727" spans="1:8" x14ac:dyDescent="0.25">
      <c r="A727" t="s">
        <v>3799</v>
      </c>
      <c r="B727">
        <v>1330</v>
      </c>
      <c r="C727" t="s">
        <v>3070</v>
      </c>
      <c r="D727">
        <v>1341744</v>
      </c>
      <c r="E727" t="s">
        <v>3071</v>
      </c>
      <c r="F727">
        <v>8.3000000000000007</v>
      </c>
      <c r="G727" s="2">
        <v>44376.391967592594</v>
      </c>
      <c r="H727" s="2">
        <v>45017.471666666657</v>
      </c>
    </row>
    <row r="728" spans="1:8" x14ac:dyDescent="0.25">
      <c r="A728" t="s">
        <v>3800</v>
      </c>
      <c r="B728">
        <v>1903</v>
      </c>
      <c r="C728" t="s">
        <v>3075</v>
      </c>
      <c r="D728">
        <v>1809902</v>
      </c>
      <c r="E728" t="s">
        <v>3071</v>
      </c>
      <c r="F728">
        <v>5.38</v>
      </c>
      <c r="G728" s="2">
        <v>43242.320925925917</v>
      </c>
      <c r="H728" s="2">
        <v>45033.918761574067</v>
      </c>
    </row>
    <row r="729" spans="1:8" x14ac:dyDescent="0.25">
      <c r="A729" t="s">
        <v>3801</v>
      </c>
      <c r="B729">
        <v>1502</v>
      </c>
      <c r="C729" t="s">
        <v>3080</v>
      </c>
      <c r="D729">
        <v>783409</v>
      </c>
      <c r="E729" t="s">
        <v>3071</v>
      </c>
      <c r="F729">
        <v>7.35</v>
      </c>
      <c r="G729" s="2">
        <v>40878.237581018519</v>
      </c>
      <c r="H729" s="2">
        <v>44472.583391203712</v>
      </c>
    </row>
    <row r="730" spans="1:8" x14ac:dyDescent="0.25">
      <c r="A730" t="s">
        <v>3802</v>
      </c>
      <c r="B730">
        <v>2388</v>
      </c>
      <c r="C730" t="s">
        <v>3068</v>
      </c>
      <c r="D730">
        <v>769947</v>
      </c>
      <c r="E730" t="s">
        <v>3071</v>
      </c>
      <c r="F730">
        <v>5.39</v>
      </c>
      <c r="G730" s="2">
        <v>42319.242638888893</v>
      </c>
      <c r="H730" s="2">
        <v>45092.766122685192</v>
      </c>
    </row>
    <row r="731" spans="1:8" x14ac:dyDescent="0.25">
      <c r="A731" t="s">
        <v>3803</v>
      </c>
      <c r="B731">
        <v>1237</v>
      </c>
      <c r="C731" t="s">
        <v>3080</v>
      </c>
      <c r="D731">
        <v>3962489</v>
      </c>
      <c r="E731" t="s">
        <v>1374</v>
      </c>
      <c r="F731">
        <v>9.57</v>
      </c>
      <c r="G731" s="2">
        <v>44775.357835648138</v>
      </c>
      <c r="H731" s="2">
        <v>45094.596377314818</v>
      </c>
    </row>
    <row r="732" spans="1:8" x14ac:dyDescent="0.25">
      <c r="A732" t="s">
        <v>3804</v>
      </c>
      <c r="B732">
        <v>2051</v>
      </c>
      <c r="C732" t="s">
        <v>3075</v>
      </c>
      <c r="D732">
        <v>3829361</v>
      </c>
      <c r="E732" t="s">
        <v>3071</v>
      </c>
      <c r="F732">
        <v>9.31</v>
      </c>
      <c r="G732" s="2">
        <v>42516.681666666656</v>
      </c>
      <c r="H732" s="2">
        <v>45129.388425925928</v>
      </c>
    </row>
    <row r="733" spans="1:8" x14ac:dyDescent="0.25">
      <c r="A733" t="s">
        <v>3805</v>
      </c>
      <c r="B733">
        <v>2081</v>
      </c>
      <c r="C733" t="s">
        <v>3077</v>
      </c>
      <c r="D733">
        <v>4493323</v>
      </c>
      <c r="E733" t="s">
        <v>3071</v>
      </c>
      <c r="F733">
        <v>9.89</v>
      </c>
      <c r="G733" s="2">
        <v>41535.252418981479</v>
      </c>
      <c r="H733" s="2">
        <v>44525.565474537027</v>
      </c>
    </row>
    <row r="734" spans="1:8" x14ac:dyDescent="0.25">
      <c r="A734" t="s">
        <v>3806</v>
      </c>
      <c r="B734">
        <v>1457</v>
      </c>
      <c r="C734" t="s">
        <v>3070</v>
      </c>
      <c r="D734">
        <v>1032330</v>
      </c>
      <c r="E734" t="s">
        <v>1374</v>
      </c>
      <c r="F734">
        <v>7.67</v>
      </c>
      <c r="G734" s="2">
        <v>43584.551689814813</v>
      </c>
      <c r="H734" s="2">
        <v>44762.045763888891</v>
      </c>
    </row>
    <row r="735" spans="1:8" x14ac:dyDescent="0.25">
      <c r="A735" t="s">
        <v>3807</v>
      </c>
      <c r="B735">
        <v>1817</v>
      </c>
      <c r="C735" t="s">
        <v>3070</v>
      </c>
      <c r="D735">
        <v>3041511</v>
      </c>
      <c r="E735" t="s">
        <v>1374</v>
      </c>
      <c r="F735">
        <v>9.32</v>
      </c>
      <c r="G735" s="2">
        <v>42616.984513888892</v>
      </c>
      <c r="H735" s="2">
        <v>44969.358877314808</v>
      </c>
    </row>
    <row r="736" spans="1:8" x14ac:dyDescent="0.25">
      <c r="A736" t="s">
        <v>3808</v>
      </c>
      <c r="B736">
        <v>2053</v>
      </c>
      <c r="C736" t="s">
        <v>3070</v>
      </c>
      <c r="D736">
        <v>4389877</v>
      </c>
      <c r="E736" t="s">
        <v>1377</v>
      </c>
      <c r="F736">
        <v>6.1</v>
      </c>
      <c r="G736" s="2">
        <v>44548.121655092589</v>
      </c>
      <c r="H736" s="2">
        <v>44584.805196759262</v>
      </c>
    </row>
    <row r="737" spans="1:8" x14ac:dyDescent="0.25">
      <c r="A737" t="s">
        <v>3809</v>
      </c>
      <c r="B737">
        <v>2446</v>
      </c>
      <c r="C737" t="s">
        <v>3080</v>
      </c>
      <c r="D737">
        <v>4817758</v>
      </c>
      <c r="E737" t="s">
        <v>1374</v>
      </c>
      <c r="F737">
        <v>6.55</v>
      </c>
      <c r="G737" s="2">
        <v>41673.65552083333</v>
      </c>
      <c r="H737" s="2">
        <v>44467.925185185188</v>
      </c>
    </row>
    <row r="738" spans="1:8" x14ac:dyDescent="0.25">
      <c r="A738" t="s">
        <v>3810</v>
      </c>
      <c r="B738">
        <v>1445</v>
      </c>
      <c r="C738" t="s">
        <v>3068</v>
      </c>
      <c r="D738">
        <v>3795657</v>
      </c>
      <c r="E738" t="s">
        <v>1377</v>
      </c>
      <c r="F738">
        <v>9.69</v>
      </c>
      <c r="G738" s="2">
        <v>44409.063344907408</v>
      </c>
      <c r="H738" s="2">
        <v>45101.137094907397</v>
      </c>
    </row>
    <row r="739" spans="1:8" x14ac:dyDescent="0.25">
      <c r="A739" t="s">
        <v>3811</v>
      </c>
      <c r="B739">
        <v>1159</v>
      </c>
      <c r="C739" t="s">
        <v>3070</v>
      </c>
      <c r="D739">
        <v>696439</v>
      </c>
      <c r="E739" t="s">
        <v>1377</v>
      </c>
      <c r="F739">
        <v>6.2</v>
      </c>
      <c r="G739" s="2">
        <v>41244.497048611112</v>
      </c>
      <c r="H739" s="2">
        <v>44564.403113425928</v>
      </c>
    </row>
    <row r="740" spans="1:8" x14ac:dyDescent="0.25">
      <c r="A740" t="s">
        <v>3812</v>
      </c>
      <c r="B740">
        <v>1786</v>
      </c>
      <c r="C740" t="s">
        <v>3075</v>
      </c>
      <c r="D740">
        <v>2151859</v>
      </c>
      <c r="E740" t="s">
        <v>3071</v>
      </c>
      <c r="F740">
        <v>6.63</v>
      </c>
      <c r="G740" s="2">
        <v>40641.401469907411</v>
      </c>
      <c r="H740" s="2">
        <v>44955.933900462973</v>
      </c>
    </row>
    <row r="741" spans="1:8" x14ac:dyDescent="0.25">
      <c r="A741" t="s">
        <v>3813</v>
      </c>
      <c r="B741">
        <v>2331</v>
      </c>
      <c r="C741" t="s">
        <v>3077</v>
      </c>
      <c r="D741">
        <v>4949614</v>
      </c>
      <c r="E741" t="s">
        <v>1374</v>
      </c>
      <c r="F741">
        <v>8.8699999999999992</v>
      </c>
      <c r="G741" s="2">
        <v>43036.379664351851</v>
      </c>
      <c r="H741" s="2">
        <v>44780.477754629632</v>
      </c>
    </row>
    <row r="742" spans="1:8" x14ac:dyDescent="0.25">
      <c r="A742" t="s">
        <v>3814</v>
      </c>
      <c r="B742">
        <v>1376</v>
      </c>
      <c r="C742" t="s">
        <v>3068</v>
      </c>
      <c r="D742">
        <v>950982</v>
      </c>
      <c r="E742" t="s">
        <v>3071</v>
      </c>
      <c r="F742">
        <v>7.27</v>
      </c>
      <c r="G742" s="2">
        <v>40145.542013888888</v>
      </c>
      <c r="H742" s="2">
        <v>44951.815555555557</v>
      </c>
    </row>
    <row r="743" spans="1:8" x14ac:dyDescent="0.25">
      <c r="A743" t="s">
        <v>3815</v>
      </c>
      <c r="B743">
        <v>2226</v>
      </c>
      <c r="C743" t="s">
        <v>3070</v>
      </c>
      <c r="D743">
        <v>867481</v>
      </c>
      <c r="E743" t="s">
        <v>1374</v>
      </c>
      <c r="F743">
        <v>7.18</v>
      </c>
      <c r="G743" s="2">
        <v>43656.663275462961</v>
      </c>
      <c r="H743" s="2">
        <v>45039.825509259259</v>
      </c>
    </row>
    <row r="744" spans="1:8" x14ac:dyDescent="0.25">
      <c r="A744" t="s">
        <v>3816</v>
      </c>
      <c r="B744">
        <v>1194</v>
      </c>
      <c r="C744" t="s">
        <v>3087</v>
      </c>
      <c r="D744">
        <v>3768878</v>
      </c>
      <c r="E744" t="s">
        <v>1374</v>
      </c>
      <c r="F744">
        <v>8.89</v>
      </c>
      <c r="G744" s="2">
        <v>39756.300185185188</v>
      </c>
      <c r="H744" s="2">
        <v>45107.592928240738</v>
      </c>
    </row>
    <row r="745" spans="1:8" x14ac:dyDescent="0.25">
      <c r="A745" t="s">
        <v>3817</v>
      </c>
      <c r="B745">
        <v>1352</v>
      </c>
      <c r="C745" t="s">
        <v>3070</v>
      </c>
      <c r="D745">
        <v>989169</v>
      </c>
      <c r="E745" t="s">
        <v>3071</v>
      </c>
      <c r="F745">
        <v>8.7899999999999991</v>
      </c>
      <c r="G745" s="2">
        <v>42172.744039351863</v>
      </c>
      <c r="H745" s="2">
        <v>44604.65353009259</v>
      </c>
    </row>
    <row r="746" spans="1:8" x14ac:dyDescent="0.25">
      <c r="A746" t="s">
        <v>3818</v>
      </c>
      <c r="B746">
        <v>1481</v>
      </c>
      <c r="C746" t="s">
        <v>3070</v>
      </c>
      <c r="D746">
        <v>2357610</v>
      </c>
      <c r="E746" t="s">
        <v>3071</v>
      </c>
      <c r="F746">
        <v>7.2</v>
      </c>
      <c r="G746" s="2">
        <v>44138.394687499997</v>
      </c>
      <c r="H746" s="2">
        <v>44654.693564814806</v>
      </c>
    </row>
    <row r="747" spans="1:8" x14ac:dyDescent="0.25">
      <c r="A747" t="s">
        <v>3819</v>
      </c>
      <c r="B747">
        <v>1690</v>
      </c>
      <c r="C747" t="s">
        <v>3080</v>
      </c>
      <c r="D747">
        <v>2887303</v>
      </c>
      <c r="E747" t="s">
        <v>1374</v>
      </c>
      <c r="F747">
        <v>5.19</v>
      </c>
      <c r="G747" s="2">
        <v>43365.942187499997</v>
      </c>
      <c r="H747" s="2">
        <v>45126.939513888887</v>
      </c>
    </row>
    <row r="748" spans="1:8" x14ac:dyDescent="0.25">
      <c r="A748" t="s">
        <v>3820</v>
      </c>
      <c r="B748">
        <v>1379</v>
      </c>
      <c r="C748" t="s">
        <v>3070</v>
      </c>
      <c r="D748">
        <v>1044703</v>
      </c>
      <c r="E748" t="s">
        <v>3071</v>
      </c>
      <c r="F748">
        <v>6.66</v>
      </c>
      <c r="G748" s="2">
        <v>44711.036712962959</v>
      </c>
      <c r="H748" s="2">
        <v>44737.935277777768</v>
      </c>
    </row>
    <row r="749" spans="1:8" x14ac:dyDescent="0.25">
      <c r="A749" t="s">
        <v>3821</v>
      </c>
      <c r="B749">
        <v>1617</v>
      </c>
      <c r="C749" t="s">
        <v>3068</v>
      </c>
      <c r="D749">
        <v>2605302</v>
      </c>
      <c r="E749" t="s">
        <v>1374</v>
      </c>
      <c r="F749">
        <v>5.77</v>
      </c>
      <c r="G749" s="2">
        <v>40410.780636574083</v>
      </c>
      <c r="H749" s="2">
        <v>44950.179583333331</v>
      </c>
    </row>
    <row r="750" spans="1:8" x14ac:dyDescent="0.25">
      <c r="A750" t="s">
        <v>3822</v>
      </c>
      <c r="B750">
        <v>1412</v>
      </c>
      <c r="C750" t="s">
        <v>3077</v>
      </c>
      <c r="D750">
        <v>4228210</v>
      </c>
      <c r="E750" t="s">
        <v>3071</v>
      </c>
      <c r="F750">
        <v>5.65</v>
      </c>
      <c r="G750" s="2">
        <v>41159.421111111107</v>
      </c>
      <c r="H750" s="2">
        <v>44601.900451388887</v>
      </c>
    </row>
    <row r="751" spans="1:8" x14ac:dyDescent="0.25">
      <c r="A751" t="s">
        <v>3823</v>
      </c>
      <c r="B751">
        <v>1100</v>
      </c>
      <c r="C751" t="s">
        <v>3080</v>
      </c>
      <c r="D751">
        <v>3481844</v>
      </c>
      <c r="E751" t="s">
        <v>3071</v>
      </c>
      <c r="F751">
        <v>9.65</v>
      </c>
      <c r="G751" s="2">
        <v>42272.519328703696</v>
      </c>
      <c r="H751" s="2">
        <v>44521.183032407411</v>
      </c>
    </row>
    <row r="752" spans="1:8" x14ac:dyDescent="0.25">
      <c r="A752" t="s">
        <v>3824</v>
      </c>
      <c r="B752">
        <v>1584</v>
      </c>
      <c r="C752" t="s">
        <v>3087</v>
      </c>
      <c r="D752">
        <v>1107118</v>
      </c>
      <c r="E752" t="s">
        <v>1374</v>
      </c>
      <c r="F752">
        <v>8.9</v>
      </c>
      <c r="G752" s="2">
        <v>43083.154027777768</v>
      </c>
      <c r="H752" s="2">
        <v>44663.226585648154</v>
      </c>
    </row>
    <row r="753" spans="1:8" x14ac:dyDescent="0.25">
      <c r="A753" t="s">
        <v>3825</v>
      </c>
      <c r="B753">
        <v>1916</v>
      </c>
      <c r="C753" t="s">
        <v>3080</v>
      </c>
      <c r="D753">
        <v>221431</v>
      </c>
      <c r="E753" t="s">
        <v>3071</v>
      </c>
      <c r="F753">
        <v>8.25</v>
      </c>
      <c r="G753" s="2">
        <v>42854.988020833327</v>
      </c>
      <c r="H753" s="2">
        <v>45053.823888888888</v>
      </c>
    </row>
    <row r="754" spans="1:8" x14ac:dyDescent="0.25">
      <c r="A754" t="s">
        <v>3826</v>
      </c>
      <c r="B754">
        <v>1585</v>
      </c>
      <c r="C754" t="s">
        <v>3068</v>
      </c>
      <c r="D754">
        <v>1072646</v>
      </c>
      <c r="E754" t="s">
        <v>3071</v>
      </c>
      <c r="F754">
        <v>5.17</v>
      </c>
      <c r="G754" s="2">
        <v>39814.446574074071</v>
      </c>
      <c r="H754" s="2">
        <v>44956.846099537041</v>
      </c>
    </row>
    <row r="755" spans="1:8" x14ac:dyDescent="0.25">
      <c r="A755" t="s">
        <v>3827</v>
      </c>
      <c r="B755">
        <v>1700</v>
      </c>
      <c r="C755" t="s">
        <v>3087</v>
      </c>
      <c r="D755">
        <v>2332404</v>
      </c>
      <c r="E755" t="s">
        <v>1377</v>
      </c>
      <c r="F755">
        <v>7.31</v>
      </c>
      <c r="G755" s="2">
        <v>44663.415763888886</v>
      </c>
      <c r="H755" s="2">
        <v>44657.415763888886</v>
      </c>
    </row>
    <row r="756" spans="1:8" x14ac:dyDescent="0.25">
      <c r="A756" t="s">
        <v>3828</v>
      </c>
      <c r="B756">
        <v>1213</v>
      </c>
      <c r="C756" t="s">
        <v>3077</v>
      </c>
      <c r="D756">
        <v>2819093</v>
      </c>
      <c r="E756" t="s">
        <v>1377</v>
      </c>
      <c r="F756">
        <v>8.44</v>
      </c>
      <c r="G756" s="2">
        <v>40643.92827546296</v>
      </c>
      <c r="H756" s="2">
        <v>44956.451782407406</v>
      </c>
    </row>
    <row r="757" spans="1:8" x14ac:dyDescent="0.25">
      <c r="A757" t="s">
        <v>3829</v>
      </c>
      <c r="B757">
        <v>1562</v>
      </c>
      <c r="C757" t="s">
        <v>3087</v>
      </c>
      <c r="D757">
        <v>3182627</v>
      </c>
      <c r="E757" t="s">
        <v>3071</v>
      </c>
      <c r="F757">
        <v>7.2</v>
      </c>
      <c r="G757" s="2">
        <v>40626.171701388892</v>
      </c>
      <c r="H757" s="2">
        <v>44727.106157407397</v>
      </c>
    </row>
    <row r="758" spans="1:8" x14ac:dyDescent="0.25">
      <c r="A758" t="s">
        <v>3830</v>
      </c>
      <c r="B758">
        <v>1109</v>
      </c>
      <c r="C758" t="s">
        <v>3068</v>
      </c>
      <c r="D758">
        <v>4822407</v>
      </c>
      <c r="E758" t="s">
        <v>3071</v>
      </c>
      <c r="F758">
        <v>7.47</v>
      </c>
      <c r="G758" s="2">
        <v>43075.841770833344</v>
      </c>
      <c r="H758" s="2">
        <v>44658.887881944444</v>
      </c>
    </row>
    <row r="759" spans="1:8" x14ac:dyDescent="0.25">
      <c r="A759" t="s">
        <v>3831</v>
      </c>
      <c r="B759">
        <v>2013</v>
      </c>
      <c r="C759" t="s">
        <v>3075</v>
      </c>
      <c r="D759">
        <v>163350</v>
      </c>
      <c r="E759" t="s">
        <v>1377</v>
      </c>
      <c r="F759">
        <v>6.56</v>
      </c>
      <c r="G759" s="2">
        <v>40974.699050925927</v>
      </c>
      <c r="H759" s="2">
        <v>44910.390543981477</v>
      </c>
    </row>
    <row r="760" spans="1:8" x14ac:dyDescent="0.25">
      <c r="A760" t="s">
        <v>3832</v>
      </c>
      <c r="B760">
        <v>1442</v>
      </c>
      <c r="C760" t="s">
        <v>3075</v>
      </c>
      <c r="D760">
        <v>2650902</v>
      </c>
      <c r="E760" t="s">
        <v>1374</v>
      </c>
      <c r="F760">
        <v>5.49</v>
      </c>
      <c r="G760" s="2">
        <v>43699.270057870373</v>
      </c>
      <c r="H760" s="2">
        <v>44779.723946759259</v>
      </c>
    </row>
    <row r="761" spans="1:8" x14ac:dyDescent="0.25">
      <c r="A761" t="s">
        <v>3833</v>
      </c>
      <c r="B761">
        <v>1127</v>
      </c>
      <c r="C761" t="s">
        <v>3080</v>
      </c>
      <c r="D761">
        <v>710926</v>
      </c>
      <c r="E761" t="s">
        <v>1374</v>
      </c>
      <c r="F761">
        <v>7.37</v>
      </c>
      <c r="G761" s="2">
        <v>42936.267569444448</v>
      </c>
      <c r="H761" s="2">
        <v>44816.430555555547</v>
      </c>
    </row>
    <row r="762" spans="1:8" x14ac:dyDescent="0.25">
      <c r="A762" t="s">
        <v>3834</v>
      </c>
      <c r="B762">
        <v>1157</v>
      </c>
      <c r="C762" t="s">
        <v>3080</v>
      </c>
      <c r="D762">
        <v>4988858</v>
      </c>
      <c r="E762" t="s">
        <v>1374</v>
      </c>
      <c r="F762">
        <v>6.69</v>
      </c>
      <c r="G762" s="2">
        <v>40617.850729166668</v>
      </c>
      <c r="H762" s="2">
        <v>44973.371412037042</v>
      </c>
    </row>
    <row r="763" spans="1:8" x14ac:dyDescent="0.25">
      <c r="A763" t="s">
        <v>3835</v>
      </c>
      <c r="B763">
        <v>1815</v>
      </c>
      <c r="C763" t="s">
        <v>3087</v>
      </c>
      <c r="D763">
        <v>1145412</v>
      </c>
      <c r="E763" t="s">
        <v>1374</v>
      </c>
      <c r="F763">
        <v>8.44</v>
      </c>
      <c r="G763" s="2">
        <v>41044.981585648151</v>
      </c>
      <c r="H763" s="2">
        <v>44648.127939814818</v>
      </c>
    </row>
    <row r="764" spans="1:8" x14ac:dyDescent="0.25">
      <c r="A764" t="s">
        <v>3836</v>
      </c>
      <c r="B764">
        <v>1073</v>
      </c>
      <c r="C764" t="s">
        <v>3087</v>
      </c>
      <c r="D764">
        <v>557279</v>
      </c>
      <c r="E764" t="s">
        <v>1374</v>
      </c>
      <c r="F764">
        <v>9.5299999999999994</v>
      </c>
      <c r="G764" s="2">
        <v>42796.544351851851</v>
      </c>
      <c r="H764" s="2">
        <v>44558.540451388893</v>
      </c>
    </row>
    <row r="765" spans="1:8" x14ac:dyDescent="0.25">
      <c r="A765" t="s">
        <v>3837</v>
      </c>
      <c r="B765">
        <v>1861</v>
      </c>
      <c r="C765" t="s">
        <v>3068</v>
      </c>
      <c r="D765">
        <v>3068319</v>
      </c>
      <c r="E765" t="s">
        <v>3071</v>
      </c>
      <c r="F765">
        <v>5.6</v>
      </c>
      <c r="G765" s="2">
        <v>41864.398460648154</v>
      </c>
      <c r="H765" s="2">
        <v>45000.770567129628</v>
      </c>
    </row>
    <row r="766" spans="1:8" x14ac:dyDescent="0.25">
      <c r="A766" t="s">
        <v>3838</v>
      </c>
      <c r="B766">
        <v>2003</v>
      </c>
      <c r="C766" t="s">
        <v>3080</v>
      </c>
      <c r="D766">
        <v>574650</v>
      </c>
      <c r="E766" t="s">
        <v>1374</v>
      </c>
      <c r="F766">
        <v>6.64</v>
      </c>
      <c r="G766" s="2">
        <v>40218.148935185192</v>
      </c>
      <c r="H766" s="2">
        <v>44674.714594907397</v>
      </c>
    </row>
    <row r="767" spans="1:8" x14ac:dyDescent="0.25">
      <c r="A767" t="s">
        <v>3839</v>
      </c>
      <c r="B767">
        <v>1974</v>
      </c>
      <c r="C767" t="s">
        <v>3080</v>
      </c>
      <c r="D767">
        <v>4259785</v>
      </c>
      <c r="E767" t="s">
        <v>3071</v>
      </c>
      <c r="F767">
        <v>6.76</v>
      </c>
      <c r="G767" s="2">
        <v>40583.522743055553</v>
      </c>
      <c r="H767" s="2">
        <v>44685.708090277767</v>
      </c>
    </row>
    <row r="768" spans="1:8" x14ac:dyDescent="0.25">
      <c r="A768" t="s">
        <v>3840</v>
      </c>
      <c r="B768">
        <v>1385</v>
      </c>
      <c r="C768" t="s">
        <v>3070</v>
      </c>
      <c r="D768">
        <v>4889066</v>
      </c>
      <c r="E768" t="s">
        <v>3071</v>
      </c>
      <c r="F768">
        <v>5.73</v>
      </c>
      <c r="G768" s="2">
        <v>44804.921817129631</v>
      </c>
      <c r="H768" s="2">
        <v>44761.921817129631</v>
      </c>
    </row>
    <row r="769" spans="1:8" x14ac:dyDescent="0.25">
      <c r="A769" t="s">
        <v>3841</v>
      </c>
      <c r="B769">
        <v>1738</v>
      </c>
      <c r="C769" t="s">
        <v>3080</v>
      </c>
      <c r="D769">
        <v>2011903</v>
      </c>
      <c r="E769" t="s">
        <v>1377</v>
      </c>
      <c r="F769">
        <v>8.4</v>
      </c>
      <c r="G769" s="2">
        <v>41695.322812500002</v>
      </c>
      <c r="H769" s="2">
        <v>44654.070081018523</v>
      </c>
    </row>
    <row r="770" spans="1:8" x14ac:dyDescent="0.25">
      <c r="A770" t="s">
        <v>3842</v>
      </c>
      <c r="B770">
        <v>2415</v>
      </c>
      <c r="C770" t="s">
        <v>3068</v>
      </c>
      <c r="D770">
        <v>2231730</v>
      </c>
      <c r="E770" t="s">
        <v>1377</v>
      </c>
      <c r="F770">
        <v>9.5399999999999991</v>
      </c>
      <c r="G770" s="2">
        <v>40330.69427083333</v>
      </c>
      <c r="H770" s="2">
        <v>44709.888055555559</v>
      </c>
    </row>
    <row r="771" spans="1:8" x14ac:dyDescent="0.25">
      <c r="A771" t="s">
        <v>3843</v>
      </c>
      <c r="B771">
        <v>1109</v>
      </c>
      <c r="C771" t="s">
        <v>3068</v>
      </c>
      <c r="D771">
        <v>621489</v>
      </c>
      <c r="E771" t="s">
        <v>1374</v>
      </c>
      <c r="F771">
        <v>5.97</v>
      </c>
      <c r="G771" s="2">
        <v>42266.921666666669</v>
      </c>
      <c r="H771" s="2">
        <v>45127.22278935185</v>
      </c>
    </row>
    <row r="772" spans="1:8" x14ac:dyDescent="0.25">
      <c r="A772" t="s">
        <v>3844</v>
      </c>
      <c r="B772">
        <v>1419</v>
      </c>
      <c r="C772" t="s">
        <v>3075</v>
      </c>
      <c r="D772">
        <v>1626699</v>
      </c>
      <c r="E772" t="s">
        <v>1377</v>
      </c>
      <c r="F772">
        <v>6.86</v>
      </c>
      <c r="G772" s="2">
        <v>42054.562314814822</v>
      </c>
      <c r="H772" s="2">
        <v>45011.546134259261</v>
      </c>
    </row>
    <row r="773" spans="1:8" x14ac:dyDescent="0.25">
      <c r="A773" t="s">
        <v>3845</v>
      </c>
      <c r="B773">
        <v>2398</v>
      </c>
      <c r="C773" t="s">
        <v>3070</v>
      </c>
      <c r="D773">
        <v>1699002</v>
      </c>
      <c r="E773" t="s">
        <v>1377</v>
      </c>
      <c r="F773">
        <v>7.38</v>
      </c>
      <c r="G773" s="2">
        <v>39885.142500000002</v>
      </c>
      <c r="H773" s="2">
        <v>45107.464166666658</v>
      </c>
    </row>
    <row r="774" spans="1:8" x14ac:dyDescent="0.25">
      <c r="A774" t="s">
        <v>3846</v>
      </c>
      <c r="B774">
        <v>1292</v>
      </c>
      <c r="C774" t="s">
        <v>3087</v>
      </c>
      <c r="D774">
        <v>2470295</v>
      </c>
      <c r="E774" t="s">
        <v>1374</v>
      </c>
      <c r="F774">
        <v>7.88</v>
      </c>
      <c r="G774" s="2">
        <v>41554.551041666673</v>
      </c>
      <c r="H774" s="2">
        <v>44752.457060185188</v>
      </c>
    </row>
    <row r="775" spans="1:8" x14ac:dyDescent="0.25">
      <c r="A775" t="s">
        <v>3847</v>
      </c>
      <c r="B775">
        <v>2489</v>
      </c>
      <c r="C775" t="s">
        <v>3075</v>
      </c>
      <c r="D775">
        <v>2851486</v>
      </c>
      <c r="E775" t="s">
        <v>1374</v>
      </c>
      <c r="F775">
        <v>8.57</v>
      </c>
      <c r="G775" s="2">
        <v>43959.816157407397</v>
      </c>
      <c r="H775" s="2">
        <v>44749.792997685188</v>
      </c>
    </row>
    <row r="776" spans="1:8" x14ac:dyDescent="0.25">
      <c r="A776" t="s">
        <v>3848</v>
      </c>
      <c r="B776">
        <v>2269</v>
      </c>
      <c r="C776" t="s">
        <v>3075</v>
      </c>
      <c r="D776">
        <v>2578730</v>
      </c>
      <c r="E776" t="s">
        <v>3071</v>
      </c>
      <c r="F776">
        <v>7.83</v>
      </c>
      <c r="G776" s="2">
        <v>43694.132118055553</v>
      </c>
      <c r="H776" s="2">
        <v>44553.580034722218</v>
      </c>
    </row>
    <row r="777" spans="1:8" x14ac:dyDescent="0.25">
      <c r="A777" t="s">
        <v>3849</v>
      </c>
      <c r="B777">
        <v>2250</v>
      </c>
      <c r="C777" t="s">
        <v>3080</v>
      </c>
      <c r="D777">
        <v>4487161</v>
      </c>
      <c r="E777" t="s">
        <v>1374</v>
      </c>
      <c r="F777">
        <v>8.6</v>
      </c>
      <c r="G777" s="2">
        <v>44159.743796296287</v>
      </c>
      <c r="H777" s="2">
        <v>45072.447731481479</v>
      </c>
    </row>
    <row r="778" spans="1:8" x14ac:dyDescent="0.25">
      <c r="A778" t="s">
        <v>3850</v>
      </c>
      <c r="B778">
        <v>2377</v>
      </c>
      <c r="C778" t="s">
        <v>3070</v>
      </c>
      <c r="D778">
        <v>446190</v>
      </c>
      <c r="E778" t="s">
        <v>1374</v>
      </c>
      <c r="F778">
        <v>9.17</v>
      </c>
      <c r="G778" s="2">
        <v>42806.153136574067</v>
      </c>
      <c r="H778" s="2">
        <v>44991.036412037043</v>
      </c>
    </row>
    <row r="779" spans="1:8" x14ac:dyDescent="0.25">
      <c r="A779" t="s">
        <v>3851</v>
      </c>
      <c r="B779">
        <v>1418</v>
      </c>
      <c r="C779" t="s">
        <v>3080</v>
      </c>
      <c r="D779">
        <v>129501</v>
      </c>
      <c r="E779" t="s">
        <v>1374</v>
      </c>
      <c r="F779">
        <v>9.4</v>
      </c>
      <c r="G779" s="2">
        <v>44595.031168981477</v>
      </c>
      <c r="H779" s="2">
        <v>44889.318298611113</v>
      </c>
    </row>
    <row r="780" spans="1:8" x14ac:dyDescent="0.25">
      <c r="A780" t="s">
        <v>3852</v>
      </c>
      <c r="B780">
        <v>2241</v>
      </c>
      <c r="C780" t="s">
        <v>3087</v>
      </c>
      <c r="D780">
        <v>4147476</v>
      </c>
      <c r="E780" t="s">
        <v>1374</v>
      </c>
      <c r="F780">
        <v>5.3</v>
      </c>
      <c r="G780" s="2">
        <v>43540.394259259258</v>
      </c>
      <c r="H780" s="2">
        <v>44595.950775462959</v>
      </c>
    </row>
    <row r="781" spans="1:8" x14ac:dyDescent="0.25">
      <c r="A781" t="s">
        <v>3853</v>
      </c>
      <c r="B781">
        <v>1500</v>
      </c>
      <c r="C781" t="s">
        <v>3087</v>
      </c>
      <c r="D781">
        <v>1478658</v>
      </c>
      <c r="E781" t="s">
        <v>1374</v>
      </c>
      <c r="F781">
        <v>7.63</v>
      </c>
      <c r="G781" s="2">
        <v>43867.014374999999</v>
      </c>
      <c r="H781" s="2">
        <v>44615.618159722217</v>
      </c>
    </row>
    <row r="782" spans="1:8" x14ac:dyDescent="0.25">
      <c r="A782" t="s">
        <v>3854</v>
      </c>
      <c r="B782">
        <v>1549</v>
      </c>
      <c r="C782" t="s">
        <v>3075</v>
      </c>
      <c r="D782">
        <v>3755832</v>
      </c>
      <c r="E782" t="s">
        <v>3071</v>
      </c>
      <c r="F782">
        <v>5.94</v>
      </c>
      <c r="G782" s="2">
        <v>44807.918993055559</v>
      </c>
      <c r="H782" s="2">
        <v>45055.927685185183</v>
      </c>
    </row>
    <row r="783" spans="1:8" x14ac:dyDescent="0.25">
      <c r="A783" t="s">
        <v>3855</v>
      </c>
      <c r="B783">
        <v>2079</v>
      </c>
      <c r="C783" t="s">
        <v>3080</v>
      </c>
      <c r="D783">
        <v>2960406</v>
      </c>
      <c r="E783" t="s">
        <v>3071</v>
      </c>
      <c r="F783">
        <v>6.85</v>
      </c>
      <c r="G783" s="2">
        <v>42989.793796296297</v>
      </c>
      <c r="H783" s="2">
        <v>44614.827615740738</v>
      </c>
    </row>
    <row r="784" spans="1:8" x14ac:dyDescent="0.25">
      <c r="A784" t="s">
        <v>3856</v>
      </c>
      <c r="B784">
        <v>2395</v>
      </c>
      <c r="C784" t="s">
        <v>3077</v>
      </c>
      <c r="D784">
        <v>760877</v>
      </c>
      <c r="E784" t="s">
        <v>1377</v>
      </c>
      <c r="F784">
        <v>8.49</v>
      </c>
      <c r="G784" s="2">
        <v>41442.564641203702</v>
      </c>
      <c r="H784" s="2">
        <v>45110.854513888888</v>
      </c>
    </row>
    <row r="785" spans="1:8" x14ac:dyDescent="0.25">
      <c r="A785" t="s">
        <v>3857</v>
      </c>
      <c r="B785">
        <v>2495</v>
      </c>
      <c r="C785" t="s">
        <v>3077</v>
      </c>
      <c r="D785">
        <v>3212405</v>
      </c>
      <c r="E785" t="s">
        <v>3071</v>
      </c>
      <c r="F785">
        <v>8.3000000000000007</v>
      </c>
      <c r="G785" s="2">
        <v>41644.555914351848</v>
      </c>
      <c r="H785" s="2">
        <v>44987.58761574074</v>
      </c>
    </row>
    <row r="786" spans="1:8" x14ac:dyDescent="0.25">
      <c r="A786" t="s">
        <v>3858</v>
      </c>
      <c r="B786">
        <v>2265</v>
      </c>
      <c r="C786" t="s">
        <v>3070</v>
      </c>
      <c r="D786">
        <v>878561</v>
      </c>
      <c r="E786" t="s">
        <v>1374</v>
      </c>
      <c r="F786">
        <v>8</v>
      </c>
      <c r="G786" s="2">
        <v>42136.422534722216</v>
      </c>
      <c r="H786" s="2">
        <v>45132.94189814815</v>
      </c>
    </row>
    <row r="787" spans="1:8" x14ac:dyDescent="0.25">
      <c r="A787" t="s">
        <v>3859</v>
      </c>
      <c r="B787">
        <v>2381</v>
      </c>
      <c r="C787" t="s">
        <v>3070</v>
      </c>
      <c r="D787">
        <v>311571</v>
      </c>
      <c r="E787" t="s">
        <v>1377</v>
      </c>
      <c r="F787">
        <v>6</v>
      </c>
      <c r="G787" s="2">
        <v>44248.623437499999</v>
      </c>
      <c r="H787" s="2">
        <v>44926.130868055552</v>
      </c>
    </row>
    <row r="788" spans="1:8" x14ac:dyDescent="0.25">
      <c r="A788" t="s">
        <v>3860</v>
      </c>
      <c r="B788">
        <v>2017</v>
      </c>
      <c r="C788" t="s">
        <v>3070</v>
      </c>
      <c r="D788">
        <v>3022947</v>
      </c>
      <c r="E788" t="s">
        <v>1377</v>
      </c>
      <c r="F788">
        <v>6.89</v>
      </c>
      <c r="G788" s="2">
        <v>42540.031736111108</v>
      </c>
      <c r="H788" s="2">
        <v>45055.098958333343</v>
      </c>
    </row>
    <row r="789" spans="1:8" x14ac:dyDescent="0.25">
      <c r="A789" t="s">
        <v>3861</v>
      </c>
      <c r="B789">
        <v>1749</v>
      </c>
      <c r="C789" t="s">
        <v>3068</v>
      </c>
      <c r="D789">
        <v>3169644</v>
      </c>
      <c r="E789" t="s">
        <v>3071</v>
      </c>
      <c r="F789">
        <v>9.9600000000000009</v>
      </c>
      <c r="G789" s="2">
        <v>40407.640289351853</v>
      </c>
      <c r="H789" s="2">
        <v>44761.515590277777</v>
      </c>
    </row>
    <row r="790" spans="1:8" x14ac:dyDescent="0.25">
      <c r="A790" t="s">
        <v>3862</v>
      </c>
      <c r="B790">
        <v>1749</v>
      </c>
      <c r="C790" t="s">
        <v>3080</v>
      </c>
      <c r="D790">
        <v>644161</v>
      </c>
      <c r="E790" t="s">
        <v>1377</v>
      </c>
      <c r="F790">
        <v>6.79</v>
      </c>
      <c r="G790" s="2">
        <v>40253.022326388891</v>
      </c>
      <c r="H790" s="2">
        <v>45130.058379629627</v>
      </c>
    </row>
    <row r="791" spans="1:8" x14ac:dyDescent="0.25">
      <c r="A791" t="s">
        <v>3863</v>
      </c>
      <c r="B791">
        <v>2115</v>
      </c>
      <c r="C791" t="s">
        <v>3068</v>
      </c>
      <c r="D791">
        <v>669812</v>
      </c>
      <c r="E791" t="s">
        <v>1374</v>
      </c>
      <c r="F791">
        <v>9.67</v>
      </c>
      <c r="G791" s="2">
        <v>44639.107523148137</v>
      </c>
      <c r="H791" s="2">
        <v>44821.428217592591</v>
      </c>
    </row>
    <row r="792" spans="1:8" x14ac:dyDescent="0.25">
      <c r="A792" t="s">
        <v>3864</v>
      </c>
      <c r="B792">
        <v>2294</v>
      </c>
      <c r="C792" t="s">
        <v>3080</v>
      </c>
      <c r="D792">
        <v>4805748</v>
      </c>
      <c r="E792" t="s">
        <v>1374</v>
      </c>
      <c r="F792">
        <v>5.4</v>
      </c>
      <c r="G792" s="2">
        <v>40022.474780092591</v>
      </c>
      <c r="H792" s="2">
        <v>44881.824548611112</v>
      </c>
    </row>
    <row r="793" spans="1:8" x14ac:dyDescent="0.25">
      <c r="A793" t="s">
        <v>3865</v>
      </c>
      <c r="B793">
        <v>1657</v>
      </c>
      <c r="C793" t="s">
        <v>3075</v>
      </c>
      <c r="D793">
        <v>3019869</v>
      </c>
      <c r="E793" t="s">
        <v>3071</v>
      </c>
      <c r="F793">
        <v>6.4</v>
      </c>
      <c r="G793" s="2">
        <v>44264.168668981481</v>
      </c>
      <c r="H793" s="2">
        <v>45011.541203703702</v>
      </c>
    </row>
    <row r="794" spans="1:8" x14ac:dyDescent="0.25">
      <c r="A794" t="s">
        <v>3866</v>
      </c>
      <c r="B794">
        <v>2112</v>
      </c>
      <c r="C794" t="s">
        <v>3087</v>
      </c>
      <c r="D794">
        <v>1464281</v>
      </c>
      <c r="E794" t="s">
        <v>3071</v>
      </c>
      <c r="F794">
        <v>5.8</v>
      </c>
      <c r="G794" s="2">
        <v>41445.479131944441</v>
      </c>
      <c r="H794" s="2">
        <v>44821.987673611111</v>
      </c>
    </row>
    <row r="795" spans="1:8" x14ac:dyDescent="0.25">
      <c r="A795" t="s">
        <v>3867</v>
      </c>
      <c r="B795">
        <v>2142</v>
      </c>
      <c r="C795" t="s">
        <v>3075</v>
      </c>
      <c r="D795">
        <v>1384274</v>
      </c>
      <c r="E795" t="s">
        <v>1374</v>
      </c>
      <c r="F795">
        <v>7.97</v>
      </c>
      <c r="G795" s="2">
        <v>43600.177881944437</v>
      </c>
      <c r="H795" s="2">
        <v>45049.063310185193</v>
      </c>
    </row>
    <row r="796" spans="1:8" x14ac:dyDescent="0.25">
      <c r="A796" t="s">
        <v>3868</v>
      </c>
      <c r="B796">
        <v>2259</v>
      </c>
      <c r="C796" t="s">
        <v>3080</v>
      </c>
      <c r="D796">
        <v>2639891</v>
      </c>
      <c r="E796" t="s">
        <v>1377</v>
      </c>
      <c r="F796">
        <v>6.94</v>
      </c>
      <c r="G796" s="2">
        <v>42657.227916666663</v>
      </c>
      <c r="H796" s="2">
        <v>44815.187094907407</v>
      </c>
    </row>
    <row r="797" spans="1:8" x14ac:dyDescent="0.25">
      <c r="A797" t="s">
        <v>3869</v>
      </c>
      <c r="B797">
        <v>1424</v>
      </c>
      <c r="C797" t="s">
        <v>3075</v>
      </c>
      <c r="D797">
        <v>1755004</v>
      </c>
      <c r="E797" t="s">
        <v>3071</v>
      </c>
      <c r="F797">
        <v>9.89</v>
      </c>
      <c r="G797" s="2">
        <v>44457.445173611108</v>
      </c>
      <c r="H797" s="2">
        <v>44957.805856481478</v>
      </c>
    </row>
    <row r="798" spans="1:8" x14ac:dyDescent="0.25">
      <c r="A798" t="s">
        <v>3870</v>
      </c>
      <c r="B798">
        <v>2310</v>
      </c>
      <c r="C798" t="s">
        <v>3080</v>
      </c>
      <c r="D798">
        <v>3910669</v>
      </c>
      <c r="E798" t="s">
        <v>1377</v>
      </c>
      <c r="F798">
        <v>7.44</v>
      </c>
      <c r="G798" s="2">
        <v>42231.181319444448</v>
      </c>
      <c r="H798" s="2">
        <v>44618.713194444441</v>
      </c>
    </row>
    <row r="799" spans="1:8" x14ac:dyDescent="0.25">
      <c r="A799" t="s">
        <v>3871</v>
      </c>
      <c r="B799">
        <v>1568</v>
      </c>
      <c r="C799" t="s">
        <v>3080</v>
      </c>
      <c r="D799">
        <v>2027596</v>
      </c>
      <c r="E799" t="s">
        <v>3071</v>
      </c>
      <c r="F799">
        <v>9.82</v>
      </c>
      <c r="G799" s="2">
        <v>41840.087905092587</v>
      </c>
      <c r="H799" s="2">
        <v>44721.774513888893</v>
      </c>
    </row>
    <row r="800" spans="1:8" x14ac:dyDescent="0.25">
      <c r="A800" t="s">
        <v>3872</v>
      </c>
      <c r="B800">
        <v>2015</v>
      </c>
      <c r="C800" t="s">
        <v>3080</v>
      </c>
      <c r="D800">
        <v>657619</v>
      </c>
      <c r="E800" t="s">
        <v>3071</v>
      </c>
      <c r="F800">
        <v>7.84</v>
      </c>
      <c r="G800" s="2">
        <v>44149.484849537039</v>
      </c>
      <c r="H800" s="2">
        <v>45022.163530092592</v>
      </c>
    </row>
    <row r="801" spans="1:8" x14ac:dyDescent="0.25">
      <c r="A801" t="s">
        <v>3873</v>
      </c>
      <c r="B801">
        <v>2318</v>
      </c>
      <c r="C801" t="s">
        <v>3077</v>
      </c>
      <c r="D801">
        <v>3772729</v>
      </c>
      <c r="E801" t="s">
        <v>1374</v>
      </c>
      <c r="F801">
        <v>5.44</v>
      </c>
      <c r="G801" s="2">
        <v>43987.659131944441</v>
      </c>
      <c r="H801" s="2">
        <v>45064.207430555558</v>
      </c>
    </row>
    <row r="802" spans="1:8" x14ac:dyDescent="0.25">
      <c r="A802" t="s">
        <v>3874</v>
      </c>
      <c r="B802">
        <v>1407</v>
      </c>
      <c r="C802" t="s">
        <v>3070</v>
      </c>
      <c r="D802">
        <v>765848</v>
      </c>
      <c r="E802" t="s">
        <v>1377</v>
      </c>
      <c r="F802">
        <v>8.3800000000000008</v>
      </c>
      <c r="G802" s="2">
        <v>44424.532939814817</v>
      </c>
      <c r="H802" s="2">
        <v>44873.809293981481</v>
      </c>
    </row>
    <row r="803" spans="1:8" x14ac:dyDescent="0.25">
      <c r="A803" t="s">
        <v>3875</v>
      </c>
      <c r="B803">
        <v>1058</v>
      </c>
      <c r="C803" t="s">
        <v>3087</v>
      </c>
      <c r="D803">
        <v>1098770</v>
      </c>
      <c r="E803" t="s">
        <v>1374</v>
      </c>
      <c r="F803">
        <v>5.44</v>
      </c>
      <c r="G803" s="2">
        <v>42000.723622685182</v>
      </c>
      <c r="H803" s="2">
        <v>44491.489618055559</v>
      </c>
    </row>
    <row r="804" spans="1:8" x14ac:dyDescent="0.25">
      <c r="A804" t="s">
        <v>3876</v>
      </c>
      <c r="B804">
        <v>1638</v>
      </c>
      <c r="C804" t="s">
        <v>3080</v>
      </c>
      <c r="D804">
        <v>2454525</v>
      </c>
      <c r="E804" t="s">
        <v>1374</v>
      </c>
      <c r="F804">
        <v>5.59</v>
      </c>
      <c r="G804" s="2">
        <v>43939.044571759259</v>
      </c>
      <c r="H804" s="2">
        <v>44512.48982638889</v>
      </c>
    </row>
    <row r="805" spans="1:8" x14ac:dyDescent="0.25">
      <c r="A805" t="s">
        <v>3877</v>
      </c>
      <c r="B805">
        <v>2323</v>
      </c>
      <c r="C805" t="s">
        <v>3077</v>
      </c>
      <c r="D805">
        <v>2848577</v>
      </c>
      <c r="E805" t="s">
        <v>3071</v>
      </c>
      <c r="F805">
        <v>5.9</v>
      </c>
      <c r="G805" s="2">
        <v>40408.384953703702</v>
      </c>
      <c r="H805" s="2">
        <v>44526.656180555547</v>
      </c>
    </row>
    <row r="806" spans="1:8" x14ac:dyDescent="0.25">
      <c r="A806" t="s">
        <v>3878</v>
      </c>
      <c r="B806">
        <v>2155</v>
      </c>
      <c r="C806" t="s">
        <v>3077</v>
      </c>
      <c r="D806">
        <v>1986744</v>
      </c>
      <c r="E806" t="s">
        <v>3071</v>
      </c>
      <c r="F806">
        <v>5.7</v>
      </c>
      <c r="G806" s="2">
        <v>41341.717511574083</v>
      </c>
      <c r="H806" s="2">
        <v>44726.892245370371</v>
      </c>
    </row>
    <row r="807" spans="1:8" x14ac:dyDescent="0.25">
      <c r="A807" t="s">
        <v>3879</v>
      </c>
      <c r="B807">
        <v>1997</v>
      </c>
      <c r="C807" t="s">
        <v>3070</v>
      </c>
      <c r="D807">
        <v>4896857</v>
      </c>
      <c r="E807" t="s">
        <v>1374</v>
      </c>
      <c r="F807">
        <v>7.14</v>
      </c>
      <c r="G807" s="2">
        <v>44485.269201388888</v>
      </c>
      <c r="H807" s="2">
        <v>44499.648865740739</v>
      </c>
    </row>
    <row r="808" spans="1:8" x14ac:dyDescent="0.25">
      <c r="A808" t="s">
        <v>3880</v>
      </c>
      <c r="B808">
        <v>1493</v>
      </c>
      <c r="C808" t="s">
        <v>3075</v>
      </c>
      <c r="D808">
        <v>1598650</v>
      </c>
      <c r="E808" t="s">
        <v>1377</v>
      </c>
      <c r="F808">
        <v>6.16</v>
      </c>
      <c r="G808" s="2">
        <v>43920.567025462973</v>
      </c>
      <c r="H808" s="2">
        <v>44755.806284722217</v>
      </c>
    </row>
    <row r="809" spans="1:8" x14ac:dyDescent="0.25">
      <c r="A809" t="s">
        <v>3881</v>
      </c>
      <c r="B809">
        <v>2000</v>
      </c>
      <c r="C809" t="s">
        <v>3070</v>
      </c>
      <c r="D809">
        <v>2383660</v>
      </c>
      <c r="E809" t="s">
        <v>3071</v>
      </c>
      <c r="F809">
        <v>7.23</v>
      </c>
      <c r="G809" s="2">
        <v>40539.388854166667</v>
      </c>
      <c r="H809" s="2">
        <v>44844.8203587963</v>
      </c>
    </row>
    <row r="810" spans="1:8" x14ac:dyDescent="0.25">
      <c r="A810" t="s">
        <v>3882</v>
      </c>
      <c r="B810">
        <v>1363</v>
      </c>
      <c r="C810" t="s">
        <v>3087</v>
      </c>
      <c r="D810">
        <v>3914324</v>
      </c>
      <c r="E810" t="s">
        <v>1377</v>
      </c>
      <c r="F810">
        <v>7.7</v>
      </c>
      <c r="G810" s="2">
        <v>40769.250300925924</v>
      </c>
      <c r="H810" s="2">
        <v>44680.04614583333</v>
      </c>
    </row>
    <row r="811" spans="1:8" x14ac:dyDescent="0.25">
      <c r="A811" t="s">
        <v>3883</v>
      </c>
      <c r="B811">
        <v>2118</v>
      </c>
      <c r="C811" t="s">
        <v>3070</v>
      </c>
      <c r="D811">
        <v>3672101</v>
      </c>
      <c r="E811" t="s">
        <v>3071</v>
      </c>
      <c r="F811">
        <v>8.5299999999999994</v>
      </c>
      <c r="G811" s="2">
        <v>40275.700972222221</v>
      </c>
      <c r="H811" s="2">
        <v>45069.513749999998</v>
      </c>
    </row>
    <row r="812" spans="1:8" x14ac:dyDescent="0.25">
      <c r="A812" t="s">
        <v>3884</v>
      </c>
      <c r="B812">
        <v>2328</v>
      </c>
      <c r="C812" t="s">
        <v>3077</v>
      </c>
      <c r="D812">
        <v>4886123</v>
      </c>
      <c r="E812" t="s">
        <v>1377</v>
      </c>
      <c r="F812">
        <v>9.11</v>
      </c>
      <c r="G812" s="2">
        <v>44393.306875000002</v>
      </c>
      <c r="H812" s="2">
        <v>44484.690810185188</v>
      </c>
    </row>
    <row r="813" spans="1:8" x14ac:dyDescent="0.25">
      <c r="A813" t="s">
        <v>3885</v>
      </c>
      <c r="B813">
        <v>2413</v>
      </c>
      <c r="C813" t="s">
        <v>3068</v>
      </c>
      <c r="D813">
        <v>1406222</v>
      </c>
      <c r="E813" t="s">
        <v>1377</v>
      </c>
      <c r="F813">
        <v>5.85</v>
      </c>
      <c r="G813" s="2">
        <v>43115.336516203701</v>
      </c>
      <c r="H813" s="2">
        <v>44543.776319444441</v>
      </c>
    </row>
    <row r="814" spans="1:8" x14ac:dyDescent="0.25">
      <c r="A814" t="s">
        <v>3886</v>
      </c>
      <c r="B814">
        <v>1884</v>
      </c>
      <c r="C814" t="s">
        <v>3080</v>
      </c>
      <c r="D814">
        <v>1452883</v>
      </c>
      <c r="E814" t="s">
        <v>1374</v>
      </c>
      <c r="F814">
        <v>8.18</v>
      </c>
      <c r="G814" s="2">
        <v>41361.356620370367</v>
      </c>
      <c r="H814" s="2">
        <v>44850.178877314807</v>
      </c>
    </row>
    <row r="815" spans="1:8" x14ac:dyDescent="0.25">
      <c r="A815" t="s">
        <v>3887</v>
      </c>
      <c r="B815">
        <v>2447</v>
      </c>
      <c r="C815" t="s">
        <v>3080</v>
      </c>
      <c r="D815">
        <v>586780</v>
      </c>
      <c r="E815" t="s">
        <v>1377</v>
      </c>
      <c r="F815">
        <v>6.63</v>
      </c>
      <c r="G815" s="2">
        <v>42209.417627314811</v>
      </c>
      <c r="H815" s="2">
        <v>44780.495393518519</v>
      </c>
    </row>
    <row r="816" spans="1:8" x14ac:dyDescent="0.25">
      <c r="A816" t="s">
        <v>3888</v>
      </c>
      <c r="B816">
        <v>1288</v>
      </c>
      <c r="C816" t="s">
        <v>3080</v>
      </c>
      <c r="D816">
        <v>1662409</v>
      </c>
      <c r="E816" t="s">
        <v>1374</v>
      </c>
      <c r="F816">
        <v>6.26</v>
      </c>
      <c r="G816" s="2">
        <v>42357.818796296298</v>
      </c>
      <c r="H816" s="2">
        <v>44845.141469907408</v>
      </c>
    </row>
    <row r="817" spans="1:8" x14ac:dyDescent="0.25">
      <c r="A817" t="s">
        <v>3889</v>
      </c>
      <c r="B817">
        <v>2289</v>
      </c>
      <c r="C817" t="s">
        <v>3080</v>
      </c>
      <c r="D817">
        <v>2258266</v>
      </c>
      <c r="E817" t="s">
        <v>3071</v>
      </c>
      <c r="F817">
        <v>7.18</v>
      </c>
      <c r="G817" s="2">
        <v>42097.560474537036</v>
      </c>
      <c r="H817" s="2">
        <v>44731.728206018517</v>
      </c>
    </row>
    <row r="818" spans="1:8" x14ac:dyDescent="0.25">
      <c r="A818" t="s">
        <v>3890</v>
      </c>
      <c r="B818">
        <v>1268</v>
      </c>
      <c r="C818" t="s">
        <v>3070</v>
      </c>
      <c r="D818">
        <v>490894</v>
      </c>
      <c r="E818" t="s">
        <v>1374</v>
      </c>
      <c r="F818">
        <v>7.88</v>
      </c>
      <c r="G818" s="2">
        <v>41305.408576388887</v>
      </c>
      <c r="H818" s="2">
        <v>44669.438854166663</v>
      </c>
    </row>
    <row r="819" spans="1:8" x14ac:dyDescent="0.25">
      <c r="A819" t="s">
        <v>3891</v>
      </c>
      <c r="B819">
        <v>1217</v>
      </c>
      <c r="C819" t="s">
        <v>3080</v>
      </c>
      <c r="D819">
        <v>3793810</v>
      </c>
      <c r="E819" t="s">
        <v>1374</v>
      </c>
      <c r="F819">
        <v>5.93</v>
      </c>
      <c r="G819" s="2">
        <v>41411.341736111113</v>
      </c>
      <c r="H819" s="2">
        <v>44987.124780092592</v>
      </c>
    </row>
    <row r="820" spans="1:8" x14ac:dyDescent="0.25">
      <c r="A820" t="s">
        <v>3892</v>
      </c>
      <c r="B820">
        <v>1081</v>
      </c>
      <c r="C820" t="s">
        <v>3068</v>
      </c>
      <c r="D820">
        <v>2249880</v>
      </c>
      <c r="E820" t="s">
        <v>3071</v>
      </c>
      <c r="F820">
        <v>8.84</v>
      </c>
      <c r="G820" s="2">
        <v>39722.851145833331</v>
      </c>
      <c r="H820" s="2">
        <v>44893.464560185188</v>
      </c>
    </row>
    <row r="821" spans="1:8" x14ac:dyDescent="0.25">
      <c r="A821" t="s">
        <v>3893</v>
      </c>
      <c r="B821">
        <v>2316</v>
      </c>
      <c r="C821" t="s">
        <v>3070</v>
      </c>
      <c r="D821">
        <v>4607907</v>
      </c>
      <c r="E821" t="s">
        <v>3071</v>
      </c>
      <c r="F821">
        <v>7.93</v>
      </c>
      <c r="G821" s="2">
        <v>42355.660949074067</v>
      </c>
      <c r="H821" s="2">
        <v>45047.753680555557</v>
      </c>
    </row>
    <row r="822" spans="1:8" x14ac:dyDescent="0.25">
      <c r="A822" t="s">
        <v>3894</v>
      </c>
      <c r="B822">
        <v>1920</v>
      </c>
      <c r="C822" t="s">
        <v>3080</v>
      </c>
      <c r="D822">
        <v>3235092</v>
      </c>
      <c r="E822" t="s">
        <v>1374</v>
      </c>
      <c r="F822">
        <v>7.7</v>
      </c>
      <c r="G822" s="2">
        <v>41372.394629629627</v>
      </c>
      <c r="H822" s="2">
        <v>45088.560798611114</v>
      </c>
    </row>
    <row r="823" spans="1:8" x14ac:dyDescent="0.25">
      <c r="A823" t="s">
        <v>3895</v>
      </c>
      <c r="B823">
        <v>1967</v>
      </c>
      <c r="C823" t="s">
        <v>3070</v>
      </c>
      <c r="D823">
        <v>1843367</v>
      </c>
      <c r="E823" t="s">
        <v>1374</v>
      </c>
      <c r="F823">
        <v>8.92</v>
      </c>
      <c r="G823" s="2">
        <v>44675.889328703714</v>
      </c>
      <c r="H823" s="2">
        <v>44640.889328703714</v>
      </c>
    </row>
    <row r="824" spans="1:8" x14ac:dyDescent="0.25">
      <c r="A824" t="s">
        <v>3896</v>
      </c>
      <c r="B824">
        <v>1303</v>
      </c>
      <c r="C824" t="s">
        <v>3075</v>
      </c>
      <c r="D824">
        <v>4672649</v>
      </c>
      <c r="E824" t="s">
        <v>3071</v>
      </c>
      <c r="F824">
        <v>9.43</v>
      </c>
      <c r="G824" s="2">
        <v>40364.58258101852</v>
      </c>
      <c r="H824" s="2">
        <v>44743.812986111108</v>
      </c>
    </row>
    <row r="825" spans="1:8" x14ac:dyDescent="0.25">
      <c r="A825" t="s">
        <v>3897</v>
      </c>
      <c r="B825">
        <v>1666</v>
      </c>
      <c r="C825" t="s">
        <v>3070</v>
      </c>
      <c r="D825">
        <v>4556261</v>
      </c>
      <c r="E825" t="s">
        <v>3071</v>
      </c>
      <c r="F825">
        <v>7.22</v>
      </c>
      <c r="G825" s="2">
        <v>41379.642581018517</v>
      </c>
      <c r="H825" s="2">
        <v>45036.256712962961</v>
      </c>
    </row>
    <row r="826" spans="1:8" x14ac:dyDescent="0.25">
      <c r="A826" t="s">
        <v>3898</v>
      </c>
      <c r="B826">
        <v>1828</v>
      </c>
      <c r="C826" t="s">
        <v>3070</v>
      </c>
      <c r="D826">
        <v>2475279</v>
      </c>
      <c r="E826" t="s">
        <v>3071</v>
      </c>
      <c r="F826">
        <v>8.2200000000000006</v>
      </c>
      <c r="G826" s="2">
        <v>44067.944189814807</v>
      </c>
      <c r="H826" s="2">
        <v>44801.379930555559</v>
      </c>
    </row>
    <row r="827" spans="1:8" x14ac:dyDescent="0.25">
      <c r="A827" t="s">
        <v>3899</v>
      </c>
      <c r="B827">
        <v>2228</v>
      </c>
      <c r="C827" t="s">
        <v>3077</v>
      </c>
      <c r="D827">
        <v>1251916</v>
      </c>
      <c r="E827" t="s">
        <v>1374</v>
      </c>
      <c r="F827">
        <v>6.95</v>
      </c>
      <c r="G827" s="2">
        <v>42468.793553240743</v>
      </c>
      <c r="H827" s="2">
        <v>44802.062337962961</v>
      </c>
    </row>
    <row r="828" spans="1:8" x14ac:dyDescent="0.25">
      <c r="A828" t="s">
        <v>3900</v>
      </c>
      <c r="B828">
        <v>2150</v>
      </c>
      <c r="C828" t="s">
        <v>3077</v>
      </c>
      <c r="D828">
        <v>3880028</v>
      </c>
      <c r="E828" t="s">
        <v>3071</v>
      </c>
      <c r="F828">
        <v>9.59</v>
      </c>
      <c r="G828" s="2">
        <v>42864.556932870371</v>
      </c>
      <c r="H828" s="2">
        <v>44740.911412037043</v>
      </c>
    </row>
    <row r="829" spans="1:8" x14ac:dyDescent="0.25">
      <c r="A829" t="s">
        <v>3901</v>
      </c>
      <c r="B829">
        <v>1172</v>
      </c>
      <c r="C829" t="s">
        <v>3075</v>
      </c>
      <c r="D829">
        <v>3027163</v>
      </c>
      <c r="E829" t="s">
        <v>1374</v>
      </c>
      <c r="F829">
        <v>7.7</v>
      </c>
      <c r="G829" s="2">
        <v>41139.91097222222</v>
      </c>
      <c r="H829" s="2">
        <v>44908.811122685183</v>
      </c>
    </row>
    <row r="830" spans="1:8" x14ac:dyDescent="0.25">
      <c r="A830" t="s">
        <v>3902</v>
      </c>
      <c r="B830">
        <v>1935</v>
      </c>
      <c r="C830" t="s">
        <v>3070</v>
      </c>
      <c r="D830">
        <v>4889954</v>
      </c>
      <c r="E830" t="s">
        <v>3071</v>
      </c>
      <c r="F830">
        <v>6.72</v>
      </c>
      <c r="G830" s="2">
        <v>41253.741296296299</v>
      </c>
      <c r="H830" s="2">
        <v>44961.862939814811</v>
      </c>
    </row>
    <row r="831" spans="1:8" x14ac:dyDescent="0.25">
      <c r="A831" t="s">
        <v>3903</v>
      </c>
      <c r="B831">
        <v>1833</v>
      </c>
      <c r="C831" t="s">
        <v>3077</v>
      </c>
      <c r="D831">
        <v>3297871</v>
      </c>
      <c r="E831" t="s">
        <v>3071</v>
      </c>
      <c r="F831">
        <v>6.75</v>
      </c>
      <c r="G831" s="2">
        <v>43362.558136574073</v>
      </c>
      <c r="H831" s="2">
        <v>45040.232662037037</v>
      </c>
    </row>
    <row r="832" spans="1:8" x14ac:dyDescent="0.25">
      <c r="A832" t="s">
        <v>3904</v>
      </c>
      <c r="B832">
        <v>1100</v>
      </c>
      <c r="C832" t="s">
        <v>3080</v>
      </c>
      <c r="D832">
        <v>2413843</v>
      </c>
      <c r="E832" t="s">
        <v>1374</v>
      </c>
      <c r="F832">
        <v>7.41</v>
      </c>
      <c r="G832" s="2">
        <v>44761.831666666672</v>
      </c>
      <c r="H832" s="2">
        <v>44721.831666666672</v>
      </c>
    </row>
    <row r="833" spans="1:8" x14ac:dyDescent="0.25">
      <c r="A833" t="s">
        <v>3905</v>
      </c>
      <c r="B833">
        <v>2357</v>
      </c>
      <c r="C833" t="s">
        <v>3068</v>
      </c>
      <c r="D833">
        <v>2692023</v>
      </c>
      <c r="E833" t="s">
        <v>3071</v>
      </c>
      <c r="F833">
        <v>9.1199999999999992</v>
      </c>
      <c r="G833" s="2">
        <v>42349.032025462962</v>
      </c>
      <c r="H833" s="2">
        <v>44888.060949074083</v>
      </c>
    </row>
    <row r="834" spans="1:8" x14ac:dyDescent="0.25">
      <c r="A834" t="s">
        <v>3906</v>
      </c>
      <c r="B834">
        <v>1879</v>
      </c>
      <c r="C834" t="s">
        <v>3075</v>
      </c>
      <c r="D834">
        <v>4300105</v>
      </c>
      <c r="E834" t="s">
        <v>1377</v>
      </c>
      <c r="F834">
        <v>8.73</v>
      </c>
      <c r="G834" s="2">
        <v>43073.668275462973</v>
      </c>
      <c r="H834" s="2">
        <v>44846.975671296299</v>
      </c>
    </row>
    <row r="835" spans="1:8" x14ac:dyDescent="0.25">
      <c r="A835" t="s">
        <v>3907</v>
      </c>
      <c r="B835">
        <v>2100</v>
      </c>
      <c r="C835" t="s">
        <v>3070</v>
      </c>
      <c r="D835">
        <v>3386922</v>
      </c>
      <c r="E835" t="s">
        <v>1377</v>
      </c>
      <c r="F835">
        <v>5.25</v>
      </c>
      <c r="G835" s="2">
        <v>42172.248020833344</v>
      </c>
      <c r="H835" s="2">
        <v>45128.551111111112</v>
      </c>
    </row>
    <row r="836" spans="1:8" x14ac:dyDescent="0.25">
      <c r="A836" t="s">
        <v>3908</v>
      </c>
      <c r="B836">
        <v>1316</v>
      </c>
      <c r="C836" t="s">
        <v>3070</v>
      </c>
      <c r="D836">
        <v>3713507</v>
      </c>
      <c r="E836" t="s">
        <v>1374</v>
      </c>
      <c r="F836">
        <v>9.25</v>
      </c>
      <c r="G836" s="2">
        <v>44005.865844907406</v>
      </c>
      <c r="H836" s="2">
        <v>44634.959722222222</v>
      </c>
    </row>
    <row r="837" spans="1:8" x14ac:dyDescent="0.25">
      <c r="A837" t="s">
        <v>3909</v>
      </c>
      <c r="B837">
        <v>2243</v>
      </c>
      <c r="C837" t="s">
        <v>3068</v>
      </c>
      <c r="D837">
        <v>4605118</v>
      </c>
      <c r="E837" t="s">
        <v>3071</v>
      </c>
      <c r="F837">
        <v>9.4499999999999993</v>
      </c>
      <c r="G837" s="2">
        <v>40940.154976851853</v>
      </c>
      <c r="H837" s="2">
        <v>44631.792824074073</v>
      </c>
    </row>
    <row r="838" spans="1:8" x14ac:dyDescent="0.25">
      <c r="A838" t="s">
        <v>3910</v>
      </c>
      <c r="B838">
        <v>2303</v>
      </c>
      <c r="C838" t="s">
        <v>3087</v>
      </c>
      <c r="D838">
        <v>4434767</v>
      </c>
      <c r="E838" t="s">
        <v>1377</v>
      </c>
      <c r="F838">
        <v>5.76</v>
      </c>
      <c r="G838" s="2">
        <v>43408.612141203703</v>
      </c>
      <c r="H838" s="2">
        <v>44512.90048611111</v>
      </c>
    </row>
    <row r="839" spans="1:8" x14ac:dyDescent="0.25">
      <c r="A839" t="s">
        <v>3911</v>
      </c>
      <c r="B839">
        <v>1168</v>
      </c>
      <c r="C839" t="s">
        <v>3075</v>
      </c>
      <c r="D839">
        <v>1128713</v>
      </c>
      <c r="E839" t="s">
        <v>1377</v>
      </c>
      <c r="F839">
        <v>9.3699999999999992</v>
      </c>
      <c r="G839" s="2">
        <v>44308.823414351849</v>
      </c>
      <c r="H839" s="2">
        <v>44929.93173611111</v>
      </c>
    </row>
    <row r="840" spans="1:8" x14ac:dyDescent="0.25">
      <c r="A840" t="s">
        <v>3912</v>
      </c>
      <c r="B840">
        <v>2033</v>
      </c>
      <c r="C840" t="s">
        <v>3087</v>
      </c>
      <c r="D840">
        <v>2354780</v>
      </c>
      <c r="E840" t="s">
        <v>3071</v>
      </c>
      <c r="F840">
        <v>7.84</v>
      </c>
      <c r="G840" s="2">
        <v>40679.880636574067</v>
      </c>
      <c r="H840" s="2">
        <v>44724.178020833337</v>
      </c>
    </row>
    <row r="841" spans="1:8" x14ac:dyDescent="0.25">
      <c r="A841" t="s">
        <v>3913</v>
      </c>
      <c r="B841">
        <v>1994</v>
      </c>
      <c r="C841" t="s">
        <v>3087</v>
      </c>
      <c r="D841">
        <v>4445436</v>
      </c>
      <c r="E841" t="s">
        <v>1377</v>
      </c>
      <c r="F841">
        <v>9.6</v>
      </c>
      <c r="G841" s="2">
        <v>41349.954768518517</v>
      </c>
      <c r="H841" s="2">
        <v>44754.474826388891</v>
      </c>
    </row>
    <row r="842" spans="1:8" x14ac:dyDescent="0.25">
      <c r="A842" t="s">
        <v>3914</v>
      </c>
      <c r="B842">
        <v>1187</v>
      </c>
      <c r="C842" t="s">
        <v>3080</v>
      </c>
      <c r="D842">
        <v>4368665</v>
      </c>
      <c r="E842" t="s">
        <v>1377</v>
      </c>
      <c r="F842">
        <v>7.47</v>
      </c>
      <c r="G842" s="2">
        <v>41758.746064814812</v>
      </c>
      <c r="H842" s="2">
        <v>44798.415173611109</v>
      </c>
    </row>
    <row r="843" spans="1:8" x14ac:dyDescent="0.25">
      <c r="A843" t="s">
        <v>3915</v>
      </c>
      <c r="B843">
        <v>1467</v>
      </c>
      <c r="C843" t="s">
        <v>3087</v>
      </c>
      <c r="D843">
        <v>3318839</v>
      </c>
      <c r="E843" t="s">
        <v>1374</v>
      </c>
      <c r="F843">
        <v>7.11</v>
      </c>
      <c r="G843" s="2">
        <v>41318.715277777781</v>
      </c>
      <c r="H843" s="2">
        <v>45083.283912037034</v>
      </c>
    </row>
    <row r="844" spans="1:8" x14ac:dyDescent="0.25">
      <c r="A844" t="s">
        <v>3916</v>
      </c>
      <c r="B844">
        <v>2141</v>
      </c>
      <c r="C844" t="s">
        <v>3070</v>
      </c>
      <c r="D844">
        <v>3562323</v>
      </c>
      <c r="E844" t="s">
        <v>1377</v>
      </c>
      <c r="F844">
        <v>8.9700000000000006</v>
      </c>
      <c r="G844" s="2">
        <v>43603.26190972222</v>
      </c>
      <c r="H844" s="2">
        <v>44659.192314814813</v>
      </c>
    </row>
    <row r="845" spans="1:8" x14ac:dyDescent="0.25">
      <c r="A845" t="s">
        <v>3917</v>
      </c>
      <c r="B845">
        <v>2182</v>
      </c>
      <c r="C845" t="s">
        <v>3077</v>
      </c>
      <c r="D845">
        <v>4826776</v>
      </c>
      <c r="E845" t="s">
        <v>1374</v>
      </c>
      <c r="F845">
        <v>8.18</v>
      </c>
      <c r="G845" s="2">
        <v>42508.060729166667</v>
      </c>
      <c r="H845" s="2">
        <v>44778.338645833333</v>
      </c>
    </row>
    <row r="846" spans="1:8" x14ac:dyDescent="0.25">
      <c r="A846" t="s">
        <v>3918</v>
      </c>
      <c r="B846">
        <v>1846</v>
      </c>
      <c r="C846" t="s">
        <v>3070</v>
      </c>
      <c r="D846">
        <v>4967587</v>
      </c>
      <c r="E846" t="s">
        <v>1377</v>
      </c>
      <c r="F846">
        <v>7.81</v>
      </c>
      <c r="G846" s="2">
        <v>44548.755057870367</v>
      </c>
      <c r="H846" s="2">
        <v>44737.549479166657</v>
      </c>
    </row>
    <row r="847" spans="1:8" x14ac:dyDescent="0.25">
      <c r="A847" t="s">
        <v>3919</v>
      </c>
      <c r="B847">
        <v>2482</v>
      </c>
      <c r="C847" t="s">
        <v>3080</v>
      </c>
      <c r="D847">
        <v>3915260</v>
      </c>
      <c r="E847" t="s">
        <v>1374</v>
      </c>
      <c r="F847">
        <v>5.69</v>
      </c>
      <c r="G847" s="2">
        <v>39752.970590277779</v>
      </c>
      <c r="H847" s="2">
        <v>44901.351817129631</v>
      </c>
    </row>
    <row r="848" spans="1:8" x14ac:dyDescent="0.25">
      <c r="A848" t="s">
        <v>3920</v>
      </c>
      <c r="B848">
        <v>2448</v>
      </c>
      <c r="C848" t="s">
        <v>3087</v>
      </c>
      <c r="D848">
        <v>3873013</v>
      </c>
      <c r="E848" t="s">
        <v>1377</v>
      </c>
      <c r="F848">
        <v>6.21</v>
      </c>
      <c r="G848" s="2">
        <v>44719.734618055547</v>
      </c>
      <c r="H848" s="2">
        <v>44980.562789351847</v>
      </c>
    </row>
    <row r="849" spans="1:8" x14ac:dyDescent="0.25">
      <c r="A849" t="s">
        <v>3921</v>
      </c>
      <c r="B849">
        <v>1460</v>
      </c>
      <c r="C849" t="s">
        <v>3075</v>
      </c>
      <c r="D849">
        <v>1434690</v>
      </c>
      <c r="E849" t="s">
        <v>1377</v>
      </c>
      <c r="F849">
        <v>9.66</v>
      </c>
      <c r="G849" s="2">
        <v>40976.206099537027</v>
      </c>
      <c r="H849" s="2">
        <v>44765.017546296287</v>
      </c>
    </row>
    <row r="850" spans="1:8" x14ac:dyDescent="0.25">
      <c r="A850" t="s">
        <v>3922</v>
      </c>
      <c r="B850">
        <v>1223</v>
      </c>
      <c r="C850" t="s">
        <v>3075</v>
      </c>
      <c r="D850">
        <v>2798207</v>
      </c>
      <c r="E850" t="s">
        <v>3071</v>
      </c>
      <c r="F850">
        <v>9.16</v>
      </c>
      <c r="G850" s="2">
        <v>39953.280636574083</v>
      </c>
      <c r="H850" s="2">
        <v>44527.126458333332</v>
      </c>
    </row>
    <row r="851" spans="1:8" x14ac:dyDescent="0.25">
      <c r="A851" t="s">
        <v>3923</v>
      </c>
      <c r="B851">
        <v>1912</v>
      </c>
      <c r="C851" t="s">
        <v>3077</v>
      </c>
      <c r="D851">
        <v>3974957</v>
      </c>
      <c r="E851" t="s">
        <v>1377</v>
      </c>
      <c r="F851">
        <v>8.7899999999999991</v>
      </c>
      <c r="G851" s="2">
        <v>39960.462013888893</v>
      </c>
      <c r="H851" s="2">
        <v>44565.941793981481</v>
      </c>
    </row>
    <row r="852" spans="1:8" x14ac:dyDescent="0.25">
      <c r="A852" t="s">
        <v>3924</v>
      </c>
      <c r="B852">
        <v>1496</v>
      </c>
      <c r="C852" t="s">
        <v>3077</v>
      </c>
      <c r="D852">
        <v>625376</v>
      </c>
      <c r="E852" t="s">
        <v>1374</v>
      </c>
      <c r="F852">
        <v>9.18</v>
      </c>
      <c r="G852" s="2">
        <v>39791.790925925918</v>
      </c>
      <c r="H852" s="2">
        <v>44471.268043981479</v>
      </c>
    </row>
    <row r="853" spans="1:8" x14ac:dyDescent="0.25">
      <c r="A853" t="s">
        <v>3925</v>
      </c>
      <c r="B853">
        <v>2250</v>
      </c>
      <c r="C853" t="s">
        <v>3075</v>
      </c>
      <c r="D853">
        <v>4661588</v>
      </c>
      <c r="E853" t="s">
        <v>1374</v>
      </c>
      <c r="F853">
        <v>9.94</v>
      </c>
      <c r="G853" s="2">
        <v>44035.141493055547</v>
      </c>
      <c r="H853" s="2">
        <v>44691.749930555547</v>
      </c>
    </row>
    <row r="854" spans="1:8" x14ac:dyDescent="0.25">
      <c r="A854" t="s">
        <v>3926</v>
      </c>
      <c r="B854">
        <v>2199</v>
      </c>
      <c r="C854" t="s">
        <v>3075</v>
      </c>
      <c r="D854">
        <v>613549</v>
      </c>
      <c r="E854" t="s">
        <v>1377</v>
      </c>
      <c r="F854">
        <v>7.99</v>
      </c>
      <c r="G854" s="2">
        <v>41642.951354166667</v>
      </c>
      <c r="H854" s="2">
        <v>44863.960532407407</v>
      </c>
    </row>
    <row r="855" spans="1:8" x14ac:dyDescent="0.25">
      <c r="A855" t="s">
        <v>3927</v>
      </c>
      <c r="B855">
        <v>2055</v>
      </c>
      <c r="C855" t="s">
        <v>3080</v>
      </c>
      <c r="D855">
        <v>685450</v>
      </c>
      <c r="E855" t="s">
        <v>1374</v>
      </c>
      <c r="F855">
        <v>5.52</v>
      </c>
      <c r="G855" s="2">
        <v>40990.531724537039</v>
      </c>
      <c r="H855" s="2">
        <v>45107.507604166669</v>
      </c>
    </row>
    <row r="856" spans="1:8" x14ac:dyDescent="0.25">
      <c r="A856" t="s">
        <v>3928</v>
      </c>
      <c r="B856">
        <v>2113</v>
      </c>
      <c r="C856" t="s">
        <v>3080</v>
      </c>
      <c r="D856">
        <v>1601257</v>
      </c>
      <c r="E856" t="s">
        <v>3071</v>
      </c>
      <c r="F856">
        <v>6.11</v>
      </c>
      <c r="G856" s="2">
        <v>41273.594861111109</v>
      </c>
      <c r="H856" s="2">
        <v>44983.540405092594</v>
      </c>
    </row>
    <row r="857" spans="1:8" x14ac:dyDescent="0.25">
      <c r="A857" t="s">
        <v>3929</v>
      </c>
      <c r="B857">
        <v>2423</v>
      </c>
      <c r="C857" t="s">
        <v>3077</v>
      </c>
      <c r="D857">
        <v>3096498</v>
      </c>
      <c r="E857" t="s">
        <v>1377</v>
      </c>
      <c r="F857">
        <v>9.7899999999999991</v>
      </c>
      <c r="G857" s="2">
        <v>41042.593784722223</v>
      </c>
      <c r="H857" s="2">
        <v>44733.287754629629</v>
      </c>
    </row>
    <row r="858" spans="1:8" x14ac:dyDescent="0.25">
      <c r="A858" t="s">
        <v>3930</v>
      </c>
      <c r="B858">
        <v>1599</v>
      </c>
      <c r="C858" t="s">
        <v>3080</v>
      </c>
      <c r="D858">
        <v>4398460</v>
      </c>
      <c r="E858" t="s">
        <v>1374</v>
      </c>
      <c r="F858">
        <v>5.85</v>
      </c>
      <c r="G858" s="2">
        <v>42067.177662037036</v>
      </c>
      <c r="H858" s="2">
        <v>44493.699293981481</v>
      </c>
    </row>
    <row r="859" spans="1:8" x14ac:dyDescent="0.25">
      <c r="A859" t="s">
        <v>3931</v>
      </c>
      <c r="B859">
        <v>1514</v>
      </c>
      <c r="C859" t="s">
        <v>3080</v>
      </c>
      <c r="D859">
        <v>2923490</v>
      </c>
      <c r="E859" t="s">
        <v>1377</v>
      </c>
      <c r="F859">
        <v>8.73</v>
      </c>
      <c r="G859" s="2">
        <v>41452.692141203697</v>
      </c>
      <c r="H859" s="2">
        <v>44663.090856481482</v>
      </c>
    </row>
    <row r="860" spans="1:8" x14ac:dyDescent="0.25">
      <c r="A860" t="s">
        <v>3932</v>
      </c>
      <c r="B860">
        <v>1565</v>
      </c>
      <c r="C860" t="s">
        <v>3080</v>
      </c>
      <c r="D860">
        <v>3289583</v>
      </c>
      <c r="E860" t="s">
        <v>3071</v>
      </c>
      <c r="F860">
        <v>9.75</v>
      </c>
      <c r="G860" s="2">
        <v>42796.563935185193</v>
      </c>
      <c r="H860" s="2">
        <v>44699.949687499997</v>
      </c>
    </row>
    <row r="861" spans="1:8" x14ac:dyDescent="0.25">
      <c r="A861" t="s">
        <v>3933</v>
      </c>
      <c r="B861">
        <v>1793</v>
      </c>
      <c r="C861" t="s">
        <v>3087</v>
      </c>
      <c r="D861">
        <v>1157908</v>
      </c>
      <c r="E861" t="s">
        <v>1374</v>
      </c>
      <c r="F861">
        <v>5.59</v>
      </c>
      <c r="G861" s="2">
        <v>42498.78837962963</v>
      </c>
      <c r="H861" s="2">
        <v>45030.426446759258</v>
      </c>
    </row>
    <row r="862" spans="1:8" x14ac:dyDescent="0.25">
      <c r="A862" t="s">
        <v>3934</v>
      </c>
      <c r="B862">
        <v>2255</v>
      </c>
      <c r="C862" t="s">
        <v>3070</v>
      </c>
      <c r="D862">
        <v>4838567</v>
      </c>
      <c r="E862" t="s">
        <v>1374</v>
      </c>
      <c r="F862">
        <v>8.8000000000000007</v>
      </c>
      <c r="G862" s="2">
        <v>43791.154629629629</v>
      </c>
      <c r="H862" s="2">
        <v>45080.655150462961</v>
      </c>
    </row>
    <row r="863" spans="1:8" x14ac:dyDescent="0.25">
      <c r="A863" t="s">
        <v>3935</v>
      </c>
      <c r="B863">
        <v>1101</v>
      </c>
      <c r="C863" t="s">
        <v>3077</v>
      </c>
      <c r="D863">
        <v>190026</v>
      </c>
      <c r="E863" t="s">
        <v>3071</v>
      </c>
      <c r="F863">
        <v>9.42</v>
      </c>
      <c r="G863" s="2">
        <v>43685.293171296304</v>
      </c>
      <c r="H863" s="2">
        <v>44621.156956018523</v>
      </c>
    </row>
    <row r="864" spans="1:8" x14ac:dyDescent="0.25">
      <c r="A864" t="s">
        <v>3936</v>
      </c>
      <c r="B864">
        <v>1455</v>
      </c>
      <c r="C864" t="s">
        <v>3077</v>
      </c>
      <c r="D864">
        <v>2045015</v>
      </c>
      <c r="E864" t="s">
        <v>3071</v>
      </c>
      <c r="F864">
        <v>7.3</v>
      </c>
      <c r="G864" s="2">
        <v>41656.76085648148</v>
      </c>
      <c r="H864" s="2">
        <v>44691.315300925933</v>
      </c>
    </row>
    <row r="865" spans="1:8" x14ac:dyDescent="0.25">
      <c r="A865" t="s">
        <v>3937</v>
      </c>
      <c r="B865">
        <v>1859</v>
      </c>
      <c r="C865" t="s">
        <v>3068</v>
      </c>
      <c r="D865">
        <v>2060901</v>
      </c>
      <c r="E865" t="s">
        <v>1377</v>
      </c>
      <c r="F865">
        <v>6.7</v>
      </c>
      <c r="G865" s="2">
        <v>40317.993680555563</v>
      </c>
      <c r="H865" s="2">
        <v>44775.488819444443</v>
      </c>
    </row>
    <row r="866" spans="1:8" x14ac:dyDescent="0.25">
      <c r="A866" t="s">
        <v>3938</v>
      </c>
      <c r="B866">
        <v>1041</v>
      </c>
      <c r="C866" t="s">
        <v>3070</v>
      </c>
      <c r="D866">
        <v>4752747</v>
      </c>
      <c r="E866" t="s">
        <v>1374</v>
      </c>
      <c r="F866">
        <v>7.65</v>
      </c>
      <c r="G866" s="2">
        <v>40074.350069444437</v>
      </c>
      <c r="H866" s="2">
        <v>44914.155694444453</v>
      </c>
    </row>
    <row r="867" spans="1:8" x14ac:dyDescent="0.25">
      <c r="A867" t="s">
        <v>3939</v>
      </c>
      <c r="B867">
        <v>2478</v>
      </c>
      <c r="C867" t="s">
        <v>3075</v>
      </c>
      <c r="D867">
        <v>461525</v>
      </c>
      <c r="E867" t="s">
        <v>3071</v>
      </c>
      <c r="F867">
        <v>6.56</v>
      </c>
      <c r="G867" s="2">
        <v>40990.095000000001</v>
      </c>
      <c r="H867" s="2">
        <v>44752.635393518518</v>
      </c>
    </row>
    <row r="868" spans="1:8" x14ac:dyDescent="0.25">
      <c r="A868" t="s">
        <v>3940</v>
      </c>
      <c r="B868">
        <v>1053</v>
      </c>
      <c r="C868" t="s">
        <v>3080</v>
      </c>
      <c r="D868">
        <v>2998816</v>
      </c>
      <c r="E868" t="s">
        <v>1374</v>
      </c>
      <c r="F868">
        <v>7.14</v>
      </c>
      <c r="G868" s="2">
        <v>40674.713518518518</v>
      </c>
      <c r="H868" s="2">
        <v>44526.210578703707</v>
      </c>
    </row>
    <row r="869" spans="1:8" x14ac:dyDescent="0.25">
      <c r="A869" t="s">
        <v>3941</v>
      </c>
      <c r="B869">
        <v>2357</v>
      </c>
      <c r="C869" t="s">
        <v>3075</v>
      </c>
      <c r="D869">
        <v>463011</v>
      </c>
      <c r="E869" t="s">
        <v>3071</v>
      </c>
      <c r="F869">
        <v>9.31</v>
      </c>
      <c r="G869" s="2">
        <v>40482.354375000003</v>
      </c>
      <c r="H869" s="2">
        <v>44630.649039351847</v>
      </c>
    </row>
    <row r="870" spans="1:8" x14ac:dyDescent="0.25">
      <c r="A870" t="s">
        <v>3942</v>
      </c>
      <c r="B870">
        <v>1746</v>
      </c>
      <c r="C870" t="s">
        <v>3077</v>
      </c>
      <c r="D870">
        <v>892571</v>
      </c>
      <c r="E870" t="s">
        <v>1374</v>
      </c>
      <c r="F870">
        <v>8.7100000000000009</v>
      </c>
      <c r="G870" s="2">
        <v>41284.442777777767</v>
      </c>
      <c r="H870" s="2">
        <v>44946.898865740739</v>
      </c>
    </row>
    <row r="871" spans="1:8" x14ac:dyDescent="0.25">
      <c r="A871" t="s">
        <v>3943</v>
      </c>
      <c r="B871">
        <v>2008</v>
      </c>
      <c r="C871" t="s">
        <v>3077</v>
      </c>
      <c r="D871">
        <v>2758998</v>
      </c>
      <c r="E871" t="s">
        <v>1374</v>
      </c>
      <c r="F871">
        <v>5.8</v>
      </c>
      <c r="G871" s="2">
        <v>40372.324884259258</v>
      </c>
      <c r="H871" s="2">
        <v>44726.657824074071</v>
      </c>
    </row>
    <row r="872" spans="1:8" x14ac:dyDescent="0.25">
      <c r="A872" t="s">
        <v>3944</v>
      </c>
      <c r="B872">
        <v>1487</v>
      </c>
      <c r="C872" t="s">
        <v>3077</v>
      </c>
      <c r="D872">
        <v>3715105</v>
      </c>
      <c r="E872" t="s">
        <v>3071</v>
      </c>
      <c r="F872">
        <v>7.58</v>
      </c>
      <c r="G872" s="2">
        <v>40976.749756944453</v>
      </c>
      <c r="H872" s="2">
        <v>45119.495717592603</v>
      </c>
    </row>
    <row r="873" spans="1:8" x14ac:dyDescent="0.25">
      <c r="A873" t="s">
        <v>3945</v>
      </c>
      <c r="B873">
        <v>1665</v>
      </c>
      <c r="C873" t="s">
        <v>3077</v>
      </c>
      <c r="D873">
        <v>513616</v>
      </c>
      <c r="E873" t="s">
        <v>3071</v>
      </c>
      <c r="F873">
        <v>7</v>
      </c>
      <c r="G873" s="2">
        <v>42948.631053240737</v>
      </c>
      <c r="H873" s="2">
        <v>44470.651782407411</v>
      </c>
    </row>
    <row r="874" spans="1:8" x14ac:dyDescent="0.25">
      <c r="A874" t="s">
        <v>3946</v>
      </c>
      <c r="B874">
        <v>2342</v>
      </c>
      <c r="C874" t="s">
        <v>3068</v>
      </c>
      <c r="D874">
        <v>4010231</v>
      </c>
      <c r="E874" t="s">
        <v>1374</v>
      </c>
      <c r="F874">
        <v>6.12</v>
      </c>
      <c r="G874" s="2">
        <v>42134.972534722219</v>
      </c>
      <c r="H874" s="2">
        <v>44930.006527777783</v>
      </c>
    </row>
    <row r="875" spans="1:8" x14ac:dyDescent="0.25">
      <c r="A875" t="s">
        <v>3947</v>
      </c>
      <c r="B875">
        <v>1988</v>
      </c>
      <c r="C875" t="s">
        <v>3068</v>
      </c>
      <c r="D875">
        <v>4895056</v>
      </c>
      <c r="E875" t="s">
        <v>3071</v>
      </c>
      <c r="F875">
        <v>5.6</v>
      </c>
      <c r="G875" s="2">
        <v>44493.947824074072</v>
      </c>
      <c r="H875" s="2">
        <v>44894.761423611111</v>
      </c>
    </row>
    <row r="876" spans="1:8" x14ac:dyDescent="0.25">
      <c r="A876" t="s">
        <v>3948</v>
      </c>
      <c r="B876">
        <v>1159</v>
      </c>
      <c r="C876" t="s">
        <v>3077</v>
      </c>
      <c r="D876">
        <v>3223115</v>
      </c>
      <c r="E876" t="s">
        <v>1374</v>
      </c>
      <c r="F876">
        <v>9.2799999999999994</v>
      </c>
      <c r="G876" s="2">
        <v>42453.311921296299</v>
      </c>
      <c r="H876" s="2">
        <v>44507.420335648138</v>
      </c>
    </row>
    <row r="877" spans="1:8" x14ac:dyDescent="0.25">
      <c r="A877" t="s">
        <v>3949</v>
      </c>
      <c r="B877">
        <v>2146</v>
      </c>
      <c r="C877" t="s">
        <v>3068</v>
      </c>
      <c r="D877">
        <v>3103512</v>
      </c>
      <c r="E877" t="s">
        <v>1374</v>
      </c>
      <c r="F877">
        <v>6.1</v>
      </c>
      <c r="G877" s="2">
        <v>43591.844618055547</v>
      </c>
      <c r="H877" s="2">
        <v>44590.371504629627</v>
      </c>
    </row>
    <row r="878" spans="1:8" x14ac:dyDescent="0.25">
      <c r="A878" t="s">
        <v>3950</v>
      </c>
      <c r="B878">
        <v>2475</v>
      </c>
      <c r="C878" t="s">
        <v>3077</v>
      </c>
      <c r="D878">
        <v>2939195</v>
      </c>
      <c r="E878" t="s">
        <v>1374</v>
      </c>
      <c r="F878">
        <v>9.57</v>
      </c>
      <c r="G878" s="2">
        <v>43004.671956018523</v>
      </c>
      <c r="H878" s="2">
        <v>44620.338541666657</v>
      </c>
    </row>
    <row r="879" spans="1:8" x14ac:dyDescent="0.25">
      <c r="A879" t="s">
        <v>3951</v>
      </c>
      <c r="B879">
        <v>2464</v>
      </c>
      <c r="C879" t="s">
        <v>3080</v>
      </c>
      <c r="D879">
        <v>4832202</v>
      </c>
      <c r="E879" t="s">
        <v>3071</v>
      </c>
      <c r="F879">
        <v>8.14</v>
      </c>
      <c r="G879" s="2">
        <v>44100.512696759259</v>
      </c>
      <c r="H879" s="2">
        <v>44647.820150462961</v>
      </c>
    </row>
    <row r="880" spans="1:8" x14ac:dyDescent="0.25">
      <c r="A880" t="s">
        <v>3952</v>
      </c>
      <c r="B880">
        <v>1279</v>
      </c>
      <c r="C880" t="s">
        <v>3070</v>
      </c>
      <c r="D880">
        <v>338800</v>
      </c>
      <c r="E880" t="s">
        <v>1374</v>
      </c>
      <c r="F880">
        <v>5.73</v>
      </c>
      <c r="G880" s="2">
        <v>43662.808819444443</v>
      </c>
      <c r="H880" s="2">
        <v>44766.524872685193</v>
      </c>
    </row>
    <row r="881" spans="1:8" x14ac:dyDescent="0.25">
      <c r="A881" t="s">
        <v>3953</v>
      </c>
      <c r="B881">
        <v>1178</v>
      </c>
      <c r="C881" t="s">
        <v>3080</v>
      </c>
      <c r="D881">
        <v>592265</v>
      </c>
      <c r="E881" t="s">
        <v>1377</v>
      </c>
      <c r="F881">
        <v>8.52</v>
      </c>
      <c r="G881" s="2">
        <v>42752.653854166667</v>
      </c>
      <c r="H881" s="2">
        <v>44703.276574074072</v>
      </c>
    </row>
    <row r="882" spans="1:8" x14ac:dyDescent="0.25">
      <c r="A882" t="s">
        <v>3954</v>
      </c>
      <c r="B882">
        <v>1241</v>
      </c>
      <c r="C882" t="s">
        <v>3077</v>
      </c>
      <c r="D882">
        <v>2771556</v>
      </c>
      <c r="E882" t="s">
        <v>1374</v>
      </c>
      <c r="F882">
        <v>6.18</v>
      </c>
      <c r="G882" s="2">
        <v>44107.17465277778</v>
      </c>
      <c r="H882" s="2">
        <v>44883.156539351847</v>
      </c>
    </row>
    <row r="883" spans="1:8" x14ac:dyDescent="0.25">
      <c r="A883" t="s">
        <v>3955</v>
      </c>
      <c r="B883">
        <v>1320</v>
      </c>
      <c r="C883" t="s">
        <v>3075</v>
      </c>
      <c r="D883">
        <v>4881746</v>
      </c>
      <c r="E883" t="s">
        <v>1377</v>
      </c>
      <c r="F883">
        <v>7.67</v>
      </c>
      <c r="G883" s="2">
        <v>43957.247766203713</v>
      </c>
      <c r="H883" s="2">
        <v>44614.789293981477</v>
      </c>
    </row>
    <row r="884" spans="1:8" x14ac:dyDescent="0.25">
      <c r="A884" t="s">
        <v>3956</v>
      </c>
      <c r="B884">
        <v>2023</v>
      </c>
      <c r="C884" t="s">
        <v>3068</v>
      </c>
      <c r="D884">
        <v>3933404</v>
      </c>
      <c r="E884" t="s">
        <v>3071</v>
      </c>
      <c r="F884">
        <v>7.9</v>
      </c>
      <c r="G884" s="2">
        <v>44367.794027777767</v>
      </c>
      <c r="H884" s="2">
        <v>44699.916030092587</v>
      </c>
    </row>
    <row r="885" spans="1:8" x14ac:dyDescent="0.25">
      <c r="A885" t="s">
        <v>3957</v>
      </c>
      <c r="B885">
        <v>1818</v>
      </c>
      <c r="C885" t="s">
        <v>3070</v>
      </c>
      <c r="D885">
        <v>327706</v>
      </c>
      <c r="E885" t="s">
        <v>1374</v>
      </c>
      <c r="F885">
        <v>7.99</v>
      </c>
      <c r="G885" s="2">
        <v>44645.586898148147</v>
      </c>
      <c r="H885" s="2">
        <v>44640.586898148147</v>
      </c>
    </row>
    <row r="886" spans="1:8" x14ac:dyDescent="0.25">
      <c r="A886" t="s">
        <v>3958</v>
      </c>
      <c r="B886">
        <v>1228</v>
      </c>
      <c r="C886" t="s">
        <v>3087</v>
      </c>
      <c r="D886">
        <v>2297281</v>
      </c>
      <c r="E886" t="s">
        <v>1377</v>
      </c>
      <c r="F886">
        <v>8.61</v>
      </c>
      <c r="G886" s="2">
        <v>40852.897673611107</v>
      </c>
      <c r="H886" s="2">
        <v>44651.153090277781</v>
      </c>
    </row>
    <row r="887" spans="1:8" x14ac:dyDescent="0.25">
      <c r="A887" t="s">
        <v>3959</v>
      </c>
      <c r="B887">
        <v>1807</v>
      </c>
      <c r="C887" t="s">
        <v>3068</v>
      </c>
      <c r="D887">
        <v>3487791</v>
      </c>
      <c r="E887" t="s">
        <v>1377</v>
      </c>
      <c r="F887">
        <v>6.64</v>
      </c>
      <c r="G887" s="2">
        <v>42262.934317129628</v>
      </c>
      <c r="H887" s="2">
        <v>44622.178032407413</v>
      </c>
    </row>
    <row r="888" spans="1:8" x14ac:dyDescent="0.25">
      <c r="A888" t="s">
        <v>3960</v>
      </c>
      <c r="B888">
        <v>1688</v>
      </c>
      <c r="C888" t="s">
        <v>3075</v>
      </c>
      <c r="D888">
        <v>3960084</v>
      </c>
      <c r="E888" t="s">
        <v>1377</v>
      </c>
      <c r="F888">
        <v>7.75</v>
      </c>
      <c r="G888" s="2">
        <v>43551.539687500001</v>
      </c>
      <c r="H888" s="2">
        <v>44821.492326388892</v>
      </c>
    </row>
    <row r="889" spans="1:8" x14ac:dyDescent="0.25">
      <c r="A889" t="s">
        <v>3961</v>
      </c>
      <c r="B889">
        <v>1962</v>
      </c>
      <c r="C889" t="s">
        <v>3087</v>
      </c>
      <c r="D889">
        <v>3892757</v>
      </c>
      <c r="E889" t="s">
        <v>3071</v>
      </c>
      <c r="F889">
        <v>5.88</v>
      </c>
      <c r="G889" s="2">
        <v>40570.70890046296</v>
      </c>
      <c r="H889" s="2">
        <v>45130.437094907407</v>
      </c>
    </row>
    <row r="890" spans="1:8" x14ac:dyDescent="0.25">
      <c r="A890" t="s">
        <v>3962</v>
      </c>
      <c r="B890">
        <v>1201</v>
      </c>
      <c r="C890" t="s">
        <v>3068</v>
      </c>
      <c r="D890">
        <v>4254662</v>
      </c>
      <c r="E890" t="s">
        <v>1374</v>
      </c>
      <c r="F890">
        <v>7.7</v>
      </c>
      <c r="G890" s="2">
        <v>39747.765104166669</v>
      </c>
      <c r="H890" s="2">
        <v>45076.082974537043</v>
      </c>
    </row>
    <row r="891" spans="1:8" x14ac:dyDescent="0.25">
      <c r="A891" t="s">
        <v>3963</v>
      </c>
      <c r="B891">
        <v>1012</v>
      </c>
      <c r="C891" t="s">
        <v>3068</v>
      </c>
      <c r="D891">
        <v>361073</v>
      </c>
      <c r="E891" t="s">
        <v>1374</v>
      </c>
      <c r="F891">
        <v>8.15</v>
      </c>
      <c r="G891" s="2">
        <v>42188.974976851852</v>
      </c>
      <c r="H891" s="2">
        <v>44847.692002314812</v>
      </c>
    </row>
    <row r="892" spans="1:8" x14ac:dyDescent="0.25">
      <c r="A892" t="s">
        <v>3964</v>
      </c>
      <c r="B892">
        <v>1268</v>
      </c>
      <c r="C892" t="s">
        <v>3080</v>
      </c>
      <c r="D892">
        <v>554282</v>
      </c>
      <c r="E892" t="s">
        <v>3071</v>
      </c>
      <c r="F892">
        <v>9.65</v>
      </c>
      <c r="G892" s="2">
        <v>42218.212372685193</v>
      </c>
      <c r="H892" s="2">
        <v>44883.263252314813</v>
      </c>
    </row>
    <row r="893" spans="1:8" x14ac:dyDescent="0.25">
      <c r="A893" t="s">
        <v>3965</v>
      </c>
      <c r="B893">
        <v>2165</v>
      </c>
      <c r="C893" t="s">
        <v>3080</v>
      </c>
      <c r="D893">
        <v>3189773</v>
      </c>
      <c r="E893" t="s">
        <v>3071</v>
      </c>
      <c r="F893">
        <v>5.52</v>
      </c>
      <c r="G893" s="2">
        <v>44673.152060185188</v>
      </c>
      <c r="H893" s="2">
        <v>44670.152060185188</v>
      </c>
    </row>
    <row r="894" spans="1:8" x14ac:dyDescent="0.25">
      <c r="A894" t="s">
        <v>3966</v>
      </c>
      <c r="B894">
        <v>1829</v>
      </c>
      <c r="C894" t="s">
        <v>3070</v>
      </c>
      <c r="D894">
        <v>1530620</v>
      </c>
      <c r="E894" t="s">
        <v>1377</v>
      </c>
      <c r="F894">
        <v>5.79</v>
      </c>
      <c r="G894" s="2">
        <v>43589.701354166667</v>
      </c>
      <c r="H894" s="2">
        <v>44523.640740740739</v>
      </c>
    </row>
    <row r="895" spans="1:8" x14ac:dyDescent="0.25">
      <c r="A895" t="s">
        <v>3967</v>
      </c>
      <c r="B895">
        <v>1800</v>
      </c>
      <c r="C895" t="s">
        <v>3080</v>
      </c>
      <c r="D895">
        <v>2229996</v>
      </c>
      <c r="E895" t="s">
        <v>3071</v>
      </c>
      <c r="F895">
        <v>8.6300000000000008</v>
      </c>
      <c r="G895" s="2">
        <v>44641.42291666667</v>
      </c>
      <c r="H895" s="2">
        <v>44793.443078703713</v>
      </c>
    </row>
    <row r="896" spans="1:8" x14ac:dyDescent="0.25">
      <c r="A896" t="s">
        <v>3968</v>
      </c>
      <c r="B896">
        <v>2476</v>
      </c>
      <c r="C896" t="s">
        <v>3077</v>
      </c>
      <c r="D896">
        <v>1015438</v>
      </c>
      <c r="E896" t="s">
        <v>1377</v>
      </c>
      <c r="F896">
        <v>8</v>
      </c>
      <c r="G896" s="2">
        <v>42256.804085648153</v>
      </c>
      <c r="H896" s="2">
        <v>44955.069756944453</v>
      </c>
    </row>
    <row r="897" spans="1:8" x14ac:dyDescent="0.25">
      <c r="A897" t="s">
        <v>3969</v>
      </c>
      <c r="B897">
        <v>2279</v>
      </c>
      <c r="C897" t="s">
        <v>3075</v>
      </c>
      <c r="D897">
        <v>2019930</v>
      </c>
      <c r="E897" t="s">
        <v>1374</v>
      </c>
      <c r="F897">
        <v>8.4</v>
      </c>
      <c r="G897" s="2">
        <v>43379.566145833327</v>
      </c>
      <c r="H897" s="2">
        <v>44769.609166666669</v>
      </c>
    </row>
    <row r="898" spans="1:8" x14ac:dyDescent="0.25">
      <c r="A898" t="s">
        <v>3970</v>
      </c>
      <c r="B898">
        <v>1472</v>
      </c>
      <c r="C898" t="s">
        <v>3077</v>
      </c>
      <c r="D898">
        <v>4542625</v>
      </c>
      <c r="E898" t="s">
        <v>1374</v>
      </c>
      <c r="F898">
        <v>5.98</v>
      </c>
      <c r="G898" s="2">
        <v>44531.409826388888</v>
      </c>
      <c r="H898" s="2">
        <v>44835.76840277778</v>
      </c>
    </row>
    <row r="899" spans="1:8" x14ac:dyDescent="0.25">
      <c r="A899" t="s">
        <v>3971</v>
      </c>
      <c r="B899">
        <v>1613</v>
      </c>
      <c r="C899" t="s">
        <v>3068</v>
      </c>
      <c r="D899">
        <v>3355050</v>
      </c>
      <c r="E899" t="s">
        <v>1374</v>
      </c>
      <c r="F899">
        <v>9.64</v>
      </c>
      <c r="G899" s="2">
        <v>44737.110706018517</v>
      </c>
      <c r="H899" s="2">
        <v>44732.110706018517</v>
      </c>
    </row>
    <row r="900" spans="1:8" x14ac:dyDescent="0.25">
      <c r="A900" t="s">
        <v>3972</v>
      </c>
      <c r="B900">
        <v>1114</v>
      </c>
      <c r="C900" t="s">
        <v>3075</v>
      </c>
      <c r="D900">
        <v>502896</v>
      </c>
      <c r="E900" t="s">
        <v>1377</v>
      </c>
      <c r="F900">
        <v>9.36</v>
      </c>
      <c r="G900" s="2">
        <v>43156.331111111111</v>
      </c>
      <c r="H900" s="2">
        <v>44737.570451388892</v>
      </c>
    </row>
    <row r="901" spans="1:8" x14ac:dyDescent="0.25">
      <c r="A901" t="s">
        <v>3973</v>
      </c>
      <c r="B901">
        <v>1081</v>
      </c>
      <c r="C901" t="s">
        <v>3077</v>
      </c>
      <c r="D901">
        <v>4835559</v>
      </c>
      <c r="E901" t="s">
        <v>3071</v>
      </c>
      <c r="F901">
        <v>8.99</v>
      </c>
      <c r="G901" s="2">
        <v>44129.966365740736</v>
      </c>
      <c r="H901" s="2">
        <v>44954.006643518522</v>
      </c>
    </row>
    <row r="902" spans="1:8" x14ac:dyDescent="0.25">
      <c r="A902" t="s">
        <v>3974</v>
      </c>
      <c r="B902">
        <v>2359</v>
      </c>
      <c r="C902" t="s">
        <v>3087</v>
      </c>
      <c r="D902">
        <v>2255287</v>
      </c>
      <c r="E902" t="s">
        <v>1377</v>
      </c>
      <c r="F902">
        <v>5.95</v>
      </c>
      <c r="G902" s="2">
        <v>42119.87296296296</v>
      </c>
      <c r="H902" s="2">
        <v>45109.448206018518</v>
      </c>
    </row>
    <row r="903" spans="1:8" x14ac:dyDescent="0.25">
      <c r="A903" t="s">
        <v>3975</v>
      </c>
      <c r="B903">
        <v>2413</v>
      </c>
      <c r="C903" t="s">
        <v>3077</v>
      </c>
      <c r="D903">
        <v>3274857</v>
      </c>
      <c r="E903" t="s">
        <v>1377</v>
      </c>
      <c r="F903">
        <v>9.49</v>
      </c>
      <c r="G903" s="2">
        <v>42299.181446759263</v>
      </c>
      <c r="H903" s="2">
        <v>44541.85796296296</v>
      </c>
    </row>
    <row r="904" spans="1:8" x14ac:dyDescent="0.25">
      <c r="A904" t="s">
        <v>3976</v>
      </c>
      <c r="B904">
        <v>2191</v>
      </c>
      <c r="C904" t="s">
        <v>3068</v>
      </c>
      <c r="D904">
        <v>1625163</v>
      </c>
      <c r="E904" t="s">
        <v>1374</v>
      </c>
      <c r="F904">
        <v>7.41</v>
      </c>
      <c r="G904" s="2">
        <v>43417.653506944444</v>
      </c>
      <c r="H904" s="2">
        <v>45102.6406712963</v>
      </c>
    </row>
    <row r="905" spans="1:8" x14ac:dyDescent="0.25">
      <c r="A905" t="s">
        <v>3977</v>
      </c>
      <c r="B905">
        <v>2360</v>
      </c>
      <c r="C905" t="s">
        <v>3080</v>
      </c>
      <c r="D905">
        <v>1965351</v>
      </c>
      <c r="E905" t="s">
        <v>1377</v>
      </c>
      <c r="F905">
        <v>6.53</v>
      </c>
      <c r="G905" s="2">
        <v>43443.036099537043</v>
      </c>
      <c r="H905" s="2">
        <v>44743.969907407409</v>
      </c>
    </row>
    <row r="906" spans="1:8" x14ac:dyDescent="0.25">
      <c r="A906" t="s">
        <v>3978</v>
      </c>
      <c r="B906">
        <v>1400</v>
      </c>
      <c r="C906" t="s">
        <v>3077</v>
      </c>
      <c r="D906">
        <v>983935</v>
      </c>
      <c r="E906" t="s">
        <v>1377</v>
      </c>
      <c r="F906">
        <v>8.43</v>
      </c>
      <c r="G906" s="2">
        <v>41096.778449074067</v>
      </c>
      <c r="H906" s="2">
        <v>44595.999143518522</v>
      </c>
    </row>
    <row r="907" spans="1:8" x14ac:dyDescent="0.25">
      <c r="A907" t="s">
        <v>3979</v>
      </c>
      <c r="B907">
        <v>1119</v>
      </c>
      <c r="C907" t="s">
        <v>3080</v>
      </c>
      <c r="D907">
        <v>1636501</v>
      </c>
      <c r="E907" t="s">
        <v>1374</v>
      </c>
      <c r="F907">
        <v>5.84</v>
      </c>
      <c r="G907" s="2">
        <v>43752.615798611107</v>
      </c>
      <c r="H907" s="2">
        <v>45074.133946759262</v>
      </c>
    </row>
    <row r="908" spans="1:8" x14ac:dyDescent="0.25">
      <c r="A908" t="s">
        <v>3980</v>
      </c>
      <c r="B908">
        <v>1614</v>
      </c>
      <c r="C908" t="s">
        <v>3077</v>
      </c>
      <c r="D908">
        <v>1154162</v>
      </c>
      <c r="E908" t="s">
        <v>3071</v>
      </c>
      <c r="F908">
        <v>7.15</v>
      </c>
      <c r="G908" s="2">
        <v>41910.115659722222</v>
      </c>
      <c r="H908" s="2">
        <v>44819.632025462961</v>
      </c>
    </row>
    <row r="909" spans="1:8" x14ac:dyDescent="0.25">
      <c r="A909" t="s">
        <v>3981</v>
      </c>
      <c r="B909">
        <v>2360</v>
      </c>
      <c r="C909" t="s">
        <v>3077</v>
      </c>
      <c r="D909">
        <v>3136659</v>
      </c>
      <c r="E909" t="s">
        <v>1374</v>
      </c>
      <c r="F909">
        <v>6.56</v>
      </c>
      <c r="G909" s="2">
        <v>42034.580891203703</v>
      </c>
      <c r="H909" s="2">
        <v>44616.105902777781</v>
      </c>
    </row>
    <row r="910" spans="1:8" x14ac:dyDescent="0.25">
      <c r="A910" t="s">
        <v>3982</v>
      </c>
      <c r="B910">
        <v>1393</v>
      </c>
      <c r="C910" t="s">
        <v>3077</v>
      </c>
      <c r="D910">
        <v>2813367</v>
      </c>
      <c r="E910" t="s">
        <v>1377</v>
      </c>
      <c r="F910">
        <v>5.47</v>
      </c>
      <c r="G910" s="2">
        <v>40824.051122685189</v>
      </c>
      <c r="H910" s="2">
        <v>44562.656956018523</v>
      </c>
    </row>
    <row r="911" spans="1:8" x14ac:dyDescent="0.25">
      <c r="A911" t="s">
        <v>3983</v>
      </c>
      <c r="B911">
        <v>1815</v>
      </c>
      <c r="C911" t="s">
        <v>3077</v>
      </c>
      <c r="D911">
        <v>2493238</v>
      </c>
      <c r="E911" t="s">
        <v>1374</v>
      </c>
      <c r="F911">
        <v>9.73</v>
      </c>
      <c r="G911" s="2">
        <v>40061.705520833333</v>
      </c>
      <c r="H911" s="2">
        <v>44862.822928240741</v>
      </c>
    </row>
    <row r="912" spans="1:8" x14ac:dyDescent="0.25">
      <c r="A912" t="s">
        <v>3984</v>
      </c>
      <c r="B912">
        <v>2123</v>
      </c>
      <c r="C912" t="s">
        <v>3068</v>
      </c>
      <c r="D912">
        <v>3775473</v>
      </c>
      <c r="E912" t="s">
        <v>3071</v>
      </c>
      <c r="F912">
        <v>7.91</v>
      </c>
      <c r="G912" s="2">
        <v>43533.697800925933</v>
      </c>
      <c r="H912" s="2">
        <v>44616.081701388888</v>
      </c>
    </row>
    <row r="913" spans="1:8" x14ac:dyDescent="0.25">
      <c r="A913" t="s">
        <v>3985</v>
      </c>
      <c r="B913">
        <v>1089</v>
      </c>
      <c r="C913" t="s">
        <v>3087</v>
      </c>
      <c r="D913">
        <v>4820172</v>
      </c>
      <c r="E913" t="s">
        <v>1374</v>
      </c>
      <c r="F913">
        <v>5.16</v>
      </c>
      <c r="G913" s="2">
        <v>43889.129942129628</v>
      </c>
      <c r="H913" s="2">
        <v>45043.288564814808</v>
      </c>
    </row>
    <row r="914" spans="1:8" x14ac:dyDescent="0.25">
      <c r="A914" t="s">
        <v>3986</v>
      </c>
      <c r="B914">
        <v>1335</v>
      </c>
      <c r="C914" t="s">
        <v>3070</v>
      </c>
      <c r="D914">
        <v>154864</v>
      </c>
      <c r="E914" t="s">
        <v>1374</v>
      </c>
      <c r="F914">
        <v>7.66</v>
      </c>
      <c r="G914" s="2">
        <v>39848.10596064815</v>
      </c>
      <c r="H914" s="2">
        <v>44756.718587962961</v>
      </c>
    </row>
    <row r="915" spans="1:8" x14ac:dyDescent="0.25">
      <c r="A915" t="s">
        <v>3987</v>
      </c>
      <c r="B915">
        <v>1350</v>
      </c>
      <c r="C915" t="s">
        <v>3080</v>
      </c>
      <c r="D915">
        <v>3816863</v>
      </c>
      <c r="E915" t="s">
        <v>3071</v>
      </c>
      <c r="F915">
        <v>6.7</v>
      </c>
      <c r="G915" s="2">
        <v>42170.795393518521</v>
      </c>
      <c r="H915" s="2">
        <v>44768.913854166669</v>
      </c>
    </row>
    <row r="916" spans="1:8" x14ac:dyDescent="0.25">
      <c r="A916" t="s">
        <v>3988</v>
      </c>
      <c r="B916">
        <v>1538</v>
      </c>
      <c r="C916" t="s">
        <v>3075</v>
      </c>
      <c r="D916">
        <v>2287915</v>
      </c>
      <c r="E916" t="s">
        <v>1377</v>
      </c>
      <c r="F916">
        <v>8.9499999999999993</v>
      </c>
      <c r="G916" s="2">
        <v>43739.939247685194</v>
      </c>
      <c r="H916" s="2">
        <v>44484.868611111109</v>
      </c>
    </row>
    <row r="917" spans="1:8" x14ac:dyDescent="0.25">
      <c r="A917" t="s">
        <v>3989</v>
      </c>
      <c r="B917">
        <v>2322</v>
      </c>
      <c r="C917" t="s">
        <v>3087</v>
      </c>
      <c r="D917">
        <v>1472951</v>
      </c>
      <c r="E917" t="s">
        <v>3071</v>
      </c>
      <c r="F917">
        <v>9.26</v>
      </c>
      <c r="G917" s="2">
        <v>40760.159305555557</v>
      </c>
      <c r="H917" s="2">
        <v>44714.255995370368</v>
      </c>
    </row>
    <row r="918" spans="1:8" x14ac:dyDescent="0.25">
      <c r="A918" t="s">
        <v>3990</v>
      </c>
      <c r="B918">
        <v>1905</v>
      </c>
      <c r="C918" t="s">
        <v>3070</v>
      </c>
      <c r="D918">
        <v>4332976</v>
      </c>
      <c r="E918" t="s">
        <v>3071</v>
      </c>
      <c r="F918">
        <v>6.13</v>
      </c>
      <c r="G918" s="2">
        <v>42848.192314814813</v>
      </c>
      <c r="H918" s="2">
        <v>45106.650891203702</v>
      </c>
    </row>
    <row r="919" spans="1:8" x14ac:dyDescent="0.25">
      <c r="A919" t="s">
        <v>3991</v>
      </c>
      <c r="B919">
        <v>2018</v>
      </c>
      <c r="C919" t="s">
        <v>3070</v>
      </c>
      <c r="D919">
        <v>2866769</v>
      </c>
      <c r="E919" t="s">
        <v>1374</v>
      </c>
      <c r="F919">
        <v>5.49</v>
      </c>
      <c r="G919" s="2">
        <v>40673.830891203703</v>
      </c>
      <c r="H919" s="2">
        <v>44492.963946759257</v>
      </c>
    </row>
    <row r="920" spans="1:8" x14ac:dyDescent="0.25">
      <c r="A920" t="s">
        <v>3992</v>
      </c>
      <c r="B920">
        <v>1722</v>
      </c>
      <c r="C920" t="s">
        <v>3068</v>
      </c>
      <c r="D920">
        <v>872574</v>
      </c>
      <c r="E920" t="s">
        <v>1377</v>
      </c>
      <c r="F920">
        <v>6.37</v>
      </c>
      <c r="G920" s="2">
        <v>44689.056030092594</v>
      </c>
      <c r="H920" s="2">
        <v>44661.056030092594</v>
      </c>
    </row>
    <row r="921" spans="1:8" x14ac:dyDescent="0.25">
      <c r="A921" t="s">
        <v>3993</v>
      </c>
      <c r="B921">
        <v>1824</v>
      </c>
      <c r="C921" t="s">
        <v>3077</v>
      </c>
      <c r="D921">
        <v>3333835</v>
      </c>
      <c r="E921" t="s">
        <v>3071</v>
      </c>
      <c r="F921">
        <v>5.61</v>
      </c>
      <c r="G921" s="2">
        <v>42415.495462962957</v>
      </c>
      <c r="H921" s="2">
        <v>44493.978171296287</v>
      </c>
    </row>
    <row r="922" spans="1:8" x14ac:dyDescent="0.25">
      <c r="A922" t="s">
        <v>3994</v>
      </c>
      <c r="B922">
        <v>2347</v>
      </c>
      <c r="C922" t="s">
        <v>3080</v>
      </c>
      <c r="D922">
        <v>2265744</v>
      </c>
      <c r="E922" t="s">
        <v>1374</v>
      </c>
      <c r="F922">
        <v>9.84</v>
      </c>
      <c r="G922" s="2">
        <v>44151.277905092589</v>
      </c>
      <c r="H922" s="2">
        <v>44662.393750000003</v>
      </c>
    </row>
    <row r="923" spans="1:8" x14ac:dyDescent="0.25">
      <c r="A923" t="s">
        <v>3995</v>
      </c>
      <c r="B923">
        <v>2210</v>
      </c>
      <c r="C923" t="s">
        <v>3068</v>
      </c>
      <c r="D923">
        <v>966701</v>
      </c>
      <c r="E923" t="s">
        <v>1377</v>
      </c>
      <c r="F923">
        <v>6.69</v>
      </c>
      <c r="G923" s="2">
        <v>41709.014710648153</v>
      </c>
      <c r="H923" s="2">
        <v>44474.467083333337</v>
      </c>
    </row>
    <row r="924" spans="1:8" x14ac:dyDescent="0.25">
      <c r="A924" t="s">
        <v>3996</v>
      </c>
      <c r="B924">
        <v>1908</v>
      </c>
      <c r="C924" t="s">
        <v>3077</v>
      </c>
      <c r="D924">
        <v>284113</v>
      </c>
      <c r="E924" t="s">
        <v>1377</v>
      </c>
      <c r="F924">
        <v>6.4</v>
      </c>
      <c r="G924" s="2">
        <v>42797.230671296304</v>
      </c>
      <c r="H924" s="2">
        <v>44885.764166666668</v>
      </c>
    </row>
    <row r="925" spans="1:8" x14ac:dyDescent="0.25">
      <c r="A925" t="s">
        <v>3997</v>
      </c>
      <c r="B925">
        <v>1210</v>
      </c>
      <c r="C925" t="s">
        <v>3070</v>
      </c>
      <c r="D925">
        <v>4437060</v>
      </c>
      <c r="E925" t="s">
        <v>1374</v>
      </c>
      <c r="F925">
        <v>5.95</v>
      </c>
      <c r="G925" s="2">
        <v>42430.488321759258</v>
      </c>
      <c r="H925" s="2">
        <v>44924.963888888888</v>
      </c>
    </row>
    <row r="926" spans="1:8" x14ac:dyDescent="0.25">
      <c r="A926" t="s">
        <v>3998</v>
      </c>
      <c r="B926">
        <v>1804</v>
      </c>
      <c r="C926" t="s">
        <v>3068</v>
      </c>
      <c r="D926">
        <v>884702</v>
      </c>
      <c r="E926" t="s">
        <v>1374</v>
      </c>
      <c r="F926">
        <v>5.4</v>
      </c>
      <c r="G926" s="2">
        <v>42716.649085648147</v>
      </c>
      <c r="H926" s="2">
        <v>44494.161504629628</v>
      </c>
    </row>
    <row r="927" spans="1:8" x14ac:dyDescent="0.25">
      <c r="A927" t="s">
        <v>3999</v>
      </c>
      <c r="B927">
        <v>1725</v>
      </c>
      <c r="C927" t="s">
        <v>3077</v>
      </c>
      <c r="D927">
        <v>4473762</v>
      </c>
      <c r="E927" t="s">
        <v>1374</v>
      </c>
      <c r="F927">
        <v>9.59</v>
      </c>
      <c r="G927" s="2">
        <v>43761.328819444447</v>
      </c>
      <c r="H927" s="2">
        <v>44826.15347222222</v>
      </c>
    </row>
    <row r="928" spans="1:8" x14ac:dyDescent="0.25">
      <c r="A928" t="s">
        <v>4000</v>
      </c>
      <c r="B928">
        <v>1555</v>
      </c>
      <c r="C928" t="s">
        <v>3087</v>
      </c>
      <c r="D928">
        <v>4141639</v>
      </c>
      <c r="E928" t="s">
        <v>1374</v>
      </c>
      <c r="F928">
        <v>8.82</v>
      </c>
      <c r="G928" s="2">
        <v>41283.466157407413</v>
      </c>
      <c r="H928" s="2">
        <v>44514.161666666667</v>
      </c>
    </row>
    <row r="929" spans="1:8" x14ac:dyDescent="0.25">
      <c r="A929" t="s">
        <v>4001</v>
      </c>
      <c r="B929">
        <v>1104</v>
      </c>
      <c r="C929" t="s">
        <v>3068</v>
      </c>
      <c r="D929">
        <v>2065651</v>
      </c>
      <c r="E929" t="s">
        <v>1377</v>
      </c>
      <c r="F929">
        <v>9.4600000000000009</v>
      </c>
      <c r="G929" s="2">
        <v>43664.668206018519</v>
      </c>
      <c r="H929" s="2">
        <v>44608.250300925924</v>
      </c>
    </row>
    <row r="930" spans="1:8" x14ac:dyDescent="0.25">
      <c r="A930" t="s">
        <v>4002</v>
      </c>
      <c r="B930">
        <v>1251</v>
      </c>
      <c r="C930" t="s">
        <v>3075</v>
      </c>
      <c r="D930">
        <v>4688689</v>
      </c>
      <c r="E930" t="s">
        <v>3071</v>
      </c>
      <c r="F930">
        <v>9.1199999999999992</v>
      </c>
      <c r="G930" s="2">
        <v>41540.129641203697</v>
      </c>
      <c r="H930" s="2">
        <v>44722.004479166673</v>
      </c>
    </row>
    <row r="931" spans="1:8" x14ac:dyDescent="0.25">
      <c r="A931" t="s">
        <v>4003</v>
      </c>
      <c r="B931">
        <v>2333</v>
      </c>
      <c r="C931" t="s">
        <v>3075</v>
      </c>
      <c r="D931">
        <v>4809196</v>
      </c>
      <c r="E931" t="s">
        <v>1374</v>
      </c>
      <c r="F931">
        <v>6.64</v>
      </c>
      <c r="G931" s="2">
        <v>43161.273541666669</v>
      </c>
      <c r="H931" s="2">
        <v>44581.473506944443</v>
      </c>
    </row>
    <row r="932" spans="1:8" x14ac:dyDescent="0.25">
      <c r="A932" t="s">
        <v>4004</v>
      </c>
      <c r="B932">
        <v>1374</v>
      </c>
      <c r="C932" t="s">
        <v>3070</v>
      </c>
      <c r="D932">
        <v>776336</v>
      </c>
      <c r="E932" t="s">
        <v>1374</v>
      </c>
      <c r="F932">
        <v>6.67</v>
      </c>
      <c r="G932" s="2">
        <v>42087.953773148147</v>
      </c>
      <c r="H932" s="2">
        <v>44583.690393518518</v>
      </c>
    </row>
    <row r="933" spans="1:8" x14ac:dyDescent="0.25">
      <c r="A933" t="s">
        <v>4005</v>
      </c>
      <c r="B933">
        <v>2019</v>
      </c>
      <c r="C933" t="s">
        <v>3070</v>
      </c>
      <c r="D933">
        <v>411749</v>
      </c>
      <c r="E933" t="s">
        <v>3071</v>
      </c>
      <c r="F933">
        <v>7.49</v>
      </c>
      <c r="G933" s="2">
        <v>41973.516851851848</v>
      </c>
      <c r="H933" s="2">
        <v>44508.035949074067</v>
      </c>
    </row>
    <row r="934" spans="1:8" x14ac:dyDescent="0.25">
      <c r="A934" t="s">
        <v>4006</v>
      </c>
      <c r="B934">
        <v>1646</v>
      </c>
      <c r="C934" t="s">
        <v>3070</v>
      </c>
      <c r="D934">
        <v>4209593</v>
      </c>
      <c r="E934" t="s">
        <v>1374</v>
      </c>
      <c r="F934">
        <v>9.92</v>
      </c>
      <c r="G934" s="2">
        <v>41109.919745370367</v>
      </c>
      <c r="H934" s="2">
        <v>45000.784409722219</v>
      </c>
    </row>
    <row r="935" spans="1:8" x14ac:dyDescent="0.25">
      <c r="A935" t="s">
        <v>4007</v>
      </c>
      <c r="B935">
        <v>1949</v>
      </c>
      <c r="C935" t="s">
        <v>3070</v>
      </c>
      <c r="D935">
        <v>3039510</v>
      </c>
      <c r="E935" t="s">
        <v>1377</v>
      </c>
      <c r="F935">
        <v>9.98</v>
      </c>
      <c r="G935" s="2">
        <v>39804.165451388893</v>
      </c>
      <c r="H935" s="2">
        <v>44481.281689814823</v>
      </c>
    </row>
    <row r="936" spans="1:8" x14ac:dyDescent="0.25">
      <c r="A936" t="s">
        <v>4008</v>
      </c>
      <c r="B936">
        <v>2051</v>
      </c>
      <c r="C936" t="s">
        <v>3080</v>
      </c>
      <c r="D936">
        <v>2986634</v>
      </c>
      <c r="E936" t="s">
        <v>1374</v>
      </c>
      <c r="F936">
        <v>9.44</v>
      </c>
      <c r="G936" s="2">
        <v>43272.910879629628</v>
      </c>
      <c r="H936" s="2">
        <v>44604.587789351863</v>
      </c>
    </row>
    <row r="937" spans="1:8" x14ac:dyDescent="0.25">
      <c r="A937" t="s">
        <v>4009</v>
      </c>
      <c r="B937">
        <v>2490</v>
      </c>
      <c r="C937" t="s">
        <v>3087</v>
      </c>
      <c r="D937">
        <v>1413140</v>
      </c>
      <c r="E937" t="s">
        <v>1374</v>
      </c>
      <c r="F937">
        <v>7.58</v>
      </c>
      <c r="G937" s="2">
        <v>39820.539409722223</v>
      </c>
      <c r="H937" s="2">
        <v>44797.314768518518</v>
      </c>
    </row>
    <row r="938" spans="1:8" x14ac:dyDescent="0.25">
      <c r="A938" t="s">
        <v>4010</v>
      </c>
      <c r="B938">
        <v>2437</v>
      </c>
      <c r="C938" t="s">
        <v>3070</v>
      </c>
      <c r="D938">
        <v>1040789</v>
      </c>
      <c r="E938" t="s">
        <v>3071</v>
      </c>
      <c r="F938">
        <v>8.4</v>
      </c>
      <c r="G938" s="2">
        <v>41921.906157407408</v>
      </c>
      <c r="H938" s="2">
        <v>44869.498622685183</v>
      </c>
    </row>
    <row r="939" spans="1:8" x14ac:dyDescent="0.25">
      <c r="A939" t="s">
        <v>4011</v>
      </c>
      <c r="B939">
        <v>1570</v>
      </c>
      <c r="C939" t="s">
        <v>3077</v>
      </c>
      <c r="D939">
        <v>1903976</v>
      </c>
      <c r="E939" t="s">
        <v>3071</v>
      </c>
      <c r="F939">
        <v>9.5500000000000007</v>
      </c>
      <c r="G939" s="2">
        <v>40291.622488425928</v>
      </c>
      <c r="H939" s="2">
        <v>44737.021701388891</v>
      </c>
    </row>
    <row r="940" spans="1:8" x14ac:dyDescent="0.25">
      <c r="A940" t="s">
        <v>4012</v>
      </c>
      <c r="B940">
        <v>2163</v>
      </c>
      <c r="C940" t="s">
        <v>3068</v>
      </c>
      <c r="D940">
        <v>912034</v>
      </c>
      <c r="E940" t="s">
        <v>1374</v>
      </c>
      <c r="F940">
        <v>7.34</v>
      </c>
      <c r="G940" s="2">
        <v>39997.635254629633</v>
      </c>
      <c r="H940" s="2">
        <v>44990.837326388893</v>
      </c>
    </row>
    <row r="941" spans="1:8" x14ac:dyDescent="0.25">
      <c r="A941" t="s">
        <v>4013</v>
      </c>
      <c r="B941">
        <v>2183</v>
      </c>
      <c r="C941" t="s">
        <v>3077</v>
      </c>
      <c r="D941">
        <v>1170134</v>
      </c>
      <c r="E941" t="s">
        <v>3071</v>
      </c>
      <c r="F941">
        <v>7.8</v>
      </c>
      <c r="G941" s="2">
        <v>41161.481793981482</v>
      </c>
      <c r="H941" s="2">
        <v>44804.675925925927</v>
      </c>
    </row>
    <row r="942" spans="1:8" x14ac:dyDescent="0.25">
      <c r="A942" t="s">
        <v>4014</v>
      </c>
      <c r="B942">
        <v>1020</v>
      </c>
      <c r="C942" t="s">
        <v>3087</v>
      </c>
      <c r="D942">
        <v>3994223</v>
      </c>
      <c r="E942" t="s">
        <v>1374</v>
      </c>
      <c r="F942">
        <v>7.25</v>
      </c>
      <c r="G942" s="2">
        <v>44511.738877314812</v>
      </c>
      <c r="H942" s="2">
        <v>44970.989837962959</v>
      </c>
    </row>
    <row r="943" spans="1:8" x14ac:dyDescent="0.25">
      <c r="A943" t="s">
        <v>4015</v>
      </c>
      <c r="B943">
        <v>2121</v>
      </c>
      <c r="C943" t="s">
        <v>3068</v>
      </c>
      <c r="D943">
        <v>3186302</v>
      </c>
      <c r="E943" t="s">
        <v>1374</v>
      </c>
      <c r="F943">
        <v>6.99</v>
      </c>
      <c r="G943" s="2">
        <v>44277.763391203713</v>
      </c>
      <c r="H943" s="2">
        <v>44967.722986111112</v>
      </c>
    </row>
    <row r="944" spans="1:8" x14ac:dyDescent="0.25">
      <c r="A944" t="s">
        <v>4016</v>
      </c>
      <c r="B944">
        <v>2242</v>
      </c>
      <c r="C944" t="s">
        <v>3068</v>
      </c>
      <c r="D944">
        <v>4457060</v>
      </c>
      <c r="E944" t="s">
        <v>3071</v>
      </c>
      <c r="F944">
        <v>6.28</v>
      </c>
      <c r="G944" s="2">
        <v>42761.945567129631</v>
      </c>
      <c r="H944" s="2">
        <v>44975.405358796299</v>
      </c>
    </row>
    <row r="945" spans="1:8" x14ac:dyDescent="0.25">
      <c r="A945" t="s">
        <v>4017</v>
      </c>
      <c r="B945">
        <v>2341</v>
      </c>
      <c r="C945" t="s">
        <v>3068</v>
      </c>
      <c r="D945">
        <v>4754485</v>
      </c>
      <c r="E945" t="s">
        <v>1374</v>
      </c>
      <c r="F945">
        <v>6.92</v>
      </c>
      <c r="G945" s="2">
        <v>43510.328692129631</v>
      </c>
      <c r="H945" s="2">
        <v>44834.064895833333</v>
      </c>
    </row>
    <row r="946" spans="1:8" x14ac:dyDescent="0.25">
      <c r="A946" t="s">
        <v>4018</v>
      </c>
      <c r="B946">
        <v>1008</v>
      </c>
      <c r="C946" t="s">
        <v>3077</v>
      </c>
      <c r="D946">
        <v>572928</v>
      </c>
      <c r="E946" t="s">
        <v>3071</v>
      </c>
      <c r="F946">
        <v>6.42</v>
      </c>
      <c r="G946" s="2">
        <v>41958.606446759259</v>
      </c>
      <c r="H946" s="2">
        <v>44688.161597222221</v>
      </c>
    </row>
    <row r="947" spans="1:8" x14ac:dyDescent="0.25">
      <c r="A947" t="s">
        <v>4019</v>
      </c>
      <c r="B947">
        <v>1639</v>
      </c>
      <c r="C947" t="s">
        <v>3077</v>
      </c>
      <c r="D947">
        <v>2546950</v>
      </c>
      <c r="E947" t="s">
        <v>1374</v>
      </c>
      <c r="F947">
        <v>9.27</v>
      </c>
      <c r="G947" s="2">
        <v>44405.866226851853</v>
      </c>
      <c r="H947" s="2">
        <v>44707.953136574077</v>
      </c>
    </row>
    <row r="948" spans="1:8" x14ac:dyDescent="0.25">
      <c r="A948" t="s">
        <v>4020</v>
      </c>
      <c r="B948">
        <v>1350</v>
      </c>
      <c r="C948" t="s">
        <v>3080</v>
      </c>
      <c r="D948">
        <v>983739</v>
      </c>
      <c r="E948" t="s">
        <v>1374</v>
      </c>
      <c r="F948">
        <v>9.48</v>
      </c>
      <c r="G948" s="2">
        <v>44565.539027777777</v>
      </c>
      <c r="H948" s="2">
        <v>44731.552743055552</v>
      </c>
    </row>
    <row r="949" spans="1:8" x14ac:dyDescent="0.25">
      <c r="A949" t="s">
        <v>4021</v>
      </c>
      <c r="B949">
        <v>1337</v>
      </c>
      <c r="C949" t="s">
        <v>3075</v>
      </c>
      <c r="D949">
        <v>1365542</v>
      </c>
      <c r="E949" t="s">
        <v>1377</v>
      </c>
      <c r="F949">
        <v>9.86</v>
      </c>
      <c r="G949" s="2">
        <v>42449.070439814823</v>
      </c>
      <c r="H949" s="2">
        <v>44880.129988425928</v>
      </c>
    </row>
    <row r="950" spans="1:8" x14ac:dyDescent="0.25">
      <c r="A950" t="s">
        <v>4022</v>
      </c>
      <c r="B950">
        <v>1498</v>
      </c>
      <c r="C950" t="s">
        <v>3077</v>
      </c>
      <c r="D950">
        <v>4638785</v>
      </c>
      <c r="E950" t="s">
        <v>3071</v>
      </c>
      <c r="F950">
        <v>5.84</v>
      </c>
      <c r="G950" s="2">
        <v>43509.095185185193</v>
      </c>
      <c r="H950" s="2">
        <v>45093.221018518518</v>
      </c>
    </row>
    <row r="951" spans="1:8" x14ac:dyDescent="0.25">
      <c r="A951" t="s">
        <v>4023</v>
      </c>
      <c r="B951">
        <v>1150</v>
      </c>
      <c r="C951" t="s">
        <v>3070</v>
      </c>
      <c r="D951">
        <v>600347</v>
      </c>
      <c r="E951" t="s">
        <v>3071</v>
      </c>
      <c r="F951">
        <v>7.54</v>
      </c>
      <c r="G951" s="2">
        <v>40958.582731481481</v>
      </c>
      <c r="H951" s="2">
        <v>45135.508692129632</v>
      </c>
    </row>
    <row r="952" spans="1:8" x14ac:dyDescent="0.25">
      <c r="A952" t="s">
        <v>4024</v>
      </c>
      <c r="B952">
        <v>1360</v>
      </c>
      <c r="C952" t="s">
        <v>3068</v>
      </c>
      <c r="D952">
        <v>4483121</v>
      </c>
      <c r="E952" t="s">
        <v>1377</v>
      </c>
      <c r="F952">
        <v>6.44</v>
      </c>
      <c r="G952" s="2">
        <v>44807.637835648151</v>
      </c>
      <c r="H952" s="2">
        <v>44763.637835648151</v>
      </c>
    </row>
    <row r="953" spans="1:8" x14ac:dyDescent="0.25">
      <c r="A953" t="s">
        <v>4025</v>
      </c>
      <c r="B953">
        <v>1131</v>
      </c>
      <c r="C953" t="s">
        <v>3080</v>
      </c>
      <c r="D953">
        <v>418590</v>
      </c>
      <c r="E953" t="s">
        <v>1374</v>
      </c>
      <c r="F953">
        <v>7.11</v>
      </c>
      <c r="G953" s="2">
        <v>41625.72283564815</v>
      </c>
      <c r="H953" s="2">
        <v>44827.572233796287</v>
      </c>
    </row>
    <row r="954" spans="1:8" x14ac:dyDescent="0.25">
      <c r="A954" t="s">
        <v>4026</v>
      </c>
      <c r="B954">
        <v>2025</v>
      </c>
      <c r="C954" t="s">
        <v>3075</v>
      </c>
      <c r="D954">
        <v>1268785</v>
      </c>
      <c r="E954" t="s">
        <v>1374</v>
      </c>
      <c r="F954">
        <v>8.3800000000000008</v>
      </c>
      <c r="G954" s="2">
        <v>43752.343263888892</v>
      </c>
      <c r="H954" s="2">
        <v>44697.836192129631</v>
      </c>
    </row>
    <row r="955" spans="1:8" x14ac:dyDescent="0.25">
      <c r="A955" t="s">
        <v>4027</v>
      </c>
      <c r="B955">
        <v>2275</v>
      </c>
      <c r="C955" t="s">
        <v>3070</v>
      </c>
      <c r="D955">
        <v>2469805</v>
      </c>
      <c r="E955" t="s">
        <v>1374</v>
      </c>
      <c r="F955">
        <v>6.99</v>
      </c>
      <c r="G955" s="2">
        <v>43156.511180555557</v>
      </c>
      <c r="H955" s="2">
        <v>44897.408692129633</v>
      </c>
    </row>
    <row r="956" spans="1:8" x14ac:dyDescent="0.25">
      <c r="A956" t="s">
        <v>4028</v>
      </c>
      <c r="B956">
        <v>2226</v>
      </c>
      <c r="C956" t="s">
        <v>3077</v>
      </c>
      <c r="D956">
        <v>2199109</v>
      </c>
      <c r="E956" t="s">
        <v>3071</v>
      </c>
      <c r="F956">
        <v>7.56</v>
      </c>
      <c r="G956" s="2">
        <v>41719.50203703704</v>
      </c>
      <c r="H956" s="2">
        <v>44991.160254629627</v>
      </c>
    </row>
    <row r="957" spans="1:8" x14ac:dyDescent="0.25">
      <c r="A957" t="s">
        <v>4029</v>
      </c>
      <c r="B957">
        <v>1557</v>
      </c>
      <c r="C957" t="s">
        <v>3070</v>
      </c>
      <c r="D957">
        <v>4117411</v>
      </c>
      <c r="E957" t="s">
        <v>1377</v>
      </c>
      <c r="F957">
        <v>7.81</v>
      </c>
      <c r="G957" s="2">
        <v>43548.937268518523</v>
      </c>
      <c r="H957" s="2">
        <v>44888.142939814818</v>
      </c>
    </row>
    <row r="958" spans="1:8" x14ac:dyDescent="0.25">
      <c r="A958" t="s">
        <v>4030</v>
      </c>
      <c r="B958">
        <v>2482</v>
      </c>
      <c r="C958" t="s">
        <v>3068</v>
      </c>
      <c r="D958">
        <v>3665051</v>
      </c>
      <c r="E958" t="s">
        <v>3071</v>
      </c>
      <c r="F958">
        <v>6.57</v>
      </c>
      <c r="G958" s="2">
        <v>44039.163807870369</v>
      </c>
      <c r="H958" s="2">
        <v>44719.724918981483</v>
      </c>
    </row>
    <row r="959" spans="1:8" x14ac:dyDescent="0.25">
      <c r="A959" t="s">
        <v>4031</v>
      </c>
      <c r="B959">
        <v>1645</v>
      </c>
      <c r="C959" t="s">
        <v>3077</v>
      </c>
      <c r="D959">
        <v>945110</v>
      </c>
      <c r="E959" t="s">
        <v>1377</v>
      </c>
      <c r="F959">
        <v>7.71</v>
      </c>
      <c r="G959" s="2">
        <v>44622.295127314806</v>
      </c>
      <c r="H959" s="2">
        <v>44681.76730324074</v>
      </c>
    </row>
    <row r="960" spans="1:8" x14ac:dyDescent="0.25">
      <c r="A960" t="s">
        <v>4032</v>
      </c>
      <c r="B960">
        <v>1719</v>
      </c>
      <c r="C960" t="s">
        <v>3075</v>
      </c>
      <c r="D960">
        <v>4557584</v>
      </c>
      <c r="E960" t="s">
        <v>1374</v>
      </c>
      <c r="F960">
        <v>7.33</v>
      </c>
      <c r="G960" s="2">
        <v>43863.524710648147</v>
      </c>
      <c r="H960" s="2">
        <v>44664.566331018519</v>
      </c>
    </row>
    <row r="961" spans="1:8" x14ac:dyDescent="0.25">
      <c r="A961" t="s">
        <v>4033</v>
      </c>
      <c r="B961">
        <v>1980</v>
      </c>
      <c r="C961" t="s">
        <v>3087</v>
      </c>
      <c r="D961">
        <v>4714522</v>
      </c>
      <c r="E961" t="s">
        <v>1377</v>
      </c>
      <c r="F961">
        <v>6.26</v>
      </c>
      <c r="G961" s="2">
        <v>39954.537002314813</v>
      </c>
      <c r="H961" s="2">
        <v>44789.138333333343</v>
      </c>
    </row>
    <row r="962" spans="1:8" x14ac:dyDescent="0.25">
      <c r="A962" t="s">
        <v>4034</v>
      </c>
      <c r="B962">
        <v>1329</v>
      </c>
      <c r="C962" t="s">
        <v>3070</v>
      </c>
      <c r="D962">
        <v>909314</v>
      </c>
      <c r="E962" t="s">
        <v>1377</v>
      </c>
      <c r="F962">
        <v>5.41</v>
      </c>
      <c r="G962" s="2">
        <v>42114.096238425933</v>
      </c>
      <c r="H962" s="2">
        <v>44713.551585648151</v>
      </c>
    </row>
    <row r="963" spans="1:8" x14ac:dyDescent="0.25">
      <c r="A963" t="s">
        <v>4035</v>
      </c>
      <c r="B963">
        <v>1877</v>
      </c>
      <c r="C963" t="s">
        <v>3070</v>
      </c>
      <c r="D963">
        <v>4824735</v>
      </c>
      <c r="E963" t="s">
        <v>1377</v>
      </c>
      <c r="F963">
        <v>9.1300000000000008</v>
      </c>
      <c r="G963" s="2">
        <v>40765.145115740743</v>
      </c>
      <c r="H963" s="2">
        <v>45104.501793981479</v>
      </c>
    </row>
    <row r="964" spans="1:8" x14ac:dyDescent="0.25">
      <c r="A964" t="s">
        <v>4036</v>
      </c>
      <c r="B964">
        <v>1222</v>
      </c>
      <c r="C964" t="s">
        <v>3068</v>
      </c>
      <c r="D964">
        <v>4750718</v>
      </c>
      <c r="E964" t="s">
        <v>1374</v>
      </c>
      <c r="F964">
        <v>7.5</v>
      </c>
      <c r="G964" s="2">
        <v>43364.277800925927</v>
      </c>
      <c r="H964" s="2">
        <v>44993.041805555556</v>
      </c>
    </row>
    <row r="965" spans="1:8" x14ac:dyDescent="0.25">
      <c r="A965" t="s">
        <v>4037</v>
      </c>
      <c r="B965">
        <v>1727</v>
      </c>
      <c r="C965" t="s">
        <v>3075</v>
      </c>
      <c r="D965">
        <v>4938213</v>
      </c>
      <c r="E965" t="s">
        <v>1377</v>
      </c>
      <c r="F965">
        <v>5.79</v>
      </c>
      <c r="G965" s="2">
        <v>42431.22351851852</v>
      </c>
      <c r="H965" s="2">
        <v>44693.524108796293</v>
      </c>
    </row>
    <row r="966" spans="1:8" x14ac:dyDescent="0.25">
      <c r="A966" t="s">
        <v>4038</v>
      </c>
      <c r="B966">
        <v>2278</v>
      </c>
      <c r="C966" t="s">
        <v>3077</v>
      </c>
      <c r="D966">
        <v>223946</v>
      </c>
      <c r="E966" t="s">
        <v>1377</v>
      </c>
      <c r="F966">
        <v>7.43</v>
      </c>
      <c r="G966" s="2">
        <v>40098.287928240738</v>
      </c>
      <c r="H966" s="2">
        <v>45079.762800925928</v>
      </c>
    </row>
    <row r="967" spans="1:8" x14ac:dyDescent="0.25">
      <c r="A967" t="s">
        <v>4039</v>
      </c>
      <c r="B967">
        <v>1861</v>
      </c>
      <c r="C967" t="s">
        <v>3070</v>
      </c>
      <c r="D967">
        <v>951002</v>
      </c>
      <c r="E967" t="s">
        <v>1374</v>
      </c>
      <c r="F967">
        <v>6.79</v>
      </c>
      <c r="G967" s="2">
        <v>44489.142407407409</v>
      </c>
      <c r="H967" s="2">
        <v>44745.275462962964</v>
      </c>
    </row>
    <row r="968" spans="1:8" x14ac:dyDescent="0.25">
      <c r="A968" t="s">
        <v>4040</v>
      </c>
      <c r="B968">
        <v>1115</v>
      </c>
      <c r="C968" t="s">
        <v>3087</v>
      </c>
      <c r="D968">
        <v>171289</v>
      </c>
      <c r="E968" t="s">
        <v>1377</v>
      </c>
      <c r="F968">
        <v>7.68</v>
      </c>
      <c r="G968" s="2">
        <v>44100.666307870371</v>
      </c>
      <c r="H968" s="2">
        <v>44520.860717592594</v>
      </c>
    </row>
    <row r="969" spans="1:8" x14ac:dyDescent="0.25">
      <c r="A969" t="s">
        <v>4041</v>
      </c>
      <c r="B969">
        <v>2170</v>
      </c>
      <c r="C969" t="s">
        <v>3070</v>
      </c>
      <c r="D969">
        <v>1633050</v>
      </c>
      <c r="E969" t="s">
        <v>1374</v>
      </c>
      <c r="F969">
        <v>7.5</v>
      </c>
      <c r="G969" s="2">
        <v>40627.534861111111</v>
      </c>
      <c r="H969" s="2">
        <v>45054.000752314823</v>
      </c>
    </row>
    <row r="970" spans="1:8" x14ac:dyDescent="0.25">
      <c r="A970" t="s">
        <v>4042</v>
      </c>
      <c r="B970">
        <v>1400</v>
      </c>
      <c r="C970" t="s">
        <v>3087</v>
      </c>
      <c r="D970">
        <v>2998609</v>
      </c>
      <c r="E970" t="s">
        <v>1377</v>
      </c>
      <c r="F970">
        <v>5.4</v>
      </c>
      <c r="G970" s="2">
        <v>44528.552303240736</v>
      </c>
      <c r="H970" s="2">
        <v>44486.552303240736</v>
      </c>
    </row>
    <row r="971" spans="1:8" x14ac:dyDescent="0.25">
      <c r="A971" t="s">
        <v>4043</v>
      </c>
      <c r="B971">
        <v>2362</v>
      </c>
      <c r="C971" t="s">
        <v>3080</v>
      </c>
      <c r="D971">
        <v>685215</v>
      </c>
      <c r="E971" t="s">
        <v>3071</v>
      </c>
      <c r="F971">
        <v>5.68</v>
      </c>
      <c r="G971" s="2">
        <v>40613.507511574076</v>
      </c>
      <c r="H971" s="2">
        <v>44840.656608796293</v>
      </c>
    </row>
    <row r="972" spans="1:8" x14ac:dyDescent="0.25">
      <c r="A972" t="s">
        <v>4044</v>
      </c>
      <c r="B972">
        <v>1281</v>
      </c>
      <c r="C972" t="s">
        <v>3077</v>
      </c>
      <c r="D972">
        <v>4058045</v>
      </c>
      <c r="E972" t="s">
        <v>3071</v>
      </c>
      <c r="F972">
        <v>8.1</v>
      </c>
      <c r="G972" s="2">
        <v>40347.420219907413</v>
      </c>
      <c r="H972" s="2">
        <v>44934.390115740738</v>
      </c>
    </row>
    <row r="973" spans="1:8" x14ac:dyDescent="0.25">
      <c r="A973" t="s">
        <v>4045</v>
      </c>
      <c r="B973">
        <v>1255</v>
      </c>
      <c r="C973" t="s">
        <v>3075</v>
      </c>
      <c r="D973">
        <v>3569526</v>
      </c>
      <c r="E973" t="s">
        <v>1374</v>
      </c>
      <c r="F973">
        <v>5.28</v>
      </c>
      <c r="G973" s="2">
        <v>41918.791666666657</v>
      </c>
      <c r="H973" s="2">
        <v>45012.001643518517</v>
      </c>
    </row>
    <row r="974" spans="1:8" x14ac:dyDescent="0.25">
      <c r="A974" t="s">
        <v>4046</v>
      </c>
      <c r="B974">
        <v>1932</v>
      </c>
      <c r="C974" t="s">
        <v>3070</v>
      </c>
      <c r="D974">
        <v>3124700</v>
      </c>
      <c r="E974" t="s">
        <v>3071</v>
      </c>
      <c r="F974">
        <v>7.67</v>
      </c>
      <c r="G974" s="2">
        <v>40290.052685185183</v>
      </c>
      <c r="H974" s="2">
        <v>44582.635787037027</v>
      </c>
    </row>
    <row r="975" spans="1:8" x14ac:dyDescent="0.25">
      <c r="A975" t="s">
        <v>4047</v>
      </c>
      <c r="B975">
        <v>2110</v>
      </c>
      <c r="C975" t="s">
        <v>3075</v>
      </c>
      <c r="D975">
        <v>3150780</v>
      </c>
      <c r="E975" t="s">
        <v>3071</v>
      </c>
      <c r="F975">
        <v>6.13</v>
      </c>
      <c r="G975" s="2">
        <v>44599.138240740736</v>
      </c>
      <c r="H975" s="2">
        <v>44642.999930555547</v>
      </c>
    </row>
    <row r="976" spans="1:8" x14ac:dyDescent="0.25">
      <c r="A976" t="s">
        <v>4048</v>
      </c>
      <c r="B976">
        <v>1902</v>
      </c>
      <c r="C976" t="s">
        <v>3075</v>
      </c>
      <c r="D976">
        <v>3298387</v>
      </c>
      <c r="E976" t="s">
        <v>1377</v>
      </c>
      <c r="F976">
        <v>6.64</v>
      </c>
      <c r="G976" s="2">
        <v>43916.020173611112</v>
      </c>
      <c r="H976" s="2">
        <v>44818.589085648149</v>
      </c>
    </row>
    <row r="977" spans="1:8" x14ac:dyDescent="0.25">
      <c r="A977" t="s">
        <v>4049</v>
      </c>
      <c r="B977">
        <v>2294</v>
      </c>
      <c r="C977" t="s">
        <v>3077</v>
      </c>
      <c r="D977">
        <v>118893</v>
      </c>
      <c r="E977" t="s">
        <v>1374</v>
      </c>
      <c r="F977">
        <v>9.23</v>
      </c>
      <c r="G977" s="2">
        <v>40387.61959490741</v>
      </c>
      <c r="H977" s="2">
        <v>44953.614212962973</v>
      </c>
    </row>
    <row r="978" spans="1:8" x14ac:dyDescent="0.25">
      <c r="A978" t="s">
        <v>4050</v>
      </c>
      <c r="B978">
        <v>2301</v>
      </c>
      <c r="C978" t="s">
        <v>3077</v>
      </c>
      <c r="D978">
        <v>2060041</v>
      </c>
      <c r="E978" t="s">
        <v>1377</v>
      </c>
      <c r="F978">
        <v>6.84</v>
      </c>
      <c r="G978" s="2">
        <v>40322.765208333331</v>
      </c>
      <c r="H978" s="2">
        <v>44865.623541666668</v>
      </c>
    </row>
    <row r="979" spans="1:8" x14ac:dyDescent="0.25">
      <c r="A979" t="s">
        <v>4051</v>
      </c>
      <c r="B979">
        <v>1503</v>
      </c>
      <c r="C979" t="s">
        <v>3077</v>
      </c>
      <c r="D979">
        <v>3178254</v>
      </c>
      <c r="E979" t="s">
        <v>1377</v>
      </c>
      <c r="F979">
        <v>7.91</v>
      </c>
      <c r="G979" s="2">
        <v>39751.853483796287</v>
      </c>
      <c r="H979" s="2">
        <v>44702.352893518517</v>
      </c>
    </row>
    <row r="980" spans="1:8" x14ac:dyDescent="0.25">
      <c r="A980" t="s">
        <v>4052</v>
      </c>
      <c r="B980">
        <v>2310</v>
      </c>
      <c r="C980" t="s">
        <v>3070</v>
      </c>
      <c r="D980">
        <v>3269398</v>
      </c>
      <c r="E980" t="s">
        <v>3071</v>
      </c>
      <c r="F980">
        <v>7.88</v>
      </c>
      <c r="G980" s="2">
        <v>40886.506574074083</v>
      </c>
      <c r="H980" s="2">
        <v>45019.459513888891</v>
      </c>
    </row>
    <row r="981" spans="1:8" x14ac:dyDescent="0.25">
      <c r="A981" t="s">
        <v>4053</v>
      </c>
      <c r="B981">
        <v>2423</v>
      </c>
      <c r="C981" t="s">
        <v>3070</v>
      </c>
      <c r="D981">
        <v>1387528</v>
      </c>
      <c r="E981" t="s">
        <v>1374</v>
      </c>
      <c r="F981">
        <v>6.59</v>
      </c>
      <c r="G981" s="2">
        <v>43191.347916666673</v>
      </c>
      <c r="H981" s="2">
        <v>44855.50885416667</v>
      </c>
    </row>
    <row r="982" spans="1:8" x14ac:dyDescent="0.25">
      <c r="A982" t="s">
        <v>4054</v>
      </c>
      <c r="B982">
        <v>1344</v>
      </c>
      <c r="C982" t="s">
        <v>3087</v>
      </c>
      <c r="D982">
        <v>117109</v>
      </c>
      <c r="E982" t="s">
        <v>1377</v>
      </c>
      <c r="F982">
        <v>7.79</v>
      </c>
      <c r="G982" s="2">
        <v>43833.506076388891</v>
      </c>
      <c r="H982" s="2">
        <v>44826.748564814807</v>
      </c>
    </row>
    <row r="983" spans="1:8" x14ac:dyDescent="0.25">
      <c r="A983" t="s">
        <v>4055</v>
      </c>
      <c r="B983">
        <v>1047</v>
      </c>
      <c r="C983" t="s">
        <v>3075</v>
      </c>
      <c r="D983">
        <v>2061736</v>
      </c>
      <c r="E983" t="s">
        <v>1374</v>
      </c>
      <c r="F983">
        <v>7.16</v>
      </c>
      <c r="G983" s="2">
        <v>44027.763159722221</v>
      </c>
      <c r="H983" s="2">
        <v>44656.697071759263</v>
      </c>
    </row>
    <row r="984" spans="1:8" x14ac:dyDescent="0.25">
      <c r="A984" t="s">
        <v>4056</v>
      </c>
      <c r="B984">
        <v>1155</v>
      </c>
      <c r="C984" t="s">
        <v>3068</v>
      </c>
      <c r="D984">
        <v>4720627</v>
      </c>
      <c r="E984" t="s">
        <v>1374</v>
      </c>
      <c r="F984">
        <v>6.77</v>
      </c>
      <c r="G984" s="2">
        <v>41013.167303240742</v>
      </c>
      <c r="H984" s="2">
        <v>44906.814085648148</v>
      </c>
    </row>
    <row r="985" spans="1:8" x14ac:dyDescent="0.25">
      <c r="A985" t="s">
        <v>4057</v>
      </c>
      <c r="B985">
        <v>1645</v>
      </c>
      <c r="C985" t="s">
        <v>3077</v>
      </c>
      <c r="D985">
        <v>1930343</v>
      </c>
      <c r="E985" t="s">
        <v>1377</v>
      </c>
      <c r="F985">
        <v>7.12</v>
      </c>
      <c r="G985" s="2">
        <v>42939.807800925933</v>
      </c>
      <c r="H985" s="2">
        <v>44889.286122685182</v>
      </c>
    </row>
    <row r="986" spans="1:8" x14ac:dyDescent="0.25">
      <c r="A986" t="s">
        <v>4058</v>
      </c>
      <c r="B986">
        <v>1495</v>
      </c>
      <c r="C986" t="s">
        <v>3075</v>
      </c>
      <c r="D986">
        <v>2037313</v>
      </c>
      <c r="E986" t="s">
        <v>3071</v>
      </c>
      <c r="F986">
        <v>9.32</v>
      </c>
      <c r="G986" s="2">
        <v>41694.447175925918</v>
      </c>
      <c r="H986" s="2">
        <v>44938.064074074071</v>
      </c>
    </row>
    <row r="987" spans="1:8" x14ac:dyDescent="0.25">
      <c r="A987" t="s">
        <v>4059</v>
      </c>
      <c r="B987">
        <v>1695</v>
      </c>
      <c r="C987" t="s">
        <v>3077</v>
      </c>
      <c r="D987">
        <v>2858046</v>
      </c>
      <c r="E987" t="s">
        <v>1377</v>
      </c>
      <c r="F987">
        <v>5.15</v>
      </c>
      <c r="G987" s="2">
        <v>44694.348495370366</v>
      </c>
      <c r="H987" s="2">
        <v>45062.34884259259</v>
      </c>
    </row>
    <row r="988" spans="1:8" x14ac:dyDescent="0.25">
      <c r="A988" t="s">
        <v>4060</v>
      </c>
      <c r="B988">
        <v>1289</v>
      </c>
      <c r="C988" t="s">
        <v>3070</v>
      </c>
      <c r="D988">
        <v>2537276</v>
      </c>
      <c r="E988" t="s">
        <v>3071</v>
      </c>
      <c r="F988">
        <v>9.85</v>
      </c>
      <c r="G988" s="2">
        <v>44504.833935185183</v>
      </c>
      <c r="H988" s="2">
        <v>45116.227835648147</v>
      </c>
    </row>
    <row r="989" spans="1:8" x14ac:dyDescent="0.25">
      <c r="A989" t="s">
        <v>4061</v>
      </c>
      <c r="B989">
        <v>1364</v>
      </c>
      <c r="C989" t="s">
        <v>3070</v>
      </c>
      <c r="D989">
        <v>3424188</v>
      </c>
      <c r="E989" t="s">
        <v>1374</v>
      </c>
      <c r="F989">
        <v>8.66</v>
      </c>
      <c r="G989" s="2">
        <v>44136.379699074067</v>
      </c>
      <c r="H989" s="2">
        <v>44513.87877314815</v>
      </c>
    </row>
    <row r="990" spans="1:8" x14ac:dyDescent="0.25">
      <c r="A990" t="s">
        <v>4062</v>
      </c>
      <c r="B990">
        <v>1431</v>
      </c>
      <c r="C990" t="s">
        <v>3075</v>
      </c>
      <c r="D990">
        <v>4561698</v>
      </c>
      <c r="E990" t="s">
        <v>1377</v>
      </c>
      <c r="F990">
        <v>5.12</v>
      </c>
      <c r="G990" s="2">
        <v>39739.087893518517</v>
      </c>
      <c r="H990" s="2">
        <v>44887.116562499999</v>
      </c>
    </row>
    <row r="991" spans="1:8" x14ac:dyDescent="0.25">
      <c r="A991" t="s">
        <v>4063</v>
      </c>
      <c r="B991">
        <v>2293</v>
      </c>
      <c r="C991" t="s">
        <v>3075</v>
      </c>
      <c r="D991">
        <v>1232204</v>
      </c>
      <c r="E991" t="s">
        <v>1377</v>
      </c>
      <c r="F991">
        <v>9.26</v>
      </c>
      <c r="G991" s="2">
        <v>42949.157939814817</v>
      </c>
      <c r="H991" s="2">
        <v>44658.123298611114</v>
      </c>
    </row>
    <row r="992" spans="1:8" x14ac:dyDescent="0.25">
      <c r="A992" t="s">
        <v>4064</v>
      </c>
      <c r="B992">
        <v>1825</v>
      </c>
      <c r="C992" t="s">
        <v>3080</v>
      </c>
      <c r="D992">
        <v>3878063</v>
      </c>
      <c r="E992" t="s">
        <v>1374</v>
      </c>
      <c r="F992">
        <v>6.69</v>
      </c>
      <c r="G992" s="2">
        <v>40702.246203703697</v>
      </c>
      <c r="H992" s="2">
        <v>44825.702256944453</v>
      </c>
    </row>
    <row r="993" spans="1:8" x14ac:dyDescent="0.25">
      <c r="A993" t="s">
        <v>4065</v>
      </c>
      <c r="B993">
        <v>1710</v>
      </c>
      <c r="C993" t="s">
        <v>3077</v>
      </c>
      <c r="D993">
        <v>2490799</v>
      </c>
      <c r="E993" t="s">
        <v>1377</v>
      </c>
      <c r="F993">
        <v>9.6999999999999993</v>
      </c>
      <c r="G993" s="2">
        <v>41035.723240740743</v>
      </c>
      <c r="H993" s="2">
        <v>45005.149733796286</v>
      </c>
    </row>
    <row r="994" spans="1:8" x14ac:dyDescent="0.25">
      <c r="A994" t="s">
        <v>4066</v>
      </c>
      <c r="B994">
        <v>1504</v>
      </c>
      <c r="C994" t="s">
        <v>3070</v>
      </c>
      <c r="D994">
        <v>4050164</v>
      </c>
      <c r="E994" t="s">
        <v>1374</v>
      </c>
      <c r="F994">
        <v>9.81</v>
      </c>
      <c r="G994" s="2">
        <v>43717.976851851847</v>
      </c>
      <c r="H994" s="2">
        <v>44682.757199074083</v>
      </c>
    </row>
    <row r="995" spans="1:8" x14ac:dyDescent="0.25">
      <c r="A995" t="s">
        <v>4067</v>
      </c>
      <c r="B995">
        <v>1879</v>
      </c>
      <c r="C995" t="s">
        <v>3070</v>
      </c>
      <c r="D995">
        <v>2719726</v>
      </c>
      <c r="E995" t="s">
        <v>1377</v>
      </c>
      <c r="F995">
        <v>6.1</v>
      </c>
      <c r="G995" s="2">
        <v>43807.47855324074</v>
      </c>
      <c r="H995" s="2">
        <v>44660.302083333343</v>
      </c>
    </row>
    <row r="996" spans="1:8" x14ac:dyDescent="0.25">
      <c r="A996" t="s">
        <v>4068</v>
      </c>
      <c r="B996">
        <v>2051</v>
      </c>
      <c r="C996" t="s">
        <v>3075</v>
      </c>
      <c r="D996">
        <v>1452817</v>
      </c>
      <c r="E996" t="s">
        <v>1377</v>
      </c>
      <c r="F996">
        <v>8.84</v>
      </c>
      <c r="G996" s="2">
        <v>42054.536597222221</v>
      </c>
      <c r="H996" s="2">
        <v>44507.552719907413</v>
      </c>
    </row>
    <row r="997" spans="1:8" x14ac:dyDescent="0.25">
      <c r="A997" t="s">
        <v>4069</v>
      </c>
      <c r="B997">
        <v>1036</v>
      </c>
      <c r="C997" t="s">
        <v>3070</v>
      </c>
      <c r="D997">
        <v>3732019</v>
      </c>
      <c r="E997" t="s">
        <v>1377</v>
      </c>
      <c r="F997">
        <v>7.16</v>
      </c>
      <c r="G997" s="2">
        <v>43202.262708333343</v>
      </c>
      <c r="H997" s="2">
        <v>44497.898055555554</v>
      </c>
    </row>
    <row r="998" spans="1:8" x14ac:dyDescent="0.25">
      <c r="A998" t="s">
        <v>4070</v>
      </c>
      <c r="B998">
        <v>2044</v>
      </c>
      <c r="C998" t="s">
        <v>3070</v>
      </c>
      <c r="D998">
        <v>1896590</v>
      </c>
      <c r="E998" t="s">
        <v>3071</v>
      </c>
      <c r="F998">
        <v>8.6199999999999992</v>
      </c>
      <c r="G998" s="2">
        <v>42873.28875</v>
      </c>
      <c r="H998" s="2">
        <v>44972.638692129629</v>
      </c>
    </row>
    <row r="999" spans="1:8" x14ac:dyDescent="0.25">
      <c r="A999" t="s">
        <v>4071</v>
      </c>
      <c r="B999">
        <v>2119</v>
      </c>
      <c r="C999" t="s">
        <v>3068</v>
      </c>
      <c r="D999">
        <v>3977793</v>
      </c>
      <c r="E999" t="s">
        <v>1377</v>
      </c>
      <c r="F999">
        <v>6.42</v>
      </c>
      <c r="G999" s="2">
        <v>42841.385960648149</v>
      </c>
      <c r="H999" s="2">
        <v>44541.146701388891</v>
      </c>
    </row>
    <row r="1000" spans="1:8" x14ac:dyDescent="0.25">
      <c r="A1000" t="s">
        <v>4072</v>
      </c>
      <c r="B1000">
        <v>2401</v>
      </c>
      <c r="C1000" t="s">
        <v>3068</v>
      </c>
      <c r="D1000">
        <v>4128805</v>
      </c>
      <c r="E1000" t="s">
        <v>3071</v>
      </c>
      <c r="F1000">
        <v>7.12</v>
      </c>
      <c r="G1000" s="2">
        <v>42571.265636574077</v>
      </c>
      <c r="H1000" s="2">
        <v>44846.288148148153</v>
      </c>
    </row>
    <row r="1001" spans="1:8" x14ac:dyDescent="0.25">
      <c r="A1001" t="s">
        <v>4073</v>
      </c>
      <c r="B1001">
        <v>1417</v>
      </c>
      <c r="C1001" t="s">
        <v>3070</v>
      </c>
      <c r="D1001">
        <v>1170238</v>
      </c>
      <c r="E1001" t="s">
        <v>1374</v>
      </c>
      <c r="F1001">
        <v>5.78</v>
      </c>
      <c r="G1001" s="2">
        <v>42992.395972222221</v>
      </c>
      <c r="H1001" s="2">
        <v>44729.090057870373</v>
      </c>
    </row>
    <row r="1002" spans="1:8" x14ac:dyDescent="0.25">
      <c r="A1002" t="s">
        <v>4074</v>
      </c>
      <c r="B1002">
        <v>2119</v>
      </c>
      <c r="C1002" t="s">
        <v>3068</v>
      </c>
      <c r="D1002">
        <v>1196167</v>
      </c>
      <c r="E1002" t="s">
        <v>1374</v>
      </c>
      <c r="F1002">
        <v>7.19</v>
      </c>
      <c r="G1002" s="2">
        <v>40427.963194444441</v>
      </c>
      <c r="H1002" s="2">
        <v>45017.1252662037</v>
      </c>
    </row>
    <row r="1003" spans="1:8" x14ac:dyDescent="0.25">
      <c r="A1003" t="s">
        <v>4075</v>
      </c>
      <c r="B1003">
        <v>1458</v>
      </c>
      <c r="C1003" t="s">
        <v>3087</v>
      </c>
      <c r="D1003">
        <v>909003</v>
      </c>
      <c r="E1003" t="s">
        <v>1377</v>
      </c>
      <c r="F1003">
        <v>5.18</v>
      </c>
      <c r="G1003" s="2">
        <v>40114.379571759258</v>
      </c>
      <c r="H1003" s="2">
        <v>44632.781053240738</v>
      </c>
    </row>
    <row r="1004" spans="1:8" x14ac:dyDescent="0.25">
      <c r="A1004" t="s">
        <v>4076</v>
      </c>
      <c r="B1004">
        <v>1629</v>
      </c>
      <c r="C1004" t="s">
        <v>3080</v>
      </c>
      <c r="D1004">
        <v>4799553</v>
      </c>
      <c r="E1004" t="s">
        <v>1374</v>
      </c>
      <c r="F1004">
        <v>6.3</v>
      </c>
      <c r="G1004" s="2">
        <v>43128.338136574072</v>
      </c>
      <c r="H1004" s="2">
        <v>44935.989027777781</v>
      </c>
    </row>
    <row r="1005" spans="1:8" x14ac:dyDescent="0.25">
      <c r="A1005" t="s">
        <v>4077</v>
      </c>
      <c r="B1005">
        <v>1147</v>
      </c>
      <c r="C1005" t="s">
        <v>3080</v>
      </c>
      <c r="D1005">
        <v>4058371</v>
      </c>
      <c r="E1005" t="s">
        <v>1374</v>
      </c>
      <c r="F1005">
        <v>9.58</v>
      </c>
      <c r="G1005" s="2">
        <v>43546.304675925923</v>
      </c>
      <c r="H1005" s="2">
        <v>45044.39025462963</v>
      </c>
    </row>
    <row r="1006" spans="1:8" x14ac:dyDescent="0.25">
      <c r="A1006" t="s">
        <v>4078</v>
      </c>
      <c r="B1006">
        <v>1321</v>
      </c>
      <c r="C1006" t="s">
        <v>3070</v>
      </c>
      <c r="D1006">
        <v>4227630</v>
      </c>
      <c r="E1006" t="s">
        <v>3071</v>
      </c>
      <c r="F1006">
        <v>8.81</v>
      </c>
      <c r="G1006" s="2">
        <v>41280.541296296287</v>
      </c>
      <c r="H1006" s="2">
        <v>44674.662939814807</v>
      </c>
    </row>
    <row r="1007" spans="1:8" x14ac:dyDescent="0.25">
      <c r="A1007" t="s">
        <v>4079</v>
      </c>
      <c r="B1007">
        <v>2014</v>
      </c>
      <c r="C1007" t="s">
        <v>3087</v>
      </c>
      <c r="D1007">
        <v>4929901</v>
      </c>
      <c r="E1007" t="s">
        <v>3071</v>
      </c>
      <c r="F1007">
        <v>6.4</v>
      </c>
      <c r="G1007" s="2">
        <v>44773.380648148152</v>
      </c>
      <c r="H1007" s="2">
        <v>44879.418275462973</v>
      </c>
    </row>
    <row r="1008" spans="1:8" x14ac:dyDescent="0.25">
      <c r="A1008" t="s">
        <v>4080</v>
      </c>
      <c r="B1008">
        <v>2172</v>
      </c>
      <c r="C1008" t="s">
        <v>3080</v>
      </c>
      <c r="D1008">
        <v>2050575</v>
      </c>
      <c r="E1008" t="s">
        <v>1377</v>
      </c>
      <c r="F1008">
        <v>8.76</v>
      </c>
      <c r="G1008" s="2">
        <v>40381.053506944438</v>
      </c>
      <c r="H1008" s="2">
        <v>44937.739062499997</v>
      </c>
    </row>
    <row r="1009" spans="1:8" x14ac:dyDescent="0.25">
      <c r="A1009" t="s">
        <v>4081</v>
      </c>
      <c r="B1009">
        <v>2082</v>
      </c>
      <c r="C1009" t="s">
        <v>3075</v>
      </c>
      <c r="D1009">
        <v>1505656</v>
      </c>
      <c r="E1009" t="s">
        <v>1377</v>
      </c>
      <c r="F1009">
        <v>8.51</v>
      </c>
      <c r="G1009" s="2">
        <v>44789.034502314818</v>
      </c>
      <c r="H1009" s="2">
        <v>44755.034502314818</v>
      </c>
    </row>
    <row r="1010" spans="1:8" x14ac:dyDescent="0.25">
      <c r="A1010" t="s">
        <v>4082</v>
      </c>
      <c r="B1010">
        <v>1778</v>
      </c>
      <c r="C1010" t="s">
        <v>3077</v>
      </c>
      <c r="D1010">
        <v>2624064</v>
      </c>
      <c r="E1010" t="s">
        <v>3071</v>
      </c>
      <c r="F1010">
        <v>5.14</v>
      </c>
      <c r="G1010" s="2">
        <v>40401.561597222222</v>
      </c>
      <c r="H1010" s="2">
        <v>44812.131458333337</v>
      </c>
    </row>
    <row r="1011" spans="1:8" x14ac:dyDescent="0.25">
      <c r="A1011" t="s">
        <v>4083</v>
      </c>
      <c r="B1011">
        <v>1849</v>
      </c>
      <c r="C1011" t="s">
        <v>3068</v>
      </c>
      <c r="D1011">
        <v>3910790</v>
      </c>
      <c r="E1011" t="s">
        <v>3071</v>
      </c>
      <c r="F1011">
        <v>5.2</v>
      </c>
      <c r="G1011" s="2">
        <v>41904.875115740739</v>
      </c>
      <c r="H1011" s="2">
        <v>44993.21670138889</v>
      </c>
    </row>
    <row r="1012" spans="1:8" x14ac:dyDescent="0.25">
      <c r="A1012" t="s">
        <v>4084</v>
      </c>
      <c r="B1012">
        <v>1631</v>
      </c>
      <c r="C1012" t="s">
        <v>3070</v>
      </c>
      <c r="D1012">
        <v>1533711</v>
      </c>
      <c r="E1012" t="s">
        <v>1377</v>
      </c>
      <c r="F1012">
        <v>9.26</v>
      </c>
      <c r="G1012" s="2">
        <v>44311.141111111108</v>
      </c>
      <c r="H1012" s="2">
        <v>44872.232534722221</v>
      </c>
    </row>
    <row r="1013" spans="1:8" x14ac:dyDescent="0.25">
      <c r="A1013" t="s">
        <v>4085</v>
      </c>
      <c r="B1013">
        <v>1013</v>
      </c>
      <c r="C1013" t="s">
        <v>3068</v>
      </c>
      <c r="D1013">
        <v>1828160</v>
      </c>
      <c r="E1013" t="s">
        <v>1377</v>
      </c>
      <c r="F1013">
        <v>5.69</v>
      </c>
      <c r="G1013" s="2">
        <v>44188.957291666673</v>
      </c>
      <c r="H1013" s="2">
        <v>44992.009143518517</v>
      </c>
    </row>
    <row r="1014" spans="1:8" x14ac:dyDescent="0.25">
      <c r="A1014" t="s">
        <v>4086</v>
      </c>
      <c r="B1014">
        <v>2093</v>
      </c>
      <c r="C1014" t="s">
        <v>3077</v>
      </c>
      <c r="D1014">
        <v>3147251</v>
      </c>
      <c r="E1014" t="s">
        <v>1374</v>
      </c>
      <c r="F1014">
        <v>8.35</v>
      </c>
      <c r="G1014" s="2">
        <v>42018.787881944438</v>
      </c>
      <c r="H1014" s="2">
        <v>44627.002488425933</v>
      </c>
    </row>
    <row r="1015" spans="1:8" x14ac:dyDescent="0.25">
      <c r="A1015" t="s">
        <v>4087</v>
      </c>
      <c r="B1015">
        <v>2467</v>
      </c>
      <c r="C1015" t="s">
        <v>3075</v>
      </c>
      <c r="D1015">
        <v>2891661</v>
      </c>
      <c r="E1015" t="s">
        <v>3071</v>
      </c>
      <c r="F1015">
        <v>9.2200000000000006</v>
      </c>
      <c r="G1015" s="2">
        <v>40478.191111111111</v>
      </c>
      <c r="H1015" s="2">
        <v>44590.595127314817</v>
      </c>
    </row>
    <row r="1016" spans="1:8" x14ac:dyDescent="0.25">
      <c r="A1016" t="s">
        <v>4088</v>
      </c>
      <c r="B1016">
        <v>2018</v>
      </c>
      <c r="C1016" t="s">
        <v>3077</v>
      </c>
      <c r="D1016">
        <v>3207395</v>
      </c>
      <c r="E1016" t="s">
        <v>1374</v>
      </c>
      <c r="F1016">
        <v>5.21</v>
      </c>
      <c r="G1016" s="2">
        <v>41096.909930555557</v>
      </c>
      <c r="H1016" s="2">
        <v>44471.353761574072</v>
      </c>
    </row>
    <row r="1017" spans="1:8" x14ac:dyDescent="0.25">
      <c r="A1017" t="s">
        <v>4089</v>
      </c>
      <c r="B1017">
        <v>1595</v>
      </c>
      <c r="C1017" t="s">
        <v>3080</v>
      </c>
      <c r="D1017">
        <v>2845750</v>
      </c>
      <c r="E1017" t="s">
        <v>1374</v>
      </c>
      <c r="F1017">
        <v>5.17</v>
      </c>
      <c r="G1017" s="2">
        <v>43502.838148148148</v>
      </c>
      <c r="H1017" s="2">
        <v>44686.109120370369</v>
      </c>
    </row>
    <row r="1018" spans="1:8" x14ac:dyDescent="0.25">
      <c r="A1018" t="s">
        <v>4090</v>
      </c>
      <c r="B1018">
        <v>1641</v>
      </c>
      <c r="C1018" t="s">
        <v>3087</v>
      </c>
      <c r="D1018">
        <v>348366</v>
      </c>
      <c r="E1018" t="s">
        <v>1377</v>
      </c>
      <c r="F1018">
        <v>8.51</v>
      </c>
      <c r="G1018" s="2">
        <v>40733.934004629627</v>
      </c>
      <c r="H1018" s="2">
        <v>44787.528368055559</v>
      </c>
    </row>
    <row r="1019" spans="1:8" x14ac:dyDescent="0.25">
      <c r="A1019" t="s">
        <v>4091</v>
      </c>
      <c r="B1019">
        <v>1534</v>
      </c>
      <c r="C1019" t="s">
        <v>3068</v>
      </c>
      <c r="D1019">
        <v>1657452</v>
      </c>
      <c r="E1019" t="s">
        <v>3071</v>
      </c>
      <c r="F1019">
        <v>7.56</v>
      </c>
      <c r="G1019" s="2">
        <v>41768.463761574072</v>
      </c>
      <c r="H1019" s="2">
        <v>44715.691759259258</v>
      </c>
    </row>
    <row r="1020" spans="1:8" x14ac:dyDescent="0.25">
      <c r="A1020" t="s">
        <v>4092</v>
      </c>
      <c r="B1020">
        <v>2491</v>
      </c>
      <c r="C1020" t="s">
        <v>3070</v>
      </c>
      <c r="D1020">
        <v>2862705</v>
      </c>
      <c r="E1020" t="s">
        <v>1377</v>
      </c>
      <c r="F1020">
        <v>6.51</v>
      </c>
      <c r="G1020" s="2">
        <v>44819.494074074071</v>
      </c>
      <c r="H1020" s="2">
        <v>44770.494074074071</v>
      </c>
    </row>
    <row r="1021" spans="1:8" x14ac:dyDescent="0.25">
      <c r="A1021" t="s">
        <v>4093</v>
      </c>
      <c r="B1021">
        <v>2491</v>
      </c>
      <c r="C1021" t="s">
        <v>3070</v>
      </c>
      <c r="D1021">
        <v>1626582</v>
      </c>
      <c r="E1021" t="s">
        <v>1377</v>
      </c>
      <c r="F1021">
        <v>5.12</v>
      </c>
      <c r="G1021" s="2">
        <v>42017.165486111109</v>
      </c>
      <c r="H1021" s="2">
        <v>45101.692719907413</v>
      </c>
    </row>
    <row r="1022" spans="1:8" x14ac:dyDescent="0.25">
      <c r="A1022" t="s">
        <v>4094</v>
      </c>
      <c r="B1022">
        <v>1053</v>
      </c>
      <c r="C1022" t="s">
        <v>3080</v>
      </c>
      <c r="D1022">
        <v>4477776</v>
      </c>
      <c r="E1022" t="s">
        <v>3071</v>
      </c>
      <c r="F1022">
        <v>9.73</v>
      </c>
      <c r="G1022" s="2">
        <v>41461.889270833337</v>
      </c>
      <c r="H1022" s="2">
        <v>44756.692962962959</v>
      </c>
    </row>
    <row r="1023" spans="1:8" x14ac:dyDescent="0.25">
      <c r="A1023" t="s">
        <v>4095</v>
      </c>
      <c r="B1023">
        <v>2015</v>
      </c>
      <c r="C1023" t="s">
        <v>3080</v>
      </c>
      <c r="D1023">
        <v>832076</v>
      </c>
      <c r="E1023" t="s">
        <v>3071</v>
      </c>
      <c r="F1023">
        <v>6.88</v>
      </c>
      <c r="G1023" s="2">
        <v>44530.216145833343</v>
      </c>
      <c r="H1023" s="2">
        <v>45061.237928240742</v>
      </c>
    </row>
    <row r="1024" spans="1:8" x14ac:dyDescent="0.25">
      <c r="A1024" t="s">
        <v>4096</v>
      </c>
      <c r="B1024">
        <v>2422</v>
      </c>
      <c r="C1024" t="s">
        <v>3075</v>
      </c>
      <c r="D1024">
        <v>4551221</v>
      </c>
      <c r="E1024" t="s">
        <v>1374</v>
      </c>
      <c r="F1024">
        <v>6.41</v>
      </c>
      <c r="G1024" s="2">
        <v>43302.737951388888</v>
      </c>
      <c r="H1024" s="2">
        <v>44639.521053240736</v>
      </c>
    </row>
    <row r="1025" spans="1:8" x14ac:dyDescent="0.25">
      <c r="A1025" t="s">
        <v>4097</v>
      </c>
      <c r="B1025">
        <v>2395</v>
      </c>
      <c r="C1025" t="s">
        <v>3087</v>
      </c>
      <c r="D1025">
        <v>3104802</v>
      </c>
      <c r="E1025" t="s">
        <v>1374</v>
      </c>
      <c r="F1025">
        <v>5.64</v>
      </c>
      <c r="G1025" s="2">
        <v>43384.82603009259</v>
      </c>
      <c r="H1025" s="2">
        <v>45045.350937499999</v>
      </c>
    </row>
    <row r="1026" spans="1:8" x14ac:dyDescent="0.25">
      <c r="A1026" t="s">
        <v>4098</v>
      </c>
      <c r="B1026">
        <v>1343</v>
      </c>
      <c r="C1026" t="s">
        <v>3068</v>
      </c>
      <c r="D1026">
        <v>4325238</v>
      </c>
      <c r="E1026" t="s">
        <v>1374</v>
      </c>
      <c r="F1026">
        <v>8.9</v>
      </c>
      <c r="G1026" s="2">
        <v>42525.597557870373</v>
      </c>
      <c r="H1026" s="2">
        <v>44851.026886574073</v>
      </c>
    </row>
    <row r="1027" spans="1:8" x14ac:dyDescent="0.25">
      <c r="A1027" t="s">
        <v>4099</v>
      </c>
      <c r="B1027">
        <v>2127</v>
      </c>
      <c r="C1027" t="s">
        <v>3075</v>
      </c>
      <c r="D1027">
        <v>3712341</v>
      </c>
      <c r="E1027" t="s">
        <v>1377</v>
      </c>
      <c r="F1027">
        <v>9.92</v>
      </c>
      <c r="G1027" s="2">
        <v>39987.472962962973</v>
      </c>
      <c r="H1027" s="2">
        <v>44554.23878472222</v>
      </c>
    </row>
    <row r="1028" spans="1:8" x14ac:dyDescent="0.25">
      <c r="A1028" t="s">
        <v>4100</v>
      </c>
      <c r="B1028">
        <v>2103</v>
      </c>
      <c r="C1028" t="s">
        <v>3087</v>
      </c>
      <c r="D1028">
        <v>3673990</v>
      </c>
      <c r="E1028" t="s">
        <v>3071</v>
      </c>
      <c r="F1028">
        <v>6.5</v>
      </c>
      <c r="G1028" s="2">
        <v>40574.019733796304</v>
      </c>
      <c r="H1028" s="2">
        <v>44820.892800925933</v>
      </c>
    </row>
    <row r="1029" spans="1:8" x14ac:dyDescent="0.25">
      <c r="A1029" t="s">
        <v>4101</v>
      </c>
      <c r="B1029">
        <v>1693</v>
      </c>
      <c r="C1029" t="s">
        <v>3087</v>
      </c>
      <c r="D1029">
        <v>4930572</v>
      </c>
      <c r="E1029" t="s">
        <v>1374</v>
      </c>
      <c r="F1029">
        <v>9.9</v>
      </c>
      <c r="G1029" s="2">
        <v>42067.024212962962</v>
      </c>
      <c r="H1029" s="2">
        <v>45123.266851851848</v>
      </c>
    </row>
    <row r="1030" spans="1:8" x14ac:dyDescent="0.25">
      <c r="A1030" t="s">
        <v>4102</v>
      </c>
      <c r="B1030">
        <v>1515</v>
      </c>
      <c r="C1030" t="s">
        <v>3075</v>
      </c>
      <c r="D1030">
        <v>3139556</v>
      </c>
      <c r="E1030" t="s">
        <v>1377</v>
      </c>
      <c r="F1030">
        <v>9.4</v>
      </c>
      <c r="G1030" s="2">
        <v>40791.185868055552</v>
      </c>
      <c r="H1030" s="2">
        <v>44920.937268518523</v>
      </c>
    </row>
    <row r="1031" spans="1:8" x14ac:dyDescent="0.25">
      <c r="A1031" t="s">
        <v>4103</v>
      </c>
      <c r="B1031">
        <v>2289</v>
      </c>
      <c r="C1031" t="s">
        <v>3087</v>
      </c>
      <c r="D1031">
        <v>4675621</v>
      </c>
      <c r="E1031" t="s">
        <v>1374</v>
      </c>
      <c r="F1031">
        <v>7.56</v>
      </c>
      <c r="G1031" s="2">
        <v>40917.470011574071</v>
      </c>
      <c r="H1031" s="2">
        <v>44771.857662037037</v>
      </c>
    </row>
    <row r="1032" spans="1:8" x14ac:dyDescent="0.25">
      <c r="A1032" t="s">
        <v>4104</v>
      </c>
      <c r="B1032">
        <v>1052</v>
      </c>
      <c r="C1032" t="s">
        <v>3087</v>
      </c>
      <c r="D1032">
        <v>2614173</v>
      </c>
      <c r="E1032" t="s">
        <v>1377</v>
      </c>
      <c r="F1032">
        <v>9.65</v>
      </c>
      <c r="G1032" s="2">
        <v>41143.59003472222</v>
      </c>
      <c r="H1032" s="2">
        <v>45084.262280092589</v>
      </c>
    </row>
    <row r="1033" spans="1:8" x14ac:dyDescent="0.25">
      <c r="A1033" t="s">
        <v>4105</v>
      </c>
      <c r="B1033">
        <v>1557</v>
      </c>
      <c r="C1033" t="s">
        <v>3087</v>
      </c>
      <c r="D1033">
        <v>1430150</v>
      </c>
      <c r="E1033" t="s">
        <v>3071</v>
      </c>
      <c r="F1033">
        <v>6.86</v>
      </c>
      <c r="G1033" s="2">
        <v>40638.431585648148</v>
      </c>
      <c r="H1033" s="2">
        <v>44532.560810185183</v>
      </c>
    </row>
    <row r="1034" spans="1:8" x14ac:dyDescent="0.25">
      <c r="A1034" t="s">
        <v>4106</v>
      </c>
      <c r="B1034">
        <v>1369</v>
      </c>
      <c r="C1034" t="s">
        <v>3087</v>
      </c>
      <c r="D1034">
        <v>1251869</v>
      </c>
      <c r="E1034" t="s">
        <v>1374</v>
      </c>
      <c r="F1034">
        <v>9.6</v>
      </c>
      <c r="G1034" s="2">
        <v>40189.803923611107</v>
      </c>
      <c r="H1034" s="2">
        <v>45002.753738425927</v>
      </c>
    </row>
    <row r="1035" spans="1:8" x14ac:dyDescent="0.25">
      <c r="A1035" t="s">
        <v>4107</v>
      </c>
      <c r="B1035">
        <v>1968</v>
      </c>
      <c r="C1035" t="s">
        <v>3075</v>
      </c>
      <c r="D1035">
        <v>1520779</v>
      </c>
      <c r="E1035" t="s">
        <v>3071</v>
      </c>
      <c r="F1035">
        <v>8.27</v>
      </c>
      <c r="G1035" s="2">
        <v>41896.445381944453</v>
      </c>
      <c r="H1035" s="2">
        <v>44603.233865740738</v>
      </c>
    </row>
    <row r="1036" spans="1:8" x14ac:dyDescent="0.25">
      <c r="A1036" t="s">
        <v>4108</v>
      </c>
      <c r="B1036">
        <v>2456</v>
      </c>
      <c r="C1036" t="s">
        <v>3087</v>
      </c>
      <c r="D1036">
        <v>2480221</v>
      </c>
      <c r="E1036" t="s">
        <v>1377</v>
      </c>
      <c r="F1036">
        <v>7.79</v>
      </c>
      <c r="G1036" s="2">
        <v>41178.033796296288</v>
      </c>
      <c r="H1036" s="2">
        <v>44938.72761574074</v>
      </c>
    </row>
    <row r="1037" spans="1:8" x14ac:dyDescent="0.25">
      <c r="A1037" t="s">
        <v>4109</v>
      </c>
      <c r="B1037">
        <v>2249</v>
      </c>
      <c r="C1037" t="s">
        <v>3077</v>
      </c>
      <c r="D1037">
        <v>1701971</v>
      </c>
      <c r="E1037" t="s">
        <v>1377</v>
      </c>
      <c r="F1037">
        <v>8.4</v>
      </c>
      <c r="G1037" s="2">
        <v>39883.970601851863</v>
      </c>
      <c r="H1037" s="2">
        <v>44900.559976851851</v>
      </c>
    </row>
    <row r="1038" spans="1:8" x14ac:dyDescent="0.25">
      <c r="A1038" t="s">
        <v>4110</v>
      </c>
      <c r="B1038">
        <v>1562</v>
      </c>
      <c r="C1038" t="s">
        <v>3070</v>
      </c>
      <c r="D1038">
        <v>3932728</v>
      </c>
      <c r="E1038" t="s">
        <v>1374</v>
      </c>
      <c r="F1038">
        <v>9.6199999999999992</v>
      </c>
      <c r="G1038" s="2">
        <v>42925.719664351847</v>
      </c>
      <c r="H1038" s="2">
        <v>44927.41201388889</v>
      </c>
    </row>
    <row r="1039" spans="1:8" x14ac:dyDescent="0.25">
      <c r="A1039" t="s">
        <v>4111</v>
      </c>
      <c r="B1039">
        <v>2256</v>
      </c>
      <c r="C1039" t="s">
        <v>3070</v>
      </c>
      <c r="D1039">
        <v>1960106</v>
      </c>
      <c r="E1039" t="s">
        <v>1374</v>
      </c>
      <c r="F1039">
        <v>6.52</v>
      </c>
      <c r="G1039" s="2">
        <v>43024.546620370369</v>
      </c>
      <c r="H1039" s="2">
        <v>44661.380243055559</v>
      </c>
    </row>
    <row r="1040" spans="1:8" x14ac:dyDescent="0.25">
      <c r="A1040" t="s">
        <v>4112</v>
      </c>
      <c r="B1040">
        <v>1517</v>
      </c>
      <c r="C1040" t="s">
        <v>3070</v>
      </c>
      <c r="D1040">
        <v>3152144</v>
      </c>
      <c r="E1040" t="s">
        <v>1374</v>
      </c>
      <c r="F1040">
        <v>7.35</v>
      </c>
      <c r="G1040" s="2">
        <v>44528.310706018521</v>
      </c>
      <c r="H1040" s="2">
        <v>44783.838425925933</v>
      </c>
    </row>
    <row r="1041" spans="1:8" x14ac:dyDescent="0.25">
      <c r="A1041" t="s">
        <v>4113</v>
      </c>
      <c r="B1041">
        <v>1058</v>
      </c>
      <c r="C1041" t="s">
        <v>3077</v>
      </c>
      <c r="D1041">
        <v>1092221</v>
      </c>
      <c r="E1041" t="s">
        <v>1377</v>
      </c>
      <c r="F1041">
        <v>9</v>
      </c>
      <c r="G1041" s="2">
        <v>44545.408310185187</v>
      </c>
      <c r="H1041" s="2">
        <v>44547.559467592589</v>
      </c>
    </row>
    <row r="1042" spans="1:8" x14ac:dyDescent="0.25">
      <c r="A1042" t="s">
        <v>4114</v>
      </c>
      <c r="B1042">
        <v>1355</v>
      </c>
      <c r="C1042" t="s">
        <v>3068</v>
      </c>
      <c r="D1042">
        <v>3299306</v>
      </c>
      <c r="E1042" t="s">
        <v>1377</v>
      </c>
      <c r="F1042">
        <v>8.25</v>
      </c>
      <c r="G1042" s="2">
        <v>42112.474895833337</v>
      </c>
      <c r="H1042" s="2">
        <v>44969.589872685188</v>
      </c>
    </row>
    <row r="1043" spans="1:8" x14ac:dyDescent="0.25">
      <c r="A1043" t="s">
        <v>4115</v>
      </c>
      <c r="B1043">
        <v>1436</v>
      </c>
      <c r="C1043" t="s">
        <v>3087</v>
      </c>
      <c r="D1043">
        <v>3678859</v>
      </c>
      <c r="E1043" t="s">
        <v>3071</v>
      </c>
      <c r="F1043">
        <v>6.2</v>
      </c>
      <c r="G1043" s="2">
        <v>42725.143900462957</v>
      </c>
      <c r="H1043" s="2">
        <v>44625.68922453704</v>
      </c>
    </row>
    <row r="1044" spans="1:8" x14ac:dyDescent="0.25">
      <c r="A1044" t="s">
        <v>4116</v>
      </c>
      <c r="B1044">
        <v>2484</v>
      </c>
      <c r="C1044" t="s">
        <v>3068</v>
      </c>
      <c r="D1044">
        <v>386960</v>
      </c>
      <c r="E1044" t="s">
        <v>3071</v>
      </c>
      <c r="F1044">
        <v>8.33</v>
      </c>
      <c r="G1044" s="2">
        <v>40519.040706018517</v>
      </c>
      <c r="H1044" s="2">
        <v>44885.306840277779</v>
      </c>
    </row>
    <row r="1045" spans="1:8" x14ac:dyDescent="0.25">
      <c r="A1045" t="s">
        <v>4117</v>
      </c>
      <c r="B1045">
        <v>1070</v>
      </c>
      <c r="C1045" t="s">
        <v>3075</v>
      </c>
      <c r="D1045">
        <v>2916775</v>
      </c>
      <c r="E1045" t="s">
        <v>1374</v>
      </c>
      <c r="F1045">
        <v>8.81</v>
      </c>
      <c r="G1045" s="2">
        <v>41665.347731481481</v>
      </c>
      <c r="H1045" s="2">
        <v>45133.064456018517</v>
      </c>
    </row>
    <row r="1046" spans="1:8" x14ac:dyDescent="0.25">
      <c r="A1046" t="s">
        <v>4118</v>
      </c>
      <c r="B1046">
        <v>1257</v>
      </c>
      <c r="C1046" t="s">
        <v>3080</v>
      </c>
      <c r="D1046">
        <v>207321</v>
      </c>
      <c r="E1046" t="s">
        <v>1377</v>
      </c>
      <c r="F1046">
        <v>5.38</v>
      </c>
      <c r="G1046" s="2">
        <v>43867.662349537037</v>
      </c>
      <c r="H1046" s="2">
        <v>44760.343159722222</v>
      </c>
    </row>
    <row r="1047" spans="1:8" x14ac:dyDescent="0.25">
      <c r="A1047" t="s">
        <v>4119</v>
      </c>
      <c r="B1047">
        <v>2447</v>
      </c>
      <c r="C1047" t="s">
        <v>3077</v>
      </c>
      <c r="D1047">
        <v>2387281</v>
      </c>
      <c r="E1047" t="s">
        <v>1377</v>
      </c>
      <c r="F1047">
        <v>7.14</v>
      </c>
      <c r="G1047" s="2">
        <v>42161.411851851852</v>
      </c>
      <c r="H1047" s="2">
        <v>44724.396967592591</v>
      </c>
    </row>
    <row r="1048" spans="1:8" x14ac:dyDescent="0.25">
      <c r="A1048" t="s">
        <v>4120</v>
      </c>
      <c r="B1048">
        <v>2208</v>
      </c>
      <c r="C1048" t="s">
        <v>3068</v>
      </c>
      <c r="D1048">
        <v>847403</v>
      </c>
      <c r="E1048" t="s">
        <v>1377</v>
      </c>
      <c r="F1048">
        <v>8.8800000000000008</v>
      </c>
      <c r="G1048" s="2">
        <v>42219.855578703697</v>
      </c>
      <c r="H1048" s="2">
        <v>45074.953090277777</v>
      </c>
    </row>
    <row r="1049" spans="1:8" x14ac:dyDescent="0.25">
      <c r="A1049" t="s">
        <v>4121</v>
      </c>
      <c r="B1049">
        <v>1033</v>
      </c>
      <c r="C1049" t="s">
        <v>3070</v>
      </c>
      <c r="D1049">
        <v>1410316</v>
      </c>
      <c r="E1049" t="s">
        <v>1377</v>
      </c>
      <c r="F1049">
        <v>9.5</v>
      </c>
      <c r="G1049" s="2">
        <v>44552.689201388886</v>
      </c>
      <c r="H1049" s="2">
        <v>44531.689201388886</v>
      </c>
    </row>
    <row r="1050" spans="1:8" x14ac:dyDescent="0.25">
      <c r="A1050" t="s">
        <v>4122</v>
      </c>
      <c r="B1050">
        <v>2412</v>
      </c>
      <c r="C1050" t="s">
        <v>3070</v>
      </c>
      <c r="D1050">
        <v>232046</v>
      </c>
      <c r="E1050" t="s">
        <v>1377</v>
      </c>
      <c r="F1050">
        <v>9.9499999999999993</v>
      </c>
      <c r="G1050" s="2">
        <v>42142.36414351852</v>
      </c>
      <c r="H1050" s="2">
        <v>44942.892951388887</v>
      </c>
    </row>
    <row r="1051" spans="1:8" x14ac:dyDescent="0.25">
      <c r="A1051" t="s">
        <v>4123</v>
      </c>
      <c r="B1051">
        <v>2170</v>
      </c>
      <c r="C1051" t="s">
        <v>3080</v>
      </c>
      <c r="D1051">
        <v>2488690</v>
      </c>
      <c r="E1051" t="s">
        <v>3071</v>
      </c>
      <c r="F1051">
        <v>5.41</v>
      </c>
      <c r="G1051" s="2">
        <v>40758.273541666669</v>
      </c>
      <c r="H1051" s="2">
        <v>44510.395138888889</v>
      </c>
    </row>
    <row r="1052" spans="1:8" x14ac:dyDescent="0.25">
      <c r="A1052" t="s">
        <v>4124</v>
      </c>
      <c r="B1052">
        <v>2029</v>
      </c>
      <c r="C1052" t="s">
        <v>3068</v>
      </c>
      <c r="D1052">
        <v>4234633</v>
      </c>
      <c r="E1052" t="s">
        <v>1374</v>
      </c>
      <c r="F1052">
        <v>9.68</v>
      </c>
      <c r="G1052" s="2">
        <v>41513.810358796298</v>
      </c>
      <c r="H1052" s="2">
        <v>44807.152407407397</v>
      </c>
    </row>
    <row r="1053" spans="1:8" x14ac:dyDescent="0.25">
      <c r="A1053" t="s">
        <v>4125</v>
      </c>
      <c r="B1053">
        <v>1135</v>
      </c>
      <c r="C1053" t="s">
        <v>3075</v>
      </c>
      <c r="D1053">
        <v>4387411</v>
      </c>
      <c r="E1053" t="s">
        <v>1374</v>
      </c>
      <c r="F1053">
        <v>7.95</v>
      </c>
      <c r="G1053" s="2">
        <v>40141.754942129628</v>
      </c>
      <c r="H1053" s="2">
        <v>45122.193657407413</v>
      </c>
    </row>
    <row r="1054" spans="1:8" x14ac:dyDescent="0.25">
      <c r="A1054" t="s">
        <v>4126</v>
      </c>
      <c r="B1054">
        <v>1509</v>
      </c>
      <c r="C1054" t="s">
        <v>3077</v>
      </c>
      <c r="D1054">
        <v>2952979</v>
      </c>
      <c r="E1054" t="s">
        <v>1374</v>
      </c>
      <c r="F1054">
        <v>7.82</v>
      </c>
      <c r="G1054" s="2">
        <v>44489.552847222221</v>
      </c>
      <c r="H1054" s="2">
        <v>44977.95113425926</v>
      </c>
    </row>
    <row r="1055" spans="1:8" x14ac:dyDescent="0.25">
      <c r="A1055" t="s">
        <v>4127</v>
      </c>
      <c r="B1055">
        <v>1138</v>
      </c>
      <c r="C1055" t="s">
        <v>3077</v>
      </c>
      <c r="D1055">
        <v>4986548</v>
      </c>
      <c r="E1055" t="s">
        <v>1377</v>
      </c>
      <c r="F1055">
        <v>7.96</v>
      </c>
      <c r="G1055" s="2">
        <v>41695.647592592592</v>
      </c>
      <c r="H1055" s="2">
        <v>45032.111539351848</v>
      </c>
    </row>
    <row r="1056" spans="1:8" x14ac:dyDescent="0.25">
      <c r="A1056" t="s">
        <v>4128</v>
      </c>
      <c r="B1056">
        <v>1089</v>
      </c>
      <c r="C1056" t="s">
        <v>3080</v>
      </c>
      <c r="D1056">
        <v>4601199</v>
      </c>
      <c r="E1056" t="s">
        <v>1374</v>
      </c>
      <c r="F1056">
        <v>7.81</v>
      </c>
      <c r="G1056" s="2">
        <v>42720.564710648148</v>
      </c>
      <c r="H1056" s="2">
        <v>44630.383576388893</v>
      </c>
    </row>
    <row r="1057" spans="1:8" x14ac:dyDescent="0.25">
      <c r="A1057" t="s">
        <v>4129</v>
      </c>
      <c r="B1057">
        <v>1174</v>
      </c>
      <c r="C1057" t="s">
        <v>3075</v>
      </c>
      <c r="D1057">
        <v>417444</v>
      </c>
      <c r="E1057" t="s">
        <v>1377</v>
      </c>
      <c r="F1057">
        <v>9.15</v>
      </c>
      <c r="G1057" s="2">
        <v>39823.054444444453</v>
      </c>
      <c r="H1057" s="2">
        <v>44901.267291666663</v>
      </c>
    </row>
    <row r="1058" spans="1:8" x14ac:dyDescent="0.25">
      <c r="A1058" t="s">
        <v>4130</v>
      </c>
      <c r="B1058">
        <v>2467</v>
      </c>
      <c r="C1058" t="s">
        <v>3070</v>
      </c>
      <c r="D1058">
        <v>3387139</v>
      </c>
      <c r="E1058" t="s">
        <v>1377</v>
      </c>
      <c r="F1058">
        <v>9.36</v>
      </c>
      <c r="G1058" s="2">
        <v>40010.689189814817</v>
      </c>
      <c r="H1058" s="2">
        <v>44976.647731481477</v>
      </c>
    </row>
    <row r="1059" spans="1:8" x14ac:dyDescent="0.25">
      <c r="A1059" t="s">
        <v>4131</v>
      </c>
      <c r="B1059">
        <v>1129</v>
      </c>
      <c r="C1059" t="s">
        <v>3070</v>
      </c>
      <c r="D1059">
        <v>3986446</v>
      </c>
      <c r="E1059" t="s">
        <v>1377</v>
      </c>
      <c r="F1059">
        <v>9.86</v>
      </c>
      <c r="G1059" s="2">
        <v>40093.620578703703</v>
      </c>
      <c r="H1059" s="2">
        <v>45128.666527777779</v>
      </c>
    </row>
    <row r="1060" spans="1:8" x14ac:dyDescent="0.25">
      <c r="A1060" t="s">
        <v>4132</v>
      </c>
      <c r="B1060">
        <v>1725</v>
      </c>
      <c r="C1060" t="s">
        <v>3068</v>
      </c>
      <c r="D1060">
        <v>196544</v>
      </c>
      <c r="E1060" t="s">
        <v>3071</v>
      </c>
      <c r="F1060">
        <v>6.72</v>
      </c>
      <c r="G1060" s="2">
        <v>40518.918414351851</v>
      </c>
      <c r="H1060" s="2">
        <v>44820.512060185189</v>
      </c>
    </row>
    <row r="1061" spans="1:8" x14ac:dyDescent="0.25">
      <c r="A1061" t="s">
        <v>4133</v>
      </c>
      <c r="B1061">
        <v>1432</v>
      </c>
      <c r="C1061" t="s">
        <v>3075</v>
      </c>
      <c r="D1061">
        <v>4673584</v>
      </c>
      <c r="E1061" t="s">
        <v>3071</v>
      </c>
      <c r="F1061">
        <v>9.42</v>
      </c>
      <c r="G1061" s="2">
        <v>41595.759444444448</v>
      </c>
      <c r="H1061" s="2">
        <v>44689.635509259257</v>
      </c>
    </row>
    <row r="1062" spans="1:8" x14ac:dyDescent="0.25">
      <c r="A1062" t="s">
        <v>4134</v>
      </c>
      <c r="B1062">
        <v>1468</v>
      </c>
      <c r="C1062" t="s">
        <v>3075</v>
      </c>
      <c r="D1062">
        <v>4413799</v>
      </c>
      <c r="E1062" t="s">
        <v>1374</v>
      </c>
      <c r="F1062">
        <v>7.83</v>
      </c>
      <c r="G1062" s="2">
        <v>44183.145543981482</v>
      </c>
      <c r="H1062" s="2">
        <v>44546.741793981477</v>
      </c>
    </row>
    <row r="1063" spans="1:8" x14ac:dyDescent="0.25">
      <c r="A1063" t="s">
        <v>4135</v>
      </c>
      <c r="B1063">
        <v>1843</v>
      </c>
      <c r="C1063" t="s">
        <v>3080</v>
      </c>
      <c r="D1063">
        <v>4121676</v>
      </c>
      <c r="E1063" t="s">
        <v>3071</v>
      </c>
      <c r="F1063">
        <v>9.86</v>
      </c>
      <c r="G1063" s="2">
        <v>41428.21366898148</v>
      </c>
      <c r="H1063" s="2">
        <v>44869.442118055558</v>
      </c>
    </row>
    <row r="1064" spans="1:8" x14ac:dyDescent="0.25">
      <c r="A1064" t="s">
        <v>4136</v>
      </c>
      <c r="B1064">
        <v>1503</v>
      </c>
      <c r="C1064" t="s">
        <v>3070</v>
      </c>
      <c r="D1064">
        <v>2098419</v>
      </c>
      <c r="E1064" t="s">
        <v>1374</v>
      </c>
      <c r="F1064">
        <v>7.75</v>
      </c>
      <c r="G1064" s="2">
        <v>44804.232106481482</v>
      </c>
      <c r="H1064" s="2">
        <v>44779.232106481482</v>
      </c>
    </row>
    <row r="1065" spans="1:8" x14ac:dyDescent="0.25">
      <c r="A1065" t="s">
        <v>4137</v>
      </c>
      <c r="B1065">
        <v>1143</v>
      </c>
      <c r="C1065" t="s">
        <v>3077</v>
      </c>
      <c r="D1065">
        <v>2335459</v>
      </c>
      <c r="E1065" t="s">
        <v>1374</v>
      </c>
      <c r="F1065">
        <v>8.65</v>
      </c>
      <c r="G1065" s="2">
        <v>41743.781412037039</v>
      </c>
      <c r="H1065" s="2">
        <v>45126.74796296296</v>
      </c>
    </row>
    <row r="1066" spans="1:8" x14ac:dyDescent="0.25">
      <c r="A1066" t="s">
        <v>4138</v>
      </c>
      <c r="B1066">
        <v>1407</v>
      </c>
      <c r="C1066" t="s">
        <v>3080</v>
      </c>
      <c r="D1066">
        <v>4859787</v>
      </c>
      <c r="E1066" t="s">
        <v>1377</v>
      </c>
      <c r="F1066">
        <v>8</v>
      </c>
      <c r="G1066" s="2">
        <v>41125.199502314812</v>
      </c>
      <c r="H1066" s="2">
        <v>44926.489131944443</v>
      </c>
    </row>
    <row r="1067" spans="1:8" x14ac:dyDescent="0.25">
      <c r="A1067" t="s">
        <v>4139</v>
      </c>
      <c r="B1067">
        <v>2438</v>
      </c>
      <c r="C1067" t="s">
        <v>3077</v>
      </c>
      <c r="D1067">
        <v>554690</v>
      </c>
      <c r="E1067" t="s">
        <v>1374</v>
      </c>
      <c r="F1067">
        <v>9.66</v>
      </c>
      <c r="G1067" s="2">
        <v>43518.916562500002</v>
      </c>
      <c r="H1067" s="2">
        <v>45049.310914351852</v>
      </c>
    </row>
    <row r="1068" spans="1:8" x14ac:dyDescent="0.25">
      <c r="A1068" t="s">
        <v>4140</v>
      </c>
      <c r="B1068">
        <v>1475</v>
      </c>
      <c r="C1068" t="s">
        <v>3080</v>
      </c>
      <c r="D1068">
        <v>1554579</v>
      </c>
      <c r="E1068" t="s">
        <v>1374</v>
      </c>
      <c r="F1068">
        <v>8.5399999999999991</v>
      </c>
      <c r="G1068" s="2">
        <v>43822.955277777779</v>
      </c>
      <c r="H1068" s="2">
        <v>44734.842569444438</v>
      </c>
    </row>
    <row r="1069" spans="1:8" x14ac:dyDescent="0.25">
      <c r="A1069" t="s">
        <v>4141</v>
      </c>
      <c r="B1069">
        <v>2328</v>
      </c>
      <c r="C1069" t="s">
        <v>3075</v>
      </c>
      <c r="D1069">
        <v>1827593</v>
      </c>
      <c r="E1069" t="s">
        <v>1377</v>
      </c>
      <c r="F1069">
        <v>5.91</v>
      </c>
      <c r="G1069" s="2">
        <v>41506.504652777781</v>
      </c>
      <c r="H1069" s="2">
        <v>44723.846493055556</v>
      </c>
    </row>
    <row r="1070" spans="1:8" x14ac:dyDescent="0.25">
      <c r="A1070" t="s">
        <v>4142</v>
      </c>
      <c r="B1070">
        <v>2128</v>
      </c>
      <c r="C1070" t="s">
        <v>3070</v>
      </c>
      <c r="D1070">
        <v>2387372</v>
      </c>
      <c r="E1070" t="s">
        <v>1377</v>
      </c>
      <c r="F1070">
        <v>7.77</v>
      </c>
      <c r="G1070" s="2">
        <v>43641.662638888891</v>
      </c>
      <c r="H1070" s="2">
        <v>45051.616446759261</v>
      </c>
    </row>
    <row r="1071" spans="1:8" x14ac:dyDescent="0.25">
      <c r="A1071" t="s">
        <v>4143</v>
      </c>
      <c r="B1071">
        <v>1870</v>
      </c>
      <c r="C1071" t="s">
        <v>3075</v>
      </c>
      <c r="D1071">
        <v>1446968</v>
      </c>
      <c r="E1071" t="s">
        <v>1377</v>
      </c>
      <c r="F1071">
        <v>5.31</v>
      </c>
      <c r="G1071" s="2">
        <v>43885.122291666667</v>
      </c>
      <c r="H1071" s="2">
        <v>44600.797476851847</v>
      </c>
    </row>
    <row r="1072" spans="1:8" x14ac:dyDescent="0.25">
      <c r="A1072" t="s">
        <v>4144</v>
      </c>
      <c r="B1072">
        <v>2104</v>
      </c>
      <c r="C1072" t="s">
        <v>3087</v>
      </c>
      <c r="D1072">
        <v>2180168</v>
      </c>
      <c r="E1072" t="s">
        <v>1374</v>
      </c>
      <c r="F1072">
        <v>7.45</v>
      </c>
      <c r="G1072" s="2">
        <v>43970.064479166656</v>
      </c>
      <c r="H1072" s="2">
        <v>44636.024976851862</v>
      </c>
    </row>
    <row r="1073" spans="1:8" x14ac:dyDescent="0.25">
      <c r="A1073" t="s">
        <v>4145</v>
      </c>
      <c r="B1073">
        <v>1733</v>
      </c>
      <c r="C1073" t="s">
        <v>3068</v>
      </c>
      <c r="D1073">
        <v>1916421</v>
      </c>
      <c r="E1073" t="s">
        <v>1374</v>
      </c>
      <c r="F1073">
        <v>7.56</v>
      </c>
      <c r="G1073" s="2">
        <v>42481.861574074072</v>
      </c>
      <c r="H1073" s="2">
        <v>44783.955011574071</v>
      </c>
    </row>
    <row r="1074" spans="1:8" x14ac:dyDescent="0.25">
      <c r="A1074" t="s">
        <v>4146</v>
      </c>
      <c r="B1074">
        <v>1992</v>
      </c>
      <c r="C1074" t="s">
        <v>3077</v>
      </c>
      <c r="D1074">
        <v>3284594</v>
      </c>
      <c r="E1074" t="s">
        <v>3071</v>
      </c>
      <c r="F1074">
        <v>7.6</v>
      </c>
      <c r="G1074" s="2">
        <v>39727.671898148154</v>
      </c>
      <c r="H1074" s="2">
        <v>44957.028229166674</v>
      </c>
    </row>
    <row r="1075" spans="1:8" x14ac:dyDescent="0.25">
      <c r="A1075" t="s">
        <v>4147</v>
      </c>
      <c r="B1075">
        <v>1951</v>
      </c>
      <c r="C1075" t="s">
        <v>3068</v>
      </c>
      <c r="D1075">
        <v>2232067</v>
      </c>
      <c r="E1075" t="s">
        <v>3071</v>
      </c>
      <c r="F1075">
        <v>7.74</v>
      </c>
      <c r="G1075" s="2">
        <v>41560.723587962973</v>
      </c>
      <c r="H1075" s="2">
        <v>44977.939803240741</v>
      </c>
    </row>
    <row r="1076" spans="1:8" x14ac:dyDescent="0.25">
      <c r="A1076" t="s">
        <v>4148</v>
      </c>
      <c r="B1076">
        <v>1679</v>
      </c>
      <c r="C1076" t="s">
        <v>3075</v>
      </c>
      <c r="D1076">
        <v>2530487</v>
      </c>
      <c r="E1076" t="s">
        <v>3071</v>
      </c>
      <c r="F1076">
        <v>5.73</v>
      </c>
      <c r="G1076" s="2">
        <v>40384.984942129631</v>
      </c>
      <c r="H1076" s="2">
        <v>44600.263101851851</v>
      </c>
    </row>
    <row r="1077" spans="1:8" x14ac:dyDescent="0.25">
      <c r="A1077" t="s">
        <v>4149</v>
      </c>
      <c r="B1077">
        <v>1401</v>
      </c>
      <c r="C1077" t="s">
        <v>3087</v>
      </c>
      <c r="D1077">
        <v>1687303</v>
      </c>
      <c r="E1077" t="s">
        <v>1374</v>
      </c>
      <c r="F1077">
        <v>7.93</v>
      </c>
      <c r="G1077" s="2">
        <v>40325.108599537038</v>
      </c>
      <c r="H1077" s="2">
        <v>44949.107939814807</v>
      </c>
    </row>
    <row r="1078" spans="1:8" x14ac:dyDescent="0.25">
      <c r="A1078" t="s">
        <v>4150</v>
      </c>
      <c r="B1078">
        <v>1962</v>
      </c>
      <c r="C1078" t="s">
        <v>3070</v>
      </c>
      <c r="D1078">
        <v>819916</v>
      </c>
      <c r="E1078" t="s">
        <v>3071</v>
      </c>
      <c r="F1078">
        <v>7.25</v>
      </c>
      <c r="G1078" s="2">
        <v>42224.319618055553</v>
      </c>
      <c r="H1078" s="2">
        <v>44698.423831018517</v>
      </c>
    </row>
    <row r="1079" spans="1:8" x14ac:dyDescent="0.25">
      <c r="A1079" t="s">
        <v>4151</v>
      </c>
      <c r="B1079">
        <v>1387</v>
      </c>
      <c r="C1079" t="s">
        <v>3068</v>
      </c>
      <c r="D1079">
        <v>2863779</v>
      </c>
      <c r="E1079" t="s">
        <v>1377</v>
      </c>
      <c r="F1079">
        <v>6.55</v>
      </c>
      <c r="G1079" s="2">
        <v>42333.407638888893</v>
      </c>
      <c r="H1079" s="2">
        <v>44601.940740740742</v>
      </c>
    </row>
    <row r="1080" spans="1:8" x14ac:dyDescent="0.25">
      <c r="A1080" t="s">
        <v>4152</v>
      </c>
      <c r="B1080">
        <v>2127</v>
      </c>
      <c r="C1080" t="s">
        <v>3070</v>
      </c>
      <c r="D1080">
        <v>4106172</v>
      </c>
      <c r="E1080" t="s">
        <v>3071</v>
      </c>
      <c r="F1080">
        <v>8.3000000000000007</v>
      </c>
      <c r="G1080" s="2">
        <v>43930.33829861111</v>
      </c>
      <c r="H1080" s="2">
        <v>44499.356365740743</v>
      </c>
    </row>
    <row r="1081" spans="1:8" x14ac:dyDescent="0.25">
      <c r="A1081" t="s">
        <v>4153</v>
      </c>
      <c r="B1081">
        <v>2488</v>
      </c>
      <c r="C1081" t="s">
        <v>3070</v>
      </c>
      <c r="D1081">
        <v>4076455</v>
      </c>
      <c r="E1081" t="s">
        <v>3071</v>
      </c>
      <c r="F1081">
        <v>8.1199999999999992</v>
      </c>
      <c r="G1081" s="2">
        <v>40554.287986111107</v>
      </c>
      <c r="H1081" s="2">
        <v>44811.8362037037</v>
      </c>
    </row>
    <row r="1082" spans="1:8" x14ac:dyDescent="0.25">
      <c r="A1082" t="s">
        <v>4154</v>
      </c>
      <c r="B1082">
        <v>1700</v>
      </c>
      <c r="C1082" t="s">
        <v>3080</v>
      </c>
      <c r="D1082">
        <v>2044771</v>
      </c>
      <c r="E1082" t="s">
        <v>1374</v>
      </c>
      <c r="F1082">
        <v>7.35</v>
      </c>
      <c r="G1082" s="2">
        <v>43310.461956018517</v>
      </c>
      <c r="H1082" s="2">
        <v>45117.591273148151</v>
      </c>
    </row>
    <row r="1083" spans="1:8" x14ac:dyDescent="0.25">
      <c r="A1083" t="s">
        <v>4155</v>
      </c>
      <c r="B1083">
        <v>1582</v>
      </c>
      <c r="C1083" t="s">
        <v>3075</v>
      </c>
      <c r="D1083">
        <v>2434039</v>
      </c>
      <c r="E1083" t="s">
        <v>1377</v>
      </c>
      <c r="F1083">
        <v>8.76</v>
      </c>
      <c r="G1083" s="2">
        <v>42373.031539351847</v>
      </c>
      <c r="H1083" s="2">
        <v>44661.643472222233</v>
      </c>
    </row>
    <row r="1084" spans="1:8" x14ac:dyDescent="0.25">
      <c r="A1084" t="s">
        <v>4156</v>
      </c>
      <c r="B1084">
        <v>1437</v>
      </c>
      <c r="C1084" t="s">
        <v>3068</v>
      </c>
      <c r="D1084">
        <v>2396562</v>
      </c>
      <c r="E1084" t="s">
        <v>1374</v>
      </c>
      <c r="F1084">
        <v>8.82</v>
      </c>
      <c r="G1084" s="2">
        <v>39956.881886574083</v>
      </c>
      <c r="H1084" s="2">
        <v>44655.244791666657</v>
      </c>
    </row>
    <row r="1085" spans="1:8" x14ac:dyDescent="0.25">
      <c r="A1085" t="s">
        <v>4157</v>
      </c>
      <c r="B1085">
        <v>2500</v>
      </c>
      <c r="C1085" t="s">
        <v>3068</v>
      </c>
      <c r="D1085">
        <v>3913186</v>
      </c>
      <c r="E1085" t="s">
        <v>1377</v>
      </c>
      <c r="F1085">
        <v>7.89</v>
      </c>
      <c r="G1085" s="2">
        <v>39792.559108796297</v>
      </c>
      <c r="H1085" s="2">
        <v>44517.172407407408</v>
      </c>
    </row>
    <row r="1086" spans="1:8" x14ac:dyDescent="0.25">
      <c r="A1086" t="s">
        <v>4158</v>
      </c>
      <c r="B1086">
        <v>1342</v>
      </c>
      <c r="C1086" t="s">
        <v>3070</v>
      </c>
      <c r="D1086">
        <v>876801</v>
      </c>
      <c r="E1086" t="s">
        <v>1377</v>
      </c>
      <c r="F1086">
        <v>5</v>
      </c>
      <c r="G1086" s="2">
        <v>42333.476967592593</v>
      </c>
      <c r="H1086" s="2">
        <v>44842.355983796297</v>
      </c>
    </row>
    <row r="1087" spans="1:8" x14ac:dyDescent="0.25">
      <c r="A1087" t="s">
        <v>4159</v>
      </c>
      <c r="B1087">
        <v>1846</v>
      </c>
      <c r="C1087" t="s">
        <v>3070</v>
      </c>
      <c r="D1087">
        <v>2933858</v>
      </c>
      <c r="E1087" t="s">
        <v>1377</v>
      </c>
      <c r="F1087">
        <v>7.47</v>
      </c>
      <c r="G1087" s="2">
        <v>42562.845601851863</v>
      </c>
      <c r="H1087" s="2">
        <v>44964.855451388888</v>
      </c>
    </row>
    <row r="1088" spans="1:8" x14ac:dyDescent="0.25">
      <c r="A1088" t="s">
        <v>4160</v>
      </c>
      <c r="B1088">
        <v>1905</v>
      </c>
      <c r="C1088" t="s">
        <v>3070</v>
      </c>
      <c r="D1088">
        <v>3062967</v>
      </c>
      <c r="E1088" t="s">
        <v>3071</v>
      </c>
      <c r="F1088">
        <v>6.71</v>
      </c>
      <c r="G1088" s="2">
        <v>41315.72488425926</v>
      </c>
      <c r="H1088" s="2">
        <v>45022.20758101852</v>
      </c>
    </row>
    <row r="1089" spans="1:8" x14ac:dyDescent="0.25">
      <c r="A1089" t="s">
        <v>4161</v>
      </c>
      <c r="B1089">
        <v>1534</v>
      </c>
      <c r="C1089" t="s">
        <v>3068</v>
      </c>
      <c r="D1089">
        <v>1861021</v>
      </c>
      <c r="E1089" t="s">
        <v>1374</v>
      </c>
      <c r="F1089">
        <v>8.43</v>
      </c>
      <c r="G1089" s="2">
        <v>40542.127303240741</v>
      </c>
      <c r="H1089" s="2">
        <v>44574.708449074067</v>
      </c>
    </row>
    <row r="1090" spans="1:8" x14ac:dyDescent="0.25">
      <c r="A1090" t="s">
        <v>4162</v>
      </c>
      <c r="B1090">
        <v>1123</v>
      </c>
      <c r="C1090" t="s">
        <v>3080</v>
      </c>
      <c r="D1090">
        <v>975462</v>
      </c>
      <c r="E1090" t="s">
        <v>3071</v>
      </c>
      <c r="F1090">
        <v>6.52</v>
      </c>
      <c r="G1090" s="2">
        <v>44471.911932870367</v>
      </c>
      <c r="H1090" s="2">
        <v>45106.78496527778</v>
      </c>
    </row>
    <row r="1091" spans="1:8" x14ac:dyDescent="0.25">
      <c r="A1091" t="s">
        <v>4163</v>
      </c>
      <c r="B1091">
        <v>1665</v>
      </c>
      <c r="C1091" t="s">
        <v>3077</v>
      </c>
      <c r="D1091">
        <v>416686</v>
      </c>
      <c r="E1091" t="s">
        <v>1374</v>
      </c>
      <c r="F1091">
        <v>9.73</v>
      </c>
      <c r="G1091" s="2">
        <v>43119.300532407397</v>
      </c>
      <c r="H1091" s="2">
        <v>45122.99454861111</v>
      </c>
    </row>
    <row r="1092" spans="1:8" x14ac:dyDescent="0.25">
      <c r="A1092" t="s">
        <v>4164</v>
      </c>
      <c r="B1092">
        <v>1067</v>
      </c>
      <c r="C1092" t="s">
        <v>3068</v>
      </c>
      <c r="D1092">
        <v>4390226</v>
      </c>
      <c r="E1092" t="s">
        <v>3071</v>
      </c>
      <c r="F1092">
        <v>8.1999999999999993</v>
      </c>
      <c r="G1092" s="2">
        <v>43129.293773148151</v>
      </c>
      <c r="H1092" s="2">
        <v>44968.564756944441</v>
      </c>
    </row>
    <row r="1093" spans="1:8" x14ac:dyDescent="0.25">
      <c r="A1093" t="s">
        <v>4165</v>
      </c>
      <c r="B1093">
        <v>1271</v>
      </c>
      <c r="C1093" t="s">
        <v>3087</v>
      </c>
      <c r="D1093">
        <v>1915297</v>
      </c>
      <c r="E1093" t="s">
        <v>3071</v>
      </c>
      <c r="F1093">
        <v>6.22</v>
      </c>
      <c r="G1093" s="2">
        <v>41973.497129629628</v>
      </c>
      <c r="H1093" s="2">
        <v>44517.964895833327</v>
      </c>
    </row>
    <row r="1094" spans="1:8" x14ac:dyDescent="0.25">
      <c r="A1094" t="s">
        <v>4166</v>
      </c>
      <c r="B1094">
        <v>1934</v>
      </c>
      <c r="C1094" t="s">
        <v>3077</v>
      </c>
      <c r="D1094">
        <v>402670</v>
      </c>
      <c r="E1094" t="s">
        <v>1377</v>
      </c>
      <c r="F1094">
        <v>5.31</v>
      </c>
      <c r="G1094" s="2">
        <v>41328.500173611108</v>
      </c>
      <c r="H1094" s="2">
        <v>45023.828275462962</v>
      </c>
    </row>
    <row r="1095" spans="1:8" x14ac:dyDescent="0.25">
      <c r="A1095" t="s">
        <v>4167</v>
      </c>
      <c r="B1095">
        <v>1716</v>
      </c>
      <c r="C1095" t="s">
        <v>3068</v>
      </c>
      <c r="D1095">
        <v>4764699</v>
      </c>
      <c r="E1095" t="s">
        <v>1377</v>
      </c>
      <c r="F1095">
        <v>5.56</v>
      </c>
      <c r="G1095" s="2">
        <v>43191.056631944448</v>
      </c>
      <c r="H1095" s="2">
        <v>44941.62667824074</v>
      </c>
    </row>
    <row r="1096" spans="1:8" x14ac:dyDescent="0.25">
      <c r="A1096" t="s">
        <v>4168</v>
      </c>
      <c r="B1096">
        <v>1944</v>
      </c>
      <c r="C1096" t="s">
        <v>3068</v>
      </c>
      <c r="D1096">
        <v>703204</v>
      </c>
      <c r="E1096" t="s">
        <v>1377</v>
      </c>
      <c r="F1096">
        <v>7.21</v>
      </c>
      <c r="G1096" s="2">
        <v>40622.198055555556</v>
      </c>
      <c r="H1096" s="2">
        <v>44598.488819444443</v>
      </c>
    </row>
    <row r="1097" spans="1:8" x14ac:dyDescent="0.25">
      <c r="A1097" t="s">
        <v>4169</v>
      </c>
      <c r="B1097">
        <v>2414</v>
      </c>
      <c r="C1097" t="s">
        <v>3087</v>
      </c>
      <c r="D1097">
        <v>4960492</v>
      </c>
      <c r="E1097" t="s">
        <v>1374</v>
      </c>
      <c r="F1097">
        <v>6.7</v>
      </c>
      <c r="G1097" s="2">
        <v>41138.62709490741</v>
      </c>
      <c r="H1097" s="2">
        <v>44483.714768518519</v>
      </c>
    </row>
    <row r="1098" spans="1:8" x14ac:dyDescent="0.25">
      <c r="A1098" t="s">
        <v>4170</v>
      </c>
      <c r="B1098">
        <v>1340</v>
      </c>
      <c r="C1098" t="s">
        <v>3068</v>
      </c>
      <c r="D1098">
        <v>2704832</v>
      </c>
      <c r="E1098" t="s">
        <v>1377</v>
      </c>
      <c r="F1098">
        <v>8.74</v>
      </c>
      <c r="G1098" s="2">
        <v>44762.094502314823</v>
      </c>
      <c r="H1098" s="2">
        <v>44713.094502314823</v>
      </c>
    </row>
    <row r="1099" spans="1:8" x14ac:dyDescent="0.25">
      <c r="A1099" t="s">
        <v>4171</v>
      </c>
      <c r="B1099">
        <v>1056</v>
      </c>
      <c r="C1099" t="s">
        <v>3087</v>
      </c>
      <c r="D1099">
        <v>4671475</v>
      </c>
      <c r="E1099" t="s">
        <v>1374</v>
      </c>
      <c r="F1099">
        <v>8.57</v>
      </c>
      <c r="G1099" s="2">
        <v>42780.824016203696</v>
      </c>
      <c r="H1099" s="2">
        <v>44542.663923611108</v>
      </c>
    </row>
    <row r="1100" spans="1:8" x14ac:dyDescent="0.25">
      <c r="A1100" t="s">
        <v>4172</v>
      </c>
      <c r="B1100">
        <v>1614</v>
      </c>
      <c r="C1100" t="s">
        <v>3080</v>
      </c>
      <c r="D1100">
        <v>2761879</v>
      </c>
      <c r="E1100" t="s">
        <v>1374</v>
      </c>
      <c r="F1100">
        <v>7.21</v>
      </c>
      <c r="G1100" s="2">
        <v>42439.761099537027</v>
      </c>
      <c r="H1100" s="2">
        <v>44958.762743055559</v>
      </c>
    </row>
    <row r="1101" spans="1:8" x14ac:dyDescent="0.25">
      <c r="A1101" t="s">
        <v>4173</v>
      </c>
      <c r="B1101">
        <v>1999</v>
      </c>
      <c r="C1101" t="s">
        <v>3077</v>
      </c>
      <c r="D1101">
        <v>4942368</v>
      </c>
      <c r="E1101" t="s">
        <v>1377</v>
      </c>
      <c r="F1101">
        <v>7.62</v>
      </c>
      <c r="G1101" s="2">
        <v>42582.470891203702</v>
      </c>
      <c r="H1101" s="2">
        <v>44750.646458333344</v>
      </c>
    </row>
    <row r="1102" spans="1:8" x14ac:dyDescent="0.25">
      <c r="A1102" t="s">
        <v>4174</v>
      </c>
      <c r="B1102">
        <v>1056</v>
      </c>
      <c r="C1102" t="s">
        <v>3070</v>
      </c>
      <c r="D1102">
        <v>1594141</v>
      </c>
      <c r="E1102" t="s">
        <v>1374</v>
      </c>
      <c r="F1102">
        <v>7</v>
      </c>
      <c r="G1102" s="2">
        <v>43040.875393518523</v>
      </c>
      <c r="H1102" s="2">
        <v>44560.885659722233</v>
      </c>
    </row>
    <row r="1103" spans="1:8" x14ac:dyDescent="0.25">
      <c r="A1103" t="s">
        <v>4175</v>
      </c>
      <c r="B1103">
        <v>1662</v>
      </c>
      <c r="C1103" t="s">
        <v>3080</v>
      </c>
      <c r="D1103">
        <v>3887825</v>
      </c>
      <c r="E1103" t="s">
        <v>1377</v>
      </c>
      <c r="F1103">
        <v>8.4</v>
      </c>
      <c r="G1103" s="2">
        <v>41395.846354166657</v>
      </c>
      <c r="H1103" s="2">
        <v>44832.155347222222</v>
      </c>
    </row>
    <row r="1104" spans="1:8" x14ac:dyDescent="0.25">
      <c r="A1104" t="s">
        <v>4176</v>
      </c>
      <c r="B1104">
        <v>2240</v>
      </c>
      <c r="C1104" t="s">
        <v>3068</v>
      </c>
      <c r="D1104">
        <v>3965662</v>
      </c>
      <c r="E1104" t="s">
        <v>1374</v>
      </c>
      <c r="F1104">
        <v>5.88</v>
      </c>
      <c r="G1104" s="2">
        <v>43984.047500000001</v>
      </c>
      <c r="H1104" s="2">
        <v>44896.043310185189</v>
      </c>
    </row>
    <row r="1105" spans="1:8" x14ac:dyDescent="0.25">
      <c r="A1105" t="s">
        <v>4177</v>
      </c>
      <c r="B1105">
        <v>1827</v>
      </c>
      <c r="C1105" t="s">
        <v>3087</v>
      </c>
      <c r="D1105">
        <v>3318256</v>
      </c>
      <c r="E1105" t="s">
        <v>1374</v>
      </c>
      <c r="F1105">
        <v>8.5399999999999991</v>
      </c>
      <c r="G1105" s="2">
        <v>43560.850439814807</v>
      </c>
      <c r="H1105" s="2">
        <v>44814.659791666672</v>
      </c>
    </row>
    <row r="1106" spans="1:8" x14ac:dyDescent="0.25">
      <c r="A1106" t="s">
        <v>4178</v>
      </c>
      <c r="B1106">
        <v>1234</v>
      </c>
      <c r="C1106" t="s">
        <v>3077</v>
      </c>
      <c r="D1106">
        <v>4563648</v>
      </c>
      <c r="E1106" t="s">
        <v>3071</v>
      </c>
      <c r="F1106">
        <v>5.44</v>
      </c>
      <c r="G1106" s="2">
        <v>41199.338831018518</v>
      </c>
      <c r="H1106" s="2">
        <v>44628.077673611107</v>
      </c>
    </row>
    <row r="1107" spans="1:8" x14ac:dyDescent="0.25">
      <c r="A1107" t="s">
        <v>4179</v>
      </c>
      <c r="B1107">
        <v>1851</v>
      </c>
      <c r="C1107" t="s">
        <v>3087</v>
      </c>
      <c r="D1107">
        <v>279604</v>
      </c>
      <c r="E1107" t="s">
        <v>1374</v>
      </c>
      <c r="F1107">
        <v>7.45</v>
      </c>
      <c r="G1107" s="2">
        <v>40433.222951388889</v>
      </c>
      <c r="H1107" s="2">
        <v>44767.85019675926</v>
      </c>
    </row>
    <row r="1108" spans="1:8" x14ac:dyDescent="0.25">
      <c r="A1108" t="s">
        <v>4180</v>
      </c>
      <c r="B1108">
        <v>1906</v>
      </c>
      <c r="C1108" t="s">
        <v>3068</v>
      </c>
      <c r="D1108">
        <v>2055767</v>
      </c>
      <c r="E1108" t="s">
        <v>1377</v>
      </c>
      <c r="F1108">
        <v>7.95</v>
      </c>
      <c r="G1108" s="2">
        <v>41207.994004629632</v>
      </c>
      <c r="H1108" s="2">
        <v>44947.474560185183</v>
      </c>
    </row>
    <row r="1109" spans="1:8" x14ac:dyDescent="0.25">
      <c r="A1109" t="s">
        <v>4181</v>
      </c>
      <c r="B1109">
        <v>1385</v>
      </c>
      <c r="C1109" t="s">
        <v>3068</v>
      </c>
      <c r="D1109">
        <v>2118712</v>
      </c>
      <c r="E1109" t="s">
        <v>3071</v>
      </c>
      <c r="F1109">
        <v>5.4</v>
      </c>
      <c r="G1109" s="2">
        <v>43259.04724537037</v>
      </c>
      <c r="H1109" s="2">
        <v>44971.044999999998</v>
      </c>
    </row>
    <row r="1110" spans="1:8" x14ac:dyDescent="0.25">
      <c r="A1110" t="s">
        <v>4182</v>
      </c>
      <c r="B1110">
        <v>2500</v>
      </c>
      <c r="C1110" t="s">
        <v>3087</v>
      </c>
      <c r="D1110">
        <v>793332</v>
      </c>
      <c r="E1110" t="s">
        <v>1377</v>
      </c>
      <c r="F1110">
        <v>5.54</v>
      </c>
      <c r="G1110" s="2">
        <v>43932.495347222219</v>
      </c>
      <c r="H1110" s="2">
        <v>44952.680208333331</v>
      </c>
    </row>
    <row r="1111" spans="1:8" x14ac:dyDescent="0.25">
      <c r="A1111" t="s">
        <v>4183</v>
      </c>
      <c r="B1111">
        <v>1269</v>
      </c>
      <c r="C1111" t="s">
        <v>3087</v>
      </c>
      <c r="D1111">
        <v>2614697</v>
      </c>
      <c r="E1111" t="s">
        <v>1374</v>
      </c>
      <c r="F1111">
        <v>6.74</v>
      </c>
      <c r="G1111" s="2">
        <v>39953.091134259259</v>
      </c>
      <c r="H1111" s="2">
        <v>45042.17695601852</v>
      </c>
    </row>
    <row r="1112" spans="1:8" x14ac:dyDescent="0.25">
      <c r="A1112" t="s">
        <v>4184</v>
      </c>
      <c r="B1112">
        <v>2391</v>
      </c>
      <c r="C1112" t="s">
        <v>3087</v>
      </c>
      <c r="D1112">
        <v>4841869</v>
      </c>
      <c r="E1112" t="s">
        <v>3071</v>
      </c>
      <c r="F1112">
        <v>6.79</v>
      </c>
      <c r="G1112" s="2">
        <v>44653.404247685183</v>
      </c>
      <c r="H1112" s="2">
        <v>44900.805752314824</v>
      </c>
    </row>
    <row r="1113" spans="1:8" x14ac:dyDescent="0.25">
      <c r="A1113" t="s">
        <v>4185</v>
      </c>
      <c r="B1113">
        <v>2343</v>
      </c>
      <c r="C1113" t="s">
        <v>3068</v>
      </c>
      <c r="D1113">
        <v>206356</v>
      </c>
      <c r="E1113" t="s">
        <v>1374</v>
      </c>
      <c r="F1113">
        <v>7.77</v>
      </c>
      <c r="G1113" s="2">
        <v>44747.810949074083</v>
      </c>
      <c r="H1113" s="2">
        <v>44727.810949074083</v>
      </c>
    </row>
    <row r="1114" spans="1:8" x14ac:dyDescent="0.25">
      <c r="A1114" t="s">
        <v>4186</v>
      </c>
      <c r="B1114">
        <v>1862</v>
      </c>
      <c r="C1114" t="s">
        <v>3080</v>
      </c>
      <c r="D1114">
        <v>1567911</v>
      </c>
      <c r="E1114" t="s">
        <v>1374</v>
      </c>
      <c r="F1114">
        <v>8.2200000000000006</v>
      </c>
      <c r="G1114" s="2">
        <v>42115.288587962961</v>
      </c>
      <c r="H1114" s="2">
        <v>44637.32130787037</v>
      </c>
    </row>
    <row r="1115" spans="1:8" x14ac:dyDescent="0.25">
      <c r="A1115" t="s">
        <v>4187</v>
      </c>
      <c r="B1115">
        <v>2220</v>
      </c>
      <c r="C1115" t="s">
        <v>3070</v>
      </c>
      <c r="D1115">
        <v>1240212</v>
      </c>
      <c r="E1115" t="s">
        <v>1374</v>
      </c>
      <c r="F1115">
        <v>5.86</v>
      </c>
      <c r="G1115" s="2">
        <v>42486.714398148149</v>
      </c>
      <c r="H1115" s="2">
        <v>44985.627638888887</v>
      </c>
    </row>
    <row r="1116" spans="1:8" x14ac:dyDescent="0.25">
      <c r="A1116" t="s">
        <v>4188</v>
      </c>
      <c r="B1116">
        <v>1488</v>
      </c>
      <c r="C1116" t="s">
        <v>3080</v>
      </c>
      <c r="D1116">
        <v>352349</v>
      </c>
      <c r="E1116" t="s">
        <v>1374</v>
      </c>
      <c r="F1116">
        <v>8.7799999999999994</v>
      </c>
      <c r="G1116" s="2">
        <v>43541.717118055552</v>
      </c>
      <c r="H1116" s="2">
        <v>45095.823298611111</v>
      </c>
    </row>
    <row r="1117" spans="1:8" x14ac:dyDescent="0.25">
      <c r="A1117" t="s">
        <v>4189</v>
      </c>
      <c r="B1117">
        <v>1601</v>
      </c>
      <c r="C1117" t="s">
        <v>3080</v>
      </c>
      <c r="D1117">
        <v>4190989</v>
      </c>
      <c r="E1117" t="s">
        <v>3071</v>
      </c>
      <c r="F1117">
        <v>7</v>
      </c>
      <c r="G1117" s="2">
        <v>42105.662708333337</v>
      </c>
      <c r="H1117" s="2">
        <v>45122.127662037034</v>
      </c>
    </row>
    <row r="1118" spans="1:8" x14ac:dyDescent="0.25">
      <c r="A1118" t="s">
        <v>4190</v>
      </c>
      <c r="B1118">
        <v>2063</v>
      </c>
      <c r="C1118" t="s">
        <v>3068</v>
      </c>
      <c r="D1118">
        <v>2295134</v>
      </c>
      <c r="E1118" t="s">
        <v>3071</v>
      </c>
      <c r="F1118">
        <v>7.55</v>
      </c>
      <c r="G1118" s="2">
        <v>42946.829317129632</v>
      </c>
      <c r="H1118" s="2">
        <v>44632.726597222223</v>
      </c>
    </row>
    <row r="1119" spans="1:8" x14ac:dyDescent="0.25">
      <c r="A1119" t="s">
        <v>4191</v>
      </c>
      <c r="B1119">
        <v>1011</v>
      </c>
      <c r="C1119" t="s">
        <v>3075</v>
      </c>
      <c r="D1119">
        <v>2670753</v>
      </c>
      <c r="E1119" t="s">
        <v>3071</v>
      </c>
      <c r="F1119">
        <v>9.16</v>
      </c>
      <c r="G1119" s="2">
        <v>40029.657349537039</v>
      </c>
      <c r="H1119" s="2">
        <v>44699.709398148138</v>
      </c>
    </row>
    <row r="1120" spans="1:8" x14ac:dyDescent="0.25">
      <c r="A1120" t="s">
        <v>4192</v>
      </c>
      <c r="B1120">
        <v>1522</v>
      </c>
      <c r="C1120" t="s">
        <v>3087</v>
      </c>
      <c r="D1120">
        <v>4187347</v>
      </c>
      <c r="E1120" t="s">
        <v>1377</v>
      </c>
      <c r="F1120">
        <v>8.31</v>
      </c>
      <c r="G1120" s="2">
        <v>41396.972048611111</v>
      </c>
      <c r="H1120" s="2">
        <v>44967.478541666656</v>
      </c>
    </row>
    <row r="1121" spans="1:8" x14ac:dyDescent="0.25">
      <c r="A1121" t="s">
        <v>4193</v>
      </c>
      <c r="B1121">
        <v>2475</v>
      </c>
      <c r="C1121" t="s">
        <v>3070</v>
      </c>
      <c r="D1121">
        <v>2683662</v>
      </c>
      <c r="E1121" t="s">
        <v>1377</v>
      </c>
      <c r="F1121">
        <v>8.6</v>
      </c>
      <c r="G1121" s="2">
        <v>44183.73846064815</v>
      </c>
      <c r="H1121" s="2">
        <v>44586.322187500002</v>
      </c>
    </row>
    <row r="1122" spans="1:8" x14ac:dyDescent="0.25">
      <c r="A1122" t="s">
        <v>4194</v>
      </c>
      <c r="B1122">
        <v>2063</v>
      </c>
      <c r="C1122" t="s">
        <v>3080</v>
      </c>
      <c r="D1122">
        <v>1815842</v>
      </c>
      <c r="E1122" t="s">
        <v>3071</v>
      </c>
      <c r="F1122">
        <v>5.75</v>
      </c>
      <c r="G1122" s="2">
        <v>42246.188715277778</v>
      </c>
      <c r="H1122" s="2">
        <v>44652.266145833331</v>
      </c>
    </row>
    <row r="1123" spans="1:8" x14ac:dyDescent="0.25">
      <c r="A1123" t="s">
        <v>4195</v>
      </c>
      <c r="B1123">
        <v>2425</v>
      </c>
      <c r="C1123" t="s">
        <v>3087</v>
      </c>
      <c r="D1123">
        <v>1535138</v>
      </c>
      <c r="E1123" t="s">
        <v>1377</v>
      </c>
      <c r="F1123">
        <v>5.66</v>
      </c>
      <c r="G1123" s="2">
        <v>43978.139884259261</v>
      </c>
      <c r="H1123" s="2">
        <v>44569.01635416667</v>
      </c>
    </row>
    <row r="1124" spans="1:8" x14ac:dyDescent="0.25">
      <c r="A1124" t="s">
        <v>4196</v>
      </c>
      <c r="B1124">
        <v>1946</v>
      </c>
      <c r="C1124" t="s">
        <v>3068</v>
      </c>
      <c r="D1124">
        <v>802876</v>
      </c>
      <c r="E1124" t="s">
        <v>1377</v>
      </c>
      <c r="F1124">
        <v>5.63</v>
      </c>
      <c r="G1124" s="2">
        <v>43974.705138888887</v>
      </c>
      <c r="H1124" s="2">
        <v>44608.666851851849</v>
      </c>
    </row>
    <row r="1125" spans="1:8" x14ac:dyDescent="0.25">
      <c r="A1125" t="s">
        <v>4197</v>
      </c>
      <c r="B1125">
        <v>1416</v>
      </c>
      <c r="C1125" t="s">
        <v>3070</v>
      </c>
      <c r="D1125">
        <v>3462214</v>
      </c>
      <c r="E1125" t="s">
        <v>1377</v>
      </c>
      <c r="F1125">
        <v>8.64</v>
      </c>
      <c r="G1125" s="2">
        <v>41505.514710648153</v>
      </c>
      <c r="H1125" s="2">
        <v>44655.342673611107</v>
      </c>
    </row>
    <row r="1126" spans="1:8" x14ac:dyDescent="0.25">
      <c r="A1126" t="s">
        <v>4198</v>
      </c>
      <c r="B1126">
        <v>1447</v>
      </c>
      <c r="C1126" t="s">
        <v>3075</v>
      </c>
      <c r="D1126">
        <v>4213710</v>
      </c>
      <c r="E1126" t="s">
        <v>1374</v>
      </c>
      <c r="F1126">
        <v>9.33</v>
      </c>
      <c r="G1126" s="2">
        <v>44792.625347222223</v>
      </c>
      <c r="H1126" s="2">
        <v>44785.625347222223</v>
      </c>
    </row>
    <row r="1127" spans="1:8" x14ac:dyDescent="0.25">
      <c r="A1127" t="s">
        <v>4199</v>
      </c>
      <c r="B1127">
        <v>2280</v>
      </c>
      <c r="C1127" t="s">
        <v>3077</v>
      </c>
      <c r="D1127">
        <v>4071977</v>
      </c>
      <c r="E1127" t="s">
        <v>1374</v>
      </c>
      <c r="F1127">
        <v>7.3</v>
      </c>
      <c r="G1127" s="2">
        <v>42706.304351851853</v>
      </c>
      <c r="H1127" s="2">
        <v>45095.665983796287</v>
      </c>
    </row>
    <row r="1128" spans="1:8" x14ac:dyDescent="0.25">
      <c r="A1128" t="s">
        <v>4200</v>
      </c>
      <c r="B1128">
        <v>2005</v>
      </c>
      <c r="C1128" t="s">
        <v>3080</v>
      </c>
      <c r="D1128">
        <v>597903</v>
      </c>
      <c r="E1128" t="s">
        <v>3071</v>
      </c>
      <c r="F1128">
        <v>7.39</v>
      </c>
      <c r="G1128" s="2">
        <v>42738.303576388891</v>
      </c>
      <c r="H1128" s="2">
        <v>45120.286747685182</v>
      </c>
    </row>
    <row r="1129" spans="1:8" x14ac:dyDescent="0.25">
      <c r="A1129" t="s">
        <v>4201</v>
      </c>
      <c r="B1129">
        <v>1467</v>
      </c>
      <c r="C1129" t="s">
        <v>3087</v>
      </c>
      <c r="D1129">
        <v>1635778</v>
      </c>
      <c r="E1129" t="s">
        <v>3071</v>
      </c>
      <c r="F1129">
        <v>8.24</v>
      </c>
      <c r="G1129" s="2">
        <v>41971.559699074067</v>
      </c>
      <c r="H1129" s="2">
        <v>44750.214328703703</v>
      </c>
    </row>
    <row r="1130" spans="1:8" x14ac:dyDescent="0.25">
      <c r="A1130" t="s">
        <v>4202</v>
      </c>
      <c r="B1130">
        <v>2312</v>
      </c>
      <c r="C1130" t="s">
        <v>3080</v>
      </c>
      <c r="D1130">
        <v>2385666</v>
      </c>
      <c r="E1130" t="s">
        <v>1374</v>
      </c>
      <c r="F1130">
        <v>6.54</v>
      </c>
      <c r="G1130" s="2">
        <v>42042.002604166657</v>
      </c>
      <c r="H1130" s="2">
        <v>44781.737395833326</v>
      </c>
    </row>
    <row r="1131" spans="1:8" x14ac:dyDescent="0.25">
      <c r="A1131" t="s">
        <v>4203</v>
      </c>
      <c r="B1131">
        <v>1070</v>
      </c>
      <c r="C1131" t="s">
        <v>3080</v>
      </c>
      <c r="D1131">
        <v>2957451</v>
      </c>
      <c r="E1131" t="s">
        <v>1374</v>
      </c>
      <c r="F1131">
        <v>6.54</v>
      </c>
      <c r="G1131" s="2">
        <v>43023.408020833333</v>
      </c>
      <c r="H1131" s="2">
        <v>44694.641076388893</v>
      </c>
    </row>
    <row r="1132" spans="1:8" x14ac:dyDescent="0.25">
      <c r="A1132" t="s">
        <v>4204</v>
      </c>
      <c r="B1132">
        <v>1569</v>
      </c>
      <c r="C1132" t="s">
        <v>3075</v>
      </c>
      <c r="D1132">
        <v>3821837</v>
      </c>
      <c r="E1132" t="s">
        <v>1374</v>
      </c>
      <c r="F1132">
        <v>6.94</v>
      </c>
      <c r="G1132" s="2">
        <v>42695.639502314807</v>
      </c>
      <c r="H1132" s="2">
        <v>44761.159594907411</v>
      </c>
    </row>
    <row r="1133" spans="1:8" x14ac:dyDescent="0.25">
      <c r="A1133" t="s">
        <v>4205</v>
      </c>
      <c r="B1133">
        <v>1470</v>
      </c>
      <c r="C1133" t="s">
        <v>3087</v>
      </c>
      <c r="D1133">
        <v>2581427</v>
      </c>
      <c r="E1133" t="s">
        <v>1377</v>
      </c>
      <c r="F1133">
        <v>6.62</v>
      </c>
      <c r="G1133" s="2">
        <v>41285.980717592603</v>
      </c>
      <c r="H1133" s="2">
        <v>44514.116932870369</v>
      </c>
    </row>
    <row r="1134" spans="1:8" x14ac:dyDescent="0.25">
      <c r="A1134" t="s">
        <v>4206</v>
      </c>
      <c r="B1134">
        <v>1813</v>
      </c>
      <c r="C1134" t="s">
        <v>3070</v>
      </c>
      <c r="D1134">
        <v>927342</v>
      </c>
      <c r="E1134" t="s">
        <v>3071</v>
      </c>
      <c r="F1134">
        <v>8.6</v>
      </c>
      <c r="G1134" s="2">
        <v>42097.407685185193</v>
      </c>
      <c r="H1134" s="2">
        <v>45017.017442129632</v>
      </c>
    </row>
    <row r="1135" spans="1:8" x14ac:dyDescent="0.25">
      <c r="A1135" t="s">
        <v>4207</v>
      </c>
      <c r="B1135">
        <v>1711</v>
      </c>
      <c r="C1135" t="s">
        <v>3070</v>
      </c>
      <c r="D1135">
        <v>3410047</v>
      </c>
      <c r="E1135" t="s">
        <v>1374</v>
      </c>
      <c r="F1135">
        <v>6.19</v>
      </c>
      <c r="G1135" s="2">
        <v>41096.749351851853</v>
      </c>
      <c r="H1135" s="2">
        <v>44556.184201388889</v>
      </c>
    </row>
    <row r="1136" spans="1:8" x14ac:dyDescent="0.25">
      <c r="A1136" t="s">
        <v>4208</v>
      </c>
      <c r="B1136">
        <v>1424</v>
      </c>
      <c r="C1136" t="s">
        <v>3080</v>
      </c>
      <c r="D1136">
        <v>3245529</v>
      </c>
      <c r="E1136" t="s">
        <v>1374</v>
      </c>
      <c r="F1136">
        <v>5.68</v>
      </c>
      <c r="G1136" s="2">
        <v>43017.523113425923</v>
      </c>
      <c r="H1136" s="2">
        <v>44849.891967592594</v>
      </c>
    </row>
    <row r="1137" spans="1:8" x14ac:dyDescent="0.25">
      <c r="A1137" t="s">
        <v>4209</v>
      </c>
      <c r="B1137">
        <v>1432</v>
      </c>
      <c r="C1137" t="s">
        <v>3075</v>
      </c>
      <c r="D1137">
        <v>4472573</v>
      </c>
      <c r="E1137" t="s">
        <v>3071</v>
      </c>
      <c r="F1137">
        <v>5.41</v>
      </c>
      <c r="G1137" s="2">
        <v>44337.386944444443</v>
      </c>
      <c r="H1137" s="2">
        <v>44875.991423611107</v>
      </c>
    </row>
    <row r="1138" spans="1:8" x14ac:dyDescent="0.25">
      <c r="A1138" t="s">
        <v>4210</v>
      </c>
      <c r="B1138">
        <v>1752</v>
      </c>
      <c r="C1138" t="s">
        <v>3070</v>
      </c>
      <c r="D1138">
        <v>3560710</v>
      </c>
      <c r="E1138" t="s">
        <v>1374</v>
      </c>
      <c r="F1138">
        <v>9.52</v>
      </c>
      <c r="G1138" s="2">
        <v>42395.477037037039</v>
      </c>
      <c r="H1138" s="2">
        <v>45056.835243055553</v>
      </c>
    </row>
    <row r="1139" spans="1:8" x14ac:dyDescent="0.25">
      <c r="A1139" t="s">
        <v>4211</v>
      </c>
      <c r="B1139">
        <v>1365</v>
      </c>
      <c r="C1139" t="s">
        <v>3068</v>
      </c>
      <c r="D1139">
        <v>468190</v>
      </c>
      <c r="E1139" t="s">
        <v>1377</v>
      </c>
      <c r="F1139">
        <v>9.1</v>
      </c>
      <c r="G1139" s="2">
        <v>40644.176886574067</v>
      </c>
      <c r="H1139" s="2">
        <v>44672.333437499998</v>
      </c>
    </row>
    <row r="1140" spans="1:8" x14ac:dyDescent="0.25">
      <c r="A1140" t="s">
        <v>4212</v>
      </c>
      <c r="B1140">
        <v>1448</v>
      </c>
      <c r="C1140" t="s">
        <v>3077</v>
      </c>
      <c r="D1140">
        <v>3430974</v>
      </c>
      <c r="E1140" t="s">
        <v>3071</v>
      </c>
      <c r="F1140">
        <v>6.32</v>
      </c>
      <c r="G1140" s="2">
        <v>41228.66578703704</v>
      </c>
      <c r="H1140" s="2">
        <v>44571.627372685187</v>
      </c>
    </row>
    <row r="1141" spans="1:8" x14ac:dyDescent="0.25">
      <c r="A1141" t="s">
        <v>4213</v>
      </c>
      <c r="B1141">
        <v>1211</v>
      </c>
      <c r="C1141" t="s">
        <v>3070</v>
      </c>
      <c r="D1141">
        <v>885822</v>
      </c>
      <c r="E1141" t="s">
        <v>3071</v>
      </c>
      <c r="F1141">
        <v>8.6999999999999993</v>
      </c>
      <c r="G1141" s="2">
        <v>41139.20616898148</v>
      </c>
      <c r="H1141" s="2">
        <v>44962.938900462963</v>
      </c>
    </row>
    <row r="1142" spans="1:8" x14ac:dyDescent="0.25">
      <c r="A1142" t="s">
        <v>4214</v>
      </c>
      <c r="B1142">
        <v>1711</v>
      </c>
      <c r="C1142" t="s">
        <v>3075</v>
      </c>
      <c r="D1142">
        <v>2520337</v>
      </c>
      <c r="E1142" t="s">
        <v>3071</v>
      </c>
      <c r="F1142">
        <v>6.36</v>
      </c>
      <c r="G1142" s="2">
        <v>43705.630370370367</v>
      </c>
      <c r="H1142" s="2">
        <v>44528.196967592587</v>
      </c>
    </row>
    <row r="1143" spans="1:8" x14ac:dyDescent="0.25">
      <c r="A1143" t="s">
        <v>4215</v>
      </c>
      <c r="B1143">
        <v>1951</v>
      </c>
      <c r="C1143" t="s">
        <v>3075</v>
      </c>
      <c r="D1143">
        <v>2853549</v>
      </c>
      <c r="E1143" t="s">
        <v>3071</v>
      </c>
      <c r="F1143">
        <v>9.9</v>
      </c>
      <c r="G1143" s="2">
        <v>43738.257222222222</v>
      </c>
      <c r="H1143" s="2">
        <v>44898.519097222219</v>
      </c>
    </row>
    <row r="1144" spans="1:8" x14ac:dyDescent="0.25">
      <c r="A1144" t="s">
        <v>4216</v>
      </c>
      <c r="B1144">
        <v>1924</v>
      </c>
      <c r="C1144" t="s">
        <v>3087</v>
      </c>
      <c r="D1144">
        <v>2127019</v>
      </c>
      <c r="E1144" t="s">
        <v>1377</v>
      </c>
      <c r="F1144">
        <v>9.27</v>
      </c>
      <c r="G1144" s="2">
        <v>41170.552256944437</v>
      </c>
      <c r="H1144" s="2">
        <v>44618.060300925928</v>
      </c>
    </row>
    <row r="1145" spans="1:8" x14ac:dyDescent="0.25">
      <c r="A1145" t="s">
        <v>4217</v>
      </c>
      <c r="B1145">
        <v>1950</v>
      </c>
      <c r="C1145" t="s">
        <v>3080</v>
      </c>
      <c r="D1145">
        <v>3038694</v>
      </c>
      <c r="E1145" t="s">
        <v>3071</v>
      </c>
      <c r="F1145">
        <v>7.58</v>
      </c>
      <c r="G1145" s="2">
        <v>40323.817511574067</v>
      </c>
      <c r="H1145" s="2">
        <v>44547.816701388889</v>
      </c>
    </row>
    <row r="1146" spans="1:8" x14ac:dyDescent="0.25">
      <c r="A1146" t="s">
        <v>4218</v>
      </c>
      <c r="B1146">
        <v>1718</v>
      </c>
      <c r="C1146" t="s">
        <v>3068</v>
      </c>
      <c r="D1146">
        <v>4910858</v>
      </c>
      <c r="E1146" t="s">
        <v>1377</v>
      </c>
      <c r="F1146">
        <v>8.7100000000000009</v>
      </c>
      <c r="G1146" s="2">
        <v>43419.847268518519</v>
      </c>
      <c r="H1146" s="2">
        <v>45062.658206018517</v>
      </c>
    </row>
    <row r="1147" spans="1:8" x14ac:dyDescent="0.25">
      <c r="A1147" t="s">
        <v>4219</v>
      </c>
      <c r="B1147">
        <v>1312</v>
      </c>
      <c r="C1147" t="s">
        <v>3075</v>
      </c>
      <c r="D1147">
        <v>2479545</v>
      </c>
      <c r="E1147" t="s">
        <v>1374</v>
      </c>
      <c r="F1147">
        <v>6.79</v>
      </c>
      <c r="G1147" s="2">
        <v>41614.265486111108</v>
      </c>
      <c r="H1147" s="2">
        <v>44718.533993055556</v>
      </c>
    </row>
    <row r="1148" spans="1:8" x14ac:dyDescent="0.25">
      <c r="A1148" t="s">
        <v>4220</v>
      </c>
      <c r="B1148">
        <v>2266</v>
      </c>
      <c r="C1148" t="s">
        <v>3068</v>
      </c>
      <c r="D1148">
        <v>4629617</v>
      </c>
      <c r="E1148" t="s">
        <v>3071</v>
      </c>
      <c r="F1148">
        <v>7.62</v>
      </c>
      <c r="G1148" s="2">
        <v>42880.367615740739</v>
      </c>
      <c r="H1148" s="2">
        <v>44591.734293981477</v>
      </c>
    </row>
    <row r="1149" spans="1:8" x14ac:dyDescent="0.25">
      <c r="A1149" t="s">
        <v>4221</v>
      </c>
      <c r="B1149">
        <v>2480</v>
      </c>
      <c r="C1149" t="s">
        <v>3087</v>
      </c>
      <c r="D1149">
        <v>2949969</v>
      </c>
      <c r="E1149" t="s">
        <v>1377</v>
      </c>
      <c r="F1149">
        <v>7.27</v>
      </c>
      <c r="G1149" s="2">
        <v>41779.35365740741</v>
      </c>
      <c r="H1149" s="2">
        <v>44803.481458333343</v>
      </c>
    </row>
    <row r="1150" spans="1:8" x14ac:dyDescent="0.25">
      <c r="A1150" t="s">
        <v>4222</v>
      </c>
      <c r="B1150">
        <v>2480</v>
      </c>
      <c r="C1150" t="s">
        <v>3068</v>
      </c>
      <c r="D1150">
        <v>766142</v>
      </c>
      <c r="E1150" t="s">
        <v>1377</v>
      </c>
      <c r="F1150">
        <v>6.6</v>
      </c>
      <c r="G1150" s="2">
        <v>42981.088819444441</v>
      </c>
      <c r="H1150" s="2">
        <v>44956.87804398148</v>
      </c>
    </row>
    <row r="1151" spans="1:8" x14ac:dyDescent="0.25">
      <c r="A1151" t="s">
        <v>4223</v>
      </c>
      <c r="B1151">
        <v>1925</v>
      </c>
      <c r="C1151" t="s">
        <v>3070</v>
      </c>
      <c r="D1151">
        <v>2245076</v>
      </c>
      <c r="E1151" t="s">
        <v>1377</v>
      </c>
      <c r="F1151">
        <v>6.59</v>
      </c>
      <c r="G1151" s="2">
        <v>44726.552361111113</v>
      </c>
      <c r="H1151" s="2">
        <v>45122.667569444442</v>
      </c>
    </row>
    <row r="1152" spans="1:8" x14ac:dyDescent="0.25">
      <c r="A1152" t="s">
        <v>4224</v>
      </c>
      <c r="B1152">
        <v>2095</v>
      </c>
      <c r="C1152" t="s">
        <v>3075</v>
      </c>
      <c r="D1152">
        <v>2177281</v>
      </c>
      <c r="E1152" t="s">
        <v>1377</v>
      </c>
      <c r="F1152">
        <v>9.82</v>
      </c>
      <c r="G1152" s="2">
        <v>40651.689976851849</v>
      </c>
      <c r="H1152" s="2">
        <v>44892.917708333327</v>
      </c>
    </row>
    <row r="1153" spans="1:8" x14ac:dyDescent="0.25">
      <c r="A1153" t="s">
        <v>4225</v>
      </c>
      <c r="B1153">
        <v>1789</v>
      </c>
      <c r="C1153" t="s">
        <v>3077</v>
      </c>
      <c r="D1153">
        <v>2064589</v>
      </c>
      <c r="E1153" t="s">
        <v>1377</v>
      </c>
      <c r="F1153">
        <v>9</v>
      </c>
      <c r="G1153" s="2">
        <v>41486.712754629632</v>
      </c>
      <c r="H1153" s="2">
        <v>44841.486250000002</v>
      </c>
    </row>
    <row r="1154" spans="1:8" x14ac:dyDescent="0.25">
      <c r="A1154" t="s">
        <v>4226</v>
      </c>
      <c r="B1154">
        <v>1648</v>
      </c>
      <c r="C1154" t="s">
        <v>3075</v>
      </c>
      <c r="D1154">
        <v>3161567</v>
      </c>
      <c r="E1154" t="s">
        <v>1377</v>
      </c>
      <c r="F1154">
        <v>9.84</v>
      </c>
      <c r="G1154" s="2">
        <v>43816.217916666668</v>
      </c>
      <c r="H1154" s="2">
        <v>45109.284201388888</v>
      </c>
    </row>
    <row r="1155" spans="1:8" x14ac:dyDescent="0.25">
      <c r="A1155" t="s">
        <v>4227</v>
      </c>
      <c r="B1155">
        <v>1355</v>
      </c>
      <c r="C1155" t="s">
        <v>3068</v>
      </c>
      <c r="D1155">
        <v>4720926</v>
      </c>
      <c r="E1155" t="s">
        <v>1377</v>
      </c>
      <c r="F1155">
        <v>8.56</v>
      </c>
      <c r="G1155" s="2">
        <v>42793.038981481477</v>
      </c>
      <c r="H1155" s="2">
        <v>44714.660729166673</v>
      </c>
    </row>
    <row r="1156" spans="1:8" x14ac:dyDescent="0.25">
      <c r="A1156" t="s">
        <v>4228</v>
      </c>
      <c r="B1156">
        <v>1189</v>
      </c>
      <c r="C1156" t="s">
        <v>3070</v>
      </c>
      <c r="D1156">
        <v>2552077</v>
      </c>
      <c r="E1156" t="s">
        <v>3071</v>
      </c>
      <c r="F1156">
        <v>8.4</v>
      </c>
      <c r="G1156" s="2">
        <v>42642.302048611113</v>
      </c>
      <c r="H1156" s="2">
        <v>44765.288495370369</v>
      </c>
    </row>
    <row r="1157" spans="1:8" x14ac:dyDescent="0.25">
      <c r="A1157" t="s">
        <v>4229</v>
      </c>
      <c r="B1157">
        <v>1768</v>
      </c>
      <c r="C1157" t="s">
        <v>3075</v>
      </c>
      <c r="D1157">
        <v>392334</v>
      </c>
      <c r="E1157" t="s">
        <v>1377</v>
      </c>
      <c r="F1157">
        <v>5.62</v>
      </c>
      <c r="G1157" s="2">
        <v>41920.216909722221</v>
      </c>
      <c r="H1157" s="2">
        <v>44772.899687500001</v>
      </c>
    </row>
    <row r="1158" spans="1:8" x14ac:dyDescent="0.25">
      <c r="A1158" t="s">
        <v>4230</v>
      </c>
      <c r="B1158">
        <v>1835</v>
      </c>
      <c r="C1158" t="s">
        <v>3070</v>
      </c>
      <c r="D1158">
        <v>494683</v>
      </c>
      <c r="E1158" t="s">
        <v>3071</v>
      </c>
      <c r="F1158">
        <v>9</v>
      </c>
      <c r="G1158" s="2">
        <v>41032.591238425928</v>
      </c>
      <c r="H1158" s="2">
        <v>44644.6015162037</v>
      </c>
    </row>
    <row r="1159" spans="1:8" x14ac:dyDescent="0.25">
      <c r="A1159" t="s">
        <v>4231</v>
      </c>
      <c r="B1159">
        <v>1809</v>
      </c>
      <c r="C1159" t="s">
        <v>3080</v>
      </c>
      <c r="D1159">
        <v>3984715</v>
      </c>
      <c r="E1159" t="s">
        <v>1374</v>
      </c>
      <c r="F1159">
        <v>9.6</v>
      </c>
      <c r="G1159" s="2">
        <v>40713.228750000002</v>
      </c>
      <c r="H1159" s="2">
        <v>44548.141041666669</v>
      </c>
    </row>
    <row r="1160" spans="1:8" x14ac:dyDescent="0.25">
      <c r="A1160" t="s">
        <v>4232</v>
      </c>
      <c r="B1160">
        <v>1876</v>
      </c>
      <c r="C1160" t="s">
        <v>3070</v>
      </c>
      <c r="D1160">
        <v>1222365</v>
      </c>
      <c r="E1160" t="s">
        <v>1377</v>
      </c>
      <c r="F1160">
        <v>6.28</v>
      </c>
      <c r="G1160" s="2">
        <v>44538.04105324074</v>
      </c>
      <c r="H1160" s="2">
        <v>44676.427453703713</v>
      </c>
    </row>
    <row r="1161" spans="1:8" x14ac:dyDescent="0.25">
      <c r="A1161" t="s">
        <v>4233</v>
      </c>
      <c r="B1161">
        <v>1599</v>
      </c>
      <c r="C1161" t="s">
        <v>3075</v>
      </c>
      <c r="D1161">
        <v>1093631</v>
      </c>
      <c r="E1161" t="s">
        <v>1374</v>
      </c>
      <c r="F1161">
        <v>7.37</v>
      </c>
      <c r="G1161" s="2">
        <v>41695.39502314815</v>
      </c>
      <c r="H1161" s="2">
        <v>44524.072627314818</v>
      </c>
    </row>
    <row r="1162" spans="1:8" x14ac:dyDescent="0.25">
      <c r="A1162" t="s">
        <v>4234</v>
      </c>
      <c r="B1162">
        <v>1431</v>
      </c>
      <c r="C1162" t="s">
        <v>3075</v>
      </c>
      <c r="D1162">
        <v>1094069</v>
      </c>
      <c r="E1162" t="s">
        <v>1374</v>
      </c>
      <c r="F1162">
        <v>7.33</v>
      </c>
      <c r="G1162" s="2">
        <v>43902.844606481478</v>
      </c>
      <c r="H1162" s="2">
        <v>44564.005173611113</v>
      </c>
    </row>
    <row r="1163" spans="1:8" x14ac:dyDescent="0.25">
      <c r="A1163" t="s">
        <v>4235</v>
      </c>
      <c r="B1163">
        <v>1791</v>
      </c>
      <c r="C1163" t="s">
        <v>3070</v>
      </c>
      <c r="D1163">
        <v>203081</v>
      </c>
      <c r="E1163" t="s">
        <v>1377</v>
      </c>
      <c r="F1163">
        <v>9.27</v>
      </c>
      <c r="G1163" s="2">
        <v>40978.047476851847</v>
      </c>
      <c r="H1163" s="2">
        <v>44781.678749999999</v>
      </c>
    </row>
    <row r="1164" spans="1:8" x14ac:dyDescent="0.25">
      <c r="A1164" t="s">
        <v>4236</v>
      </c>
      <c r="B1164">
        <v>1067</v>
      </c>
      <c r="C1164" t="s">
        <v>3080</v>
      </c>
      <c r="D1164">
        <v>4776970</v>
      </c>
      <c r="E1164" t="s">
        <v>1377</v>
      </c>
      <c r="F1164">
        <v>9.42</v>
      </c>
      <c r="G1164" s="2">
        <v>40846.397696759261</v>
      </c>
      <c r="H1164" s="2">
        <v>44932.359189814822</v>
      </c>
    </row>
    <row r="1165" spans="1:8" x14ac:dyDescent="0.25">
      <c r="A1165" t="s">
        <v>4237</v>
      </c>
      <c r="B1165">
        <v>2140</v>
      </c>
      <c r="C1165" t="s">
        <v>3077</v>
      </c>
      <c r="D1165">
        <v>1734642</v>
      </c>
      <c r="E1165" t="s">
        <v>3071</v>
      </c>
      <c r="F1165">
        <v>9.6999999999999993</v>
      </c>
      <c r="G1165" s="2">
        <v>44452.083599537043</v>
      </c>
      <c r="H1165" s="2">
        <v>44801.764432870368</v>
      </c>
    </row>
    <row r="1166" spans="1:8" x14ac:dyDescent="0.25">
      <c r="A1166" t="s">
        <v>4238</v>
      </c>
      <c r="B1166">
        <v>1421</v>
      </c>
      <c r="C1166" t="s">
        <v>3070</v>
      </c>
      <c r="D1166">
        <v>1790302</v>
      </c>
      <c r="E1166" t="s">
        <v>1374</v>
      </c>
      <c r="F1166">
        <v>7.91</v>
      </c>
      <c r="G1166" s="2">
        <v>44601.610752314817</v>
      </c>
      <c r="H1166" s="2">
        <v>45134.128680555557</v>
      </c>
    </row>
    <row r="1167" spans="1:8" x14ac:dyDescent="0.25">
      <c r="A1167" t="s">
        <v>4239</v>
      </c>
      <c r="B1167">
        <v>1164</v>
      </c>
      <c r="C1167" t="s">
        <v>3075</v>
      </c>
      <c r="D1167">
        <v>124638</v>
      </c>
      <c r="E1167" t="s">
        <v>1374</v>
      </c>
      <c r="F1167">
        <v>9.48</v>
      </c>
      <c r="G1167" s="2">
        <v>44323.193287037036</v>
      </c>
      <c r="H1167" s="2">
        <v>44862.904513888891</v>
      </c>
    </row>
    <row r="1168" spans="1:8" x14ac:dyDescent="0.25">
      <c r="A1168" t="s">
        <v>4240</v>
      </c>
      <c r="B1168">
        <v>1369</v>
      </c>
      <c r="C1168" t="s">
        <v>3075</v>
      </c>
      <c r="D1168">
        <v>2117116</v>
      </c>
      <c r="E1168" t="s">
        <v>1374</v>
      </c>
      <c r="F1168">
        <v>8.84</v>
      </c>
      <c r="G1168" s="2">
        <v>41853.453379629631</v>
      </c>
      <c r="H1168" s="2">
        <v>44536.342141203713</v>
      </c>
    </row>
    <row r="1169" spans="1:8" x14ac:dyDescent="0.25">
      <c r="A1169" t="s">
        <v>4241</v>
      </c>
      <c r="B1169">
        <v>1265</v>
      </c>
      <c r="C1169" t="s">
        <v>3068</v>
      </c>
      <c r="D1169">
        <v>2548984</v>
      </c>
      <c r="E1169" t="s">
        <v>1374</v>
      </c>
      <c r="F1169">
        <v>8.26</v>
      </c>
      <c r="G1169" s="2">
        <v>41750.930972222217</v>
      </c>
      <c r="H1169" s="2">
        <v>44658.306759259263</v>
      </c>
    </row>
    <row r="1170" spans="1:8" x14ac:dyDescent="0.25">
      <c r="A1170" t="s">
        <v>4242</v>
      </c>
      <c r="B1170">
        <v>1969</v>
      </c>
      <c r="C1170" t="s">
        <v>3080</v>
      </c>
      <c r="D1170">
        <v>3832770</v>
      </c>
      <c r="E1170" t="s">
        <v>1374</v>
      </c>
      <c r="F1170">
        <v>8.76</v>
      </c>
      <c r="G1170" s="2">
        <v>40447.798425925917</v>
      </c>
      <c r="H1170" s="2">
        <v>44629.855150462958</v>
      </c>
    </row>
    <row r="1171" spans="1:8" x14ac:dyDescent="0.25">
      <c r="A1171" t="s">
        <v>4243</v>
      </c>
      <c r="B1171">
        <v>1775</v>
      </c>
      <c r="C1171" t="s">
        <v>3068</v>
      </c>
      <c r="D1171">
        <v>343809</v>
      </c>
      <c r="E1171" t="s">
        <v>1374</v>
      </c>
      <c r="F1171">
        <v>5.33</v>
      </c>
      <c r="G1171" s="2">
        <v>40264.970324074071</v>
      </c>
      <c r="H1171" s="2">
        <v>44680.373425925929</v>
      </c>
    </row>
    <row r="1172" spans="1:8" x14ac:dyDescent="0.25">
      <c r="A1172" t="s">
        <v>4244</v>
      </c>
      <c r="B1172">
        <v>1170</v>
      </c>
      <c r="C1172" t="s">
        <v>3077</v>
      </c>
      <c r="D1172">
        <v>4349986</v>
      </c>
      <c r="E1172" t="s">
        <v>3071</v>
      </c>
      <c r="F1172">
        <v>6.2</v>
      </c>
      <c r="G1172" s="2">
        <v>42532.520902777767</v>
      </c>
      <c r="H1172" s="2">
        <v>44705.997847222221</v>
      </c>
    </row>
    <row r="1173" spans="1:8" x14ac:dyDescent="0.25">
      <c r="A1173" t="s">
        <v>4245</v>
      </c>
      <c r="B1173">
        <v>2047</v>
      </c>
      <c r="C1173" t="s">
        <v>3087</v>
      </c>
      <c r="D1173">
        <v>2363430</v>
      </c>
      <c r="E1173" t="s">
        <v>3071</v>
      </c>
      <c r="F1173">
        <v>5.44</v>
      </c>
      <c r="G1173" s="2">
        <v>41743.351365740738</v>
      </c>
      <c r="H1173" s="2">
        <v>44751.052615740737</v>
      </c>
    </row>
    <row r="1174" spans="1:8" x14ac:dyDescent="0.25">
      <c r="A1174" t="s">
        <v>4246</v>
      </c>
      <c r="B1174">
        <v>1187</v>
      </c>
      <c r="C1174" t="s">
        <v>3070</v>
      </c>
      <c r="D1174">
        <v>4616316</v>
      </c>
      <c r="E1174" t="s">
        <v>1374</v>
      </c>
      <c r="F1174">
        <v>7.66</v>
      </c>
      <c r="G1174" s="2">
        <v>41641.780810185177</v>
      </c>
      <c r="H1174" s="2">
        <v>44644.331689814811</v>
      </c>
    </row>
    <row r="1175" spans="1:8" x14ac:dyDescent="0.25">
      <c r="A1175" t="s">
        <v>4247</v>
      </c>
      <c r="B1175">
        <v>1877</v>
      </c>
      <c r="C1175" t="s">
        <v>3080</v>
      </c>
      <c r="D1175">
        <v>474291</v>
      </c>
      <c r="E1175" t="s">
        <v>1374</v>
      </c>
      <c r="F1175">
        <v>5.41</v>
      </c>
      <c r="G1175" s="2">
        <v>42845.010277777779</v>
      </c>
      <c r="H1175" s="2">
        <v>44737.389652777783</v>
      </c>
    </row>
    <row r="1176" spans="1:8" x14ac:dyDescent="0.25">
      <c r="A1176" t="s">
        <v>4248</v>
      </c>
      <c r="B1176">
        <v>2003</v>
      </c>
      <c r="C1176" t="s">
        <v>3080</v>
      </c>
      <c r="D1176">
        <v>2728287</v>
      </c>
      <c r="E1176" t="s">
        <v>3071</v>
      </c>
      <c r="F1176">
        <v>6.4</v>
      </c>
      <c r="G1176" s="2">
        <v>43427.629131944443</v>
      </c>
      <c r="H1176" s="2">
        <v>44967.449907407397</v>
      </c>
    </row>
    <row r="1177" spans="1:8" x14ac:dyDescent="0.25">
      <c r="A1177" t="s">
        <v>4249</v>
      </c>
      <c r="B1177">
        <v>2250</v>
      </c>
      <c r="C1177" t="s">
        <v>3068</v>
      </c>
      <c r="D1177">
        <v>1870173</v>
      </c>
      <c r="E1177" t="s">
        <v>1374</v>
      </c>
      <c r="F1177">
        <v>5.68</v>
      </c>
      <c r="G1177" s="2">
        <v>43556.738865740743</v>
      </c>
      <c r="H1177" s="2">
        <v>44892.240104166667</v>
      </c>
    </row>
    <row r="1178" spans="1:8" x14ac:dyDescent="0.25">
      <c r="A1178" t="s">
        <v>4250</v>
      </c>
      <c r="B1178">
        <v>2477</v>
      </c>
      <c r="C1178" t="s">
        <v>3075</v>
      </c>
      <c r="D1178">
        <v>4652846</v>
      </c>
      <c r="E1178" t="s">
        <v>1377</v>
      </c>
      <c r="F1178">
        <v>8.39</v>
      </c>
      <c r="G1178" s="2">
        <v>44419.030150462961</v>
      </c>
      <c r="H1178" s="2">
        <v>44657.987314814818</v>
      </c>
    </row>
    <row r="1179" spans="1:8" x14ac:dyDescent="0.25">
      <c r="A1179" t="s">
        <v>4251</v>
      </c>
      <c r="B1179">
        <v>1107</v>
      </c>
      <c r="C1179" t="s">
        <v>3075</v>
      </c>
      <c r="D1179">
        <v>1342336</v>
      </c>
      <c r="E1179" t="s">
        <v>1377</v>
      </c>
      <c r="F1179">
        <v>7.95</v>
      </c>
      <c r="G1179" s="2">
        <v>43489.89435185185</v>
      </c>
      <c r="H1179" s="2">
        <v>44899.718784722223</v>
      </c>
    </row>
    <row r="1180" spans="1:8" x14ac:dyDescent="0.25">
      <c r="A1180" t="s">
        <v>4252</v>
      </c>
      <c r="B1180">
        <v>1185</v>
      </c>
      <c r="C1180" t="s">
        <v>3070</v>
      </c>
      <c r="D1180">
        <v>1107997</v>
      </c>
      <c r="E1180" t="s">
        <v>1374</v>
      </c>
      <c r="F1180">
        <v>9.4</v>
      </c>
      <c r="G1180" s="2">
        <v>43207.354317129633</v>
      </c>
      <c r="H1180" s="2">
        <v>44691.594918981478</v>
      </c>
    </row>
    <row r="1181" spans="1:8" x14ac:dyDescent="0.25">
      <c r="A1181" t="s">
        <v>4253</v>
      </c>
      <c r="B1181">
        <v>1898</v>
      </c>
      <c r="C1181" t="s">
        <v>3080</v>
      </c>
      <c r="D1181">
        <v>4381407</v>
      </c>
      <c r="E1181" t="s">
        <v>3071</v>
      </c>
      <c r="F1181">
        <v>7.11</v>
      </c>
      <c r="G1181" s="2">
        <v>44220.828368055547</v>
      </c>
      <c r="H1181" s="2">
        <v>44934.167291666658</v>
      </c>
    </row>
    <row r="1182" spans="1:8" x14ac:dyDescent="0.25">
      <c r="A1182" t="s">
        <v>4254</v>
      </c>
      <c r="B1182">
        <v>1731</v>
      </c>
      <c r="C1182" t="s">
        <v>3070</v>
      </c>
      <c r="D1182">
        <v>616328</v>
      </c>
      <c r="E1182" t="s">
        <v>3071</v>
      </c>
      <c r="F1182">
        <v>8.6999999999999993</v>
      </c>
      <c r="G1182" s="2">
        <v>40045.138206018521</v>
      </c>
      <c r="H1182" s="2">
        <v>44883.807754629634</v>
      </c>
    </row>
    <row r="1183" spans="1:8" x14ac:dyDescent="0.25">
      <c r="A1183" t="s">
        <v>4255</v>
      </c>
      <c r="B1183">
        <v>2268</v>
      </c>
      <c r="C1183" t="s">
        <v>3087</v>
      </c>
      <c r="D1183">
        <v>3491854</v>
      </c>
      <c r="E1183" t="s">
        <v>3071</v>
      </c>
      <c r="F1183">
        <v>7.73</v>
      </c>
      <c r="G1183" s="2">
        <v>41442.971261574072</v>
      </c>
      <c r="H1183" s="2">
        <v>44542.962222222217</v>
      </c>
    </row>
    <row r="1184" spans="1:8" x14ac:dyDescent="0.25">
      <c r="A1184" t="s">
        <v>4256</v>
      </c>
      <c r="B1184">
        <v>2255</v>
      </c>
      <c r="C1184" t="s">
        <v>3068</v>
      </c>
      <c r="D1184">
        <v>4146639</v>
      </c>
      <c r="E1184" t="s">
        <v>1377</v>
      </c>
      <c r="F1184">
        <v>8.81</v>
      </c>
      <c r="G1184" s="2">
        <v>44680.230555555558</v>
      </c>
      <c r="H1184" s="2">
        <v>44766.679131944453</v>
      </c>
    </row>
    <row r="1185" spans="1:8" x14ac:dyDescent="0.25">
      <c r="A1185" t="s">
        <v>4257</v>
      </c>
      <c r="B1185">
        <v>1240</v>
      </c>
      <c r="C1185" t="s">
        <v>3080</v>
      </c>
      <c r="D1185">
        <v>1500359</v>
      </c>
      <c r="E1185" t="s">
        <v>3071</v>
      </c>
      <c r="F1185">
        <v>6.7</v>
      </c>
      <c r="G1185" s="2">
        <v>42858.257418981477</v>
      </c>
      <c r="H1185" s="2">
        <v>45135.029664351852</v>
      </c>
    </row>
    <row r="1186" spans="1:8" x14ac:dyDescent="0.25">
      <c r="A1186" t="s">
        <v>4258</v>
      </c>
      <c r="B1186">
        <v>1140</v>
      </c>
      <c r="C1186" t="s">
        <v>3068</v>
      </c>
      <c r="D1186">
        <v>1579352</v>
      </c>
      <c r="E1186" t="s">
        <v>3071</v>
      </c>
      <c r="F1186">
        <v>7.3</v>
      </c>
      <c r="G1186" s="2">
        <v>40630.497870370367</v>
      </c>
      <c r="H1186" s="2">
        <v>45030.725613425922</v>
      </c>
    </row>
    <row r="1187" spans="1:8" x14ac:dyDescent="0.25">
      <c r="A1187" t="s">
        <v>4259</v>
      </c>
      <c r="B1187">
        <v>2260</v>
      </c>
      <c r="C1187" t="s">
        <v>3087</v>
      </c>
      <c r="D1187">
        <v>2555223</v>
      </c>
      <c r="E1187" t="s">
        <v>3071</v>
      </c>
      <c r="F1187">
        <v>8.7100000000000009</v>
      </c>
      <c r="G1187" s="2">
        <v>41627.659351851849</v>
      </c>
      <c r="H1187" s="2">
        <v>44657.728148148148</v>
      </c>
    </row>
    <row r="1188" spans="1:8" x14ac:dyDescent="0.25">
      <c r="A1188" t="s">
        <v>4260</v>
      </c>
      <c r="B1188">
        <v>1142</v>
      </c>
      <c r="C1188" t="s">
        <v>3070</v>
      </c>
      <c r="D1188">
        <v>2350407</v>
      </c>
      <c r="E1188" t="s">
        <v>1377</v>
      </c>
      <c r="F1188">
        <v>8.86</v>
      </c>
      <c r="G1188" s="2">
        <v>41278.981956018521</v>
      </c>
      <c r="H1188" s="2">
        <v>45027.438506944447</v>
      </c>
    </row>
    <row r="1189" spans="1:8" x14ac:dyDescent="0.25">
      <c r="A1189" t="s">
        <v>4261</v>
      </c>
      <c r="B1189">
        <v>2015</v>
      </c>
      <c r="C1189" t="s">
        <v>3077</v>
      </c>
      <c r="D1189">
        <v>4318138</v>
      </c>
      <c r="E1189" t="s">
        <v>1377</v>
      </c>
      <c r="F1189">
        <v>8.98</v>
      </c>
      <c r="G1189" s="2">
        <v>43185.111238425918</v>
      </c>
      <c r="H1189" s="2">
        <v>44692.637708333343</v>
      </c>
    </row>
    <row r="1190" spans="1:8" x14ac:dyDescent="0.25">
      <c r="A1190" t="s">
        <v>4262</v>
      </c>
      <c r="B1190">
        <v>1399</v>
      </c>
      <c r="C1190" t="s">
        <v>3070</v>
      </c>
      <c r="D1190">
        <v>1492986</v>
      </c>
      <c r="E1190" t="s">
        <v>1377</v>
      </c>
      <c r="F1190">
        <v>7.56</v>
      </c>
      <c r="G1190" s="2">
        <v>42914.822615740741</v>
      </c>
      <c r="H1190" s="2">
        <v>44556.245405092603</v>
      </c>
    </row>
    <row r="1191" spans="1:8" x14ac:dyDescent="0.25">
      <c r="A1191" t="s">
        <v>4263</v>
      </c>
      <c r="B1191">
        <v>1443</v>
      </c>
      <c r="C1191" t="s">
        <v>3070</v>
      </c>
      <c r="D1191">
        <v>2481639</v>
      </c>
      <c r="E1191" t="s">
        <v>1374</v>
      </c>
      <c r="F1191">
        <v>7.43</v>
      </c>
      <c r="G1191" s="2">
        <v>39740.448125000003</v>
      </c>
      <c r="H1191" s="2">
        <v>44605.392939814818</v>
      </c>
    </row>
    <row r="1192" spans="1:8" x14ac:dyDescent="0.25">
      <c r="A1192" t="s">
        <v>4264</v>
      </c>
      <c r="B1192">
        <v>1305</v>
      </c>
      <c r="C1192" t="s">
        <v>3070</v>
      </c>
      <c r="D1192">
        <v>831939</v>
      </c>
      <c r="E1192" t="s">
        <v>1377</v>
      </c>
      <c r="F1192">
        <v>6.25</v>
      </c>
      <c r="G1192" s="2">
        <v>42068.389293981483</v>
      </c>
      <c r="H1192" s="2">
        <v>44941.611076388886</v>
      </c>
    </row>
    <row r="1193" spans="1:8" x14ac:dyDescent="0.25">
      <c r="A1193" t="s">
        <v>4265</v>
      </c>
      <c r="B1193">
        <v>2227</v>
      </c>
      <c r="C1193" t="s">
        <v>3075</v>
      </c>
      <c r="D1193">
        <v>3467682</v>
      </c>
      <c r="E1193" t="s">
        <v>3071</v>
      </c>
      <c r="F1193">
        <v>8.16</v>
      </c>
      <c r="G1193" s="2">
        <v>43885.69903935185</v>
      </c>
      <c r="H1193" s="2">
        <v>44942.072141203702</v>
      </c>
    </row>
    <row r="1194" spans="1:8" x14ac:dyDescent="0.25">
      <c r="A1194" t="s">
        <v>4266</v>
      </c>
      <c r="B1194">
        <v>1546</v>
      </c>
      <c r="C1194" t="s">
        <v>3080</v>
      </c>
      <c r="D1194">
        <v>2762830</v>
      </c>
      <c r="E1194" t="s">
        <v>3071</v>
      </c>
      <c r="F1194">
        <v>7.38</v>
      </c>
      <c r="G1194" s="2">
        <v>42757.91609953704</v>
      </c>
      <c r="H1194" s="2">
        <v>44670.25377314815</v>
      </c>
    </row>
    <row r="1195" spans="1:8" x14ac:dyDescent="0.25">
      <c r="A1195" t="s">
        <v>4267</v>
      </c>
      <c r="B1195">
        <v>1999</v>
      </c>
      <c r="C1195" t="s">
        <v>3080</v>
      </c>
      <c r="D1195">
        <v>3879134</v>
      </c>
      <c r="E1195" t="s">
        <v>1374</v>
      </c>
      <c r="F1195">
        <v>5.46</v>
      </c>
      <c r="G1195" s="2">
        <v>44828.563344907408</v>
      </c>
      <c r="H1195" s="2">
        <v>44780.563344907408</v>
      </c>
    </row>
    <row r="1196" spans="1:8" x14ac:dyDescent="0.25">
      <c r="A1196" t="s">
        <v>4268</v>
      </c>
      <c r="B1196">
        <v>1595</v>
      </c>
      <c r="C1196" t="s">
        <v>3068</v>
      </c>
      <c r="D1196">
        <v>775992</v>
      </c>
      <c r="E1196" t="s">
        <v>1374</v>
      </c>
      <c r="F1196">
        <v>6.44</v>
      </c>
      <c r="G1196" s="2">
        <v>43195.704548611109</v>
      </c>
      <c r="H1196" s="2">
        <v>44789.194328703707</v>
      </c>
    </row>
    <row r="1197" spans="1:8" x14ac:dyDescent="0.25">
      <c r="A1197" t="s">
        <v>4269</v>
      </c>
      <c r="B1197">
        <v>1503</v>
      </c>
      <c r="C1197" t="s">
        <v>3087</v>
      </c>
      <c r="D1197">
        <v>310928</v>
      </c>
      <c r="E1197" t="s">
        <v>1377</v>
      </c>
      <c r="F1197">
        <v>8.24</v>
      </c>
      <c r="G1197" s="2">
        <v>40208.102673611109</v>
      </c>
      <c r="H1197" s="2">
        <v>44531.834467592591</v>
      </c>
    </row>
    <row r="1198" spans="1:8" x14ac:dyDescent="0.25">
      <c r="A1198" t="s">
        <v>4270</v>
      </c>
      <c r="B1198">
        <v>2490</v>
      </c>
      <c r="C1198" t="s">
        <v>3075</v>
      </c>
      <c r="D1198">
        <v>1348289</v>
      </c>
      <c r="E1198" t="s">
        <v>3071</v>
      </c>
      <c r="F1198">
        <v>8.9499999999999993</v>
      </c>
      <c r="G1198" s="2">
        <v>41611.239120370366</v>
      </c>
      <c r="H1198" s="2">
        <v>44795.314918981479</v>
      </c>
    </row>
    <row r="1199" spans="1:8" x14ac:dyDescent="0.25">
      <c r="A1199" t="s">
        <v>4271</v>
      </c>
      <c r="B1199">
        <v>1606</v>
      </c>
      <c r="C1199" t="s">
        <v>3068</v>
      </c>
      <c r="D1199">
        <v>3124097</v>
      </c>
      <c r="E1199" t="s">
        <v>1377</v>
      </c>
      <c r="F1199">
        <v>5.17</v>
      </c>
      <c r="G1199" s="2">
        <v>42491.823692129627</v>
      </c>
      <c r="H1199" s="2">
        <v>44674.020266203697</v>
      </c>
    </row>
    <row r="1200" spans="1:8" x14ac:dyDescent="0.25">
      <c r="A1200" t="s">
        <v>4272</v>
      </c>
      <c r="B1200">
        <v>1737</v>
      </c>
      <c r="C1200" t="s">
        <v>3068</v>
      </c>
      <c r="D1200">
        <v>4597091</v>
      </c>
      <c r="E1200" t="s">
        <v>1374</v>
      </c>
      <c r="F1200">
        <v>9.9</v>
      </c>
      <c r="G1200" s="2">
        <v>43183.040671296287</v>
      </c>
      <c r="H1200" s="2">
        <v>45053.346851851849</v>
      </c>
    </row>
    <row r="1201" spans="1:8" x14ac:dyDescent="0.25">
      <c r="A1201" t="s">
        <v>4273</v>
      </c>
      <c r="B1201">
        <v>1717</v>
      </c>
      <c r="C1201" t="s">
        <v>3070</v>
      </c>
      <c r="D1201">
        <v>4555524</v>
      </c>
      <c r="E1201" t="s">
        <v>3071</v>
      </c>
      <c r="F1201">
        <v>5.13</v>
      </c>
      <c r="G1201" s="2">
        <v>42535.245104166657</v>
      </c>
      <c r="H1201" s="2">
        <v>44559.615671296298</v>
      </c>
    </row>
    <row r="1202" spans="1:8" x14ac:dyDescent="0.25">
      <c r="A1202" t="s">
        <v>4274</v>
      </c>
      <c r="B1202">
        <v>1077</v>
      </c>
      <c r="C1202" t="s">
        <v>3080</v>
      </c>
      <c r="D1202">
        <v>2844976</v>
      </c>
      <c r="E1202" t="s">
        <v>1377</v>
      </c>
      <c r="F1202">
        <v>8.34</v>
      </c>
      <c r="G1202" s="2">
        <v>42567.0390162037</v>
      </c>
      <c r="H1202" s="2">
        <v>45121.389340277783</v>
      </c>
    </row>
    <row r="1203" spans="1:8" x14ac:dyDescent="0.25">
      <c r="A1203" t="s">
        <v>4275</v>
      </c>
      <c r="B1203">
        <v>2042</v>
      </c>
      <c r="C1203" t="s">
        <v>3075</v>
      </c>
      <c r="D1203">
        <v>2319046</v>
      </c>
      <c r="E1203" t="s">
        <v>1374</v>
      </c>
      <c r="F1203">
        <v>8.81</v>
      </c>
      <c r="G1203" s="2">
        <v>43824.995300925933</v>
      </c>
      <c r="H1203" s="2">
        <v>44881.923981481479</v>
      </c>
    </row>
    <row r="1204" spans="1:8" x14ac:dyDescent="0.25">
      <c r="A1204" t="s">
        <v>4276</v>
      </c>
      <c r="B1204">
        <v>1046</v>
      </c>
      <c r="C1204" t="s">
        <v>3087</v>
      </c>
      <c r="D1204">
        <v>1612188</v>
      </c>
      <c r="E1204" t="s">
        <v>1374</v>
      </c>
      <c r="F1204">
        <v>8.77</v>
      </c>
      <c r="G1204" s="2">
        <v>40280.447164351863</v>
      </c>
      <c r="H1204" s="2">
        <v>44606.055138888893</v>
      </c>
    </row>
    <row r="1205" spans="1:8" x14ac:dyDescent="0.25">
      <c r="A1205" t="s">
        <v>4277</v>
      </c>
      <c r="B1205">
        <v>1260</v>
      </c>
      <c r="C1205" t="s">
        <v>3080</v>
      </c>
      <c r="D1205">
        <v>3426188</v>
      </c>
      <c r="E1205" t="s">
        <v>1374</v>
      </c>
      <c r="F1205">
        <v>6.8</v>
      </c>
      <c r="G1205" s="2">
        <v>44800.295486111107</v>
      </c>
      <c r="H1205" s="2">
        <v>45090.0702662037</v>
      </c>
    </row>
    <row r="1206" spans="1:8" x14ac:dyDescent="0.25">
      <c r="A1206" t="s">
        <v>4278</v>
      </c>
      <c r="B1206">
        <v>1087</v>
      </c>
      <c r="C1206" t="s">
        <v>3077</v>
      </c>
      <c r="D1206">
        <v>3906798</v>
      </c>
      <c r="E1206" t="s">
        <v>3071</v>
      </c>
      <c r="F1206">
        <v>8.2799999999999994</v>
      </c>
      <c r="G1206" s="2">
        <v>42950.049305555563</v>
      </c>
      <c r="H1206" s="2">
        <v>44573.264872685177</v>
      </c>
    </row>
    <row r="1207" spans="1:8" x14ac:dyDescent="0.25">
      <c r="A1207" t="s">
        <v>4279</v>
      </c>
      <c r="B1207">
        <v>2177</v>
      </c>
      <c r="C1207" t="s">
        <v>3075</v>
      </c>
      <c r="D1207">
        <v>1937806</v>
      </c>
      <c r="E1207" t="s">
        <v>3071</v>
      </c>
      <c r="F1207">
        <v>9.49</v>
      </c>
      <c r="G1207" s="2">
        <v>41648.085590277777</v>
      </c>
      <c r="H1207" s="2">
        <v>44545.538622685177</v>
      </c>
    </row>
    <row r="1208" spans="1:8" x14ac:dyDescent="0.25">
      <c r="A1208" t="s">
        <v>4280</v>
      </c>
      <c r="B1208">
        <v>2297</v>
      </c>
      <c r="C1208" t="s">
        <v>3075</v>
      </c>
      <c r="D1208">
        <v>4337304</v>
      </c>
      <c r="E1208" t="s">
        <v>1377</v>
      </c>
      <c r="F1208">
        <v>7.87</v>
      </c>
      <c r="G1208" s="2">
        <v>40021.227893518517</v>
      </c>
      <c r="H1208" s="2">
        <v>44682.626331018517</v>
      </c>
    </row>
    <row r="1209" spans="1:8" x14ac:dyDescent="0.25">
      <c r="A1209" t="s">
        <v>4281</v>
      </c>
      <c r="B1209">
        <v>2426</v>
      </c>
      <c r="C1209" t="s">
        <v>3080</v>
      </c>
      <c r="D1209">
        <v>3945009</v>
      </c>
      <c r="E1209" t="s">
        <v>3071</v>
      </c>
      <c r="F1209">
        <v>7.46</v>
      </c>
      <c r="G1209" s="2">
        <v>43909.871886574067</v>
      </c>
      <c r="H1209" s="2">
        <v>44579.719733796293</v>
      </c>
    </row>
    <row r="1210" spans="1:8" x14ac:dyDescent="0.25">
      <c r="A1210" t="s">
        <v>4282</v>
      </c>
      <c r="B1210">
        <v>1903</v>
      </c>
      <c r="C1210" t="s">
        <v>3075</v>
      </c>
      <c r="D1210">
        <v>1302792</v>
      </c>
      <c r="E1210" t="s">
        <v>1374</v>
      </c>
      <c r="F1210">
        <v>6</v>
      </c>
      <c r="G1210" s="2">
        <v>41194.210879629631</v>
      </c>
      <c r="H1210" s="2">
        <v>44484.919814814813</v>
      </c>
    </row>
    <row r="1211" spans="1:8" x14ac:dyDescent="0.25">
      <c r="A1211" t="s">
        <v>4283</v>
      </c>
      <c r="B1211">
        <v>1786</v>
      </c>
      <c r="C1211" t="s">
        <v>3070</v>
      </c>
      <c r="D1211">
        <v>342196</v>
      </c>
      <c r="E1211" t="s">
        <v>1377</v>
      </c>
      <c r="F1211">
        <v>7.35</v>
      </c>
      <c r="G1211" s="2">
        <v>43365.105520833327</v>
      </c>
      <c r="H1211" s="2">
        <v>45016.774652777778</v>
      </c>
    </row>
    <row r="1212" spans="1:8" x14ac:dyDescent="0.25">
      <c r="A1212" t="s">
        <v>4284</v>
      </c>
      <c r="B1212">
        <v>1425</v>
      </c>
      <c r="C1212" t="s">
        <v>3075</v>
      </c>
      <c r="D1212">
        <v>4536767</v>
      </c>
      <c r="E1212" t="s">
        <v>3071</v>
      </c>
      <c r="F1212">
        <v>8.5</v>
      </c>
      <c r="G1212" s="2">
        <v>43496.961851851847</v>
      </c>
      <c r="H1212" s="2">
        <v>44497.658865740741</v>
      </c>
    </row>
    <row r="1213" spans="1:8" x14ac:dyDescent="0.25">
      <c r="A1213" t="s">
        <v>4285</v>
      </c>
      <c r="B1213">
        <v>2245</v>
      </c>
      <c r="C1213" t="s">
        <v>3068</v>
      </c>
      <c r="D1213">
        <v>3805281</v>
      </c>
      <c r="E1213" t="s">
        <v>1377</v>
      </c>
      <c r="F1213">
        <v>8.89</v>
      </c>
      <c r="G1213" s="2">
        <v>42861.256666666668</v>
      </c>
      <c r="H1213" s="2">
        <v>44759.514641203707</v>
      </c>
    </row>
    <row r="1214" spans="1:8" x14ac:dyDescent="0.25">
      <c r="A1214" t="s">
        <v>4286</v>
      </c>
      <c r="B1214">
        <v>1479</v>
      </c>
      <c r="C1214" t="s">
        <v>3070</v>
      </c>
      <c r="D1214">
        <v>3398542</v>
      </c>
      <c r="E1214" t="s">
        <v>3071</v>
      </c>
      <c r="F1214">
        <v>8.1</v>
      </c>
      <c r="G1214" s="2">
        <v>40018.970625000002</v>
      </c>
      <c r="H1214" s="2">
        <v>44851.19872685185</v>
      </c>
    </row>
    <row r="1215" spans="1:8" x14ac:dyDescent="0.25">
      <c r="A1215" t="s">
        <v>4287</v>
      </c>
      <c r="B1215">
        <v>1146</v>
      </c>
      <c r="C1215" t="s">
        <v>3077</v>
      </c>
      <c r="D1215">
        <v>3958398</v>
      </c>
      <c r="E1215" t="s">
        <v>1377</v>
      </c>
      <c r="F1215">
        <v>9.1</v>
      </c>
      <c r="G1215" s="2">
        <v>44715.607129629629</v>
      </c>
      <c r="H1215" s="2">
        <v>44960.175381944442</v>
      </c>
    </row>
    <row r="1216" spans="1:8" x14ac:dyDescent="0.25">
      <c r="A1216" t="s">
        <v>4288</v>
      </c>
      <c r="B1216">
        <v>1076</v>
      </c>
      <c r="C1216" t="s">
        <v>3077</v>
      </c>
      <c r="D1216">
        <v>2658878</v>
      </c>
      <c r="E1216" t="s">
        <v>1374</v>
      </c>
      <c r="F1216">
        <v>6.43</v>
      </c>
      <c r="G1216" s="2">
        <v>44711.429328703707</v>
      </c>
      <c r="H1216" s="2">
        <v>44698.429328703707</v>
      </c>
    </row>
    <row r="1217" spans="1:8" x14ac:dyDescent="0.25">
      <c r="A1217" t="s">
        <v>4289</v>
      </c>
      <c r="B1217">
        <v>1441</v>
      </c>
      <c r="C1217" t="s">
        <v>3087</v>
      </c>
      <c r="D1217">
        <v>2060011</v>
      </c>
      <c r="E1217" t="s">
        <v>1377</v>
      </c>
      <c r="F1217">
        <v>9.7200000000000006</v>
      </c>
      <c r="G1217" s="2">
        <v>43001.569201388891</v>
      </c>
      <c r="H1217" s="2">
        <v>44681.143912037027</v>
      </c>
    </row>
    <row r="1218" spans="1:8" x14ac:dyDescent="0.25">
      <c r="A1218" t="s">
        <v>4290</v>
      </c>
      <c r="B1218">
        <v>2101</v>
      </c>
      <c r="C1218" t="s">
        <v>3087</v>
      </c>
      <c r="D1218">
        <v>459993</v>
      </c>
      <c r="E1218" t="s">
        <v>3071</v>
      </c>
      <c r="F1218">
        <v>9.65</v>
      </c>
      <c r="G1218" s="2">
        <v>44408.69027777778</v>
      </c>
      <c r="H1218" s="2">
        <v>45094.506296296298</v>
      </c>
    </row>
    <row r="1219" spans="1:8" x14ac:dyDescent="0.25">
      <c r="A1219" t="s">
        <v>4291</v>
      </c>
      <c r="B1219">
        <v>2002</v>
      </c>
      <c r="C1219" t="s">
        <v>3087</v>
      </c>
      <c r="D1219">
        <v>2719480</v>
      </c>
      <c r="E1219" t="s">
        <v>1374</v>
      </c>
      <c r="F1219">
        <v>5.52</v>
      </c>
      <c r="G1219" s="2">
        <v>39815.787314814806</v>
      </c>
      <c r="H1219" s="2">
        <v>45116.385891203703</v>
      </c>
    </row>
    <row r="1220" spans="1:8" x14ac:dyDescent="0.25">
      <c r="A1220" t="s">
        <v>4292</v>
      </c>
      <c r="B1220">
        <v>1870</v>
      </c>
      <c r="C1220" t="s">
        <v>3070</v>
      </c>
      <c r="D1220">
        <v>4050862</v>
      </c>
      <c r="E1220" t="s">
        <v>3071</v>
      </c>
      <c r="F1220">
        <v>7.75</v>
      </c>
      <c r="G1220" s="2">
        <v>41505.818912037037</v>
      </c>
      <c r="H1220" s="2">
        <v>44914.307037037041</v>
      </c>
    </row>
    <row r="1221" spans="1:8" x14ac:dyDescent="0.25">
      <c r="A1221" t="s">
        <v>4293</v>
      </c>
      <c r="B1221">
        <v>1731</v>
      </c>
      <c r="C1221" t="s">
        <v>3068</v>
      </c>
      <c r="D1221">
        <v>1105329</v>
      </c>
      <c r="E1221" t="s">
        <v>1374</v>
      </c>
      <c r="F1221">
        <v>5.7</v>
      </c>
      <c r="G1221" s="2">
        <v>42779.445543981477</v>
      </c>
      <c r="H1221" s="2">
        <v>44746.714212962957</v>
      </c>
    </row>
    <row r="1222" spans="1:8" x14ac:dyDescent="0.25">
      <c r="A1222" t="s">
        <v>4294</v>
      </c>
      <c r="B1222">
        <v>2395</v>
      </c>
      <c r="C1222" t="s">
        <v>3077</v>
      </c>
      <c r="D1222">
        <v>3890149</v>
      </c>
      <c r="E1222" t="s">
        <v>3071</v>
      </c>
      <c r="F1222">
        <v>9.15</v>
      </c>
      <c r="G1222" s="2">
        <v>43828.314710648148</v>
      </c>
      <c r="H1222" s="2">
        <v>44797.962488425917</v>
      </c>
    </row>
    <row r="1223" spans="1:8" x14ac:dyDescent="0.25">
      <c r="A1223" t="s">
        <v>4295</v>
      </c>
      <c r="B1223">
        <v>2017</v>
      </c>
      <c r="C1223" t="s">
        <v>3070</v>
      </c>
      <c r="D1223">
        <v>3621344</v>
      </c>
      <c r="E1223" t="s">
        <v>1374</v>
      </c>
      <c r="F1223">
        <v>8.35</v>
      </c>
      <c r="G1223" s="2">
        <v>43524.773368055547</v>
      </c>
      <c r="H1223" s="2">
        <v>44956.656828703701</v>
      </c>
    </row>
    <row r="1224" spans="1:8" x14ac:dyDescent="0.25">
      <c r="A1224" t="s">
        <v>4296</v>
      </c>
      <c r="B1224">
        <v>1768</v>
      </c>
      <c r="C1224" t="s">
        <v>3075</v>
      </c>
      <c r="D1224">
        <v>670335</v>
      </c>
      <c r="E1224" t="s">
        <v>1374</v>
      </c>
      <c r="F1224">
        <v>9.1199999999999992</v>
      </c>
      <c r="G1224" s="2">
        <v>43647.684490740743</v>
      </c>
      <c r="H1224" s="2">
        <v>44747.706342592603</v>
      </c>
    </row>
    <row r="1225" spans="1:8" x14ac:dyDescent="0.25">
      <c r="A1225" t="s">
        <v>4297</v>
      </c>
      <c r="B1225">
        <v>1161</v>
      </c>
      <c r="C1225" t="s">
        <v>3077</v>
      </c>
      <c r="D1225">
        <v>4203336</v>
      </c>
      <c r="E1225" t="s">
        <v>3071</v>
      </c>
      <c r="F1225">
        <v>9.58</v>
      </c>
      <c r="G1225" s="2">
        <v>40555.221215277779</v>
      </c>
      <c r="H1225" s="2">
        <v>44979.532696759263</v>
      </c>
    </row>
    <row r="1226" spans="1:8" x14ac:dyDescent="0.25">
      <c r="A1226" t="s">
        <v>4298</v>
      </c>
      <c r="B1226">
        <v>2063</v>
      </c>
      <c r="C1226" t="s">
        <v>3068</v>
      </c>
      <c r="D1226">
        <v>282328</v>
      </c>
      <c r="E1226" t="s">
        <v>1377</v>
      </c>
      <c r="F1226">
        <v>9.91</v>
      </c>
      <c r="G1226" s="2">
        <v>43106.086956018517</v>
      </c>
      <c r="H1226" s="2">
        <v>44786.757557870369</v>
      </c>
    </row>
    <row r="1227" spans="1:8" x14ac:dyDescent="0.25">
      <c r="A1227" t="s">
        <v>4299</v>
      </c>
      <c r="B1227">
        <v>1046</v>
      </c>
      <c r="C1227" t="s">
        <v>3075</v>
      </c>
      <c r="D1227">
        <v>2016301</v>
      </c>
      <c r="E1227" t="s">
        <v>3071</v>
      </c>
      <c r="F1227">
        <v>5.6</v>
      </c>
      <c r="G1227" s="2">
        <v>40837.176249999997</v>
      </c>
      <c r="H1227" s="2">
        <v>44915.121412037042</v>
      </c>
    </row>
    <row r="1228" spans="1:8" x14ac:dyDescent="0.25">
      <c r="A1228" t="s">
        <v>4300</v>
      </c>
      <c r="B1228">
        <v>1799</v>
      </c>
      <c r="C1228" t="s">
        <v>3070</v>
      </c>
      <c r="D1228">
        <v>3607655</v>
      </c>
      <c r="E1228" t="s">
        <v>1377</v>
      </c>
      <c r="F1228">
        <v>6.16</v>
      </c>
      <c r="G1228" s="2">
        <v>42484.503194444442</v>
      </c>
      <c r="H1228" s="2">
        <v>44687.709768518522</v>
      </c>
    </row>
    <row r="1229" spans="1:8" x14ac:dyDescent="0.25">
      <c r="A1229" t="s">
        <v>4301</v>
      </c>
      <c r="B1229">
        <v>1361</v>
      </c>
      <c r="C1229" t="s">
        <v>3077</v>
      </c>
      <c r="D1229">
        <v>3455236</v>
      </c>
      <c r="E1229" t="s">
        <v>1374</v>
      </c>
      <c r="F1229">
        <v>9.57</v>
      </c>
      <c r="G1229" s="2">
        <v>40247.467662037037</v>
      </c>
      <c r="H1229" s="2">
        <v>44765.648634259262</v>
      </c>
    </row>
    <row r="1230" spans="1:8" x14ac:dyDescent="0.25">
      <c r="A1230" t="s">
        <v>4302</v>
      </c>
      <c r="B1230">
        <v>1031</v>
      </c>
      <c r="C1230" t="s">
        <v>3068</v>
      </c>
      <c r="D1230">
        <v>2980668</v>
      </c>
      <c r="E1230" t="s">
        <v>1374</v>
      </c>
      <c r="F1230">
        <v>7.6</v>
      </c>
      <c r="G1230" s="2">
        <v>43580.045347222222</v>
      </c>
      <c r="H1230" s="2">
        <v>44864.668981481482</v>
      </c>
    </row>
    <row r="1231" spans="1:8" x14ac:dyDescent="0.25">
      <c r="A1231" t="s">
        <v>4303</v>
      </c>
      <c r="B1231">
        <v>1709</v>
      </c>
      <c r="C1231" t="s">
        <v>3080</v>
      </c>
      <c r="D1231">
        <v>4809229</v>
      </c>
      <c r="E1231" t="s">
        <v>3071</v>
      </c>
      <c r="F1231">
        <v>7.68</v>
      </c>
      <c r="G1231" s="2">
        <v>43531.329189814824</v>
      </c>
      <c r="H1231" s="2">
        <v>44656.545868055553</v>
      </c>
    </row>
    <row r="1232" spans="1:8" x14ac:dyDescent="0.25">
      <c r="A1232" t="s">
        <v>4304</v>
      </c>
      <c r="B1232">
        <v>2095</v>
      </c>
      <c r="C1232" t="s">
        <v>3068</v>
      </c>
      <c r="D1232">
        <v>1840107</v>
      </c>
      <c r="E1232" t="s">
        <v>1377</v>
      </c>
      <c r="F1232">
        <v>5.92</v>
      </c>
      <c r="G1232" s="2">
        <v>41443.938622685193</v>
      </c>
      <c r="H1232" s="2">
        <v>44699.152303240742</v>
      </c>
    </row>
    <row r="1233" spans="1:8" x14ac:dyDescent="0.25">
      <c r="A1233" t="s">
        <v>4305</v>
      </c>
      <c r="B1233">
        <v>1024</v>
      </c>
      <c r="C1233" t="s">
        <v>3087</v>
      </c>
      <c r="D1233">
        <v>4221873</v>
      </c>
      <c r="E1233" t="s">
        <v>3071</v>
      </c>
      <c r="F1233">
        <v>6.38</v>
      </c>
      <c r="G1233" s="2">
        <v>39736.905497685177</v>
      </c>
      <c r="H1233" s="2">
        <v>45128.172013888892</v>
      </c>
    </row>
    <row r="1234" spans="1:8" x14ac:dyDescent="0.25">
      <c r="A1234" t="s">
        <v>4306</v>
      </c>
      <c r="B1234">
        <v>1796</v>
      </c>
      <c r="C1234" t="s">
        <v>3068</v>
      </c>
      <c r="D1234">
        <v>4732304</v>
      </c>
      <c r="E1234" t="s">
        <v>1377</v>
      </c>
      <c r="F1234">
        <v>5.68</v>
      </c>
      <c r="G1234" s="2">
        <v>42267.276412037027</v>
      </c>
      <c r="H1234" s="2">
        <v>44609.628483796303</v>
      </c>
    </row>
    <row r="1235" spans="1:8" x14ac:dyDescent="0.25">
      <c r="A1235" t="s">
        <v>4307</v>
      </c>
      <c r="B1235">
        <v>1267</v>
      </c>
      <c r="C1235" t="s">
        <v>3070</v>
      </c>
      <c r="D1235">
        <v>787768</v>
      </c>
      <c r="E1235" t="s">
        <v>1377</v>
      </c>
      <c r="F1235">
        <v>5.8</v>
      </c>
      <c r="G1235" s="2">
        <v>42646.838645833333</v>
      </c>
      <c r="H1235" s="2">
        <v>44729.732395833344</v>
      </c>
    </row>
    <row r="1236" spans="1:8" x14ac:dyDescent="0.25">
      <c r="A1236" t="s">
        <v>4308</v>
      </c>
      <c r="B1236">
        <v>2234</v>
      </c>
      <c r="C1236" t="s">
        <v>3087</v>
      </c>
      <c r="D1236">
        <v>3630713</v>
      </c>
      <c r="E1236" t="s">
        <v>3071</v>
      </c>
      <c r="F1236">
        <v>7.99</v>
      </c>
      <c r="G1236" s="2">
        <v>41349.084155092591</v>
      </c>
      <c r="H1236" s="2">
        <v>44822.357881944437</v>
      </c>
    </row>
    <row r="1237" spans="1:8" x14ac:dyDescent="0.25">
      <c r="A1237" t="s">
        <v>4309</v>
      </c>
      <c r="B1237">
        <v>1255</v>
      </c>
      <c r="C1237" t="s">
        <v>3077</v>
      </c>
      <c r="D1237">
        <v>3359253</v>
      </c>
      <c r="E1237" t="s">
        <v>1374</v>
      </c>
      <c r="F1237">
        <v>9.1999999999999993</v>
      </c>
      <c r="G1237" s="2">
        <v>43204.723275462973</v>
      </c>
      <c r="H1237" s="2">
        <v>44704.332199074073</v>
      </c>
    </row>
    <row r="1238" spans="1:8" x14ac:dyDescent="0.25">
      <c r="A1238" t="s">
        <v>4310</v>
      </c>
      <c r="B1238">
        <v>2429</v>
      </c>
      <c r="C1238" t="s">
        <v>3075</v>
      </c>
      <c r="D1238">
        <v>4935997</v>
      </c>
      <c r="E1238" t="s">
        <v>1374</v>
      </c>
      <c r="F1238">
        <v>5.3</v>
      </c>
      <c r="G1238" s="2">
        <v>40375.319027777783</v>
      </c>
      <c r="H1238" s="2">
        <v>44701.036400462966</v>
      </c>
    </row>
    <row r="1239" spans="1:8" x14ac:dyDescent="0.25">
      <c r="A1239" t="s">
        <v>4311</v>
      </c>
      <c r="B1239">
        <v>2231</v>
      </c>
      <c r="C1239" t="s">
        <v>3075</v>
      </c>
      <c r="D1239">
        <v>4790193</v>
      </c>
      <c r="E1239" t="s">
        <v>1374</v>
      </c>
      <c r="F1239">
        <v>8.52</v>
      </c>
      <c r="G1239" s="2">
        <v>44208.624374999999</v>
      </c>
      <c r="H1239" s="2">
        <v>44934.141886574071</v>
      </c>
    </row>
    <row r="1240" spans="1:8" x14ac:dyDescent="0.25">
      <c r="A1240" t="s">
        <v>4312</v>
      </c>
      <c r="B1240">
        <v>1922</v>
      </c>
      <c r="C1240" t="s">
        <v>3087</v>
      </c>
      <c r="D1240">
        <v>1198004</v>
      </c>
      <c r="E1240" t="s">
        <v>3071</v>
      </c>
      <c r="F1240">
        <v>6.36</v>
      </c>
      <c r="G1240" s="2">
        <v>40944.163298611107</v>
      </c>
      <c r="H1240" s="2">
        <v>44570.040729166663</v>
      </c>
    </row>
    <row r="1241" spans="1:8" x14ac:dyDescent="0.25">
      <c r="A1241" t="s">
        <v>4313</v>
      </c>
      <c r="B1241">
        <v>1523</v>
      </c>
      <c r="C1241" t="s">
        <v>3070</v>
      </c>
      <c r="D1241">
        <v>969332</v>
      </c>
      <c r="E1241" t="s">
        <v>3071</v>
      </c>
      <c r="F1241">
        <v>7.9</v>
      </c>
      <c r="G1241" s="2">
        <v>43827.011157407411</v>
      </c>
      <c r="H1241" s="2">
        <v>44636.715555555558</v>
      </c>
    </row>
    <row r="1242" spans="1:8" x14ac:dyDescent="0.25">
      <c r="A1242" t="s">
        <v>4314</v>
      </c>
      <c r="B1242">
        <v>1732</v>
      </c>
      <c r="C1242" t="s">
        <v>3068</v>
      </c>
      <c r="D1242">
        <v>3552690</v>
      </c>
      <c r="E1242" t="s">
        <v>3071</v>
      </c>
      <c r="F1242">
        <v>8.7100000000000009</v>
      </c>
      <c r="G1242" s="2">
        <v>44569.124236111107</v>
      </c>
      <c r="H1242" s="2">
        <v>44911.843252314808</v>
      </c>
    </row>
    <row r="1243" spans="1:8" x14ac:dyDescent="0.25">
      <c r="A1243" t="s">
        <v>4315</v>
      </c>
      <c r="B1243">
        <v>1837</v>
      </c>
      <c r="C1243" t="s">
        <v>3080</v>
      </c>
      <c r="D1243">
        <v>1015992</v>
      </c>
      <c r="E1243" t="s">
        <v>1374</v>
      </c>
      <c r="F1243">
        <v>6.81</v>
      </c>
      <c r="G1243" s="2">
        <v>43863.408229166656</v>
      </c>
      <c r="H1243" s="2">
        <v>44780.255902777782</v>
      </c>
    </row>
    <row r="1244" spans="1:8" x14ac:dyDescent="0.25">
      <c r="A1244" t="s">
        <v>4316</v>
      </c>
      <c r="B1244">
        <v>2237</v>
      </c>
      <c r="C1244" t="s">
        <v>3075</v>
      </c>
      <c r="D1244">
        <v>537780</v>
      </c>
      <c r="E1244" t="s">
        <v>1377</v>
      </c>
      <c r="F1244">
        <v>9.5399999999999991</v>
      </c>
      <c r="G1244" s="2">
        <v>44479.8125</v>
      </c>
      <c r="H1244" s="2">
        <v>44490.741412037038</v>
      </c>
    </row>
    <row r="1245" spans="1:8" x14ac:dyDescent="0.25">
      <c r="A1245" t="s">
        <v>4317</v>
      </c>
      <c r="B1245">
        <v>2067</v>
      </c>
      <c r="C1245" t="s">
        <v>3075</v>
      </c>
      <c r="D1245">
        <v>3496572</v>
      </c>
      <c r="E1245" t="s">
        <v>3071</v>
      </c>
      <c r="F1245">
        <v>6.99</v>
      </c>
      <c r="G1245" s="2">
        <v>44579.554201388892</v>
      </c>
      <c r="H1245" s="2">
        <v>45014.144189814811</v>
      </c>
    </row>
    <row r="1246" spans="1:8" x14ac:dyDescent="0.25">
      <c r="A1246" t="s">
        <v>4318</v>
      </c>
      <c r="B1246">
        <v>1676</v>
      </c>
      <c r="C1246" t="s">
        <v>3075</v>
      </c>
      <c r="D1246">
        <v>224564</v>
      </c>
      <c r="E1246" t="s">
        <v>1374</v>
      </c>
      <c r="F1246">
        <v>5.18</v>
      </c>
      <c r="G1246" s="2">
        <v>40090.169849537036</v>
      </c>
      <c r="H1246" s="2">
        <v>45089.453634259262</v>
      </c>
    </row>
    <row r="1247" spans="1:8" x14ac:dyDescent="0.25">
      <c r="A1247" t="s">
        <v>4319</v>
      </c>
      <c r="B1247">
        <v>1557</v>
      </c>
      <c r="C1247" t="s">
        <v>3068</v>
      </c>
      <c r="D1247">
        <v>3540366</v>
      </c>
      <c r="E1247" t="s">
        <v>3071</v>
      </c>
      <c r="F1247">
        <v>8.4</v>
      </c>
      <c r="G1247" s="2">
        <v>42244.287743055553</v>
      </c>
      <c r="H1247" s="2">
        <v>44623.421134259261</v>
      </c>
    </row>
    <row r="1248" spans="1:8" x14ac:dyDescent="0.25">
      <c r="A1248" t="s">
        <v>4320</v>
      </c>
      <c r="B1248">
        <v>1199</v>
      </c>
      <c r="C1248" t="s">
        <v>3070</v>
      </c>
      <c r="D1248">
        <v>2134464</v>
      </c>
      <c r="E1248" t="s">
        <v>3071</v>
      </c>
      <c r="F1248">
        <v>5.6</v>
      </c>
      <c r="G1248" s="2">
        <v>40610.009629629632</v>
      </c>
      <c r="H1248" s="2">
        <v>45031.567812499998</v>
      </c>
    </row>
    <row r="1249" spans="1:8" x14ac:dyDescent="0.25">
      <c r="A1249" t="s">
        <v>4321</v>
      </c>
      <c r="B1249">
        <v>2429</v>
      </c>
      <c r="C1249" t="s">
        <v>3087</v>
      </c>
      <c r="D1249">
        <v>679628</v>
      </c>
      <c r="E1249" t="s">
        <v>3071</v>
      </c>
      <c r="F1249">
        <v>7.45</v>
      </c>
      <c r="G1249" s="2">
        <v>42070.476307870369</v>
      </c>
      <c r="H1249" s="2">
        <v>44741.641145833331</v>
      </c>
    </row>
    <row r="1250" spans="1:8" x14ac:dyDescent="0.25">
      <c r="A1250" t="s">
        <v>4322</v>
      </c>
      <c r="B1250">
        <v>2207</v>
      </c>
      <c r="C1250" t="s">
        <v>3068</v>
      </c>
      <c r="D1250">
        <v>1304023</v>
      </c>
      <c r="E1250" t="s">
        <v>1377</v>
      </c>
      <c r="F1250">
        <v>6.94</v>
      </c>
      <c r="G1250" s="2">
        <v>41390.930902777778</v>
      </c>
      <c r="H1250" s="2">
        <v>44999.926469907397</v>
      </c>
    </row>
    <row r="1251" spans="1:8" x14ac:dyDescent="0.25">
      <c r="A1251" t="s">
        <v>4323</v>
      </c>
      <c r="B1251">
        <v>2124</v>
      </c>
      <c r="C1251" t="s">
        <v>3080</v>
      </c>
      <c r="D1251">
        <v>2339752</v>
      </c>
      <c r="E1251" t="s">
        <v>1374</v>
      </c>
      <c r="F1251">
        <v>8.51</v>
      </c>
      <c r="G1251" s="2">
        <v>42787.284537037027</v>
      </c>
      <c r="H1251" s="2">
        <v>44491.426319444443</v>
      </c>
    </row>
    <row r="1252" spans="1:8" x14ac:dyDescent="0.25">
      <c r="A1252" t="s">
        <v>4324</v>
      </c>
      <c r="B1252">
        <v>1890</v>
      </c>
      <c r="C1252" t="s">
        <v>3087</v>
      </c>
      <c r="D1252">
        <v>1913623</v>
      </c>
      <c r="E1252" t="s">
        <v>1377</v>
      </c>
      <c r="F1252">
        <v>5.73</v>
      </c>
      <c r="G1252" s="2">
        <v>41297.442685185182</v>
      </c>
      <c r="H1252" s="2">
        <v>44878.836284722223</v>
      </c>
    </row>
    <row r="1253" spans="1:8" x14ac:dyDescent="0.25">
      <c r="A1253" t="s">
        <v>4325</v>
      </c>
      <c r="B1253">
        <v>1371</v>
      </c>
      <c r="C1253" t="s">
        <v>3075</v>
      </c>
      <c r="D1253">
        <v>838098</v>
      </c>
      <c r="E1253" t="s">
        <v>1374</v>
      </c>
      <c r="F1253">
        <v>5.57</v>
      </c>
      <c r="G1253" s="2">
        <v>42099.85664351852</v>
      </c>
      <c r="H1253" s="2">
        <v>45097.713576388887</v>
      </c>
    </row>
    <row r="1254" spans="1:8" x14ac:dyDescent="0.25">
      <c r="A1254" t="s">
        <v>4326</v>
      </c>
      <c r="B1254">
        <v>2378</v>
      </c>
      <c r="C1254" t="s">
        <v>3068</v>
      </c>
      <c r="D1254">
        <v>4421418</v>
      </c>
      <c r="E1254" t="s">
        <v>3071</v>
      </c>
      <c r="F1254">
        <v>7.99</v>
      </c>
      <c r="G1254" s="2">
        <v>44511.694178240738</v>
      </c>
      <c r="H1254" s="2">
        <v>44681.685219907413</v>
      </c>
    </row>
    <row r="1255" spans="1:8" x14ac:dyDescent="0.25">
      <c r="A1255" t="s">
        <v>4327</v>
      </c>
      <c r="B1255">
        <v>1353</v>
      </c>
      <c r="C1255" t="s">
        <v>3070</v>
      </c>
      <c r="D1255">
        <v>1018789</v>
      </c>
      <c r="E1255" t="s">
        <v>1374</v>
      </c>
      <c r="F1255">
        <v>6.13</v>
      </c>
      <c r="G1255" s="2">
        <v>40155.968414351853</v>
      </c>
      <c r="H1255" s="2">
        <v>44815.929849537039</v>
      </c>
    </row>
    <row r="1256" spans="1:8" x14ac:dyDescent="0.25">
      <c r="A1256" t="s">
        <v>4328</v>
      </c>
      <c r="B1256">
        <v>2378</v>
      </c>
      <c r="C1256" t="s">
        <v>3087</v>
      </c>
      <c r="D1256">
        <v>773574</v>
      </c>
      <c r="E1256" t="s">
        <v>1374</v>
      </c>
      <c r="F1256">
        <v>5.25</v>
      </c>
      <c r="G1256" s="2">
        <v>39990.580104166656</v>
      </c>
      <c r="H1256" s="2">
        <v>44998.8596875</v>
      </c>
    </row>
    <row r="1257" spans="1:8" x14ac:dyDescent="0.25">
      <c r="A1257" t="s">
        <v>4329</v>
      </c>
      <c r="B1257">
        <v>1741</v>
      </c>
      <c r="C1257" t="s">
        <v>3068</v>
      </c>
      <c r="D1257">
        <v>3535900</v>
      </c>
      <c r="E1257" t="s">
        <v>1374</v>
      </c>
      <c r="F1257">
        <v>5.5</v>
      </c>
      <c r="G1257" s="2">
        <v>40006.090358796297</v>
      </c>
      <c r="H1257" s="2">
        <v>44668.563136574077</v>
      </c>
    </row>
    <row r="1258" spans="1:8" x14ac:dyDescent="0.25">
      <c r="A1258" t="s">
        <v>4330</v>
      </c>
      <c r="B1258">
        <v>1170</v>
      </c>
      <c r="C1258" t="s">
        <v>3087</v>
      </c>
      <c r="D1258">
        <v>4268377</v>
      </c>
      <c r="E1258" t="s">
        <v>1377</v>
      </c>
      <c r="F1258">
        <v>9.9</v>
      </c>
      <c r="G1258" s="2">
        <v>43392.323587962957</v>
      </c>
      <c r="H1258" s="2">
        <v>44717.637048611112</v>
      </c>
    </row>
    <row r="1259" spans="1:8" x14ac:dyDescent="0.25">
      <c r="A1259" t="s">
        <v>4331</v>
      </c>
      <c r="B1259">
        <v>2273</v>
      </c>
      <c r="C1259" t="s">
        <v>3070</v>
      </c>
      <c r="D1259">
        <v>1767044</v>
      </c>
      <c r="E1259" t="s">
        <v>1374</v>
      </c>
      <c r="F1259">
        <v>9.1</v>
      </c>
      <c r="G1259" s="2">
        <v>39998.243495370371</v>
      </c>
      <c r="H1259" s="2">
        <v>44559.980439814812</v>
      </c>
    </row>
    <row r="1260" spans="1:8" x14ac:dyDescent="0.25">
      <c r="A1260" t="s">
        <v>4332</v>
      </c>
      <c r="B1260">
        <v>2125</v>
      </c>
      <c r="C1260" t="s">
        <v>3068</v>
      </c>
      <c r="D1260">
        <v>3645191</v>
      </c>
      <c r="E1260" t="s">
        <v>3071</v>
      </c>
      <c r="F1260">
        <v>7.35</v>
      </c>
      <c r="G1260" s="2">
        <v>39821.198368055557</v>
      </c>
      <c r="H1260" s="2">
        <v>45052.82607638889</v>
      </c>
    </row>
    <row r="1261" spans="1:8" x14ac:dyDescent="0.25">
      <c r="A1261" t="s">
        <v>4333</v>
      </c>
      <c r="B1261">
        <v>2274</v>
      </c>
      <c r="C1261" t="s">
        <v>3080</v>
      </c>
      <c r="D1261">
        <v>3078073</v>
      </c>
      <c r="E1261" t="s">
        <v>1374</v>
      </c>
      <c r="F1261">
        <v>8.98</v>
      </c>
      <c r="G1261" s="2">
        <v>42819.581562500003</v>
      </c>
      <c r="H1261" s="2">
        <v>44469.570983796293</v>
      </c>
    </row>
    <row r="1262" spans="1:8" x14ac:dyDescent="0.25">
      <c r="A1262" t="s">
        <v>4334</v>
      </c>
      <c r="B1262">
        <v>1793</v>
      </c>
      <c r="C1262" t="s">
        <v>3080</v>
      </c>
      <c r="D1262">
        <v>3936048</v>
      </c>
      <c r="E1262" t="s">
        <v>1377</v>
      </c>
      <c r="F1262">
        <v>5.77</v>
      </c>
      <c r="G1262" s="2">
        <v>44522.094490740739</v>
      </c>
      <c r="H1262" s="2">
        <v>45035.381261574083</v>
      </c>
    </row>
    <row r="1263" spans="1:8" x14ac:dyDescent="0.25">
      <c r="A1263" t="s">
        <v>4335</v>
      </c>
      <c r="B1263">
        <v>2390</v>
      </c>
      <c r="C1263" t="s">
        <v>3075</v>
      </c>
      <c r="D1263">
        <v>2901614</v>
      </c>
      <c r="E1263" t="s">
        <v>3071</v>
      </c>
      <c r="F1263">
        <v>5.31</v>
      </c>
      <c r="G1263" s="2">
        <v>43573.237233796302</v>
      </c>
      <c r="H1263" s="2">
        <v>44805.789525462962</v>
      </c>
    </row>
    <row r="1264" spans="1:8" x14ac:dyDescent="0.25">
      <c r="A1264" t="s">
        <v>4336</v>
      </c>
      <c r="B1264">
        <v>2433</v>
      </c>
      <c r="C1264" t="s">
        <v>3087</v>
      </c>
      <c r="D1264">
        <v>3263055</v>
      </c>
      <c r="E1264" t="s">
        <v>3071</v>
      </c>
      <c r="F1264">
        <v>7.77</v>
      </c>
      <c r="G1264" s="2">
        <v>42570.246759259258</v>
      </c>
      <c r="H1264" s="2">
        <v>44547.214861111112</v>
      </c>
    </row>
    <row r="1265" spans="1:8" x14ac:dyDescent="0.25">
      <c r="A1265" t="s">
        <v>4337</v>
      </c>
      <c r="B1265">
        <v>1511</v>
      </c>
      <c r="C1265" t="s">
        <v>3087</v>
      </c>
      <c r="D1265">
        <v>2573070</v>
      </c>
      <c r="E1265" t="s">
        <v>1374</v>
      </c>
      <c r="F1265">
        <v>6.37</v>
      </c>
      <c r="G1265" s="2">
        <v>43417.772916666669</v>
      </c>
      <c r="H1265" s="2">
        <v>44589.299456018518</v>
      </c>
    </row>
    <row r="1266" spans="1:8" x14ac:dyDescent="0.25">
      <c r="A1266" t="s">
        <v>4338</v>
      </c>
      <c r="B1266">
        <v>1275</v>
      </c>
      <c r="C1266" t="s">
        <v>3087</v>
      </c>
      <c r="D1266">
        <v>3297430</v>
      </c>
      <c r="E1266" t="s">
        <v>1377</v>
      </c>
      <c r="F1266">
        <v>7.5</v>
      </c>
      <c r="G1266" s="2">
        <v>42529.357499999998</v>
      </c>
      <c r="H1266" s="2">
        <v>44528.674571759257</v>
      </c>
    </row>
    <row r="1267" spans="1:8" x14ac:dyDescent="0.25">
      <c r="A1267" t="s">
        <v>4339</v>
      </c>
      <c r="B1267">
        <v>1167</v>
      </c>
      <c r="C1267" t="s">
        <v>3075</v>
      </c>
      <c r="D1267">
        <v>1314407</v>
      </c>
      <c r="E1267" t="s">
        <v>1377</v>
      </c>
      <c r="F1267">
        <v>8.18</v>
      </c>
      <c r="G1267" s="2">
        <v>44452.378738425927</v>
      </c>
      <c r="H1267" s="2">
        <v>44713.240995370368</v>
      </c>
    </row>
    <row r="1268" spans="1:8" x14ac:dyDescent="0.25">
      <c r="A1268" t="s">
        <v>4340</v>
      </c>
      <c r="B1268">
        <v>1911</v>
      </c>
      <c r="C1268" t="s">
        <v>3077</v>
      </c>
      <c r="D1268">
        <v>1641512</v>
      </c>
      <c r="E1268" t="s">
        <v>1374</v>
      </c>
      <c r="F1268">
        <v>6.79</v>
      </c>
      <c r="G1268" s="2">
        <v>40081.61478009259</v>
      </c>
      <c r="H1268" s="2">
        <v>44755.780104166668</v>
      </c>
    </row>
    <row r="1269" spans="1:8" x14ac:dyDescent="0.25">
      <c r="A1269" t="s">
        <v>4341</v>
      </c>
      <c r="B1269">
        <v>2025</v>
      </c>
      <c r="C1269" t="s">
        <v>3070</v>
      </c>
      <c r="D1269">
        <v>1324090</v>
      </c>
      <c r="E1269" t="s">
        <v>1377</v>
      </c>
      <c r="F1269">
        <v>8.51</v>
      </c>
      <c r="G1269" s="2">
        <v>42527.434942129628</v>
      </c>
      <c r="H1269" s="2">
        <v>44841.066342592603</v>
      </c>
    </row>
    <row r="1270" spans="1:8" x14ac:dyDescent="0.25">
      <c r="A1270" t="s">
        <v>4342</v>
      </c>
      <c r="B1270">
        <v>1433</v>
      </c>
      <c r="C1270" t="s">
        <v>3087</v>
      </c>
      <c r="D1270">
        <v>4638946</v>
      </c>
      <c r="E1270" t="s">
        <v>3071</v>
      </c>
      <c r="F1270">
        <v>6.35</v>
      </c>
      <c r="G1270" s="2">
        <v>44044.769884259258</v>
      </c>
      <c r="H1270" s="2">
        <v>44960.394571759258</v>
      </c>
    </row>
    <row r="1271" spans="1:8" x14ac:dyDescent="0.25">
      <c r="A1271" t="s">
        <v>4343</v>
      </c>
      <c r="B1271">
        <v>1450</v>
      </c>
      <c r="C1271" t="s">
        <v>3068</v>
      </c>
      <c r="D1271">
        <v>3166021</v>
      </c>
      <c r="E1271" t="s">
        <v>3071</v>
      </c>
      <c r="F1271">
        <v>6.15</v>
      </c>
      <c r="G1271" s="2">
        <v>42328.78329861111</v>
      </c>
      <c r="H1271" s="2">
        <v>44910.483414351853</v>
      </c>
    </row>
    <row r="1272" spans="1:8" x14ac:dyDescent="0.25">
      <c r="A1272" t="s">
        <v>4344</v>
      </c>
      <c r="B1272">
        <v>1984</v>
      </c>
      <c r="C1272" t="s">
        <v>3070</v>
      </c>
      <c r="D1272">
        <v>1340145</v>
      </c>
      <c r="E1272" t="s">
        <v>1374</v>
      </c>
      <c r="F1272">
        <v>5.3</v>
      </c>
      <c r="G1272" s="2">
        <v>40619.526180555556</v>
      </c>
      <c r="H1272" s="2">
        <v>45041.883819444447</v>
      </c>
    </row>
    <row r="1273" spans="1:8" x14ac:dyDescent="0.25">
      <c r="A1273" t="s">
        <v>4345</v>
      </c>
      <c r="B1273">
        <v>1231</v>
      </c>
      <c r="C1273" t="s">
        <v>3070</v>
      </c>
      <c r="D1273">
        <v>3832377</v>
      </c>
      <c r="E1273" t="s">
        <v>1377</v>
      </c>
      <c r="F1273">
        <v>8.67</v>
      </c>
      <c r="G1273" s="2">
        <v>40514.246736111112</v>
      </c>
      <c r="H1273" s="2">
        <v>45084.014293981483</v>
      </c>
    </row>
    <row r="1274" spans="1:8" x14ac:dyDescent="0.25">
      <c r="A1274" t="s">
        <v>4346</v>
      </c>
      <c r="B1274">
        <v>1151</v>
      </c>
      <c r="C1274" t="s">
        <v>3080</v>
      </c>
      <c r="D1274">
        <v>3177561</v>
      </c>
      <c r="E1274" t="s">
        <v>1377</v>
      </c>
      <c r="F1274">
        <v>7.25</v>
      </c>
      <c r="G1274" s="2">
        <v>40554.766284722216</v>
      </c>
      <c r="H1274" s="2">
        <v>44819.334837962961</v>
      </c>
    </row>
    <row r="1275" spans="1:8" x14ac:dyDescent="0.25">
      <c r="A1275" t="s">
        <v>4347</v>
      </c>
      <c r="B1275">
        <v>2225</v>
      </c>
      <c r="C1275" t="s">
        <v>3070</v>
      </c>
      <c r="D1275">
        <v>4980171</v>
      </c>
      <c r="E1275" t="s">
        <v>1374</v>
      </c>
      <c r="F1275">
        <v>5.45</v>
      </c>
      <c r="G1275" s="2">
        <v>40044.593576388892</v>
      </c>
      <c r="H1275" s="2">
        <v>44654.690659722219</v>
      </c>
    </row>
    <row r="1276" spans="1:8" x14ac:dyDescent="0.25">
      <c r="A1276" t="s">
        <v>4348</v>
      </c>
      <c r="B1276">
        <v>2438</v>
      </c>
      <c r="C1276" t="s">
        <v>3087</v>
      </c>
      <c r="D1276">
        <v>4810322</v>
      </c>
      <c r="E1276" t="s">
        <v>1377</v>
      </c>
      <c r="F1276">
        <v>7.27</v>
      </c>
      <c r="G1276" s="2">
        <v>42311.097060185188</v>
      </c>
      <c r="H1276" s="2">
        <v>45066.075810185182</v>
      </c>
    </row>
    <row r="1277" spans="1:8" x14ac:dyDescent="0.25">
      <c r="A1277" t="s">
        <v>4349</v>
      </c>
      <c r="B1277">
        <v>1241</v>
      </c>
      <c r="C1277" t="s">
        <v>3087</v>
      </c>
      <c r="D1277">
        <v>717870</v>
      </c>
      <c r="E1277" t="s">
        <v>1374</v>
      </c>
      <c r="F1277">
        <v>9.82</v>
      </c>
      <c r="G1277" s="2">
        <v>40269.413564814808</v>
      </c>
      <c r="H1277" s="2">
        <v>44867.107766203713</v>
      </c>
    </row>
    <row r="1278" spans="1:8" x14ac:dyDescent="0.25">
      <c r="A1278" t="s">
        <v>4350</v>
      </c>
      <c r="B1278">
        <v>1221</v>
      </c>
      <c r="C1278" t="s">
        <v>3077</v>
      </c>
      <c r="D1278">
        <v>2340983</v>
      </c>
      <c r="E1278" t="s">
        <v>1374</v>
      </c>
      <c r="F1278">
        <v>7.25</v>
      </c>
      <c r="G1278" s="2">
        <v>44266.264374999999</v>
      </c>
      <c r="H1278" s="2">
        <v>44542.009560185194</v>
      </c>
    </row>
    <row r="1279" spans="1:8" x14ac:dyDescent="0.25">
      <c r="A1279" t="s">
        <v>4351</v>
      </c>
      <c r="B1279">
        <v>2425</v>
      </c>
      <c r="C1279" t="s">
        <v>3077</v>
      </c>
      <c r="D1279">
        <v>2973859</v>
      </c>
      <c r="E1279" t="s">
        <v>3071</v>
      </c>
      <c r="F1279">
        <v>5.41</v>
      </c>
      <c r="G1279" s="2">
        <v>41897.701562499999</v>
      </c>
      <c r="H1279" s="2">
        <v>44877.819895833331</v>
      </c>
    </row>
    <row r="1280" spans="1:8" x14ac:dyDescent="0.25">
      <c r="A1280" t="s">
        <v>4352</v>
      </c>
      <c r="B1280">
        <v>1539</v>
      </c>
      <c r="C1280" t="s">
        <v>3075</v>
      </c>
      <c r="D1280">
        <v>2399344</v>
      </c>
      <c r="E1280" t="s">
        <v>3071</v>
      </c>
      <c r="F1280">
        <v>8.69</v>
      </c>
      <c r="G1280" s="2">
        <v>44403.384837962964</v>
      </c>
      <c r="H1280" s="2">
        <v>44949.283888888887</v>
      </c>
    </row>
    <row r="1281" spans="1:8" x14ac:dyDescent="0.25">
      <c r="A1281" t="s">
        <v>4353</v>
      </c>
      <c r="B1281">
        <v>1009</v>
      </c>
      <c r="C1281" t="s">
        <v>3087</v>
      </c>
      <c r="D1281">
        <v>623783</v>
      </c>
      <c r="E1281" t="s">
        <v>1377</v>
      </c>
      <c r="F1281">
        <v>9.51</v>
      </c>
      <c r="G1281" s="2">
        <v>39863.210752314822</v>
      </c>
      <c r="H1281" s="2">
        <v>44907.090405092589</v>
      </c>
    </row>
    <row r="1282" spans="1:8" x14ac:dyDescent="0.25">
      <c r="A1282" t="s">
        <v>4354</v>
      </c>
      <c r="B1282">
        <v>1761</v>
      </c>
      <c r="C1282" t="s">
        <v>3080</v>
      </c>
      <c r="D1282">
        <v>4123455</v>
      </c>
      <c r="E1282" t="s">
        <v>1377</v>
      </c>
      <c r="F1282">
        <v>7.33</v>
      </c>
      <c r="G1282" s="2">
        <v>40076.844942129632</v>
      </c>
      <c r="H1282" s="2">
        <v>44787.119270833333</v>
      </c>
    </row>
    <row r="1283" spans="1:8" x14ac:dyDescent="0.25">
      <c r="A1283" t="s">
        <v>4355</v>
      </c>
      <c r="B1283">
        <v>2055</v>
      </c>
      <c r="C1283" t="s">
        <v>3077</v>
      </c>
      <c r="D1283">
        <v>2842239</v>
      </c>
      <c r="E1283" t="s">
        <v>1374</v>
      </c>
      <c r="F1283">
        <v>8.2899999999999991</v>
      </c>
      <c r="G1283" s="2">
        <v>42180.780717592592</v>
      </c>
      <c r="H1283" s="2">
        <v>45107.845150462963</v>
      </c>
    </row>
    <row r="1284" spans="1:8" x14ac:dyDescent="0.25">
      <c r="A1284" t="s">
        <v>4356</v>
      </c>
      <c r="B1284">
        <v>2058</v>
      </c>
      <c r="C1284" t="s">
        <v>3077</v>
      </c>
      <c r="D1284">
        <v>4131020</v>
      </c>
      <c r="E1284" t="s">
        <v>1377</v>
      </c>
      <c r="F1284">
        <v>6.6</v>
      </c>
      <c r="G1284" s="2">
        <v>40233.159131944441</v>
      </c>
      <c r="H1284" s="2">
        <v>44572.603726851848</v>
      </c>
    </row>
    <row r="1285" spans="1:8" x14ac:dyDescent="0.25">
      <c r="A1285" t="s">
        <v>4357</v>
      </c>
      <c r="B1285">
        <v>1581</v>
      </c>
      <c r="C1285" t="s">
        <v>3070</v>
      </c>
      <c r="D1285">
        <v>1299489</v>
      </c>
      <c r="E1285" t="s">
        <v>3071</v>
      </c>
      <c r="F1285">
        <v>9.2899999999999991</v>
      </c>
      <c r="G1285" s="2">
        <v>40410.418888888889</v>
      </c>
      <c r="H1285" s="2">
        <v>44494.269479166673</v>
      </c>
    </row>
    <row r="1286" spans="1:8" x14ac:dyDescent="0.25">
      <c r="A1286" t="s">
        <v>4358</v>
      </c>
      <c r="B1286">
        <v>1998</v>
      </c>
      <c r="C1286" t="s">
        <v>3068</v>
      </c>
      <c r="D1286">
        <v>3146999</v>
      </c>
      <c r="E1286" t="s">
        <v>1374</v>
      </c>
      <c r="F1286">
        <v>8.7899999999999991</v>
      </c>
      <c r="G1286" s="2">
        <v>43456.467662037037</v>
      </c>
      <c r="H1286" s="2">
        <v>44740.912048611113</v>
      </c>
    </row>
    <row r="1287" spans="1:8" x14ac:dyDescent="0.25">
      <c r="A1287" t="s">
        <v>4359</v>
      </c>
      <c r="B1287">
        <v>1729</v>
      </c>
      <c r="C1287" t="s">
        <v>3070</v>
      </c>
      <c r="D1287">
        <v>3655598</v>
      </c>
      <c r="E1287" t="s">
        <v>3071</v>
      </c>
      <c r="F1287">
        <v>5.7</v>
      </c>
      <c r="G1287" s="2">
        <v>43530.023865740739</v>
      </c>
      <c r="H1287" s="2">
        <v>44970.504537037043</v>
      </c>
    </row>
    <row r="1288" spans="1:8" x14ac:dyDescent="0.25">
      <c r="A1288" t="s">
        <v>4360</v>
      </c>
      <c r="B1288">
        <v>2461</v>
      </c>
      <c r="C1288" t="s">
        <v>3087</v>
      </c>
      <c r="D1288">
        <v>3337506</v>
      </c>
      <c r="E1288" t="s">
        <v>3071</v>
      </c>
      <c r="F1288">
        <v>6.94</v>
      </c>
      <c r="G1288" s="2">
        <v>43657.777106481481</v>
      </c>
      <c r="H1288" s="2">
        <v>44500.719363425917</v>
      </c>
    </row>
    <row r="1289" spans="1:8" x14ac:dyDescent="0.25">
      <c r="A1289" t="s">
        <v>4361</v>
      </c>
      <c r="B1289">
        <v>1635</v>
      </c>
      <c r="C1289" t="s">
        <v>3077</v>
      </c>
      <c r="D1289">
        <v>4034103</v>
      </c>
      <c r="E1289" t="s">
        <v>1377</v>
      </c>
      <c r="F1289">
        <v>7.53</v>
      </c>
      <c r="G1289" s="2">
        <v>40764.53665509259</v>
      </c>
      <c r="H1289" s="2">
        <v>45026.743472222217</v>
      </c>
    </row>
    <row r="1290" spans="1:8" x14ac:dyDescent="0.25">
      <c r="A1290" t="s">
        <v>4362</v>
      </c>
      <c r="B1290">
        <v>2142</v>
      </c>
      <c r="C1290" t="s">
        <v>3077</v>
      </c>
      <c r="D1290">
        <v>2260278</v>
      </c>
      <c r="E1290" t="s">
        <v>1374</v>
      </c>
      <c r="F1290">
        <v>7.78</v>
      </c>
      <c r="G1290" s="2">
        <v>39721.391145833331</v>
      </c>
      <c r="H1290" s="2">
        <v>44691.008518518523</v>
      </c>
    </row>
    <row r="1291" spans="1:8" x14ac:dyDescent="0.25">
      <c r="A1291" t="s">
        <v>4363</v>
      </c>
      <c r="B1291">
        <v>1492</v>
      </c>
      <c r="C1291" t="s">
        <v>3068</v>
      </c>
      <c r="D1291">
        <v>2706663</v>
      </c>
      <c r="E1291" t="s">
        <v>1377</v>
      </c>
      <c r="F1291">
        <v>6.93</v>
      </c>
      <c r="G1291" s="2">
        <v>43464.931805555563</v>
      </c>
      <c r="H1291" s="2">
        <v>44472.885428240741</v>
      </c>
    </row>
    <row r="1292" spans="1:8" x14ac:dyDescent="0.25">
      <c r="A1292" t="s">
        <v>4364</v>
      </c>
      <c r="B1292">
        <v>2135</v>
      </c>
      <c r="C1292" t="s">
        <v>3070</v>
      </c>
      <c r="D1292">
        <v>3969737</v>
      </c>
      <c r="E1292" t="s">
        <v>1377</v>
      </c>
      <c r="F1292">
        <v>9.56</v>
      </c>
      <c r="G1292" s="2">
        <v>40913.105740740742</v>
      </c>
      <c r="H1292" s="2">
        <v>44543.258692129632</v>
      </c>
    </row>
    <row r="1293" spans="1:8" x14ac:dyDescent="0.25">
      <c r="A1293" t="s">
        <v>4365</v>
      </c>
      <c r="B1293">
        <v>1674</v>
      </c>
      <c r="C1293" t="s">
        <v>3087</v>
      </c>
      <c r="D1293">
        <v>1891623</v>
      </c>
      <c r="E1293" t="s">
        <v>1374</v>
      </c>
      <c r="F1293">
        <v>6.65</v>
      </c>
      <c r="G1293" s="2">
        <v>41788.257361111107</v>
      </c>
      <c r="H1293" s="2">
        <v>44515.708356481482</v>
      </c>
    </row>
    <row r="1294" spans="1:8" x14ac:dyDescent="0.25">
      <c r="A1294" t="s">
        <v>4366</v>
      </c>
      <c r="B1294">
        <v>1661</v>
      </c>
      <c r="C1294" t="s">
        <v>3070</v>
      </c>
      <c r="D1294">
        <v>3987249</v>
      </c>
      <c r="E1294" t="s">
        <v>1377</v>
      </c>
      <c r="F1294">
        <v>6.82</v>
      </c>
      <c r="G1294" s="2">
        <v>44565.092106481483</v>
      </c>
      <c r="H1294" s="2">
        <v>44719.084861111107</v>
      </c>
    </row>
    <row r="1295" spans="1:8" x14ac:dyDescent="0.25">
      <c r="A1295" t="s">
        <v>4367</v>
      </c>
      <c r="B1295">
        <v>2194</v>
      </c>
      <c r="C1295" t="s">
        <v>3068</v>
      </c>
      <c r="D1295">
        <v>4256839</v>
      </c>
      <c r="E1295" t="s">
        <v>1374</v>
      </c>
      <c r="F1295">
        <v>9.23</v>
      </c>
      <c r="G1295" s="2">
        <v>41449.99763888889</v>
      </c>
      <c r="H1295" s="2">
        <v>44551.76771990741</v>
      </c>
    </row>
    <row r="1296" spans="1:8" x14ac:dyDescent="0.25">
      <c r="A1296" t="s">
        <v>4368</v>
      </c>
      <c r="B1296">
        <v>1082</v>
      </c>
      <c r="C1296" t="s">
        <v>3070</v>
      </c>
      <c r="D1296">
        <v>4552825</v>
      </c>
      <c r="E1296" t="s">
        <v>3071</v>
      </c>
      <c r="F1296">
        <v>7.77</v>
      </c>
      <c r="G1296" s="2">
        <v>43883.670046296298</v>
      </c>
      <c r="H1296" s="2">
        <v>44729.321238425917</v>
      </c>
    </row>
    <row r="1297" spans="1:8" x14ac:dyDescent="0.25">
      <c r="A1297" t="s">
        <v>4369</v>
      </c>
      <c r="B1297">
        <v>1738</v>
      </c>
      <c r="C1297" t="s">
        <v>3075</v>
      </c>
      <c r="D1297">
        <v>4798547</v>
      </c>
      <c r="E1297" t="s">
        <v>1377</v>
      </c>
      <c r="F1297">
        <v>8.6300000000000008</v>
      </c>
      <c r="G1297" s="2">
        <v>42139.896944444437</v>
      </c>
      <c r="H1297" s="2">
        <v>44803.073923611111</v>
      </c>
    </row>
    <row r="1298" spans="1:8" x14ac:dyDescent="0.25">
      <c r="A1298" t="s">
        <v>4370</v>
      </c>
      <c r="B1298">
        <v>1261</v>
      </c>
      <c r="C1298" t="s">
        <v>3080</v>
      </c>
      <c r="D1298">
        <v>2243570</v>
      </c>
      <c r="E1298" t="s">
        <v>1374</v>
      </c>
      <c r="F1298">
        <v>9.2200000000000006</v>
      </c>
      <c r="G1298" s="2">
        <v>41119.286435185182</v>
      </c>
      <c r="H1298" s="2">
        <v>44893.726053240738</v>
      </c>
    </row>
    <row r="1299" spans="1:8" x14ac:dyDescent="0.25">
      <c r="A1299" t="s">
        <v>4371</v>
      </c>
      <c r="B1299">
        <v>2168</v>
      </c>
      <c r="C1299" t="s">
        <v>3087</v>
      </c>
      <c r="D1299">
        <v>4083108</v>
      </c>
      <c r="E1299" t="s">
        <v>1374</v>
      </c>
      <c r="F1299">
        <v>9.86</v>
      </c>
      <c r="G1299" s="2">
        <v>42998.695891203701</v>
      </c>
      <c r="H1299" s="2">
        <v>44975.361261574071</v>
      </c>
    </row>
    <row r="1300" spans="1:8" x14ac:dyDescent="0.25">
      <c r="A1300" t="s">
        <v>4372</v>
      </c>
      <c r="B1300">
        <v>1555</v>
      </c>
      <c r="C1300" t="s">
        <v>3087</v>
      </c>
      <c r="D1300">
        <v>2528527</v>
      </c>
      <c r="E1300" t="s">
        <v>1377</v>
      </c>
      <c r="F1300">
        <v>9.65</v>
      </c>
      <c r="G1300" s="2">
        <v>40554.799131944441</v>
      </c>
      <c r="H1300" s="2">
        <v>44542.981770833343</v>
      </c>
    </row>
    <row r="1301" spans="1:8" x14ac:dyDescent="0.25">
      <c r="A1301" t="s">
        <v>4373</v>
      </c>
      <c r="B1301">
        <v>1144</v>
      </c>
      <c r="C1301" t="s">
        <v>3077</v>
      </c>
      <c r="D1301">
        <v>2705603</v>
      </c>
      <c r="E1301" t="s">
        <v>1374</v>
      </c>
      <c r="F1301">
        <v>5.89</v>
      </c>
      <c r="G1301" s="2">
        <v>42372.53833333333</v>
      </c>
      <c r="H1301" s="2">
        <v>44696.534282407411</v>
      </c>
    </row>
    <row r="1302" spans="1:8" x14ac:dyDescent="0.25">
      <c r="A1302" t="s">
        <v>4374</v>
      </c>
      <c r="B1302">
        <v>1395</v>
      </c>
      <c r="C1302" t="s">
        <v>3068</v>
      </c>
      <c r="D1302">
        <v>1420723</v>
      </c>
      <c r="E1302" t="s">
        <v>3071</v>
      </c>
      <c r="F1302">
        <v>9.35</v>
      </c>
      <c r="G1302" s="2">
        <v>44557.74900462963</v>
      </c>
      <c r="H1302" s="2">
        <v>44563.518090277779</v>
      </c>
    </row>
    <row r="1303" spans="1:8" x14ac:dyDescent="0.25">
      <c r="A1303" t="s">
        <v>4375</v>
      </c>
      <c r="B1303">
        <v>2104</v>
      </c>
      <c r="C1303" t="s">
        <v>3080</v>
      </c>
      <c r="D1303">
        <v>1083586</v>
      </c>
      <c r="E1303" t="s">
        <v>3071</v>
      </c>
      <c r="F1303">
        <v>5.81</v>
      </c>
      <c r="G1303" s="2">
        <v>42429.348229166673</v>
      </c>
      <c r="H1303" s="2">
        <v>44820.585497685177</v>
      </c>
    </row>
    <row r="1304" spans="1:8" x14ac:dyDescent="0.25">
      <c r="A1304" t="s">
        <v>4376</v>
      </c>
      <c r="B1304">
        <v>1209</v>
      </c>
      <c r="C1304" t="s">
        <v>3070</v>
      </c>
      <c r="D1304">
        <v>3228015</v>
      </c>
      <c r="E1304" t="s">
        <v>1374</v>
      </c>
      <c r="F1304">
        <v>8.23</v>
      </c>
      <c r="G1304" s="2">
        <v>41432.098333333342</v>
      </c>
      <c r="H1304" s="2">
        <v>45089.732245370367</v>
      </c>
    </row>
    <row r="1305" spans="1:8" x14ac:dyDescent="0.25">
      <c r="A1305" t="s">
        <v>4377</v>
      </c>
      <c r="B1305">
        <v>2141</v>
      </c>
      <c r="C1305" t="s">
        <v>3075</v>
      </c>
      <c r="D1305">
        <v>1993012</v>
      </c>
      <c r="E1305" t="s">
        <v>1374</v>
      </c>
      <c r="F1305">
        <v>8.8000000000000007</v>
      </c>
      <c r="G1305" s="2">
        <v>41376.640636574077</v>
      </c>
      <c r="H1305" s="2">
        <v>44642.672592592593</v>
      </c>
    </row>
    <row r="1306" spans="1:8" x14ac:dyDescent="0.25">
      <c r="A1306" t="s">
        <v>4378</v>
      </c>
      <c r="B1306">
        <v>1111</v>
      </c>
      <c r="C1306" t="s">
        <v>3070</v>
      </c>
      <c r="D1306">
        <v>4498441</v>
      </c>
      <c r="E1306" t="s">
        <v>3071</v>
      </c>
      <c r="F1306">
        <v>5.76</v>
      </c>
      <c r="G1306" s="2">
        <v>43521.252662037034</v>
      </c>
      <c r="H1306" s="2">
        <v>45086.440011574072</v>
      </c>
    </row>
    <row r="1307" spans="1:8" x14ac:dyDescent="0.25">
      <c r="A1307" t="s">
        <v>4379</v>
      </c>
      <c r="B1307">
        <v>1861</v>
      </c>
      <c r="C1307" t="s">
        <v>3068</v>
      </c>
      <c r="D1307">
        <v>2426027</v>
      </c>
      <c r="E1307" t="s">
        <v>1374</v>
      </c>
      <c r="F1307">
        <v>7.4</v>
      </c>
      <c r="G1307" s="2">
        <v>41689.994247685187</v>
      </c>
      <c r="H1307" s="2">
        <v>44838.00377314815</v>
      </c>
    </row>
    <row r="1308" spans="1:8" x14ac:dyDescent="0.25">
      <c r="A1308" t="s">
        <v>4380</v>
      </c>
      <c r="B1308">
        <v>1210</v>
      </c>
      <c r="C1308" t="s">
        <v>3080</v>
      </c>
      <c r="D1308">
        <v>3617544</v>
      </c>
      <c r="E1308" t="s">
        <v>1377</v>
      </c>
      <c r="F1308">
        <v>5.67</v>
      </c>
      <c r="G1308" s="2">
        <v>43365.964780092603</v>
      </c>
      <c r="H1308" s="2">
        <v>44961.043287037042</v>
      </c>
    </row>
    <row r="1309" spans="1:8" x14ac:dyDescent="0.25">
      <c r="A1309" t="s">
        <v>4381</v>
      </c>
      <c r="B1309">
        <v>1703</v>
      </c>
      <c r="C1309" t="s">
        <v>3070</v>
      </c>
      <c r="D1309">
        <v>2206609</v>
      </c>
      <c r="E1309" t="s">
        <v>1374</v>
      </c>
      <c r="F1309">
        <v>9.89</v>
      </c>
      <c r="G1309" s="2">
        <v>44720.820057870369</v>
      </c>
      <c r="H1309" s="2">
        <v>45084.951273148137</v>
      </c>
    </row>
    <row r="1310" spans="1:8" x14ac:dyDescent="0.25">
      <c r="A1310" t="s">
        <v>4382</v>
      </c>
      <c r="B1310">
        <v>2220</v>
      </c>
      <c r="C1310" t="s">
        <v>3080</v>
      </c>
      <c r="D1310">
        <v>3497522</v>
      </c>
      <c r="E1310" t="s">
        <v>1374</v>
      </c>
      <c r="F1310">
        <v>5.97</v>
      </c>
      <c r="G1310" s="2">
        <v>41684.079444444447</v>
      </c>
      <c r="H1310" s="2">
        <v>44797.309618055559</v>
      </c>
    </row>
    <row r="1311" spans="1:8" x14ac:dyDescent="0.25">
      <c r="A1311" t="s">
        <v>4383</v>
      </c>
      <c r="B1311">
        <v>2279</v>
      </c>
      <c r="C1311" t="s">
        <v>3087</v>
      </c>
      <c r="D1311">
        <v>479045</v>
      </c>
      <c r="E1311" t="s">
        <v>1377</v>
      </c>
      <c r="F1311">
        <v>6.51</v>
      </c>
      <c r="G1311" s="2">
        <v>41476.119884259257</v>
      </c>
      <c r="H1311" s="2">
        <v>44831.382800925923</v>
      </c>
    </row>
    <row r="1312" spans="1:8" x14ac:dyDescent="0.25">
      <c r="A1312" t="s">
        <v>4384</v>
      </c>
      <c r="B1312">
        <v>1338</v>
      </c>
      <c r="C1312" t="s">
        <v>3080</v>
      </c>
      <c r="D1312">
        <v>4999714</v>
      </c>
      <c r="E1312" t="s">
        <v>1377</v>
      </c>
      <c r="F1312">
        <v>7.25</v>
      </c>
      <c r="G1312" s="2">
        <v>44207.177291666667</v>
      </c>
      <c r="H1312" s="2">
        <v>44503.119791666657</v>
      </c>
    </row>
    <row r="1313" spans="1:8" x14ac:dyDescent="0.25">
      <c r="A1313" t="s">
        <v>4385</v>
      </c>
      <c r="B1313">
        <v>2364</v>
      </c>
      <c r="C1313" t="s">
        <v>3075</v>
      </c>
      <c r="D1313">
        <v>3418512</v>
      </c>
      <c r="E1313" t="s">
        <v>3071</v>
      </c>
      <c r="F1313">
        <v>7.2</v>
      </c>
      <c r="G1313" s="2">
        <v>41193.861076388886</v>
      </c>
      <c r="H1313" s="2">
        <v>44729.065520833326</v>
      </c>
    </row>
    <row r="1314" spans="1:8" x14ac:dyDescent="0.25">
      <c r="A1314" t="s">
        <v>4386</v>
      </c>
      <c r="B1314">
        <v>1731</v>
      </c>
      <c r="C1314" t="s">
        <v>3077</v>
      </c>
      <c r="D1314">
        <v>3315180</v>
      </c>
      <c r="E1314" t="s">
        <v>1377</v>
      </c>
      <c r="F1314">
        <v>6.24</v>
      </c>
      <c r="G1314" s="2">
        <v>43674.348530092589</v>
      </c>
      <c r="H1314" s="2">
        <v>44744.42732638889</v>
      </c>
    </row>
    <row r="1315" spans="1:8" x14ac:dyDescent="0.25">
      <c r="A1315" t="s">
        <v>4387</v>
      </c>
      <c r="B1315">
        <v>2134</v>
      </c>
      <c r="C1315" t="s">
        <v>3068</v>
      </c>
      <c r="D1315">
        <v>1833326</v>
      </c>
      <c r="E1315" t="s">
        <v>1374</v>
      </c>
      <c r="F1315">
        <v>7.93</v>
      </c>
      <c r="G1315" s="2">
        <v>41438.198171296302</v>
      </c>
      <c r="H1315" s="2">
        <v>44807.938599537039</v>
      </c>
    </row>
    <row r="1316" spans="1:8" x14ac:dyDescent="0.25">
      <c r="A1316" t="s">
        <v>4388</v>
      </c>
      <c r="B1316">
        <v>2286</v>
      </c>
      <c r="C1316" t="s">
        <v>3077</v>
      </c>
      <c r="D1316">
        <v>4050274</v>
      </c>
      <c r="E1316" t="s">
        <v>1374</v>
      </c>
      <c r="F1316">
        <v>8.65</v>
      </c>
      <c r="G1316" s="2">
        <v>43484.955451388887</v>
      </c>
      <c r="H1316" s="2">
        <v>44880.368009259262</v>
      </c>
    </row>
    <row r="1317" spans="1:8" x14ac:dyDescent="0.25">
      <c r="A1317" t="s">
        <v>4389</v>
      </c>
      <c r="B1317">
        <v>1666</v>
      </c>
      <c r="C1317" t="s">
        <v>3075</v>
      </c>
      <c r="D1317">
        <v>375462</v>
      </c>
      <c r="E1317" t="s">
        <v>1374</v>
      </c>
      <c r="F1317">
        <v>7.76</v>
      </c>
      <c r="G1317" s="2">
        <v>41452.52716435185</v>
      </c>
      <c r="H1317" s="2">
        <v>44469.805196759262</v>
      </c>
    </row>
    <row r="1318" spans="1:8" x14ac:dyDescent="0.25">
      <c r="A1318" t="s">
        <v>4390</v>
      </c>
      <c r="B1318">
        <v>1423</v>
      </c>
      <c r="C1318" t="s">
        <v>3077</v>
      </c>
      <c r="D1318">
        <v>4555853</v>
      </c>
      <c r="E1318" t="s">
        <v>1377</v>
      </c>
      <c r="F1318">
        <v>9.61</v>
      </c>
      <c r="G1318" s="2">
        <v>42251.145486111112</v>
      </c>
      <c r="H1318" s="2">
        <v>44920.837638888886</v>
      </c>
    </row>
    <row r="1319" spans="1:8" x14ac:dyDescent="0.25">
      <c r="A1319" t="s">
        <v>4391</v>
      </c>
      <c r="B1319">
        <v>2059</v>
      </c>
      <c r="C1319" t="s">
        <v>3077</v>
      </c>
      <c r="D1319">
        <v>4948363</v>
      </c>
      <c r="E1319" t="s">
        <v>1377</v>
      </c>
      <c r="F1319">
        <v>5.39</v>
      </c>
      <c r="G1319" s="2">
        <v>41709.938032407408</v>
      </c>
      <c r="H1319" s="2">
        <v>44923.391770833332</v>
      </c>
    </row>
    <row r="1320" spans="1:8" x14ac:dyDescent="0.25">
      <c r="A1320" t="s">
        <v>4392</v>
      </c>
      <c r="B1320">
        <v>2006</v>
      </c>
      <c r="C1320" t="s">
        <v>3077</v>
      </c>
      <c r="D1320">
        <v>702897</v>
      </c>
      <c r="E1320" t="s">
        <v>1377</v>
      </c>
      <c r="F1320">
        <v>7.21</v>
      </c>
      <c r="G1320" s="2">
        <v>41508.523055555554</v>
      </c>
      <c r="H1320" s="2">
        <v>44808.349745370368</v>
      </c>
    </row>
    <row r="1321" spans="1:8" x14ac:dyDescent="0.25">
      <c r="A1321" t="s">
        <v>4393</v>
      </c>
      <c r="B1321">
        <v>2460</v>
      </c>
      <c r="C1321" t="s">
        <v>3075</v>
      </c>
      <c r="D1321">
        <v>2551102</v>
      </c>
      <c r="E1321" t="s">
        <v>1377</v>
      </c>
      <c r="F1321">
        <v>9.18</v>
      </c>
      <c r="G1321" s="2">
        <v>40897.738726851851</v>
      </c>
      <c r="H1321" s="2">
        <v>45004.644166666672</v>
      </c>
    </row>
    <row r="1322" spans="1:8" x14ac:dyDescent="0.25">
      <c r="A1322" t="s">
        <v>4394</v>
      </c>
      <c r="B1322">
        <v>2427</v>
      </c>
      <c r="C1322" t="s">
        <v>3080</v>
      </c>
      <c r="D1322">
        <v>2203301</v>
      </c>
      <c r="E1322" t="s">
        <v>3071</v>
      </c>
      <c r="F1322">
        <v>5.81</v>
      </c>
      <c r="G1322" s="2">
        <v>39939.129699074067</v>
      </c>
      <c r="H1322" s="2">
        <v>44904.008321759262</v>
      </c>
    </row>
    <row r="1323" spans="1:8" x14ac:dyDescent="0.25">
      <c r="A1323" t="s">
        <v>4395</v>
      </c>
      <c r="B1323">
        <v>1863</v>
      </c>
      <c r="C1323" t="s">
        <v>3070</v>
      </c>
      <c r="D1323">
        <v>4582466</v>
      </c>
      <c r="E1323" t="s">
        <v>1374</v>
      </c>
      <c r="F1323">
        <v>7.4</v>
      </c>
      <c r="G1323" s="2">
        <v>44041.990312499998</v>
      </c>
      <c r="H1323" s="2">
        <v>44497.649259259262</v>
      </c>
    </row>
    <row r="1324" spans="1:8" x14ac:dyDescent="0.25">
      <c r="A1324" t="s">
        <v>4396</v>
      </c>
      <c r="B1324">
        <v>2142</v>
      </c>
      <c r="C1324" t="s">
        <v>3068</v>
      </c>
      <c r="D1324">
        <v>2551359</v>
      </c>
      <c r="E1324" t="s">
        <v>1374</v>
      </c>
      <c r="F1324">
        <v>9.8000000000000007</v>
      </c>
      <c r="G1324" s="2">
        <v>43670.142847222232</v>
      </c>
      <c r="H1324" s="2">
        <v>45044.501261574071</v>
      </c>
    </row>
    <row r="1325" spans="1:8" x14ac:dyDescent="0.25">
      <c r="A1325" t="s">
        <v>4397</v>
      </c>
      <c r="B1325">
        <v>1826</v>
      </c>
      <c r="C1325" t="s">
        <v>3070</v>
      </c>
      <c r="D1325">
        <v>2553464</v>
      </c>
      <c r="E1325" t="s">
        <v>1377</v>
      </c>
      <c r="F1325">
        <v>7.15</v>
      </c>
      <c r="G1325" s="2">
        <v>42163.731840277767</v>
      </c>
      <c r="H1325" s="2">
        <v>44769.58216435185</v>
      </c>
    </row>
    <row r="1326" spans="1:8" x14ac:dyDescent="0.25">
      <c r="A1326" t="s">
        <v>4398</v>
      </c>
      <c r="B1326">
        <v>1734</v>
      </c>
      <c r="C1326" t="s">
        <v>3080</v>
      </c>
      <c r="D1326">
        <v>3271564</v>
      </c>
      <c r="E1326" t="s">
        <v>1377</v>
      </c>
      <c r="F1326">
        <v>6.77</v>
      </c>
      <c r="G1326" s="2">
        <v>40153.775706018518</v>
      </c>
      <c r="H1326" s="2">
        <v>44696.420023148137</v>
      </c>
    </row>
    <row r="1327" spans="1:8" x14ac:dyDescent="0.25">
      <c r="A1327" t="s">
        <v>4399</v>
      </c>
      <c r="B1327">
        <v>1800</v>
      </c>
      <c r="C1327" t="s">
        <v>3075</v>
      </c>
      <c r="D1327">
        <v>3883641</v>
      </c>
      <c r="E1327" t="s">
        <v>1377</v>
      </c>
      <c r="F1327">
        <v>9.6999999999999993</v>
      </c>
      <c r="G1327" s="2">
        <v>41473.01494212963</v>
      </c>
      <c r="H1327" s="2">
        <v>44788.276574074072</v>
      </c>
    </row>
    <row r="1328" spans="1:8" x14ac:dyDescent="0.25">
      <c r="A1328" t="s">
        <v>4400</v>
      </c>
      <c r="B1328">
        <v>1772</v>
      </c>
      <c r="C1328" t="s">
        <v>3068</v>
      </c>
      <c r="D1328">
        <v>2705283</v>
      </c>
      <c r="E1328" t="s">
        <v>1377</v>
      </c>
      <c r="F1328">
        <v>7.93</v>
      </c>
      <c r="G1328" s="2">
        <v>42610.698194444441</v>
      </c>
      <c r="H1328" s="2">
        <v>44600.146574074082</v>
      </c>
    </row>
    <row r="1329" spans="1:8" x14ac:dyDescent="0.25">
      <c r="A1329" t="s">
        <v>4401</v>
      </c>
      <c r="B1329">
        <v>1120</v>
      </c>
      <c r="C1329" t="s">
        <v>3087</v>
      </c>
      <c r="D1329">
        <v>3852918</v>
      </c>
      <c r="E1329" t="s">
        <v>1374</v>
      </c>
      <c r="F1329">
        <v>6.87</v>
      </c>
      <c r="G1329" s="2">
        <v>43545.942129629628</v>
      </c>
      <c r="H1329" s="2">
        <v>44491.924386574072</v>
      </c>
    </row>
    <row r="1330" spans="1:8" x14ac:dyDescent="0.25">
      <c r="A1330" t="s">
        <v>4402</v>
      </c>
      <c r="B1330">
        <v>2169</v>
      </c>
      <c r="C1330" t="s">
        <v>3068</v>
      </c>
      <c r="D1330">
        <v>3350436</v>
      </c>
      <c r="E1330" t="s">
        <v>3071</v>
      </c>
      <c r="F1330">
        <v>8.98</v>
      </c>
      <c r="G1330" s="2">
        <v>40340.039444444446</v>
      </c>
      <c r="H1330" s="2">
        <v>44944.270486111112</v>
      </c>
    </row>
    <row r="1331" spans="1:8" x14ac:dyDescent="0.25">
      <c r="A1331" t="s">
        <v>4403</v>
      </c>
      <c r="B1331">
        <v>1293</v>
      </c>
      <c r="C1331" t="s">
        <v>3077</v>
      </c>
      <c r="D1331">
        <v>2159341</v>
      </c>
      <c r="E1331" t="s">
        <v>3071</v>
      </c>
      <c r="F1331">
        <v>6.54</v>
      </c>
      <c r="G1331" s="2">
        <v>40565.934710648151</v>
      </c>
      <c r="H1331" s="2">
        <v>44499.767604166656</v>
      </c>
    </row>
    <row r="1332" spans="1:8" x14ac:dyDescent="0.25">
      <c r="A1332" t="s">
        <v>4404</v>
      </c>
      <c r="B1332">
        <v>1974</v>
      </c>
      <c r="C1332" t="s">
        <v>3070</v>
      </c>
      <c r="D1332">
        <v>2429304</v>
      </c>
      <c r="E1332" t="s">
        <v>3071</v>
      </c>
      <c r="F1332">
        <v>5.0999999999999996</v>
      </c>
      <c r="G1332" s="2">
        <v>43265.784270833326</v>
      </c>
      <c r="H1332" s="2">
        <v>44886.719467592593</v>
      </c>
    </row>
    <row r="1333" spans="1:8" x14ac:dyDescent="0.25">
      <c r="A1333" t="s">
        <v>4405</v>
      </c>
      <c r="B1333">
        <v>1931</v>
      </c>
      <c r="C1333" t="s">
        <v>3070</v>
      </c>
      <c r="D1333">
        <v>2997333</v>
      </c>
      <c r="E1333" t="s">
        <v>1374</v>
      </c>
      <c r="F1333">
        <v>7.81</v>
      </c>
      <c r="G1333" s="2">
        <v>41282.280081018522</v>
      </c>
      <c r="H1333" s="2">
        <v>45040.548113425917</v>
      </c>
    </row>
    <row r="1334" spans="1:8" x14ac:dyDescent="0.25">
      <c r="A1334" t="s">
        <v>4406</v>
      </c>
      <c r="B1334">
        <v>1106</v>
      </c>
      <c r="C1334" t="s">
        <v>3080</v>
      </c>
      <c r="D1334">
        <v>1956132</v>
      </c>
      <c r="E1334" t="s">
        <v>1374</v>
      </c>
      <c r="F1334">
        <v>5.29</v>
      </c>
      <c r="G1334" s="2">
        <v>43647.29241898148</v>
      </c>
      <c r="H1334" s="2">
        <v>44488.544212962966</v>
      </c>
    </row>
    <row r="1335" spans="1:8" x14ac:dyDescent="0.25">
      <c r="A1335" t="s">
        <v>4407</v>
      </c>
      <c r="B1335">
        <v>1991</v>
      </c>
      <c r="C1335" t="s">
        <v>3080</v>
      </c>
      <c r="D1335">
        <v>189457</v>
      </c>
      <c r="E1335" t="s">
        <v>1374</v>
      </c>
      <c r="F1335">
        <v>9.84</v>
      </c>
      <c r="G1335" s="2">
        <v>44689.587129629632</v>
      </c>
      <c r="H1335" s="2">
        <v>44710.832754629628</v>
      </c>
    </row>
    <row r="1336" spans="1:8" x14ac:dyDescent="0.25">
      <c r="A1336" t="s">
        <v>4408</v>
      </c>
      <c r="B1336">
        <v>2324</v>
      </c>
      <c r="C1336" t="s">
        <v>3070</v>
      </c>
      <c r="D1336">
        <v>251542</v>
      </c>
      <c r="E1336" t="s">
        <v>3071</v>
      </c>
      <c r="F1336">
        <v>9.19</v>
      </c>
      <c r="G1336" s="2">
        <v>41518.634201388893</v>
      </c>
      <c r="H1336" s="2">
        <v>44634.965717592589</v>
      </c>
    </row>
    <row r="1337" spans="1:8" x14ac:dyDescent="0.25">
      <c r="A1337" t="s">
        <v>4409</v>
      </c>
      <c r="B1337">
        <v>1667</v>
      </c>
      <c r="C1337" t="s">
        <v>3068</v>
      </c>
      <c r="D1337">
        <v>4818685</v>
      </c>
      <c r="E1337" t="s">
        <v>1374</v>
      </c>
      <c r="F1337">
        <v>9.9700000000000006</v>
      </c>
      <c r="G1337" s="2">
        <v>40075.01363425926</v>
      </c>
      <c r="H1337" s="2">
        <v>44779.378229166658</v>
      </c>
    </row>
    <row r="1338" spans="1:8" x14ac:dyDescent="0.25">
      <c r="A1338" t="s">
        <v>4410</v>
      </c>
      <c r="B1338">
        <v>1305</v>
      </c>
      <c r="C1338" t="s">
        <v>3068</v>
      </c>
      <c r="D1338">
        <v>4861813</v>
      </c>
      <c r="E1338" t="s">
        <v>1374</v>
      </c>
      <c r="F1338">
        <v>6.93</v>
      </c>
      <c r="G1338" s="2">
        <v>40704.54314814815</v>
      </c>
      <c r="H1338" s="2">
        <v>44881.914768518523</v>
      </c>
    </row>
    <row r="1339" spans="1:8" x14ac:dyDescent="0.25">
      <c r="A1339" t="s">
        <v>4411</v>
      </c>
      <c r="B1339">
        <v>2034</v>
      </c>
      <c r="C1339" t="s">
        <v>3077</v>
      </c>
      <c r="D1339">
        <v>2015747</v>
      </c>
      <c r="E1339" t="s">
        <v>1374</v>
      </c>
      <c r="F1339">
        <v>8.49</v>
      </c>
      <c r="G1339" s="2">
        <v>39934.350729166668</v>
      </c>
      <c r="H1339" s="2">
        <v>44937.91678240741</v>
      </c>
    </row>
    <row r="1340" spans="1:8" x14ac:dyDescent="0.25">
      <c r="A1340" t="s">
        <v>4412</v>
      </c>
      <c r="B1340">
        <v>2338</v>
      </c>
      <c r="C1340" t="s">
        <v>3077</v>
      </c>
      <c r="D1340">
        <v>4867859</v>
      </c>
      <c r="E1340" t="s">
        <v>1374</v>
      </c>
      <c r="F1340">
        <v>7.35</v>
      </c>
      <c r="G1340" s="2">
        <v>43600.113981481481</v>
      </c>
      <c r="H1340" s="2">
        <v>44747.564108796287</v>
      </c>
    </row>
    <row r="1341" spans="1:8" x14ac:dyDescent="0.25">
      <c r="A1341" t="s">
        <v>4413</v>
      </c>
      <c r="B1341">
        <v>2291</v>
      </c>
      <c r="C1341" t="s">
        <v>3077</v>
      </c>
      <c r="D1341">
        <v>4957419</v>
      </c>
      <c r="E1341" t="s">
        <v>1374</v>
      </c>
      <c r="F1341">
        <v>5.19</v>
      </c>
      <c r="G1341" s="2">
        <v>41508.317627314813</v>
      </c>
      <c r="H1341" s="2">
        <v>44922.859629629631</v>
      </c>
    </row>
    <row r="1342" spans="1:8" x14ac:dyDescent="0.25">
      <c r="A1342" t="s">
        <v>4414</v>
      </c>
      <c r="B1342">
        <v>1397</v>
      </c>
      <c r="C1342" t="s">
        <v>3080</v>
      </c>
      <c r="D1342">
        <v>3107670</v>
      </c>
      <c r="E1342" t="s">
        <v>1374</v>
      </c>
      <c r="F1342">
        <v>7.77</v>
      </c>
      <c r="G1342" s="2">
        <v>43138.372025462973</v>
      </c>
      <c r="H1342" s="2">
        <v>45002.676157407397</v>
      </c>
    </row>
    <row r="1343" spans="1:8" x14ac:dyDescent="0.25">
      <c r="A1343" t="s">
        <v>4415</v>
      </c>
      <c r="B1343">
        <v>1880</v>
      </c>
      <c r="C1343" t="s">
        <v>3087</v>
      </c>
      <c r="D1343">
        <v>3561583</v>
      </c>
      <c r="E1343" t="s">
        <v>3071</v>
      </c>
      <c r="F1343">
        <v>5.73</v>
      </c>
      <c r="G1343" s="2">
        <v>43163.509282407409</v>
      </c>
      <c r="H1343" s="2">
        <v>44698.081701388888</v>
      </c>
    </row>
    <row r="1344" spans="1:8" x14ac:dyDescent="0.25">
      <c r="A1344" t="s">
        <v>4416</v>
      </c>
      <c r="B1344">
        <v>1308</v>
      </c>
      <c r="C1344" t="s">
        <v>3077</v>
      </c>
      <c r="D1344">
        <v>2186813</v>
      </c>
      <c r="E1344" t="s">
        <v>1374</v>
      </c>
      <c r="F1344">
        <v>5.5</v>
      </c>
      <c r="G1344" s="2">
        <v>43497.577233796299</v>
      </c>
      <c r="H1344" s="2">
        <v>44999.544803240737</v>
      </c>
    </row>
    <row r="1345" spans="1:8" x14ac:dyDescent="0.25">
      <c r="A1345" t="s">
        <v>4417</v>
      </c>
      <c r="B1345">
        <v>2464</v>
      </c>
      <c r="C1345" t="s">
        <v>3075</v>
      </c>
      <c r="D1345">
        <v>765332</v>
      </c>
      <c r="E1345" t="s">
        <v>1374</v>
      </c>
      <c r="F1345">
        <v>7.14</v>
      </c>
      <c r="G1345" s="2">
        <v>42744.608819444453</v>
      </c>
      <c r="H1345" s="2">
        <v>45083.957337962973</v>
      </c>
    </row>
    <row r="1346" spans="1:8" x14ac:dyDescent="0.25">
      <c r="A1346" t="s">
        <v>4418</v>
      </c>
      <c r="B1346">
        <v>2080</v>
      </c>
      <c r="C1346" t="s">
        <v>3087</v>
      </c>
      <c r="D1346">
        <v>154666</v>
      </c>
      <c r="E1346" t="s">
        <v>3071</v>
      </c>
      <c r="F1346">
        <v>7.16</v>
      </c>
      <c r="G1346" s="2">
        <v>40862.404363425929</v>
      </c>
      <c r="H1346" s="2">
        <v>44557.083229166667</v>
      </c>
    </row>
    <row r="1347" spans="1:8" x14ac:dyDescent="0.25">
      <c r="A1347" t="s">
        <v>4419</v>
      </c>
      <c r="B1347">
        <v>1253</v>
      </c>
      <c r="C1347" t="s">
        <v>3075</v>
      </c>
      <c r="D1347">
        <v>1731331</v>
      </c>
      <c r="E1347" t="s">
        <v>1374</v>
      </c>
      <c r="F1347">
        <v>9.61</v>
      </c>
      <c r="G1347" s="2">
        <v>40201.266400462962</v>
      </c>
      <c r="H1347" s="2">
        <v>44770.948113425933</v>
      </c>
    </row>
    <row r="1348" spans="1:8" x14ac:dyDescent="0.25">
      <c r="A1348" t="s">
        <v>4420</v>
      </c>
      <c r="B1348">
        <v>1940</v>
      </c>
      <c r="C1348" t="s">
        <v>3077</v>
      </c>
      <c r="D1348">
        <v>2158096</v>
      </c>
      <c r="E1348" t="s">
        <v>1374</v>
      </c>
      <c r="F1348">
        <v>6.86</v>
      </c>
      <c r="G1348" s="2">
        <v>40367.962326388893</v>
      </c>
      <c r="H1348" s="2">
        <v>44690.57472222222</v>
      </c>
    </row>
    <row r="1349" spans="1:8" x14ac:dyDescent="0.25">
      <c r="A1349" t="s">
        <v>4421</v>
      </c>
      <c r="B1349">
        <v>2295</v>
      </c>
      <c r="C1349" t="s">
        <v>3087</v>
      </c>
      <c r="D1349">
        <v>2429595</v>
      </c>
      <c r="E1349" t="s">
        <v>3071</v>
      </c>
      <c r="F1349">
        <v>5.42</v>
      </c>
      <c r="G1349" s="2">
        <v>43290.208668981482</v>
      </c>
      <c r="H1349" s="2">
        <v>44963.328090277777</v>
      </c>
    </row>
    <row r="1350" spans="1:8" x14ac:dyDescent="0.25">
      <c r="A1350" t="s">
        <v>4422</v>
      </c>
      <c r="B1350">
        <v>1705</v>
      </c>
      <c r="C1350" t="s">
        <v>3087</v>
      </c>
      <c r="D1350">
        <v>2468247</v>
      </c>
      <c r="E1350" t="s">
        <v>1377</v>
      </c>
      <c r="F1350">
        <v>8.7899999999999991</v>
      </c>
      <c r="G1350" s="2">
        <v>43305.398055555554</v>
      </c>
      <c r="H1350" s="2">
        <v>44860.434571759259</v>
      </c>
    </row>
    <row r="1351" spans="1:8" x14ac:dyDescent="0.25">
      <c r="A1351" t="s">
        <v>4423</v>
      </c>
      <c r="B1351">
        <v>2288</v>
      </c>
      <c r="C1351" t="s">
        <v>3070</v>
      </c>
      <c r="D1351">
        <v>2504155</v>
      </c>
      <c r="E1351" t="s">
        <v>1377</v>
      </c>
      <c r="F1351">
        <v>8.7200000000000006</v>
      </c>
      <c r="G1351" s="2">
        <v>43181.582349537042</v>
      </c>
      <c r="H1351" s="2">
        <v>44908.133622685193</v>
      </c>
    </row>
    <row r="1352" spans="1:8" x14ac:dyDescent="0.25">
      <c r="A1352" t="s">
        <v>4424</v>
      </c>
      <c r="B1352">
        <v>1918</v>
      </c>
      <c r="C1352" t="s">
        <v>3080</v>
      </c>
      <c r="D1352">
        <v>637142</v>
      </c>
      <c r="E1352" t="s">
        <v>1374</v>
      </c>
      <c r="F1352">
        <v>9.8000000000000007</v>
      </c>
      <c r="G1352" s="2">
        <v>40499.141759259262</v>
      </c>
      <c r="H1352" s="2">
        <v>44804.520254629628</v>
      </c>
    </row>
    <row r="1353" spans="1:8" x14ac:dyDescent="0.25">
      <c r="A1353" t="s">
        <v>4425</v>
      </c>
      <c r="B1353">
        <v>2241</v>
      </c>
      <c r="C1353" t="s">
        <v>3068</v>
      </c>
      <c r="D1353">
        <v>3753785</v>
      </c>
      <c r="E1353" t="s">
        <v>1374</v>
      </c>
      <c r="F1353">
        <v>7.29</v>
      </c>
      <c r="G1353" s="2">
        <v>41236.192199074067</v>
      </c>
      <c r="H1353" s="2">
        <v>44769.383055555547</v>
      </c>
    </row>
    <row r="1354" spans="1:8" x14ac:dyDescent="0.25">
      <c r="A1354" t="s">
        <v>4426</v>
      </c>
      <c r="B1354">
        <v>1511</v>
      </c>
      <c r="C1354" t="s">
        <v>3075</v>
      </c>
      <c r="D1354">
        <v>3114216</v>
      </c>
      <c r="E1354" t="s">
        <v>1377</v>
      </c>
      <c r="F1354">
        <v>5.77</v>
      </c>
      <c r="G1354" s="2">
        <v>41386.59851851852</v>
      </c>
      <c r="H1354" s="2">
        <v>44824.628020833326</v>
      </c>
    </row>
    <row r="1355" spans="1:8" x14ac:dyDescent="0.25">
      <c r="A1355" t="s">
        <v>4427</v>
      </c>
      <c r="B1355">
        <v>1071</v>
      </c>
      <c r="C1355" t="s">
        <v>3087</v>
      </c>
      <c r="D1355">
        <v>3382945</v>
      </c>
      <c r="E1355" t="s">
        <v>1377</v>
      </c>
      <c r="F1355">
        <v>8.6199999999999992</v>
      </c>
      <c r="G1355" s="2">
        <v>40092.788090277783</v>
      </c>
      <c r="H1355" s="2">
        <v>45088.126956018517</v>
      </c>
    </row>
    <row r="1356" spans="1:8" x14ac:dyDescent="0.25">
      <c r="A1356" t="s">
        <v>4428</v>
      </c>
      <c r="B1356">
        <v>1099</v>
      </c>
      <c r="C1356" t="s">
        <v>3087</v>
      </c>
      <c r="D1356">
        <v>1479591</v>
      </c>
      <c r="E1356" t="s">
        <v>1377</v>
      </c>
      <c r="F1356">
        <v>6.39</v>
      </c>
      <c r="G1356" s="2">
        <v>43138.475659722222</v>
      </c>
      <c r="H1356" s="2">
        <v>44509.504189814812</v>
      </c>
    </row>
    <row r="1357" spans="1:8" x14ac:dyDescent="0.25">
      <c r="A1357" t="s">
        <v>4429</v>
      </c>
      <c r="B1357">
        <v>2285</v>
      </c>
      <c r="C1357" t="s">
        <v>3075</v>
      </c>
      <c r="D1357">
        <v>557255</v>
      </c>
      <c r="E1357" t="s">
        <v>1377</v>
      </c>
      <c r="F1357">
        <v>5.45</v>
      </c>
      <c r="G1357" s="2">
        <v>43395.587175925917</v>
      </c>
      <c r="H1357" s="2">
        <v>44689.831886574073</v>
      </c>
    </row>
    <row r="1358" spans="1:8" x14ac:dyDescent="0.25">
      <c r="A1358" t="s">
        <v>4430</v>
      </c>
      <c r="B1358">
        <v>1282</v>
      </c>
      <c r="C1358" t="s">
        <v>3087</v>
      </c>
      <c r="D1358">
        <v>3658945</v>
      </c>
      <c r="E1358" t="s">
        <v>1374</v>
      </c>
      <c r="F1358">
        <v>7.67</v>
      </c>
      <c r="G1358" s="2">
        <v>41894.651643518519</v>
      </c>
      <c r="H1358" s="2">
        <v>44648.100717592592</v>
      </c>
    </row>
    <row r="1359" spans="1:8" x14ac:dyDescent="0.25">
      <c r="A1359" t="s">
        <v>4431</v>
      </c>
      <c r="B1359">
        <v>1753</v>
      </c>
      <c r="C1359" t="s">
        <v>3075</v>
      </c>
      <c r="D1359">
        <v>3895965</v>
      </c>
      <c r="E1359" t="s">
        <v>3071</v>
      </c>
      <c r="F1359">
        <v>8.4600000000000009</v>
      </c>
      <c r="G1359" s="2">
        <v>40599.787673611107</v>
      </c>
      <c r="H1359" s="2">
        <v>44729.226643518523</v>
      </c>
    </row>
    <row r="1360" spans="1:8" x14ac:dyDescent="0.25">
      <c r="A1360" t="s">
        <v>4432</v>
      </c>
      <c r="B1360">
        <v>1891</v>
      </c>
      <c r="C1360" t="s">
        <v>3077</v>
      </c>
      <c r="D1360">
        <v>2931256</v>
      </c>
      <c r="E1360" t="s">
        <v>3071</v>
      </c>
      <c r="F1360">
        <v>5.77</v>
      </c>
      <c r="G1360" s="2">
        <v>41918.528217592589</v>
      </c>
      <c r="H1360" s="2">
        <v>44615.12537037037</v>
      </c>
    </row>
    <row r="1361" spans="1:8" x14ac:dyDescent="0.25">
      <c r="A1361" t="s">
        <v>4433</v>
      </c>
      <c r="B1361">
        <v>1613</v>
      </c>
      <c r="C1361" t="s">
        <v>3075</v>
      </c>
      <c r="D1361">
        <v>169759</v>
      </c>
      <c r="E1361" t="s">
        <v>3071</v>
      </c>
      <c r="F1361">
        <v>5.69</v>
      </c>
      <c r="G1361" s="2">
        <v>43990.971018518518</v>
      </c>
      <c r="H1361" s="2">
        <v>44576.331701388888</v>
      </c>
    </row>
    <row r="1362" spans="1:8" x14ac:dyDescent="0.25">
      <c r="A1362" t="s">
        <v>4434</v>
      </c>
      <c r="B1362">
        <v>2276</v>
      </c>
      <c r="C1362" t="s">
        <v>3075</v>
      </c>
      <c r="D1362">
        <v>1042633</v>
      </c>
      <c r="E1362" t="s">
        <v>3071</v>
      </c>
      <c r="F1362">
        <v>6.57</v>
      </c>
      <c r="G1362" s="2">
        <v>42707.904745370368</v>
      </c>
      <c r="H1362" s="2">
        <v>44525.809560185182</v>
      </c>
    </row>
    <row r="1363" spans="1:8" x14ac:dyDescent="0.25">
      <c r="A1363" t="s">
        <v>4435</v>
      </c>
      <c r="B1363">
        <v>2096</v>
      </c>
      <c r="C1363" t="s">
        <v>3070</v>
      </c>
      <c r="D1363">
        <v>1192340</v>
      </c>
      <c r="E1363" t="s">
        <v>1374</v>
      </c>
      <c r="F1363">
        <v>8.1300000000000008</v>
      </c>
      <c r="G1363" s="2">
        <v>41549.834016203713</v>
      </c>
      <c r="H1363" s="2">
        <v>44522.637569444443</v>
      </c>
    </row>
    <row r="1364" spans="1:8" x14ac:dyDescent="0.25">
      <c r="A1364" t="s">
        <v>4436</v>
      </c>
      <c r="B1364">
        <v>1883</v>
      </c>
      <c r="C1364" t="s">
        <v>3070</v>
      </c>
      <c r="D1364">
        <v>4795939</v>
      </c>
      <c r="E1364" t="s">
        <v>3071</v>
      </c>
      <c r="F1364">
        <v>9.2899999999999991</v>
      </c>
      <c r="G1364" s="2">
        <v>40469.842164351852</v>
      </c>
      <c r="H1364" s="2">
        <v>44490.286782407413</v>
      </c>
    </row>
    <row r="1365" spans="1:8" x14ac:dyDescent="0.25">
      <c r="A1365" t="s">
        <v>4437</v>
      </c>
      <c r="B1365">
        <v>1371</v>
      </c>
      <c r="C1365" t="s">
        <v>3070</v>
      </c>
      <c r="D1365">
        <v>2569677</v>
      </c>
      <c r="E1365" t="s">
        <v>1374</v>
      </c>
      <c r="F1365">
        <v>8.8800000000000008</v>
      </c>
      <c r="G1365" s="2">
        <v>41385.442361111112</v>
      </c>
      <c r="H1365" s="2">
        <v>45035.625428240739</v>
      </c>
    </row>
    <row r="1366" spans="1:8" x14ac:dyDescent="0.25">
      <c r="A1366" t="s">
        <v>4438</v>
      </c>
      <c r="B1366">
        <v>1331</v>
      </c>
      <c r="C1366" t="s">
        <v>3087</v>
      </c>
      <c r="D1366">
        <v>3824133</v>
      </c>
      <c r="E1366" t="s">
        <v>1377</v>
      </c>
      <c r="F1366">
        <v>7.98</v>
      </c>
      <c r="G1366" s="2">
        <v>42757.400451388887</v>
      </c>
      <c r="H1366" s="2">
        <v>45041.30059027778</v>
      </c>
    </row>
    <row r="1367" spans="1:8" x14ac:dyDescent="0.25">
      <c r="A1367" t="s">
        <v>4439</v>
      </c>
      <c r="B1367">
        <v>1372</v>
      </c>
      <c r="C1367" t="s">
        <v>3070</v>
      </c>
      <c r="D1367">
        <v>208041</v>
      </c>
      <c r="E1367" t="s">
        <v>3071</v>
      </c>
      <c r="F1367">
        <v>6.4</v>
      </c>
      <c r="G1367" s="2">
        <v>40044.810127314813</v>
      </c>
      <c r="H1367" s="2">
        <v>44640.08666666667</v>
      </c>
    </row>
    <row r="1368" spans="1:8" x14ac:dyDescent="0.25">
      <c r="A1368" t="s">
        <v>4440</v>
      </c>
      <c r="B1368">
        <v>1881</v>
      </c>
      <c r="C1368" t="s">
        <v>3075</v>
      </c>
      <c r="D1368">
        <v>400848</v>
      </c>
      <c r="E1368" t="s">
        <v>1377</v>
      </c>
      <c r="F1368">
        <v>6.73</v>
      </c>
      <c r="G1368" s="2">
        <v>43880.650729166657</v>
      </c>
      <c r="H1368" s="2">
        <v>44541.077766203707</v>
      </c>
    </row>
    <row r="1369" spans="1:8" x14ac:dyDescent="0.25">
      <c r="A1369" t="s">
        <v>4441</v>
      </c>
      <c r="B1369">
        <v>1860</v>
      </c>
      <c r="C1369" t="s">
        <v>3075</v>
      </c>
      <c r="D1369">
        <v>706523</v>
      </c>
      <c r="E1369" t="s">
        <v>1377</v>
      </c>
      <c r="F1369">
        <v>9.33</v>
      </c>
      <c r="G1369" s="2">
        <v>42967.208749999998</v>
      </c>
      <c r="H1369" s="2">
        <v>44589.58085648148</v>
      </c>
    </row>
    <row r="1370" spans="1:8" x14ac:dyDescent="0.25">
      <c r="A1370" t="s">
        <v>4442</v>
      </c>
      <c r="B1370">
        <v>2095</v>
      </c>
      <c r="C1370" t="s">
        <v>3087</v>
      </c>
      <c r="D1370">
        <v>2534833</v>
      </c>
      <c r="E1370" t="s">
        <v>1374</v>
      </c>
      <c r="F1370">
        <v>8.2200000000000006</v>
      </c>
      <c r="G1370" s="2">
        <v>39928.73809027778</v>
      </c>
      <c r="H1370" s="2">
        <v>45125.389930555553</v>
      </c>
    </row>
    <row r="1371" spans="1:8" x14ac:dyDescent="0.25">
      <c r="A1371" t="s">
        <v>4443</v>
      </c>
      <c r="B1371">
        <v>2251</v>
      </c>
      <c r="C1371" t="s">
        <v>3068</v>
      </c>
      <c r="D1371">
        <v>420806</v>
      </c>
      <c r="E1371" t="s">
        <v>3071</v>
      </c>
      <c r="F1371">
        <v>7.11</v>
      </c>
      <c r="G1371" s="2">
        <v>41504.158946759257</v>
      </c>
      <c r="H1371" s="2">
        <v>44756.369849537034</v>
      </c>
    </row>
    <row r="1372" spans="1:8" x14ac:dyDescent="0.25">
      <c r="A1372" t="s">
        <v>4444</v>
      </c>
      <c r="B1372">
        <v>2303</v>
      </c>
      <c r="C1372" t="s">
        <v>3068</v>
      </c>
      <c r="D1372">
        <v>3043934</v>
      </c>
      <c r="E1372" t="s">
        <v>1374</v>
      </c>
      <c r="F1372">
        <v>5.15</v>
      </c>
      <c r="G1372" s="2">
        <v>41426.382094907407</v>
      </c>
      <c r="H1372" s="2">
        <v>45106.225763888891</v>
      </c>
    </row>
    <row r="1373" spans="1:8" x14ac:dyDescent="0.25">
      <c r="A1373" t="s">
        <v>4445</v>
      </c>
      <c r="B1373">
        <v>1419</v>
      </c>
      <c r="C1373" t="s">
        <v>3080</v>
      </c>
      <c r="D1373">
        <v>1639103</v>
      </c>
      <c r="E1373" t="s">
        <v>1377</v>
      </c>
      <c r="F1373">
        <v>8.2200000000000006</v>
      </c>
      <c r="G1373" s="2">
        <v>42840.198159722233</v>
      </c>
      <c r="H1373" s="2">
        <v>44651.829560185193</v>
      </c>
    </row>
    <row r="1374" spans="1:8" x14ac:dyDescent="0.25">
      <c r="A1374" t="s">
        <v>4446</v>
      </c>
      <c r="B1374">
        <v>2050</v>
      </c>
      <c r="C1374" t="s">
        <v>3070</v>
      </c>
      <c r="D1374">
        <v>4986318</v>
      </c>
      <c r="E1374" t="s">
        <v>1374</v>
      </c>
      <c r="F1374">
        <v>8.51</v>
      </c>
      <c r="G1374" s="2">
        <v>41851.041238425933</v>
      </c>
      <c r="H1374" s="2">
        <v>44979.588391203702</v>
      </c>
    </row>
    <row r="1375" spans="1:8" x14ac:dyDescent="0.25">
      <c r="A1375" t="s">
        <v>4447</v>
      </c>
      <c r="B1375">
        <v>1655</v>
      </c>
      <c r="C1375" t="s">
        <v>3080</v>
      </c>
      <c r="D1375">
        <v>1676695</v>
      </c>
      <c r="E1375" t="s">
        <v>3071</v>
      </c>
      <c r="F1375">
        <v>9.1</v>
      </c>
      <c r="G1375" s="2">
        <v>41730.617696759262</v>
      </c>
      <c r="H1375" s="2">
        <v>44750.522939814808</v>
      </c>
    </row>
    <row r="1376" spans="1:8" x14ac:dyDescent="0.25">
      <c r="A1376" t="s">
        <v>4448</v>
      </c>
      <c r="B1376">
        <v>2124</v>
      </c>
      <c r="C1376" t="s">
        <v>3077</v>
      </c>
      <c r="D1376">
        <v>1126745</v>
      </c>
      <c r="E1376" t="s">
        <v>1377</v>
      </c>
      <c r="F1376">
        <v>9.2100000000000009</v>
      </c>
      <c r="G1376" s="2">
        <v>41377.027349537027</v>
      </c>
      <c r="H1376" s="2">
        <v>44946.622650462959</v>
      </c>
    </row>
    <row r="1377" spans="1:8" x14ac:dyDescent="0.25">
      <c r="A1377" t="s">
        <v>4449</v>
      </c>
      <c r="B1377">
        <v>2264</v>
      </c>
      <c r="C1377" t="s">
        <v>3075</v>
      </c>
      <c r="D1377">
        <v>3661948</v>
      </c>
      <c r="E1377" t="s">
        <v>3071</v>
      </c>
      <c r="F1377">
        <v>7.17</v>
      </c>
      <c r="G1377" s="2">
        <v>40520.807650462957</v>
      </c>
      <c r="H1377" s="2">
        <v>45085.963576388887</v>
      </c>
    </row>
    <row r="1378" spans="1:8" x14ac:dyDescent="0.25">
      <c r="A1378" t="s">
        <v>4450</v>
      </c>
      <c r="B1378">
        <v>1049</v>
      </c>
      <c r="C1378" t="s">
        <v>3070</v>
      </c>
      <c r="D1378">
        <v>4607071</v>
      </c>
      <c r="E1378" t="s">
        <v>1374</v>
      </c>
      <c r="F1378">
        <v>8.73</v>
      </c>
      <c r="G1378" s="2">
        <v>43581.036643518521</v>
      </c>
      <c r="H1378" s="2">
        <v>45028.759131944447</v>
      </c>
    </row>
    <row r="1379" spans="1:8" x14ac:dyDescent="0.25">
      <c r="A1379" t="s">
        <v>4451</v>
      </c>
      <c r="B1379">
        <v>1169</v>
      </c>
      <c r="C1379" t="s">
        <v>3087</v>
      </c>
      <c r="D1379">
        <v>3039266</v>
      </c>
      <c r="E1379" t="s">
        <v>3071</v>
      </c>
      <c r="F1379">
        <v>8.66</v>
      </c>
      <c r="G1379" s="2">
        <v>43834.959224537037</v>
      </c>
      <c r="H1379" s="2">
        <v>44903.727187500001</v>
      </c>
    </row>
    <row r="1380" spans="1:8" x14ac:dyDescent="0.25">
      <c r="A1380" t="s">
        <v>4452</v>
      </c>
      <c r="B1380">
        <v>2177</v>
      </c>
      <c r="C1380" t="s">
        <v>3077</v>
      </c>
      <c r="D1380">
        <v>138413</v>
      </c>
      <c r="E1380" t="s">
        <v>3071</v>
      </c>
      <c r="F1380">
        <v>9.41</v>
      </c>
      <c r="G1380" s="2">
        <v>42171.043449074074</v>
      </c>
      <c r="H1380" s="2">
        <v>44702.355474537027</v>
      </c>
    </row>
    <row r="1381" spans="1:8" x14ac:dyDescent="0.25">
      <c r="A1381" t="s">
        <v>4453</v>
      </c>
      <c r="B1381">
        <v>2470</v>
      </c>
      <c r="C1381" t="s">
        <v>3075</v>
      </c>
      <c r="D1381">
        <v>2530739</v>
      </c>
      <c r="E1381" t="s">
        <v>3071</v>
      </c>
      <c r="F1381">
        <v>5.62</v>
      </c>
      <c r="G1381" s="2">
        <v>44336.250462962962</v>
      </c>
      <c r="H1381" s="2">
        <v>44615.904236111113</v>
      </c>
    </row>
    <row r="1382" spans="1:8" x14ac:dyDescent="0.25">
      <c r="A1382" t="s">
        <v>4454</v>
      </c>
      <c r="B1382">
        <v>1977</v>
      </c>
      <c r="C1382" t="s">
        <v>3068</v>
      </c>
      <c r="D1382">
        <v>4172449</v>
      </c>
      <c r="E1382" t="s">
        <v>3071</v>
      </c>
      <c r="F1382">
        <v>6.82</v>
      </c>
      <c r="G1382" s="2">
        <v>43376.262152777781</v>
      </c>
      <c r="H1382" s="2">
        <v>44478.043611111112</v>
      </c>
    </row>
    <row r="1383" spans="1:8" x14ac:dyDescent="0.25">
      <c r="A1383" t="s">
        <v>4455</v>
      </c>
      <c r="B1383">
        <v>2160</v>
      </c>
      <c r="C1383" t="s">
        <v>3068</v>
      </c>
      <c r="D1383">
        <v>3307775</v>
      </c>
      <c r="E1383" t="s">
        <v>1377</v>
      </c>
      <c r="F1383">
        <v>6.14</v>
      </c>
      <c r="G1383" s="2">
        <v>43239.745208333326</v>
      </c>
      <c r="H1383" s="2">
        <v>45050.943981481483</v>
      </c>
    </row>
    <row r="1384" spans="1:8" x14ac:dyDescent="0.25">
      <c r="A1384" t="s">
        <v>4456</v>
      </c>
      <c r="B1384">
        <v>2491</v>
      </c>
      <c r="C1384" t="s">
        <v>3077</v>
      </c>
      <c r="D1384">
        <v>1117269</v>
      </c>
      <c r="E1384" t="s">
        <v>1377</v>
      </c>
      <c r="F1384">
        <v>7.53</v>
      </c>
      <c r="G1384" s="2">
        <v>42832.668668981481</v>
      </c>
      <c r="H1384" s="2">
        <v>45077.425810185188</v>
      </c>
    </row>
    <row r="1385" spans="1:8" x14ac:dyDescent="0.25">
      <c r="A1385" t="s">
        <v>4457</v>
      </c>
      <c r="B1385">
        <v>1556</v>
      </c>
      <c r="C1385" t="s">
        <v>3070</v>
      </c>
      <c r="D1385">
        <v>2604261</v>
      </c>
      <c r="E1385" t="s">
        <v>3071</v>
      </c>
      <c r="F1385">
        <v>6.25</v>
      </c>
      <c r="G1385" s="2">
        <v>42688.443402777782</v>
      </c>
      <c r="H1385" s="2">
        <v>44970.588425925933</v>
      </c>
    </row>
    <row r="1386" spans="1:8" x14ac:dyDescent="0.25">
      <c r="A1386" t="s">
        <v>4458</v>
      </c>
      <c r="B1386">
        <v>1785</v>
      </c>
      <c r="C1386" t="s">
        <v>3080</v>
      </c>
      <c r="D1386">
        <v>3148359</v>
      </c>
      <c r="E1386" t="s">
        <v>3071</v>
      </c>
      <c r="F1386">
        <v>6.36</v>
      </c>
      <c r="G1386" s="2">
        <v>44589.892870370371</v>
      </c>
      <c r="H1386" s="2">
        <v>44780.714930555558</v>
      </c>
    </row>
    <row r="1387" spans="1:8" x14ac:dyDescent="0.25">
      <c r="A1387" t="s">
        <v>4459</v>
      </c>
      <c r="B1387">
        <v>2182</v>
      </c>
      <c r="C1387" t="s">
        <v>3075</v>
      </c>
      <c r="D1387">
        <v>1806788</v>
      </c>
      <c r="E1387" t="s">
        <v>1377</v>
      </c>
      <c r="F1387">
        <v>9.42</v>
      </c>
      <c r="G1387" s="2">
        <v>44397.301898148151</v>
      </c>
      <c r="H1387" s="2">
        <v>44814.80572916667</v>
      </c>
    </row>
    <row r="1388" spans="1:8" x14ac:dyDescent="0.25">
      <c r="A1388" t="s">
        <v>4460</v>
      </c>
      <c r="B1388">
        <v>1632</v>
      </c>
      <c r="C1388" t="s">
        <v>3087</v>
      </c>
      <c r="D1388">
        <v>3126976</v>
      </c>
      <c r="E1388" t="s">
        <v>1377</v>
      </c>
      <c r="F1388">
        <v>5.93</v>
      </c>
      <c r="G1388" s="2">
        <v>40435.019837962973</v>
      </c>
      <c r="H1388" s="2">
        <v>45054.660034722219</v>
      </c>
    </row>
    <row r="1389" spans="1:8" x14ac:dyDescent="0.25">
      <c r="A1389" t="s">
        <v>4461</v>
      </c>
      <c r="B1389">
        <v>2072</v>
      </c>
      <c r="C1389" t="s">
        <v>3070</v>
      </c>
      <c r="D1389">
        <v>847745</v>
      </c>
      <c r="E1389" t="s">
        <v>1374</v>
      </c>
      <c r="F1389">
        <v>9.9499999999999993</v>
      </c>
      <c r="G1389" s="2">
        <v>43933.939270833333</v>
      </c>
      <c r="H1389" s="2">
        <v>44573.216967592591</v>
      </c>
    </row>
    <row r="1390" spans="1:8" x14ac:dyDescent="0.25">
      <c r="A1390" t="s">
        <v>4462</v>
      </c>
      <c r="B1390">
        <v>1466</v>
      </c>
      <c r="C1390" t="s">
        <v>3087</v>
      </c>
      <c r="D1390">
        <v>3247227</v>
      </c>
      <c r="E1390" t="s">
        <v>1377</v>
      </c>
      <c r="F1390">
        <v>7.98</v>
      </c>
      <c r="G1390" s="2">
        <v>40487.866990740738</v>
      </c>
      <c r="H1390" s="2">
        <v>44834.093518518523</v>
      </c>
    </row>
    <row r="1391" spans="1:8" x14ac:dyDescent="0.25">
      <c r="A1391" t="s">
        <v>4463</v>
      </c>
      <c r="B1391">
        <v>2226</v>
      </c>
      <c r="C1391" t="s">
        <v>3075</v>
      </c>
      <c r="D1391">
        <v>1375797</v>
      </c>
      <c r="E1391" t="s">
        <v>1374</v>
      </c>
      <c r="F1391">
        <v>5.47</v>
      </c>
      <c r="G1391" s="2">
        <v>43987.870613425926</v>
      </c>
      <c r="H1391" s="2">
        <v>44574.980254629627</v>
      </c>
    </row>
    <row r="1392" spans="1:8" x14ac:dyDescent="0.25">
      <c r="A1392" t="s">
        <v>4464</v>
      </c>
      <c r="B1392">
        <v>2025</v>
      </c>
      <c r="C1392" t="s">
        <v>3087</v>
      </c>
      <c r="D1392">
        <v>3721371</v>
      </c>
      <c r="E1392" t="s">
        <v>1374</v>
      </c>
      <c r="F1392">
        <v>8.1999999999999993</v>
      </c>
      <c r="G1392" s="2">
        <v>42454.122453703712</v>
      </c>
      <c r="H1392" s="2">
        <v>44885.684965277767</v>
      </c>
    </row>
    <row r="1393" spans="1:8" x14ac:dyDescent="0.25">
      <c r="A1393" t="s">
        <v>4465</v>
      </c>
      <c r="B1393">
        <v>2018</v>
      </c>
      <c r="C1393" t="s">
        <v>3080</v>
      </c>
      <c r="D1393">
        <v>3379330</v>
      </c>
      <c r="E1393" t="s">
        <v>1377</v>
      </c>
      <c r="F1393">
        <v>6.23</v>
      </c>
      <c r="G1393" s="2">
        <v>41247.267291666663</v>
      </c>
      <c r="H1393" s="2">
        <v>44814.331574074073</v>
      </c>
    </row>
    <row r="1394" spans="1:8" x14ac:dyDescent="0.25">
      <c r="A1394" t="s">
        <v>4466</v>
      </c>
      <c r="B1394">
        <v>2132</v>
      </c>
      <c r="C1394" t="s">
        <v>3070</v>
      </c>
      <c r="D1394">
        <v>3110802</v>
      </c>
      <c r="E1394" t="s">
        <v>1374</v>
      </c>
      <c r="F1394">
        <v>6.21</v>
      </c>
      <c r="G1394" s="2">
        <v>44250.662905092591</v>
      </c>
      <c r="H1394" s="2">
        <v>44908.569039351853</v>
      </c>
    </row>
    <row r="1395" spans="1:8" x14ac:dyDescent="0.25">
      <c r="A1395" t="s">
        <v>4467</v>
      </c>
      <c r="B1395">
        <v>1480</v>
      </c>
      <c r="C1395" t="s">
        <v>3075</v>
      </c>
      <c r="D1395">
        <v>4438346</v>
      </c>
      <c r="E1395" t="s">
        <v>3071</v>
      </c>
      <c r="F1395">
        <v>7.28</v>
      </c>
      <c r="G1395" s="2">
        <v>44117.302523148152</v>
      </c>
      <c r="H1395" s="2">
        <v>44861.135370370372</v>
      </c>
    </row>
    <row r="1396" spans="1:8" x14ac:dyDescent="0.25">
      <c r="A1396" t="s">
        <v>4468</v>
      </c>
      <c r="B1396">
        <v>2420</v>
      </c>
      <c r="C1396" t="s">
        <v>3080</v>
      </c>
      <c r="D1396">
        <v>919506</v>
      </c>
      <c r="E1396" t="s">
        <v>1377</v>
      </c>
      <c r="F1396">
        <v>8.1199999999999992</v>
      </c>
      <c r="G1396" s="2">
        <v>40493.858773148153</v>
      </c>
      <c r="H1396" s="2">
        <v>44987.51935185185</v>
      </c>
    </row>
    <row r="1397" spans="1:8" x14ac:dyDescent="0.25">
      <c r="A1397" t="s">
        <v>4469</v>
      </c>
      <c r="B1397">
        <v>1739</v>
      </c>
      <c r="C1397" t="s">
        <v>3068</v>
      </c>
      <c r="D1397">
        <v>1018986</v>
      </c>
      <c r="E1397" t="s">
        <v>1374</v>
      </c>
      <c r="F1397">
        <v>6.74</v>
      </c>
      <c r="G1397" s="2">
        <v>43706.745763888888</v>
      </c>
      <c r="H1397" s="2">
        <v>44725.297905092593</v>
      </c>
    </row>
    <row r="1398" spans="1:8" x14ac:dyDescent="0.25">
      <c r="A1398" t="s">
        <v>4470</v>
      </c>
      <c r="B1398">
        <v>1708</v>
      </c>
      <c r="C1398" t="s">
        <v>3075</v>
      </c>
      <c r="D1398">
        <v>240801</v>
      </c>
      <c r="E1398" t="s">
        <v>3071</v>
      </c>
      <c r="F1398">
        <v>7.96</v>
      </c>
      <c r="G1398" s="2">
        <v>42318.536840277768</v>
      </c>
      <c r="H1398" s="2">
        <v>44858.244976851849</v>
      </c>
    </row>
    <row r="1399" spans="1:8" x14ac:dyDescent="0.25">
      <c r="A1399" t="s">
        <v>4471</v>
      </c>
      <c r="B1399">
        <v>2236</v>
      </c>
      <c r="C1399" t="s">
        <v>3087</v>
      </c>
      <c r="D1399">
        <v>1065414</v>
      </c>
      <c r="E1399" t="s">
        <v>1377</v>
      </c>
      <c r="F1399">
        <v>5.65</v>
      </c>
      <c r="G1399" s="2">
        <v>43091.887986111113</v>
      </c>
      <c r="H1399" s="2">
        <v>44758.523252314822</v>
      </c>
    </row>
    <row r="1400" spans="1:8" x14ac:dyDescent="0.25">
      <c r="A1400" t="s">
        <v>4472</v>
      </c>
      <c r="B1400">
        <v>2090</v>
      </c>
      <c r="C1400" t="s">
        <v>3075</v>
      </c>
      <c r="D1400">
        <v>4768143</v>
      </c>
      <c r="E1400" t="s">
        <v>1377</v>
      </c>
      <c r="F1400">
        <v>5.15</v>
      </c>
      <c r="G1400" s="2">
        <v>41791.638692129629</v>
      </c>
      <c r="H1400" s="2">
        <v>44733.933680555558</v>
      </c>
    </row>
    <row r="1401" spans="1:8" x14ac:dyDescent="0.25">
      <c r="A1401" t="s">
        <v>4473</v>
      </c>
      <c r="B1401">
        <v>1875</v>
      </c>
      <c r="C1401" t="s">
        <v>3075</v>
      </c>
      <c r="D1401">
        <v>4587834</v>
      </c>
      <c r="E1401" t="s">
        <v>1374</v>
      </c>
      <c r="F1401">
        <v>7.53</v>
      </c>
      <c r="G1401" s="2">
        <v>40674.682083333333</v>
      </c>
      <c r="H1401" s="2">
        <v>45103.975752314807</v>
      </c>
    </row>
    <row r="1402" spans="1:8" x14ac:dyDescent="0.25">
      <c r="A1402" t="s">
        <v>4474</v>
      </c>
      <c r="B1402">
        <v>2111</v>
      </c>
      <c r="C1402" t="s">
        <v>3087</v>
      </c>
      <c r="D1402">
        <v>2383524</v>
      </c>
      <c r="E1402" t="s">
        <v>1374</v>
      </c>
      <c r="F1402">
        <v>9.82</v>
      </c>
      <c r="G1402" s="2">
        <v>41927.532210648147</v>
      </c>
      <c r="H1402" s="2">
        <v>45068.59479166667</v>
      </c>
    </row>
    <row r="1403" spans="1:8" x14ac:dyDescent="0.25">
      <c r="A1403" t="s">
        <v>4475</v>
      </c>
      <c r="B1403">
        <v>1571</v>
      </c>
      <c r="C1403" t="s">
        <v>3077</v>
      </c>
      <c r="D1403">
        <v>593133</v>
      </c>
      <c r="E1403" t="s">
        <v>1377</v>
      </c>
      <c r="F1403">
        <v>5.9</v>
      </c>
      <c r="G1403" s="2">
        <v>43229.392627314817</v>
      </c>
      <c r="H1403" s="2">
        <v>45078.493645833332</v>
      </c>
    </row>
    <row r="1404" spans="1:8" x14ac:dyDescent="0.25">
      <c r="A1404" t="s">
        <v>4476</v>
      </c>
      <c r="B1404">
        <v>1298</v>
      </c>
      <c r="C1404" t="s">
        <v>3068</v>
      </c>
      <c r="D1404">
        <v>1285762</v>
      </c>
      <c r="E1404" t="s">
        <v>3071</v>
      </c>
      <c r="F1404">
        <v>8.7200000000000006</v>
      </c>
      <c r="G1404" s="2">
        <v>39725.023923611108</v>
      </c>
      <c r="H1404" s="2">
        <v>44872.463263888887</v>
      </c>
    </row>
    <row r="1405" spans="1:8" x14ac:dyDescent="0.25">
      <c r="A1405" t="s">
        <v>4477</v>
      </c>
      <c r="B1405">
        <v>2420</v>
      </c>
      <c r="C1405" t="s">
        <v>3070</v>
      </c>
      <c r="D1405">
        <v>4688565</v>
      </c>
      <c r="E1405" t="s">
        <v>1377</v>
      </c>
      <c r="F1405">
        <v>8.6999999999999993</v>
      </c>
      <c r="G1405" s="2">
        <v>43789.448148148149</v>
      </c>
      <c r="H1405" s="2">
        <v>44868.173194444447</v>
      </c>
    </row>
    <row r="1406" spans="1:8" x14ac:dyDescent="0.25">
      <c r="A1406" t="s">
        <v>4478</v>
      </c>
      <c r="B1406">
        <v>2036</v>
      </c>
      <c r="C1406" t="s">
        <v>3087</v>
      </c>
      <c r="D1406">
        <v>3170263</v>
      </c>
      <c r="E1406" t="s">
        <v>3071</v>
      </c>
      <c r="F1406">
        <v>6.45</v>
      </c>
      <c r="G1406" s="2">
        <v>41305.653287037043</v>
      </c>
      <c r="H1406" s="2">
        <v>44654.336539351847</v>
      </c>
    </row>
    <row r="1407" spans="1:8" x14ac:dyDescent="0.25">
      <c r="A1407" t="s">
        <v>4479</v>
      </c>
      <c r="B1407">
        <v>1847</v>
      </c>
      <c r="C1407" t="s">
        <v>3068</v>
      </c>
      <c r="D1407">
        <v>517920</v>
      </c>
      <c r="E1407" t="s">
        <v>1377</v>
      </c>
      <c r="F1407">
        <v>6.81</v>
      </c>
      <c r="G1407" s="2">
        <v>41857.743067129632</v>
      </c>
      <c r="H1407" s="2">
        <v>44768.486342592587</v>
      </c>
    </row>
    <row r="1408" spans="1:8" x14ac:dyDescent="0.25">
      <c r="A1408" t="s">
        <v>4480</v>
      </c>
      <c r="B1408">
        <v>1684</v>
      </c>
      <c r="C1408" t="s">
        <v>3070</v>
      </c>
      <c r="D1408">
        <v>4928234</v>
      </c>
      <c r="E1408" t="s">
        <v>3071</v>
      </c>
      <c r="F1408">
        <v>7.57</v>
      </c>
      <c r="G1408" s="2">
        <v>42656.098599537043</v>
      </c>
      <c r="H1408" s="2">
        <v>44998.957314814812</v>
      </c>
    </row>
    <row r="1409" spans="1:8" x14ac:dyDescent="0.25">
      <c r="A1409" t="s">
        <v>4481</v>
      </c>
      <c r="B1409">
        <v>1224</v>
      </c>
      <c r="C1409" t="s">
        <v>3087</v>
      </c>
      <c r="D1409">
        <v>1322240</v>
      </c>
      <c r="E1409" t="s">
        <v>3071</v>
      </c>
      <c r="F1409">
        <v>7.92</v>
      </c>
      <c r="G1409" s="2">
        <v>39892.2031712963</v>
      </c>
      <c r="H1409" s="2">
        <v>44641.302187499998</v>
      </c>
    </row>
    <row r="1410" spans="1:8" x14ac:dyDescent="0.25">
      <c r="A1410" t="s">
        <v>4482</v>
      </c>
      <c r="B1410">
        <v>1903</v>
      </c>
      <c r="C1410" t="s">
        <v>3087</v>
      </c>
      <c r="D1410">
        <v>3752443</v>
      </c>
      <c r="E1410" t="s">
        <v>3071</v>
      </c>
      <c r="F1410">
        <v>6.88</v>
      </c>
      <c r="G1410" s="2">
        <v>41267.208622685182</v>
      </c>
      <c r="H1410" s="2">
        <v>44685.360300925917</v>
      </c>
    </row>
    <row r="1411" spans="1:8" x14ac:dyDescent="0.25">
      <c r="A1411" t="s">
        <v>4483</v>
      </c>
      <c r="B1411">
        <v>1283</v>
      </c>
      <c r="C1411" t="s">
        <v>3077</v>
      </c>
      <c r="D1411">
        <v>530048</v>
      </c>
      <c r="E1411" t="s">
        <v>1377</v>
      </c>
      <c r="F1411">
        <v>8.6</v>
      </c>
      <c r="G1411" s="2">
        <v>43152.486643518518</v>
      </c>
      <c r="H1411" s="2">
        <v>44943.220694444448</v>
      </c>
    </row>
    <row r="1412" spans="1:8" x14ac:dyDescent="0.25">
      <c r="A1412" t="s">
        <v>4484</v>
      </c>
      <c r="B1412">
        <v>1629</v>
      </c>
      <c r="C1412" t="s">
        <v>3068</v>
      </c>
      <c r="D1412">
        <v>277128</v>
      </c>
      <c r="E1412" t="s">
        <v>3071</v>
      </c>
      <c r="F1412">
        <v>6.9</v>
      </c>
      <c r="G1412" s="2">
        <v>44073.672037037039</v>
      </c>
      <c r="H1412" s="2">
        <v>45129.499583333331</v>
      </c>
    </row>
    <row r="1413" spans="1:8" x14ac:dyDescent="0.25">
      <c r="A1413" t="s">
        <v>4485</v>
      </c>
      <c r="B1413">
        <v>1516</v>
      </c>
      <c r="C1413" t="s">
        <v>3080</v>
      </c>
      <c r="D1413">
        <v>3894300</v>
      </c>
      <c r="E1413" t="s">
        <v>1377</v>
      </c>
      <c r="F1413">
        <v>8.41</v>
      </c>
      <c r="G1413" s="2">
        <v>42087.554432870369</v>
      </c>
      <c r="H1413" s="2">
        <v>44893.72011574074</v>
      </c>
    </row>
    <row r="1414" spans="1:8" x14ac:dyDescent="0.25">
      <c r="A1414" t="s">
        <v>4486</v>
      </c>
      <c r="B1414">
        <v>1945</v>
      </c>
      <c r="C1414" t="s">
        <v>3077</v>
      </c>
      <c r="D1414">
        <v>552951</v>
      </c>
      <c r="E1414" t="s">
        <v>1374</v>
      </c>
      <c r="F1414">
        <v>7.18</v>
      </c>
      <c r="G1414" s="2">
        <v>43377.334039351852</v>
      </c>
      <c r="H1414" s="2">
        <v>45013.295868055553</v>
      </c>
    </row>
    <row r="1415" spans="1:8" x14ac:dyDescent="0.25">
      <c r="A1415" t="s">
        <v>4487</v>
      </c>
      <c r="B1415">
        <v>1067</v>
      </c>
      <c r="C1415" t="s">
        <v>3075</v>
      </c>
      <c r="D1415">
        <v>2273332</v>
      </c>
      <c r="E1415" t="s">
        <v>1374</v>
      </c>
      <c r="F1415">
        <v>7.32</v>
      </c>
      <c r="G1415" s="2">
        <v>40112.634942129633</v>
      </c>
      <c r="H1415" s="2">
        <v>44566.139398148152</v>
      </c>
    </row>
    <row r="1416" spans="1:8" x14ac:dyDescent="0.25">
      <c r="A1416" t="s">
        <v>4488</v>
      </c>
      <c r="B1416">
        <v>1929</v>
      </c>
      <c r="C1416" t="s">
        <v>3070</v>
      </c>
      <c r="D1416">
        <v>1724807</v>
      </c>
      <c r="E1416" t="s">
        <v>1374</v>
      </c>
      <c r="F1416">
        <v>8.27</v>
      </c>
      <c r="G1416" s="2">
        <v>40087.209513888891</v>
      </c>
      <c r="H1416" s="2">
        <v>44847.063171296293</v>
      </c>
    </row>
    <row r="1417" spans="1:8" x14ac:dyDescent="0.25">
      <c r="A1417" t="s">
        <v>4489</v>
      </c>
      <c r="B1417">
        <v>2249</v>
      </c>
      <c r="C1417" t="s">
        <v>3075</v>
      </c>
      <c r="D1417">
        <v>1237694</v>
      </c>
      <c r="E1417" t="s">
        <v>3071</v>
      </c>
      <c r="F1417">
        <v>8.35</v>
      </c>
      <c r="G1417" s="2">
        <v>39829.196412037039</v>
      </c>
      <c r="H1417" s="2">
        <v>44957.36141203704</v>
      </c>
    </row>
    <row r="1418" spans="1:8" x14ac:dyDescent="0.25">
      <c r="A1418" t="s">
        <v>4490</v>
      </c>
      <c r="B1418">
        <v>1069</v>
      </c>
      <c r="C1418" t="s">
        <v>3068</v>
      </c>
      <c r="D1418">
        <v>3241165</v>
      </c>
      <c r="E1418" t="s">
        <v>1374</v>
      </c>
      <c r="F1418">
        <v>5.25</v>
      </c>
      <c r="G1418" s="2">
        <v>43142.315752314818</v>
      </c>
      <c r="H1418" s="2">
        <v>44552.509305555563</v>
      </c>
    </row>
    <row r="1419" spans="1:8" x14ac:dyDescent="0.25">
      <c r="A1419" t="s">
        <v>4491</v>
      </c>
      <c r="B1419">
        <v>1501</v>
      </c>
      <c r="C1419" t="s">
        <v>3077</v>
      </c>
      <c r="D1419">
        <v>4169541</v>
      </c>
      <c r="E1419" t="s">
        <v>1374</v>
      </c>
      <c r="F1419">
        <v>5.61</v>
      </c>
      <c r="G1419" s="2">
        <v>40422.858981481477</v>
      </c>
      <c r="H1419" s="2">
        <v>44747.979259259257</v>
      </c>
    </row>
    <row r="1420" spans="1:8" x14ac:dyDescent="0.25">
      <c r="A1420" t="s">
        <v>4492</v>
      </c>
      <c r="B1420">
        <v>1470</v>
      </c>
      <c r="C1420" t="s">
        <v>3077</v>
      </c>
      <c r="D1420">
        <v>1254573</v>
      </c>
      <c r="E1420" t="s">
        <v>3071</v>
      </c>
      <c r="F1420">
        <v>8.19</v>
      </c>
      <c r="G1420" s="2">
        <v>42692.246145833327</v>
      </c>
      <c r="H1420" s="2">
        <v>45133.024085648147</v>
      </c>
    </row>
    <row r="1421" spans="1:8" x14ac:dyDescent="0.25">
      <c r="A1421" t="s">
        <v>4493</v>
      </c>
      <c r="B1421">
        <v>2266</v>
      </c>
      <c r="C1421" t="s">
        <v>3075</v>
      </c>
      <c r="D1421">
        <v>1098445</v>
      </c>
      <c r="E1421" t="s">
        <v>1377</v>
      </c>
      <c r="F1421">
        <v>6.8</v>
      </c>
      <c r="G1421" s="2">
        <v>42655.086631944447</v>
      </c>
      <c r="H1421" s="2">
        <v>44798.500636574077</v>
      </c>
    </row>
    <row r="1422" spans="1:8" x14ac:dyDescent="0.25">
      <c r="A1422" t="s">
        <v>4494</v>
      </c>
      <c r="B1422">
        <v>1422</v>
      </c>
      <c r="C1422" t="s">
        <v>3068</v>
      </c>
      <c r="D1422">
        <v>2282725</v>
      </c>
      <c r="E1422" t="s">
        <v>1374</v>
      </c>
      <c r="F1422">
        <v>7.31</v>
      </c>
      <c r="G1422" s="2">
        <v>40529.56591435185</v>
      </c>
      <c r="H1422" s="2">
        <v>44618.803414351853</v>
      </c>
    </row>
    <row r="1423" spans="1:8" x14ac:dyDescent="0.25">
      <c r="A1423" t="s">
        <v>4495</v>
      </c>
      <c r="B1423">
        <v>2068</v>
      </c>
      <c r="C1423" t="s">
        <v>3068</v>
      </c>
      <c r="D1423">
        <v>1013573</v>
      </c>
      <c r="E1423" t="s">
        <v>1377</v>
      </c>
      <c r="F1423">
        <v>7.61</v>
      </c>
      <c r="G1423" s="2">
        <v>42307.33184027778</v>
      </c>
      <c r="H1423" s="2">
        <v>44572.028912037043</v>
      </c>
    </row>
    <row r="1424" spans="1:8" x14ac:dyDescent="0.25">
      <c r="A1424" t="s">
        <v>4496</v>
      </c>
      <c r="B1424">
        <v>1261</v>
      </c>
      <c r="C1424" t="s">
        <v>3077</v>
      </c>
      <c r="D1424">
        <v>1641152</v>
      </c>
      <c r="E1424" t="s">
        <v>1374</v>
      </c>
      <c r="F1424">
        <v>8.26</v>
      </c>
      <c r="G1424" s="2">
        <v>43252.010335648149</v>
      </c>
      <c r="H1424" s="2">
        <v>44818.172615740739</v>
      </c>
    </row>
    <row r="1425" spans="1:8" x14ac:dyDescent="0.25">
      <c r="A1425" t="s">
        <v>4497</v>
      </c>
      <c r="B1425">
        <v>1554</v>
      </c>
      <c r="C1425" t="s">
        <v>3068</v>
      </c>
      <c r="D1425">
        <v>1650331</v>
      </c>
      <c r="E1425" t="s">
        <v>3071</v>
      </c>
      <c r="F1425">
        <v>9.5</v>
      </c>
      <c r="G1425" s="2">
        <v>44669.778252314813</v>
      </c>
      <c r="H1425" s="2">
        <v>44758.396307870367</v>
      </c>
    </row>
    <row r="1426" spans="1:8" x14ac:dyDescent="0.25">
      <c r="A1426" t="s">
        <v>4498</v>
      </c>
      <c r="B1426">
        <v>1152</v>
      </c>
      <c r="C1426" t="s">
        <v>3068</v>
      </c>
      <c r="D1426">
        <v>241358</v>
      </c>
      <c r="E1426" t="s">
        <v>1374</v>
      </c>
      <c r="F1426">
        <v>9.16</v>
      </c>
      <c r="G1426" s="2">
        <v>42923.618900462963</v>
      </c>
      <c r="H1426" s="2">
        <v>44681.411203703698</v>
      </c>
    </row>
    <row r="1427" spans="1:8" x14ac:dyDescent="0.25">
      <c r="A1427" t="s">
        <v>4499</v>
      </c>
      <c r="B1427">
        <v>1788</v>
      </c>
      <c r="C1427" t="s">
        <v>3075</v>
      </c>
      <c r="D1427">
        <v>2153472</v>
      </c>
      <c r="E1427" t="s">
        <v>1374</v>
      </c>
      <c r="F1427">
        <v>5.96</v>
      </c>
      <c r="G1427" s="2">
        <v>44345.177418981482</v>
      </c>
      <c r="H1427" s="2">
        <v>44999.726666666669</v>
      </c>
    </row>
    <row r="1428" spans="1:8" x14ac:dyDescent="0.25">
      <c r="A1428" t="s">
        <v>4500</v>
      </c>
      <c r="B1428">
        <v>2440</v>
      </c>
      <c r="C1428" t="s">
        <v>3070</v>
      </c>
      <c r="D1428">
        <v>4797897</v>
      </c>
      <c r="E1428" t="s">
        <v>1377</v>
      </c>
      <c r="F1428">
        <v>5.2</v>
      </c>
      <c r="G1428" s="2">
        <v>41052.749803240738</v>
      </c>
      <c r="H1428" s="2">
        <v>45091.539004629631</v>
      </c>
    </row>
    <row r="1429" spans="1:8" x14ac:dyDescent="0.25">
      <c r="A1429" t="s">
        <v>4501</v>
      </c>
      <c r="B1429">
        <v>2192</v>
      </c>
      <c r="C1429" t="s">
        <v>3070</v>
      </c>
      <c r="D1429">
        <v>3854926</v>
      </c>
      <c r="E1429" t="s">
        <v>3071</v>
      </c>
      <c r="F1429">
        <v>9.85</v>
      </c>
      <c r="G1429" s="2">
        <v>41639.153634259259</v>
      </c>
      <c r="H1429" s="2">
        <v>44469.466724537036</v>
      </c>
    </row>
    <row r="1430" spans="1:8" x14ac:dyDescent="0.25">
      <c r="A1430" t="s">
        <v>4502</v>
      </c>
      <c r="B1430">
        <v>1584</v>
      </c>
      <c r="C1430" t="s">
        <v>3080</v>
      </c>
      <c r="D1430">
        <v>3990689</v>
      </c>
      <c r="E1430" t="s">
        <v>1374</v>
      </c>
      <c r="F1430">
        <v>7.31</v>
      </c>
      <c r="G1430" s="2">
        <v>44444.435115740736</v>
      </c>
      <c r="H1430" s="2">
        <v>44574.678518518522</v>
      </c>
    </row>
    <row r="1431" spans="1:8" x14ac:dyDescent="0.25">
      <c r="A1431" t="s">
        <v>4503</v>
      </c>
      <c r="B1431">
        <v>1715</v>
      </c>
      <c r="C1431" t="s">
        <v>3070</v>
      </c>
      <c r="D1431">
        <v>4626186</v>
      </c>
      <c r="E1431" t="s">
        <v>1377</v>
      </c>
      <c r="F1431">
        <v>8.6199999999999992</v>
      </c>
      <c r="G1431" s="2">
        <v>41644.998865740738</v>
      </c>
      <c r="H1431" s="2">
        <v>44937.186863425923</v>
      </c>
    </row>
    <row r="1432" spans="1:8" x14ac:dyDescent="0.25">
      <c r="A1432" t="s">
        <v>4504</v>
      </c>
      <c r="B1432">
        <v>1436</v>
      </c>
      <c r="C1432" t="s">
        <v>3087</v>
      </c>
      <c r="D1432">
        <v>3598660</v>
      </c>
      <c r="E1432" t="s">
        <v>1374</v>
      </c>
      <c r="F1432">
        <v>5.6</v>
      </c>
      <c r="G1432" s="2">
        <v>43418.249247685177</v>
      </c>
      <c r="H1432" s="2">
        <v>45047.188067129631</v>
      </c>
    </row>
    <row r="1433" spans="1:8" x14ac:dyDescent="0.25">
      <c r="A1433" t="s">
        <v>4505</v>
      </c>
      <c r="B1433">
        <v>1331</v>
      </c>
      <c r="C1433" t="s">
        <v>3080</v>
      </c>
      <c r="D1433">
        <v>1650693</v>
      </c>
      <c r="E1433" t="s">
        <v>1377</v>
      </c>
      <c r="F1433">
        <v>6.65</v>
      </c>
      <c r="G1433" s="2">
        <v>44380.929328703707</v>
      </c>
      <c r="H1433" s="2">
        <v>45051.269988425927</v>
      </c>
    </row>
    <row r="1434" spans="1:8" x14ac:dyDescent="0.25">
      <c r="A1434" t="s">
        <v>4506</v>
      </c>
      <c r="B1434">
        <v>1219</v>
      </c>
      <c r="C1434" t="s">
        <v>3070</v>
      </c>
      <c r="D1434">
        <v>3497343</v>
      </c>
      <c r="E1434" t="s">
        <v>3071</v>
      </c>
      <c r="F1434">
        <v>9.34</v>
      </c>
      <c r="G1434" s="2">
        <v>42615.23951388889</v>
      </c>
      <c r="H1434" s="2">
        <v>44497.489236111112</v>
      </c>
    </row>
    <row r="1435" spans="1:8" x14ac:dyDescent="0.25">
      <c r="A1435" t="s">
        <v>4507</v>
      </c>
      <c r="B1435">
        <v>2458</v>
      </c>
      <c r="C1435" t="s">
        <v>3080</v>
      </c>
      <c r="D1435">
        <v>193747</v>
      </c>
      <c r="E1435" t="s">
        <v>1377</v>
      </c>
      <c r="F1435">
        <v>8.52</v>
      </c>
      <c r="G1435" s="2">
        <v>44390.839548611111</v>
      </c>
      <c r="H1435" s="2">
        <v>44481.690358796302</v>
      </c>
    </row>
    <row r="1436" spans="1:8" x14ac:dyDescent="0.25">
      <c r="A1436" t="s">
        <v>4508</v>
      </c>
      <c r="B1436">
        <v>1381</v>
      </c>
      <c r="C1436" t="s">
        <v>3087</v>
      </c>
      <c r="D1436">
        <v>2893576</v>
      </c>
      <c r="E1436" t="s">
        <v>3071</v>
      </c>
      <c r="F1436">
        <v>9.35</v>
      </c>
      <c r="G1436" s="2">
        <v>41342.691342592603</v>
      </c>
      <c r="H1436" s="2">
        <v>44828.988599537042</v>
      </c>
    </row>
    <row r="1437" spans="1:8" x14ac:dyDescent="0.25">
      <c r="A1437" t="s">
        <v>4509</v>
      </c>
      <c r="B1437">
        <v>1130</v>
      </c>
      <c r="C1437" t="s">
        <v>3077</v>
      </c>
      <c r="D1437">
        <v>4859916</v>
      </c>
      <c r="E1437" t="s">
        <v>1377</v>
      </c>
      <c r="F1437">
        <v>9.9700000000000006</v>
      </c>
      <c r="G1437" s="2">
        <v>39905.231076388889</v>
      </c>
      <c r="H1437" s="2">
        <v>44949.252291666657</v>
      </c>
    </row>
    <row r="1438" spans="1:8" x14ac:dyDescent="0.25">
      <c r="A1438" t="s">
        <v>4510</v>
      </c>
      <c r="B1438">
        <v>2329</v>
      </c>
      <c r="C1438" t="s">
        <v>3080</v>
      </c>
      <c r="D1438">
        <v>480616</v>
      </c>
      <c r="E1438" t="s">
        <v>1374</v>
      </c>
      <c r="F1438">
        <v>9.5500000000000007</v>
      </c>
      <c r="G1438" s="2">
        <v>41236.231562499997</v>
      </c>
      <c r="H1438" s="2">
        <v>44708.411550925928</v>
      </c>
    </row>
    <row r="1439" spans="1:8" x14ac:dyDescent="0.25">
      <c r="A1439" t="s">
        <v>4511</v>
      </c>
      <c r="B1439">
        <v>2028</v>
      </c>
      <c r="C1439" t="s">
        <v>3080</v>
      </c>
      <c r="D1439">
        <v>4684744</v>
      </c>
      <c r="E1439" t="s">
        <v>3071</v>
      </c>
      <c r="F1439">
        <v>7.78</v>
      </c>
      <c r="G1439" s="2">
        <v>42997.974074074067</v>
      </c>
      <c r="H1439" s="2">
        <v>44659.098182870373</v>
      </c>
    </row>
    <row r="1440" spans="1:8" x14ac:dyDescent="0.25">
      <c r="A1440" t="s">
        <v>4512</v>
      </c>
      <c r="B1440">
        <v>1256</v>
      </c>
      <c r="C1440" t="s">
        <v>3080</v>
      </c>
      <c r="D1440">
        <v>1162508</v>
      </c>
      <c r="E1440" t="s">
        <v>1377</v>
      </c>
      <c r="F1440">
        <v>9.82</v>
      </c>
      <c r="G1440" s="2">
        <v>41591.004872685182</v>
      </c>
      <c r="H1440" s="2">
        <v>44844.586446759262</v>
      </c>
    </row>
    <row r="1441" spans="1:8" x14ac:dyDescent="0.25">
      <c r="A1441" t="s">
        <v>4513</v>
      </c>
      <c r="B1441">
        <v>1615</v>
      </c>
      <c r="C1441" t="s">
        <v>3087</v>
      </c>
      <c r="D1441">
        <v>1429844</v>
      </c>
      <c r="E1441" t="s">
        <v>1374</v>
      </c>
      <c r="F1441">
        <v>7.36</v>
      </c>
      <c r="G1441" s="2">
        <v>43012.458495370367</v>
      </c>
      <c r="H1441" s="2">
        <v>45045.699282407397</v>
      </c>
    </row>
    <row r="1442" spans="1:8" x14ac:dyDescent="0.25">
      <c r="A1442" t="s">
        <v>4514</v>
      </c>
      <c r="B1442">
        <v>1134</v>
      </c>
      <c r="C1442" t="s">
        <v>3075</v>
      </c>
      <c r="D1442">
        <v>2914122</v>
      </c>
      <c r="E1442" t="s">
        <v>3071</v>
      </c>
      <c r="F1442">
        <v>7.81</v>
      </c>
      <c r="G1442" s="2">
        <v>40609.564872685187</v>
      </c>
      <c r="H1442" s="2">
        <v>44800.112835648149</v>
      </c>
    </row>
    <row r="1443" spans="1:8" x14ac:dyDescent="0.25">
      <c r="A1443" t="s">
        <v>4515</v>
      </c>
      <c r="B1443">
        <v>1140</v>
      </c>
      <c r="C1443" t="s">
        <v>3077</v>
      </c>
      <c r="D1443">
        <v>4563103</v>
      </c>
      <c r="E1443" t="s">
        <v>3071</v>
      </c>
      <c r="F1443">
        <v>7.2</v>
      </c>
      <c r="G1443" s="2">
        <v>44254.937974537039</v>
      </c>
      <c r="H1443" s="2">
        <v>44599.824583333328</v>
      </c>
    </row>
    <row r="1444" spans="1:8" x14ac:dyDescent="0.25">
      <c r="A1444" t="s">
        <v>4516</v>
      </c>
      <c r="B1444">
        <v>1519</v>
      </c>
      <c r="C1444" t="s">
        <v>3068</v>
      </c>
      <c r="D1444">
        <v>2312742</v>
      </c>
      <c r="E1444" t="s">
        <v>1374</v>
      </c>
      <c r="F1444">
        <v>7.54</v>
      </c>
      <c r="G1444" s="2">
        <v>44524.839675925927</v>
      </c>
      <c r="H1444" s="2">
        <v>45091.915196759262</v>
      </c>
    </row>
    <row r="1445" spans="1:8" x14ac:dyDescent="0.25">
      <c r="A1445" t="s">
        <v>4517</v>
      </c>
      <c r="B1445">
        <v>1696</v>
      </c>
      <c r="C1445" t="s">
        <v>3068</v>
      </c>
      <c r="D1445">
        <v>408424</v>
      </c>
      <c r="E1445" t="s">
        <v>1377</v>
      </c>
      <c r="F1445">
        <v>6.67</v>
      </c>
      <c r="G1445" s="2">
        <v>42870.442488425928</v>
      </c>
      <c r="H1445" s="2">
        <v>44571.641863425917</v>
      </c>
    </row>
    <row r="1446" spans="1:8" x14ac:dyDescent="0.25">
      <c r="A1446" t="s">
        <v>4518</v>
      </c>
      <c r="B1446">
        <v>2496</v>
      </c>
      <c r="C1446" t="s">
        <v>3080</v>
      </c>
      <c r="D1446">
        <v>2805044</v>
      </c>
      <c r="E1446" t="s">
        <v>3071</v>
      </c>
      <c r="F1446">
        <v>8.84</v>
      </c>
      <c r="G1446" s="2">
        <v>42048.033668981479</v>
      </c>
      <c r="H1446" s="2">
        <v>44843.369317129633</v>
      </c>
    </row>
    <row r="1447" spans="1:8" x14ac:dyDescent="0.25">
      <c r="A1447" t="s">
        <v>4519</v>
      </c>
      <c r="B1447">
        <v>1743</v>
      </c>
      <c r="C1447" t="s">
        <v>3080</v>
      </c>
      <c r="D1447">
        <v>2663134</v>
      </c>
      <c r="E1447" t="s">
        <v>1374</v>
      </c>
      <c r="F1447">
        <v>5.91</v>
      </c>
      <c r="G1447" s="2">
        <v>44197.437650462962</v>
      </c>
      <c r="H1447" s="2">
        <v>45071.268275462957</v>
      </c>
    </row>
    <row r="1448" spans="1:8" x14ac:dyDescent="0.25">
      <c r="A1448" t="s">
        <v>4520</v>
      </c>
      <c r="B1448">
        <v>1268</v>
      </c>
      <c r="C1448" t="s">
        <v>3087</v>
      </c>
      <c r="D1448">
        <v>1621668</v>
      </c>
      <c r="E1448" t="s">
        <v>3071</v>
      </c>
      <c r="F1448">
        <v>5.67</v>
      </c>
      <c r="G1448" s="2">
        <v>43788.613981481481</v>
      </c>
      <c r="H1448" s="2">
        <v>44664.441076388888</v>
      </c>
    </row>
    <row r="1449" spans="1:8" x14ac:dyDescent="0.25">
      <c r="A1449" t="s">
        <v>4521</v>
      </c>
      <c r="B1449">
        <v>2246</v>
      </c>
      <c r="C1449" t="s">
        <v>3068</v>
      </c>
      <c r="D1449">
        <v>4712512</v>
      </c>
      <c r="E1449" t="s">
        <v>1374</v>
      </c>
      <c r="F1449">
        <v>7.16</v>
      </c>
      <c r="G1449" s="2">
        <v>43438.026759259257</v>
      </c>
      <c r="H1449" s="2">
        <v>44477.347395833327</v>
      </c>
    </row>
    <row r="1450" spans="1:8" x14ac:dyDescent="0.25">
      <c r="A1450" t="s">
        <v>4522</v>
      </c>
      <c r="B1450">
        <v>1329</v>
      </c>
      <c r="C1450" t="s">
        <v>3087</v>
      </c>
      <c r="D1450">
        <v>4618290</v>
      </c>
      <c r="E1450" t="s">
        <v>3071</v>
      </c>
      <c r="F1450">
        <v>9.3800000000000008</v>
      </c>
      <c r="G1450" s="2">
        <v>42520.809317129628</v>
      </c>
      <c r="H1450" s="2">
        <v>44972.99900462963</v>
      </c>
    </row>
    <row r="1451" spans="1:8" x14ac:dyDescent="0.25">
      <c r="A1451" t="s">
        <v>4523</v>
      </c>
      <c r="B1451">
        <v>2082</v>
      </c>
      <c r="C1451" t="s">
        <v>3068</v>
      </c>
      <c r="D1451">
        <v>3731894</v>
      </c>
      <c r="E1451" t="s">
        <v>1374</v>
      </c>
      <c r="F1451">
        <v>5.31</v>
      </c>
      <c r="G1451" s="2">
        <v>41117.735219907408</v>
      </c>
      <c r="H1451" s="2">
        <v>44722.726226851853</v>
      </c>
    </row>
    <row r="1452" spans="1:8" x14ac:dyDescent="0.25">
      <c r="A1452" t="s">
        <v>4524</v>
      </c>
      <c r="B1452">
        <v>1148</v>
      </c>
      <c r="C1452" t="s">
        <v>3068</v>
      </c>
      <c r="D1452">
        <v>1835337</v>
      </c>
      <c r="E1452" t="s">
        <v>1374</v>
      </c>
      <c r="F1452">
        <v>7.2</v>
      </c>
      <c r="G1452" s="2">
        <v>40961.602326388893</v>
      </c>
      <c r="H1452" s="2">
        <v>45128.12740740741</v>
      </c>
    </row>
    <row r="1453" spans="1:8" x14ac:dyDescent="0.25">
      <c r="A1453" t="s">
        <v>4525</v>
      </c>
      <c r="B1453">
        <v>2014</v>
      </c>
      <c r="C1453" t="s">
        <v>3075</v>
      </c>
      <c r="D1453">
        <v>3306773</v>
      </c>
      <c r="E1453" t="s">
        <v>1377</v>
      </c>
      <c r="F1453">
        <v>9.73</v>
      </c>
      <c r="G1453" s="2">
        <v>42500.181388888886</v>
      </c>
      <c r="H1453" s="2">
        <v>44594.795983796299</v>
      </c>
    </row>
    <row r="1454" spans="1:8" x14ac:dyDescent="0.25">
      <c r="A1454" t="s">
        <v>4526</v>
      </c>
      <c r="B1454">
        <v>1364</v>
      </c>
      <c r="C1454" t="s">
        <v>3080</v>
      </c>
      <c r="D1454">
        <v>3766412</v>
      </c>
      <c r="E1454" t="s">
        <v>3071</v>
      </c>
      <c r="F1454">
        <v>7.19</v>
      </c>
      <c r="G1454" s="2">
        <v>44210.21434027778</v>
      </c>
      <c r="H1454" s="2">
        <v>44544.172465277778</v>
      </c>
    </row>
    <row r="1455" spans="1:8" x14ac:dyDescent="0.25">
      <c r="A1455" t="s">
        <v>4527</v>
      </c>
      <c r="B1455">
        <v>1626</v>
      </c>
      <c r="C1455" t="s">
        <v>3087</v>
      </c>
      <c r="D1455">
        <v>2474418</v>
      </c>
      <c r="E1455" t="s">
        <v>3071</v>
      </c>
      <c r="F1455">
        <v>7.63</v>
      </c>
      <c r="G1455" s="2">
        <v>41439.255312499998</v>
      </c>
      <c r="H1455" s="2">
        <v>44646.207604166673</v>
      </c>
    </row>
    <row r="1456" spans="1:8" x14ac:dyDescent="0.25">
      <c r="A1456" t="s">
        <v>4528</v>
      </c>
      <c r="B1456">
        <v>1078</v>
      </c>
      <c r="C1456" t="s">
        <v>3080</v>
      </c>
      <c r="D1456">
        <v>4898985</v>
      </c>
      <c r="E1456" t="s">
        <v>3071</v>
      </c>
      <c r="F1456">
        <v>5.61</v>
      </c>
      <c r="G1456" s="2">
        <v>41601.024212962962</v>
      </c>
      <c r="H1456" s="2">
        <v>45013.285370370373</v>
      </c>
    </row>
    <row r="1457" spans="1:8" x14ac:dyDescent="0.25">
      <c r="A1457" t="s">
        <v>4529</v>
      </c>
      <c r="B1457">
        <v>2265</v>
      </c>
      <c r="C1457" t="s">
        <v>3077</v>
      </c>
      <c r="D1457">
        <v>2352696</v>
      </c>
      <c r="E1457" t="s">
        <v>3071</v>
      </c>
      <c r="F1457">
        <v>9.5</v>
      </c>
      <c r="G1457" s="2">
        <v>41919.75476851852</v>
      </c>
      <c r="H1457" s="2">
        <v>44907.977164351847</v>
      </c>
    </row>
    <row r="1458" spans="1:8" x14ac:dyDescent="0.25">
      <c r="A1458" t="s">
        <v>4530</v>
      </c>
      <c r="B1458">
        <v>1297</v>
      </c>
      <c r="C1458" t="s">
        <v>3075</v>
      </c>
      <c r="D1458">
        <v>3889450</v>
      </c>
      <c r="E1458" t="s">
        <v>3071</v>
      </c>
      <c r="F1458">
        <v>8.69</v>
      </c>
      <c r="G1458" s="2">
        <v>42339.986863425933</v>
      </c>
      <c r="H1458" s="2">
        <v>44651.563449074078</v>
      </c>
    </row>
    <row r="1459" spans="1:8" x14ac:dyDescent="0.25">
      <c r="A1459" t="s">
        <v>4531</v>
      </c>
      <c r="B1459">
        <v>1326</v>
      </c>
      <c r="C1459" t="s">
        <v>3087</v>
      </c>
      <c r="D1459">
        <v>4577463</v>
      </c>
      <c r="E1459" t="s">
        <v>1374</v>
      </c>
      <c r="F1459">
        <v>7.93</v>
      </c>
      <c r="G1459" s="2">
        <v>41079.46197916667</v>
      </c>
      <c r="H1459" s="2">
        <v>44516.256203703713</v>
      </c>
    </row>
    <row r="1460" spans="1:8" x14ac:dyDescent="0.25">
      <c r="A1460" t="s">
        <v>4532</v>
      </c>
      <c r="B1460">
        <v>2211</v>
      </c>
      <c r="C1460" t="s">
        <v>3075</v>
      </c>
      <c r="D1460">
        <v>149590</v>
      </c>
      <c r="E1460" t="s">
        <v>1377</v>
      </c>
      <c r="F1460">
        <v>6.77</v>
      </c>
      <c r="G1460" s="2">
        <v>44619.436967592592</v>
      </c>
      <c r="H1460" s="2">
        <v>45043.449189814812</v>
      </c>
    </row>
    <row r="1461" spans="1:8" x14ac:dyDescent="0.25">
      <c r="A1461" t="s">
        <v>4533</v>
      </c>
      <c r="B1461">
        <v>1354</v>
      </c>
      <c r="C1461" t="s">
        <v>3070</v>
      </c>
      <c r="D1461">
        <v>2726910</v>
      </c>
      <c r="E1461" t="s">
        <v>1377</v>
      </c>
      <c r="F1461">
        <v>5.3</v>
      </c>
      <c r="G1461" s="2">
        <v>40970.008310185192</v>
      </c>
      <c r="H1461" s="2">
        <v>44678.093807870369</v>
      </c>
    </row>
    <row r="1462" spans="1:8" x14ac:dyDescent="0.25">
      <c r="A1462" t="s">
        <v>4534</v>
      </c>
      <c r="B1462">
        <v>1931</v>
      </c>
      <c r="C1462" t="s">
        <v>3080</v>
      </c>
      <c r="D1462">
        <v>1752826</v>
      </c>
      <c r="E1462" t="s">
        <v>3071</v>
      </c>
      <c r="F1462">
        <v>9.66</v>
      </c>
      <c r="G1462" s="2">
        <v>42873.456180555557</v>
      </c>
      <c r="H1462" s="2">
        <v>45085.02988425926</v>
      </c>
    </row>
    <row r="1463" spans="1:8" x14ac:dyDescent="0.25">
      <c r="A1463" t="s">
        <v>4535</v>
      </c>
      <c r="B1463">
        <v>1030</v>
      </c>
      <c r="C1463" t="s">
        <v>3068</v>
      </c>
      <c r="D1463">
        <v>2882926</v>
      </c>
      <c r="E1463" t="s">
        <v>1377</v>
      </c>
      <c r="F1463">
        <v>7.49</v>
      </c>
      <c r="G1463" s="2">
        <v>41779.023368055547</v>
      </c>
      <c r="H1463" s="2">
        <v>44946.435370370367</v>
      </c>
    </row>
    <row r="1464" spans="1:8" x14ac:dyDescent="0.25">
      <c r="A1464" t="s">
        <v>4536</v>
      </c>
      <c r="B1464">
        <v>1548</v>
      </c>
      <c r="C1464" t="s">
        <v>3070</v>
      </c>
      <c r="D1464">
        <v>1758458</v>
      </c>
      <c r="E1464" t="s">
        <v>3071</v>
      </c>
      <c r="F1464">
        <v>5.3</v>
      </c>
      <c r="G1464" s="2">
        <v>40039.130902777782</v>
      </c>
      <c r="H1464" s="2">
        <v>44813.199236111112</v>
      </c>
    </row>
    <row r="1465" spans="1:8" x14ac:dyDescent="0.25">
      <c r="A1465" t="s">
        <v>4537</v>
      </c>
      <c r="B1465">
        <v>2339</v>
      </c>
      <c r="C1465" t="s">
        <v>3077</v>
      </c>
      <c r="D1465">
        <v>4373181</v>
      </c>
      <c r="E1465" t="s">
        <v>1377</v>
      </c>
      <c r="F1465">
        <v>9.92</v>
      </c>
      <c r="G1465" s="2">
        <v>42025.247465277767</v>
      </c>
      <c r="H1465" s="2">
        <v>44529.637789351851</v>
      </c>
    </row>
    <row r="1466" spans="1:8" x14ac:dyDescent="0.25">
      <c r="A1466" t="s">
        <v>4538</v>
      </c>
      <c r="B1466">
        <v>1326</v>
      </c>
      <c r="C1466" t="s">
        <v>3080</v>
      </c>
      <c r="D1466">
        <v>3367815</v>
      </c>
      <c r="E1466" t="s">
        <v>3071</v>
      </c>
      <c r="F1466">
        <v>9.2899999999999991</v>
      </c>
      <c r="G1466" s="2">
        <v>42637.719953703701</v>
      </c>
      <c r="H1466" s="2">
        <v>44813.12300925926</v>
      </c>
    </row>
    <row r="1467" spans="1:8" x14ac:dyDescent="0.25">
      <c r="A1467" t="s">
        <v>4539</v>
      </c>
      <c r="B1467">
        <v>2461</v>
      </c>
      <c r="C1467" t="s">
        <v>3070</v>
      </c>
      <c r="D1467">
        <v>1788702</v>
      </c>
      <c r="E1467" t="s">
        <v>1377</v>
      </c>
      <c r="F1467">
        <v>6.24</v>
      </c>
      <c r="G1467" s="2">
        <v>42158.418761574067</v>
      </c>
      <c r="H1467" s="2">
        <v>45134.072824074072</v>
      </c>
    </row>
    <row r="1468" spans="1:8" x14ac:dyDescent="0.25">
      <c r="A1468" t="s">
        <v>4540</v>
      </c>
      <c r="B1468">
        <v>2400</v>
      </c>
      <c r="C1468" t="s">
        <v>3087</v>
      </c>
      <c r="D1468">
        <v>4687564</v>
      </c>
      <c r="E1468" t="s">
        <v>3071</v>
      </c>
      <c r="F1468">
        <v>5.72</v>
      </c>
      <c r="G1468" s="2">
        <v>44789.128067129634</v>
      </c>
      <c r="H1468" s="2">
        <v>44763.128067129634</v>
      </c>
    </row>
    <row r="1469" spans="1:8" x14ac:dyDescent="0.25">
      <c r="A1469" t="s">
        <v>4541</v>
      </c>
      <c r="B1469">
        <v>1713</v>
      </c>
      <c r="C1469" t="s">
        <v>3077</v>
      </c>
      <c r="D1469">
        <v>586115</v>
      </c>
      <c r="E1469" t="s">
        <v>1374</v>
      </c>
      <c r="F1469">
        <v>5.39</v>
      </c>
      <c r="G1469" s="2">
        <v>42368.617222222223</v>
      </c>
      <c r="H1469" s="2">
        <v>44797.727627314824</v>
      </c>
    </row>
    <row r="1470" spans="1:8" x14ac:dyDescent="0.25">
      <c r="A1470" t="s">
        <v>4542</v>
      </c>
      <c r="B1470">
        <v>1980</v>
      </c>
      <c r="C1470" t="s">
        <v>3080</v>
      </c>
      <c r="D1470">
        <v>4445766</v>
      </c>
      <c r="E1470" t="s">
        <v>3071</v>
      </c>
      <c r="F1470">
        <v>5.7</v>
      </c>
      <c r="G1470" s="2">
        <v>42069.721712962957</v>
      </c>
      <c r="H1470" s="2">
        <v>45023.575937499998</v>
      </c>
    </row>
    <row r="1471" spans="1:8" x14ac:dyDescent="0.25">
      <c r="A1471" t="s">
        <v>4543</v>
      </c>
      <c r="B1471">
        <v>2405</v>
      </c>
      <c r="C1471" t="s">
        <v>3075</v>
      </c>
      <c r="D1471">
        <v>3482942</v>
      </c>
      <c r="E1471" t="s">
        <v>1377</v>
      </c>
      <c r="F1471">
        <v>9.25</v>
      </c>
      <c r="G1471" s="2">
        <v>42337.743043981478</v>
      </c>
      <c r="H1471" s="2">
        <v>44624.697569444441</v>
      </c>
    </row>
    <row r="1472" spans="1:8" x14ac:dyDescent="0.25">
      <c r="A1472" t="s">
        <v>4544</v>
      </c>
      <c r="B1472">
        <v>1494</v>
      </c>
      <c r="C1472" t="s">
        <v>3075</v>
      </c>
      <c r="D1472">
        <v>4303503</v>
      </c>
      <c r="E1472" t="s">
        <v>1374</v>
      </c>
      <c r="F1472">
        <v>9.7100000000000009</v>
      </c>
      <c r="G1472" s="2">
        <v>39958.935787037037</v>
      </c>
      <c r="H1472" s="2">
        <v>44660.424166666657</v>
      </c>
    </row>
    <row r="1473" spans="1:8" x14ac:dyDescent="0.25">
      <c r="A1473" t="s">
        <v>4545</v>
      </c>
      <c r="B1473">
        <v>1206</v>
      </c>
      <c r="C1473" t="s">
        <v>3075</v>
      </c>
      <c r="D1473">
        <v>1755988</v>
      </c>
      <c r="E1473" t="s">
        <v>1374</v>
      </c>
      <c r="F1473">
        <v>9.86</v>
      </c>
      <c r="G1473" s="2">
        <v>40292.074108796303</v>
      </c>
      <c r="H1473" s="2">
        <v>44490.508518518523</v>
      </c>
    </row>
    <row r="1474" spans="1:8" x14ac:dyDescent="0.25">
      <c r="A1474" t="s">
        <v>4546</v>
      </c>
      <c r="B1474">
        <v>1423</v>
      </c>
      <c r="C1474" t="s">
        <v>3080</v>
      </c>
      <c r="D1474">
        <v>1403888</v>
      </c>
      <c r="E1474" t="s">
        <v>1377</v>
      </c>
      <c r="F1474">
        <v>8.66</v>
      </c>
      <c r="G1474" s="2">
        <v>40748.493923611109</v>
      </c>
      <c r="H1474" s="2">
        <v>44627.285104166673</v>
      </c>
    </row>
    <row r="1475" spans="1:8" x14ac:dyDescent="0.25">
      <c r="A1475" t="s">
        <v>4547</v>
      </c>
      <c r="B1475">
        <v>1394</v>
      </c>
      <c r="C1475" t="s">
        <v>3068</v>
      </c>
      <c r="D1475">
        <v>635957</v>
      </c>
      <c r="E1475" t="s">
        <v>3071</v>
      </c>
      <c r="F1475">
        <v>6.12</v>
      </c>
      <c r="G1475" s="2">
        <v>40177.585497685177</v>
      </c>
      <c r="H1475" s="2">
        <v>44933.983553240738</v>
      </c>
    </row>
    <row r="1476" spans="1:8" x14ac:dyDescent="0.25">
      <c r="A1476" t="s">
        <v>4548</v>
      </c>
      <c r="B1476">
        <v>1926</v>
      </c>
      <c r="C1476" t="s">
        <v>3070</v>
      </c>
      <c r="D1476">
        <v>1505010</v>
      </c>
      <c r="E1476" t="s">
        <v>1374</v>
      </c>
      <c r="F1476">
        <v>6.88</v>
      </c>
      <c r="G1476" s="2">
        <v>40482.637939814813</v>
      </c>
      <c r="H1476" s="2">
        <v>45063.781608796293</v>
      </c>
    </row>
    <row r="1477" spans="1:8" x14ac:dyDescent="0.25">
      <c r="A1477" t="s">
        <v>4549</v>
      </c>
      <c r="B1477">
        <v>2364</v>
      </c>
      <c r="C1477" t="s">
        <v>3075</v>
      </c>
      <c r="D1477">
        <v>4870360</v>
      </c>
      <c r="E1477" t="s">
        <v>3071</v>
      </c>
      <c r="F1477">
        <v>7.77</v>
      </c>
      <c r="G1477" s="2">
        <v>41645.104594907411</v>
      </c>
      <c r="H1477" s="2">
        <v>44792.724212962959</v>
      </c>
    </row>
    <row r="1478" spans="1:8" x14ac:dyDescent="0.25">
      <c r="A1478" t="s">
        <v>4550</v>
      </c>
      <c r="B1478">
        <v>1278</v>
      </c>
      <c r="C1478" t="s">
        <v>3068</v>
      </c>
      <c r="D1478">
        <v>2116967</v>
      </c>
      <c r="E1478" t="s">
        <v>3071</v>
      </c>
      <c r="F1478">
        <v>6.58</v>
      </c>
      <c r="G1478" s="2">
        <v>41911.694918981477</v>
      </c>
      <c r="H1478" s="2">
        <v>45100.772361111107</v>
      </c>
    </row>
    <row r="1479" spans="1:8" x14ac:dyDescent="0.25">
      <c r="A1479" t="s">
        <v>4551</v>
      </c>
      <c r="B1479">
        <v>1216</v>
      </c>
      <c r="C1479" t="s">
        <v>3068</v>
      </c>
      <c r="D1479">
        <v>384965</v>
      </c>
      <c r="E1479" t="s">
        <v>1377</v>
      </c>
      <c r="F1479">
        <v>5.59</v>
      </c>
      <c r="G1479" s="2">
        <v>40476.622152777767</v>
      </c>
      <c r="H1479" s="2">
        <v>44990.078668981478</v>
      </c>
    </row>
    <row r="1480" spans="1:8" x14ac:dyDescent="0.25">
      <c r="A1480" t="s">
        <v>4552</v>
      </c>
      <c r="B1480">
        <v>1572</v>
      </c>
      <c r="C1480" t="s">
        <v>3075</v>
      </c>
      <c r="D1480">
        <v>2314522</v>
      </c>
      <c r="E1480" t="s">
        <v>3071</v>
      </c>
      <c r="F1480">
        <v>5.34</v>
      </c>
      <c r="G1480" s="2">
        <v>42213.844618055547</v>
      </c>
      <c r="H1480" s="2">
        <v>44779.759444444448</v>
      </c>
    </row>
    <row r="1481" spans="1:8" x14ac:dyDescent="0.25">
      <c r="A1481" t="s">
        <v>4553</v>
      </c>
      <c r="B1481">
        <v>1932</v>
      </c>
      <c r="C1481" t="s">
        <v>3080</v>
      </c>
      <c r="D1481">
        <v>3057663</v>
      </c>
      <c r="E1481" t="s">
        <v>1377</v>
      </c>
      <c r="F1481">
        <v>7.79</v>
      </c>
      <c r="G1481" s="2">
        <v>44018.461736111109</v>
      </c>
      <c r="H1481" s="2">
        <v>44707.496192129627</v>
      </c>
    </row>
    <row r="1482" spans="1:8" x14ac:dyDescent="0.25">
      <c r="A1482" t="s">
        <v>4554</v>
      </c>
      <c r="B1482">
        <v>1042</v>
      </c>
      <c r="C1482" t="s">
        <v>3070</v>
      </c>
      <c r="D1482">
        <v>2697592</v>
      </c>
      <c r="E1482" t="s">
        <v>1374</v>
      </c>
      <c r="F1482">
        <v>8.81</v>
      </c>
      <c r="G1482" s="2">
        <v>43544.072893518518</v>
      </c>
      <c r="H1482" s="2">
        <v>44916.939062500001</v>
      </c>
    </row>
    <row r="1483" spans="1:8" x14ac:dyDescent="0.25">
      <c r="A1483" t="s">
        <v>4555</v>
      </c>
      <c r="B1483">
        <v>1218</v>
      </c>
      <c r="C1483" t="s">
        <v>3075</v>
      </c>
      <c r="D1483">
        <v>1926114</v>
      </c>
      <c r="E1483" t="s">
        <v>1374</v>
      </c>
      <c r="F1483">
        <v>9.23</v>
      </c>
      <c r="G1483" s="2">
        <v>43660.195254629631</v>
      </c>
      <c r="H1483" s="2">
        <v>44746.339247685188</v>
      </c>
    </row>
    <row r="1484" spans="1:8" x14ac:dyDescent="0.25">
      <c r="A1484" t="s">
        <v>4556</v>
      </c>
      <c r="B1484">
        <v>1106</v>
      </c>
      <c r="C1484" t="s">
        <v>3087</v>
      </c>
      <c r="D1484">
        <v>2163354</v>
      </c>
      <c r="E1484" t="s">
        <v>1374</v>
      </c>
      <c r="F1484">
        <v>5.54</v>
      </c>
      <c r="G1484" s="2">
        <v>40157.836712962962</v>
      </c>
      <c r="H1484" s="2">
        <v>45113.760983796303</v>
      </c>
    </row>
    <row r="1485" spans="1:8" x14ac:dyDescent="0.25">
      <c r="A1485" t="s">
        <v>4557</v>
      </c>
      <c r="B1485">
        <v>1230</v>
      </c>
      <c r="C1485" t="s">
        <v>3080</v>
      </c>
      <c r="D1485">
        <v>2922734</v>
      </c>
      <c r="E1485" t="s">
        <v>1377</v>
      </c>
      <c r="F1485">
        <v>9.64</v>
      </c>
      <c r="G1485" s="2">
        <v>41388.942152777781</v>
      </c>
      <c r="H1485" s="2">
        <v>44921.119467592587</v>
      </c>
    </row>
    <row r="1486" spans="1:8" x14ac:dyDescent="0.25">
      <c r="A1486" t="s">
        <v>4558</v>
      </c>
      <c r="B1486">
        <v>1708</v>
      </c>
      <c r="C1486" t="s">
        <v>3077</v>
      </c>
      <c r="D1486">
        <v>1125487</v>
      </c>
      <c r="E1486" t="s">
        <v>3071</v>
      </c>
      <c r="F1486">
        <v>8.5</v>
      </c>
      <c r="G1486" s="2">
        <v>41850.841539351852</v>
      </c>
      <c r="H1486" s="2">
        <v>45071.735034722216</v>
      </c>
    </row>
    <row r="1487" spans="1:8" x14ac:dyDescent="0.25">
      <c r="A1487" t="s">
        <v>4559</v>
      </c>
      <c r="B1487">
        <v>1440</v>
      </c>
      <c r="C1487" t="s">
        <v>3080</v>
      </c>
      <c r="D1487">
        <v>2519806</v>
      </c>
      <c r="E1487" t="s">
        <v>1374</v>
      </c>
      <c r="F1487">
        <v>9.5399999999999991</v>
      </c>
      <c r="G1487" s="2">
        <v>41811.539756944447</v>
      </c>
      <c r="H1487" s="2">
        <v>45099.831828703696</v>
      </c>
    </row>
    <row r="1488" spans="1:8" x14ac:dyDescent="0.25">
      <c r="A1488" t="s">
        <v>4560</v>
      </c>
      <c r="B1488">
        <v>1196</v>
      </c>
      <c r="C1488" t="s">
        <v>3087</v>
      </c>
      <c r="D1488">
        <v>3285879</v>
      </c>
      <c r="E1488" t="s">
        <v>1374</v>
      </c>
      <c r="F1488">
        <v>8.7899999999999991</v>
      </c>
      <c r="G1488" s="2">
        <v>40640.79277777778</v>
      </c>
      <c r="H1488" s="2">
        <v>44968.288402777784</v>
      </c>
    </row>
    <row r="1489" spans="1:8" x14ac:dyDescent="0.25">
      <c r="A1489" t="s">
        <v>4561</v>
      </c>
      <c r="B1489">
        <v>2286</v>
      </c>
      <c r="C1489" t="s">
        <v>3068</v>
      </c>
      <c r="D1489">
        <v>788479</v>
      </c>
      <c r="E1489" t="s">
        <v>3071</v>
      </c>
      <c r="F1489">
        <v>7.3</v>
      </c>
      <c r="G1489" s="2">
        <v>40420.873356481483</v>
      </c>
      <c r="H1489" s="2">
        <v>44825.095451388886</v>
      </c>
    </row>
    <row r="1490" spans="1:8" x14ac:dyDescent="0.25">
      <c r="A1490" t="s">
        <v>4562</v>
      </c>
      <c r="B1490">
        <v>2414</v>
      </c>
      <c r="C1490" t="s">
        <v>3068</v>
      </c>
      <c r="D1490">
        <v>1843504</v>
      </c>
      <c r="E1490" t="s">
        <v>1377</v>
      </c>
      <c r="F1490">
        <v>6.31</v>
      </c>
      <c r="G1490" s="2">
        <v>40634.132835648154</v>
      </c>
      <c r="H1490" s="2">
        <v>44741.056608796287</v>
      </c>
    </row>
    <row r="1491" spans="1:8" x14ac:dyDescent="0.25">
      <c r="A1491" t="s">
        <v>4563</v>
      </c>
      <c r="B1491">
        <v>1567</v>
      </c>
      <c r="C1491" t="s">
        <v>3080</v>
      </c>
      <c r="D1491">
        <v>3420884</v>
      </c>
      <c r="E1491" t="s">
        <v>3071</v>
      </c>
      <c r="F1491">
        <v>8.5</v>
      </c>
      <c r="G1491" s="2">
        <v>42903.220625000002</v>
      </c>
      <c r="H1491" s="2">
        <v>44523.317442129628</v>
      </c>
    </row>
    <row r="1492" spans="1:8" x14ac:dyDescent="0.25">
      <c r="A1492" t="s">
        <v>4564</v>
      </c>
      <c r="B1492">
        <v>2199</v>
      </c>
      <c r="C1492" t="s">
        <v>3087</v>
      </c>
      <c r="D1492">
        <v>499422</v>
      </c>
      <c r="E1492" t="s">
        <v>1374</v>
      </c>
      <c r="F1492">
        <v>6.24</v>
      </c>
      <c r="G1492" s="2">
        <v>40243.816608796304</v>
      </c>
      <c r="H1492" s="2">
        <v>44957.102754629632</v>
      </c>
    </row>
    <row r="1493" spans="1:8" x14ac:dyDescent="0.25">
      <c r="A1493" t="s">
        <v>4565</v>
      </c>
      <c r="B1493">
        <v>1968</v>
      </c>
      <c r="C1493" t="s">
        <v>3077</v>
      </c>
      <c r="D1493">
        <v>1927656</v>
      </c>
      <c r="E1493" t="s">
        <v>1374</v>
      </c>
      <c r="F1493">
        <v>9.92</v>
      </c>
      <c r="G1493" s="2">
        <v>43161.419027777767</v>
      </c>
      <c r="H1493" s="2">
        <v>44556.312199074076</v>
      </c>
    </row>
    <row r="1494" spans="1:8" x14ac:dyDescent="0.25">
      <c r="A1494" t="s">
        <v>4566</v>
      </c>
      <c r="B1494">
        <v>2269</v>
      </c>
      <c r="C1494" t="s">
        <v>3070</v>
      </c>
      <c r="D1494">
        <v>2004873</v>
      </c>
      <c r="E1494" t="s">
        <v>1374</v>
      </c>
      <c r="F1494">
        <v>8</v>
      </c>
      <c r="G1494" s="2">
        <v>42382.733275462961</v>
      </c>
      <c r="H1494" s="2">
        <v>44868.349664351852</v>
      </c>
    </row>
    <row r="1495" spans="1:8" x14ac:dyDescent="0.25">
      <c r="A1495" t="s">
        <v>4567</v>
      </c>
      <c r="B1495">
        <v>2445</v>
      </c>
      <c r="C1495" t="s">
        <v>3077</v>
      </c>
      <c r="D1495">
        <v>3335689</v>
      </c>
      <c r="E1495" t="s">
        <v>1374</v>
      </c>
      <c r="F1495">
        <v>8.76</v>
      </c>
      <c r="G1495" s="2">
        <v>44034.950729166667</v>
      </c>
      <c r="H1495" s="2">
        <v>45058.500856481478</v>
      </c>
    </row>
    <row r="1496" spans="1:8" x14ac:dyDescent="0.25">
      <c r="A1496" t="s">
        <v>4568</v>
      </c>
      <c r="B1496">
        <v>1183</v>
      </c>
      <c r="C1496" t="s">
        <v>3087</v>
      </c>
      <c r="D1496">
        <v>4907637</v>
      </c>
      <c r="E1496" t="s">
        <v>1374</v>
      </c>
      <c r="F1496">
        <v>9.7799999999999994</v>
      </c>
      <c r="G1496" s="2">
        <v>42232.472650462973</v>
      </c>
      <c r="H1496" s="2">
        <v>44690.853043981479</v>
      </c>
    </row>
    <row r="1497" spans="1:8" x14ac:dyDescent="0.25">
      <c r="A1497" t="s">
        <v>4569</v>
      </c>
      <c r="B1497">
        <v>2381</v>
      </c>
      <c r="C1497" t="s">
        <v>3087</v>
      </c>
      <c r="D1497">
        <v>3144078</v>
      </c>
      <c r="E1497" t="s">
        <v>1377</v>
      </c>
      <c r="F1497">
        <v>7.73</v>
      </c>
      <c r="G1497" s="2">
        <v>40173.372152777767</v>
      </c>
      <c r="H1497" s="2">
        <v>44632.292083333326</v>
      </c>
    </row>
    <row r="1498" spans="1:8" x14ac:dyDescent="0.25">
      <c r="A1498" t="s">
        <v>4570</v>
      </c>
      <c r="B1498">
        <v>2117</v>
      </c>
      <c r="C1498" t="s">
        <v>3070</v>
      </c>
      <c r="D1498">
        <v>2337423</v>
      </c>
      <c r="E1498" t="s">
        <v>3071</v>
      </c>
      <c r="F1498">
        <v>8.18</v>
      </c>
      <c r="G1498" s="2">
        <v>40144.555474537039</v>
      </c>
      <c r="H1498" s="2">
        <v>44754.336111111108</v>
      </c>
    </row>
    <row r="1499" spans="1:8" x14ac:dyDescent="0.25">
      <c r="A1499" t="s">
        <v>4571</v>
      </c>
      <c r="B1499">
        <v>1987</v>
      </c>
      <c r="C1499" t="s">
        <v>3087</v>
      </c>
      <c r="D1499">
        <v>528854</v>
      </c>
      <c r="E1499" t="s">
        <v>3071</v>
      </c>
      <c r="F1499">
        <v>5.97</v>
      </c>
      <c r="G1499" s="2">
        <v>42683.211284722223</v>
      </c>
      <c r="H1499" s="2">
        <v>44789.846377314818</v>
      </c>
    </row>
    <row r="1500" spans="1:8" x14ac:dyDescent="0.25">
      <c r="A1500" t="s">
        <v>4572</v>
      </c>
      <c r="B1500">
        <v>1257</v>
      </c>
      <c r="C1500" t="s">
        <v>3080</v>
      </c>
      <c r="D1500">
        <v>158103</v>
      </c>
      <c r="E1500" t="s">
        <v>1377</v>
      </c>
      <c r="F1500">
        <v>6.74</v>
      </c>
      <c r="G1500" s="2">
        <v>41377.701539351852</v>
      </c>
      <c r="H1500" s="2">
        <v>44981.198263888888</v>
      </c>
    </row>
    <row r="1501" spans="1:8" x14ac:dyDescent="0.25">
      <c r="A1501" t="s">
        <v>4573</v>
      </c>
      <c r="B1501">
        <v>1227</v>
      </c>
      <c r="C1501" t="s">
        <v>3068</v>
      </c>
      <c r="D1501">
        <v>2449412</v>
      </c>
      <c r="E1501" t="s">
        <v>3071</v>
      </c>
      <c r="F1501">
        <v>5.17</v>
      </c>
      <c r="G1501" s="2">
        <v>44593.967557870368</v>
      </c>
      <c r="H1501" s="2">
        <v>45072.146134259259</v>
      </c>
    </row>
    <row r="1502" spans="1:8" x14ac:dyDescent="0.25">
      <c r="A1502" t="s">
        <v>4574</v>
      </c>
      <c r="B1502">
        <v>1477</v>
      </c>
      <c r="C1502" t="s">
        <v>3087</v>
      </c>
      <c r="D1502">
        <v>678532</v>
      </c>
      <c r="E1502" t="s">
        <v>1374</v>
      </c>
      <c r="F1502">
        <v>6.47</v>
      </c>
      <c r="G1502" s="2">
        <v>42345.203553240739</v>
      </c>
      <c r="H1502" s="2">
        <v>44736.669363425928</v>
      </c>
    </row>
    <row r="1503" spans="1:8" x14ac:dyDescent="0.25">
      <c r="A1503" t="s">
        <v>4575</v>
      </c>
      <c r="B1503">
        <v>2258</v>
      </c>
      <c r="C1503" t="s">
        <v>3068</v>
      </c>
      <c r="D1503">
        <v>707195</v>
      </c>
      <c r="E1503" t="s">
        <v>1377</v>
      </c>
      <c r="F1503">
        <v>9.4499999999999993</v>
      </c>
      <c r="G1503" s="2">
        <v>44005.509583333333</v>
      </c>
      <c r="H1503" s="2">
        <v>44989.013807870368</v>
      </c>
    </row>
    <row r="1504" spans="1:8" x14ac:dyDescent="0.25">
      <c r="A1504" t="s">
        <v>4576</v>
      </c>
      <c r="B1504">
        <v>1747</v>
      </c>
      <c r="C1504" t="s">
        <v>3080</v>
      </c>
      <c r="D1504">
        <v>1553131</v>
      </c>
      <c r="E1504" t="s">
        <v>3071</v>
      </c>
      <c r="F1504">
        <v>6.35</v>
      </c>
      <c r="G1504" s="2">
        <v>44756.909861111111</v>
      </c>
      <c r="H1504" s="2">
        <v>44863.783946759257</v>
      </c>
    </row>
    <row r="1505" spans="1:8" x14ac:dyDescent="0.25">
      <c r="A1505" t="s">
        <v>4577</v>
      </c>
      <c r="B1505">
        <v>1475</v>
      </c>
      <c r="C1505" t="s">
        <v>3087</v>
      </c>
      <c r="D1505">
        <v>605579</v>
      </c>
      <c r="E1505" t="s">
        <v>1374</v>
      </c>
      <c r="F1505">
        <v>7</v>
      </c>
      <c r="G1505" s="2">
        <v>42928.782361111109</v>
      </c>
      <c r="H1505" s="2">
        <v>44641.288784722223</v>
      </c>
    </row>
    <row r="1506" spans="1:8" x14ac:dyDescent="0.25">
      <c r="A1506" t="s">
        <v>4578</v>
      </c>
      <c r="B1506">
        <v>1833</v>
      </c>
      <c r="C1506" t="s">
        <v>3080</v>
      </c>
      <c r="D1506">
        <v>3917968</v>
      </c>
      <c r="E1506" t="s">
        <v>1374</v>
      </c>
      <c r="F1506">
        <v>9.77</v>
      </c>
      <c r="G1506" s="2">
        <v>40730.357210648152</v>
      </c>
      <c r="H1506" s="2">
        <v>44473.754571759258</v>
      </c>
    </row>
    <row r="1507" spans="1:8" x14ac:dyDescent="0.25">
      <c r="A1507" t="s">
        <v>4579</v>
      </c>
      <c r="B1507">
        <v>1895</v>
      </c>
      <c r="C1507" t="s">
        <v>3087</v>
      </c>
      <c r="D1507">
        <v>1980917</v>
      </c>
      <c r="E1507" t="s">
        <v>1374</v>
      </c>
      <c r="F1507">
        <v>7.86</v>
      </c>
      <c r="G1507" s="2">
        <v>40774.909699074073</v>
      </c>
      <c r="H1507" s="2">
        <v>44877.090624999997</v>
      </c>
    </row>
    <row r="1508" spans="1:8" x14ac:dyDescent="0.25">
      <c r="A1508" t="s">
        <v>4580</v>
      </c>
      <c r="B1508">
        <v>1148</v>
      </c>
      <c r="C1508" t="s">
        <v>3068</v>
      </c>
      <c r="D1508">
        <v>2187275</v>
      </c>
      <c r="E1508" t="s">
        <v>3071</v>
      </c>
      <c r="F1508">
        <v>5.65</v>
      </c>
      <c r="G1508" s="2">
        <v>44480.672534722216</v>
      </c>
      <c r="H1508" s="2">
        <v>45032.05023148148</v>
      </c>
    </row>
    <row r="1509" spans="1:8" x14ac:dyDescent="0.25">
      <c r="A1509" t="s">
        <v>4581</v>
      </c>
      <c r="B1509">
        <v>1663</v>
      </c>
      <c r="C1509" t="s">
        <v>3070</v>
      </c>
      <c r="D1509">
        <v>413041</v>
      </c>
      <c r="E1509" t="s">
        <v>3071</v>
      </c>
      <c r="F1509">
        <v>9.6199999999999992</v>
      </c>
      <c r="G1509" s="2">
        <v>39746.488136574073</v>
      </c>
      <c r="H1509" s="2">
        <v>44798.72215277778</v>
      </c>
    </row>
    <row r="1510" spans="1:8" x14ac:dyDescent="0.25">
      <c r="A1510" t="s">
        <v>4582</v>
      </c>
      <c r="B1510">
        <v>2116</v>
      </c>
      <c r="C1510" t="s">
        <v>3087</v>
      </c>
      <c r="D1510">
        <v>2693237</v>
      </c>
      <c r="E1510" t="s">
        <v>3071</v>
      </c>
      <c r="F1510">
        <v>9.41</v>
      </c>
      <c r="G1510" s="2">
        <v>42916.197835648149</v>
      </c>
      <c r="H1510" s="2">
        <v>45125.891111111108</v>
      </c>
    </row>
    <row r="1511" spans="1:8" x14ac:dyDescent="0.25">
      <c r="A1511" t="s">
        <v>4583</v>
      </c>
      <c r="B1511">
        <v>2163</v>
      </c>
      <c r="C1511" t="s">
        <v>3087</v>
      </c>
      <c r="D1511">
        <v>646092</v>
      </c>
      <c r="E1511" t="s">
        <v>1377</v>
      </c>
      <c r="F1511">
        <v>7.66</v>
      </c>
      <c r="G1511" s="2">
        <v>40849.370104166657</v>
      </c>
      <c r="H1511" s="2">
        <v>44469.918773148151</v>
      </c>
    </row>
    <row r="1512" spans="1:8" x14ac:dyDescent="0.25">
      <c r="A1512" t="s">
        <v>4584</v>
      </c>
      <c r="B1512">
        <v>1056</v>
      </c>
      <c r="C1512" t="s">
        <v>3080</v>
      </c>
      <c r="D1512">
        <v>4293547</v>
      </c>
      <c r="E1512" t="s">
        <v>3071</v>
      </c>
      <c r="F1512">
        <v>6.7</v>
      </c>
      <c r="G1512" s="2">
        <v>40407.28052083333</v>
      </c>
      <c r="H1512" s="2">
        <v>45125.890081018522</v>
      </c>
    </row>
    <row r="1513" spans="1:8" x14ac:dyDescent="0.25">
      <c r="A1513" t="s">
        <v>4585</v>
      </c>
      <c r="B1513">
        <v>1073</v>
      </c>
      <c r="C1513" t="s">
        <v>3087</v>
      </c>
      <c r="D1513">
        <v>2272057</v>
      </c>
      <c r="E1513" t="s">
        <v>1377</v>
      </c>
      <c r="F1513">
        <v>7.9</v>
      </c>
      <c r="G1513" s="2">
        <v>42949.177129629628</v>
      </c>
      <c r="H1513" s="2">
        <v>45111.610983796287</v>
      </c>
    </row>
    <row r="1514" spans="1:8" x14ac:dyDescent="0.25">
      <c r="A1514" t="s">
        <v>4586</v>
      </c>
      <c r="B1514">
        <v>1431</v>
      </c>
      <c r="C1514" t="s">
        <v>3068</v>
      </c>
      <c r="D1514">
        <v>3416968</v>
      </c>
      <c r="E1514" t="s">
        <v>1374</v>
      </c>
      <c r="F1514">
        <v>6.32</v>
      </c>
      <c r="G1514" s="2">
        <v>41343.264293981483</v>
      </c>
      <c r="H1514" s="2">
        <v>45019.331076388888</v>
      </c>
    </row>
    <row r="1515" spans="1:8" x14ac:dyDescent="0.25">
      <c r="A1515" t="s">
        <v>4587</v>
      </c>
      <c r="B1515">
        <v>1764</v>
      </c>
      <c r="C1515" t="s">
        <v>3075</v>
      </c>
      <c r="D1515">
        <v>4297694</v>
      </c>
      <c r="E1515" t="s">
        <v>3071</v>
      </c>
      <c r="F1515">
        <v>9.15</v>
      </c>
      <c r="G1515" s="2">
        <v>42204.911874999998</v>
      </c>
      <c r="H1515" s="2">
        <v>44738.846319444441</v>
      </c>
    </row>
    <row r="1516" spans="1:8" x14ac:dyDescent="0.25">
      <c r="A1516" t="s">
        <v>4588</v>
      </c>
      <c r="B1516">
        <v>1085</v>
      </c>
      <c r="C1516" t="s">
        <v>3075</v>
      </c>
      <c r="D1516">
        <v>2110677</v>
      </c>
      <c r="E1516" t="s">
        <v>1377</v>
      </c>
      <c r="F1516">
        <v>9.74</v>
      </c>
      <c r="G1516" s="2">
        <v>41949.007094907407</v>
      </c>
      <c r="H1516" s="2">
        <v>45056.517268518517</v>
      </c>
    </row>
    <row r="1517" spans="1:8" x14ac:dyDescent="0.25">
      <c r="A1517" t="s">
        <v>4589</v>
      </c>
      <c r="B1517">
        <v>2192</v>
      </c>
      <c r="C1517" t="s">
        <v>3075</v>
      </c>
      <c r="D1517">
        <v>4221268</v>
      </c>
      <c r="E1517" t="s">
        <v>1374</v>
      </c>
      <c r="F1517">
        <v>5.54</v>
      </c>
      <c r="G1517" s="2">
        <v>43489.984814814823</v>
      </c>
      <c r="H1517" s="2">
        <v>44610.725856481477</v>
      </c>
    </row>
    <row r="1518" spans="1:8" x14ac:dyDescent="0.25">
      <c r="A1518" t="s">
        <v>4590</v>
      </c>
      <c r="B1518">
        <v>1285</v>
      </c>
      <c r="C1518" t="s">
        <v>3075</v>
      </c>
      <c r="D1518">
        <v>1636592</v>
      </c>
      <c r="E1518" t="s">
        <v>3071</v>
      </c>
      <c r="F1518">
        <v>7.47</v>
      </c>
      <c r="G1518" s="2">
        <v>43117.072118055563</v>
      </c>
      <c r="H1518" s="2">
        <v>44894.08971064815</v>
      </c>
    </row>
    <row r="1519" spans="1:8" x14ac:dyDescent="0.25">
      <c r="A1519" t="s">
        <v>4591</v>
      </c>
      <c r="B1519">
        <v>1044</v>
      </c>
      <c r="C1519" t="s">
        <v>3068</v>
      </c>
      <c r="D1519">
        <v>4856558</v>
      </c>
      <c r="E1519" t="s">
        <v>1374</v>
      </c>
      <c r="F1519">
        <v>8.94</v>
      </c>
      <c r="G1519" s="2">
        <v>44221.607071759259</v>
      </c>
      <c r="H1519" s="2">
        <v>44879.653634259259</v>
      </c>
    </row>
    <row r="1520" spans="1:8" x14ac:dyDescent="0.25">
      <c r="A1520" t="s">
        <v>4592</v>
      </c>
      <c r="B1520">
        <v>2173</v>
      </c>
      <c r="C1520" t="s">
        <v>3077</v>
      </c>
      <c r="D1520">
        <v>1838525</v>
      </c>
      <c r="E1520" t="s">
        <v>1377</v>
      </c>
      <c r="F1520">
        <v>9.9499999999999993</v>
      </c>
      <c r="G1520" s="2">
        <v>44138.750543981478</v>
      </c>
      <c r="H1520" s="2">
        <v>44888.601689814823</v>
      </c>
    </row>
    <row r="1521" spans="1:8" x14ac:dyDescent="0.25">
      <c r="A1521" t="s">
        <v>4593</v>
      </c>
      <c r="B1521">
        <v>1359</v>
      </c>
      <c r="C1521" t="s">
        <v>3087</v>
      </c>
      <c r="D1521">
        <v>2073263</v>
      </c>
      <c r="E1521" t="s">
        <v>1377</v>
      </c>
      <c r="F1521">
        <v>5.0999999999999996</v>
      </c>
      <c r="G1521" s="2">
        <v>42159.350231481483</v>
      </c>
      <c r="H1521" s="2">
        <v>44599.260150462957</v>
      </c>
    </row>
    <row r="1522" spans="1:8" x14ac:dyDescent="0.25">
      <c r="A1522" t="s">
        <v>4594</v>
      </c>
      <c r="B1522">
        <v>1696</v>
      </c>
      <c r="C1522" t="s">
        <v>3080</v>
      </c>
      <c r="D1522">
        <v>3295288</v>
      </c>
      <c r="E1522" t="s">
        <v>1377</v>
      </c>
      <c r="F1522">
        <v>7.8</v>
      </c>
      <c r="G1522" s="2">
        <v>44335.922858796293</v>
      </c>
      <c r="H1522" s="2">
        <v>45051.161898148152</v>
      </c>
    </row>
    <row r="1523" spans="1:8" x14ac:dyDescent="0.25">
      <c r="A1523" t="s">
        <v>4595</v>
      </c>
      <c r="B1523">
        <v>1638</v>
      </c>
      <c r="C1523" t="s">
        <v>3075</v>
      </c>
      <c r="D1523">
        <v>3567749</v>
      </c>
      <c r="E1523" t="s">
        <v>3071</v>
      </c>
      <c r="F1523">
        <v>6.95</v>
      </c>
      <c r="G1523" s="2">
        <v>44751.834733796299</v>
      </c>
      <c r="H1523" s="2">
        <v>44740.834733796299</v>
      </c>
    </row>
    <row r="1524" spans="1:8" x14ac:dyDescent="0.25">
      <c r="A1524" t="s">
        <v>4596</v>
      </c>
      <c r="B1524">
        <v>1420</v>
      </c>
      <c r="C1524" t="s">
        <v>3077</v>
      </c>
      <c r="D1524">
        <v>1750136</v>
      </c>
      <c r="E1524" t="s">
        <v>1377</v>
      </c>
      <c r="F1524">
        <v>5.46</v>
      </c>
      <c r="G1524" s="2">
        <v>42457.902615740742</v>
      </c>
      <c r="H1524" s="2">
        <v>44888.048368055563</v>
      </c>
    </row>
    <row r="1525" spans="1:8" x14ac:dyDescent="0.25">
      <c r="A1525" t="s">
        <v>4597</v>
      </c>
      <c r="B1525">
        <v>1874</v>
      </c>
      <c r="C1525" t="s">
        <v>3070</v>
      </c>
      <c r="D1525">
        <v>4064204</v>
      </c>
      <c r="E1525" t="s">
        <v>3071</v>
      </c>
      <c r="F1525">
        <v>8.9499999999999993</v>
      </c>
      <c r="G1525" s="2">
        <v>44079.197881944441</v>
      </c>
      <c r="H1525" s="2">
        <v>44767.043182870373</v>
      </c>
    </row>
    <row r="1526" spans="1:8" x14ac:dyDescent="0.25">
      <c r="A1526" t="s">
        <v>4598</v>
      </c>
      <c r="B1526">
        <v>2110</v>
      </c>
      <c r="C1526" t="s">
        <v>3087</v>
      </c>
      <c r="D1526">
        <v>4407403</v>
      </c>
      <c r="E1526" t="s">
        <v>3071</v>
      </c>
      <c r="F1526">
        <v>7.51</v>
      </c>
      <c r="G1526" s="2">
        <v>43113.900219907409</v>
      </c>
      <c r="H1526" s="2">
        <v>44513.998217592591</v>
      </c>
    </row>
    <row r="1527" spans="1:8" x14ac:dyDescent="0.25">
      <c r="A1527" t="s">
        <v>4599</v>
      </c>
      <c r="B1527">
        <v>1624</v>
      </c>
      <c r="C1527" t="s">
        <v>3087</v>
      </c>
      <c r="D1527">
        <v>1907541</v>
      </c>
      <c r="E1527" t="s">
        <v>1374</v>
      </c>
      <c r="F1527">
        <v>5.8</v>
      </c>
      <c r="G1527" s="2">
        <v>41256.582372685189</v>
      </c>
      <c r="H1527" s="2">
        <v>45002.6641087963</v>
      </c>
    </row>
    <row r="1528" spans="1:8" x14ac:dyDescent="0.25">
      <c r="A1528" t="s">
        <v>4600</v>
      </c>
      <c r="B1528">
        <v>2486</v>
      </c>
      <c r="C1528" t="s">
        <v>3068</v>
      </c>
      <c r="D1528">
        <v>2436377</v>
      </c>
      <c r="E1528" t="s">
        <v>3071</v>
      </c>
      <c r="F1528">
        <v>5.36</v>
      </c>
      <c r="G1528" s="2">
        <v>42482.527175925927</v>
      </c>
      <c r="H1528" s="2">
        <v>44907.645381944443</v>
      </c>
    </row>
    <row r="1529" spans="1:8" x14ac:dyDescent="0.25">
      <c r="A1529" t="s">
        <v>4601</v>
      </c>
      <c r="B1529">
        <v>1678</v>
      </c>
      <c r="C1529" t="s">
        <v>3068</v>
      </c>
      <c r="D1529">
        <v>2050665</v>
      </c>
      <c r="E1529" t="s">
        <v>3071</v>
      </c>
      <c r="F1529">
        <v>6.89</v>
      </c>
      <c r="G1529" s="2">
        <v>42871.257164351853</v>
      </c>
      <c r="H1529" s="2">
        <v>44756.346203703702</v>
      </c>
    </row>
    <row r="1530" spans="1:8" x14ac:dyDescent="0.25">
      <c r="A1530" t="s">
        <v>4602</v>
      </c>
      <c r="B1530">
        <v>2313</v>
      </c>
      <c r="C1530" t="s">
        <v>3080</v>
      </c>
      <c r="D1530">
        <v>1027914</v>
      </c>
      <c r="E1530" t="s">
        <v>1377</v>
      </c>
      <c r="F1530">
        <v>8.65</v>
      </c>
      <c r="G1530" s="2">
        <v>44277.434131944443</v>
      </c>
      <c r="H1530" s="2">
        <v>44587.547002314823</v>
      </c>
    </row>
    <row r="1531" spans="1:8" x14ac:dyDescent="0.25">
      <c r="A1531" t="s">
        <v>4603</v>
      </c>
      <c r="B1531">
        <v>1374</v>
      </c>
      <c r="C1531" t="s">
        <v>3080</v>
      </c>
      <c r="D1531">
        <v>308420</v>
      </c>
      <c r="E1531" t="s">
        <v>1377</v>
      </c>
      <c r="F1531">
        <v>6.26</v>
      </c>
      <c r="G1531" s="2">
        <v>42264.159409722219</v>
      </c>
      <c r="H1531" s="2">
        <v>44979.781909722216</v>
      </c>
    </row>
    <row r="1532" spans="1:8" x14ac:dyDescent="0.25">
      <c r="A1532" t="s">
        <v>4604</v>
      </c>
      <c r="B1532">
        <v>1886</v>
      </c>
      <c r="C1532" t="s">
        <v>3070</v>
      </c>
      <c r="D1532">
        <v>2041075</v>
      </c>
      <c r="E1532" t="s">
        <v>3071</v>
      </c>
      <c r="F1532">
        <v>7.8</v>
      </c>
      <c r="G1532" s="2">
        <v>41189.934675925928</v>
      </c>
      <c r="H1532" s="2">
        <v>45009.480185185188</v>
      </c>
    </row>
    <row r="1533" spans="1:8" x14ac:dyDescent="0.25">
      <c r="A1533" t="s">
        <v>4605</v>
      </c>
      <c r="B1533">
        <v>1735</v>
      </c>
      <c r="C1533" t="s">
        <v>3077</v>
      </c>
      <c r="D1533">
        <v>1394982</v>
      </c>
      <c r="E1533" t="s">
        <v>1374</v>
      </c>
      <c r="F1533">
        <v>9.68</v>
      </c>
      <c r="G1533" s="2">
        <v>42310.935949074083</v>
      </c>
      <c r="H1533" s="2">
        <v>44590.311053240737</v>
      </c>
    </row>
    <row r="1534" spans="1:8" x14ac:dyDescent="0.25">
      <c r="A1534" t="s">
        <v>4606</v>
      </c>
      <c r="B1534">
        <v>1569</v>
      </c>
      <c r="C1534" t="s">
        <v>3077</v>
      </c>
      <c r="D1534">
        <v>3369929</v>
      </c>
      <c r="E1534" t="s">
        <v>1374</v>
      </c>
      <c r="F1534">
        <v>6.89</v>
      </c>
      <c r="G1534" s="2">
        <v>42222.308159722219</v>
      </c>
      <c r="H1534" s="2">
        <v>44911.199652777781</v>
      </c>
    </row>
    <row r="1535" spans="1:8" x14ac:dyDescent="0.25">
      <c r="A1535" t="s">
        <v>4607</v>
      </c>
      <c r="B1535">
        <v>1944</v>
      </c>
      <c r="C1535" t="s">
        <v>3080</v>
      </c>
      <c r="D1535">
        <v>835794</v>
      </c>
      <c r="E1535" t="s">
        <v>1374</v>
      </c>
      <c r="F1535">
        <v>7.61</v>
      </c>
      <c r="G1535" s="2">
        <v>43229.316921296297</v>
      </c>
      <c r="H1535" s="2">
        <v>44627.709849537037</v>
      </c>
    </row>
    <row r="1536" spans="1:8" x14ac:dyDescent="0.25">
      <c r="A1536" t="s">
        <v>4608</v>
      </c>
      <c r="B1536">
        <v>2048</v>
      </c>
      <c r="C1536" t="s">
        <v>3070</v>
      </c>
      <c r="D1536">
        <v>3866175</v>
      </c>
      <c r="E1536" t="s">
        <v>3071</v>
      </c>
      <c r="F1536">
        <v>5.13</v>
      </c>
      <c r="G1536" s="2">
        <v>43500.693738425929</v>
      </c>
      <c r="H1536" s="2">
        <v>44887.060081018521</v>
      </c>
    </row>
    <row r="1537" spans="1:8" x14ac:dyDescent="0.25">
      <c r="A1537" t="s">
        <v>4609</v>
      </c>
      <c r="B1537">
        <v>2352</v>
      </c>
      <c r="C1537" t="s">
        <v>3075</v>
      </c>
      <c r="D1537">
        <v>4563530</v>
      </c>
      <c r="E1537" t="s">
        <v>3071</v>
      </c>
      <c r="F1537">
        <v>7.71</v>
      </c>
      <c r="G1537" s="2">
        <v>40304.144872685189</v>
      </c>
      <c r="H1537" s="2">
        <v>44784.644733796304</v>
      </c>
    </row>
    <row r="1538" spans="1:8" x14ac:dyDescent="0.25">
      <c r="A1538" t="s">
        <v>4610</v>
      </c>
      <c r="B1538">
        <v>1041</v>
      </c>
      <c r="C1538" t="s">
        <v>3068</v>
      </c>
      <c r="D1538">
        <v>3464544</v>
      </c>
      <c r="E1538" t="s">
        <v>1374</v>
      </c>
      <c r="F1538">
        <v>6.52</v>
      </c>
      <c r="G1538" s="2">
        <v>44683.44059027778</v>
      </c>
      <c r="H1538" s="2">
        <v>44680.44059027778</v>
      </c>
    </row>
    <row r="1539" spans="1:8" x14ac:dyDescent="0.25">
      <c r="A1539" t="s">
        <v>4611</v>
      </c>
      <c r="B1539">
        <v>2195</v>
      </c>
      <c r="C1539" t="s">
        <v>3075</v>
      </c>
      <c r="D1539">
        <v>4177467</v>
      </c>
      <c r="E1539" t="s">
        <v>1374</v>
      </c>
      <c r="F1539">
        <v>8.2200000000000006</v>
      </c>
      <c r="G1539" s="2">
        <v>41161.634780092587</v>
      </c>
      <c r="H1539" s="2">
        <v>45082.766736111109</v>
      </c>
    </row>
    <row r="1540" spans="1:8" x14ac:dyDescent="0.25">
      <c r="A1540" t="s">
        <v>4612</v>
      </c>
      <c r="B1540">
        <v>1112</v>
      </c>
      <c r="C1540" t="s">
        <v>3075</v>
      </c>
      <c r="D1540">
        <v>1047799</v>
      </c>
      <c r="E1540" t="s">
        <v>1374</v>
      </c>
      <c r="F1540">
        <v>6.97</v>
      </c>
      <c r="G1540" s="2">
        <v>44066.328344907408</v>
      </c>
      <c r="H1540" s="2">
        <v>44745.361180555563</v>
      </c>
    </row>
    <row r="1541" spans="1:8" x14ac:dyDescent="0.25">
      <c r="A1541" t="s">
        <v>4613</v>
      </c>
      <c r="B1541">
        <v>1290</v>
      </c>
      <c r="C1541" t="s">
        <v>3068</v>
      </c>
      <c r="D1541">
        <v>610194</v>
      </c>
      <c r="E1541" t="s">
        <v>1377</v>
      </c>
      <c r="F1541">
        <v>8.9700000000000006</v>
      </c>
      <c r="G1541" s="2">
        <v>44755.271643518521</v>
      </c>
      <c r="H1541" s="2">
        <v>44742.271643518521</v>
      </c>
    </row>
    <row r="1542" spans="1:8" x14ac:dyDescent="0.25">
      <c r="A1542" t="s">
        <v>4614</v>
      </c>
      <c r="B1542">
        <v>1499</v>
      </c>
      <c r="C1542" t="s">
        <v>3087</v>
      </c>
      <c r="D1542">
        <v>3911626</v>
      </c>
      <c r="E1542" t="s">
        <v>1377</v>
      </c>
      <c r="F1542">
        <v>8.7799999999999994</v>
      </c>
      <c r="G1542" s="2">
        <v>41847.433587962973</v>
      </c>
      <c r="H1542" s="2">
        <v>44543.834270833337</v>
      </c>
    </row>
    <row r="1543" spans="1:8" x14ac:dyDescent="0.25">
      <c r="A1543" t="s">
        <v>4615</v>
      </c>
      <c r="B1543">
        <v>1539</v>
      </c>
      <c r="C1543" t="s">
        <v>3077</v>
      </c>
      <c r="D1543">
        <v>2884715</v>
      </c>
      <c r="E1543" t="s">
        <v>1377</v>
      </c>
      <c r="F1543">
        <v>8.9</v>
      </c>
      <c r="G1543" s="2">
        <v>41731.344756944447</v>
      </c>
      <c r="H1543" s="2">
        <v>44988.107083333343</v>
      </c>
    </row>
    <row r="1544" spans="1:8" x14ac:dyDescent="0.25">
      <c r="A1544" t="s">
        <v>4616</v>
      </c>
      <c r="B1544">
        <v>1895</v>
      </c>
      <c r="C1544" t="s">
        <v>3068</v>
      </c>
      <c r="D1544">
        <v>516707</v>
      </c>
      <c r="E1544" t="s">
        <v>1374</v>
      </c>
      <c r="F1544">
        <v>5.32</v>
      </c>
      <c r="G1544" s="2">
        <v>42567.579004629632</v>
      </c>
      <c r="H1544" s="2">
        <v>44504.535879629628</v>
      </c>
    </row>
    <row r="1545" spans="1:8" x14ac:dyDescent="0.25">
      <c r="A1545" t="s">
        <v>4617</v>
      </c>
      <c r="B1545">
        <v>1375</v>
      </c>
      <c r="C1545" t="s">
        <v>3087</v>
      </c>
      <c r="D1545">
        <v>144106</v>
      </c>
      <c r="E1545" t="s">
        <v>1374</v>
      </c>
      <c r="F1545">
        <v>5.32</v>
      </c>
      <c r="G1545" s="2">
        <v>40934.99490740741</v>
      </c>
      <c r="H1545" s="2">
        <v>44506.919351851851</v>
      </c>
    </row>
    <row r="1546" spans="1:8" x14ac:dyDescent="0.25">
      <c r="A1546" t="s">
        <v>4618</v>
      </c>
      <c r="B1546">
        <v>1887</v>
      </c>
      <c r="C1546" t="s">
        <v>3087</v>
      </c>
      <c r="D1546">
        <v>585294</v>
      </c>
      <c r="E1546" t="s">
        <v>1374</v>
      </c>
      <c r="F1546">
        <v>6.51</v>
      </c>
      <c r="G1546" s="2">
        <v>42137.197465277779</v>
      </c>
      <c r="H1546" s="2">
        <v>44832.359791666669</v>
      </c>
    </row>
    <row r="1547" spans="1:8" x14ac:dyDescent="0.25">
      <c r="A1547" t="s">
        <v>4619</v>
      </c>
      <c r="B1547">
        <v>1998</v>
      </c>
      <c r="C1547" t="s">
        <v>3077</v>
      </c>
      <c r="D1547">
        <v>1396452</v>
      </c>
      <c r="E1547" t="s">
        <v>3071</v>
      </c>
      <c r="F1547">
        <v>5.95</v>
      </c>
      <c r="G1547" s="2">
        <v>42030.724259259259</v>
      </c>
      <c r="H1547" s="2">
        <v>44553.86824074074</v>
      </c>
    </row>
    <row r="1548" spans="1:8" x14ac:dyDescent="0.25">
      <c r="A1548" t="s">
        <v>4620</v>
      </c>
      <c r="B1548">
        <v>1357</v>
      </c>
      <c r="C1548" t="s">
        <v>3075</v>
      </c>
      <c r="D1548">
        <v>3657595</v>
      </c>
      <c r="E1548" t="s">
        <v>3071</v>
      </c>
      <c r="F1548">
        <v>6.54</v>
      </c>
      <c r="G1548" s="2">
        <v>43689.307013888887</v>
      </c>
      <c r="H1548" s="2">
        <v>44896.376006944447</v>
      </c>
    </row>
    <row r="1549" spans="1:8" x14ac:dyDescent="0.25">
      <c r="A1549" t="s">
        <v>4621</v>
      </c>
      <c r="B1549">
        <v>1270</v>
      </c>
      <c r="C1549" t="s">
        <v>3075</v>
      </c>
      <c r="D1549">
        <v>1863557</v>
      </c>
      <c r="E1549" t="s">
        <v>1374</v>
      </c>
      <c r="F1549">
        <v>9</v>
      </c>
      <c r="G1549" s="2">
        <v>40325.676192129627</v>
      </c>
      <c r="H1549" s="2">
        <v>44942.956747685188</v>
      </c>
    </row>
    <row r="1550" spans="1:8" x14ac:dyDescent="0.25">
      <c r="A1550" t="s">
        <v>4622</v>
      </c>
      <c r="B1550">
        <v>2315</v>
      </c>
      <c r="C1550" t="s">
        <v>3087</v>
      </c>
      <c r="D1550">
        <v>4851365</v>
      </c>
      <c r="E1550" t="s">
        <v>1374</v>
      </c>
      <c r="F1550">
        <v>5.78</v>
      </c>
      <c r="G1550" s="2">
        <v>43832.492986111109</v>
      </c>
      <c r="H1550" s="2">
        <v>45132.386400462958</v>
      </c>
    </row>
    <row r="1551" spans="1:8" x14ac:dyDescent="0.25">
      <c r="A1551" t="s">
        <v>4623</v>
      </c>
      <c r="B1551">
        <v>2305</v>
      </c>
      <c r="C1551" t="s">
        <v>3087</v>
      </c>
      <c r="D1551">
        <v>254118</v>
      </c>
      <c r="E1551" t="s">
        <v>1377</v>
      </c>
      <c r="F1551">
        <v>9.2899999999999991</v>
      </c>
      <c r="G1551" s="2">
        <v>41718.304224537038</v>
      </c>
      <c r="H1551" s="2">
        <v>44547.199884259258</v>
      </c>
    </row>
    <row r="1552" spans="1:8" x14ac:dyDescent="0.25">
      <c r="A1552" t="s">
        <v>4624</v>
      </c>
      <c r="B1552">
        <v>1834</v>
      </c>
      <c r="C1552" t="s">
        <v>3080</v>
      </c>
      <c r="D1552">
        <v>4468574</v>
      </c>
      <c r="E1552" t="s">
        <v>1374</v>
      </c>
      <c r="F1552">
        <v>7.15</v>
      </c>
      <c r="G1552" s="2">
        <v>44455.731249999997</v>
      </c>
      <c r="H1552" s="2">
        <v>45105.26295138889</v>
      </c>
    </row>
    <row r="1553" spans="1:8" x14ac:dyDescent="0.25">
      <c r="A1553" t="s">
        <v>4625</v>
      </c>
      <c r="B1553">
        <v>2492</v>
      </c>
      <c r="C1553" t="s">
        <v>3077</v>
      </c>
      <c r="D1553">
        <v>3634681</v>
      </c>
      <c r="E1553" t="s">
        <v>3071</v>
      </c>
      <c r="F1553">
        <v>9.91</v>
      </c>
      <c r="G1553" s="2">
        <v>42640.540937500002</v>
      </c>
      <c r="H1553" s="2">
        <v>44506.39702546296</v>
      </c>
    </row>
    <row r="1554" spans="1:8" x14ac:dyDescent="0.25">
      <c r="A1554" t="s">
        <v>4626</v>
      </c>
      <c r="B1554">
        <v>1936</v>
      </c>
      <c r="C1554" t="s">
        <v>3077</v>
      </c>
      <c r="D1554">
        <v>3499680</v>
      </c>
      <c r="E1554" t="s">
        <v>1374</v>
      </c>
      <c r="F1554">
        <v>8.5500000000000007</v>
      </c>
      <c r="G1554" s="2">
        <v>43713.940613425933</v>
      </c>
      <c r="H1554" s="2">
        <v>44519.102673611109</v>
      </c>
    </row>
    <row r="1555" spans="1:8" x14ac:dyDescent="0.25">
      <c r="A1555" t="s">
        <v>4627</v>
      </c>
      <c r="B1555">
        <v>2005</v>
      </c>
      <c r="C1555" t="s">
        <v>3070</v>
      </c>
      <c r="D1555">
        <v>4886668</v>
      </c>
      <c r="E1555" t="s">
        <v>1374</v>
      </c>
      <c r="F1555">
        <v>6.44</v>
      </c>
      <c r="G1555" s="2">
        <v>44200.353495370371</v>
      </c>
      <c r="H1555" s="2">
        <v>45034.342604166668</v>
      </c>
    </row>
    <row r="1556" spans="1:8" x14ac:dyDescent="0.25">
      <c r="A1556" t="s">
        <v>4628</v>
      </c>
      <c r="B1556">
        <v>2433</v>
      </c>
      <c r="C1556" t="s">
        <v>3080</v>
      </c>
      <c r="D1556">
        <v>3522282</v>
      </c>
      <c r="E1556" t="s">
        <v>3071</v>
      </c>
      <c r="F1556">
        <v>7.8</v>
      </c>
      <c r="G1556" s="2">
        <v>41918.594027777777</v>
      </c>
      <c r="H1556" s="2">
        <v>45119.767638888887</v>
      </c>
    </row>
    <row r="1557" spans="1:8" x14ac:dyDescent="0.25">
      <c r="A1557" t="s">
        <v>4629</v>
      </c>
      <c r="B1557">
        <v>2143</v>
      </c>
      <c r="C1557" t="s">
        <v>3068</v>
      </c>
      <c r="D1557">
        <v>3713636</v>
      </c>
      <c r="E1557" t="s">
        <v>3071</v>
      </c>
      <c r="F1557">
        <v>9.4499999999999993</v>
      </c>
      <c r="G1557" s="2">
        <v>43715.307662037027</v>
      </c>
      <c r="H1557" s="2">
        <v>44992.807916666658</v>
      </c>
    </row>
    <row r="1558" spans="1:8" x14ac:dyDescent="0.25">
      <c r="A1558" t="s">
        <v>4630</v>
      </c>
      <c r="B1558">
        <v>1257</v>
      </c>
      <c r="C1558" t="s">
        <v>3077</v>
      </c>
      <c r="D1558">
        <v>3957603</v>
      </c>
      <c r="E1558" t="s">
        <v>1374</v>
      </c>
      <c r="F1558">
        <v>8.34</v>
      </c>
      <c r="G1558" s="2">
        <v>41105.103194444448</v>
      </c>
      <c r="H1558" s="2">
        <v>44688.829953703702</v>
      </c>
    </row>
    <row r="1559" spans="1:8" x14ac:dyDescent="0.25">
      <c r="A1559" t="s">
        <v>4631</v>
      </c>
      <c r="B1559">
        <v>2381</v>
      </c>
      <c r="C1559" t="s">
        <v>3070</v>
      </c>
      <c r="D1559">
        <v>316062</v>
      </c>
      <c r="E1559" t="s">
        <v>1374</v>
      </c>
      <c r="F1559">
        <v>9.27</v>
      </c>
      <c r="G1559" s="2">
        <v>44547.648425925923</v>
      </c>
      <c r="H1559" s="2">
        <v>45103.759791666656</v>
      </c>
    </row>
    <row r="1560" spans="1:8" x14ac:dyDescent="0.25">
      <c r="A1560" t="s">
        <v>4632</v>
      </c>
      <c r="B1560">
        <v>2044</v>
      </c>
      <c r="C1560" t="s">
        <v>3075</v>
      </c>
      <c r="D1560">
        <v>1578137</v>
      </c>
      <c r="E1560" t="s">
        <v>1377</v>
      </c>
      <c r="F1560">
        <v>6.64</v>
      </c>
      <c r="G1560" s="2">
        <v>43578.997743055559</v>
      </c>
      <c r="H1560" s="2">
        <v>44935.656238425923</v>
      </c>
    </row>
    <row r="1561" spans="1:8" x14ac:dyDescent="0.25">
      <c r="A1561" t="s">
        <v>4633</v>
      </c>
      <c r="B1561">
        <v>2228</v>
      </c>
      <c r="C1561" t="s">
        <v>3077</v>
      </c>
      <c r="D1561">
        <v>4008309</v>
      </c>
      <c r="E1561" t="s">
        <v>3071</v>
      </c>
      <c r="F1561">
        <v>9</v>
      </c>
      <c r="G1561" s="2">
        <v>43406.190381944441</v>
      </c>
      <c r="H1561" s="2">
        <v>44693.66909722222</v>
      </c>
    </row>
    <row r="1562" spans="1:8" x14ac:dyDescent="0.25">
      <c r="A1562" t="s">
        <v>4634</v>
      </c>
      <c r="B1562">
        <v>1001</v>
      </c>
      <c r="C1562" t="s">
        <v>3070</v>
      </c>
      <c r="D1562">
        <v>2222612</v>
      </c>
      <c r="E1562" t="s">
        <v>1374</v>
      </c>
      <c r="F1562">
        <v>9.24</v>
      </c>
      <c r="G1562" s="2">
        <v>41152.212395833332</v>
      </c>
      <c r="H1562" s="2">
        <v>45031.722013888888</v>
      </c>
    </row>
    <row r="1563" spans="1:8" x14ac:dyDescent="0.25">
      <c r="A1563" t="s">
        <v>4635</v>
      </c>
      <c r="B1563">
        <v>1785</v>
      </c>
      <c r="C1563" t="s">
        <v>3077</v>
      </c>
      <c r="D1563">
        <v>4627260</v>
      </c>
      <c r="E1563" t="s">
        <v>3071</v>
      </c>
      <c r="F1563">
        <v>9.81</v>
      </c>
      <c r="G1563" s="2">
        <v>40604.272604166668</v>
      </c>
      <c r="H1563" s="2">
        <v>44946.943402777782</v>
      </c>
    </row>
    <row r="1564" spans="1:8" x14ac:dyDescent="0.25">
      <c r="A1564" t="s">
        <v>4636</v>
      </c>
      <c r="B1564">
        <v>2364</v>
      </c>
      <c r="C1564" t="s">
        <v>3087</v>
      </c>
      <c r="D1564">
        <v>1384221</v>
      </c>
      <c r="E1564" t="s">
        <v>1374</v>
      </c>
      <c r="F1564">
        <v>8.6</v>
      </c>
      <c r="G1564" s="2">
        <v>43592.402928240743</v>
      </c>
      <c r="H1564" s="2">
        <v>44937.264560185176</v>
      </c>
    </row>
    <row r="1565" spans="1:8" x14ac:dyDescent="0.25">
      <c r="A1565" t="s">
        <v>4637</v>
      </c>
      <c r="B1565">
        <v>2092</v>
      </c>
      <c r="C1565" t="s">
        <v>3080</v>
      </c>
      <c r="D1565">
        <v>2260272</v>
      </c>
      <c r="E1565" t="s">
        <v>3071</v>
      </c>
      <c r="F1565">
        <v>7.92</v>
      </c>
      <c r="G1565" s="2">
        <v>40755.625833333332</v>
      </c>
      <c r="H1565" s="2">
        <v>44777.311215277783</v>
      </c>
    </row>
    <row r="1566" spans="1:8" x14ac:dyDescent="0.25">
      <c r="A1566" t="s">
        <v>4638</v>
      </c>
      <c r="B1566">
        <v>2051</v>
      </c>
      <c r="C1566" t="s">
        <v>3077</v>
      </c>
      <c r="D1566">
        <v>873891</v>
      </c>
      <c r="E1566" t="s">
        <v>3071</v>
      </c>
      <c r="F1566">
        <v>8.16</v>
      </c>
      <c r="G1566" s="2">
        <v>42796.219247685192</v>
      </c>
      <c r="H1566" s="2">
        <v>44566.54247685185</v>
      </c>
    </row>
    <row r="1567" spans="1:8" x14ac:dyDescent="0.25">
      <c r="A1567" t="s">
        <v>4639</v>
      </c>
      <c r="B1567">
        <v>1591</v>
      </c>
      <c r="C1567" t="s">
        <v>3080</v>
      </c>
      <c r="D1567">
        <v>4118623</v>
      </c>
      <c r="E1567" t="s">
        <v>3071</v>
      </c>
      <c r="F1567">
        <v>9.6</v>
      </c>
      <c r="G1567" s="2">
        <v>41186.541377314818</v>
      </c>
      <c r="H1567" s="2">
        <v>44662.179016203707</v>
      </c>
    </row>
    <row r="1568" spans="1:8" x14ac:dyDescent="0.25">
      <c r="A1568" t="s">
        <v>4640</v>
      </c>
      <c r="B1568">
        <v>2404</v>
      </c>
      <c r="C1568" t="s">
        <v>3087</v>
      </c>
      <c r="D1568">
        <v>1261680</v>
      </c>
      <c r="E1568" t="s">
        <v>1377</v>
      </c>
      <c r="F1568">
        <v>6.9</v>
      </c>
      <c r="G1568" s="2">
        <v>43417.527696759258</v>
      </c>
      <c r="H1568" s="2">
        <v>44553.030405092592</v>
      </c>
    </row>
    <row r="1569" spans="1:8" x14ac:dyDescent="0.25">
      <c r="A1569" t="s">
        <v>4641</v>
      </c>
      <c r="B1569">
        <v>1373</v>
      </c>
      <c r="C1569" t="s">
        <v>3070</v>
      </c>
      <c r="D1569">
        <v>2588206</v>
      </c>
      <c r="E1569" t="s">
        <v>1377</v>
      </c>
      <c r="F1569">
        <v>7.34</v>
      </c>
      <c r="G1569" s="2">
        <v>41395.59547453704</v>
      </c>
      <c r="H1569" s="2">
        <v>44786.743819444448</v>
      </c>
    </row>
    <row r="1570" spans="1:8" x14ac:dyDescent="0.25">
      <c r="A1570" t="s">
        <v>4642</v>
      </c>
      <c r="B1570">
        <v>2148</v>
      </c>
      <c r="C1570" t="s">
        <v>3068</v>
      </c>
      <c r="D1570">
        <v>1764179</v>
      </c>
      <c r="E1570" t="s">
        <v>3071</v>
      </c>
      <c r="F1570">
        <v>7.1</v>
      </c>
      <c r="G1570" s="2">
        <v>40511.705729166657</v>
      </c>
      <c r="H1570" s="2">
        <v>44543.719317129631</v>
      </c>
    </row>
    <row r="1571" spans="1:8" x14ac:dyDescent="0.25">
      <c r="A1571" t="s">
        <v>4643</v>
      </c>
      <c r="B1571">
        <v>1751</v>
      </c>
      <c r="C1571" t="s">
        <v>3068</v>
      </c>
      <c r="D1571">
        <v>2764561</v>
      </c>
      <c r="E1571" t="s">
        <v>3071</v>
      </c>
      <c r="F1571">
        <v>5.5</v>
      </c>
      <c r="G1571" s="2">
        <v>40131.819953703707</v>
      </c>
      <c r="H1571" s="2">
        <v>44846.200370370367</v>
      </c>
    </row>
    <row r="1572" spans="1:8" x14ac:dyDescent="0.25">
      <c r="A1572" t="s">
        <v>4644</v>
      </c>
      <c r="B1572">
        <v>2007</v>
      </c>
      <c r="C1572" t="s">
        <v>3077</v>
      </c>
      <c r="D1572">
        <v>2545684</v>
      </c>
      <c r="E1572" t="s">
        <v>1374</v>
      </c>
      <c r="F1572">
        <v>9.7100000000000009</v>
      </c>
      <c r="G1572" s="2">
        <v>40447.945486111108</v>
      </c>
      <c r="H1572" s="2">
        <v>45056.009930555563</v>
      </c>
    </row>
    <row r="1573" spans="1:8" x14ac:dyDescent="0.25">
      <c r="A1573" t="s">
        <v>4645</v>
      </c>
      <c r="B1573">
        <v>1919</v>
      </c>
      <c r="C1573" t="s">
        <v>3077</v>
      </c>
      <c r="D1573">
        <v>578148</v>
      </c>
      <c r="E1573" t="s">
        <v>3071</v>
      </c>
      <c r="F1573">
        <v>9.41</v>
      </c>
      <c r="G1573" s="2">
        <v>39946.604687500003</v>
      </c>
      <c r="H1573" s="2">
        <v>44584.674930555557</v>
      </c>
    </row>
    <row r="1574" spans="1:8" x14ac:dyDescent="0.25">
      <c r="A1574" t="s">
        <v>4646</v>
      </c>
      <c r="B1574">
        <v>2433</v>
      </c>
      <c r="C1574" t="s">
        <v>3070</v>
      </c>
      <c r="D1574">
        <v>3000419</v>
      </c>
      <c r="E1574" t="s">
        <v>1374</v>
      </c>
      <c r="F1574">
        <v>8.6999999999999993</v>
      </c>
      <c r="G1574" s="2">
        <v>40471.223136574074</v>
      </c>
      <c r="H1574" s="2">
        <v>44891.393796296303</v>
      </c>
    </row>
    <row r="1575" spans="1:8" x14ac:dyDescent="0.25">
      <c r="A1575" t="s">
        <v>4647</v>
      </c>
      <c r="B1575">
        <v>1353</v>
      </c>
      <c r="C1575" t="s">
        <v>3068</v>
      </c>
      <c r="D1575">
        <v>508361</v>
      </c>
      <c r="E1575" t="s">
        <v>1377</v>
      </c>
      <c r="F1575">
        <v>6.64</v>
      </c>
      <c r="G1575" s="2">
        <v>44071.52239583333</v>
      </c>
      <c r="H1575" s="2">
        <v>45014.981620370367</v>
      </c>
    </row>
    <row r="1576" spans="1:8" x14ac:dyDescent="0.25">
      <c r="A1576" t="s">
        <v>4648</v>
      </c>
      <c r="B1576">
        <v>2308</v>
      </c>
      <c r="C1576" t="s">
        <v>3087</v>
      </c>
      <c r="D1576">
        <v>1562620</v>
      </c>
      <c r="E1576" t="s">
        <v>1377</v>
      </c>
      <c r="F1576">
        <v>8.1999999999999993</v>
      </c>
      <c r="G1576" s="2">
        <v>42775.634363425917</v>
      </c>
      <c r="H1576" s="2">
        <v>45124.265821759262</v>
      </c>
    </row>
    <row r="1577" spans="1:8" x14ac:dyDescent="0.25">
      <c r="A1577" t="s">
        <v>4649</v>
      </c>
      <c r="B1577">
        <v>1452</v>
      </c>
      <c r="C1577" t="s">
        <v>3075</v>
      </c>
      <c r="D1577">
        <v>4019498</v>
      </c>
      <c r="E1577" t="s">
        <v>1377</v>
      </c>
      <c r="F1577">
        <v>9.32</v>
      </c>
      <c r="G1577" s="2">
        <v>41066.14261574074</v>
      </c>
      <c r="H1577" s="2">
        <v>44755.155486111107</v>
      </c>
    </row>
    <row r="1578" spans="1:8" x14ac:dyDescent="0.25">
      <c r="A1578" t="s">
        <v>4650</v>
      </c>
      <c r="B1578">
        <v>1688</v>
      </c>
      <c r="C1578" t="s">
        <v>3080</v>
      </c>
      <c r="D1578">
        <v>2309834</v>
      </c>
      <c r="E1578" t="s">
        <v>3071</v>
      </c>
      <c r="F1578">
        <v>8.5500000000000007</v>
      </c>
      <c r="G1578" s="2">
        <v>39891.6796412037</v>
      </c>
      <c r="H1578" s="2">
        <v>44764.77275462963</v>
      </c>
    </row>
    <row r="1579" spans="1:8" x14ac:dyDescent="0.25">
      <c r="A1579" t="s">
        <v>4651</v>
      </c>
      <c r="B1579">
        <v>2116</v>
      </c>
      <c r="C1579" t="s">
        <v>3077</v>
      </c>
      <c r="D1579">
        <v>4829775</v>
      </c>
      <c r="E1579" t="s">
        <v>1377</v>
      </c>
      <c r="F1579">
        <v>7.44</v>
      </c>
      <c r="G1579" s="2">
        <v>40886.632997685178</v>
      </c>
      <c r="H1579" s="2">
        <v>45032.917708333327</v>
      </c>
    </row>
    <row r="1580" spans="1:8" x14ac:dyDescent="0.25">
      <c r="A1580" t="s">
        <v>4652</v>
      </c>
      <c r="B1580">
        <v>1430</v>
      </c>
      <c r="C1580" t="s">
        <v>3087</v>
      </c>
      <c r="D1580">
        <v>1457202</v>
      </c>
      <c r="E1580" t="s">
        <v>1374</v>
      </c>
      <c r="F1580">
        <v>8.1999999999999993</v>
      </c>
      <c r="G1580" s="2">
        <v>41048.694340277783</v>
      </c>
      <c r="H1580" s="2">
        <v>44795.174224537041</v>
      </c>
    </row>
    <row r="1581" spans="1:8" x14ac:dyDescent="0.25">
      <c r="A1581" t="s">
        <v>4653</v>
      </c>
      <c r="B1581">
        <v>1147</v>
      </c>
      <c r="C1581" t="s">
        <v>3087</v>
      </c>
      <c r="D1581">
        <v>880256</v>
      </c>
      <c r="E1581" t="s">
        <v>1374</v>
      </c>
      <c r="F1581">
        <v>8.57</v>
      </c>
      <c r="G1581" s="2">
        <v>43573.936828703707</v>
      </c>
      <c r="H1581" s="2">
        <v>44594.248981481483</v>
      </c>
    </row>
    <row r="1582" spans="1:8" x14ac:dyDescent="0.25">
      <c r="A1582" t="s">
        <v>4654</v>
      </c>
      <c r="B1582">
        <v>2203</v>
      </c>
      <c r="C1582" t="s">
        <v>3068</v>
      </c>
      <c r="D1582">
        <v>2919997</v>
      </c>
      <c r="E1582" t="s">
        <v>1374</v>
      </c>
      <c r="F1582">
        <v>7.76</v>
      </c>
      <c r="G1582" s="2">
        <v>40736.99559027778</v>
      </c>
      <c r="H1582" s="2">
        <v>44906.186828703707</v>
      </c>
    </row>
    <row r="1583" spans="1:8" x14ac:dyDescent="0.25">
      <c r="A1583" t="s">
        <v>4655</v>
      </c>
      <c r="B1583">
        <v>2218</v>
      </c>
      <c r="C1583" t="s">
        <v>3080</v>
      </c>
      <c r="D1583">
        <v>678501</v>
      </c>
      <c r="E1583" t="s">
        <v>1374</v>
      </c>
      <c r="F1583">
        <v>7.7</v>
      </c>
      <c r="G1583" s="2">
        <v>41448.065509259257</v>
      </c>
      <c r="H1583" s="2">
        <v>44819.840497685182</v>
      </c>
    </row>
    <row r="1584" spans="1:8" x14ac:dyDescent="0.25">
      <c r="A1584" t="s">
        <v>4656</v>
      </c>
      <c r="B1584">
        <v>1517</v>
      </c>
      <c r="C1584" t="s">
        <v>3077</v>
      </c>
      <c r="D1584">
        <v>3806235</v>
      </c>
      <c r="E1584" t="s">
        <v>3071</v>
      </c>
      <c r="F1584">
        <v>5.46</v>
      </c>
      <c r="G1584" s="2">
        <v>40760.915439814817</v>
      </c>
      <c r="H1584" s="2">
        <v>44525.82675925926</v>
      </c>
    </row>
    <row r="1585" spans="1:8" x14ac:dyDescent="0.25">
      <c r="A1585" t="s">
        <v>4657</v>
      </c>
      <c r="B1585">
        <v>2027</v>
      </c>
      <c r="C1585" t="s">
        <v>3080</v>
      </c>
      <c r="D1585">
        <v>703114</v>
      </c>
      <c r="E1585" t="s">
        <v>1377</v>
      </c>
      <c r="F1585">
        <v>6.38</v>
      </c>
      <c r="G1585" s="2">
        <v>43188.490497685183</v>
      </c>
      <c r="H1585" s="2">
        <v>44610.084039351852</v>
      </c>
    </row>
    <row r="1586" spans="1:8" x14ac:dyDescent="0.25">
      <c r="A1586" t="s">
        <v>4658</v>
      </c>
      <c r="B1586">
        <v>2135</v>
      </c>
      <c r="C1586" t="s">
        <v>3080</v>
      </c>
      <c r="D1586">
        <v>4318587</v>
      </c>
      <c r="E1586" t="s">
        <v>3071</v>
      </c>
      <c r="F1586">
        <v>7.4</v>
      </c>
      <c r="G1586" s="2">
        <v>42330.118344907409</v>
      </c>
      <c r="H1586" s="2">
        <v>44838.511666666673</v>
      </c>
    </row>
    <row r="1587" spans="1:8" x14ac:dyDescent="0.25">
      <c r="A1587" t="s">
        <v>4659</v>
      </c>
      <c r="B1587">
        <v>2379</v>
      </c>
      <c r="C1587" t="s">
        <v>3068</v>
      </c>
      <c r="D1587">
        <v>507116</v>
      </c>
      <c r="E1587" t="s">
        <v>1377</v>
      </c>
      <c r="F1587">
        <v>5.18</v>
      </c>
      <c r="G1587" s="2">
        <v>41933.740763888891</v>
      </c>
      <c r="H1587" s="2">
        <v>45011.167129629634</v>
      </c>
    </row>
    <row r="1588" spans="1:8" x14ac:dyDescent="0.25">
      <c r="A1588" t="s">
        <v>4660</v>
      </c>
      <c r="B1588">
        <v>2491</v>
      </c>
      <c r="C1588" t="s">
        <v>3068</v>
      </c>
      <c r="D1588">
        <v>2590110</v>
      </c>
      <c r="E1588" t="s">
        <v>1374</v>
      </c>
      <c r="F1588">
        <v>7.87</v>
      </c>
      <c r="G1588" s="2">
        <v>41270.814652777779</v>
      </c>
      <c r="H1588" s="2">
        <v>44670.239548611113</v>
      </c>
    </row>
    <row r="1589" spans="1:8" x14ac:dyDescent="0.25">
      <c r="A1589" t="s">
        <v>4661</v>
      </c>
      <c r="B1589">
        <v>2141</v>
      </c>
      <c r="C1589" t="s">
        <v>3068</v>
      </c>
      <c r="D1589">
        <v>3380151</v>
      </c>
      <c r="E1589" t="s">
        <v>3071</v>
      </c>
      <c r="F1589">
        <v>9.2899999999999991</v>
      </c>
      <c r="G1589" s="2">
        <v>40972.342199074083</v>
      </c>
      <c r="H1589" s="2">
        <v>44645.905960648153</v>
      </c>
    </row>
    <row r="1590" spans="1:8" x14ac:dyDescent="0.25">
      <c r="A1590" t="s">
        <v>4662</v>
      </c>
      <c r="B1590">
        <v>1864</v>
      </c>
      <c r="C1590" t="s">
        <v>3070</v>
      </c>
      <c r="D1590">
        <v>2659733</v>
      </c>
      <c r="E1590" t="s">
        <v>3071</v>
      </c>
      <c r="F1590">
        <v>6.8</v>
      </c>
      <c r="G1590" s="2">
        <v>44460.445752314823</v>
      </c>
      <c r="H1590" s="2">
        <v>44661.440636574072</v>
      </c>
    </row>
    <row r="1591" spans="1:8" x14ac:dyDescent="0.25">
      <c r="A1591" t="s">
        <v>4663</v>
      </c>
      <c r="B1591">
        <v>1022</v>
      </c>
      <c r="C1591" t="s">
        <v>3070</v>
      </c>
      <c r="D1591">
        <v>4021949</v>
      </c>
      <c r="E1591" t="s">
        <v>3071</v>
      </c>
      <c r="F1591">
        <v>6.4</v>
      </c>
      <c r="G1591" s="2">
        <v>40489.120682870373</v>
      </c>
      <c r="H1591" s="2">
        <v>44859.411446759259</v>
      </c>
    </row>
    <row r="1592" spans="1:8" x14ac:dyDescent="0.25">
      <c r="A1592" t="s">
        <v>4664</v>
      </c>
      <c r="B1592">
        <v>1159</v>
      </c>
      <c r="C1592" t="s">
        <v>3080</v>
      </c>
      <c r="D1592">
        <v>4947574</v>
      </c>
      <c r="E1592" t="s">
        <v>1377</v>
      </c>
      <c r="F1592">
        <v>8.86</v>
      </c>
      <c r="G1592" s="2">
        <v>40222.280127314807</v>
      </c>
      <c r="H1592" s="2">
        <v>45013.085706018523</v>
      </c>
    </row>
    <row r="1593" spans="1:8" x14ac:dyDescent="0.25">
      <c r="A1593" t="s">
        <v>4665</v>
      </c>
      <c r="B1593">
        <v>2114</v>
      </c>
      <c r="C1593" t="s">
        <v>3075</v>
      </c>
      <c r="D1593">
        <v>2599060</v>
      </c>
      <c r="E1593" t="s">
        <v>3071</v>
      </c>
      <c r="F1593">
        <v>6.2</v>
      </c>
      <c r="G1593" s="2">
        <v>41065.916296296287</v>
      </c>
      <c r="H1593" s="2">
        <v>44897.359583333331</v>
      </c>
    </row>
    <row r="1594" spans="1:8" x14ac:dyDescent="0.25">
      <c r="A1594" t="s">
        <v>4666</v>
      </c>
      <c r="B1594">
        <v>1061</v>
      </c>
      <c r="C1594" t="s">
        <v>3068</v>
      </c>
      <c r="D1594">
        <v>1811948</v>
      </c>
      <c r="E1594" t="s">
        <v>1377</v>
      </c>
      <c r="F1594">
        <v>6.84</v>
      </c>
      <c r="G1594" s="2">
        <v>42291.347546296303</v>
      </c>
      <c r="H1594" s="2">
        <v>44941.849618055552</v>
      </c>
    </row>
    <row r="1595" spans="1:8" x14ac:dyDescent="0.25">
      <c r="A1595" t="s">
        <v>4667</v>
      </c>
      <c r="B1595">
        <v>1188</v>
      </c>
      <c r="C1595" t="s">
        <v>3068</v>
      </c>
      <c r="D1595">
        <v>2955877</v>
      </c>
      <c r="E1595" t="s">
        <v>1374</v>
      </c>
      <c r="F1595">
        <v>9.2200000000000006</v>
      </c>
      <c r="G1595" s="2">
        <v>43995.454212962963</v>
      </c>
      <c r="H1595" s="2">
        <v>44961.525277777779</v>
      </c>
    </row>
    <row r="1596" spans="1:8" x14ac:dyDescent="0.25">
      <c r="A1596" t="s">
        <v>4668</v>
      </c>
      <c r="B1596">
        <v>1542</v>
      </c>
      <c r="C1596" t="s">
        <v>3070</v>
      </c>
      <c r="D1596">
        <v>153453</v>
      </c>
      <c r="E1596" t="s">
        <v>1377</v>
      </c>
      <c r="F1596">
        <v>8.5</v>
      </c>
      <c r="G1596" s="2">
        <v>44097.913680555554</v>
      </c>
      <c r="H1596" s="2">
        <v>44756.53329861111</v>
      </c>
    </row>
    <row r="1597" spans="1:8" x14ac:dyDescent="0.25">
      <c r="A1597" t="s">
        <v>4669</v>
      </c>
      <c r="B1597">
        <v>2067</v>
      </c>
      <c r="C1597" t="s">
        <v>3075</v>
      </c>
      <c r="D1597">
        <v>3967673</v>
      </c>
      <c r="E1597" t="s">
        <v>1377</v>
      </c>
      <c r="F1597">
        <v>8.99</v>
      </c>
      <c r="G1597" s="2">
        <v>40996.191874999997</v>
      </c>
      <c r="H1597" s="2">
        <v>44654.693298611113</v>
      </c>
    </row>
    <row r="1598" spans="1:8" x14ac:dyDescent="0.25">
      <c r="A1598" t="s">
        <v>4670</v>
      </c>
      <c r="B1598">
        <v>1490</v>
      </c>
      <c r="C1598" t="s">
        <v>3080</v>
      </c>
      <c r="D1598">
        <v>4882408</v>
      </c>
      <c r="E1598" t="s">
        <v>1377</v>
      </c>
      <c r="F1598">
        <v>7.47</v>
      </c>
      <c r="G1598" s="2">
        <v>41914.228344907409</v>
      </c>
      <c r="H1598" s="2">
        <v>45058.141400462962</v>
      </c>
    </row>
    <row r="1599" spans="1:8" x14ac:dyDescent="0.25">
      <c r="A1599" t="s">
        <v>4671</v>
      </c>
      <c r="B1599">
        <v>2055</v>
      </c>
      <c r="C1599" t="s">
        <v>3077</v>
      </c>
      <c r="D1599">
        <v>2511113</v>
      </c>
      <c r="E1599" t="s">
        <v>1374</v>
      </c>
      <c r="F1599">
        <v>5.83</v>
      </c>
      <c r="G1599" s="2">
        <v>43554.342106481483</v>
      </c>
      <c r="H1599" s="2">
        <v>44558.005555555559</v>
      </c>
    </row>
    <row r="1600" spans="1:8" x14ac:dyDescent="0.25">
      <c r="A1600" t="s">
        <v>4672</v>
      </c>
      <c r="B1600">
        <v>1029</v>
      </c>
      <c r="C1600" t="s">
        <v>3087</v>
      </c>
      <c r="D1600">
        <v>1597824</v>
      </c>
      <c r="E1600" t="s">
        <v>1377</v>
      </c>
      <c r="F1600">
        <v>9.74</v>
      </c>
      <c r="G1600" s="2">
        <v>44220.349421296298</v>
      </c>
      <c r="H1600" s="2">
        <v>45117.879942129628</v>
      </c>
    </row>
    <row r="1601" spans="1:8" x14ac:dyDescent="0.25">
      <c r="A1601" t="s">
        <v>4673</v>
      </c>
      <c r="B1601">
        <v>1381</v>
      </c>
      <c r="C1601" t="s">
        <v>3080</v>
      </c>
      <c r="D1601">
        <v>2884600</v>
      </c>
      <c r="E1601" t="s">
        <v>3071</v>
      </c>
      <c r="F1601">
        <v>7.76</v>
      </c>
      <c r="G1601" s="2">
        <v>40085.114918981482</v>
      </c>
      <c r="H1601" s="2">
        <v>44899.991006944438</v>
      </c>
    </row>
    <row r="1602" spans="1:8" x14ac:dyDescent="0.25">
      <c r="A1602" t="s">
        <v>4674</v>
      </c>
      <c r="B1602">
        <v>2474</v>
      </c>
      <c r="C1602" t="s">
        <v>3068</v>
      </c>
      <c r="D1602">
        <v>2790662</v>
      </c>
      <c r="E1602" t="s">
        <v>1374</v>
      </c>
      <c r="F1602">
        <v>9.61</v>
      </c>
      <c r="G1602" s="2">
        <v>41328.918738425928</v>
      </c>
      <c r="H1602" s="2">
        <v>45087.199189814812</v>
      </c>
    </row>
    <row r="1603" spans="1:8" x14ac:dyDescent="0.25">
      <c r="A1603" t="s">
        <v>4675</v>
      </c>
      <c r="B1603">
        <v>1065</v>
      </c>
      <c r="C1603" t="s">
        <v>3077</v>
      </c>
      <c r="D1603">
        <v>804865</v>
      </c>
      <c r="E1603" t="s">
        <v>3071</v>
      </c>
      <c r="F1603">
        <v>9.67</v>
      </c>
      <c r="G1603" s="2">
        <v>44760.103564814817</v>
      </c>
      <c r="H1603" s="2">
        <v>44750.103564814817</v>
      </c>
    </row>
    <row r="1604" spans="1:8" x14ac:dyDescent="0.25">
      <c r="A1604" t="s">
        <v>4676</v>
      </c>
      <c r="B1604">
        <v>1732</v>
      </c>
      <c r="C1604" t="s">
        <v>3068</v>
      </c>
      <c r="D1604">
        <v>2259873</v>
      </c>
      <c r="E1604" t="s">
        <v>1377</v>
      </c>
      <c r="F1604">
        <v>9.9600000000000009</v>
      </c>
      <c r="G1604" s="2">
        <v>43840.61917824074</v>
      </c>
      <c r="H1604" s="2">
        <v>45045.02884259259</v>
      </c>
    </row>
    <row r="1605" spans="1:8" x14ac:dyDescent="0.25">
      <c r="A1605" t="s">
        <v>4677</v>
      </c>
      <c r="B1605">
        <v>2118</v>
      </c>
      <c r="C1605" t="s">
        <v>3075</v>
      </c>
      <c r="D1605">
        <v>342100</v>
      </c>
      <c r="E1605" t="s">
        <v>3071</v>
      </c>
      <c r="F1605">
        <v>9.15</v>
      </c>
      <c r="G1605" s="2">
        <v>41006.714062500003</v>
      </c>
      <c r="H1605" s="2">
        <v>44766.962893518517</v>
      </c>
    </row>
    <row r="1606" spans="1:8" x14ac:dyDescent="0.25">
      <c r="A1606" t="s">
        <v>4678</v>
      </c>
      <c r="B1606">
        <v>1718</v>
      </c>
      <c r="C1606" t="s">
        <v>3077</v>
      </c>
      <c r="D1606">
        <v>3671198</v>
      </c>
      <c r="E1606" t="s">
        <v>1377</v>
      </c>
      <c r="F1606">
        <v>6.31</v>
      </c>
      <c r="G1606" s="2">
        <v>41870.151296296302</v>
      </c>
      <c r="H1606" s="2">
        <v>44908.98233796296</v>
      </c>
    </row>
    <row r="1607" spans="1:8" x14ac:dyDescent="0.25">
      <c r="A1607" t="s">
        <v>4679</v>
      </c>
      <c r="B1607">
        <v>1222</v>
      </c>
      <c r="C1607" t="s">
        <v>3087</v>
      </c>
      <c r="D1607">
        <v>4077376</v>
      </c>
      <c r="E1607" t="s">
        <v>1374</v>
      </c>
      <c r="F1607">
        <v>5.73</v>
      </c>
      <c r="G1607" s="2">
        <v>43223.860914351862</v>
      </c>
      <c r="H1607" s="2">
        <v>44551.801550925928</v>
      </c>
    </row>
    <row r="1608" spans="1:8" x14ac:dyDescent="0.25">
      <c r="A1608" t="s">
        <v>4680</v>
      </c>
      <c r="B1608">
        <v>2049</v>
      </c>
      <c r="C1608" t="s">
        <v>3077</v>
      </c>
      <c r="D1608">
        <v>3517861</v>
      </c>
      <c r="E1608" t="s">
        <v>1377</v>
      </c>
      <c r="F1608">
        <v>9.6</v>
      </c>
      <c r="G1608" s="2">
        <v>41725.742129629631</v>
      </c>
      <c r="H1608" s="2">
        <v>44753.615104166667</v>
      </c>
    </row>
    <row r="1609" spans="1:8" x14ac:dyDescent="0.25">
      <c r="A1609" t="s">
        <v>4681</v>
      </c>
      <c r="B1609">
        <v>1581</v>
      </c>
      <c r="C1609" t="s">
        <v>3077</v>
      </c>
      <c r="D1609">
        <v>686088</v>
      </c>
      <c r="E1609" t="s">
        <v>1377</v>
      </c>
      <c r="F1609">
        <v>6.65</v>
      </c>
      <c r="G1609" s="2">
        <v>44571.072777777779</v>
      </c>
      <c r="H1609" s="2">
        <v>45013.515185185177</v>
      </c>
    </row>
    <row r="1610" spans="1:8" x14ac:dyDescent="0.25">
      <c r="A1610" t="s">
        <v>4682</v>
      </c>
      <c r="B1610">
        <v>2209</v>
      </c>
      <c r="C1610" t="s">
        <v>3087</v>
      </c>
      <c r="D1610">
        <v>2301740</v>
      </c>
      <c r="E1610" t="s">
        <v>1374</v>
      </c>
      <c r="F1610">
        <v>8.67</v>
      </c>
      <c r="G1610" s="2">
        <v>40024.390081018522</v>
      </c>
      <c r="H1610" s="2">
        <v>45020.922615740739</v>
      </c>
    </row>
    <row r="1611" spans="1:8" x14ac:dyDescent="0.25">
      <c r="A1611" t="s">
        <v>4683</v>
      </c>
      <c r="B1611">
        <v>2049</v>
      </c>
      <c r="C1611" t="s">
        <v>3075</v>
      </c>
      <c r="D1611">
        <v>2284918</v>
      </c>
      <c r="E1611" t="s">
        <v>3071</v>
      </c>
      <c r="F1611">
        <v>6.34</v>
      </c>
      <c r="G1611" s="2">
        <v>43777.88040509259</v>
      </c>
      <c r="H1611" s="2">
        <v>45060.251875000002</v>
      </c>
    </row>
    <row r="1612" spans="1:8" x14ac:dyDescent="0.25">
      <c r="A1612" t="s">
        <v>4684</v>
      </c>
      <c r="B1612">
        <v>1629</v>
      </c>
      <c r="C1612" t="s">
        <v>3075</v>
      </c>
      <c r="D1612">
        <v>652115</v>
      </c>
      <c r="E1612" t="s">
        <v>3071</v>
      </c>
      <c r="F1612">
        <v>8.8699999999999992</v>
      </c>
      <c r="G1612" s="2">
        <v>44224.653865740736</v>
      </c>
      <c r="H1612" s="2">
        <v>44783.12672453704</v>
      </c>
    </row>
    <row r="1613" spans="1:8" x14ac:dyDescent="0.25">
      <c r="A1613" t="s">
        <v>4685</v>
      </c>
      <c r="B1613">
        <v>2241</v>
      </c>
      <c r="C1613" t="s">
        <v>3070</v>
      </c>
      <c r="D1613">
        <v>157325</v>
      </c>
      <c r="E1613" t="s">
        <v>1374</v>
      </c>
      <c r="F1613">
        <v>6.13</v>
      </c>
      <c r="G1613" s="2">
        <v>43909.213078703702</v>
      </c>
      <c r="H1613" s="2">
        <v>44969.748923611107</v>
      </c>
    </row>
    <row r="1614" spans="1:8" x14ac:dyDescent="0.25">
      <c r="A1614" t="s">
        <v>4686</v>
      </c>
      <c r="B1614">
        <v>2097</v>
      </c>
      <c r="C1614" t="s">
        <v>3070</v>
      </c>
      <c r="D1614">
        <v>1878209</v>
      </c>
      <c r="E1614" t="s">
        <v>3071</v>
      </c>
      <c r="F1614">
        <v>8.14</v>
      </c>
      <c r="G1614" s="2">
        <v>44094.129837962973</v>
      </c>
      <c r="H1614" s="2">
        <v>44996.589386574073</v>
      </c>
    </row>
    <row r="1615" spans="1:8" x14ac:dyDescent="0.25">
      <c r="A1615" t="s">
        <v>4687</v>
      </c>
      <c r="B1615">
        <v>2467</v>
      </c>
      <c r="C1615" t="s">
        <v>3087</v>
      </c>
      <c r="D1615">
        <v>2563425</v>
      </c>
      <c r="E1615" t="s">
        <v>3071</v>
      </c>
      <c r="F1615">
        <v>7.28</v>
      </c>
      <c r="G1615" s="2">
        <v>42605.307164351849</v>
      </c>
      <c r="H1615" s="2">
        <v>44532.96292824074</v>
      </c>
    </row>
    <row r="1616" spans="1:8" x14ac:dyDescent="0.25">
      <c r="A1616" t="s">
        <v>4688</v>
      </c>
      <c r="B1616">
        <v>1940</v>
      </c>
      <c r="C1616" t="s">
        <v>3070</v>
      </c>
      <c r="D1616">
        <v>2152750</v>
      </c>
      <c r="E1616" t="s">
        <v>1377</v>
      </c>
      <c r="F1616">
        <v>9.17</v>
      </c>
      <c r="G1616" s="2">
        <v>44235.533275462964</v>
      </c>
      <c r="H1616" s="2">
        <v>45025.344270833331</v>
      </c>
    </row>
    <row r="1617" spans="1:8" x14ac:dyDescent="0.25">
      <c r="A1617" t="s">
        <v>4689</v>
      </c>
      <c r="B1617">
        <v>1342</v>
      </c>
      <c r="C1617" t="s">
        <v>3070</v>
      </c>
      <c r="D1617">
        <v>2146499</v>
      </c>
      <c r="E1617" t="s">
        <v>1374</v>
      </c>
      <c r="F1617">
        <v>9.99</v>
      </c>
      <c r="G1617" s="2">
        <v>41236.029305555552</v>
      </c>
      <c r="H1617" s="2">
        <v>44475.929571759261</v>
      </c>
    </row>
    <row r="1618" spans="1:8" x14ac:dyDescent="0.25">
      <c r="A1618" t="s">
        <v>4690</v>
      </c>
      <c r="B1618">
        <v>2359</v>
      </c>
      <c r="C1618" t="s">
        <v>3087</v>
      </c>
      <c r="D1618">
        <v>2932863</v>
      </c>
      <c r="E1618" t="s">
        <v>1377</v>
      </c>
      <c r="F1618">
        <v>8.49</v>
      </c>
      <c r="G1618" s="2">
        <v>41884.576273148137</v>
      </c>
      <c r="H1618" s="2">
        <v>44485.333043981482</v>
      </c>
    </row>
    <row r="1619" spans="1:8" x14ac:dyDescent="0.25">
      <c r="A1619" t="s">
        <v>4691</v>
      </c>
      <c r="B1619">
        <v>2114</v>
      </c>
      <c r="C1619" t="s">
        <v>3080</v>
      </c>
      <c r="D1619">
        <v>2560069</v>
      </c>
      <c r="E1619" t="s">
        <v>1374</v>
      </c>
      <c r="F1619">
        <v>6.16</v>
      </c>
      <c r="G1619" s="2">
        <v>40946.162881944438</v>
      </c>
      <c r="H1619" s="2">
        <v>44727.914259259262</v>
      </c>
    </row>
    <row r="1620" spans="1:8" x14ac:dyDescent="0.25">
      <c r="A1620" t="s">
        <v>4692</v>
      </c>
      <c r="B1620">
        <v>1323</v>
      </c>
      <c r="C1620" t="s">
        <v>3077</v>
      </c>
      <c r="D1620">
        <v>1100380</v>
      </c>
      <c r="E1620" t="s">
        <v>3071</v>
      </c>
      <c r="F1620">
        <v>8.26</v>
      </c>
      <c r="G1620" s="2">
        <v>40380.839236111111</v>
      </c>
      <c r="H1620" s="2">
        <v>44493.117951388893</v>
      </c>
    </row>
    <row r="1621" spans="1:8" x14ac:dyDescent="0.25">
      <c r="A1621" t="s">
        <v>4693</v>
      </c>
      <c r="B1621">
        <v>1344</v>
      </c>
      <c r="C1621" t="s">
        <v>3068</v>
      </c>
      <c r="D1621">
        <v>4857931</v>
      </c>
      <c r="E1621" t="s">
        <v>1377</v>
      </c>
      <c r="F1621">
        <v>9.4</v>
      </c>
      <c r="G1621" s="2">
        <v>42518.433009259257</v>
      </c>
      <c r="H1621" s="2">
        <v>44881.745752314811</v>
      </c>
    </row>
    <row r="1622" spans="1:8" x14ac:dyDescent="0.25">
      <c r="A1622" t="s">
        <v>4694</v>
      </c>
      <c r="B1622">
        <v>1894</v>
      </c>
      <c r="C1622" t="s">
        <v>3080</v>
      </c>
      <c r="D1622">
        <v>854568</v>
      </c>
      <c r="E1622" t="s">
        <v>3071</v>
      </c>
      <c r="F1622">
        <v>5.26</v>
      </c>
      <c r="G1622" s="2">
        <v>42375.79005787037</v>
      </c>
      <c r="H1622" s="2">
        <v>44883.97515046296</v>
      </c>
    </row>
    <row r="1623" spans="1:8" x14ac:dyDescent="0.25">
      <c r="A1623" t="s">
        <v>4695</v>
      </c>
      <c r="B1623">
        <v>1852</v>
      </c>
      <c r="C1623" t="s">
        <v>3070</v>
      </c>
      <c r="D1623">
        <v>1624688</v>
      </c>
      <c r="E1623" t="s">
        <v>3071</v>
      </c>
      <c r="F1623">
        <v>9.51</v>
      </c>
      <c r="G1623" s="2">
        <v>44081.451539351852</v>
      </c>
      <c r="H1623" s="2">
        <v>44501.324895833342</v>
      </c>
    </row>
    <row r="1624" spans="1:8" x14ac:dyDescent="0.25">
      <c r="A1624" t="s">
        <v>4696</v>
      </c>
      <c r="B1624">
        <v>1736</v>
      </c>
      <c r="C1624" t="s">
        <v>3070</v>
      </c>
      <c r="D1624">
        <v>2849617</v>
      </c>
      <c r="E1624" t="s">
        <v>3071</v>
      </c>
      <c r="F1624">
        <v>7.37</v>
      </c>
      <c r="G1624" s="2">
        <v>40279.058912037042</v>
      </c>
      <c r="H1624" s="2">
        <v>44470.295023148137</v>
      </c>
    </row>
    <row r="1625" spans="1:8" x14ac:dyDescent="0.25">
      <c r="A1625" t="s">
        <v>4697</v>
      </c>
      <c r="B1625">
        <v>1337</v>
      </c>
      <c r="C1625" t="s">
        <v>3087</v>
      </c>
      <c r="D1625">
        <v>4063482</v>
      </c>
      <c r="E1625" t="s">
        <v>1377</v>
      </c>
      <c r="F1625">
        <v>6.18</v>
      </c>
      <c r="G1625" s="2">
        <v>41360.955914351849</v>
      </c>
      <c r="H1625" s="2">
        <v>44521.031863425917</v>
      </c>
    </row>
    <row r="1626" spans="1:8" x14ac:dyDescent="0.25">
      <c r="A1626" t="s">
        <v>4698</v>
      </c>
      <c r="B1626">
        <v>2045</v>
      </c>
      <c r="C1626" t="s">
        <v>3087</v>
      </c>
      <c r="D1626">
        <v>3144759</v>
      </c>
      <c r="E1626" t="s">
        <v>3071</v>
      </c>
      <c r="F1626">
        <v>5.24</v>
      </c>
      <c r="G1626" s="2">
        <v>44362.381342592591</v>
      </c>
      <c r="H1626" s="2">
        <v>44736.610023148147</v>
      </c>
    </row>
    <row r="1627" spans="1:8" x14ac:dyDescent="0.25">
      <c r="A1627" t="s">
        <v>4699</v>
      </c>
      <c r="B1627">
        <v>1477</v>
      </c>
      <c r="C1627" t="s">
        <v>3077</v>
      </c>
      <c r="D1627">
        <v>1326227</v>
      </c>
      <c r="E1627" t="s">
        <v>3071</v>
      </c>
      <c r="F1627">
        <v>8.85</v>
      </c>
      <c r="G1627" s="2">
        <v>42101.854027777779</v>
      </c>
      <c r="H1627" s="2">
        <v>44761.116782407407</v>
      </c>
    </row>
    <row r="1628" spans="1:8" x14ac:dyDescent="0.25">
      <c r="A1628" t="s">
        <v>4700</v>
      </c>
      <c r="B1628">
        <v>1570</v>
      </c>
      <c r="C1628" t="s">
        <v>3087</v>
      </c>
      <c r="D1628">
        <v>4110642</v>
      </c>
      <c r="E1628" t="s">
        <v>3071</v>
      </c>
      <c r="F1628">
        <v>8.43</v>
      </c>
      <c r="G1628" s="2">
        <v>43212.789363425924</v>
      </c>
      <c r="H1628" s="2">
        <v>45073.607025462959</v>
      </c>
    </row>
    <row r="1629" spans="1:8" x14ac:dyDescent="0.25">
      <c r="A1629" t="s">
        <v>4701</v>
      </c>
      <c r="B1629">
        <v>1903</v>
      </c>
      <c r="C1629" t="s">
        <v>3075</v>
      </c>
      <c r="D1629">
        <v>2123087</v>
      </c>
      <c r="E1629" t="s">
        <v>3071</v>
      </c>
      <c r="F1629">
        <v>5.89</v>
      </c>
      <c r="G1629" s="2">
        <v>44561.93241898148</v>
      </c>
      <c r="H1629" s="2">
        <v>44528.93241898148</v>
      </c>
    </row>
    <row r="1630" spans="1:8" x14ac:dyDescent="0.25">
      <c r="A1630" t="s">
        <v>4702</v>
      </c>
      <c r="B1630">
        <v>1599</v>
      </c>
      <c r="C1630" t="s">
        <v>3070</v>
      </c>
      <c r="D1630">
        <v>3137231</v>
      </c>
      <c r="E1630" t="s">
        <v>1374</v>
      </c>
      <c r="F1630">
        <v>9.25</v>
      </c>
      <c r="G1630" s="2">
        <v>40235.348321759258</v>
      </c>
      <c r="H1630" s="2">
        <v>45026.330393518518</v>
      </c>
    </row>
    <row r="1631" spans="1:8" x14ac:dyDescent="0.25">
      <c r="A1631" t="s">
        <v>4703</v>
      </c>
      <c r="B1631">
        <v>1195</v>
      </c>
      <c r="C1631" t="s">
        <v>3080</v>
      </c>
      <c r="D1631">
        <v>825348</v>
      </c>
      <c r="E1631" t="s">
        <v>1374</v>
      </c>
      <c r="F1631">
        <v>9.64</v>
      </c>
      <c r="G1631" s="2">
        <v>39951.383321759262</v>
      </c>
      <c r="H1631" s="2">
        <v>45015.455601851849</v>
      </c>
    </row>
    <row r="1632" spans="1:8" x14ac:dyDescent="0.25">
      <c r="A1632" t="s">
        <v>4704</v>
      </c>
      <c r="B1632">
        <v>1123</v>
      </c>
      <c r="C1632" t="s">
        <v>3080</v>
      </c>
      <c r="D1632">
        <v>308357</v>
      </c>
      <c r="E1632" t="s">
        <v>3071</v>
      </c>
      <c r="F1632">
        <v>5.38</v>
      </c>
      <c r="G1632" s="2">
        <v>41005.282916666663</v>
      </c>
      <c r="H1632" s="2">
        <v>44829.318622685183</v>
      </c>
    </row>
    <row r="1633" spans="1:8" x14ac:dyDescent="0.25">
      <c r="A1633" t="s">
        <v>4705</v>
      </c>
      <c r="B1633">
        <v>2450</v>
      </c>
      <c r="C1633" t="s">
        <v>3080</v>
      </c>
      <c r="D1633">
        <v>502991</v>
      </c>
      <c r="E1633" t="s">
        <v>3071</v>
      </c>
      <c r="F1633">
        <v>8.17</v>
      </c>
      <c r="G1633" s="2">
        <v>42031.086875000001</v>
      </c>
      <c r="H1633" s="2">
        <v>45093.992777777778</v>
      </c>
    </row>
    <row r="1634" spans="1:8" x14ac:dyDescent="0.25">
      <c r="A1634" t="s">
        <v>4706</v>
      </c>
      <c r="B1634">
        <v>1972</v>
      </c>
      <c r="C1634" t="s">
        <v>3070</v>
      </c>
      <c r="D1634">
        <v>2923787</v>
      </c>
      <c r="E1634" t="s">
        <v>1374</v>
      </c>
      <c r="F1634">
        <v>5.49</v>
      </c>
      <c r="G1634" s="2">
        <v>44190.232835648138</v>
      </c>
      <c r="H1634" s="2">
        <v>45119.400289351863</v>
      </c>
    </row>
    <row r="1635" spans="1:8" x14ac:dyDescent="0.25">
      <c r="A1635" t="s">
        <v>4707</v>
      </c>
      <c r="B1635">
        <v>1486</v>
      </c>
      <c r="C1635" t="s">
        <v>3070</v>
      </c>
      <c r="D1635">
        <v>2447034</v>
      </c>
      <c r="E1635" t="s">
        <v>1377</v>
      </c>
      <c r="F1635">
        <v>5.12</v>
      </c>
      <c r="G1635" s="2">
        <v>43665.600752314807</v>
      </c>
      <c r="H1635" s="2">
        <v>44899.169641203713</v>
      </c>
    </row>
    <row r="1636" spans="1:8" x14ac:dyDescent="0.25">
      <c r="A1636" t="s">
        <v>4708</v>
      </c>
      <c r="B1636">
        <v>1051</v>
      </c>
      <c r="C1636" t="s">
        <v>3077</v>
      </c>
      <c r="D1636">
        <v>4791162</v>
      </c>
      <c r="E1636" t="s">
        <v>3071</v>
      </c>
      <c r="F1636">
        <v>8.7200000000000006</v>
      </c>
      <c r="G1636" s="2">
        <v>44240.102731481478</v>
      </c>
      <c r="H1636" s="2">
        <v>44664.947337962964</v>
      </c>
    </row>
    <row r="1637" spans="1:8" x14ac:dyDescent="0.25">
      <c r="A1637" t="s">
        <v>4709</v>
      </c>
      <c r="B1637">
        <v>2351</v>
      </c>
      <c r="C1637" t="s">
        <v>3080</v>
      </c>
      <c r="D1637">
        <v>3449349</v>
      </c>
      <c r="E1637" t="s">
        <v>3071</v>
      </c>
      <c r="F1637">
        <v>6.62</v>
      </c>
      <c r="G1637" s="2">
        <v>42652.338564814818</v>
      </c>
      <c r="H1637" s="2">
        <v>44763.237037037034</v>
      </c>
    </row>
    <row r="1638" spans="1:8" x14ac:dyDescent="0.25">
      <c r="A1638" t="s">
        <v>4710</v>
      </c>
      <c r="B1638">
        <v>2465</v>
      </c>
      <c r="C1638" t="s">
        <v>3087</v>
      </c>
      <c r="D1638">
        <v>4622223</v>
      </c>
      <c r="E1638" t="s">
        <v>1374</v>
      </c>
      <c r="F1638">
        <v>7.83</v>
      </c>
      <c r="G1638" s="2">
        <v>41057.678437499999</v>
      </c>
      <c r="H1638" s="2">
        <v>44811.611759259264</v>
      </c>
    </row>
    <row r="1639" spans="1:8" x14ac:dyDescent="0.25">
      <c r="A1639" t="s">
        <v>4711</v>
      </c>
      <c r="B1639">
        <v>1715</v>
      </c>
      <c r="C1639" t="s">
        <v>3070</v>
      </c>
      <c r="D1639">
        <v>1804245</v>
      </c>
      <c r="E1639" t="s">
        <v>1377</v>
      </c>
      <c r="F1639">
        <v>8.92</v>
      </c>
      <c r="G1639" s="2">
        <v>42560.455208333333</v>
      </c>
      <c r="H1639" s="2">
        <v>45006.350358796299</v>
      </c>
    </row>
    <row r="1640" spans="1:8" x14ac:dyDescent="0.25">
      <c r="A1640" t="s">
        <v>4712</v>
      </c>
      <c r="B1640">
        <v>1490</v>
      </c>
      <c r="C1640" t="s">
        <v>3075</v>
      </c>
      <c r="D1640">
        <v>415907</v>
      </c>
      <c r="E1640" t="s">
        <v>1377</v>
      </c>
      <c r="F1640">
        <v>6.66</v>
      </c>
      <c r="G1640" s="2">
        <v>40132.654351851852</v>
      </c>
      <c r="H1640" s="2">
        <v>44701.491446759261</v>
      </c>
    </row>
    <row r="1641" spans="1:8" x14ac:dyDescent="0.25">
      <c r="A1641" t="s">
        <v>4713</v>
      </c>
      <c r="B1641">
        <v>1721</v>
      </c>
      <c r="C1641" t="s">
        <v>3077</v>
      </c>
      <c r="D1641">
        <v>2213113</v>
      </c>
      <c r="E1641" t="s">
        <v>1374</v>
      </c>
      <c r="F1641">
        <v>9.8699999999999992</v>
      </c>
      <c r="G1641" s="2">
        <v>41122.439722222232</v>
      </c>
      <c r="H1641" s="2">
        <v>45046.717881944453</v>
      </c>
    </row>
    <row r="1642" spans="1:8" x14ac:dyDescent="0.25">
      <c r="A1642" t="s">
        <v>4714</v>
      </c>
      <c r="B1642">
        <v>2203</v>
      </c>
      <c r="C1642" t="s">
        <v>3087</v>
      </c>
      <c r="D1642">
        <v>2941388</v>
      </c>
      <c r="E1642" t="s">
        <v>1377</v>
      </c>
      <c r="F1642">
        <v>8.1999999999999993</v>
      </c>
      <c r="G1642" s="2">
        <v>41167.853854166657</v>
      </c>
      <c r="H1642" s="2">
        <v>45040.381840277783</v>
      </c>
    </row>
    <row r="1643" spans="1:8" x14ac:dyDescent="0.25">
      <c r="A1643" t="s">
        <v>4715</v>
      </c>
      <c r="B1643">
        <v>2378</v>
      </c>
      <c r="C1643" t="s">
        <v>3068</v>
      </c>
      <c r="D1643">
        <v>2204709</v>
      </c>
      <c r="E1643" t="s">
        <v>1374</v>
      </c>
      <c r="F1643">
        <v>6.28</v>
      </c>
      <c r="G1643" s="2">
        <v>41502.484699074077</v>
      </c>
      <c r="H1643" s="2">
        <v>44813.26703703704</v>
      </c>
    </row>
    <row r="1644" spans="1:8" x14ac:dyDescent="0.25">
      <c r="A1644" t="s">
        <v>4716</v>
      </c>
      <c r="B1644">
        <v>2044</v>
      </c>
      <c r="C1644" t="s">
        <v>3068</v>
      </c>
      <c r="D1644">
        <v>735694</v>
      </c>
      <c r="E1644" t="s">
        <v>1374</v>
      </c>
      <c r="F1644">
        <v>5.37</v>
      </c>
      <c r="G1644" s="2">
        <v>40143.994641203702</v>
      </c>
      <c r="H1644" s="2">
        <v>44472.400497685187</v>
      </c>
    </row>
    <row r="1645" spans="1:8" x14ac:dyDescent="0.25">
      <c r="A1645" t="s">
        <v>4717</v>
      </c>
      <c r="B1645">
        <v>1791</v>
      </c>
      <c r="C1645" t="s">
        <v>3068</v>
      </c>
      <c r="D1645">
        <v>3667779</v>
      </c>
      <c r="E1645" t="s">
        <v>1377</v>
      </c>
      <c r="F1645">
        <v>9.41</v>
      </c>
      <c r="G1645" s="2">
        <v>41595.390243055554</v>
      </c>
      <c r="H1645" s="2">
        <v>44881.712222222217</v>
      </c>
    </row>
    <row r="1646" spans="1:8" x14ac:dyDescent="0.25">
      <c r="A1646" t="s">
        <v>4718</v>
      </c>
      <c r="B1646">
        <v>1869</v>
      </c>
      <c r="C1646" t="s">
        <v>3080</v>
      </c>
      <c r="D1646">
        <v>4278279</v>
      </c>
      <c r="E1646" t="s">
        <v>1374</v>
      </c>
      <c r="F1646">
        <v>6.57</v>
      </c>
      <c r="G1646" s="2">
        <v>41082.655092592591</v>
      </c>
      <c r="H1646" s="2">
        <v>44991.509525462963</v>
      </c>
    </row>
    <row r="1647" spans="1:8" x14ac:dyDescent="0.25">
      <c r="A1647" t="s">
        <v>4719</v>
      </c>
      <c r="B1647">
        <v>1350</v>
      </c>
      <c r="C1647" t="s">
        <v>3087</v>
      </c>
      <c r="D1647">
        <v>2813274</v>
      </c>
      <c r="E1647" t="s">
        <v>1377</v>
      </c>
      <c r="F1647">
        <v>7.56</v>
      </c>
      <c r="G1647" s="2">
        <v>44418.463090277779</v>
      </c>
      <c r="H1647" s="2">
        <v>45127.530335648153</v>
      </c>
    </row>
    <row r="1648" spans="1:8" x14ac:dyDescent="0.25">
      <c r="A1648" t="s">
        <v>4720</v>
      </c>
      <c r="B1648">
        <v>2462</v>
      </c>
      <c r="C1648" t="s">
        <v>3080</v>
      </c>
      <c r="D1648">
        <v>2281390</v>
      </c>
      <c r="E1648" t="s">
        <v>3071</v>
      </c>
      <c r="F1648">
        <v>7.59</v>
      </c>
      <c r="G1648" s="2">
        <v>42219.757141203707</v>
      </c>
      <c r="H1648" s="2">
        <v>45064.835358796299</v>
      </c>
    </row>
    <row r="1649" spans="1:8" x14ac:dyDescent="0.25">
      <c r="A1649" t="s">
        <v>4721</v>
      </c>
      <c r="B1649">
        <v>2309</v>
      </c>
      <c r="C1649" t="s">
        <v>3087</v>
      </c>
      <c r="D1649">
        <v>4430283</v>
      </c>
      <c r="E1649" t="s">
        <v>1377</v>
      </c>
      <c r="F1649">
        <v>8.2100000000000009</v>
      </c>
      <c r="G1649" s="2">
        <v>39750.936180555553</v>
      </c>
      <c r="H1649" s="2">
        <v>44628.645219907397</v>
      </c>
    </row>
    <row r="1650" spans="1:8" x14ac:dyDescent="0.25">
      <c r="A1650" t="s">
        <v>4722</v>
      </c>
      <c r="B1650">
        <v>1292</v>
      </c>
      <c r="C1650" t="s">
        <v>3070</v>
      </c>
      <c r="D1650">
        <v>1552485</v>
      </c>
      <c r="E1650" t="s">
        <v>1374</v>
      </c>
      <c r="F1650">
        <v>8.9</v>
      </c>
      <c r="G1650" s="2">
        <v>42218.563217592593</v>
      </c>
      <c r="H1650" s="2">
        <v>44641.579780092587</v>
      </c>
    </row>
    <row r="1651" spans="1:8" x14ac:dyDescent="0.25">
      <c r="A1651" t="s">
        <v>4723</v>
      </c>
      <c r="B1651">
        <v>1013</v>
      </c>
      <c r="C1651" t="s">
        <v>3075</v>
      </c>
      <c r="D1651">
        <v>4742940</v>
      </c>
      <c r="E1651" t="s">
        <v>1374</v>
      </c>
      <c r="F1651">
        <v>8.65</v>
      </c>
      <c r="G1651" s="2">
        <v>40837.506643518522</v>
      </c>
      <c r="H1651" s="2">
        <v>44690.304409722223</v>
      </c>
    </row>
    <row r="1652" spans="1:8" x14ac:dyDescent="0.25">
      <c r="A1652" t="s">
        <v>4724</v>
      </c>
      <c r="B1652">
        <v>1153</v>
      </c>
      <c r="C1652" t="s">
        <v>3075</v>
      </c>
      <c r="D1652">
        <v>4344712</v>
      </c>
      <c r="E1652" t="s">
        <v>1377</v>
      </c>
      <c r="F1652">
        <v>7.2</v>
      </c>
      <c r="G1652" s="2">
        <v>39943.766863425917</v>
      </c>
      <c r="H1652" s="2">
        <v>44494.881967592592</v>
      </c>
    </row>
    <row r="1653" spans="1:8" x14ac:dyDescent="0.25">
      <c r="A1653" t="s">
        <v>4725</v>
      </c>
      <c r="B1653">
        <v>1432</v>
      </c>
      <c r="C1653" t="s">
        <v>3075</v>
      </c>
      <c r="D1653">
        <v>4205941</v>
      </c>
      <c r="E1653" t="s">
        <v>1377</v>
      </c>
      <c r="F1653">
        <v>7.2</v>
      </c>
      <c r="G1653" s="2">
        <v>40268.180625000001</v>
      </c>
      <c r="H1653" s="2">
        <v>44521.440925925926</v>
      </c>
    </row>
    <row r="1654" spans="1:8" x14ac:dyDescent="0.25">
      <c r="A1654" t="s">
        <v>4726</v>
      </c>
      <c r="B1654">
        <v>1864</v>
      </c>
      <c r="C1654" t="s">
        <v>3077</v>
      </c>
      <c r="D1654">
        <v>1684975</v>
      </c>
      <c r="E1654" t="s">
        <v>3071</v>
      </c>
      <c r="F1654">
        <v>9.1999999999999993</v>
      </c>
      <c r="G1654" s="2">
        <v>43714.402187500003</v>
      </c>
      <c r="H1654" s="2">
        <v>44498.436516203707</v>
      </c>
    </row>
    <row r="1655" spans="1:8" x14ac:dyDescent="0.25">
      <c r="A1655" t="s">
        <v>4727</v>
      </c>
      <c r="B1655">
        <v>1675</v>
      </c>
      <c r="C1655" t="s">
        <v>3070</v>
      </c>
      <c r="D1655">
        <v>2165968</v>
      </c>
      <c r="E1655" t="s">
        <v>3071</v>
      </c>
      <c r="F1655">
        <v>9.81</v>
      </c>
      <c r="G1655" s="2">
        <v>43480.098356481481</v>
      </c>
      <c r="H1655" s="2">
        <v>45016.644016203703</v>
      </c>
    </row>
    <row r="1656" spans="1:8" x14ac:dyDescent="0.25">
      <c r="A1656" t="s">
        <v>4728</v>
      </c>
      <c r="B1656">
        <v>1438</v>
      </c>
      <c r="C1656" t="s">
        <v>3070</v>
      </c>
      <c r="D1656">
        <v>2275490</v>
      </c>
      <c r="E1656" t="s">
        <v>3071</v>
      </c>
      <c r="F1656">
        <v>6.83</v>
      </c>
      <c r="G1656" s="2">
        <v>41606.089490740742</v>
      </c>
      <c r="H1656" s="2">
        <v>45108.377789351849</v>
      </c>
    </row>
    <row r="1657" spans="1:8" x14ac:dyDescent="0.25">
      <c r="A1657" t="s">
        <v>4729</v>
      </c>
      <c r="B1657">
        <v>2258</v>
      </c>
      <c r="C1657" t="s">
        <v>3080</v>
      </c>
      <c r="D1657">
        <v>1170153</v>
      </c>
      <c r="E1657" t="s">
        <v>1374</v>
      </c>
      <c r="F1657">
        <v>8.16</v>
      </c>
      <c r="G1657" s="2">
        <v>42051.133321759262</v>
      </c>
      <c r="H1657" s="2">
        <v>44690.133680555547</v>
      </c>
    </row>
    <row r="1658" spans="1:8" x14ac:dyDescent="0.25">
      <c r="A1658" t="s">
        <v>4730</v>
      </c>
      <c r="B1658">
        <v>1200</v>
      </c>
      <c r="C1658" t="s">
        <v>3075</v>
      </c>
      <c r="D1658">
        <v>1703475</v>
      </c>
      <c r="E1658" t="s">
        <v>3071</v>
      </c>
      <c r="F1658">
        <v>5.47</v>
      </c>
      <c r="G1658" s="2">
        <v>40425.191886574074</v>
      </c>
      <c r="H1658" s="2">
        <v>45119.272824074083</v>
      </c>
    </row>
    <row r="1659" spans="1:8" x14ac:dyDescent="0.25">
      <c r="A1659" t="s">
        <v>4731</v>
      </c>
      <c r="B1659">
        <v>1780</v>
      </c>
      <c r="C1659" t="s">
        <v>3080</v>
      </c>
      <c r="D1659">
        <v>115613</v>
      </c>
      <c r="E1659" t="s">
        <v>1377</v>
      </c>
      <c r="F1659">
        <v>7.68</v>
      </c>
      <c r="G1659" s="2">
        <v>41663.049224537041</v>
      </c>
      <c r="H1659" s="2">
        <v>44727.66678240741</v>
      </c>
    </row>
    <row r="1660" spans="1:8" x14ac:dyDescent="0.25">
      <c r="A1660" t="s">
        <v>4732</v>
      </c>
      <c r="B1660">
        <v>1862</v>
      </c>
      <c r="C1660" t="s">
        <v>3068</v>
      </c>
      <c r="D1660">
        <v>1339748</v>
      </c>
      <c r="E1660" t="s">
        <v>1377</v>
      </c>
      <c r="F1660">
        <v>8.57</v>
      </c>
      <c r="G1660" s="2">
        <v>40406.381041666667</v>
      </c>
      <c r="H1660" s="2">
        <v>44803.332071759258</v>
      </c>
    </row>
    <row r="1661" spans="1:8" x14ac:dyDescent="0.25">
      <c r="A1661" t="s">
        <v>4733</v>
      </c>
      <c r="B1661">
        <v>2338</v>
      </c>
      <c r="C1661" t="s">
        <v>3080</v>
      </c>
      <c r="D1661">
        <v>2990094</v>
      </c>
      <c r="E1661" t="s">
        <v>3071</v>
      </c>
      <c r="F1661">
        <v>5.23</v>
      </c>
      <c r="G1661" s="2">
        <v>43267.663958333331</v>
      </c>
      <c r="H1661" s="2">
        <v>44630.660069444442</v>
      </c>
    </row>
    <row r="1662" spans="1:8" x14ac:dyDescent="0.25">
      <c r="A1662" t="s">
        <v>4734</v>
      </c>
      <c r="B1662">
        <v>1547</v>
      </c>
      <c r="C1662" t="s">
        <v>3087</v>
      </c>
      <c r="D1662">
        <v>4334664</v>
      </c>
      <c r="E1662" t="s">
        <v>1377</v>
      </c>
      <c r="F1662">
        <v>9.94</v>
      </c>
      <c r="G1662" s="2">
        <v>41912.555914351848</v>
      </c>
      <c r="H1662" s="2">
        <v>44858.331076388888</v>
      </c>
    </row>
    <row r="1663" spans="1:8" x14ac:dyDescent="0.25">
      <c r="A1663" t="s">
        <v>4735</v>
      </c>
      <c r="B1663">
        <v>2455</v>
      </c>
      <c r="C1663" t="s">
        <v>3077</v>
      </c>
      <c r="D1663">
        <v>3436192</v>
      </c>
      <c r="E1663" t="s">
        <v>1374</v>
      </c>
      <c r="F1663">
        <v>8.14</v>
      </c>
      <c r="G1663" s="2">
        <v>40947.135821759257</v>
      </c>
      <c r="H1663" s="2">
        <v>44961.306608796287</v>
      </c>
    </row>
    <row r="1664" spans="1:8" x14ac:dyDescent="0.25">
      <c r="A1664" t="s">
        <v>4736</v>
      </c>
      <c r="B1664">
        <v>2084</v>
      </c>
      <c r="C1664" t="s">
        <v>3087</v>
      </c>
      <c r="D1664">
        <v>574014</v>
      </c>
      <c r="E1664" t="s">
        <v>1374</v>
      </c>
      <c r="F1664">
        <v>8.61</v>
      </c>
      <c r="G1664" s="2">
        <v>40035.63140046296</v>
      </c>
      <c r="H1664" s="2">
        <v>44774.997835648152</v>
      </c>
    </row>
    <row r="1665" spans="1:8" x14ac:dyDescent="0.25">
      <c r="A1665" t="s">
        <v>4737</v>
      </c>
      <c r="B1665">
        <v>2087</v>
      </c>
      <c r="C1665" t="s">
        <v>3080</v>
      </c>
      <c r="D1665">
        <v>4864039</v>
      </c>
      <c r="E1665" t="s">
        <v>1377</v>
      </c>
      <c r="F1665">
        <v>7.25</v>
      </c>
      <c r="G1665" s="2">
        <v>41679.202141203707</v>
      </c>
      <c r="H1665" s="2">
        <v>44470.612962962958</v>
      </c>
    </row>
    <row r="1666" spans="1:8" x14ac:dyDescent="0.25">
      <c r="A1666" t="s">
        <v>4738</v>
      </c>
      <c r="B1666">
        <v>1214</v>
      </c>
      <c r="C1666" t="s">
        <v>3077</v>
      </c>
      <c r="D1666">
        <v>4934048</v>
      </c>
      <c r="E1666" t="s">
        <v>1377</v>
      </c>
      <c r="F1666">
        <v>5.9</v>
      </c>
      <c r="G1666" s="2">
        <v>43577.321030092593</v>
      </c>
      <c r="H1666" s="2">
        <v>44590.671458333331</v>
      </c>
    </row>
    <row r="1667" spans="1:8" x14ac:dyDescent="0.25">
      <c r="A1667" t="s">
        <v>4739</v>
      </c>
      <c r="B1667">
        <v>2285</v>
      </c>
      <c r="C1667" t="s">
        <v>3068</v>
      </c>
      <c r="D1667">
        <v>2978407</v>
      </c>
      <c r="E1667" t="s">
        <v>1377</v>
      </c>
      <c r="F1667">
        <v>5.27</v>
      </c>
      <c r="G1667" s="2">
        <v>43159.080706018518</v>
      </c>
      <c r="H1667" s="2">
        <v>44685.28361111111</v>
      </c>
    </row>
    <row r="1668" spans="1:8" x14ac:dyDescent="0.25">
      <c r="A1668" t="s">
        <v>4740</v>
      </c>
      <c r="B1668">
        <v>1925</v>
      </c>
      <c r="C1668" t="s">
        <v>3080</v>
      </c>
      <c r="D1668">
        <v>4473244</v>
      </c>
      <c r="E1668" t="s">
        <v>3071</v>
      </c>
      <c r="F1668">
        <v>7.66</v>
      </c>
      <c r="G1668" s="2">
        <v>42251.286585648151</v>
      </c>
      <c r="H1668" s="2">
        <v>44996.708587962959</v>
      </c>
    </row>
    <row r="1669" spans="1:8" x14ac:dyDescent="0.25">
      <c r="A1669" t="s">
        <v>4741</v>
      </c>
      <c r="B1669">
        <v>1748</v>
      </c>
      <c r="C1669" t="s">
        <v>3080</v>
      </c>
      <c r="D1669">
        <v>3559778</v>
      </c>
      <c r="E1669" t="s">
        <v>3071</v>
      </c>
      <c r="F1669">
        <v>6.35</v>
      </c>
      <c r="G1669" s="2">
        <v>42049.238182870373</v>
      </c>
      <c r="H1669" s="2">
        <v>44653.050543981481</v>
      </c>
    </row>
    <row r="1670" spans="1:8" x14ac:dyDescent="0.25">
      <c r="A1670" t="s">
        <v>4742</v>
      </c>
      <c r="B1670">
        <v>1317</v>
      </c>
      <c r="C1670" t="s">
        <v>3087</v>
      </c>
      <c r="D1670">
        <v>2064327</v>
      </c>
      <c r="E1670" t="s">
        <v>3071</v>
      </c>
      <c r="F1670">
        <v>8.27</v>
      </c>
      <c r="G1670" s="2">
        <v>43560.719652777778</v>
      </c>
      <c r="H1670" s="2">
        <v>44849.347245370373</v>
      </c>
    </row>
    <row r="1671" spans="1:8" x14ac:dyDescent="0.25">
      <c r="A1671" t="s">
        <v>4743</v>
      </c>
      <c r="B1671">
        <v>1108</v>
      </c>
      <c r="C1671" t="s">
        <v>3075</v>
      </c>
      <c r="D1671">
        <v>2482758</v>
      </c>
      <c r="E1671" t="s">
        <v>1377</v>
      </c>
      <c r="F1671">
        <v>7.21</v>
      </c>
      <c r="G1671" s="2">
        <v>42051.12190972222</v>
      </c>
      <c r="H1671" s="2">
        <v>44637.573518518519</v>
      </c>
    </row>
    <row r="1672" spans="1:8" x14ac:dyDescent="0.25">
      <c r="A1672" t="s">
        <v>4744</v>
      </c>
      <c r="B1672">
        <v>1909</v>
      </c>
      <c r="C1672" t="s">
        <v>3087</v>
      </c>
      <c r="D1672">
        <v>2888986</v>
      </c>
      <c r="E1672" t="s">
        <v>1374</v>
      </c>
      <c r="F1672">
        <v>6.54</v>
      </c>
      <c r="G1672" s="2">
        <v>42973.929675925923</v>
      </c>
      <c r="H1672" s="2">
        <v>45078.304305555554</v>
      </c>
    </row>
    <row r="1673" spans="1:8" x14ac:dyDescent="0.25">
      <c r="A1673" t="s">
        <v>4745</v>
      </c>
      <c r="B1673">
        <v>1633</v>
      </c>
      <c r="C1673" t="s">
        <v>3068</v>
      </c>
      <c r="D1673">
        <v>3682611</v>
      </c>
      <c r="E1673" t="s">
        <v>1377</v>
      </c>
      <c r="F1673">
        <v>8.5299999999999994</v>
      </c>
      <c r="G1673" s="2">
        <v>41669.249791666669</v>
      </c>
      <c r="H1673" s="2">
        <v>44491.390451388892</v>
      </c>
    </row>
    <row r="1674" spans="1:8" x14ac:dyDescent="0.25">
      <c r="A1674" t="s">
        <v>4746</v>
      </c>
      <c r="B1674">
        <v>1573</v>
      </c>
      <c r="C1674" t="s">
        <v>3075</v>
      </c>
      <c r="D1674">
        <v>630459</v>
      </c>
      <c r="E1674" t="s">
        <v>3071</v>
      </c>
      <c r="F1674">
        <v>5.2</v>
      </c>
      <c r="G1674" s="2">
        <v>39811.120520833327</v>
      </c>
      <c r="H1674" s="2">
        <v>44698.29892361111</v>
      </c>
    </row>
    <row r="1675" spans="1:8" x14ac:dyDescent="0.25">
      <c r="A1675" t="s">
        <v>4747</v>
      </c>
      <c r="B1675">
        <v>2230</v>
      </c>
      <c r="C1675" t="s">
        <v>3075</v>
      </c>
      <c r="D1675">
        <v>3608268</v>
      </c>
      <c r="E1675" t="s">
        <v>1374</v>
      </c>
      <c r="F1675">
        <v>8.6300000000000008</v>
      </c>
      <c r="G1675" s="2">
        <v>41959.268206018518</v>
      </c>
      <c r="H1675" s="2">
        <v>44926.041770833333</v>
      </c>
    </row>
    <row r="1676" spans="1:8" x14ac:dyDescent="0.25">
      <c r="A1676" t="s">
        <v>4748</v>
      </c>
      <c r="B1676">
        <v>1428</v>
      </c>
      <c r="C1676" t="s">
        <v>3077</v>
      </c>
      <c r="D1676">
        <v>4035644</v>
      </c>
      <c r="E1676" t="s">
        <v>1374</v>
      </c>
      <c r="F1676">
        <v>8.8000000000000007</v>
      </c>
      <c r="G1676" s="2">
        <v>42785.791238425933</v>
      </c>
      <c r="H1676" s="2">
        <v>44825.861851851849</v>
      </c>
    </row>
    <row r="1677" spans="1:8" x14ac:dyDescent="0.25">
      <c r="A1677" t="s">
        <v>4749</v>
      </c>
      <c r="B1677">
        <v>2454</v>
      </c>
      <c r="C1677" t="s">
        <v>3080</v>
      </c>
      <c r="D1677">
        <v>4122201</v>
      </c>
      <c r="E1677" t="s">
        <v>1377</v>
      </c>
      <c r="F1677">
        <v>8.36</v>
      </c>
      <c r="G1677" s="2">
        <v>44597.381122685183</v>
      </c>
      <c r="H1677" s="2">
        <v>44768.799120370371</v>
      </c>
    </row>
    <row r="1678" spans="1:8" x14ac:dyDescent="0.25">
      <c r="A1678" t="s">
        <v>4750</v>
      </c>
      <c r="B1678">
        <v>1894</v>
      </c>
      <c r="C1678" t="s">
        <v>3075</v>
      </c>
      <c r="D1678">
        <v>725129</v>
      </c>
      <c r="E1678" t="s">
        <v>1374</v>
      </c>
      <c r="F1678">
        <v>8.4</v>
      </c>
      <c r="G1678" s="2">
        <v>44324.363495370373</v>
      </c>
      <c r="H1678" s="2">
        <v>45043.350995370369</v>
      </c>
    </row>
    <row r="1679" spans="1:8" x14ac:dyDescent="0.25">
      <c r="A1679" t="s">
        <v>4751</v>
      </c>
      <c r="B1679">
        <v>1518</v>
      </c>
      <c r="C1679" t="s">
        <v>3077</v>
      </c>
      <c r="D1679">
        <v>1104940</v>
      </c>
      <c r="E1679" t="s">
        <v>1374</v>
      </c>
      <c r="F1679">
        <v>8.61</v>
      </c>
      <c r="G1679" s="2">
        <v>41669.448842592603</v>
      </c>
      <c r="H1679" s="2">
        <v>45060.4841087963</v>
      </c>
    </row>
    <row r="1680" spans="1:8" x14ac:dyDescent="0.25">
      <c r="A1680" t="s">
        <v>4752</v>
      </c>
      <c r="B1680">
        <v>2239</v>
      </c>
      <c r="C1680" t="s">
        <v>3077</v>
      </c>
      <c r="D1680">
        <v>1442432</v>
      </c>
      <c r="E1680" t="s">
        <v>1374</v>
      </c>
      <c r="F1680">
        <v>7.82</v>
      </c>
      <c r="G1680" s="2">
        <v>40178.530486111107</v>
      </c>
      <c r="H1680" s="2">
        <v>44579.735509259262</v>
      </c>
    </row>
    <row r="1681" spans="1:8" x14ac:dyDescent="0.25">
      <c r="A1681" t="s">
        <v>4753</v>
      </c>
      <c r="B1681">
        <v>1816</v>
      </c>
      <c r="C1681" t="s">
        <v>3075</v>
      </c>
      <c r="D1681">
        <v>3285542</v>
      </c>
      <c r="E1681" t="s">
        <v>3071</v>
      </c>
      <c r="F1681">
        <v>9.64</v>
      </c>
      <c r="G1681" s="2">
        <v>43370.244062500002</v>
      </c>
      <c r="H1681" s="2">
        <v>45127.898506944453</v>
      </c>
    </row>
    <row r="1682" spans="1:8" x14ac:dyDescent="0.25">
      <c r="A1682" t="s">
        <v>4754</v>
      </c>
      <c r="B1682">
        <v>2495</v>
      </c>
      <c r="C1682" t="s">
        <v>3068</v>
      </c>
      <c r="D1682">
        <v>2758811</v>
      </c>
      <c r="E1682" t="s">
        <v>1374</v>
      </c>
      <c r="F1682">
        <v>9.5299999999999994</v>
      </c>
      <c r="G1682" s="2">
        <v>41925.956122685187</v>
      </c>
      <c r="H1682" s="2">
        <v>45082.848310185182</v>
      </c>
    </row>
    <row r="1683" spans="1:8" x14ac:dyDescent="0.25">
      <c r="A1683" t="s">
        <v>4755</v>
      </c>
      <c r="B1683">
        <v>1390</v>
      </c>
      <c r="C1683" t="s">
        <v>3070</v>
      </c>
      <c r="D1683">
        <v>3237754</v>
      </c>
      <c r="E1683" t="s">
        <v>1377</v>
      </c>
      <c r="F1683">
        <v>8.5</v>
      </c>
      <c r="G1683" s="2">
        <v>42655.461134259262</v>
      </c>
      <c r="H1683" s="2">
        <v>45005.607581018521</v>
      </c>
    </row>
    <row r="1684" spans="1:8" x14ac:dyDescent="0.25">
      <c r="A1684" t="s">
        <v>4756</v>
      </c>
      <c r="B1684">
        <v>1531</v>
      </c>
      <c r="C1684" t="s">
        <v>3068</v>
      </c>
      <c r="D1684">
        <v>2534477</v>
      </c>
      <c r="E1684" t="s">
        <v>1377</v>
      </c>
      <c r="F1684">
        <v>9.7100000000000009</v>
      </c>
      <c r="G1684" s="2">
        <v>42647.477743055562</v>
      </c>
      <c r="H1684" s="2">
        <v>44529.927986111114</v>
      </c>
    </row>
    <row r="1685" spans="1:8" x14ac:dyDescent="0.25">
      <c r="A1685" t="s">
        <v>4757</v>
      </c>
      <c r="B1685">
        <v>2239</v>
      </c>
      <c r="C1685" t="s">
        <v>3080</v>
      </c>
      <c r="D1685">
        <v>2087347</v>
      </c>
      <c r="E1685" t="s">
        <v>1377</v>
      </c>
      <c r="F1685">
        <v>9.1199999999999992</v>
      </c>
      <c r="G1685" s="2">
        <v>43494.439398148148</v>
      </c>
      <c r="H1685" s="2">
        <v>45068.096261574072</v>
      </c>
    </row>
    <row r="1686" spans="1:8" x14ac:dyDescent="0.25">
      <c r="A1686" t="s">
        <v>4758</v>
      </c>
      <c r="B1686">
        <v>1333</v>
      </c>
      <c r="C1686" t="s">
        <v>3075</v>
      </c>
      <c r="D1686">
        <v>2074772</v>
      </c>
      <c r="E1686" t="s">
        <v>1374</v>
      </c>
      <c r="F1686">
        <v>5.47</v>
      </c>
      <c r="G1686" s="2">
        <v>41318.955671296288</v>
      </c>
      <c r="H1686" s="2">
        <v>44979.729826388888</v>
      </c>
    </row>
    <row r="1687" spans="1:8" x14ac:dyDescent="0.25">
      <c r="A1687" t="s">
        <v>4759</v>
      </c>
      <c r="B1687">
        <v>2324</v>
      </c>
      <c r="C1687" t="s">
        <v>3075</v>
      </c>
      <c r="D1687">
        <v>3381873</v>
      </c>
      <c r="E1687" t="s">
        <v>1377</v>
      </c>
      <c r="F1687">
        <v>7.3</v>
      </c>
      <c r="G1687" s="2">
        <v>42174.684201388889</v>
      </c>
      <c r="H1687" s="2">
        <v>45102.118298611109</v>
      </c>
    </row>
    <row r="1688" spans="1:8" x14ac:dyDescent="0.25">
      <c r="A1688" t="s">
        <v>4760</v>
      </c>
      <c r="B1688">
        <v>1225</v>
      </c>
      <c r="C1688" t="s">
        <v>3087</v>
      </c>
      <c r="D1688">
        <v>3410226</v>
      </c>
      <c r="E1688" t="s">
        <v>1374</v>
      </c>
      <c r="F1688">
        <v>8.2200000000000006</v>
      </c>
      <c r="G1688" s="2">
        <v>40357.365034722221</v>
      </c>
      <c r="H1688" s="2">
        <v>44554.473692129628</v>
      </c>
    </row>
    <row r="1689" spans="1:8" x14ac:dyDescent="0.25">
      <c r="A1689" t="s">
        <v>4761</v>
      </c>
      <c r="B1689">
        <v>1963</v>
      </c>
      <c r="C1689" t="s">
        <v>3070</v>
      </c>
      <c r="D1689">
        <v>1790876</v>
      </c>
      <c r="E1689" t="s">
        <v>3071</v>
      </c>
      <c r="F1689">
        <v>5.53</v>
      </c>
      <c r="G1689" s="2">
        <v>41955.960810185177</v>
      </c>
      <c r="H1689" s="2">
        <v>44487.332280092603</v>
      </c>
    </row>
    <row r="1690" spans="1:8" x14ac:dyDescent="0.25">
      <c r="A1690" t="s">
        <v>4762</v>
      </c>
      <c r="B1690">
        <v>1955</v>
      </c>
      <c r="C1690" t="s">
        <v>3080</v>
      </c>
      <c r="D1690">
        <v>2962976</v>
      </c>
      <c r="E1690" t="s">
        <v>3071</v>
      </c>
      <c r="F1690">
        <v>6.28</v>
      </c>
      <c r="G1690" s="2">
        <v>40059.579710648148</v>
      </c>
      <c r="H1690" s="2">
        <v>45126.74622685185</v>
      </c>
    </row>
    <row r="1691" spans="1:8" x14ac:dyDescent="0.25">
      <c r="A1691" t="s">
        <v>4763</v>
      </c>
      <c r="B1691">
        <v>2089</v>
      </c>
      <c r="C1691" t="s">
        <v>3080</v>
      </c>
      <c r="D1691">
        <v>3191529</v>
      </c>
      <c r="E1691" t="s">
        <v>1374</v>
      </c>
      <c r="F1691">
        <v>6.79</v>
      </c>
      <c r="G1691" s="2">
        <v>44263.170902777783</v>
      </c>
      <c r="H1691" s="2">
        <v>45012.800717592603</v>
      </c>
    </row>
    <row r="1692" spans="1:8" x14ac:dyDescent="0.25">
      <c r="A1692" t="s">
        <v>4764</v>
      </c>
      <c r="B1692">
        <v>2089</v>
      </c>
      <c r="C1692" t="s">
        <v>3080</v>
      </c>
      <c r="D1692">
        <v>842776</v>
      </c>
      <c r="E1692" t="s">
        <v>1374</v>
      </c>
      <c r="F1692">
        <v>6.79</v>
      </c>
      <c r="G1692" s="2">
        <v>43771.916134259263</v>
      </c>
      <c r="H1692" s="2">
        <v>45091.195370370369</v>
      </c>
    </row>
    <row r="1693" spans="1:8" x14ac:dyDescent="0.25">
      <c r="A1693" t="s">
        <v>4765</v>
      </c>
      <c r="B1693">
        <v>1063</v>
      </c>
      <c r="C1693" t="s">
        <v>3087</v>
      </c>
      <c r="D1693">
        <v>2993223</v>
      </c>
      <c r="E1693" t="s">
        <v>1377</v>
      </c>
      <c r="F1693">
        <v>9.93</v>
      </c>
      <c r="G1693" s="2">
        <v>39761.099583333344</v>
      </c>
      <c r="H1693" s="2">
        <v>44656.372407407413</v>
      </c>
    </row>
    <row r="1694" spans="1:8" x14ac:dyDescent="0.25">
      <c r="A1694" t="s">
        <v>4766</v>
      </c>
      <c r="B1694">
        <v>1818</v>
      </c>
      <c r="C1694" t="s">
        <v>3070</v>
      </c>
      <c r="D1694">
        <v>3010813</v>
      </c>
      <c r="E1694" t="s">
        <v>1374</v>
      </c>
      <c r="F1694">
        <v>5.44</v>
      </c>
      <c r="G1694" s="2">
        <v>42463.220983796287</v>
      </c>
      <c r="H1694" s="2">
        <v>44716.498171296298</v>
      </c>
    </row>
    <row r="1695" spans="1:8" x14ac:dyDescent="0.25">
      <c r="A1695" t="s">
        <v>4767</v>
      </c>
      <c r="B1695">
        <v>2040</v>
      </c>
      <c r="C1695" t="s">
        <v>3075</v>
      </c>
      <c r="D1695">
        <v>4869336</v>
      </c>
      <c r="E1695" t="s">
        <v>1377</v>
      </c>
      <c r="F1695">
        <v>8.6</v>
      </c>
      <c r="G1695" s="2">
        <v>43517.215729166674</v>
      </c>
      <c r="H1695" s="2">
        <v>44889.853217592587</v>
      </c>
    </row>
    <row r="1696" spans="1:8" x14ac:dyDescent="0.25">
      <c r="A1696" t="s">
        <v>4768</v>
      </c>
      <c r="B1696">
        <v>1340</v>
      </c>
      <c r="C1696" t="s">
        <v>3080</v>
      </c>
      <c r="D1696">
        <v>2103923</v>
      </c>
      <c r="E1696" t="s">
        <v>1374</v>
      </c>
      <c r="F1696">
        <v>7.39</v>
      </c>
      <c r="G1696" s="2">
        <v>42279.891597222217</v>
      </c>
      <c r="H1696" s="2">
        <v>45067.67082175926</v>
      </c>
    </row>
    <row r="1697" spans="1:8" x14ac:dyDescent="0.25">
      <c r="A1697" t="s">
        <v>4769</v>
      </c>
      <c r="B1697">
        <v>2496</v>
      </c>
      <c r="C1697" t="s">
        <v>3080</v>
      </c>
      <c r="D1697">
        <v>3001009</v>
      </c>
      <c r="E1697" t="s">
        <v>1374</v>
      </c>
      <c r="F1697">
        <v>5.63</v>
      </c>
      <c r="G1697" s="2">
        <v>40935.032673611109</v>
      </c>
      <c r="H1697" s="2">
        <v>44910.68582175926</v>
      </c>
    </row>
    <row r="1698" spans="1:8" x14ac:dyDescent="0.25">
      <c r="A1698" t="s">
        <v>4770</v>
      </c>
      <c r="B1698">
        <v>2010</v>
      </c>
      <c r="C1698" t="s">
        <v>3080</v>
      </c>
      <c r="D1698">
        <v>4353620</v>
      </c>
      <c r="E1698" t="s">
        <v>1377</v>
      </c>
      <c r="F1698">
        <v>7.8</v>
      </c>
      <c r="G1698" s="2">
        <v>42088.101793981477</v>
      </c>
      <c r="H1698" s="2">
        <v>45128.732812499999</v>
      </c>
    </row>
    <row r="1699" spans="1:8" x14ac:dyDescent="0.25">
      <c r="A1699" t="s">
        <v>4771</v>
      </c>
      <c r="B1699">
        <v>1764</v>
      </c>
      <c r="C1699" t="s">
        <v>3077</v>
      </c>
      <c r="D1699">
        <v>3004126</v>
      </c>
      <c r="E1699" t="s">
        <v>3071</v>
      </c>
      <c r="F1699">
        <v>9.3000000000000007</v>
      </c>
      <c r="G1699" s="2">
        <v>44167.396678240737</v>
      </c>
      <c r="H1699" s="2">
        <v>44762.220335648148</v>
      </c>
    </row>
    <row r="1700" spans="1:8" x14ac:dyDescent="0.25">
      <c r="A1700" t="s">
        <v>4772</v>
      </c>
      <c r="B1700">
        <v>1481</v>
      </c>
      <c r="C1700" t="s">
        <v>3070</v>
      </c>
      <c r="D1700">
        <v>3057556</v>
      </c>
      <c r="E1700" t="s">
        <v>3071</v>
      </c>
      <c r="F1700">
        <v>5.71</v>
      </c>
      <c r="G1700" s="2">
        <v>41390.512395833342</v>
      </c>
      <c r="H1700" s="2">
        <v>44812.676666666674</v>
      </c>
    </row>
    <row r="1701" spans="1:8" x14ac:dyDescent="0.25">
      <c r="A1701" t="s">
        <v>4773</v>
      </c>
      <c r="B1701">
        <v>1070</v>
      </c>
      <c r="C1701" t="s">
        <v>3070</v>
      </c>
      <c r="D1701">
        <v>209210</v>
      </c>
      <c r="E1701" t="s">
        <v>1377</v>
      </c>
      <c r="F1701">
        <v>7.34</v>
      </c>
      <c r="G1701" s="2">
        <v>43206.302800925929</v>
      </c>
      <c r="H1701" s="2">
        <v>44479.468182870369</v>
      </c>
    </row>
    <row r="1702" spans="1:8" x14ac:dyDescent="0.25">
      <c r="A1702" t="s">
        <v>4774</v>
      </c>
      <c r="B1702">
        <v>1168</v>
      </c>
      <c r="C1702" t="s">
        <v>3077</v>
      </c>
      <c r="D1702">
        <v>579177</v>
      </c>
      <c r="E1702" t="s">
        <v>1377</v>
      </c>
      <c r="F1702">
        <v>7.9</v>
      </c>
      <c r="G1702" s="2">
        <v>42110.901678240742</v>
      </c>
      <c r="H1702" s="2">
        <v>44888.52747685185</v>
      </c>
    </row>
    <row r="1703" spans="1:8" x14ac:dyDescent="0.25">
      <c r="A1703" t="s">
        <v>4775</v>
      </c>
      <c r="B1703">
        <v>1086</v>
      </c>
      <c r="C1703" t="s">
        <v>3080</v>
      </c>
      <c r="D1703">
        <v>4782194</v>
      </c>
      <c r="E1703" t="s">
        <v>1377</v>
      </c>
      <c r="F1703">
        <v>5.25</v>
      </c>
      <c r="G1703" s="2">
        <v>40823.202291666668</v>
      </c>
      <c r="H1703" s="2">
        <v>45017.16810185185</v>
      </c>
    </row>
    <row r="1704" spans="1:8" x14ac:dyDescent="0.25">
      <c r="A1704" t="s">
        <v>4776</v>
      </c>
      <c r="B1704">
        <v>2294</v>
      </c>
      <c r="C1704" t="s">
        <v>3087</v>
      </c>
      <c r="D1704">
        <v>2842998</v>
      </c>
      <c r="E1704" t="s">
        <v>1377</v>
      </c>
      <c r="F1704">
        <v>9.86</v>
      </c>
      <c r="G1704" s="2">
        <v>42425.258796296293</v>
      </c>
      <c r="H1704" s="2">
        <v>45123.240682870368</v>
      </c>
    </row>
    <row r="1705" spans="1:8" x14ac:dyDescent="0.25">
      <c r="A1705" t="s">
        <v>4777</v>
      </c>
      <c r="B1705">
        <v>1655</v>
      </c>
      <c r="C1705" t="s">
        <v>3075</v>
      </c>
      <c r="D1705">
        <v>3550205</v>
      </c>
      <c r="E1705" t="s">
        <v>1374</v>
      </c>
      <c r="F1705">
        <v>6.76</v>
      </c>
      <c r="G1705" s="2">
        <v>42109.764791666668</v>
      </c>
      <c r="H1705" s="2">
        <v>45112.015173611107</v>
      </c>
    </row>
    <row r="1706" spans="1:8" x14ac:dyDescent="0.25">
      <c r="A1706" t="s">
        <v>4778</v>
      </c>
      <c r="B1706">
        <v>1544</v>
      </c>
      <c r="C1706" t="s">
        <v>3087</v>
      </c>
      <c r="D1706">
        <v>2675347</v>
      </c>
      <c r="E1706" t="s">
        <v>1377</v>
      </c>
      <c r="F1706">
        <v>7.71</v>
      </c>
      <c r="G1706" s="2">
        <v>43935.591550925928</v>
      </c>
      <c r="H1706" s="2">
        <v>44831.458495370367</v>
      </c>
    </row>
    <row r="1707" spans="1:8" x14ac:dyDescent="0.25">
      <c r="A1707" t="s">
        <v>4779</v>
      </c>
      <c r="B1707">
        <v>1930</v>
      </c>
      <c r="C1707" t="s">
        <v>3087</v>
      </c>
      <c r="D1707">
        <v>1211500</v>
      </c>
      <c r="E1707" t="s">
        <v>1374</v>
      </c>
      <c r="F1707">
        <v>8.15</v>
      </c>
      <c r="G1707" s="2">
        <v>40901.325555555559</v>
      </c>
      <c r="H1707" s="2">
        <v>44819.365763888891</v>
      </c>
    </row>
    <row r="1708" spans="1:8" x14ac:dyDescent="0.25">
      <c r="A1708" t="s">
        <v>4780</v>
      </c>
      <c r="B1708">
        <v>1078</v>
      </c>
      <c r="C1708" t="s">
        <v>3075</v>
      </c>
      <c r="D1708">
        <v>2769754</v>
      </c>
      <c r="E1708" t="s">
        <v>1374</v>
      </c>
      <c r="F1708">
        <v>9.43</v>
      </c>
      <c r="G1708" s="2">
        <v>41915.958136574067</v>
      </c>
      <c r="H1708" s="2">
        <v>44539.459675925929</v>
      </c>
    </row>
    <row r="1709" spans="1:8" x14ac:dyDescent="0.25">
      <c r="A1709" t="s">
        <v>4781</v>
      </c>
      <c r="B1709">
        <v>2172</v>
      </c>
      <c r="C1709" t="s">
        <v>3087</v>
      </c>
      <c r="D1709">
        <v>942941</v>
      </c>
      <c r="E1709" t="s">
        <v>1374</v>
      </c>
      <c r="F1709">
        <v>7.52</v>
      </c>
      <c r="G1709" s="2">
        <v>40679.602233796293</v>
      </c>
      <c r="H1709" s="2">
        <v>44870.069768518522</v>
      </c>
    </row>
    <row r="1710" spans="1:8" x14ac:dyDescent="0.25">
      <c r="A1710" t="s">
        <v>4782</v>
      </c>
      <c r="B1710">
        <v>1394</v>
      </c>
      <c r="C1710" t="s">
        <v>3077</v>
      </c>
      <c r="D1710">
        <v>3887893</v>
      </c>
      <c r="E1710" t="s">
        <v>1374</v>
      </c>
      <c r="F1710">
        <v>5.54</v>
      </c>
      <c r="G1710" s="2">
        <v>40498.220543981479</v>
      </c>
      <c r="H1710" s="2">
        <v>45039.667199074072</v>
      </c>
    </row>
    <row r="1711" spans="1:8" x14ac:dyDescent="0.25">
      <c r="A1711" t="s">
        <v>4783</v>
      </c>
      <c r="B1711">
        <v>2419</v>
      </c>
      <c r="C1711" t="s">
        <v>3080</v>
      </c>
      <c r="D1711">
        <v>2630099</v>
      </c>
      <c r="E1711" t="s">
        <v>1374</v>
      </c>
      <c r="F1711">
        <v>6.44</v>
      </c>
      <c r="G1711" s="2">
        <v>44294.567835648151</v>
      </c>
      <c r="H1711" s="2">
        <v>44986.762928240743</v>
      </c>
    </row>
    <row r="1712" spans="1:8" x14ac:dyDescent="0.25">
      <c r="A1712" t="s">
        <v>4784</v>
      </c>
      <c r="B1712">
        <v>2345</v>
      </c>
      <c r="C1712" t="s">
        <v>3087</v>
      </c>
      <c r="D1712">
        <v>3041805</v>
      </c>
      <c r="E1712" t="s">
        <v>3071</v>
      </c>
      <c r="F1712">
        <v>7.6</v>
      </c>
      <c r="G1712" s="2">
        <v>42183.783067129632</v>
      </c>
      <c r="H1712" s="2">
        <v>44677.411122685182</v>
      </c>
    </row>
    <row r="1713" spans="1:8" x14ac:dyDescent="0.25">
      <c r="A1713" t="s">
        <v>4785</v>
      </c>
      <c r="B1713">
        <v>2494</v>
      </c>
      <c r="C1713" t="s">
        <v>3077</v>
      </c>
      <c r="D1713">
        <v>3077693</v>
      </c>
      <c r="E1713" t="s">
        <v>3071</v>
      </c>
      <c r="F1713">
        <v>7.58</v>
      </c>
      <c r="G1713" s="2">
        <v>44704.955567129633</v>
      </c>
      <c r="H1713" s="2">
        <v>44884.586111111108</v>
      </c>
    </row>
    <row r="1714" spans="1:8" x14ac:dyDescent="0.25">
      <c r="A1714" t="s">
        <v>4786</v>
      </c>
      <c r="B1714">
        <v>2112</v>
      </c>
      <c r="C1714" t="s">
        <v>3070</v>
      </c>
      <c r="D1714">
        <v>773702</v>
      </c>
      <c r="E1714" t="s">
        <v>1374</v>
      </c>
      <c r="F1714">
        <v>6.9</v>
      </c>
      <c r="G1714" s="2">
        <v>41205.756261574083</v>
      </c>
      <c r="H1714" s="2">
        <v>44744.142453703702</v>
      </c>
    </row>
    <row r="1715" spans="1:8" x14ac:dyDescent="0.25">
      <c r="A1715" t="s">
        <v>4787</v>
      </c>
      <c r="B1715">
        <v>1118</v>
      </c>
      <c r="C1715" t="s">
        <v>3087</v>
      </c>
      <c r="D1715">
        <v>4627092</v>
      </c>
      <c r="E1715" t="s">
        <v>3071</v>
      </c>
      <c r="F1715">
        <v>8.8000000000000007</v>
      </c>
      <c r="G1715" s="2">
        <v>44648.079143518517</v>
      </c>
      <c r="H1715" s="2">
        <v>44849.118715277778</v>
      </c>
    </row>
    <row r="1716" spans="1:8" x14ac:dyDescent="0.25">
      <c r="A1716" t="s">
        <v>4788</v>
      </c>
      <c r="B1716">
        <v>1528</v>
      </c>
      <c r="C1716" t="s">
        <v>3080</v>
      </c>
      <c r="D1716">
        <v>760450</v>
      </c>
      <c r="E1716" t="s">
        <v>1377</v>
      </c>
      <c r="F1716">
        <v>7.6</v>
      </c>
      <c r="G1716" s="2">
        <v>41419.466145833343</v>
      </c>
      <c r="H1716" s="2">
        <v>44730.440636574072</v>
      </c>
    </row>
    <row r="1717" spans="1:8" x14ac:dyDescent="0.25">
      <c r="A1717" t="s">
        <v>4789</v>
      </c>
      <c r="B1717">
        <v>1735</v>
      </c>
      <c r="C1717" t="s">
        <v>3087</v>
      </c>
      <c r="D1717">
        <v>862419</v>
      </c>
      <c r="E1717" t="s">
        <v>1374</v>
      </c>
      <c r="F1717">
        <v>8.77</v>
      </c>
      <c r="G1717" s="2">
        <v>40962.681956018518</v>
      </c>
      <c r="H1717" s="2">
        <v>44722.837708333333</v>
      </c>
    </row>
    <row r="1718" spans="1:8" x14ac:dyDescent="0.25">
      <c r="A1718" t="s">
        <v>4790</v>
      </c>
      <c r="B1718">
        <v>2482</v>
      </c>
      <c r="C1718" t="s">
        <v>3070</v>
      </c>
      <c r="D1718">
        <v>1468543</v>
      </c>
      <c r="E1718" t="s">
        <v>3071</v>
      </c>
      <c r="F1718">
        <v>5.56</v>
      </c>
      <c r="G1718" s="2">
        <v>43601.320775462962</v>
      </c>
      <c r="H1718" s="2">
        <v>44555.273680555547</v>
      </c>
    </row>
    <row r="1719" spans="1:8" x14ac:dyDescent="0.25">
      <c r="A1719" t="s">
        <v>4791</v>
      </c>
      <c r="B1719">
        <v>1723</v>
      </c>
      <c r="C1719" t="s">
        <v>3070</v>
      </c>
      <c r="D1719">
        <v>1537988</v>
      </c>
      <c r="E1719" t="s">
        <v>1374</v>
      </c>
      <c r="F1719">
        <v>6.44</v>
      </c>
      <c r="G1719" s="2">
        <v>41918.700798611113</v>
      </c>
      <c r="H1719" s="2">
        <v>44616.82267361111</v>
      </c>
    </row>
    <row r="1720" spans="1:8" x14ac:dyDescent="0.25">
      <c r="A1720" t="s">
        <v>4792</v>
      </c>
      <c r="B1720">
        <v>2076</v>
      </c>
      <c r="C1720" t="s">
        <v>3068</v>
      </c>
      <c r="D1720">
        <v>1534516</v>
      </c>
      <c r="E1720" t="s">
        <v>3071</v>
      </c>
      <c r="F1720">
        <v>6.18</v>
      </c>
      <c r="G1720" s="2">
        <v>43974.305532407408</v>
      </c>
      <c r="H1720" s="2">
        <v>44703.501145833332</v>
      </c>
    </row>
    <row r="1721" spans="1:8" x14ac:dyDescent="0.25">
      <c r="A1721" t="s">
        <v>4793</v>
      </c>
      <c r="B1721">
        <v>1507</v>
      </c>
      <c r="C1721" t="s">
        <v>3077</v>
      </c>
      <c r="D1721">
        <v>3178957</v>
      </c>
      <c r="E1721" t="s">
        <v>1374</v>
      </c>
      <c r="F1721">
        <v>9.49</v>
      </c>
      <c r="G1721" s="2">
        <v>42735.391400462962</v>
      </c>
      <c r="H1721" s="2">
        <v>44995.72693287037</v>
      </c>
    </row>
    <row r="1722" spans="1:8" x14ac:dyDescent="0.25">
      <c r="A1722" t="s">
        <v>4794</v>
      </c>
      <c r="B1722">
        <v>2300</v>
      </c>
      <c r="C1722" t="s">
        <v>3080</v>
      </c>
      <c r="D1722">
        <v>2136984</v>
      </c>
      <c r="E1722" t="s">
        <v>3071</v>
      </c>
      <c r="F1722">
        <v>6.52</v>
      </c>
      <c r="G1722" s="2">
        <v>44509.855127314811</v>
      </c>
      <c r="H1722" s="2">
        <v>44484.855127314811</v>
      </c>
    </row>
    <row r="1723" spans="1:8" x14ac:dyDescent="0.25">
      <c r="A1723" t="s">
        <v>4795</v>
      </c>
      <c r="B1723">
        <v>1450</v>
      </c>
      <c r="C1723" t="s">
        <v>3077</v>
      </c>
      <c r="D1723">
        <v>385516</v>
      </c>
      <c r="E1723" t="s">
        <v>1377</v>
      </c>
      <c r="F1723">
        <v>6.7</v>
      </c>
      <c r="G1723" s="2">
        <v>40291.725069444437</v>
      </c>
      <c r="H1723" s="2">
        <v>44758.509768518517</v>
      </c>
    </row>
    <row r="1724" spans="1:8" x14ac:dyDescent="0.25">
      <c r="A1724" t="s">
        <v>4796</v>
      </c>
      <c r="B1724">
        <v>2193</v>
      </c>
      <c r="C1724" t="s">
        <v>3068</v>
      </c>
      <c r="D1724">
        <v>766274</v>
      </c>
      <c r="E1724" t="s">
        <v>1374</v>
      </c>
      <c r="F1724">
        <v>7.71</v>
      </c>
      <c r="G1724" s="2">
        <v>44527.036006944443</v>
      </c>
      <c r="H1724" s="2">
        <v>45131.411782407413</v>
      </c>
    </row>
    <row r="1725" spans="1:8" x14ac:dyDescent="0.25">
      <c r="A1725" t="s">
        <v>4797</v>
      </c>
      <c r="B1725">
        <v>1807</v>
      </c>
      <c r="C1725" t="s">
        <v>3075</v>
      </c>
      <c r="D1725">
        <v>715910</v>
      </c>
      <c r="E1725" t="s">
        <v>3071</v>
      </c>
      <c r="F1725">
        <v>7.78</v>
      </c>
      <c r="G1725" s="2">
        <v>41915.279178240737</v>
      </c>
      <c r="H1725" s="2">
        <v>45084.541493055563</v>
      </c>
    </row>
    <row r="1726" spans="1:8" x14ac:dyDescent="0.25">
      <c r="A1726" t="s">
        <v>4798</v>
      </c>
      <c r="B1726">
        <v>1577</v>
      </c>
      <c r="C1726" t="s">
        <v>3077</v>
      </c>
      <c r="D1726">
        <v>684631</v>
      </c>
      <c r="E1726" t="s">
        <v>3071</v>
      </c>
      <c r="F1726">
        <v>9.8000000000000007</v>
      </c>
      <c r="G1726" s="2">
        <v>44620.460011574083</v>
      </c>
      <c r="H1726" s="2">
        <v>44618.460011574083</v>
      </c>
    </row>
    <row r="1727" spans="1:8" x14ac:dyDescent="0.25">
      <c r="A1727" t="s">
        <v>4799</v>
      </c>
      <c r="B1727">
        <v>2065</v>
      </c>
      <c r="C1727" t="s">
        <v>3077</v>
      </c>
      <c r="D1727">
        <v>4486213</v>
      </c>
      <c r="E1727" t="s">
        <v>1377</v>
      </c>
      <c r="F1727">
        <v>5.45</v>
      </c>
      <c r="G1727" s="2">
        <v>39808.508738425917</v>
      </c>
      <c r="H1727" s="2">
        <v>44729.249039351853</v>
      </c>
    </row>
    <row r="1728" spans="1:8" x14ac:dyDescent="0.25">
      <c r="A1728" t="s">
        <v>4800</v>
      </c>
      <c r="B1728">
        <v>2168</v>
      </c>
      <c r="C1728" t="s">
        <v>3077</v>
      </c>
      <c r="D1728">
        <v>3129058</v>
      </c>
      <c r="E1728" t="s">
        <v>3071</v>
      </c>
      <c r="F1728">
        <v>6.59</v>
      </c>
      <c r="G1728" s="2">
        <v>41345.194918981477</v>
      </c>
      <c r="H1728" s="2">
        <v>44592.893090277779</v>
      </c>
    </row>
    <row r="1729" spans="1:8" x14ac:dyDescent="0.25">
      <c r="A1729" t="s">
        <v>4801</v>
      </c>
      <c r="B1729">
        <v>1539</v>
      </c>
      <c r="C1729" t="s">
        <v>3080</v>
      </c>
      <c r="D1729">
        <v>583182</v>
      </c>
      <c r="E1729" t="s">
        <v>1377</v>
      </c>
      <c r="F1729">
        <v>9.17</v>
      </c>
      <c r="G1729" s="2">
        <v>41666.137187499997</v>
      </c>
      <c r="H1729" s="2">
        <v>44591.981770833343</v>
      </c>
    </row>
    <row r="1730" spans="1:8" x14ac:dyDescent="0.25">
      <c r="A1730" t="s">
        <v>4802</v>
      </c>
      <c r="B1730">
        <v>2212</v>
      </c>
      <c r="C1730" t="s">
        <v>3075</v>
      </c>
      <c r="D1730">
        <v>527458</v>
      </c>
      <c r="E1730" t="s">
        <v>3071</v>
      </c>
      <c r="F1730">
        <v>7.16</v>
      </c>
      <c r="G1730" s="2">
        <v>41587.182569444441</v>
      </c>
      <c r="H1730" s="2">
        <v>44865.760069444441</v>
      </c>
    </row>
    <row r="1731" spans="1:8" x14ac:dyDescent="0.25">
      <c r="A1731" t="s">
        <v>4803</v>
      </c>
      <c r="B1731">
        <v>2150</v>
      </c>
      <c r="C1731" t="s">
        <v>3068</v>
      </c>
      <c r="D1731">
        <v>4702880</v>
      </c>
      <c r="E1731" t="s">
        <v>1377</v>
      </c>
      <c r="F1731">
        <v>8.6300000000000008</v>
      </c>
      <c r="G1731" s="2">
        <v>40011.519826388889</v>
      </c>
      <c r="H1731" s="2">
        <v>44704.586782407408</v>
      </c>
    </row>
    <row r="1732" spans="1:8" x14ac:dyDescent="0.25">
      <c r="A1732" t="s">
        <v>4804</v>
      </c>
      <c r="B1732">
        <v>2093</v>
      </c>
      <c r="C1732" t="s">
        <v>3080</v>
      </c>
      <c r="D1732">
        <v>4319198</v>
      </c>
      <c r="E1732" t="s">
        <v>1377</v>
      </c>
      <c r="F1732">
        <v>7.42</v>
      </c>
      <c r="G1732" s="2">
        <v>44727.363668981481</v>
      </c>
      <c r="H1732" s="2">
        <v>44719.363668981481</v>
      </c>
    </row>
    <row r="1733" spans="1:8" x14ac:dyDescent="0.25">
      <c r="A1733" t="s">
        <v>4805</v>
      </c>
      <c r="B1733">
        <v>1480</v>
      </c>
      <c r="C1733" t="s">
        <v>3080</v>
      </c>
      <c r="D1733">
        <v>4336101</v>
      </c>
      <c r="E1733" t="s">
        <v>1374</v>
      </c>
      <c r="F1733">
        <v>6.69</v>
      </c>
      <c r="G1733" s="2">
        <v>44370.585057870368</v>
      </c>
      <c r="H1733" s="2">
        <v>45059.175451388888</v>
      </c>
    </row>
    <row r="1734" spans="1:8" x14ac:dyDescent="0.25">
      <c r="A1734" t="s">
        <v>4806</v>
      </c>
      <c r="B1734">
        <v>2428</v>
      </c>
      <c r="C1734" t="s">
        <v>3087</v>
      </c>
      <c r="D1734">
        <v>4748316</v>
      </c>
      <c r="E1734" t="s">
        <v>1377</v>
      </c>
      <c r="F1734">
        <v>6.36</v>
      </c>
      <c r="G1734" s="2">
        <v>43271.875937500001</v>
      </c>
      <c r="H1734" s="2">
        <v>45028.911446759259</v>
      </c>
    </row>
    <row r="1735" spans="1:8" x14ac:dyDescent="0.25">
      <c r="A1735" t="s">
        <v>4807</v>
      </c>
      <c r="B1735">
        <v>1640</v>
      </c>
      <c r="C1735" t="s">
        <v>3087</v>
      </c>
      <c r="D1735">
        <v>3467804</v>
      </c>
      <c r="E1735" t="s">
        <v>3071</v>
      </c>
      <c r="F1735">
        <v>5.51</v>
      </c>
      <c r="G1735" s="2">
        <v>41902.695439814823</v>
      </c>
      <c r="H1735" s="2">
        <v>44712.11928240741</v>
      </c>
    </row>
    <row r="1736" spans="1:8" x14ac:dyDescent="0.25">
      <c r="A1736" t="s">
        <v>4808</v>
      </c>
      <c r="B1736">
        <v>1770</v>
      </c>
      <c r="C1736" t="s">
        <v>3075</v>
      </c>
      <c r="D1736">
        <v>563998</v>
      </c>
      <c r="E1736" t="s">
        <v>1374</v>
      </c>
      <c r="F1736">
        <v>5.12</v>
      </c>
      <c r="G1736" s="2">
        <v>43118.159583333327</v>
      </c>
      <c r="H1736" s="2">
        <v>44528.768472222233</v>
      </c>
    </row>
    <row r="1737" spans="1:8" x14ac:dyDescent="0.25">
      <c r="A1737" t="s">
        <v>4809</v>
      </c>
      <c r="B1737">
        <v>2226</v>
      </c>
      <c r="C1737" t="s">
        <v>3070</v>
      </c>
      <c r="D1737">
        <v>3782558</v>
      </c>
      <c r="E1737" t="s">
        <v>3071</v>
      </c>
      <c r="F1737">
        <v>9.6199999999999992</v>
      </c>
      <c r="G1737" s="2">
        <v>43108.45590277778</v>
      </c>
      <c r="H1737" s="2">
        <v>44790.659178240741</v>
      </c>
    </row>
    <row r="1738" spans="1:8" x14ac:dyDescent="0.25">
      <c r="A1738" t="s">
        <v>4810</v>
      </c>
      <c r="B1738">
        <v>1255</v>
      </c>
      <c r="C1738" t="s">
        <v>3070</v>
      </c>
      <c r="D1738">
        <v>1756580</v>
      </c>
      <c r="E1738" t="s">
        <v>3071</v>
      </c>
      <c r="F1738">
        <v>5.1100000000000003</v>
      </c>
      <c r="G1738" s="2">
        <v>40828.170914351853</v>
      </c>
      <c r="H1738" s="2">
        <v>44706.260925925933</v>
      </c>
    </row>
    <row r="1739" spans="1:8" x14ac:dyDescent="0.25">
      <c r="A1739" t="s">
        <v>4811</v>
      </c>
      <c r="B1739">
        <v>1257</v>
      </c>
      <c r="C1739" t="s">
        <v>3080</v>
      </c>
      <c r="D1739">
        <v>956246</v>
      </c>
      <c r="E1739" t="s">
        <v>3071</v>
      </c>
      <c r="F1739">
        <v>7.91</v>
      </c>
      <c r="G1739" s="2">
        <v>42065.022916666669</v>
      </c>
      <c r="H1739" s="2">
        <v>44544.289803240739</v>
      </c>
    </row>
    <row r="1740" spans="1:8" x14ac:dyDescent="0.25">
      <c r="A1740" t="s">
        <v>4812</v>
      </c>
      <c r="B1740">
        <v>2383</v>
      </c>
      <c r="C1740" t="s">
        <v>3068</v>
      </c>
      <c r="D1740">
        <v>3424503</v>
      </c>
      <c r="E1740" t="s">
        <v>1374</v>
      </c>
      <c r="F1740">
        <v>8.49</v>
      </c>
      <c r="G1740" s="2">
        <v>41943.319571759261</v>
      </c>
      <c r="H1740" s="2">
        <v>45124.494618055563</v>
      </c>
    </row>
    <row r="1741" spans="1:8" x14ac:dyDescent="0.25">
      <c r="A1741" t="s">
        <v>4813</v>
      </c>
      <c r="B1741">
        <v>2030</v>
      </c>
      <c r="C1741" t="s">
        <v>3080</v>
      </c>
      <c r="D1741">
        <v>1043138</v>
      </c>
      <c r="E1741" t="s">
        <v>3071</v>
      </c>
      <c r="F1741">
        <v>9.6199999999999992</v>
      </c>
      <c r="G1741" s="2">
        <v>44680.32775462963</v>
      </c>
      <c r="H1741" s="2">
        <v>44788.696342592593</v>
      </c>
    </row>
    <row r="1742" spans="1:8" x14ac:dyDescent="0.25">
      <c r="A1742" t="s">
        <v>4814</v>
      </c>
      <c r="B1742">
        <v>1361</v>
      </c>
      <c r="C1742" t="s">
        <v>3087</v>
      </c>
      <c r="D1742">
        <v>2279444</v>
      </c>
      <c r="E1742" t="s">
        <v>1377</v>
      </c>
      <c r="F1742">
        <v>7.65</v>
      </c>
      <c r="G1742" s="2">
        <v>44421.996631944443</v>
      </c>
      <c r="H1742" s="2">
        <v>44859.286909722221</v>
      </c>
    </row>
    <row r="1743" spans="1:8" x14ac:dyDescent="0.25">
      <c r="A1743" t="s">
        <v>4815</v>
      </c>
      <c r="B1743">
        <v>1671</v>
      </c>
      <c r="C1743" t="s">
        <v>3068</v>
      </c>
      <c r="D1743">
        <v>1568929</v>
      </c>
      <c r="E1743" t="s">
        <v>1374</v>
      </c>
      <c r="F1743">
        <v>7</v>
      </c>
      <c r="G1743" s="2">
        <v>40092.901979166672</v>
      </c>
      <c r="H1743" s="2">
        <v>44855.548391203702</v>
      </c>
    </row>
    <row r="1744" spans="1:8" x14ac:dyDescent="0.25">
      <c r="A1744" t="s">
        <v>4816</v>
      </c>
      <c r="B1744">
        <v>1076</v>
      </c>
      <c r="C1744" t="s">
        <v>3075</v>
      </c>
      <c r="D1744">
        <v>3234946</v>
      </c>
      <c r="E1744" t="s">
        <v>3071</v>
      </c>
      <c r="F1744">
        <v>9.9</v>
      </c>
      <c r="G1744" s="2">
        <v>44126.324699074074</v>
      </c>
      <c r="H1744" s="2">
        <v>44713.255856481483</v>
      </c>
    </row>
    <row r="1745" spans="1:8" x14ac:dyDescent="0.25">
      <c r="A1745" t="s">
        <v>4817</v>
      </c>
      <c r="B1745">
        <v>1379</v>
      </c>
      <c r="C1745" t="s">
        <v>3077</v>
      </c>
      <c r="D1745">
        <v>4818913</v>
      </c>
      <c r="E1745" t="s">
        <v>1374</v>
      </c>
      <c r="F1745">
        <v>5.5</v>
      </c>
      <c r="G1745" s="2">
        <v>44249.112245370372</v>
      </c>
      <c r="H1745" s="2">
        <v>44907.255046296297</v>
      </c>
    </row>
    <row r="1746" spans="1:8" x14ac:dyDescent="0.25">
      <c r="A1746" t="s">
        <v>4818</v>
      </c>
      <c r="B1746">
        <v>2344</v>
      </c>
      <c r="C1746" t="s">
        <v>3077</v>
      </c>
      <c r="D1746">
        <v>2097992</v>
      </c>
      <c r="E1746" t="s">
        <v>1374</v>
      </c>
      <c r="F1746">
        <v>7.49</v>
      </c>
      <c r="G1746" s="2">
        <v>43147.624652777777</v>
      </c>
      <c r="H1746" s="2">
        <v>45054.836469907408</v>
      </c>
    </row>
    <row r="1747" spans="1:8" x14ac:dyDescent="0.25">
      <c r="A1747" t="s">
        <v>4819</v>
      </c>
      <c r="B1747">
        <v>1921</v>
      </c>
      <c r="C1747" t="s">
        <v>3080</v>
      </c>
      <c r="D1747">
        <v>4909824</v>
      </c>
      <c r="E1747" t="s">
        <v>1374</v>
      </c>
      <c r="F1747">
        <v>7.69</v>
      </c>
      <c r="G1747" s="2">
        <v>41032.618993055563</v>
      </c>
      <c r="H1747" s="2">
        <v>44642.417962962973</v>
      </c>
    </row>
    <row r="1748" spans="1:8" x14ac:dyDescent="0.25">
      <c r="A1748" t="s">
        <v>4820</v>
      </c>
      <c r="B1748">
        <v>2227</v>
      </c>
      <c r="C1748" t="s">
        <v>3087</v>
      </c>
      <c r="D1748">
        <v>3034497</v>
      </c>
      <c r="E1748" t="s">
        <v>1377</v>
      </c>
      <c r="F1748">
        <v>5.74</v>
      </c>
      <c r="G1748" s="2">
        <v>44435.346851851849</v>
      </c>
      <c r="H1748" s="2">
        <v>44984.324884259258</v>
      </c>
    </row>
    <row r="1749" spans="1:8" x14ac:dyDescent="0.25">
      <c r="A1749" t="s">
        <v>4821</v>
      </c>
      <c r="B1749">
        <v>1885</v>
      </c>
      <c r="C1749" t="s">
        <v>3068</v>
      </c>
      <c r="D1749">
        <v>2048062</v>
      </c>
      <c r="E1749" t="s">
        <v>1377</v>
      </c>
      <c r="F1749">
        <v>7.7</v>
      </c>
      <c r="G1749" s="2">
        <v>44448.573136574072</v>
      </c>
      <c r="H1749" s="2">
        <v>45105.951006944437</v>
      </c>
    </row>
    <row r="1750" spans="1:8" x14ac:dyDescent="0.25">
      <c r="A1750" t="s">
        <v>4822</v>
      </c>
      <c r="B1750">
        <v>1302</v>
      </c>
      <c r="C1750" t="s">
        <v>3080</v>
      </c>
      <c r="D1750">
        <v>3650418</v>
      </c>
      <c r="E1750" t="s">
        <v>1374</v>
      </c>
      <c r="F1750">
        <v>5.61</v>
      </c>
      <c r="G1750" s="2">
        <v>43138.010474537034</v>
      </c>
      <c r="H1750" s="2">
        <v>44897.695613425924</v>
      </c>
    </row>
    <row r="1751" spans="1:8" x14ac:dyDescent="0.25">
      <c r="A1751" t="s">
        <v>4823</v>
      </c>
      <c r="B1751">
        <v>1666</v>
      </c>
      <c r="C1751" t="s">
        <v>3075</v>
      </c>
      <c r="D1751">
        <v>2980216</v>
      </c>
      <c r="E1751" t="s">
        <v>1374</v>
      </c>
      <c r="F1751">
        <v>7.37</v>
      </c>
      <c r="G1751" s="2">
        <v>40505.473946759259</v>
      </c>
      <c r="H1751" s="2">
        <v>44471.940023148149</v>
      </c>
    </row>
    <row r="1752" spans="1:8" x14ac:dyDescent="0.25">
      <c r="A1752" t="s">
        <v>4824</v>
      </c>
      <c r="B1752">
        <v>2471</v>
      </c>
      <c r="C1752" t="s">
        <v>3068</v>
      </c>
      <c r="D1752">
        <v>3957570</v>
      </c>
      <c r="E1752" t="s">
        <v>3071</v>
      </c>
      <c r="F1752">
        <v>8.1999999999999993</v>
      </c>
      <c r="G1752" s="2">
        <v>43722.796875</v>
      </c>
      <c r="H1752" s="2">
        <v>44959.043796296297</v>
      </c>
    </row>
    <row r="1753" spans="1:8" x14ac:dyDescent="0.25">
      <c r="A1753" t="s">
        <v>4825</v>
      </c>
      <c r="B1753">
        <v>1828</v>
      </c>
      <c r="C1753" t="s">
        <v>3068</v>
      </c>
      <c r="D1753">
        <v>3062299</v>
      </c>
      <c r="E1753" t="s">
        <v>1377</v>
      </c>
      <c r="F1753">
        <v>5.1100000000000003</v>
      </c>
      <c r="G1753" s="2">
        <v>44420.292303240742</v>
      </c>
      <c r="H1753" s="2">
        <v>44733.012048611112</v>
      </c>
    </row>
    <row r="1754" spans="1:8" x14ac:dyDescent="0.25">
      <c r="A1754" t="s">
        <v>4826</v>
      </c>
      <c r="B1754">
        <v>1273</v>
      </c>
      <c r="C1754" t="s">
        <v>3087</v>
      </c>
      <c r="D1754">
        <v>3195782</v>
      </c>
      <c r="E1754" t="s">
        <v>3071</v>
      </c>
      <c r="F1754">
        <v>6.28</v>
      </c>
      <c r="G1754" s="2">
        <v>44106.589699074073</v>
      </c>
      <c r="H1754" s="2">
        <v>44574.394780092603</v>
      </c>
    </row>
    <row r="1755" spans="1:8" x14ac:dyDescent="0.25">
      <c r="A1755" t="s">
        <v>4827</v>
      </c>
      <c r="B1755">
        <v>1016</v>
      </c>
      <c r="C1755" t="s">
        <v>3077</v>
      </c>
      <c r="D1755">
        <v>3805913</v>
      </c>
      <c r="E1755" t="s">
        <v>1377</v>
      </c>
      <c r="F1755">
        <v>5.35</v>
      </c>
      <c r="G1755" s="2">
        <v>42086.448136574072</v>
      </c>
      <c r="H1755" s="2">
        <v>44505.407442129632</v>
      </c>
    </row>
    <row r="1756" spans="1:8" x14ac:dyDescent="0.25">
      <c r="A1756" t="s">
        <v>4828</v>
      </c>
      <c r="B1756">
        <v>1794</v>
      </c>
      <c r="C1756" t="s">
        <v>3075</v>
      </c>
      <c r="D1756">
        <v>3252069</v>
      </c>
      <c r="E1756" t="s">
        <v>3071</v>
      </c>
      <c r="F1756">
        <v>5.69</v>
      </c>
      <c r="G1756" s="2">
        <v>44265.910798611112</v>
      </c>
      <c r="H1756" s="2">
        <v>44957.00273148148</v>
      </c>
    </row>
    <row r="1757" spans="1:8" x14ac:dyDescent="0.25">
      <c r="A1757" t="s">
        <v>4829</v>
      </c>
      <c r="B1757">
        <v>2365</v>
      </c>
      <c r="C1757" t="s">
        <v>3075</v>
      </c>
      <c r="D1757">
        <v>251858</v>
      </c>
      <c r="E1757" t="s">
        <v>1377</v>
      </c>
      <c r="F1757">
        <v>6.84</v>
      </c>
      <c r="G1757" s="2">
        <v>43942.871388888889</v>
      </c>
      <c r="H1757" s="2">
        <v>44966.056215277778</v>
      </c>
    </row>
    <row r="1758" spans="1:8" x14ac:dyDescent="0.25">
      <c r="A1758" t="s">
        <v>4830</v>
      </c>
      <c r="B1758">
        <v>2139</v>
      </c>
      <c r="C1758" t="s">
        <v>3070</v>
      </c>
      <c r="D1758">
        <v>3897797</v>
      </c>
      <c r="E1758" t="s">
        <v>1374</v>
      </c>
      <c r="F1758">
        <v>6.71</v>
      </c>
      <c r="G1758" s="2">
        <v>42691.782627314817</v>
      </c>
      <c r="H1758" s="2">
        <v>44636.950983796298</v>
      </c>
    </row>
    <row r="1759" spans="1:8" x14ac:dyDescent="0.25">
      <c r="A1759" t="s">
        <v>4831</v>
      </c>
      <c r="B1759">
        <v>2263</v>
      </c>
      <c r="C1759" t="s">
        <v>3087</v>
      </c>
      <c r="D1759">
        <v>4210580</v>
      </c>
      <c r="E1759" t="s">
        <v>1374</v>
      </c>
      <c r="F1759">
        <v>8.14</v>
      </c>
      <c r="G1759" s="2">
        <v>44484.054965277777</v>
      </c>
      <c r="H1759" s="2">
        <v>45032.364872685182</v>
      </c>
    </row>
    <row r="1760" spans="1:8" x14ac:dyDescent="0.25">
      <c r="A1760" t="s">
        <v>4832</v>
      </c>
      <c r="B1760">
        <v>1871</v>
      </c>
      <c r="C1760" t="s">
        <v>3080</v>
      </c>
      <c r="D1760">
        <v>4942118</v>
      </c>
      <c r="E1760" t="s">
        <v>3071</v>
      </c>
      <c r="F1760">
        <v>5.65</v>
      </c>
      <c r="G1760" s="2">
        <v>42090.946168981478</v>
      </c>
      <c r="H1760" s="2">
        <v>44478.449942129628</v>
      </c>
    </row>
    <row r="1761" spans="1:8" x14ac:dyDescent="0.25">
      <c r="A1761" t="s">
        <v>4833</v>
      </c>
      <c r="B1761">
        <v>2452</v>
      </c>
      <c r="C1761" t="s">
        <v>3068</v>
      </c>
      <c r="D1761">
        <v>3241969</v>
      </c>
      <c r="E1761" t="s">
        <v>3071</v>
      </c>
      <c r="F1761">
        <v>9.89</v>
      </c>
      <c r="G1761" s="2">
        <v>43291.601064814808</v>
      </c>
      <c r="H1761" s="2">
        <v>45005.107245370367</v>
      </c>
    </row>
    <row r="1762" spans="1:8" x14ac:dyDescent="0.25">
      <c r="A1762" t="s">
        <v>4834</v>
      </c>
      <c r="B1762">
        <v>1662</v>
      </c>
      <c r="C1762" t="s">
        <v>3080</v>
      </c>
      <c r="D1762">
        <v>4619317</v>
      </c>
      <c r="E1762" t="s">
        <v>3071</v>
      </c>
      <c r="F1762">
        <v>6.24</v>
      </c>
      <c r="G1762" s="2">
        <v>41555.390694444453</v>
      </c>
      <c r="H1762" s="2">
        <v>44918.16609953704</v>
      </c>
    </row>
    <row r="1763" spans="1:8" x14ac:dyDescent="0.25">
      <c r="A1763" t="s">
        <v>4835</v>
      </c>
      <c r="B1763">
        <v>1317</v>
      </c>
      <c r="C1763" t="s">
        <v>3077</v>
      </c>
      <c r="D1763">
        <v>2724616</v>
      </c>
      <c r="E1763" t="s">
        <v>1377</v>
      </c>
      <c r="F1763">
        <v>9.81</v>
      </c>
      <c r="G1763" s="2">
        <v>44006.868402777778</v>
      </c>
      <c r="H1763" s="2">
        <v>44991.753113425933</v>
      </c>
    </row>
    <row r="1764" spans="1:8" x14ac:dyDescent="0.25">
      <c r="A1764" t="s">
        <v>4836</v>
      </c>
      <c r="B1764">
        <v>1132</v>
      </c>
      <c r="C1764" t="s">
        <v>3070</v>
      </c>
      <c r="D1764">
        <v>1386651</v>
      </c>
      <c r="E1764" t="s">
        <v>1377</v>
      </c>
      <c r="F1764">
        <v>5.85</v>
      </c>
      <c r="G1764" s="2">
        <v>42430.246435185189</v>
      </c>
      <c r="H1764" s="2">
        <v>44762.793032407397</v>
      </c>
    </row>
    <row r="1765" spans="1:8" x14ac:dyDescent="0.25">
      <c r="A1765" t="s">
        <v>4837</v>
      </c>
      <c r="B1765">
        <v>1704</v>
      </c>
      <c r="C1765" t="s">
        <v>3080</v>
      </c>
      <c r="D1765">
        <v>1536611</v>
      </c>
      <c r="E1765" t="s">
        <v>1377</v>
      </c>
      <c r="F1765">
        <v>7.81</v>
      </c>
      <c r="G1765" s="2">
        <v>40502.435578703713</v>
      </c>
      <c r="H1765" s="2">
        <v>44598.532731481479</v>
      </c>
    </row>
    <row r="1766" spans="1:8" x14ac:dyDescent="0.25">
      <c r="A1766" t="s">
        <v>4838</v>
      </c>
      <c r="B1766">
        <v>2224</v>
      </c>
      <c r="C1766" t="s">
        <v>3068</v>
      </c>
      <c r="D1766">
        <v>1108434</v>
      </c>
      <c r="E1766" t="s">
        <v>1377</v>
      </c>
      <c r="F1766">
        <v>8.6199999999999992</v>
      </c>
      <c r="G1766" s="2">
        <v>43553.373738425929</v>
      </c>
      <c r="H1766" s="2">
        <v>44683.578634259262</v>
      </c>
    </row>
    <row r="1767" spans="1:8" x14ac:dyDescent="0.25">
      <c r="A1767" t="s">
        <v>4839</v>
      </c>
      <c r="B1767">
        <v>2165</v>
      </c>
      <c r="C1767" t="s">
        <v>3075</v>
      </c>
      <c r="D1767">
        <v>980252</v>
      </c>
      <c r="E1767" t="s">
        <v>1377</v>
      </c>
      <c r="F1767">
        <v>9.32</v>
      </c>
      <c r="G1767" s="2">
        <v>40442.188680555562</v>
      </c>
      <c r="H1767" s="2">
        <v>44972.332442129627</v>
      </c>
    </row>
    <row r="1768" spans="1:8" x14ac:dyDescent="0.25">
      <c r="A1768" t="s">
        <v>4840</v>
      </c>
      <c r="B1768">
        <v>1399</v>
      </c>
      <c r="C1768" t="s">
        <v>3068</v>
      </c>
      <c r="D1768">
        <v>194002</v>
      </c>
      <c r="E1768" t="s">
        <v>1377</v>
      </c>
      <c r="F1768">
        <v>6.17</v>
      </c>
      <c r="G1768" s="2">
        <v>42070.760046296287</v>
      </c>
      <c r="H1768" s="2">
        <v>45061.381458333337</v>
      </c>
    </row>
    <row r="1769" spans="1:8" x14ac:dyDescent="0.25">
      <c r="A1769" t="s">
        <v>4841</v>
      </c>
      <c r="B1769">
        <v>1778</v>
      </c>
      <c r="C1769" t="s">
        <v>3087</v>
      </c>
      <c r="D1769">
        <v>1071983</v>
      </c>
      <c r="E1769" t="s">
        <v>1377</v>
      </c>
      <c r="F1769">
        <v>9.39</v>
      </c>
      <c r="G1769" s="2">
        <v>43786.578912037039</v>
      </c>
      <c r="H1769" s="2">
        <v>45079.984247685177</v>
      </c>
    </row>
    <row r="1770" spans="1:8" x14ac:dyDescent="0.25">
      <c r="A1770" t="s">
        <v>4842</v>
      </c>
      <c r="B1770">
        <v>1995</v>
      </c>
      <c r="C1770" t="s">
        <v>3087</v>
      </c>
      <c r="D1770">
        <v>3383988</v>
      </c>
      <c r="E1770" t="s">
        <v>1374</v>
      </c>
      <c r="F1770">
        <v>5.54</v>
      </c>
      <c r="G1770" s="2">
        <v>43668.547326388893</v>
      </c>
      <c r="H1770" s="2">
        <v>44576.53230324074</v>
      </c>
    </row>
    <row r="1771" spans="1:8" x14ac:dyDescent="0.25">
      <c r="A1771" t="s">
        <v>4843</v>
      </c>
      <c r="B1771">
        <v>2144</v>
      </c>
      <c r="C1771" t="s">
        <v>3080</v>
      </c>
      <c r="D1771">
        <v>2749168</v>
      </c>
      <c r="E1771" t="s">
        <v>1374</v>
      </c>
      <c r="F1771">
        <v>9.2100000000000009</v>
      </c>
      <c r="G1771" s="2">
        <v>42549.979930555557</v>
      </c>
      <c r="H1771" s="2">
        <v>44785.444918981477</v>
      </c>
    </row>
    <row r="1772" spans="1:8" x14ac:dyDescent="0.25">
      <c r="A1772" t="s">
        <v>4844</v>
      </c>
      <c r="B1772">
        <v>1886</v>
      </c>
      <c r="C1772" t="s">
        <v>3070</v>
      </c>
      <c r="D1772">
        <v>2680062</v>
      </c>
      <c r="E1772" t="s">
        <v>1377</v>
      </c>
      <c r="F1772">
        <v>5.28</v>
      </c>
      <c r="G1772" s="2">
        <v>40612.06490740741</v>
      </c>
      <c r="H1772" s="2">
        <v>44778.914224537039</v>
      </c>
    </row>
    <row r="1773" spans="1:8" x14ac:dyDescent="0.25">
      <c r="A1773" t="s">
        <v>4845</v>
      </c>
      <c r="B1773">
        <v>2307</v>
      </c>
      <c r="C1773" t="s">
        <v>3068</v>
      </c>
      <c r="D1773">
        <v>4825842</v>
      </c>
      <c r="E1773" t="s">
        <v>3071</v>
      </c>
      <c r="F1773">
        <v>6.7</v>
      </c>
      <c r="G1773" s="2">
        <v>42460.777002314811</v>
      </c>
      <c r="H1773" s="2">
        <v>45124.691111111111</v>
      </c>
    </row>
    <row r="1774" spans="1:8" x14ac:dyDescent="0.25">
      <c r="A1774" t="s">
        <v>4846</v>
      </c>
      <c r="B1774">
        <v>2108</v>
      </c>
      <c r="C1774" t="s">
        <v>3070</v>
      </c>
      <c r="D1774">
        <v>3706685</v>
      </c>
      <c r="E1774" t="s">
        <v>1374</v>
      </c>
      <c r="F1774">
        <v>7.11</v>
      </c>
      <c r="G1774" s="2">
        <v>42571.861134259263</v>
      </c>
      <c r="H1774" s="2">
        <v>44505.721331018518</v>
      </c>
    </row>
    <row r="1775" spans="1:8" x14ac:dyDescent="0.25">
      <c r="A1775" t="s">
        <v>4847</v>
      </c>
      <c r="B1775">
        <v>1360</v>
      </c>
      <c r="C1775" t="s">
        <v>3070</v>
      </c>
      <c r="D1775">
        <v>3254150</v>
      </c>
      <c r="E1775" t="s">
        <v>1377</v>
      </c>
      <c r="F1775">
        <v>7.29</v>
      </c>
      <c r="G1775" s="2">
        <v>41638.174375000002</v>
      </c>
      <c r="H1775" s="2">
        <v>44588.854988425926</v>
      </c>
    </row>
    <row r="1776" spans="1:8" x14ac:dyDescent="0.25">
      <c r="A1776" t="s">
        <v>4848</v>
      </c>
      <c r="B1776">
        <v>1384</v>
      </c>
      <c r="C1776" t="s">
        <v>3068</v>
      </c>
      <c r="D1776">
        <v>403034</v>
      </c>
      <c r="E1776" t="s">
        <v>1377</v>
      </c>
      <c r="F1776">
        <v>7.6</v>
      </c>
      <c r="G1776" s="2">
        <v>41732.016782407409</v>
      </c>
      <c r="H1776" s="2">
        <v>44643.951226851852</v>
      </c>
    </row>
    <row r="1777" spans="1:8" x14ac:dyDescent="0.25">
      <c r="A1777" t="s">
        <v>4849</v>
      </c>
      <c r="B1777">
        <v>1376</v>
      </c>
      <c r="C1777" t="s">
        <v>3087</v>
      </c>
      <c r="D1777">
        <v>3527335</v>
      </c>
      <c r="E1777" t="s">
        <v>3071</v>
      </c>
      <c r="F1777">
        <v>9.49</v>
      </c>
      <c r="G1777" s="2">
        <v>41855.210972222223</v>
      </c>
      <c r="H1777" s="2">
        <v>45003.288854166669</v>
      </c>
    </row>
    <row r="1778" spans="1:8" x14ac:dyDescent="0.25">
      <c r="A1778" t="s">
        <v>4850</v>
      </c>
      <c r="B1778">
        <v>1974</v>
      </c>
      <c r="C1778" t="s">
        <v>3070</v>
      </c>
      <c r="D1778">
        <v>2983370</v>
      </c>
      <c r="E1778" t="s">
        <v>3071</v>
      </c>
      <c r="F1778">
        <v>9.41</v>
      </c>
      <c r="G1778" s="2">
        <v>41078.616979166669</v>
      </c>
      <c r="H1778" s="2">
        <v>44472.516180555547</v>
      </c>
    </row>
    <row r="1779" spans="1:8" x14ac:dyDescent="0.25">
      <c r="A1779" t="s">
        <v>4851</v>
      </c>
      <c r="B1779">
        <v>1803</v>
      </c>
      <c r="C1779" t="s">
        <v>3077</v>
      </c>
      <c r="D1779">
        <v>4878767</v>
      </c>
      <c r="E1779" t="s">
        <v>1374</v>
      </c>
      <c r="F1779">
        <v>8.67</v>
      </c>
      <c r="G1779" s="2">
        <v>41883.569513888891</v>
      </c>
      <c r="H1779" s="2">
        <v>44717.957754629628</v>
      </c>
    </row>
    <row r="1780" spans="1:8" x14ac:dyDescent="0.25">
      <c r="A1780" t="s">
        <v>4852</v>
      </c>
      <c r="B1780">
        <v>2006</v>
      </c>
      <c r="C1780" t="s">
        <v>3068</v>
      </c>
      <c r="D1780">
        <v>2761819</v>
      </c>
      <c r="E1780" t="s">
        <v>1374</v>
      </c>
      <c r="F1780">
        <v>8.34</v>
      </c>
      <c r="G1780" s="2">
        <v>42229.13721064815</v>
      </c>
      <c r="H1780" s="2">
        <v>44662.497743055559</v>
      </c>
    </row>
    <row r="1781" spans="1:8" x14ac:dyDescent="0.25">
      <c r="A1781" t="s">
        <v>4853</v>
      </c>
      <c r="B1781">
        <v>1469</v>
      </c>
      <c r="C1781" t="s">
        <v>3080</v>
      </c>
      <c r="D1781">
        <v>438763</v>
      </c>
      <c r="E1781" t="s">
        <v>3071</v>
      </c>
      <c r="F1781">
        <v>6.88</v>
      </c>
      <c r="G1781" s="2">
        <v>43155.131805555553</v>
      </c>
      <c r="H1781" s="2">
        <v>44827.514513888891</v>
      </c>
    </row>
    <row r="1782" spans="1:8" x14ac:dyDescent="0.25">
      <c r="A1782" t="s">
        <v>4854</v>
      </c>
      <c r="B1782">
        <v>1990</v>
      </c>
      <c r="C1782" t="s">
        <v>3075</v>
      </c>
      <c r="D1782">
        <v>191442</v>
      </c>
      <c r="E1782" t="s">
        <v>3071</v>
      </c>
      <c r="F1782">
        <v>7.17</v>
      </c>
      <c r="G1782" s="2">
        <v>41573.794247685182</v>
      </c>
      <c r="H1782" s="2">
        <v>44897.975821759261</v>
      </c>
    </row>
    <row r="1783" spans="1:8" x14ac:dyDescent="0.25">
      <c r="A1783" t="s">
        <v>4855</v>
      </c>
      <c r="B1783">
        <v>1614</v>
      </c>
      <c r="C1783" t="s">
        <v>3077</v>
      </c>
      <c r="D1783">
        <v>3182829</v>
      </c>
      <c r="E1783" t="s">
        <v>1377</v>
      </c>
      <c r="F1783">
        <v>9.1</v>
      </c>
      <c r="G1783" s="2">
        <v>44423.033784722233</v>
      </c>
      <c r="H1783" s="2">
        <v>44923.802951388891</v>
      </c>
    </row>
    <row r="1784" spans="1:8" x14ac:dyDescent="0.25">
      <c r="A1784" t="s">
        <v>4856</v>
      </c>
      <c r="B1784">
        <v>1746</v>
      </c>
      <c r="C1784" t="s">
        <v>3068</v>
      </c>
      <c r="D1784">
        <v>3699026</v>
      </c>
      <c r="E1784" t="s">
        <v>1377</v>
      </c>
      <c r="F1784">
        <v>7.53</v>
      </c>
      <c r="G1784" s="2">
        <v>41561.077719907407</v>
      </c>
      <c r="H1784" s="2">
        <v>44743.62939814815</v>
      </c>
    </row>
    <row r="1785" spans="1:8" x14ac:dyDescent="0.25">
      <c r="A1785" t="s">
        <v>4857</v>
      </c>
      <c r="B1785">
        <v>1112</v>
      </c>
      <c r="C1785" t="s">
        <v>3075</v>
      </c>
      <c r="D1785">
        <v>4512179</v>
      </c>
      <c r="E1785" t="s">
        <v>3071</v>
      </c>
      <c r="F1785">
        <v>9.41</v>
      </c>
      <c r="G1785" s="2">
        <v>43943.026956018519</v>
      </c>
      <c r="H1785" s="2">
        <v>44981.482002314813</v>
      </c>
    </row>
    <row r="1786" spans="1:8" x14ac:dyDescent="0.25">
      <c r="A1786" t="s">
        <v>4858</v>
      </c>
      <c r="B1786">
        <v>2295</v>
      </c>
      <c r="C1786" t="s">
        <v>3080</v>
      </c>
      <c r="D1786">
        <v>3836891</v>
      </c>
      <c r="E1786" t="s">
        <v>1377</v>
      </c>
      <c r="F1786">
        <v>9.81</v>
      </c>
      <c r="G1786" s="2">
        <v>42210.266909722217</v>
      </c>
      <c r="H1786" s="2">
        <v>44692.520497685182</v>
      </c>
    </row>
    <row r="1787" spans="1:8" x14ac:dyDescent="0.25">
      <c r="A1787" t="s">
        <v>4859</v>
      </c>
      <c r="B1787">
        <v>1037</v>
      </c>
      <c r="C1787" t="s">
        <v>3075</v>
      </c>
      <c r="D1787">
        <v>4481441</v>
      </c>
      <c r="E1787" t="s">
        <v>1374</v>
      </c>
      <c r="F1787">
        <v>5.5</v>
      </c>
      <c r="G1787" s="2">
        <v>40940.031226851846</v>
      </c>
      <c r="H1787" s="2">
        <v>44708.515231481477</v>
      </c>
    </row>
    <row r="1788" spans="1:8" x14ac:dyDescent="0.25">
      <c r="A1788" t="s">
        <v>4860</v>
      </c>
      <c r="B1788">
        <v>2260</v>
      </c>
      <c r="C1788" t="s">
        <v>3068</v>
      </c>
      <c r="D1788">
        <v>1360091</v>
      </c>
      <c r="E1788" t="s">
        <v>1374</v>
      </c>
      <c r="F1788">
        <v>7.19</v>
      </c>
      <c r="G1788" s="2">
        <v>40203.540925925918</v>
      </c>
      <c r="H1788" s="2">
        <v>44789.918749999997</v>
      </c>
    </row>
    <row r="1789" spans="1:8" x14ac:dyDescent="0.25">
      <c r="A1789" t="s">
        <v>4861</v>
      </c>
      <c r="B1789">
        <v>2340</v>
      </c>
      <c r="C1789" t="s">
        <v>3068</v>
      </c>
      <c r="D1789">
        <v>3408816</v>
      </c>
      <c r="E1789" t="s">
        <v>1374</v>
      </c>
      <c r="F1789">
        <v>6.24</v>
      </c>
      <c r="G1789" s="2">
        <v>44303.961319444446</v>
      </c>
      <c r="H1789" s="2">
        <v>44943.354837962957</v>
      </c>
    </row>
    <row r="1790" spans="1:8" x14ac:dyDescent="0.25">
      <c r="A1790" t="s">
        <v>4862</v>
      </c>
      <c r="B1790">
        <v>1495</v>
      </c>
      <c r="C1790" t="s">
        <v>3087</v>
      </c>
      <c r="D1790">
        <v>2647182</v>
      </c>
      <c r="E1790" t="s">
        <v>3071</v>
      </c>
      <c r="F1790">
        <v>5.67</v>
      </c>
      <c r="G1790" s="2">
        <v>43811.02915509259</v>
      </c>
      <c r="H1790" s="2">
        <v>44642.740601851852</v>
      </c>
    </row>
    <row r="1791" spans="1:8" x14ac:dyDescent="0.25">
      <c r="A1791" t="s">
        <v>4863</v>
      </c>
      <c r="B1791">
        <v>1142</v>
      </c>
      <c r="C1791" t="s">
        <v>3077</v>
      </c>
      <c r="D1791">
        <v>3627825</v>
      </c>
      <c r="E1791" t="s">
        <v>1374</v>
      </c>
      <c r="F1791">
        <v>7.47</v>
      </c>
      <c r="G1791" s="2">
        <v>43525.301793981482</v>
      </c>
      <c r="H1791" s="2">
        <v>44957.982581018521</v>
      </c>
    </row>
    <row r="1792" spans="1:8" x14ac:dyDescent="0.25">
      <c r="A1792" t="s">
        <v>4864</v>
      </c>
      <c r="B1792">
        <v>1132</v>
      </c>
      <c r="C1792" t="s">
        <v>3087</v>
      </c>
      <c r="D1792">
        <v>4583743</v>
      </c>
      <c r="E1792" t="s">
        <v>1374</v>
      </c>
      <c r="F1792">
        <v>7.97</v>
      </c>
      <c r="G1792" s="2">
        <v>43050.999293981477</v>
      </c>
      <c r="H1792" s="2">
        <v>44502.866759259261</v>
      </c>
    </row>
    <row r="1793" spans="1:8" x14ac:dyDescent="0.25">
      <c r="A1793" t="s">
        <v>4865</v>
      </c>
      <c r="B1793">
        <v>1360</v>
      </c>
      <c r="C1793" t="s">
        <v>3070</v>
      </c>
      <c r="D1793">
        <v>4602233</v>
      </c>
      <c r="E1793" t="s">
        <v>1377</v>
      </c>
      <c r="F1793">
        <v>7.28</v>
      </c>
      <c r="G1793" s="2">
        <v>42626.954872685194</v>
      </c>
      <c r="H1793" s="2">
        <v>44957.074108796303</v>
      </c>
    </row>
    <row r="1794" spans="1:8" x14ac:dyDescent="0.25">
      <c r="A1794" t="s">
        <v>4866</v>
      </c>
      <c r="B1794">
        <v>1536</v>
      </c>
      <c r="C1794" t="s">
        <v>3077</v>
      </c>
      <c r="D1794">
        <v>2790690</v>
      </c>
      <c r="E1794" t="s">
        <v>1377</v>
      </c>
      <c r="F1794">
        <v>7.32</v>
      </c>
      <c r="G1794" s="2">
        <v>44436.072939814818</v>
      </c>
      <c r="H1794" s="2">
        <v>44620.804062499999</v>
      </c>
    </row>
    <row r="1795" spans="1:8" x14ac:dyDescent="0.25">
      <c r="A1795" t="s">
        <v>4867</v>
      </c>
      <c r="B1795">
        <v>2024</v>
      </c>
      <c r="C1795" t="s">
        <v>3077</v>
      </c>
      <c r="D1795">
        <v>3727718</v>
      </c>
      <c r="E1795" t="s">
        <v>1377</v>
      </c>
      <c r="F1795">
        <v>7.2</v>
      </c>
      <c r="G1795" s="2">
        <v>41688.304212962961</v>
      </c>
      <c r="H1795" s="2">
        <v>44707.412731481483</v>
      </c>
    </row>
    <row r="1796" spans="1:8" x14ac:dyDescent="0.25">
      <c r="A1796" t="s">
        <v>4868</v>
      </c>
      <c r="B1796">
        <v>1784</v>
      </c>
      <c r="C1796" t="s">
        <v>3080</v>
      </c>
      <c r="D1796">
        <v>3805853</v>
      </c>
      <c r="E1796" t="s">
        <v>1377</v>
      </c>
      <c r="F1796">
        <v>6.17</v>
      </c>
      <c r="G1796" s="2">
        <v>42993.075208333343</v>
      </c>
      <c r="H1796" s="2">
        <v>44914.955625000002</v>
      </c>
    </row>
    <row r="1797" spans="1:8" x14ac:dyDescent="0.25">
      <c r="A1797" t="s">
        <v>4869</v>
      </c>
      <c r="B1797">
        <v>2084</v>
      </c>
      <c r="C1797" t="s">
        <v>3087</v>
      </c>
      <c r="D1797">
        <v>1535958</v>
      </c>
      <c r="E1797" t="s">
        <v>1377</v>
      </c>
      <c r="F1797">
        <v>6.72</v>
      </c>
      <c r="G1797" s="2">
        <v>44102.851342592592</v>
      </c>
      <c r="H1797" s="2">
        <v>45098.900613425933</v>
      </c>
    </row>
    <row r="1798" spans="1:8" x14ac:dyDescent="0.25">
      <c r="A1798" t="s">
        <v>4870</v>
      </c>
      <c r="B1798">
        <v>1320</v>
      </c>
      <c r="C1798" t="s">
        <v>3075</v>
      </c>
      <c r="D1798">
        <v>2881656</v>
      </c>
      <c r="E1798" t="s">
        <v>1377</v>
      </c>
      <c r="F1798">
        <v>7.66</v>
      </c>
      <c r="G1798" s="2">
        <v>41507.289502314823</v>
      </c>
      <c r="H1798" s="2">
        <v>45052.58152777778</v>
      </c>
    </row>
    <row r="1799" spans="1:8" x14ac:dyDescent="0.25">
      <c r="A1799" t="s">
        <v>4871</v>
      </c>
      <c r="B1799">
        <v>2491</v>
      </c>
      <c r="C1799" t="s">
        <v>3070</v>
      </c>
      <c r="D1799">
        <v>2199573</v>
      </c>
      <c r="E1799" t="s">
        <v>3071</v>
      </c>
      <c r="F1799">
        <v>9.4</v>
      </c>
      <c r="G1799" s="2">
        <v>41016.861296296287</v>
      </c>
      <c r="H1799" s="2">
        <v>45085.754687499997</v>
      </c>
    </row>
    <row r="1800" spans="1:8" x14ac:dyDescent="0.25">
      <c r="A1800" t="s">
        <v>4872</v>
      </c>
      <c r="B1800">
        <v>1521</v>
      </c>
      <c r="C1800" t="s">
        <v>3087</v>
      </c>
      <c r="D1800">
        <v>3057715</v>
      </c>
      <c r="E1800" t="s">
        <v>1374</v>
      </c>
      <c r="F1800">
        <v>5.65</v>
      </c>
      <c r="G1800" s="2">
        <v>39852.29787037037</v>
      </c>
      <c r="H1800" s="2">
        <v>44622.073472222219</v>
      </c>
    </row>
    <row r="1801" spans="1:8" x14ac:dyDescent="0.25">
      <c r="A1801" t="s">
        <v>4873</v>
      </c>
      <c r="B1801">
        <v>1735</v>
      </c>
      <c r="C1801" t="s">
        <v>3080</v>
      </c>
      <c r="D1801">
        <v>4881244</v>
      </c>
      <c r="E1801" t="s">
        <v>3071</v>
      </c>
      <c r="F1801">
        <v>7.78</v>
      </c>
      <c r="G1801" s="2">
        <v>41765.439398148148</v>
      </c>
      <c r="H1801" s="2">
        <v>44986.504756944443</v>
      </c>
    </row>
    <row r="1802" spans="1:8" x14ac:dyDescent="0.25">
      <c r="A1802" t="s">
        <v>4874</v>
      </c>
      <c r="B1802">
        <v>1234</v>
      </c>
      <c r="C1802" t="s">
        <v>3070</v>
      </c>
      <c r="D1802">
        <v>4217704</v>
      </c>
      <c r="E1802" t="s">
        <v>1377</v>
      </c>
      <c r="F1802">
        <v>7.38</v>
      </c>
      <c r="G1802" s="2">
        <v>43381.970138888893</v>
      </c>
      <c r="H1802" s="2">
        <v>44736.257604166669</v>
      </c>
    </row>
    <row r="1803" spans="1:8" x14ac:dyDescent="0.25">
      <c r="A1803" t="s">
        <v>4875</v>
      </c>
      <c r="B1803">
        <v>2141</v>
      </c>
      <c r="C1803" t="s">
        <v>3070</v>
      </c>
      <c r="D1803">
        <v>3837049</v>
      </c>
      <c r="E1803" t="s">
        <v>1377</v>
      </c>
      <c r="F1803">
        <v>5.43</v>
      </c>
      <c r="G1803" s="2">
        <v>44278.349965277783</v>
      </c>
      <c r="H1803" s="2">
        <v>44703.795034722221</v>
      </c>
    </row>
    <row r="1804" spans="1:8" x14ac:dyDescent="0.25">
      <c r="A1804" t="s">
        <v>4876</v>
      </c>
      <c r="B1804">
        <v>1690</v>
      </c>
      <c r="C1804" t="s">
        <v>3070</v>
      </c>
      <c r="D1804">
        <v>1586726</v>
      </c>
      <c r="E1804" t="s">
        <v>3071</v>
      </c>
      <c r="F1804">
        <v>7.93</v>
      </c>
      <c r="G1804" s="2">
        <v>44737.172615740739</v>
      </c>
      <c r="H1804" s="2">
        <v>44929.413611111107</v>
      </c>
    </row>
    <row r="1805" spans="1:8" x14ac:dyDescent="0.25">
      <c r="A1805" t="s">
        <v>4877</v>
      </c>
      <c r="B1805">
        <v>1586</v>
      </c>
      <c r="C1805" t="s">
        <v>3075</v>
      </c>
      <c r="D1805">
        <v>2360623</v>
      </c>
      <c r="E1805" t="s">
        <v>1377</v>
      </c>
      <c r="F1805">
        <v>8.24</v>
      </c>
      <c r="G1805" s="2">
        <v>43066.588692129633</v>
      </c>
      <c r="H1805" s="2">
        <v>45069.961562500001</v>
      </c>
    </row>
    <row r="1806" spans="1:8" x14ac:dyDescent="0.25">
      <c r="A1806" t="s">
        <v>4878</v>
      </c>
      <c r="B1806">
        <v>1266</v>
      </c>
      <c r="C1806" t="s">
        <v>3068</v>
      </c>
      <c r="D1806">
        <v>2323686</v>
      </c>
      <c r="E1806" t="s">
        <v>3071</v>
      </c>
      <c r="F1806">
        <v>7.84</v>
      </c>
      <c r="G1806" s="2">
        <v>39992.976412037038</v>
      </c>
      <c r="H1806" s="2">
        <v>44515.45648148148</v>
      </c>
    </row>
    <row r="1807" spans="1:8" x14ac:dyDescent="0.25">
      <c r="A1807" t="s">
        <v>4879</v>
      </c>
      <c r="B1807">
        <v>2034</v>
      </c>
      <c r="C1807" t="s">
        <v>3068</v>
      </c>
      <c r="D1807">
        <v>2547263</v>
      </c>
      <c r="E1807" t="s">
        <v>3071</v>
      </c>
      <c r="F1807">
        <v>7.7</v>
      </c>
      <c r="G1807" s="2">
        <v>43701.751435185193</v>
      </c>
      <c r="H1807" s="2">
        <v>44568.067210648151</v>
      </c>
    </row>
    <row r="1808" spans="1:8" x14ac:dyDescent="0.25">
      <c r="A1808" t="s">
        <v>4880</v>
      </c>
      <c r="B1808">
        <v>1532</v>
      </c>
      <c r="C1808" t="s">
        <v>3068</v>
      </c>
      <c r="D1808">
        <v>4505792</v>
      </c>
      <c r="E1808" t="s">
        <v>1377</v>
      </c>
      <c r="F1808">
        <v>9.39</v>
      </c>
      <c r="G1808" s="2">
        <v>41585.663090277783</v>
      </c>
      <c r="H1808" s="2">
        <v>44754.56759259259</v>
      </c>
    </row>
    <row r="1809" spans="1:8" x14ac:dyDescent="0.25">
      <c r="A1809" t="s">
        <v>4881</v>
      </c>
      <c r="B1809">
        <v>1920</v>
      </c>
      <c r="C1809" t="s">
        <v>3087</v>
      </c>
      <c r="D1809">
        <v>271281</v>
      </c>
      <c r="E1809" t="s">
        <v>1374</v>
      </c>
      <c r="F1809">
        <v>6.7</v>
      </c>
      <c r="G1809" s="2">
        <v>40451.592604166668</v>
      </c>
      <c r="H1809" s="2">
        <v>44793.372210648151</v>
      </c>
    </row>
    <row r="1810" spans="1:8" x14ac:dyDescent="0.25">
      <c r="A1810" t="s">
        <v>4882</v>
      </c>
      <c r="B1810">
        <v>2068</v>
      </c>
      <c r="C1810" t="s">
        <v>3077</v>
      </c>
      <c r="D1810">
        <v>3461657</v>
      </c>
      <c r="E1810" t="s">
        <v>1374</v>
      </c>
      <c r="F1810">
        <v>7.88</v>
      </c>
      <c r="G1810" s="2">
        <v>43354.212013888893</v>
      </c>
      <c r="H1810" s="2">
        <v>44981.879745370366</v>
      </c>
    </row>
    <row r="1811" spans="1:8" x14ac:dyDescent="0.25">
      <c r="A1811" t="s">
        <v>4883</v>
      </c>
      <c r="B1811">
        <v>1588</v>
      </c>
      <c r="C1811" t="s">
        <v>3075</v>
      </c>
      <c r="D1811">
        <v>758969</v>
      </c>
      <c r="E1811" t="s">
        <v>3071</v>
      </c>
      <c r="F1811">
        <v>5.24</v>
      </c>
      <c r="G1811" s="2">
        <v>39861.433020833327</v>
      </c>
      <c r="H1811" s="2">
        <v>44932.682604166657</v>
      </c>
    </row>
    <row r="1812" spans="1:8" x14ac:dyDescent="0.25">
      <c r="A1812" t="s">
        <v>4884</v>
      </c>
      <c r="B1812">
        <v>1128</v>
      </c>
      <c r="C1812" t="s">
        <v>3077</v>
      </c>
      <c r="D1812">
        <v>1637514</v>
      </c>
      <c r="E1812" t="s">
        <v>3071</v>
      </c>
      <c r="F1812">
        <v>8.8000000000000007</v>
      </c>
      <c r="G1812" s="2">
        <v>41982.216261574067</v>
      </c>
      <c r="H1812" s="2">
        <v>44820.286481481482</v>
      </c>
    </row>
    <row r="1813" spans="1:8" x14ac:dyDescent="0.25">
      <c r="A1813" t="s">
        <v>4885</v>
      </c>
      <c r="B1813">
        <v>1699</v>
      </c>
      <c r="C1813" t="s">
        <v>3077</v>
      </c>
      <c r="D1813">
        <v>2807451</v>
      </c>
      <c r="E1813" t="s">
        <v>1374</v>
      </c>
      <c r="F1813">
        <v>5.45</v>
      </c>
      <c r="G1813" s="2">
        <v>43776.41306712963</v>
      </c>
      <c r="H1813" s="2">
        <v>44976.537488425929</v>
      </c>
    </row>
    <row r="1814" spans="1:8" x14ac:dyDescent="0.25">
      <c r="A1814" t="s">
        <v>4886</v>
      </c>
      <c r="B1814">
        <v>1890</v>
      </c>
      <c r="C1814" t="s">
        <v>3080</v>
      </c>
      <c r="D1814">
        <v>3033603</v>
      </c>
      <c r="E1814" t="s">
        <v>1374</v>
      </c>
      <c r="F1814">
        <v>6.47</v>
      </c>
      <c r="G1814" s="2">
        <v>43022.25681712963</v>
      </c>
      <c r="H1814" s="2">
        <v>45064.281585648147</v>
      </c>
    </row>
    <row r="1815" spans="1:8" x14ac:dyDescent="0.25">
      <c r="A1815" t="s">
        <v>4887</v>
      </c>
      <c r="B1815">
        <v>2320</v>
      </c>
      <c r="C1815" t="s">
        <v>3068</v>
      </c>
      <c r="D1815">
        <v>613216</v>
      </c>
      <c r="E1815" t="s">
        <v>1374</v>
      </c>
      <c r="F1815">
        <v>6.81</v>
      </c>
      <c r="G1815" s="2">
        <v>42022.316770833328</v>
      </c>
      <c r="H1815" s="2">
        <v>44988.192488425928</v>
      </c>
    </row>
    <row r="1816" spans="1:8" x14ac:dyDescent="0.25">
      <c r="A1816" t="s">
        <v>4888</v>
      </c>
      <c r="B1816">
        <v>1925</v>
      </c>
      <c r="C1816" t="s">
        <v>3070</v>
      </c>
      <c r="D1816">
        <v>3172199</v>
      </c>
      <c r="E1816" t="s">
        <v>3071</v>
      </c>
      <c r="F1816">
        <v>9.2100000000000009</v>
      </c>
      <c r="G1816" s="2">
        <v>42541.687974537039</v>
      </c>
      <c r="H1816" s="2">
        <v>44834.396099537043</v>
      </c>
    </row>
    <row r="1817" spans="1:8" x14ac:dyDescent="0.25">
      <c r="A1817" t="s">
        <v>4889</v>
      </c>
      <c r="B1817">
        <v>1422</v>
      </c>
      <c r="C1817" t="s">
        <v>3080</v>
      </c>
      <c r="D1817">
        <v>3240944</v>
      </c>
      <c r="E1817" t="s">
        <v>1374</v>
      </c>
      <c r="F1817">
        <v>9.23</v>
      </c>
      <c r="G1817" s="2">
        <v>43310.09684027778</v>
      </c>
      <c r="H1817" s="2">
        <v>45029.051469907397</v>
      </c>
    </row>
    <row r="1818" spans="1:8" x14ac:dyDescent="0.25">
      <c r="A1818" t="s">
        <v>4890</v>
      </c>
      <c r="B1818">
        <v>2075</v>
      </c>
      <c r="C1818" t="s">
        <v>3075</v>
      </c>
      <c r="D1818">
        <v>344306</v>
      </c>
      <c r="E1818" t="s">
        <v>1374</v>
      </c>
      <c r="F1818">
        <v>8.32</v>
      </c>
      <c r="G1818" s="2">
        <v>40586.456990740742</v>
      </c>
      <c r="H1818" s="2">
        <v>44924.916203703702</v>
      </c>
    </row>
    <row r="1819" spans="1:8" x14ac:dyDescent="0.25">
      <c r="A1819" t="s">
        <v>4891</v>
      </c>
      <c r="B1819">
        <v>1404</v>
      </c>
      <c r="C1819" t="s">
        <v>3087</v>
      </c>
      <c r="D1819">
        <v>1150198</v>
      </c>
      <c r="E1819" t="s">
        <v>3071</v>
      </c>
      <c r="F1819">
        <v>7.74</v>
      </c>
      <c r="G1819" s="2">
        <v>44011.621435185189</v>
      </c>
      <c r="H1819" s="2">
        <v>44720.748124999998</v>
      </c>
    </row>
    <row r="1820" spans="1:8" x14ac:dyDescent="0.25">
      <c r="A1820" t="s">
        <v>4892</v>
      </c>
      <c r="B1820">
        <v>2110</v>
      </c>
      <c r="C1820" t="s">
        <v>3080</v>
      </c>
      <c r="D1820">
        <v>1374395</v>
      </c>
      <c r="E1820" t="s">
        <v>1374</v>
      </c>
      <c r="F1820">
        <v>9.84</v>
      </c>
      <c r="G1820" s="2">
        <v>44358.874884259261</v>
      </c>
      <c r="H1820" s="2">
        <v>44785.033761574072</v>
      </c>
    </row>
    <row r="1821" spans="1:8" x14ac:dyDescent="0.25">
      <c r="A1821" t="s">
        <v>4893</v>
      </c>
      <c r="B1821">
        <v>1282</v>
      </c>
      <c r="C1821" t="s">
        <v>3080</v>
      </c>
      <c r="D1821">
        <v>251982</v>
      </c>
      <c r="E1821" t="s">
        <v>3071</v>
      </c>
      <c r="F1821">
        <v>5.81</v>
      </c>
      <c r="G1821" s="2">
        <v>43763.99690972222</v>
      </c>
      <c r="H1821" s="2">
        <v>44566.794351851851</v>
      </c>
    </row>
    <row r="1822" spans="1:8" x14ac:dyDescent="0.25">
      <c r="A1822" t="s">
        <v>4894</v>
      </c>
      <c r="B1822">
        <v>1418</v>
      </c>
      <c r="C1822" t="s">
        <v>3077</v>
      </c>
      <c r="D1822">
        <v>4083063</v>
      </c>
      <c r="E1822" t="s">
        <v>1377</v>
      </c>
      <c r="F1822">
        <v>9.27</v>
      </c>
      <c r="G1822" s="2">
        <v>44451.010972222219</v>
      </c>
      <c r="H1822" s="2">
        <v>45041.469513888893</v>
      </c>
    </row>
    <row r="1823" spans="1:8" x14ac:dyDescent="0.25">
      <c r="A1823" t="s">
        <v>4895</v>
      </c>
      <c r="B1823">
        <v>2342</v>
      </c>
      <c r="C1823" t="s">
        <v>3077</v>
      </c>
      <c r="D1823">
        <v>3556829</v>
      </c>
      <c r="E1823" t="s">
        <v>3071</v>
      </c>
      <c r="F1823">
        <v>6.46</v>
      </c>
      <c r="G1823" s="2">
        <v>42017.766331018523</v>
      </c>
      <c r="H1823" s="2">
        <v>44910.731504629628</v>
      </c>
    </row>
    <row r="1824" spans="1:8" x14ac:dyDescent="0.25">
      <c r="A1824" t="s">
        <v>4896</v>
      </c>
      <c r="B1824">
        <v>1217</v>
      </c>
      <c r="C1824" t="s">
        <v>3075</v>
      </c>
      <c r="D1824">
        <v>4070665</v>
      </c>
      <c r="E1824" t="s">
        <v>1377</v>
      </c>
      <c r="F1824">
        <v>7.84</v>
      </c>
      <c r="G1824" s="2">
        <v>44313.18545138889</v>
      </c>
      <c r="H1824" s="2">
        <v>44572.223402777781</v>
      </c>
    </row>
    <row r="1825" spans="1:8" x14ac:dyDescent="0.25">
      <c r="A1825" t="s">
        <v>4897</v>
      </c>
      <c r="B1825">
        <v>1934</v>
      </c>
      <c r="C1825" t="s">
        <v>3087</v>
      </c>
      <c r="D1825">
        <v>3223872</v>
      </c>
      <c r="E1825" t="s">
        <v>1377</v>
      </c>
      <c r="F1825">
        <v>8.9</v>
      </c>
      <c r="G1825" s="2">
        <v>43729.355312500003</v>
      </c>
      <c r="H1825" s="2">
        <v>44483.483252314807</v>
      </c>
    </row>
    <row r="1826" spans="1:8" x14ac:dyDescent="0.25">
      <c r="A1826" t="s">
        <v>4898</v>
      </c>
      <c r="B1826">
        <v>1171</v>
      </c>
      <c r="C1826" t="s">
        <v>3068</v>
      </c>
      <c r="D1826">
        <v>3105771</v>
      </c>
      <c r="E1826" t="s">
        <v>1377</v>
      </c>
      <c r="F1826">
        <v>6.29</v>
      </c>
      <c r="G1826" s="2">
        <v>39819.668090277781</v>
      </c>
      <c r="H1826" s="2">
        <v>44833.645543981482</v>
      </c>
    </row>
    <row r="1827" spans="1:8" x14ac:dyDescent="0.25">
      <c r="A1827" t="s">
        <v>4899</v>
      </c>
      <c r="B1827">
        <v>2224</v>
      </c>
      <c r="C1827" t="s">
        <v>3075</v>
      </c>
      <c r="D1827">
        <v>4069743</v>
      </c>
      <c r="E1827" t="s">
        <v>1377</v>
      </c>
      <c r="F1827">
        <v>7.19</v>
      </c>
      <c r="G1827" s="2">
        <v>40915.400543981479</v>
      </c>
      <c r="H1827" s="2">
        <v>45047.136192129627</v>
      </c>
    </row>
    <row r="1828" spans="1:8" x14ac:dyDescent="0.25">
      <c r="A1828" t="s">
        <v>4900</v>
      </c>
      <c r="B1828">
        <v>1112</v>
      </c>
      <c r="C1828" t="s">
        <v>3068</v>
      </c>
      <c r="D1828">
        <v>2220093</v>
      </c>
      <c r="E1828" t="s">
        <v>1377</v>
      </c>
      <c r="F1828">
        <v>5.68</v>
      </c>
      <c r="G1828" s="2">
        <v>43185.534224537027</v>
      </c>
      <c r="H1828" s="2">
        <v>44675.440127314818</v>
      </c>
    </row>
    <row r="1829" spans="1:8" x14ac:dyDescent="0.25">
      <c r="A1829" t="s">
        <v>4901</v>
      </c>
      <c r="B1829">
        <v>1363</v>
      </c>
      <c r="C1829" t="s">
        <v>3087</v>
      </c>
      <c r="D1829">
        <v>3239672</v>
      </c>
      <c r="E1829" t="s">
        <v>3071</v>
      </c>
      <c r="F1829">
        <v>6.32</v>
      </c>
      <c r="G1829" s="2">
        <v>43906.19699074074</v>
      </c>
      <c r="H1829" s="2">
        <v>44940.663576388892</v>
      </c>
    </row>
    <row r="1830" spans="1:8" x14ac:dyDescent="0.25">
      <c r="A1830" t="s">
        <v>4902</v>
      </c>
      <c r="B1830">
        <v>1633</v>
      </c>
      <c r="C1830" t="s">
        <v>3070</v>
      </c>
      <c r="D1830">
        <v>2175077</v>
      </c>
      <c r="E1830" t="s">
        <v>1374</v>
      </c>
      <c r="F1830">
        <v>8.16</v>
      </c>
      <c r="G1830" s="2">
        <v>43879.94189814815</v>
      </c>
      <c r="H1830" s="2">
        <v>44484.124837962961</v>
      </c>
    </row>
    <row r="1831" spans="1:8" x14ac:dyDescent="0.25">
      <c r="A1831" t="s">
        <v>4903</v>
      </c>
      <c r="B1831">
        <v>1574</v>
      </c>
      <c r="C1831" t="s">
        <v>3080</v>
      </c>
      <c r="D1831">
        <v>2468811</v>
      </c>
      <c r="E1831" t="s">
        <v>1377</v>
      </c>
      <c r="F1831">
        <v>9.1</v>
      </c>
      <c r="G1831" s="2">
        <v>40391.33116898148</v>
      </c>
      <c r="H1831" s="2">
        <v>44539.079629629632</v>
      </c>
    </row>
    <row r="1832" spans="1:8" x14ac:dyDescent="0.25">
      <c r="A1832" t="s">
        <v>4904</v>
      </c>
      <c r="B1832">
        <v>1486</v>
      </c>
      <c r="C1832" t="s">
        <v>3077</v>
      </c>
      <c r="D1832">
        <v>2667482</v>
      </c>
      <c r="E1832" t="s">
        <v>3071</v>
      </c>
      <c r="F1832">
        <v>5.93</v>
      </c>
      <c r="G1832" s="2">
        <v>42803.527291666673</v>
      </c>
      <c r="H1832" s="2">
        <v>44885.179861111108</v>
      </c>
    </row>
    <row r="1833" spans="1:8" x14ac:dyDescent="0.25">
      <c r="A1833" t="s">
        <v>4905</v>
      </c>
      <c r="B1833">
        <v>1652</v>
      </c>
      <c r="C1833" t="s">
        <v>3070</v>
      </c>
      <c r="D1833">
        <v>3898999</v>
      </c>
      <c r="E1833" t="s">
        <v>3071</v>
      </c>
      <c r="F1833">
        <v>7.49</v>
      </c>
      <c r="G1833" s="2">
        <v>44450.725671296299</v>
      </c>
      <c r="H1833" s="2">
        <v>44996.14303240741</v>
      </c>
    </row>
    <row r="1834" spans="1:8" x14ac:dyDescent="0.25">
      <c r="A1834" t="s">
        <v>4906</v>
      </c>
      <c r="B1834">
        <v>1031</v>
      </c>
      <c r="C1834" t="s">
        <v>3080</v>
      </c>
      <c r="D1834">
        <v>2834097</v>
      </c>
      <c r="E1834" t="s">
        <v>1377</v>
      </c>
      <c r="F1834">
        <v>7.61</v>
      </c>
      <c r="G1834" s="2">
        <v>43913.161724537043</v>
      </c>
      <c r="H1834" s="2">
        <v>44887.767106481479</v>
      </c>
    </row>
    <row r="1835" spans="1:8" x14ac:dyDescent="0.25">
      <c r="A1835" t="s">
        <v>4907</v>
      </c>
      <c r="B1835">
        <v>1633</v>
      </c>
      <c r="C1835" t="s">
        <v>3075</v>
      </c>
      <c r="D1835">
        <v>4182490</v>
      </c>
      <c r="E1835" t="s">
        <v>1374</v>
      </c>
      <c r="F1835">
        <v>8.3000000000000007</v>
      </c>
      <c r="G1835" s="2">
        <v>40306.116909722223</v>
      </c>
      <c r="H1835" s="2">
        <v>44492.32917824074</v>
      </c>
    </row>
    <row r="1836" spans="1:8" x14ac:dyDescent="0.25">
      <c r="A1836" t="s">
        <v>4908</v>
      </c>
      <c r="B1836">
        <v>1659</v>
      </c>
      <c r="C1836" t="s">
        <v>3075</v>
      </c>
      <c r="D1836">
        <v>1943850</v>
      </c>
      <c r="E1836" t="s">
        <v>3071</v>
      </c>
      <c r="F1836">
        <v>8.58</v>
      </c>
      <c r="G1836" s="2">
        <v>42565.005578703713</v>
      </c>
      <c r="H1836" s="2">
        <v>44909.134027777778</v>
      </c>
    </row>
    <row r="1837" spans="1:8" x14ac:dyDescent="0.25">
      <c r="A1837" t="s">
        <v>4909</v>
      </c>
      <c r="B1837">
        <v>1267</v>
      </c>
      <c r="C1837" t="s">
        <v>3075</v>
      </c>
      <c r="D1837">
        <v>1669348</v>
      </c>
      <c r="E1837" t="s">
        <v>3071</v>
      </c>
      <c r="F1837">
        <v>5.6</v>
      </c>
      <c r="G1837" s="2">
        <v>41967.993402777778</v>
      </c>
      <c r="H1837" s="2">
        <v>44728.703969907408</v>
      </c>
    </row>
    <row r="1838" spans="1:8" x14ac:dyDescent="0.25">
      <c r="A1838" t="s">
        <v>4910</v>
      </c>
      <c r="B1838">
        <v>1384</v>
      </c>
      <c r="C1838" t="s">
        <v>3068</v>
      </c>
      <c r="D1838">
        <v>1074988</v>
      </c>
      <c r="E1838" t="s">
        <v>3071</v>
      </c>
      <c r="F1838">
        <v>9.18</v>
      </c>
      <c r="G1838" s="2">
        <v>44294.561851851853</v>
      </c>
      <c r="H1838" s="2">
        <v>45017.91982638889</v>
      </c>
    </row>
    <row r="1839" spans="1:8" x14ac:dyDescent="0.25">
      <c r="A1839" t="s">
        <v>4911</v>
      </c>
      <c r="B1839">
        <v>1695</v>
      </c>
      <c r="C1839" t="s">
        <v>3087</v>
      </c>
      <c r="D1839">
        <v>4889783</v>
      </c>
      <c r="E1839" t="s">
        <v>1374</v>
      </c>
      <c r="F1839">
        <v>7.44</v>
      </c>
      <c r="G1839" s="2">
        <v>41260.11509259259</v>
      </c>
      <c r="H1839" s="2">
        <v>44483.92900462963</v>
      </c>
    </row>
    <row r="1840" spans="1:8" x14ac:dyDescent="0.25">
      <c r="A1840" t="s">
        <v>4912</v>
      </c>
      <c r="B1840">
        <v>1961</v>
      </c>
      <c r="C1840" t="s">
        <v>3075</v>
      </c>
      <c r="D1840">
        <v>4324421</v>
      </c>
      <c r="E1840" t="s">
        <v>1374</v>
      </c>
      <c r="F1840">
        <v>9.23</v>
      </c>
      <c r="G1840" s="2">
        <v>44697.806203703702</v>
      </c>
      <c r="H1840" s="2">
        <v>44676.806203703702</v>
      </c>
    </row>
    <row r="1841" spans="1:8" x14ac:dyDescent="0.25">
      <c r="A1841" t="s">
        <v>4913</v>
      </c>
      <c r="B1841">
        <v>1785</v>
      </c>
      <c r="C1841" t="s">
        <v>3070</v>
      </c>
      <c r="D1841">
        <v>1755868</v>
      </c>
      <c r="E1841" t="s">
        <v>1374</v>
      </c>
      <c r="F1841">
        <v>9.64</v>
      </c>
      <c r="G1841" s="2">
        <v>44823.582777777781</v>
      </c>
      <c r="H1841" s="2">
        <v>44817.582777777781</v>
      </c>
    </row>
    <row r="1842" spans="1:8" x14ac:dyDescent="0.25">
      <c r="A1842" t="s">
        <v>4914</v>
      </c>
      <c r="B1842">
        <v>1479</v>
      </c>
      <c r="C1842" t="s">
        <v>3068</v>
      </c>
      <c r="D1842">
        <v>4597408</v>
      </c>
      <c r="E1842" t="s">
        <v>3071</v>
      </c>
      <c r="F1842">
        <v>7.8</v>
      </c>
      <c r="G1842" s="2">
        <v>43869.259768518517</v>
      </c>
      <c r="H1842" s="2">
        <v>44921.919560185182</v>
      </c>
    </row>
    <row r="1843" spans="1:8" x14ac:dyDescent="0.25">
      <c r="A1843" t="s">
        <v>4915</v>
      </c>
      <c r="B1843">
        <v>2014</v>
      </c>
      <c r="C1843" t="s">
        <v>3077</v>
      </c>
      <c r="D1843">
        <v>2109851</v>
      </c>
      <c r="E1843" t="s">
        <v>1374</v>
      </c>
      <c r="F1843">
        <v>7.66</v>
      </c>
      <c r="G1843" s="2">
        <v>43640.686203703714</v>
      </c>
      <c r="H1843" s="2">
        <v>44709.222025462957</v>
      </c>
    </row>
    <row r="1844" spans="1:8" x14ac:dyDescent="0.25">
      <c r="A1844" t="s">
        <v>4916</v>
      </c>
      <c r="B1844">
        <v>1308</v>
      </c>
      <c r="C1844" t="s">
        <v>3080</v>
      </c>
      <c r="D1844">
        <v>2309891</v>
      </c>
      <c r="E1844" t="s">
        <v>1377</v>
      </c>
      <c r="F1844">
        <v>5.28</v>
      </c>
      <c r="G1844" s="2">
        <v>42042.019097222219</v>
      </c>
      <c r="H1844" s="2">
        <v>44751.047858796293</v>
      </c>
    </row>
    <row r="1845" spans="1:8" x14ac:dyDescent="0.25">
      <c r="A1845" t="s">
        <v>4917</v>
      </c>
      <c r="B1845">
        <v>1603</v>
      </c>
      <c r="C1845" t="s">
        <v>3087</v>
      </c>
      <c r="D1845">
        <v>1576910</v>
      </c>
      <c r="E1845" t="s">
        <v>1377</v>
      </c>
      <c r="F1845">
        <v>7.86</v>
      </c>
      <c r="G1845" s="2">
        <v>42660.711643518523</v>
      </c>
      <c r="H1845" s="2">
        <v>44487.253819444442</v>
      </c>
    </row>
    <row r="1846" spans="1:8" x14ac:dyDescent="0.25">
      <c r="A1846" t="s">
        <v>4918</v>
      </c>
      <c r="B1846">
        <v>2342</v>
      </c>
      <c r="C1846" t="s">
        <v>3075</v>
      </c>
      <c r="D1846">
        <v>495133</v>
      </c>
      <c r="E1846" t="s">
        <v>1374</v>
      </c>
      <c r="F1846">
        <v>9.69</v>
      </c>
      <c r="G1846" s="2">
        <v>40537.670902777783</v>
      </c>
      <c r="H1846" s="2">
        <v>44938.962337962963</v>
      </c>
    </row>
    <row r="1847" spans="1:8" x14ac:dyDescent="0.25">
      <c r="A1847" t="s">
        <v>4919</v>
      </c>
      <c r="B1847">
        <v>1501</v>
      </c>
      <c r="C1847" t="s">
        <v>3080</v>
      </c>
      <c r="D1847">
        <v>3446835</v>
      </c>
      <c r="E1847" t="s">
        <v>3071</v>
      </c>
      <c r="F1847">
        <v>7.11</v>
      </c>
      <c r="G1847" s="2">
        <v>44429.920127314806</v>
      </c>
      <c r="H1847" s="2">
        <v>44976.983124999999</v>
      </c>
    </row>
    <row r="1848" spans="1:8" x14ac:dyDescent="0.25">
      <c r="A1848" t="s">
        <v>4920</v>
      </c>
      <c r="B1848">
        <v>2015</v>
      </c>
      <c r="C1848" t="s">
        <v>3077</v>
      </c>
      <c r="D1848">
        <v>1485853</v>
      </c>
      <c r="E1848" t="s">
        <v>1374</v>
      </c>
      <c r="F1848">
        <v>8.94</v>
      </c>
      <c r="G1848" s="2">
        <v>41122.928842592592</v>
      </c>
      <c r="H1848" s="2">
        <v>44590.662361111114</v>
      </c>
    </row>
    <row r="1849" spans="1:8" x14ac:dyDescent="0.25">
      <c r="A1849" t="s">
        <v>4921</v>
      </c>
      <c r="B1849">
        <v>2041</v>
      </c>
      <c r="C1849" t="s">
        <v>3068</v>
      </c>
      <c r="D1849">
        <v>572846</v>
      </c>
      <c r="E1849" t="s">
        <v>1374</v>
      </c>
      <c r="F1849">
        <v>8.6999999999999993</v>
      </c>
      <c r="G1849" s="2">
        <v>41434.748703703714</v>
      </c>
      <c r="H1849" s="2">
        <v>44743.591944444437</v>
      </c>
    </row>
    <row r="1850" spans="1:8" x14ac:dyDescent="0.25">
      <c r="A1850" t="s">
        <v>4922</v>
      </c>
      <c r="B1850">
        <v>2114</v>
      </c>
      <c r="C1850" t="s">
        <v>3087</v>
      </c>
      <c r="D1850">
        <v>2328351</v>
      </c>
      <c r="E1850" t="s">
        <v>1377</v>
      </c>
      <c r="F1850">
        <v>9.34</v>
      </c>
      <c r="G1850" s="2">
        <v>42367.806805555563</v>
      </c>
      <c r="H1850" s="2">
        <v>44821.956678240742</v>
      </c>
    </row>
    <row r="1851" spans="1:8" x14ac:dyDescent="0.25">
      <c r="A1851" t="s">
        <v>4923</v>
      </c>
      <c r="B1851">
        <v>1516</v>
      </c>
      <c r="C1851" t="s">
        <v>3077</v>
      </c>
      <c r="D1851">
        <v>3308160</v>
      </c>
      <c r="E1851" t="s">
        <v>3071</v>
      </c>
      <c r="F1851">
        <v>6.41</v>
      </c>
      <c r="G1851" s="2">
        <v>41448.87740740741</v>
      </c>
      <c r="H1851" s="2">
        <v>44630.000428240739</v>
      </c>
    </row>
    <row r="1852" spans="1:8" x14ac:dyDescent="0.25">
      <c r="A1852" t="s">
        <v>4924</v>
      </c>
      <c r="B1852">
        <v>1373</v>
      </c>
      <c r="C1852" t="s">
        <v>3068</v>
      </c>
      <c r="D1852">
        <v>3563440</v>
      </c>
      <c r="E1852" t="s">
        <v>1374</v>
      </c>
      <c r="F1852">
        <v>7.46</v>
      </c>
      <c r="G1852" s="2">
        <v>40590.473495370366</v>
      </c>
      <c r="H1852" s="2">
        <v>44727.080370370371</v>
      </c>
    </row>
    <row r="1853" spans="1:8" x14ac:dyDescent="0.25">
      <c r="A1853" t="s">
        <v>4925</v>
      </c>
      <c r="B1853">
        <v>1168</v>
      </c>
      <c r="C1853" t="s">
        <v>3087</v>
      </c>
      <c r="D1853">
        <v>4700634</v>
      </c>
      <c r="E1853" t="s">
        <v>3071</v>
      </c>
      <c r="F1853">
        <v>5.47</v>
      </c>
      <c r="G1853" s="2">
        <v>44627.441782407397</v>
      </c>
      <c r="H1853" s="2">
        <v>44680.076018518521</v>
      </c>
    </row>
    <row r="1854" spans="1:8" x14ac:dyDescent="0.25">
      <c r="A1854" t="s">
        <v>4926</v>
      </c>
      <c r="B1854">
        <v>2140</v>
      </c>
      <c r="C1854" t="s">
        <v>3075</v>
      </c>
      <c r="D1854">
        <v>4762466</v>
      </c>
      <c r="E1854" t="s">
        <v>1377</v>
      </c>
      <c r="F1854">
        <v>5.4</v>
      </c>
      <c r="G1854" s="2">
        <v>43954.020046296297</v>
      </c>
      <c r="H1854" s="2">
        <v>44998.591215277767</v>
      </c>
    </row>
    <row r="1855" spans="1:8" x14ac:dyDescent="0.25">
      <c r="A1855" t="s">
        <v>4927</v>
      </c>
      <c r="B1855">
        <v>1640</v>
      </c>
      <c r="C1855" t="s">
        <v>3077</v>
      </c>
      <c r="D1855">
        <v>2833253</v>
      </c>
      <c r="E1855" t="s">
        <v>3071</v>
      </c>
      <c r="F1855">
        <v>6.78</v>
      </c>
      <c r="G1855" s="2">
        <v>40294.960335648153</v>
      </c>
      <c r="H1855" s="2">
        <v>45003.820451388892</v>
      </c>
    </row>
    <row r="1856" spans="1:8" x14ac:dyDescent="0.25">
      <c r="A1856" t="s">
        <v>4928</v>
      </c>
      <c r="B1856">
        <v>1439</v>
      </c>
      <c r="C1856" t="s">
        <v>3070</v>
      </c>
      <c r="D1856">
        <v>4564024</v>
      </c>
      <c r="E1856" t="s">
        <v>1377</v>
      </c>
      <c r="F1856">
        <v>5.86</v>
      </c>
      <c r="G1856" s="2">
        <v>44599.553611111107</v>
      </c>
      <c r="H1856" s="2">
        <v>44956.863726851851</v>
      </c>
    </row>
    <row r="1857" spans="1:8" x14ac:dyDescent="0.25">
      <c r="A1857" t="s">
        <v>4929</v>
      </c>
      <c r="B1857">
        <v>1365</v>
      </c>
      <c r="C1857" t="s">
        <v>3077</v>
      </c>
      <c r="D1857">
        <v>1870546</v>
      </c>
      <c r="E1857" t="s">
        <v>1377</v>
      </c>
      <c r="F1857">
        <v>6</v>
      </c>
      <c r="G1857" s="2">
        <v>40604.914224537039</v>
      </c>
      <c r="H1857" s="2">
        <v>44695.707685185182</v>
      </c>
    </row>
    <row r="1858" spans="1:8" x14ac:dyDescent="0.25">
      <c r="A1858" t="s">
        <v>4930</v>
      </c>
      <c r="B1858">
        <v>1887</v>
      </c>
      <c r="C1858" t="s">
        <v>3068</v>
      </c>
      <c r="D1858">
        <v>1659122</v>
      </c>
      <c r="E1858" t="s">
        <v>1377</v>
      </c>
      <c r="F1858">
        <v>9.41</v>
      </c>
      <c r="G1858" s="2">
        <v>44568.10869212963</v>
      </c>
      <c r="H1858" s="2">
        <v>44932.263368055559</v>
      </c>
    </row>
    <row r="1859" spans="1:8" x14ac:dyDescent="0.25">
      <c r="A1859" t="s">
        <v>4931</v>
      </c>
      <c r="B1859">
        <v>1883</v>
      </c>
      <c r="C1859" t="s">
        <v>3070</v>
      </c>
      <c r="D1859">
        <v>454009</v>
      </c>
      <c r="E1859" t="s">
        <v>1374</v>
      </c>
      <c r="F1859">
        <v>5.98</v>
      </c>
      <c r="G1859" s="2">
        <v>42956.916504629633</v>
      </c>
      <c r="H1859" s="2">
        <v>44687.031550925924</v>
      </c>
    </row>
    <row r="1860" spans="1:8" x14ac:dyDescent="0.25">
      <c r="A1860" t="s">
        <v>4932</v>
      </c>
      <c r="B1860">
        <v>1418</v>
      </c>
      <c r="C1860" t="s">
        <v>3070</v>
      </c>
      <c r="D1860">
        <v>2971677</v>
      </c>
      <c r="E1860" t="s">
        <v>1374</v>
      </c>
      <c r="F1860">
        <v>6.1</v>
      </c>
      <c r="G1860" s="2">
        <v>43833.404143518521</v>
      </c>
      <c r="H1860" s="2">
        <v>44642.45</v>
      </c>
    </row>
    <row r="1861" spans="1:8" x14ac:dyDescent="0.25">
      <c r="A1861" t="s">
        <v>4933</v>
      </c>
      <c r="B1861">
        <v>1654</v>
      </c>
      <c r="C1861" t="s">
        <v>3077</v>
      </c>
      <c r="D1861">
        <v>2331100</v>
      </c>
      <c r="E1861" t="s">
        <v>1374</v>
      </c>
      <c r="F1861">
        <v>5.64</v>
      </c>
      <c r="G1861" s="2">
        <v>40797.817094907397</v>
      </c>
      <c r="H1861" s="2">
        <v>45062.544942129629</v>
      </c>
    </row>
    <row r="1862" spans="1:8" x14ac:dyDescent="0.25">
      <c r="A1862" t="s">
        <v>4934</v>
      </c>
      <c r="B1862">
        <v>1344</v>
      </c>
      <c r="C1862" t="s">
        <v>3068</v>
      </c>
      <c r="D1862">
        <v>4583080</v>
      </c>
      <c r="E1862" t="s">
        <v>3071</v>
      </c>
      <c r="F1862">
        <v>8.31</v>
      </c>
      <c r="G1862" s="2">
        <v>43927.312881944446</v>
      </c>
      <c r="H1862" s="2">
        <v>44998.931793981479</v>
      </c>
    </row>
    <row r="1863" spans="1:8" x14ac:dyDescent="0.25">
      <c r="A1863" t="s">
        <v>4935</v>
      </c>
      <c r="B1863">
        <v>1088</v>
      </c>
      <c r="C1863" t="s">
        <v>3080</v>
      </c>
      <c r="D1863">
        <v>4983496</v>
      </c>
      <c r="E1863" t="s">
        <v>3071</v>
      </c>
      <c r="F1863">
        <v>6.34</v>
      </c>
      <c r="G1863" s="2">
        <v>39923.804988425924</v>
      </c>
      <c r="H1863" s="2">
        <v>44515.832488425927</v>
      </c>
    </row>
    <row r="1864" spans="1:8" x14ac:dyDescent="0.25">
      <c r="A1864" t="s">
        <v>4936</v>
      </c>
      <c r="B1864">
        <v>2237</v>
      </c>
      <c r="C1864" t="s">
        <v>3077</v>
      </c>
      <c r="D1864">
        <v>237460</v>
      </c>
      <c r="E1864" t="s">
        <v>1377</v>
      </c>
      <c r="F1864">
        <v>6.93</v>
      </c>
      <c r="G1864" s="2">
        <v>40210.682199074072</v>
      </c>
      <c r="H1864" s="2">
        <v>44668.536365740743</v>
      </c>
    </row>
    <row r="1865" spans="1:8" x14ac:dyDescent="0.25">
      <c r="A1865" t="s">
        <v>4937</v>
      </c>
      <c r="B1865">
        <v>2136</v>
      </c>
      <c r="C1865" t="s">
        <v>3075</v>
      </c>
      <c r="D1865">
        <v>465149</v>
      </c>
      <c r="E1865" t="s">
        <v>1377</v>
      </c>
      <c r="F1865">
        <v>8.1</v>
      </c>
      <c r="G1865" s="2">
        <v>44285.412488425929</v>
      </c>
      <c r="H1865" s="2">
        <v>45079.837546296287</v>
      </c>
    </row>
    <row r="1866" spans="1:8" x14ac:dyDescent="0.25">
      <c r="A1866" t="s">
        <v>4938</v>
      </c>
      <c r="B1866">
        <v>2402</v>
      </c>
      <c r="C1866" t="s">
        <v>3087</v>
      </c>
      <c r="D1866">
        <v>220345</v>
      </c>
      <c r="E1866" t="s">
        <v>1377</v>
      </c>
      <c r="F1866">
        <v>9.27</v>
      </c>
      <c r="G1866" s="2">
        <v>42515.223229166673</v>
      </c>
      <c r="H1866" s="2">
        <v>44513.845312500001</v>
      </c>
    </row>
    <row r="1867" spans="1:8" x14ac:dyDescent="0.25">
      <c r="A1867" t="s">
        <v>4939</v>
      </c>
      <c r="B1867">
        <v>2317</v>
      </c>
      <c r="C1867" t="s">
        <v>3077</v>
      </c>
      <c r="D1867">
        <v>192284</v>
      </c>
      <c r="E1867" t="s">
        <v>1377</v>
      </c>
      <c r="F1867">
        <v>6.64</v>
      </c>
      <c r="G1867" s="2">
        <v>44396.702048611107</v>
      </c>
      <c r="H1867" s="2">
        <v>45022.087881944448</v>
      </c>
    </row>
    <row r="1868" spans="1:8" x14ac:dyDescent="0.25">
      <c r="A1868" t="s">
        <v>4940</v>
      </c>
      <c r="B1868">
        <v>2352</v>
      </c>
      <c r="C1868" t="s">
        <v>3070</v>
      </c>
      <c r="D1868">
        <v>336817</v>
      </c>
      <c r="E1868" t="s">
        <v>3071</v>
      </c>
      <c r="F1868">
        <v>5.27</v>
      </c>
      <c r="G1868" s="2">
        <v>40801.524398148147</v>
      </c>
      <c r="H1868" s="2">
        <v>44952.648761574077</v>
      </c>
    </row>
    <row r="1869" spans="1:8" x14ac:dyDescent="0.25">
      <c r="A1869" t="s">
        <v>4941</v>
      </c>
      <c r="B1869">
        <v>1692</v>
      </c>
      <c r="C1869" t="s">
        <v>3070</v>
      </c>
      <c r="D1869">
        <v>1996550</v>
      </c>
      <c r="E1869" t="s">
        <v>1374</v>
      </c>
      <c r="F1869">
        <v>8.73</v>
      </c>
      <c r="G1869" s="2">
        <v>42773.397094907406</v>
      </c>
      <c r="H1869" s="2">
        <v>44539.922442129631</v>
      </c>
    </row>
    <row r="1870" spans="1:8" x14ac:dyDescent="0.25">
      <c r="A1870" t="s">
        <v>4942</v>
      </c>
      <c r="B1870">
        <v>2008</v>
      </c>
      <c r="C1870" t="s">
        <v>3077</v>
      </c>
      <c r="D1870">
        <v>2669791</v>
      </c>
      <c r="E1870" t="s">
        <v>1374</v>
      </c>
      <c r="F1870">
        <v>7.22</v>
      </c>
      <c r="G1870" s="2">
        <v>41850.356886574067</v>
      </c>
      <c r="H1870" s="2">
        <v>44683.843182870369</v>
      </c>
    </row>
    <row r="1871" spans="1:8" x14ac:dyDescent="0.25">
      <c r="A1871" t="s">
        <v>4943</v>
      </c>
      <c r="B1871">
        <v>1267</v>
      </c>
      <c r="C1871" t="s">
        <v>3087</v>
      </c>
      <c r="D1871">
        <v>4637996</v>
      </c>
      <c r="E1871" t="s">
        <v>1377</v>
      </c>
      <c r="F1871">
        <v>9.9499999999999993</v>
      </c>
      <c r="G1871" s="2">
        <v>40080.96371527778</v>
      </c>
      <c r="H1871" s="2">
        <v>45050.276423611111</v>
      </c>
    </row>
    <row r="1872" spans="1:8" x14ac:dyDescent="0.25">
      <c r="A1872" t="s">
        <v>4944</v>
      </c>
      <c r="B1872">
        <v>1766</v>
      </c>
      <c r="C1872" t="s">
        <v>3070</v>
      </c>
      <c r="D1872">
        <v>2726456</v>
      </c>
      <c r="E1872" t="s">
        <v>1374</v>
      </c>
      <c r="F1872">
        <v>6.66</v>
      </c>
      <c r="G1872" s="2">
        <v>41321.559444444443</v>
      </c>
      <c r="H1872" s="2">
        <v>44903.706076388888</v>
      </c>
    </row>
    <row r="1873" spans="1:8" x14ac:dyDescent="0.25">
      <c r="A1873" t="s">
        <v>4945</v>
      </c>
      <c r="B1873">
        <v>2318</v>
      </c>
      <c r="C1873" t="s">
        <v>3068</v>
      </c>
      <c r="D1873">
        <v>1314468</v>
      </c>
      <c r="E1873" t="s">
        <v>1377</v>
      </c>
      <c r="F1873">
        <v>9.7799999999999994</v>
      </c>
      <c r="G1873" s="2">
        <v>41873.27888888889</v>
      </c>
      <c r="H1873" s="2">
        <v>44924.358391203707</v>
      </c>
    </row>
    <row r="1874" spans="1:8" x14ac:dyDescent="0.25">
      <c r="A1874" t="s">
        <v>4946</v>
      </c>
      <c r="B1874">
        <v>1346</v>
      </c>
      <c r="C1874" t="s">
        <v>3068</v>
      </c>
      <c r="D1874">
        <v>582685</v>
      </c>
      <c r="E1874" t="s">
        <v>3071</v>
      </c>
      <c r="F1874">
        <v>8.74</v>
      </c>
      <c r="G1874" s="2">
        <v>41116.120000000003</v>
      </c>
      <c r="H1874" s="2">
        <v>44846.360775462963</v>
      </c>
    </row>
    <row r="1875" spans="1:8" x14ac:dyDescent="0.25">
      <c r="A1875" t="s">
        <v>4947</v>
      </c>
      <c r="B1875">
        <v>1273</v>
      </c>
      <c r="C1875" t="s">
        <v>3080</v>
      </c>
      <c r="D1875">
        <v>1555740</v>
      </c>
      <c r="E1875" t="s">
        <v>3071</v>
      </c>
      <c r="F1875">
        <v>8.89</v>
      </c>
      <c r="G1875" s="2">
        <v>42687.601412037038</v>
      </c>
      <c r="H1875" s="2">
        <v>45125.564826388887</v>
      </c>
    </row>
    <row r="1876" spans="1:8" x14ac:dyDescent="0.25">
      <c r="A1876" t="s">
        <v>4948</v>
      </c>
      <c r="B1876">
        <v>1406</v>
      </c>
      <c r="C1876" t="s">
        <v>3077</v>
      </c>
      <c r="D1876">
        <v>510774</v>
      </c>
      <c r="E1876" t="s">
        <v>1374</v>
      </c>
      <c r="F1876">
        <v>8.99</v>
      </c>
      <c r="G1876" s="2">
        <v>40226.581064814818</v>
      </c>
      <c r="H1876" s="2">
        <v>44609.302569444437</v>
      </c>
    </row>
    <row r="1877" spans="1:8" x14ac:dyDescent="0.25">
      <c r="A1877" t="s">
        <v>4949</v>
      </c>
      <c r="B1877">
        <v>1114</v>
      </c>
      <c r="C1877" t="s">
        <v>3068</v>
      </c>
      <c r="D1877">
        <v>2383004</v>
      </c>
      <c r="E1877" t="s">
        <v>1377</v>
      </c>
      <c r="F1877">
        <v>5.47</v>
      </c>
      <c r="G1877" s="2">
        <v>43566.843009259261</v>
      </c>
      <c r="H1877" s="2">
        <v>44761.681863425933</v>
      </c>
    </row>
    <row r="1878" spans="1:8" x14ac:dyDescent="0.25">
      <c r="A1878" t="s">
        <v>4950</v>
      </c>
      <c r="B1878">
        <v>2418</v>
      </c>
      <c r="C1878" t="s">
        <v>3070</v>
      </c>
      <c r="D1878">
        <v>502572</v>
      </c>
      <c r="E1878" t="s">
        <v>3071</v>
      </c>
      <c r="F1878">
        <v>5.5</v>
      </c>
      <c r="G1878" s="2">
        <v>40425.465266203697</v>
      </c>
      <c r="H1878" s="2">
        <v>44702.997083333343</v>
      </c>
    </row>
    <row r="1879" spans="1:8" x14ac:dyDescent="0.25">
      <c r="A1879" t="s">
        <v>4951</v>
      </c>
      <c r="B1879">
        <v>2360</v>
      </c>
      <c r="C1879" t="s">
        <v>3070</v>
      </c>
      <c r="D1879">
        <v>3445637</v>
      </c>
      <c r="E1879" t="s">
        <v>1374</v>
      </c>
      <c r="F1879">
        <v>6.52</v>
      </c>
      <c r="G1879" s="2">
        <v>39978.567129629628</v>
      </c>
      <c r="H1879" s="2">
        <v>44639.511701388888</v>
      </c>
    </row>
    <row r="1880" spans="1:8" x14ac:dyDescent="0.25">
      <c r="A1880" t="s">
        <v>4952</v>
      </c>
      <c r="B1880">
        <v>1784</v>
      </c>
      <c r="C1880" t="s">
        <v>3080</v>
      </c>
      <c r="D1880">
        <v>2231522</v>
      </c>
      <c r="E1880" t="s">
        <v>1374</v>
      </c>
      <c r="F1880">
        <v>5.17</v>
      </c>
      <c r="G1880" s="2">
        <v>39957.331261574072</v>
      </c>
      <c r="H1880" s="2">
        <v>44684.200023148151</v>
      </c>
    </row>
    <row r="1881" spans="1:8" x14ac:dyDescent="0.25">
      <c r="A1881" t="s">
        <v>4953</v>
      </c>
      <c r="B1881">
        <v>1340</v>
      </c>
      <c r="C1881" t="s">
        <v>3068</v>
      </c>
      <c r="D1881">
        <v>4544845</v>
      </c>
      <c r="E1881" t="s">
        <v>1377</v>
      </c>
      <c r="F1881">
        <v>6.83</v>
      </c>
      <c r="G1881" s="2">
        <v>41808.672210648147</v>
      </c>
      <c r="H1881" s="2">
        <v>45103.772199074083</v>
      </c>
    </row>
    <row r="1882" spans="1:8" x14ac:dyDescent="0.25">
      <c r="A1882" t="s">
        <v>4954</v>
      </c>
      <c r="B1882">
        <v>1702</v>
      </c>
      <c r="C1882" t="s">
        <v>3068</v>
      </c>
      <c r="D1882">
        <v>3340388</v>
      </c>
      <c r="E1882" t="s">
        <v>1377</v>
      </c>
      <c r="F1882">
        <v>7.7</v>
      </c>
      <c r="G1882" s="2">
        <v>42626.212638888886</v>
      </c>
      <c r="H1882" s="2">
        <v>44608.38484953704</v>
      </c>
    </row>
    <row r="1883" spans="1:8" x14ac:dyDescent="0.25">
      <c r="A1883" t="s">
        <v>4955</v>
      </c>
      <c r="B1883">
        <v>2044</v>
      </c>
      <c r="C1883" t="s">
        <v>3077</v>
      </c>
      <c r="D1883">
        <v>2273516</v>
      </c>
      <c r="E1883" t="s">
        <v>1377</v>
      </c>
      <c r="F1883">
        <v>6.28</v>
      </c>
      <c r="G1883" s="2">
        <v>40794.66778935185</v>
      </c>
      <c r="H1883" s="2">
        <v>45053.007164351853</v>
      </c>
    </row>
    <row r="1884" spans="1:8" x14ac:dyDescent="0.25">
      <c r="A1884" t="s">
        <v>4956</v>
      </c>
      <c r="B1884">
        <v>1169</v>
      </c>
      <c r="C1884" t="s">
        <v>3075</v>
      </c>
      <c r="D1884">
        <v>3025951</v>
      </c>
      <c r="E1884" t="s">
        <v>3071</v>
      </c>
      <c r="F1884">
        <v>7.85</v>
      </c>
      <c r="G1884" s="2">
        <v>43437.845671296287</v>
      </c>
      <c r="H1884" s="2">
        <v>45033.855752314812</v>
      </c>
    </row>
    <row r="1885" spans="1:8" x14ac:dyDescent="0.25">
      <c r="A1885" t="s">
        <v>4957</v>
      </c>
      <c r="B1885">
        <v>2339</v>
      </c>
      <c r="C1885" t="s">
        <v>3087</v>
      </c>
      <c r="D1885">
        <v>2085272</v>
      </c>
      <c r="E1885" t="s">
        <v>3071</v>
      </c>
      <c r="F1885">
        <v>8.57</v>
      </c>
      <c r="G1885" s="2">
        <v>42117.615034722221</v>
      </c>
      <c r="H1885" s="2">
        <v>44594.489062499997</v>
      </c>
    </row>
    <row r="1886" spans="1:8" x14ac:dyDescent="0.25">
      <c r="A1886" t="s">
        <v>4958</v>
      </c>
      <c r="B1886">
        <v>1261</v>
      </c>
      <c r="C1886" t="s">
        <v>3068</v>
      </c>
      <c r="D1886">
        <v>2894026</v>
      </c>
      <c r="E1886" t="s">
        <v>3071</v>
      </c>
      <c r="F1886">
        <v>5.43</v>
      </c>
      <c r="G1886" s="2">
        <v>41827.274247685193</v>
      </c>
      <c r="H1886" s="2">
        <v>44533.356932870367</v>
      </c>
    </row>
    <row r="1887" spans="1:8" x14ac:dyDescent="0.25">
      <c r="A1887" t="s">
        <v>4959</v>
      </c>
      <c r="B1887">
        <v>1747</v>
      </c>
      <c r="C1887" t="s">
        <v>3087</v>
      </c>
      <c r="D1887">
        <v>2725978</v>
      </c>
      <c r="E1887" t="s">
        <v>1374</v>
      </c>
      <c r="F1887">
        <v>7.44</v>
      </c>
      <c r="G1887" s="2">
        <v>44371.38826388889</v>
      </c>
      <c r="H1887" s="2">
        <v>44779.157824074071</v>
      </c>
    </row>
    <row r="1888" spans="1:8" x14ac:dyDescent="0.25">
      <c r="A1888" t="s">
        <v>4960</v>
      </c>
      <c r="B1888">
        <v>2100</v>
      </c>
      <c r="C1888" t="s">
        <v>3087</v>
      </c>
      <c r="D1888">
        <v>706355</v>
      </c>
      <c r="E1888" t="s">
        <v>3071</v>
      </c>
      <c r="F1888">
        <v>5.69</v>
      </c>
      <c r="G1888" s="2">
        <v>43502.32534722222</v>
      </c>
      <c r="H1888" s="2">
        <v>44925.448472222219</v>
      </c>
    </row>
    <row r="1889" spans="1:8" x14ac:dyDescent="0.25">
      <c r="A1889" t="s">
        <v>4961</v>
      </c>
      <c r="B1889">
        <v>2021</v>
      </c>
      <c r="C1889" t="s">
        <v>3075</v>
      </c>
      <c r="D1889">
        <v>798246</v>
      </c>
      <c r="E1889" t="s">
        <v>1377</v>
      </c>
      <c r="F1889">
        <v>6.29</v>
      </c>
      <c r="G1889" s="2">
        <v>40366.746261574073</v>
      </c>
      <c r="H1889" s="2">
        <v>45050.234178240738</v>
      </c>
    </row>
    <row r="1890" spans="1:8" x14ac:dyDescent="0.25">
      <c r="A1890" t="s">
        <v>4962</v>
      </c>
      <c r="B1890">
        <v>1870</v>
      </c>
      <c r="C1890" t="s">
        <v>3075</v>
      </c>
      <c r="D1890">
        <v>3703669</v>
      </c>
      <c r="E1890" t="s">
        <v>1377</v>
      </c>
      <c r="F1890">
        <v>7.66</v>
      </c>
      <c r="G1890" s="2">
        <v>44416.770115740743</v>
      </c>
      <c r="H1890" s="2">
        <v>45003.32403935185</v>
      </c>
    </row>
    <row r="1891" spans="1:8" x14ac:dyDescent="0.25">
      <c r="A1891" t="s">
        <v>4963</v>
      </c>
      <c r="B1891">
        <v>2319</v>
      </c>
      <c r="C1891" t="s">
        <v>3075</v>
      </c>
      <c r="D1891">
        <v>3847038</v>
      </c>
      <c r="E1891" t="s">
        <v>1374</v>
      </c>
      <c r="F1891">
        <v>7.63</v>
      </c>
      <c r="G1891" s="2">
        <v>42110.093865740739</v>
      </c>
      <c r="H1891" s="2">
        <v>45130.52542824074</v>
      </c>
    </row>
    <row r="1892" spans="1:8" x14ac:dyDescent="0.25">
      <c r="A1892" t="s">
        <v>4964</v>
      </c>
      <c r="B1892">
        <v>1532</v>
      </c>
      <c r="C1892" t="s">
        <v>3087</v>
      </c>
      <c r="D1892">
        <v>820659</v>
      </c>
      <c r="E1892" t="s">
        <v>1374</v>
      </c>
      <c r="F1892">
        <v>9.4600000000000009</v>
      </c>
      <c r="G1892" s="2">
        <v>43817.982430555552</v>
      </c>
      <c r="H1892" s="2">
        <v>44661.664490740739</v>
      </c>
    </row>
    <row r="1893" spans="1:8" x14ac:dyDescent="0.25">
      <c r="A1893" t="s">
        <v>4965</v>
      </c>
      <c r="B1893">
        <v>2382</v>
      </c>
      <c r="C1893" t="s">
        <v>3080</v>
      </c>
      <c r="D1893">
        <v>4813748</v>
      </c>
      <c r="E1893" t="s">
        <v>3071</v>
      </c>
      <c r="F1893">
        <v>6.9</v>
      </c>
      <c r="G1893" s="2">
        <v>40679.792800925927</v>
      </c>
      <c r="H1893" s="2">
        <v>45126.057638888888</v>
      </c>
    </row>
    <row r="1894" spans="1:8" x14ac:dyDescent="0.25">
      <c r="A1894" t="s">
        <v>4966</v>
      </c>
      <c r="B1894">
        <v>1559</v>
      </c>
      <c r="C1894" t="s">
        <v>3068</v>
      </c>
      <c r="D1894">
        <v>4448892</v>
      </c>
      <c r="E1894" t="s">
        <v>3071</v>
      </c>
      <c r="F1894">
        <v>7.62</v>
      </c>
      <c r="G1894" s="2">
        <v>44291.366226851853</v>
      </c>
      <c r="H1894" s="2">
        <v>44613.96533564815</v>
      </c>
    </row>
    <row r="1895" spans="1:8" x14ac:dyDescent="0.25">
      <c r="A1895" t="s">
        <v>4967</v>
      </c>
      <c r="B1895">
        <v>1656</v>
      </c>
      <c r="C1895" t="s">
        <v>3070</v>
      </c>
      <c r="D1895">
        <v>756051</v>
      </c>
      <c r="E1895" t="s">
        <v>1374</v>
      </c>
      <c r="F1895">
        <v>7.5</v>
      </c>
      <c r="G1895" s="2">
        <v>42299.37804398148</v>
      </c>
      <c r="H1895" s="2">
        <v>44895.872175925928</v>
      </c>
    </row>
    <row r="1896" spans="1:8" x14ac:dyDescent="0.25">
      <c r="A1896" t="s">
        <v>4968</v>
      </c>
      <c r="B1896">
        <v>2251</v>
      </c>
      <c r="C1896" t="s">
        <v>3068</v>
      </c>
      <c r="D1896">
        <v>4668802</v>
      </c>
      <c r="E1896" t="s">
        <v>1374</v>
      </c>
      <c r="F1896">
        <v>9.2200000000000006</v>
      </c>
      <c r="G1896" s="2">
        <v>43417.731192129628</v>
      </c>
      <c r="H1896" s="2">
        <v>44631.533252314817</v>
      </c>
    </row>
    <row r="1897" spans="1:8" x14ac:dyDescent="0.25">
      <c r="A1897" t="s">
        <v>4969</v>
      </c>
      <c r="B1897">
        <v>2127</v>
      </c>
      <c r="C1897" t="s">
        <v>3077</v>
      </c>
      <c r="D1897">
        <v>3996277</v>
      </c>
      <c r="E1897" t="s">
        <v>3071</v>
      </c>
      <c r="F1897">
        <v>7.49</v>
      </c>
      <c r="G1897" s="2">
        <v>42542.151759259257</v>
      </c>
      <c r="H1897" s="2">
        <v>44514.042222222219</v>
      </c>
    </row>
    <row r="1898" spans="1:8" x14ac:dyDescent="0.25">
      <c r="A1898" t="s">
        <v>4970</v>
      </c>
      <c r="B1898">
        <v>1840</v>
      </c>
      <c r="C1898" t="s">
        <v>3080</v>
      </c>
      <c r="D1898">
        <v>2417470</v>
      </c>
      <c r="E1898" t="s">
        <v>1377</v>
      </c>
      <c r="F1898">
        <v>7.74</v>
      </c>
      <c r="G1898" s="2">
        <v>42245.730196759258</v>
      </c>
      <c r="H1898" s="2">
        <v>44749.308738425927</v>
      </c>
    </row>
    <row r="1899" spans="1:8" x14ac:dyDescent="0.25">
      <c r="A1899" t="s">
        <v>4971</v>
      </c>
      <c r="B1899">
        <v>2303</v>
      </c>
      <c r="C1899" t="s">
        <v>3075</v>
      </c>
      <c r="D1899">
        <v>1043515</v>
      </c>
      <c r="E1899" t="s">
        <v>3071</v>
      </c>
      <c r="F1899">
        <v>9.6</v>
      </c>
      <c r="G1899" s="2">
        <v>43024.387118055558</v>
      </c>
      <c r="H1899" s="2">
        <v>44869.389456018522</v>
      </c>
    </row>
    <row r="1900" spans="1:8" x14ac:dyDescent="0.25">
      <c r="A1900" t="s">
        <v>4972</v>
      </c>
      <c r="B1900">
        <v>2243</v>
      </c>
      <c r="C1900" t="s">
        <v>3087</v>
      </c>
      <c r="D1900">
        <v>4298428</v>
      </c>
      <c r="E1900" t="s">
        <v>1377</v>
      </c>
      <c r="F1900">
        <v>9.1199999999999992</v>
      </c>
      <c r="G1900" s="2">
        <v>43340.786817129629</v>
      </c>
      <c r="H1900" s="2">
        <v>44721.949097222219</v>
      </c>
    </row>
    <row r="1901" spans="1:8" x14ac:dyDescent="0.25">
      <c r="A1901" t="s">
        <v>4973</v>
      </c>
      <c r="B1901">
        <v>1141</v>
      </c>
      <c r="C1901" t="s">
        <v>3080</v>
      </c>
      <c r="D1901">
        <v>3451931</v>
      </c>
      <c r="E1901" t="s">
        <v>1377</v>
      </c>
      <c r="F1901">
        <v>7.77</v>
      </c>
      <c r="G1901" s="2">
        <v>41574.453344907408</v>
      </c>
      <c r="H1901" s="2">
        <v>44900.687847222223</v>
      </c>
    </row>
    <row r="1902" spans="1:8" x14ac:dyDescent="0.25">
      <c r="A1902" t="s">
        <v>4974</v>
      </c>
      <c r="B1902">
        <v>2164</v>
      </c>
      <c r="C1902" t="s">
        <v>3077</v>
      </c>
      <c r="D1902">
        <v>4564399</v>
      </c>
      <c r="E1902" t="s">
        <v>3071</v>
      </c>
      <c r="F1902">
        <v>7.65</v>
      </c>
      <c r="G1902" s="2">
        <v>44061.064317129632</v>
      </c>
      <c r="H1902" s="2">
        <v>44938.179814814823</v>
      </c>
    </row>
    <row r="1903" spans="1:8" x14ac:dyDescent="0.25">
      <c r="A1903" t="s">
        <v>4975</v>
      </c>
      <c r="B1903">
        <v>2153</v>
      </c>
      <c r="C1903" t="s">
        <v>3070</v>
      </c>
      <c r="D1903">
        <v>3323744</v>
      </c>
      <c r="E1903" t="s">
        <v>1377</v>
      </c>
      <c r="F1903">
        <v>7.38</v>
      </c>
      <c r="G1903" s="2">
        <v>43934.837199074071</v>
      </c>
      <c r="H1903" s="2">
        <v>44829.71292824074</v>
      </c>
    </row>
    <row r="1904" spans="1:8" x14ac:dyDescent="0.25">
      <c r="A1904" t="s">
        <v>4976</v>
      </c>
      <c r="B1904">
        <v>1103</v>
      </c>
      <c r="C1904" t="s">
        <v>3087</v>
      </c>
      <c r="D1904">
        <v>1493316</v>
      </c>
      <c r="E1904" t="s">
        <v>3071</v>
      </c>
      <c r="F1904">
        <v>9.5399999999999991</v>
      </c>
      <c r="G1904" s="2">
        <v>44205.101423611108</v>
      </c>
      <c r="H1904" s="2">
        <v>44642.426365740743</v>
      </c>
    </row>
    <row r="1905" spans="1:8" x14ac:dyDescent="0.25">
      <c r="A1905" t="s">
        <v>4977</v>
      </c>
      <c r="B1905">
        <v>1524</v>
      </c>
      <c r="C1905" t="s">
        <v>3068</v>
      </c>
      <c r="D1905">
        <v>117790</v>
      </c>
      <c r="E1905" t="s">
        <v>1374</v>
      </c>
      <c r="F1905">
        <v>5.91</v>
      </c>
      <c r="G1905" s="2">
        <v>40143.533379629633</v>
      </c>
      <c r="H1905" s="2">
        <v>44494.85261574074</v>
      </c>
    </row>
    <row r="1906" spans="1:8" x14ac:dyDescent="0.25">
      <c r="A1906" t="s">
        <v>4978</v>
      </c>
      <c r="B1906">
        <v>1275</v>
      </c>
      <c r="C1906" t="s">
        <v>3087</v>
      </c>
      <c r="D1906">
        <v>853661</v>
      </c>
      <c r="E1906" t="s">
        <v>1377</v>
      </c>
      <c r="F1906">
        <v>9.9</v>
      </c>
      <c r="G1906" s="2">
        <v>43803.1562962963</v>
      </c>
      <c r="H1906" s="2">
        <v>44523.534120370372</v>
      </c>
    </row>
    <row r="1907" spans="1:8" x14ac:dyDescent="0.25">
      <c r="A1907" t="s">
        <v>4979</v>
      </c>
      <c r="B1907">
        <v>1532</v>
      </c>
      <c r="C1907" t="s">
        <v>3077</v>
      </c>
      <c r="D1907">
        <v>4714918</v>
      </c>
      <c r="E1907" t="s">
        <v>1377</v>
      </c>
      <c r="F1907">
        <v>8.2100000000000009</v>
      </c>
      <c r="G1907" s="2">
        <v>44339.950416666667</v>
      </c>
      <c r="H1907" s="2">
        <v>44675.511770833327</v>
      </c>
    </row>
    <row r="1908" spans="1:8" x14ac:dyDescent="0.25">
      <c r="A1908" t="s">
        <v>4980</v>
      </c>
      <c r="B1908">
        <v>1699</v>
      </c>
      <c r="C1908" t="s">
        <v>3087</v>
      </c>
      <c r="D1908">
        <v>3347556</v>
      </c>
      <c r="E1908" t="s">
        <v>3071</v>
      </c>
      <c r="F1908">
        <v>6.18</v>
      </c>
      <c r="G1908" s="2">
        <v>41278.953703703701</v>
      </c>
      <c r="H1908" s="2">
        <v>44664.445208333331</v>
      </c>
    </row>
    <row r="1909" spans="1:8" x14ac:dyDescent="0.25">
      <c r="A1909" t="s">
        <v>4981</v>
      </c>
      <c r="B1909">
        <v>2262</v>
      </c>
      <c r="C1909" t="s">
        <v>3070</v>
      </c>
      <c r="D1909">
        <v>3880819</v>
      </c>
      <c r="E1909" t="s">
        <v>1374</v>
      </c>
      <c r="F1909">
        <v>5.69</v>
      </c>
      <c r="G1909" s="2">
        <v>43137.591770833344</v>
      </c>
      <c r="H1909" s="2">
        <v>45047.747835648152</v>
      </c>
    </row>
    <row r="1910" spans="1:8" x14ac:dyDescent="0.25">
      <c r="A1910" t="s">
        <v>4982</v>
      </c>
      <c r="B1910">
        <v>1320</v>
      </c>
      <c r="C1910" t="s">
        <v>3068</v>
      </c>
      <c r="D1910">
        <v>3003773</v>
      </c>
      <c r="E1910" t="s">
        <v>1377</v>
      </c>
      <c r="F1910">
        <v>8.83</v>
      </c>
      <c r="G1910" s="2">
        <v>40364.385474537034</v>
      </c>
      <c r="H1910" s="2">
        <v>44542.903668981482</v>
      </c>
    </row>
    <row r="1911" spans="1:8" x14ac:dyDescent="0.25">
      <c r="A1911" t="s">
        <v>4983</v>
      </c>
      <c r="B1911">
        <v>1751</v>
      </c>
      <c r="C1911" t="s">
        <v>3075</v>
      </c>
      <c r="D1911">
        <v>4104658</v>
      </c>
      <c r="E1911" t="s">
        <v>1377</v>
      </c>
      <c r="F1911">
        <v>5.72</v>
      </c>
      <c r="G1911" s="2">
        <v>44140.589282407411</v>
      </c>
      <c r="H1911" s="2">
        <v>44662.549988425933</v>
      </c>
    </row>
    <row r="1912" spans="1:8" x14ac:dyDescent="0.25">
      <c r="A1912" t="s">
        <v>4984</v>
      </c>
      <c r="B1912">
        <v>2303</v>
      </c>
      <c r="C1912" t="s">
        <v>3075</v>
      </c>
      <c r="D1912">
        <v>2269456</v>
      </c>
      <c r="E1912" t="s">
        <v>1374</v>
      </c>
      <c r="F1912">
        <v>5.0999999999999996</v>
      </c>
      <c r="G1912" s="2">
        <v>42241.757662037038</v>
      </c>
      <c r="H1912" s="2">
        <v>44939.445972222216</v>
      </c>
    </row>
    <row r="1913" spans="1:8" x14ac:dyDescent="0.25">
      <c r="A1913" t="s">
        <v>4985</v>
      </c>
      <c r="B1913">
        <v>2108</v>
      </c>
      <c r="C1913" t="s">
        <v>3080</v>
      </c>
      <c r="D1913">
        <v>2859435</v>
      </c>
      <c r="E1913" t="s">
        <v>1374</v>
      </c>
      <c r="F1913">
        <v>9.1199999999999992</v>
      </c>
      <c r="G1913" s="2">
        <v>40747.607662037037</v>
      </c>
      <c r="H1913" s="2">
        <v>45110.016898148147</v>
      </c>
    </row>
    <row r="1914" spans="1:8" x14ac:dyDescent="0.25">
      <c r="A1914" t="s">
        <v>4986</v>
      </c>
      <c r="B1914">
        <v>2226</v>
      </c>
      <c r="C1914" t="s">
        <v>3077</v>
      </c>
      <c r="D1914">
        <v>1948240</v>
      </c>
      <c r="E1914" t="s">
        <v>1377</v>
      </c>
      <c r="F1914">
        <v>8.6999999999999993</v>
      </c>
      <c r="G1914" s="2">
        <v>42285.176782407398</v>
      </c>
      <c r="H1914" s="2">
        <v>44827.710115740738</v>
      </c>
    </row>
    <row r="1915" spans="1:8" x14ac:dyDescent="0.25">
      <c r="A1915" t="s">
        <v>4987</v>
      </c>
      <c r="B1915">
        <v>1145</v>
      </c>
      <c r="C1915" t="s">
        <v>3068</v>
      </c>
      <c r="D1915">
        <v>4230849</v>
      </c>
      <c r="E1915" t="s">
        <v>1374</v>
      </c>
      <c r="F1915">
        <v>9.2100000000000009</v>
      </c>
      <c r="G1915" s="2">
        <v>41254.360578703701</v>
      </c>
      <c r="H1915" s="2">
        <v>45120.035914351851</v>
      </c>
    </row>
    <row r="1916" spans="1:8" x14ac:dyDescent="0.25">
      <c r="A1916" t="s">
        <v>4988</v>
      </c>
      <c r="B1916">
        <v>1129</v>
      </c>
      <c r="C1916" t="s">
        <v>3080</v>
      </c>
      <c r="D1916">
        <v>4675800</v>
      </c>
      <c r="E1916" t="s">
        <v>1374</v>
      </c>
      <c r="F1916">
        <v>5.18</v>
      </c>
      <c r="G1916" s="2">
        <v>42663.104247685187</v>
      </c>
      <c r="H1916" s="2">
        <v>44685.457638888889</v>
      </c>
    </row>
    <row r="1917" spans="1:8" x14ac:dyDescent="0.25">
      <c r="A1917" t="s">
        <v>4989</v>
      </c>
      <c r="B1917">
        <v>1710</v>
      </c>
      <c r="C1917" t="s">
        <v>3070</v>
      </c>
      <c r="D1917">
        <v>3756422</v>
      </c>
      <c r="E1917" t="s">
        <v>1374</v>
      </c>
      <c r="F1917">
        <v>9.4600000000000009</v>
      </c>
      <c r="G1917" s="2">
        <v>44222.528865740736</v>
      </c>
      <c r="H1917" s="2">
        <v>44473.600763888891</v>
      </c>
    </row>
    <row r="1918" spans="1:8" x14ac:dyDescent="0.25">
      <c r="A1918" t="s">
        <v>4990</v>
      </c>
      <c r="B1918">
        <v>1554</v>
      </c>
      <c r="C1918" t="s">
        <v>3070</v>
      </c>
      <c r="D1918">
        <v>113023</v>
      </c>
      <c r="E1918" t="s">
        <v>3071</v>
      </c>
      <c r="F1918">
        <v>9.98</v>
      </c>
      <c r="G1918" s="2">
        <v>42425.688773148147</v>
      </c>
      <c r="H1918" s="2">
        <v>44558.670520833337</v>
      </c>
    </row>
    <row r="1919" spans="1:8" x14ac:dyDescent="0.25">
      <c r="A1919" t="s">
        <v>4991</v>
      </c>
      <c r="B1919">
        <v>2169</v>
      </c>
      <c r="C1919" t="s">
        <v>3068</v>
      </c>
      <c r="D1919">
        <v>4654231</v>
      </c>
      <c r="E1919" t="s">
        <v>1374</v>
      </c>
      <c r="F1919">
        <v>6.95</v>
      </c>
      <c r="G1919" s="2">
        <v>41615.181180555563</v>
      </c>
      <c r="H1919" s="2">
        <v>44729.068449074082</v>
      </c>
    </row>
    <row r="1920" spans="1:8" x14ac:dyDescent="0.25">
      <c r="A1920" t="s">
        <v>4992</v>
      </c>
      <c r="B1920">
        <v>2272</v>
      </c>
      <c r="C1920" t="s">
        <v>3077</v>
      </c>
      <c r="D1920">
        <v>840022</v>
      </c>
      <c r="E1920" t="s">
        <v>1374</v>
      </c>
      <c r="F1920">
        <v>7.73</v>
      </c>
      <c r="G1920" s="2">
        <v>40557.760844907411</v>
      </c>
      <c r="H1920" s="2">
        <v>44539.754907407398</v>
      </c>
    </row>
    <row r="1921" spans="1:8" x14ac:dyDescent="0.25">
      <c r="A1921" t="s">
        <v>4993</v>
      </c>
      <c r="B1921">
        <v>2495</v>
      </c>
      <c r="C1921" t="s">
        <v>3077</v>
      </c>
      <c r="D1921">
        <v>2469274</v>
      </c>
      <c r="E1921" t="s">
        <v>3071</v>
      </c>
      <c r="F1921">
        <v>5.85</v>
      </c>
      <c r="G1921" s="2">
        <v>44434.254803240743</v>
      </c>
      <c r="H1921" s="2">
        <v>44552.970613425918</v>
      </c>
    </row>
    <row r="1922" spans="1:8" x14ac:dyDescent="0.25">
      <c r="A1922" t="s">
        <v>4994</v>
      </c>
      <c r="B1922">
        <v>1093</v>
      </c>
      <c r="C1922" t="s">
        <v>3068</v>
      </c>
      <c r="D1922">
        <v>3622506</v>
      </c>
      <c r="E1922" t="s">
        <v>3071</v>
      </c>
      <c r="F1922">
        <v>8.1</v>
      </c>
      <c r="G1922" s="2">
        <v>43794.271053240736</v>
      </c>
      <c r="H1922" s="2">
        <v>45082.914340277777</v>
      </c>
    </row>
    <row r="1923" spans="1:8" x14ac:dyDescent="0.25">
      <c r="A1923" t="s">
        <v>4995</v>
      </c>
      <c r="B1923">
        <v>2110</v>
      </c>
      <c r="C1923" t="s">
        <v>3070</v>
      </c>
      <c r="D1923">
        <v>3195104</v>
      </c>
      <c r="E1923" t="s">
        <v>1377</v>
      </c>
      <c r="F1923">
        <v>8.27</v>
      </c>
      <c r="G1923" s="2">
        <v>41058.764189814807</v>
      </c>
      <c r="H1923" s="2">
        <v>44796.643078703702</v>
      </c>
    </row>
    <row r="1924" spans="1:8" x14ac:dyDescent="0.25">
      <c r="A1924" t="s">
        <v>4996</v>
      </c>
      <c r="B1924">
        <v>1580</v>
      </c>
      <c r="C1924" t="s">
        <v>3087</v>
      </c>
      <c r="D1924">
        <v>4694045</v>
      </c>
      <c r="E1924" t="s">
        <v>1377</v>
      </c>
      <c r="F1924">
        <v>9.56</v>
      </c>
      <c r="G1924" s="2">
        <v>41705.211921296293</v>
      </c>
      <c r="H1924" s="2">
        <v>44992.825289351851</v>
      </c>
    </row>
    <row r="1925" spans="1:8" x14ac:dyDescent="0.25">
      <c r="A1925" t="s">
        <v>4997</v>
      </c>
      <c r="B1925">
        <v>1372</v>
      </c>
      <c r="C1925" t="s">
        <v>3075</v>
      </c>
      <c r="D1925">
        <v>1436062</v>
      </c>
      <c r="E1925" t="s">
        <v>3071</v>
      </c>
      <c r="F1925">
        <v>6.7</v>
      </c>
      <c r="G1925" s="2">
        <v>42347.437256944453</v>
      </c>
      <c r="H1925" s="2">
        <v>44724.472650462973</v>
      </c>
    </row>
    <row r="1926" spans="1:8" x14ac:dyDescent="0.25">
      <c r="A1926" t="s">
        <v>4998</v>
      </c>
      <c r="B1926">
        <v>1399</v>
      </c>
      <c r="C1926" t="s">
        <v>3077</v>
      </c>
      <c r="D1926">
        <v>3578639</v>
      </c>
      <c r="E1926" t="s">
        <v>1377</v>
      </c>
      <c r="F1926">
        <v>7.84</v>
      </c>
      <c r="G1926" s="2">
        <v>42034.031331018523</v>
      </c>
      <c r="H1926" s="2">
        <v>45063.440613425933</v>
      </c>
    </row>
    <row r="1927" spans="1:8" x14ac:dyDescent="0.25">
      <c r="A1927" t="s">
        <v>4999</v>
      </c>
      <c r="B1927">
        <v>1101</v>
      </c>
      <c r="C1927" t="s">
        <v>3080</v>
      </c>
      <c r="D1927">
        <v>1837806</v>
      </c>
      <c r="E1927" t="s">
        <v>1374</v>
      </c>
      <c r="F1927">
        <v>5.93</v>
      </c>
      <c r="G1927" s="2">
        <v>39858.005486111113</v>
      </c>
      <c r="H1927" s="2">
        <v>45064.90902777778</v>
      </c>
    </row>
    <row r="1928" spans="1:8" x14ac:dyDescent="0.25">
      <c r="A1928" t="s">
        <v>5000</v>
      </c>
      <c r="B1928">
        <v>1682</v>
      </c>
      <c r="C1928" t="s">
        <v>3075</v>
      </c>
      <c r="D1928">
        <v>4413574</v>
      </c>
      <c r="E1928" t="s">
        <v>1377</v>
      </c>
      <c r="F1928">
        <v>7.41</v>
      </c>
      <c r="G1928" s="2">
        <v>42805.61614583333</v>
      </c>
      <c r="H1928" s="2">
        <v>44613.819444444453</v>
      </c>
    </row>
    <row r="1929" spans="1:8" x14ac:dyDescent="0.25">
      <c r="A1929" t="s">
        <v>5001</v>
      </c>
      <c r="B1929">
        <v>2405</v>
      </c>
      <c r="C1929" t="s">
        <v>3070</v>
      </c>
      <c r="D1929">
        <v>3485477</v>
      </c>
      <c r="E1929" t="s">
        <v>1374</v>
      </c>
      <c r="F1929">
        <v>9.67</v>
      </c>
      <c r="G1929" s="2">
        <v>41011.789537037039</v>
      </c>
      <c r="H1929" s="2">
        <v>44480.614004629628</v>
      </c>
    </row>
    <row r="1930" spans="1:8" x14ac:dyDescent="0.25">
      <c r="A1930" t="s">
        <v>5002</v>
      </c>
      <c r="B1930">
        <v>1335</v>
      </c>
      <c r="C1930" t="s">
        <v>3070</v>
      </c>
      <c r="D1930">
        <v>3237148</v>
      </c>
      <c r="E1930" t="s">
        <v>3071</v>
      </c>
      <c r="F1930">
        <v>5.76</v>
      </c>
      <c r="G1930" s="2">
        <v>41164.367407407408</v>
      </c>
      <c r="H1930" s="2">
        <v>44783.515775462962</v>
      </c>
    </row>
    <row r="1931" spans="1:8" x14ac:dyDescent="0.25">
      <c r="A1931" t="s">
        <v>5003</v>
      </c>
      <c r="B1931">
        <v>2099</v>
      </c>
      <c r="C1931" t="s">
        <v>3075</v>
      </c>
      <c r="D1931">
        <v>4843438</v>
      </c>
      <c r="E1931" t="s">
        <v>3071</v>
      </c>
      <c r="F1931">
        <v>5.39</v>
      </c>
      <c r="G1931" s="2">
        <v>39856.651620370372</v>
      </c>
      <c r="H1931" s="2">
        <v>44950.681030092594</v>
      </c>
    </row>
    <row r="1932" spans="1:8" x14ac:dyDescent="0.25">
      <c r="A1932" t="s">
        <v>5004</v>
      </c>
      <c r="B1932">
        <v>2212</v>
      </c>
      <c r="C1932" t="s">
        <v>3087</v>
      </c>
      <c r="D1932">
        <v>280613</v>
      </c>
      <c r="E1932" t="s">
        <v>3071</v>
      </c>
      <c r="F1932">
        <v>8.68</v>
      </c>
      <c r="G1932" s="2">
        <v>39997.183310185188</v>
      </c>
      <c r="H1932" s="2">
        <v>44995.878333333327</v>
      </c>
    </row>
    <row r="1933" spans="1:8" x14ac:dyDescent="0.25">
      <c r="A1933" t="s">
        <v>5005</v>
      </c>
      <c r="B1933">
        <v>1763</v>
      </c>
      <c r="C1933" t="s">
        <v>3068</v>
      </c>
      <c r="D1933">
        <v>268554</v>
      </c>
      <c r="E1933" t="s">
        <v>1377</v>
      </c>
      <c r="F1933">
        <v>8.2100000000000009</v>
      </c>
      <c r="G1933" s="2">
        <v>42449.184745370367</v>
      </c>
      <c r="H1933" s="2">
        <v>44931.117650462962</v>
      </c>
    </row>
    <row r="1934" spans="1:8" x14ac:dyDescent="0.25">
      <c r="A1934" t="s">
        <v>5006</v>
      </c>
      <c r="B1934">
        <v>1213</v>
      </c>
      <c r="C1934" t="s">
        <v>3068</v>
      </c>
      <c r="D1934">
        <v>1711457</v>
      </c>
      <c r="E1934" t="s">
        <v>1377</v>
      </c>
      <c r="F1934">
        <v>9.57</v>
      </c>
      <c r="G1934" s="2">
        <v>40793.192546296297</v>
      </c>
      <c r="H1934" s="2">
        <v>44591.015659722223</v>
      </c>
    </row>
    <row r="1935" spans="1:8" x14ac:dyDescent="0.25">
      <c r="A1935" t="s">
        <v>5007</v>
      </c>
      <c r="B1935">
        <v>1301</v>
      </c>
      <c r="C1935" t="s">
        <v>3087</v>
      </c>
      <c r="D1935">
        <v>3119825</v>
      </c>
      <c r="E1935" t="s">
        <v>3071</v>
      </c>
      <c r="F1935">
        <v>5.48</v>
      </c>
      <c r="G1935" s="2">
        <v>44539.711712962962</v>
      </c>
      <c r="H1935" s="2">
        <v>45024.237812500003</v>
      </c>
    </row>
    <row r="1936" spans="1:8" x14ac:dyDescent="0.25">
      <c r="A1936" t="s">
        <v>5008</v>
      </c>
      <c r="B1936">
        <v>2192</v>
      </c>
      <c r="C1936" t="s">
        <v>3077</v>
      </c>
      <c r="D1936">
        <v>2716162</v>
      </c>
      <c r="E1936" t="s">
        <v>1377</v>
      </c>
      <c r="F1936">
        <v>8</v>
      </c>
      <c r="G1936" s="2">
        <v>41961.349548611113</v>
      </c>
      <c r="H1936" s="2">
        <v>45120.710162037038</v>
      </c>
    </row>
    <row r="1937" spans="1:8" x14ac:dyDescent="0.25">
      <c r="A1937" t="s">
        <v>5009</v>
      </c>
      <c r="B1937">
        <v>1416</v>
      </c>
      <c r="C1937" t="s">
        <v>3068</v>
      </c>
      <c r="D1937">
        <v>3133728</v>
      </c>
      <c r="E1937" t="s">
        <v>3071</v>
      </c>
      <c r="F1937">
        <v>5.43</v>
      </c>
      <c r="G1937" s="2">
        <v>40119.646331018521</v>
      </c>
      <c r="H1937" s="2">
        <v>44669.251631944448</v>
      </c>
    </row>
    <row r="1938" spans="1:8" x14ac:dyDescent="0.25">
      <c r="A1938" t="s">
        <v>5010</v>
      </c>
      <c r="B1938">
        <v>1554</v>
      </c>
      <c r="C1938" t="s">
        <v>3080</v>
      </c>
      <c r="D1938">
        <v>3740736</v>
      </c>
      <c r="E1938" t="s">
        <v>1377</v>
      </c>
      <c r="F1938">
        <v>9.33</v>
      </c>
      <c r="G1938" s="2">
        <v>44074.654814814807</v>
      </c>
      <c r="H1938" s="2">
        <v>44578.354421296302</v>
      </c>
    </row>
    <row r="1939" spans="1:8" x14ac:dyDescent="0.25">
      <c r="A1939" t="s">
        <v>5011</v>
      </c>
      <c r="B1939">
        <v>2228</v>
      </c>
      <c r="C1939" t="s">
        <v>3068</v>
      </c>
      <c r="D1939">
        <v>584404</v>
      </c>
      <c r="E1939" t="s">
        <v>3071</v>
      </c>
      <c r="F1939">
        <v>6.21</v>
      </c>
      <c r="G1939" s="2">
        <v>41632.518888888888</v>
      </c>
      <c r="H1939" s="2">
        <v>44484.987939814811</v>
      </c>
    </row>
    <row r="1940" spans="1:8" x14ac:dyDescent="0.25">
      <c r="A1940" t="s">
        <v>5012</v>
      </c>
      <c r="B1940">
        <v>1504</v>
      </c>
      <c r="C1940" t="s">
        <v>3075</v>
      </c>
      <c r="D1940">
        <v>4293008</v>
      </c>
      <c r="E1940" t="s">
        <v>3071</v>
      </c>
      <c r="F1940">
        <v>6.84</v>
      </c>
      <c r="G1940" s="2">
        <v>43638.656597222223</v>
      </c>
      <c r="H1940" s="2">
        <v>44518.961423611108</v>
      </c>
    </row>
    <row r="1941" spans="1:8" x14ac:dyDescent="0.25">
      <c r="A1941" t="s">
        <v>5013</v>
      </c>
      <c r="B1941">
        <v>1911</v>
      </c>
      <c r="C1941" t="s">
        <v>3087</v>
      </c>
      <c r="D1941">
        <v>549064</v>
      </c>
      <c r="E1941" t="s">
        <v>3071</v>
      </c>
      <c r="F1941">
        <v>5.9</v>
      </c>
      <c r="G1941" s="2">
        <v>43065.656990740739</v>
      </c>
      <c r="H1941" s="2">
        <v>44912.349687499998</v>
      </c>
    </row>
    <row r="1942" spans="1:8" x14ac:dyDescent="0.25">
      <c r="A1942" t="s">
        <v>5014</v>
      </c>
      <c r="B1942">
        <v>1110</v>
      </c>
      <c r="C1942" t="s">
        <v>3075</v>
      </c>
      <c r="D1942">
        <v>1612493</v>
      </c>
      <c r="E1942" t="s">
        <v>3071</v>
      </c>
      <c r="F1942">
        <v>5.66</v>
      </c>
      <c r="G1942" s="2">
        <v>42446.786111111112</v>
      </c>
      <c r="H1942" s="2">
        <v>45052.307766203703</v>
      </c>
    </row>
    <row r="1943" spans="1:8" x14ac:dyDescent="0.25">
      <c r="A1943" t="s">
        <v>5015</v>
      </c>
      <c r="B1943">
        <v>1403</v>
      </c>
      <c r="C1943" t="s">
        <v>3068</v>
      </c>
      <c r="D1943">
        <v>4950841</v>
      </c>
      <c r="E1943" t="s">
        <v>1374</v>
      </c>
      <c r="F1943">
        <v>7.32</v>
      </c>
      <c r="G1943" s="2">
        <v>41758.087685185194</v>
      </c>
      <c r="H1943" s="2">
        <v>44779.761261574073</v>
      </c>
    </row>
    <row r="1944" spans="1:8" x14ac:dyDescent="0.25">
      <c r="A1944" t="s">
        <v>5016</v>
      </c>
      <c r="B1944">
        <v>2239</v>
      </c>
      <c r="C1944" t="s">
        <v>3077</v>
      </c>
      <c r="D1944">
        <v>861536</v>
      </c>
      <c r="E1944" t="s">
        <v>1377</v>
      </c>
      <c r="F1944">
        <v>6.31</v>
      </c>
      <c r="G1944" s="2">
        <v>43958.972557870373</v>
      </c>
      <c r="H1944" s="2">
        <v>44492.523900462962</v>
      </c>
    </row>
    <row r="1945" spans="1:8" x14ac:dyDescent="0.25">
      <c r="A1945" t="s">
        <v>5017</v>
      </c>
      <c r="B1945">
        <v>1462</v>
      </c>
      <c r="C1945" t="s">
        <v>3077</v>
      </c>
      <c r="D1945">
        <v>2842552</v>
      </c>
      <c r="E1945" t="s">
        <v>1377</v>
      </c>
      <c r="F1945">
        <v>6.84</v>
      </c>
      <c r="G1945" s="2">
        <v>41900.819456018522</v>
      </c>
      <c r="H1945" s="2">
        <v>44977.171168981477</v>
      </c>
    </row>
    <row r="1946" spans="1:8" x14ac:dyDescent="0.25">
      <c r="A1946" t="s">
        <v>5018</v>
      </c>
      <c r="B1946">
        <v>1976</v>
      </c>
      <c r="C1946" t="s">
        <v>3075</v>
      </c>
      <c r="D1946">
        <v>4432417</v>
      </c>
      <c r="E1946" t="s">
        <v>1374</v>
      </c>
      <c r="F1946">
        <v>5.91</v>
      </c>
      <c r="G1946" s="2">
        <v>41832.506481481483</v>
      </c>
      <c r="H1946" s="2">
        <v>45106.163518518522</v>
      </c>
    </row>
    <row r="1947" spans="1:8" x14ac:dyDescent="0.25">
      <c r="A1947" t="s">
        <v>5019</v>
      </c>
      <c r="B1947">
        <v>2334</v>
      </c>
      <c r="C1947" t="s">
        <v>3068</v>
      </c>
      <c r="D1947">
        <v>2934609</v>
      </c>
      <c r="E1947" t="s">
        <v>1377</v>
      </c>
      <c r="F1947">
        <v>9.17</v>
      </c>
      <c r="G1947" s="2">
        <v>42651.708865740737</v>
      </c>
      <c r="H1947" s="2">
        <v>45059.786006944443</v>
      </c>
    </row>
    <row r="1948" spans="1:8" x14ac:dyDescent="0.25">
      <c r="A1948" t="s">
        <v>5020</v>
      </c>
      <c r="B1948">
        <v>1999</v>
      </c>
      <c r="C1948" t="s">
        <v>3080</v>
      </c>
      <c r="D1948">
        <v>2755182</v>
      </c>
      <c r="E1948" t="s">
        <v>3071</v>
      </c>
      <c r="F1948">
        <v>8.8000000000000007</v>
      </c>
      <c r="G1948" s="2">
        <v>43215.322083333333</v>
      </c>
      <c r="H1948" s="2">
        <v>44800.683148148149</v>
      </c>
    </row>
    <row r="1949" spans="1:8" x14ac:dyDescent="0.25">
      <c r="A1949" t="s">
        <v>5021</v>
      </c>
      <c r="B1949">
        <v>2044</v>
      </c>
      <c r="C1949" t="s">
        <v>3087</v>
      </c>
      <c r="D1949">
        <v>1681922</v>
      </c>
      <c r="E1949" t="s">
        <v>1374</v>
      </c>
      <c r="F1949">
        <v>5.88</v>
      </c>
      <c r="G1949" s="2">
        <v>42904.124652777777</v>
      </c>
      <c r="H1949" s="2">
        <v>44468.525335648148</v>
      </c>
    </row>
    <row r="1950" spans="1:8" x14ac:dyDescent="0.25">
      <c r="A1950" t="s">
        <v>5022</v>
      </c>
      <c r="B1950">
        <v>2096</v>
      </c>
      <c r="C1950" t="s">
        <v>3075</v>
      </c>
      <c r="D1950">
        <v>2061848</v>
      </c>
      <c r="E1950" t="s">
        <v>3071</v>
      </c>
      <c r="F1950">
        <v>6.15</v>
      </c>
      <c r="G1950" s="2">
        <v>40450.478032407409</v>
      </c>
      <c r="H1950" s="2">
        <v>44854.160729166673</v>
      </c>
    </row>
    <row r="1951" spans="1:8" x14ac:dyDescent="0.25">
      <c r="A1951" t="s">
        <v>5023</v>
      </c>
      <c r="B1951">
        <v>2153</v>
      </c>
      <c r="C1951" t="s">
        <v>3068</v>
      </c>
      <c r="D1951">
        <v>3385450</v>
      </c>
      <c r="E1951" t="s">
        <v>1377</v>
      </c>
      <c r="F1951">
        <v>6.54</v>
      </c>
      <c r="G1951" s="2">
        <v>42338.410497685189</v>
      </c>
      <c r="H1951" s="2">
        <v>44732.185277777768</v>
      </c>
    </row>
    <row r="1952" spans="1:8" x14ac:dyDescent="0.25">
      <c r="A1952" t="s">
        <v>5024</v>
      </c>
      <c r="B1952">
        <v>1139</v>
      </c>
      <c r="C1952" t="s">
        <v>3070</v>
      </c>
      <c r="D1952">
        <v>4985087</v>
      </c>
      <c r="E1952" t="s">
        <v>1374</v>
      </c>
      <c r="F1952">
        <v>6.14</v>
      </c>
      <c r="G1952" s="2">
        <v>40758.533946759257</v>
      </c>
      <c r="H1952" s="2">
        <v>44569.75072916667</v>
      </c>
    </row>
    <row r="1953" spans="1:8" x14ac:dyDescent="0.25">
      <c r="A1953" t="s">
        <v>5025</v>
      </c>
      <c r="B1953">
        <v>1512</v>
      </c>
      <c r="C1953" t="s">
        <v>3087</v>
      </c>
      <c r="D1953">
        <v>3251932</v>
      </c>
      <c r="E1953" t="s">
        <v>1374</v>
      </c>
      <c r="F1953">
        <v>5.94</v>
      </c>
      <c r="G1953" s="2">
        <v>41090.639594907407</v>
      </c>
      <c r="H1953" s="2">
        <v>44743.794675925928</v>
      </c>
    </row>
    <row r="1954" spans="1:8" x14ac:dyDescent="0.25">
      <c r="A1954" t="s">
        <v>5026</v>
      </c>
      <c r="B1954">
        <v>1321</v>
      </c>
      <c r="C1954" t="s">
        <v>3070</v>
      </c>
      <c r="D1954">
        <v>3237131</v>
      </c>
      <c r="E1954" t="s">
        <v>1374</v>
      </c>
      <c r="F1954">
        <v>6.7</v>
      </c>
      <c r="G1954" s="2">
        <v>43472.444895833331</v>
      </c>
      <c r="H1954" s="2">
        <v>44798.91746527778</v>
      </c>
    </row>
    <row r="1955" spans="1:8" x14ac:dyDescent="0.25">
      <c r="A1955" t="s">
        <v>5027</v>
      </c>
      <c r="B1955">
        <v>2142</v>
      </c>
      <c r="C1955" t="s">
        <v>3080</v>
      </c>
      <c r="D1955">
        <v>2115925</v>
      </c>
      <c r="E1955" t="s">
        <v>1374</v>
      </c>
      <c r="F1955">
        <v>6.59</v>
      </c>
      <c r="G1955" s="2">
        <v>41273.05195601852</v>
      </c>
      <c r="H1955" s="2">
        <v>44852.864907407413</v>
      </c>
    </row>
    <row r="1956" spans="1:8" x14ac:dyDescent="0.25">
      <c r="A1956" t="s">
        <v>5028</v>
      </c>
      <c r="B1956">
        <v>1347</v>
      </c>
      <c r="C1956" t="s">
        <v>3075</v>
      </c>
      <c r="D1956">
        <v>263129</v>
      </c>
      <c r="E1956" t="s">
        <v>3071</v>
      </c>
      <c r="F1956">
        <v>7.69</v>
      </c>
      <c r="G1956" s="2">
        <v>42468.891030092593</v>
      </c>
      <c r="H1956" s="2">
        <v>44973.581006944441</v>
      </c>
    </row>
    <row r="1957" spans="1:8" x14ac:dyDescent="0.25">
      <c r="A1957" t="s">
        <v>5029</v>
      </c>
      <c r="B1957">
        <v>2354</v>
      </c>
      <c r="C1957" t="s">
        <v>3075</v>
      </c>
      <c r="D1957">
        <v>3781157</v>
      </c>
      <c r="E1957" t="s">
        <v>1377</v>
      </c>
      <c r="F1957">
        <v>8.33</v>
      </c>
      <c r="G1957" s="2">
        <v>41672.721192129633</v>
      </c>
      <c r="H1957" s="2">
        <v>44532.007395833331</v>
      </c>
    </row>
    <row r="1958" spans="1:8" x14ac:dyDescent="0.25">
      <c r="A1958" t="s">
        <v>5030</v>
      </c>
      <c r="B1958">
        <v>2383</v>
      </c>
      <c r="C1958" t="s">
        <v>3087</v>
      </c>
      <c r="D1958">
        <v>4623071</v>
      </c>
      <c r="E1958" t="s">
        <v>1377</v>
      </c>
      <c r="F1958">
        <v>6.52</v>
      </c>
      <c r="G1958" s="2">
        <v>44062.12840277778</v>
      </c>
      <c r="H1958" s="2">
        <v>44576.236111111109</v>
      </c>
    </row>
    <row r="1959" spans="1:8" x14ac:dyDescent="0.25">
      <c r="A1959" t="s">
        <v>5031</v>
      </c>
      <c r="B1959">
        <v>1347</v>
      </c>
      <c r="C1959" t="s">
        <v>3087</v>
      </c>
      <c r="D1959">
        <v>2472170</v>
      </c>
      <c r="E1959" t="s">
        <v>1377</v>
      </c>
      <c r="F1959">
        <v>9.1</v>
      </c>
      <c r="G1959" s="2">
        <v>42233.114050925928</v>
      </c>
      <c r="H1959" s="2">
        <v>44513.360567129632</v>
      </c>
    </row>
    <row r="1960" spans="1:8" x14ac:dyDescent="0.25">
      <c r="A1960" t="s">
        <v>5032</v>
      </c>
      <c r="B1960">
        <v>2120</v>
      </c>
      <c r="C1960" t="s">
        <v>3077</v>
      </c>
      <c r="D1960">
        <v>3156449</v>
      </c>
      <c r="E1960" t="s">
        <v>1374</v>
      </c>
      <c r="F1960">
        <v>8.2899999999999991</v>
      </c>
      <c r="G1960" s="2">
        <v>44604.440844907411</v>
      </c>
      <c r="H1960" s="2">
        <v>44963.70008101852</v>
      </c>
    </row>
    <row r="1961" spans="1:8" x14ac:dyDescent="0.25">
      <c r="A1961" t="s">
        <v>5033</v>
      </c>
      <c r="B1961">
        <v>2377</v>
      </c>
      <c r="C1961" t="s">
        <v>3080</v>
      </c>
      <c r="D1961">
        <v>1339648</v>
      </c>
      <c r="E1961" t="s">
        <v>1377</v>
      </c>
      <c r="F1961">
        <v>6.27</v>
      </c>
      <c r="G1961" s="2">
        <v>43709.726585648154</v>
      </c>
      <c r="H1961" s="2">
        <v>45001.930173611108</v>
      </c>
    </row>
    <row r="1962" spans="1:8" x14ac:dyDescent="0.25">
      <c r="A1962" t="s">
        <v>5034</v>
      </c>
      <c r="B1962">
        <v>2337</v>
      </c>
      <c r="C1962" t="s">
        <v>3087</v>
      </c>
      <c r="D1962">
        <v>4578412</v>
      </c>
      <c r="E1962" t="s">
        <v>3071</v>
      </c>
      <c r="F1962">
        <v>8.6999999999999993</v>
      </c>
      <c r="G1962" s="2">
        <v>40605.29519675926</v>
      </c>
      <c r="H1962" s="2">
        <v>44790.211585648147</v>
      </c>
    </row>
    <row r="1963" spans="1:8" x14ac:dyDescent="0.25">
      <c r="A1963" t="s">
        <v>5035</v>
      </c>
      <c r="B1963">
        <v>2030</v>
      </c>
      <c r="C1963" t="s">
        <v>3080</v>
      </c>
      <c r="D1963">
        <v>640869</v>
      </c>
      <c r="E1963" t="s">
        <v>3071</v>
      </c>
      <c r="F1963">
        <v>7</v>
      </c>
      <c r="G1963" s="2">
        <v>42208.405115740738</v>
      </c>
      <c r="H1963" s="2">
        <v>44586.147476851853</v>
      </c>
    </row>
    <row r="1964" spans="1:8" x14ac:dyDescent="0.25">
      <c r="A1964" t="s">
        <v>5036</v>
      </c>
      <c r="B1964">
        <v>1031</v>
      </c>
      <c r="C1964" t="s">
        <v>3080</v>
      </c>
      <c r="D1964">
        <v>1174173</v>
      </c>
      <c r="E1964" t="s">
        <v>1374</v>
      </c>
      <c r="F1964">
        <v>7.64</v>
      </c>
      <c r="G1964" s="2">
        <v>41337.793483796297</v>
      </c>
      <c r="H1964" s="2">
        <v>44757.592245370368</v>
      </c>
    </row>
    <row r="1965" spans="1:8" x14ac:dyDescent="0.25">
      <c r="A1965" t="s">
        <v>5037</v>
      </c>
      <c r="B1965">
        <v>1392</v>
      </c>
      <c r="C1965" t="s">
        <v>3077</v>
      </c>
      <c r="D1965">
        <v>802018</v>
      </c>
      <c r="E1965" t="s">
        <v>1377</v>
      </c>
      <c r="F1965">
        <v>9.11</v>
      </c>
      <c r="G1965" s="2">
        <v>42828.275740740741</v>
      </c>
      <c r="H1965" s="2">
        <v>44772.54173611111</v>
      </c>
    </row>
    <row r="1966" spans="1:8" x14ac:dyDescent="0.25">
      <c r="A1966" t="s">
        <v>5038</v>
      </c>
      <c r="B1966">
        <v>1922</v>
      </c>
      <c r="C1966" t="s">
        <v>3077</v>
      </c>
      <c r="D1966">
        <v>4202242</v>
      </c>
      <c r="E1966" t="s">
        <v>1374</v>
      </c>
      <c r="F1966">
        <v>9.64</v>
      </c>
      <c r="G1966" s="2">
        <v>40550.226273148153</v>
      </c>
      <c r="H1966" s="2">
        <v>44507.951180555552</v>
      </c>
    </row>
    <row r="1967" spans="1:8" x14ac:dyDescent="0.25">
      <c r="A1967" t="s">
        <v>5039</v>
      </c>
      <c r="B1967">
        <v>1225</v>
      </c>
      <c r="C1967" t="s">
        <v>3087</v>
      </c>
      <c r="D1967">
        <v>4383393</v>
      </c>
      <c r="E1967" t="s">
        <v>1374</v>
      </c>
      <c r="F1967">
        <v>5.82</v>
      </c>
      <c r="G1967" s="2">
        <v>42183.257199074083</v>
      </c>
      <c r="H1967" s="2">
        <v>44508.569537037038</v>
      </c>
    </row>
    <row r="1968" spans="1:8" x14ac:dyDescent="0.25">
      <c r="A1968" t="s">
        <v>5040</v>
      </c>
      <c r="B1968">
        <v>2044</v>
      </c>
      <c r="C1968" t="s">
        <v>3070</v>
      </c>
      <c r="D1968">
        <v>1595086</v>
      </c>
      <c r="E1968" t="s">
        <v>3071</v>
      </c>
      <c r="F1968">
        <v>8.86</v>
      </c>
      <c r="G1968" s="2">
        <v>39910.21398148148</v>
      </c>
      <c r="H1968" s="2">
        <v>44975.345219907409</v>
      </c>
    </row>
    <row r="1969" spans="1:8" x14ac:dyDescent="0.25">
      <c r="A1969" t="s">
        <v>5041</v>
      </c>
      <c r="B1969">
        <v>1159</v>
      </c>
      <c r="C1969" t="s">
        <v>3075</v>
      </c>
      <c r="D1969">
        <v>3327220</v>
      </c>
      <c r="E1969" t="s">
        <v>1374</v>
      </c>
      <c r="F1969">
        <v>9.44</v>
      </c>
      <c r="G1969" s="2">
        <v>44202.469224537039</v>
      </c>
      <c r="H1969" s="2">
        <v>44864.323541666658</v>
      </c>
    </row>
    <row r="1970" spans="1:8" x14ac:dyDescent="0.25">
      <c r="A1970" t="s">
        <v>5042</v>
      </c>
      <c r="B1970">
        <v>1055</v>
      </c>
      <c r="C1970" t="s">
        <v>3087</v>
      </c>
      <c r="D1970">
        <v>373697</v>
      </c>
      <c r="E1970" t="s">
        <v>3071</v>
      </c>
      <c r="F1970">
        <v>7.97</v>
      </c>
      <c r="G1970" s="2">
        <v>41410.886793981481</v>
      </c>
      <c r="H1970" s="2">
        <v>44613.258043981477</v>
      </c>
    </row>
    <row r="1971" spans="1:8" x14ac:dyDescent="0.25">
      <c r="A1971" t="s">
        <v>5043</v>
      </c>
      <c r="B1971">
        <v>1187</v>
      </c>
      <c r="C1971" t="s">
        <v>3077</v>
      </c>
      <c r="D1971">
        <v>4492311</v>
      </c>
      <c r="E1971" t="s">
        <v>1374</v>
      </c>
      <c r="F1971">
        <v>6.55</v>
      </c>
      <c r="G1971" s="2">
        <v>41651.795520833337</v>
      </c>
      <c r="H1971" s="2">
        <v>45126.350787037038</v>
      </c>
    </row>
    <row r="1972" spans="1:8" x14ac:dyDescent="0.25">
      <c r="A1972" t="s">
        <v>5044</v>
      </c>
      <c r="B1972">
        <v>1541</v>
      </c>
      <c r="C1972" t="s">
        <v>3077</v>
      </c>
      <c r="D1972">
        <v>1268169</v>
      </c>
      <c r="E1972" t="s">
        <v>3071</v>
      </c>
      <c r="F1972">
        <v>7.58</v>
      </c>
      <c r="G1972" s="2">
        <v>42536.946168981478</v>
      </c>
      <c r="H1972" s="2">
        <v>44651.878113425933</v>
      </c>
    </row>
    <row r="1973" spans="1:8" x14ac:dyDescent="0.25">
      <c r="A1973" t="s">
        <v>5045</v>
      </c>
      <c r="B1973">
        <v>1324</v>
      </c>
      <c r="C1973" t="s">
        <v>3087</v>
      </c>
      <c r="D1973">
        <v>512611</v>
      </c>
      <c r="E1973" t="s">
        <v>3071</v>
      </c>
      <c r="F1973">
        <v>9.56</v>
      </c>
      <c r="G1973" s="2">
        <v>42725.198148148149</v>
      </c>
      <c r="H1973" s="2">
        <v>45115.791064814817</v>
      </c>
    </row>
    <row r="1974" spans="1:8" x14ac:dyDescent="0.25">
      <c r="A1974" t="s">
        <v>5046</v>
      </c>
      <c r="B1974">
        <v>1615</v>
      </c>
      <c r="C1974" t="s">
        <v>3077</v>
      </c>
      <c r="D1974">
        <v>1234159</v>
      </c>
      <c r="E1974" t="s">
        <v>3071</v>
      </c>
      <c r="F1974">
        <v>6.52</v>
      </c>
      <c r="G1974" s="2">
        <v>41515.43582175926</v>
      </c>
      <c r="H1974" s="2">
        <v>44685.231458333343</v>
      </c>
    </row>
    <row r="1975" spans="1:8" x14ac:dyDescent="0.25">
      <c r="A1975" t="s">
        <v>5047</v>
      </c>
      <c r="B1975">
        <v>1260</v>
      </c>
      <c r="C1975" t="s">
        <v>3070</v>
      </c>
      <c r="D1975">
        <v>4650337</v>
      </c>
      <c r="E1975" t="s">
        <v>1374</v>
      </c>
      <c r="F1975">
        <v>6.83</v>
      </c>
      <c r="G1975" s="2">
        <v>42689.152974537043</v>
      </c>
      <c r="H1975" s="2">
        <v>44578.162708333337</v>
      </c>
    </row>
    <row r="1976" spans="1:8" x14ac:dyDescent="0.25">
      <c r="A1976" t="s">
        <v>5048</v>
      </c>
      <c r="B1976">
        <v>2305</v>
      </c>
      <c r="C1976" t="s">
        <v>3068</v>
      </c>
      <c r="D1976">
        <v>1967535</v>
      </c>
      <c r="E1976" t="s">
        <v>3071</v>
      </c>
      <c r="F1976">
        <v>7.5</v>
      </c>
      <c r="G1976" s="2">
        <v>44674.280243055553</v>
      </c>
      <c r="H1976" s="2">
        <v>45132.742268518523</v>
      </c>
    </row>
    <row r="1977" spans="1:8" x14ac:dyDescent="0.25">
      <c r="A1977" t="s">
        <v>5049</v>
      </c>
      <c r="B1977">
        <v>1040</v>
      </c>
      <c r="C1977" t="s">
        <v>3068</v>
      </c>
      <c r="D1977">
        <v>4928088</v>
      </c>
      <c r="E1977" t="s">
        <v>1377</v>
      </c>
      <c r="F1977">
        <v>9.48</v>
      </c>
      <c r="G1977" s="2">
        <v>41308.791412037041</v>
      </c>
      <c r="H1977" s="2">
        <v>44876.330266203702</v>
      </c>
    </row>
    <row r="1978" spans="1:8" x14ac:dyDescent="0.25">
      <c r="A1978" t="s">
        <v>5050</v>
      </c>
      <c r="B1978">
        <v>2373</v>
      </c>
      <c r="C1978" t="s">
        <v>3075</v>
      </c>
      <c r="D1978">
        <v>386853</v>
      </c>
      <c r="E1978" t="s">
        <v>1374</v>
      </c>
      <c r="F1978">
        <v>8.6</v>
      </c>
      <c r="G1978" s="2">
        <v>42170.60392361111</v>
      </c>
      <c r="H1978" s="2">
        <v>45001.455497685187</v>
      </c>
    </row>
    <row r="1979" spans="1:8" x14ac:dyDescent="0.25">
      <c r="A1979" t="s">
        <v>5051</v>
      </c>
      <c r="B1979">
        <v>1210</v>
      </c>
      <c r="C1979" t="s">
        <v>3087</v>
      </c>
      <c r="D1979">
        <v>4043581</v>
      </c>
      <c r="E1979" t="s">
        <v>1374</v>
      </c>
      <c r="F1979">
        <v>7.4</v>
      </c>
      <c r="G1979" s="2">
        <v>42807.93476851852</v>
      </c>
      <c r="H1979" s="2">
        <v>44847.765543981477</v>
      </c>
    </row>
    <row r="1980" spans="1:8" x14ac:dyDescent="0.25">
      <c r="A1980" t="s">
        <v>5052</v>
      </c>
      <c r="B1980">
        <v>1304</v>
      </c>
      <c r="C1980" t="s">
        <v>3087</v>
      </c>
      <c r="D1980">
        <v>945398</v>
      </c>
      <c r="E1980" t="s">
        <v>3071</v>
      </c>
      <c r="F1980">
        <v>8.92</v>
      </c>
      <c r="G1980" s="2">
        <v>44596.202627314808</v>
      </c>
      <c r="H1980" s="2">
        <v>44556.202627314808</v>
      </c>
    </row>
    <row r="1981" spans="1:8" x14ac:dyDescent="0.25">
      <c r="A1981" t="s">
        <v>5053</v>
      </c>
      <c r="B1981">
        <v>1492</v>
      </c>
      <c r="C1981" t="s">
        <v>3070</v>
      </c>
      <c r="D1981">
        <v>2434191</v>
      </c>
      <c r="E1981" t="s">
        <v>1374</v>
      </c>
      <c r="F1981">
        <v>8.39</v>
      </c>
      <c r="G1981" s="2">
        <v>43937.021863425929</v>
      </c>
      <c r="H1981" s="2">
        <v>44980.856006944443</v>
      </c>
    </row>
    <row r="1982" spans="1:8" x14ac:dyDescent="0.25">
      <c r="A1982" t="s">
        <v>5054</v>
      </c>
      <c r="B1982">
        <v>1656</v>
      </c>
      <c r="C1982" t="s">
        <v>3080</v>
      </c>
      <c r="D1982">
        <v>4431522</v>
      </c>
      <c r="E1982" t="s">
        <v>1374</v>
      </c>
      <c r="F1982">
        <v>6.62</v>
      </c>
      <c r="G1982" s="2">
        <v>40378.536736111113</v>
      </c>
      <c r="H1982" s="2">
        <v>44738.839988425927</v>
      </c>
    </row>
    <row r="1983" spans="1:8" x14ac:dyDescent="0.25">
      <c r="A1983" t="s">
        <v>5055</v>
      </c>
      <c r="B1983">
        <v>1035</v>
      </c>
      <c r="C1983" t="s">
        <v>3087</v>
      </c>
      <c r="D1983">
        <v>2809656</v>
      </c>
      <c r="E1983" t="s">
        <v>3071</v>
      </c>
      <c r="F1983">
        <v>9.15</v>
      </c>
      <c r="G1983" s="2">
        <v>41432.239027777781</v>
      </c>
      <c r="H1983" s="2">
        <v>44784.110150462962</v>
      </c>
    </row>
    <row r="1984" spans="1:8" x14ac:dyDescent="0.25">
      <c r="A1984" t="s">
        <v>5056</v>
      </c>
      <c r="B1984">
        <v>1307</v>
      </c>
      <c r="C1984" t="s">
        <v>3077</v>
      </c>
      <c r="D1984">
        <v>1959995</v>
      </c>
      <c r="E1984" t="s">
        <v>3071</v>
      </c>
      <c r="F1984">
        <v>8.93</v>
      </c>
      <c r="G1984" s="2">
        <v>41059.562974537039</v>
      </c>
      <c r="H1984" s="2">
        <v>44726.040127314824</v>
      </c>
    </row>
    <row r="1985" spans="1:8" x14ac:dyDescent="0.25">
      <c r="A1985" t="s">
        <v>5057</v>
      </c>
      <c r="B1985">
        <v>1166</v>
      </c>
      <c r="C1985" t="s">
        <v>3070</v>
      </c>
      <c r="D1985">
        <v>4199804</v>
      </c>
      <c r="E1985" t="s">
        <v>3071</v>
      </c>
      <c r="F1985">
        <v>9.8000000000000007</v>
      </c>
      <c r="G1985" s="2">
        <v>40012.718206018522</v>
      </c>
      <c r="H1985" s="2">
        <v>44954.003159722219</v>
      </c>
    </row>
    <row r="1986" spans="1:8" x14ac:dyDescent="0.25">
      <c r="A1986" t="s">
        <v>5058</v>
      </c>
      <c r="B1986">
        <v>2336</v>
      </c>
      <c r="C1986" t="s">
        <v>3075</v>
      </c>
      <c r="D1986">
        <v>440327</v>
      </c>
      <c r="E1986" t="s">
        <v>1377</v>
      </c>
      <c r="F1986">
        <v>9.64</v>
      </c>
      <c r="G1986" s="2">
        <v>44639.609618055547</v>
      </c>
      <c r="H1986" s="2">
        <v>44607.609618055547</v>
      </c>
    </row>
    <row r="1987" spans="1:8" x14ac:dyDescent="0.25">
      <c r="A1987" t="s">
        <v>5059</v>
      </c>
      <c r="B1987">
        <v>1029</v>
      </c>
      <c r="C1987" t="s">
        <v>3068</v>
      </c>
      <c r="D1987">
        <v>648708</v>
      </c>
      <c r="E1987" t="s">
        <v>3071</v>
      </c>
      <c r="F1987">
        <v>8.4</v>
      </c>
      <c r="G1987" s="2">
        <v>43618.898923611108</v>
      </c>
      <c r="H1987" s="2">
        <v>44610.053819444453</v>
      </c>
    </row>
    <row r="1988" spans="1:8" x14ac:dyDescent="0.25">
      <c r="A1988" t="s">
        <v>5060</v>
      </c>
      <c r="B1988">
        <v>1646</v>
      </c>
      <c r="C1988" t="s">
        <v>3068</v>
      </c>
      <c r="D1988">
        <v>2834841</v>
      </c>
      <c r="E1988" t="s">
        <v>1374</v>
      </c>
      <c r="F1988">
        <v>7.4</v>
      </c>
      <c r="G1988" s="2">
        <v>42730.079768518517</v>
      </c>
      <c r="H1988" s="2">
        <v>44831.024756944447</v>
      </c>
    </row>
    <row r="1989" spans="1:8" x14ac:dyDescent="0.25">
      <c r="A1989" t="s">
        <v>5061</v>
      </c>
      <c r="B1989">
        <v>1504</v>
      </c>
      <c r="C1989" t="s">
        <v>3077</v>
      </c>
      <c r="D1989">
        <v>1646100</v>
      </c>
      <c r="E1989" t="s">
        <v>3071</v>
      </c>
      <c r="F1989">
        <v>7.61</v>
      </c>
      <c r="G1989" s="2">
        <v>43130.888472222221</v>
      </c>
      <c r="H1989" s="2">
        <v>44864.52920138889</v>
      </c>
    </row>
    <row r="1990" spans="1:8" x14ac:dyDescent="0.25">
      <c r="A1990" t="s">
        <v>5062</v>
      </c>
      <c r="B1990">
        <v>1032</v>
      </c>
      <c r="C1990" t="s">
        <v>3070</v>
      </c>
      <c r="D1990">
        <v>2982211</v>
      </c>
      <c r="E1990" t="s">
        <v>1377</v>
      </c>
      <c r="F1990">
        <v>9.34</v>
      </c>
      <c r="G1990" s="2">
        <v>40237.724004629628</v>
      </c>
      <c r="H1990" s="2">
        <v>44767.19226851852</v>
      </c>
    </row>
    <row r="1991" spans="1:8" x14ac:dyDescent="0.25">
      <c r="A1991" t="s">
        <v>5063</v>
      </c>
      <c r="B1991">
        <v>1699</v>
      </c>
      <c r="C1991" t="s">
        <v>3070</v>
      </c>
      <c r="D1991">
        <v>2507443</v>
      </c>
      <c r="E1991" t="s">
        <v>1377</v>
      </c>
      <c r="F1991">
        <v>8.15</v>
      </c>
      <c r="G1991" s="2">
        <v>42952.883194444446</v>
      </c>
      <c r="H1991" s="2">
        <v>44818.990706018521</v>
      </c>
    </row>
    <row r="1992" spans="1:8" x14ac:dyDescent="0.25">
      <c r="A1992" t="s">
        <v>5064</v>
      </c>
      <c r="B1992">
        <v>1089</v>
      </c>
      <c r="C1992" t="s">
        <v>3070</v>
      </c>
      <c r="D1992">
        <v>1401469</v>
      </c>
      <c r="E1992" t="s">
        <v>1374</v>
      </c>
      <c r="F1992">
        <v>9.85</v>
      </c>
      <c r="G1992" s="2">
        <v>40966.016932870371</v>
      </c>
      <c r="H1992" s="2">
        <v>44761.615937499999</v>
      </c>
    </row>
    <row r="1993" spans="1:8" x14ac:dyDescent="0.25">
      <c r="A1993" t="s">
        <v>5065</v>
      </c>
      <c r="B1993">
        <v>1120</v>
      </c>
      <c r="C1993" t="s">
        <v>3080</v>
      </c>
      <c r="D1993">
        <v>4506722</v>
      </c>
      <c r="E1993" t="s">
        <v>3071</v>
      </c>
      <c r="F1993">
        <v>5.89</v>
      </c>
      <c r="G1993" s="2">
        <v>40411.477037037039</v>
      </c>
      <c r="H1993" s="2">
        <v>44834.667916666673</v>
      </c>
    </row>
    <row r="1994" spans="1:8" x14ac:dyDescent="0.25">
      <c r="A1994" t="s">
        <v>5066</v>
      </c>
      <c r="B1994">
        <v>1149</v>
      </c>
      <c r="C1994" t="s">
        <v>3080</v>
      </c>
      <c r="D1994">
        <v>2695786</v>
      </c>
      <c r="E1994" t="s">
        <v>1377</v>
      </c>
      <c r="F1994">
        <v>7.64</v>
      </c>
      <c r="G1994" s="2">
        <v>43551.346122685187</v>
      </c>
      <c r="H1994" s="2">
        <v>44859.831747685188</v>
      </c>
    </row>
    <row r="1995" spans="1:8" x14ac:dyDescent="0.25">
      <c r="A1995" t="s">
        <v>5067</v>
      </c>
      <c r="B1995">
        <v>1636</v>
      </c>
      <c r="C1995" t="s">
        <v>3080</v>
      </c>
      <c r="D1995">
        <v>1131444</v>
      </c>
      <c r="E1995" t="s">
        <v>1374</v>
      </c>
      <c r="F1995">
        <v>9.1999999999999993</v>
      </c>
      <c r="G1995" s="2">
        <v>42704.21837962963</v>
      </c>
      <c r="H1995" s="2">
        <v>44514.31354166667</v>
      </c>
    </row>
    <row r="1996" spans="1:8" x14ac:dyDescent="0.25">
      <c r="A1996" t="s">
        <v>5068</v>
      </c>
      <c r="B1996">
        <v>1909</v>
      </c>
      <c r="C1996" t="s">
        <v>3087</v>
      </c>
      <c r="D1996">
        <v>2374886</v>
      </c>
      <c r="E1996" t="s">
        <v>1377</v>
      </c>
      <c r="F1996">
        <v>7.43</v>
      </c>
      <c r="G1996" s="2">
        <v>40309.405057870368</v>
      </c>
      <c r="H1996" s="2">
        <v>44915.51730324074</v>
      </c>
    </row>
    <row r="1997" spans="1:8" x14ac:dyDescent="0.25">
      <c r="A1997" t="s">
        <v>5069</v>
      </c>
      <c r="B1997">
        <v>1149</v>
      </c>
      <c r="C1997" t="s">
        <v>3077</v>
      </c>
      <c r="D1997">
        <v>467301</v>
      </c>
      <c r="E1997" t="s">
        <v>3071</v>
      </c>
      <c r="F1997">
        <v>8.2899999999999991</v>
      </c>
      <c r="G1997" s="2">
        <v>44092.479525462957</v>
      </c>
      <c r="H1997" s="2">
        <v>44955.061655092592</v>
      </c>
    </row>
    <row r="1998" spans="1:8" x14ac:dyDescent="0.25">
      <c r="A1998" t="s">
        <v>5070</v>
      </c>
      <c r="B1998">
        <v>1151</v>
      </c>
      <c r="C1998" t="s">
        <v>3087</v>
      </c>
      <c r="D1998">
        <v>1136714</v>
      </c>
      <c r="E1998" t="s">
        <v>1377</v>
      </c>
      <c r="F1998">
        <v>7.68</v>
      </c>
      <c r="G1998" s="2">
        <v>42133.203668981478</v>
      </c>
      <c r="H1998" s="2">
        <v>44631.080104166656</v>
      </c>
    </row>
    <row r="1999" spans="1:8" x14ac:dyDescent="0.25">
      <c r="A1999" t="s">
        <v>5071</v>
      </c>
      <c r="B1999">
        <v>2206</v>
      </c>
      <c r="C1999" t="s">
        <v>3087</v>
      </c>
      <c r="D1999">
        <v>3392770</v>
      </c>
      <c r="E1999" t="s">
        <v>1374</v>
      </c>
      <c r="F1999">
        <v>8.8699999999999992</v>
      </c>
      <c r="G1999" s="2">
        <v>40926.61</v>
      </c>
      <c r="H1999" s="2">
        <v>44841.51358796296</v>
      </c>
    </row>
    <row r="2000" spans="1:8" x14ac:dyDescent="0.25">
      <c r="A2000" t="s">
        <v>5072</v>
      </c>
      <c r="B2000">
        <v>1833</v>
      </c>
      <c r="C2000" t="s">
        <v>3087</v>
      </c>
      <c r="D2000">
        <v>4222348</v>
      </c>
      <c r="E2000" t="s">
        <v>1377</v>
      </c>
      <c r="F2000">
        <v>9.83</v>
      </c>
      <c r="G2000" s="2">
        <v>40227.318993055553</v>
      </c>
      <c r="H2000" s="2">
        <v>44633.289421296293</v>
      </c>
    </row>
    <row r="2001" spans="1:8" x14ac:dyDescent="0.25">
      <c r="A2001" t="s">
        <v>5073</v>
      </c>
      <c r="B2001">
        <v>1656</v>
      </c>
      <c r="C2001" t="s">
        <v>3070</v>
      </c>
      <c r="D2001">
        <v>4362398</v>
      </c>
      <c r="E2001" t="s">
        <v>1377</v>
      </c>
      <c r="F2001">
        <v>5.37</v>
      </c>
      <c r="G2001" s="2">
        <v>40078.941851851851</v>
      </c>
      <c r="H2001" s="2">
        <v>44895.066643518519</v>
      </c>
    </row>
    <row r="2002" spans="1:8" x14ac:dyDescent="0.25">
      <c r="A2002" t="s">
        <v>5074</v>
      </c>
      <c r="B2002">
        <v>2038</v>
      </c>
      <c r="C2002" t="s">
        <v>3077</v>
      </c>
      <c r="D2002">
        <v>3695259</v>
      </c>
      <c r="E2002" t="s">
        <v>1374</v>
      </c>
      <c r="F2002">
        <v>8.16</v>
      </c>
      <c r="G2002" s="2">
        <v>43342.808668981481</v>
      </c>
      <c r="H2002" s="2">
        <v>45038.909942129627</v>
      </c>
    </row>
    <row r="2003" spans="1:8" x14ac:dyDescent="0.25">
      <c r="A2003" t="s">
        <v>5075</v>
      </c>
      <c r="B2003">
        <v>2384</v>
      </c>
      <c r="C2003" t="s">
        <v>3080</v>
      </c>
      <c r="D2003">
        <v>1252914</v>
      </c>
      <c r="E2003" t="s">
        <v>3071</v>
      </c>
      <c r="F2003">
        <v>6.76</v>
      </c>
      <c r="G2003" s="2">
        <v>44463.813113425917</v>
      </c>
      <c r="H2003" s="2">
        <v>44531.021168981482</v>
      </c>
    </row>
    <row r="2004" spans="1:8" x14ac:dyDescent="0.25">
      <c r="A2004" t="s">
        <v>5076</v>
      </c>
      <c r="B2004">
        <v>2499</v>
      </c>
      <c r="C2004" t="s">
        <v>3068</v>
      </c>
      <c r="D2004">
        <v>4402475</v>
      </c>
      <c r="E2004" t="s">
        <v>1374</v>
      </c>
      <c r="F2004">
        <v>8.27</v>
      </c>
      <c r="G2004" s="2">
        <v>40972.012789351851</v>
      </c>
      <c r="H2004" s="2">
        <v>44710.911203703698</v>
      </c>
    </row>
    <row r="2005" spans="1:8" x14ac:dyDescent="0.25">
      <c r="A2005" t="s">
        <v>5077</v>
      </c>
      <c r="B2005">
        <v>1426</v>
      </c>
      <c r="C2005" t="s">
        <v>3077</v>
      </c>
      <c r="D2005">
        <v>1861318</v>
      </c>
      <c r="E2005" t="s">
        <v>1374</v>
      </c>
      <c r="F2005">
        <v>8.36</v>
      </c>
      <c r="G2005" s="2">
        <v>44474.16615740741</v>
      </c>
      <c r="H2005" s="2">
        <v>44763.9841087963</v>
      </c>
    </row>
    <row r="2006" spans="1:8" x14ac:dyDescent="0.25">
      <c r="A2006" t="s">
        <v>5078</v>
      </c>
      <c r="B2006">
        <v>2061</v>
      </c>
      <c r="C2006" t="s">
        <v>3080</v>
      </c>
      <c r="D2006">
        <v>2113247</v>
      </c>
      <c r="E2006" t="s">
        <v>1374</v>
      </c>
      <c r="F2006">
        <v>9.41</v>
      </c>
      <c r="G2006" s="2">
        <v>40675.079733796287</v>
      </c>
      <c r="H2006" s="2">
        <v>44621.9765162037</v>
      </c>
    </row>
    <row r="2007" spans="1:8" x14ac:dyDescent="0.25">
      <c r="A2007" t="s">
        <v>5079</v>
      </c>
      <c r="B2007">
        <v>2055</v>
      </c>
      <c r="C2007" t="s">
        <v>3075</v>
      </c>
      <c r="D2007">
        <v>2046263</v>
      </c>
      <c r="E2007" t="s">
        <v>1377</v>
      </c>
      <c r="F2007">
        <v>9.68</v>
      </c>
      <c r="G2007" s="2">
        <v>40040.777870370373</v>
      </c>
      <c r="H2007" s="2">
        <v>44497.603668981479</v>
      </c>
    </row>
    <row r="2008" spans="1:8" x14ac:dyDescent="0.25">
      <c r="A2008" t="s">
        <v>5080</v>
      </c>
      <c r="B2008">
        <v>2117</v>
      </c>
      <c r="C2008" t="s">
        <v>3087</v>
      </c>
      <c r="D2008">
        <v>4082181</v>
      </c>
      <c r="E2008" t="s">
        <v>1374</v>
      </c>
      <c r="F2008">
        <v>6.31</v>
      </c>
      <c r="G2008" s="2">
        <v>39949.659791666672</v>
      </c>
      <c r="H2008" s="2">
        <v>44790.219074074077</v>
      </c>
    </row>
    <row r="2009" spans="1:8" x14ac:dyDescent="0.25">
      <c r="A2009" t="s">
        <v>5081</v>
      </c>
      <c r="B2009">
        <v>1657</v>
      </c>
      <c r="C2009" t="s">
        <v>3070</v>
      </c>
      <c r="D2009">
        <v>228967</v>
      </c>
      <c r="E2009" t="s">
        <v>3071</v>
      </c>
      <c r="F2009">
        <v>5.53</v>
      </c>
      <c r="G2009" s="2">
        <v>42794.368321759262</v>
      </c>
      <c r="H2009" s="2">
        <v>44988.04959490741</v>
      </c>
    </row>
    <row r="2010" spans="1:8" x14ac:dyDescent="0.25">
      <c r="A2010" t="s">
        <v>5082</v>
      </c>
      <c r="B2010">
        <v>1486</v>
      </c>
      <c r="C2010" t="s">
        <v>3075</v>
      </c>
      <c r="D2010">
        <v>4031216</v>
      </c>
      <c r="E2010" t="s">
        <v>1377</v>
      </c>
      <c r="F2010">
        <v>8.85</v>
      </c>
      <c r="G2010" s="2">
        <v>44412.904629629629</v>
      </c>
      <c r="H2010" s="2">
        <v>44997.125902777778</v>
      </c>
    </row>
    <row r="2011" spans="1:8" x14ac:dyDescent="0.25">
      <c r="A2011" t="s">
        <v>5083</v>
      </c>
      <c r="B2011">
        <v>1876</v>
      </c>
      <c r="C2011" t="s">
        <v>3070</v>
      </c>
      <c r="D2011">
        <v>3565396</v>
      </c>
      <c r="E2011" t="s">
        <v>1374</v>
      </c>
      <c r="F2011">
        <v>8.1300000000000008</v>
      </c>
      <c r="G2011" s="2">
        <v>44108.976666666669</v>
      </c>
      <c r="H2011" s="2">
        <v>44917.896874999999</v>
      </c>
    </row>
    <row r="2012" spans="1:8" x14ac:dyDescent="0.25">
      <c r="A2012" t="s">
        <v>5084</v>
      </c>
      <c r="B2012">
        <v>2388</v>
      </c>
      <c r="C2012" t="s">
        <v>3077</v>
      </c>
      <c r="D2012">
        <v>1038172</v>
      </c>
      <c r="E2012" t="s">
        <v>3071</v>
      </c>
      <c r="F2012">
        <v>8.36</v>
      </c>
      <c r="G2012" s="2">
        <v>43112.652430555558</v>
      </c>
      <c r="H2012" s="2">
        <v>44967.24763888889</v>
      </c>
    </row>
    <row r="2013" spans="1:8" x14ac:dyDescent="0.25">
      <c r="A2013" t="s">
        <v>5085</v>
      </c>
      <c r="B2013">
        <v>2388</v>
      </c>
      <c r="C2013" t="s">
        <v>3077</v>
      </c>
      <c r="D2013">
        <v>742118</v>
      </c>
      <c r="E2013" t="s">
        <v>1374</v>
      </c>
      <c r="F2013">
        <v>6.28</v>
      </c>
      <c r="G2013" s="2">
        <v>44187.551435185182</v>
      </c>
      <c r="H2013" s="2">
        <v>44537.132094907407</v>
      </c>
    </row>
    <row r="2014" spans="1:8" x14ac:dyDescent="0.25">
      <c r="A2014" t="s">
        <v>5086</v>
      </c>
      <c r="B2014">
        <v>1640</v>
      </c>
      <c r="C2014" t="s">
        <v>3077</v>
      </c>
      <c r="D2014">
        <v>882854</v>
      </c>
      <c r="E2014" t="s">
        <v>1377</v>
      </c>
      <c r="F2014">
        <v>8.24</v>
      </c>
      <c r="G2014" s="2">
        <v>40941.195</v>
      </c>
      <c r="H2014" s="2">
        <v>44998.633020833331</v>
      </c>
    </row>
    <row r="2015" spans="1:8" x14ac:dyDescent="0.25">
      <c r="A2015" t="s">
        <v>5087</v>
      </c>
      <c r="B2015">
        <v>1351</v>
      </c>
      <c r="C2015" t="s">
        <v>3070</v>
      </c>
      <c r="D2015">
        <v>3757788</v>
      </c>
      <c r="E2015" t="s">
        <v>1377</v>
      </c>
      <c r="F2015">
        <v>7.14</v>
      </c>
      <c r="G2015" s="2">
        <v>40563.331956018519</v>
      </c>
      <c r="H2015" s="2">
        <v>44643.094768518517</v>
      </c>
    </row>
    <row r="2016" spans="1:8" x14ac:dyDescent="0.25">
      <c r="A2016" t="s">
        <v>5088</v>
      </c>
      <c r="B2016">
        <v>1442</v>
      </c>
      <c r="C2016" t="s">
        <v>3077</v>
      </c>
      <c r="D2016">
        <v>4809371</v>
      </c>
      <c r="E2016" t="s">
        <v>1374</v>
      </c>
      <c r="F2016">
        <v>8.39</v>
      </c>
      <c r="G2016" s="2">
        <v>40132.232048611113</v>
      </c>
      <c r="H2016" s="2">
        <v>45007.824803240743</v>
      </c>
    </row>
    <row r="2017" spans="1:8" x14ac:dyDescent="0.25">
      <c r="A2017" t="s">
        <v>5089</v>
      </c>
      <c r="B2017">
        <v>2413</v>
      </c>
      <c r="C2017" t="s">
        <v>3070</v>
      </c>
      <c r="D2017">
        <v>2240094</v>
      </c>
      <c r="E2017" t="s">
        <v>1377</v>
      </c>
      <c r="F2017">
        <v>7.22</v>
      </c>
      <c r="G2017" s="2">
        <v>40946.341377314813</v>
      </c>
      <c r="H2017" s="2">
        <v>44513.364548611113</v>
      </c>
    </row>
    <row r="2018" spans="1:8" x14ac:dyDescent="0.25">
      <c r="A2018" t="s">
        <v>5090</v>
      </c>
      <c r="B2018">
        <v>1024</v>
      </c>
      <c r="C2018" t="s">
        <v>3075</v>
      </c>
      <c r="D2018">
        <v>2225833</v>
      </c>
      <c r="E2018" t="s">
        <v>1374</v>
      </c>
      <c r="F2018">
        <v>6.85</v>
      </c>
      <c r="G2018" s="2">
        <v>44305.061354166668</v>
      </c>
      <c r="H2018" s="2">
        <v>44838.882557870369</v>
      </c>
    </row>
    <row r="2019" spans="1:8" x14ac:dyDescent="0.25">
      <c r="A2019" t="s">
        <v>5091</v>
      </c>
      <c r="B2019">
        <v>2157</v>
      </c>
      <c r="C2019" t="s">
        <v>3087</v>
      </c>
      <c r="D2019">
        <v>1695249</v>
      </c>
      <c r="E2019" t="s">
        <v>3071</v>
      </c>
      <c r="F2019">
        <v>7.55</v>
      </c>
      <c r="G2019" s="2">
        <v>43007.62537037037</v>
      </c>
      <c r="H2019" s="2">
        <v>44927.690706018519</v>
      </c>
    </row>
    <row r="2020" spans="1:8" x14ac:dyDescent="0.25">
      <c r="A2020" t="s">
        <v>5092</v>
      </c>
      <c r="B2020">
        <v>2284</v>
      </c>
      <c r="C2020" t="s">
        <v>3087</v>
      </c>
      <c r="D2020">
        <v>2547542</v>
      </c>
      <c r="E2020" t="s">
        <v>1374</v>
      </c>
      <c r="F2020">
        <v>8.2899999999999991</v>
      </c>
      <c r="G2020" s="2">
        <v>39923.449016203696</v>
      </c>
      <c r="H2020" s="2">
        <v>44570.997349537043</v>
      </c>
    </row>
    <row r="2021" spans="1:8" x14ac:dyDescent="0.25">
      <c r="A2021" t="s">
        <v>5093</v>
      </c>
      <c r="B2021">
        <v>1851</v>
      </c>
      <c r="C2021" t="s">
        <v>3080</v>
      </c>
      <c r="D2021">
        <v>2324073</v>
      </c>
      <c r="E2021" t="s">
        <v>1374</v>
      </c>
      <c r="F2021">
        <v>9.93</v>
      </c>
      <c r="G2021" s="2">
        <v>42391.412395833337</v>
      </c>
      <c r="H2021" s="2">
        <v>44801.188518518517</v>
      </c>
    </row>
    <row r="2022" spans="1:8" x14ac:dyDescent="0.25">
      <c r="A2022" t="s">
        <v>5094</v>
      </c>
      <c r="B2022">
        <v>2237</v>
      </c>
      <c r="C2022" t="s">
        <v>3070</v>
      </c>
      <c r="D2022">
        <v>1188880</v>
      </c>
      <c r="E2022" t="s">
        <v>1374</v>
      </c>
      <c r="F2022">
        <v>5.9</v>
      </c>
      <c r="G2022" s="2">
        <v>42871.107187499998</v>
      </c>
      <c r="H2022" s="2">
        <v>44488.018842592603</v>
      </c>
    </row>
    <row r="2023" spans="1:8" x14ac:dyDescent="0.25">
      <c r="A2023" t="s">
        <v>5095</v>
      </c>
      <c r="B2023">
        <v>2073</v>
      </c>
      <c r="C2023" t="s">
        <v>3068</v>
      </c>
      <c r="D2023">
        <v>1220802</v>
      </c>
      <c r="E2023" t="s">
        <v>1374</v>
      </c>
      <c r="F2023">
        <v>9.84</v>
      </c>
      <c r="G2023" s="2">
        <v>41516.298935185187</v>
      </c>
      <c r="H2023" s="2">
        <v>44683.736250000002</v>
      </c>
    </row>
    <row r="2024" spans="1:8" x14ac:dyDescent="0.25">
      <c r="A2024" t="s">
        <v>5096</v>
      </c>
      <c r="B2024">
        <v>2307</v>
      </c>
      <c r="C2024" t="s">
        <v>3087</v>
      </c>
      <c r="D2024">
        <v>1262328</v>
      </c>
      <c r="E2024" t="s">
        <v>1377</v>
      </c>
      <c r="F2024">
        <v>7.53</v>
      </c>
      <c r="G2024" s="2">
        <v>44643.737974537027</v>
      </c>
      <c r="H2024" s="2">
        <v>44641.737974537027</v>
      </c>
    </row>
    <row r="2025" spans="1:8" x14ac:dyDescent="0.25">
      <c r="A2025" t="s">
        <v>5097</v>
      </c>
      <c r="B2025">
        <v>1215</v>
      </c>
      <c r="C2025" t="s">
        <v>3080</v>
      </c>
      <c r="D2025">
        <v>4855323</v>
      </c>
      <c r="E2025" t="s">
        <v>3071</v>
      </c>
      <c r="F2025">
        <v>7.38</v>
      </c>
      <c r="G2025" s="2">
        <v>42556.12096064815</v>
      </c>
      <c r="H2025" s="2">
        <v>44976.155428240738</v>
      </c>
    </row>
    <row r="2026" spans="1:8" x14ac:dyDescent="0.25">
      <c r="A2026" t="s">
        <v>5098</v>
      </c>
      <c r="B2026">
        <v>1706</v>
      </c>
      <c r="C2026" t="s">
        <v>3087</v>
      </c>
      <c r="D2026">
        <v>4273155</v>
      </c>
      <c r="E2026" t="s">
        <v>1377</v>
      </c>
      <c r="F2026">
        <v>7.57</v>
      </c>
      <c r="G2026" s="2">
        <v>44597.443506944437</v>
      </c>
      <c r="H2026" s="2">
        <v>45066.447141203702</v>
      </c>
    </row>
    <row r="2027" spans="1:8" x14ac:dyDescent="0.25">
      <c r="A2027" t="s">
        <v>5099</v>
      </c>
      <c r="B2027">
        <v>1921</v>
      </c>
      <c r="C2027" t="s">
        <v>3070</v>
      </c>
      <c r="D2027">
        <v>783263</v>
      </c>
      <c r="E2027" t="s">
        <v>1374</v>
      </c>
      <c r="F2027">
        <v>9.84</v>
      </c>
      <c r="G2027" s="2">
        <v>40556.801759259259</v>
      </c>
      <c r="H2027" s="2">
        <v>44719.82099537037</v>
      </c>
    </row>
    <row r="2028" spans="1:8" x14ac:dyDescent="0.25">
      <c r="A2028" t="s">
        <v>5100</v>
      </c>
      <c r="B2028">
        <v>2073</v>
      </c>
      <c r="C2028" t="s">
        <v>3080</v>
      </c>
      <c r="D2028">
        <v>1779051</v>
      </c>
      <c r="E2028" t="s">
        <v>1377</v>
      </c>
      <c r="F2028">
        <v>7.22</v>
      </c>
      <c r="G2028" s="2">
        <v>43025.339733796303</v>
      </c>
      <c r="H2028" s="2">
        <v>45126.121817129628</v>
      </c>
    </row>
    <row r="2029" spans="1:8" x14ac:dyDescent="0.25">
      <c r="A2029" t="s">
        <v>5101</v>
      </c>
      <c r="B2029">
        <v>1168</v>
      </c>
      <c r="C2029" t="s">
        <v>3077</v>
      </c>
      <c r="D2029">
        <v>4840744</v>
      </c>
      <c r="E2029" t="s">
        <v>3071</v>
      </c>
      <c r="F2029">
        <v>6.66</v>
      </c>
      <c r="G2029" s="2">
        <v>42682.645636574067</v>
      </c>
      <c r="H2029" s="2">
        <v>44969.028946759259</v>
      </c>
    </row>
    <row r="2030" spans="1:8" x14ac:dyDescent="0.25">
      <c r="A2030" t="s">
        <v>5102</v>
      </c>
      <c r="B2030">
        <v>1278</v>
      </c>
      <c r="C2030" t="s">
        <v>3075</v>
      </c>
      <c r="D2030">
        <v>4028383</v>
      </c>
      <c r="E2030" t="s">
        <v>3071</v>
      </c>
      <c r="F2030">
        <v>9.16</v>
      </c>
      <c r="G2030" s="2">
        <v>44142.047025462962</v>
      </c>
      <c r="H2030" s="2">
        <v>44744.718310185177</v>
      </c>
    </row>
    <row r="2031" spans="1:8" x14ac:dyDescent="0.25">
      <c r="A2031" t="s">
        <v>5103</v>
      </c>
      <c r="B2031">
        <v>2442</v>
      </c>
      <c r="C2031" t="s">
        <v>3068</v>
      </c>
      <c r="D2031">
        <v>1126562</v>
      </c>
      <c r="E2031" t="s">
        <v>1377</v>
      </c>
      <c r="F2031">
        <v>9.49</v>
      </c>
      <c r="G2031" s="2">
        <v>43164.920243055552</v>
      </c>
      <c r="H2031" s="2">
        <v>44634.618217592593</v>
      </c>
    </row>
    <row r="2032" spans="1:8" x14ac:dyDescent="0.25">
      <c r="A2032" t="s">
        <v>5104</v>
      </c>
      <c r="B2032">
        <v>2354</v>
      </c>
      <c r="C2032" t="s">
        <v>3070</v>
      </c>
      <c r="D2032">
        <v>2784147</v>
      </c>
      <c r="E2032" t="s">
        <v>1377</v>
      </c>
      <c r="F2032">
        <v>9.4499999999999993</v>
      </c>
      <c r="G2032" s="2">
        <v>42905.053969907407</v>
      </c>
      <c r="H2032" s="2">
        <v>44738.545162037037</v>
      </c>
    </row>
    <row r="2033" spans="1:8" x14ac:dyDescent="0.25">
      <c r="A2033" t="s">
        <v>5105</v>
      </c>
      <c r="B2033">
        <v>2212</v>
      </c>
      <c r="C2033" t="s">
        <v>3087</v>
      </c>
      <c r="D2033">
        <v>3522640</v>
      </c>
      <c r="E2033" t="s">
        <v>3071</v>
      </c>
      <c r="F2033">
        <v>6.39</v>
      </c>
      <c r="G2033" s="2">
        <v>44360.478055555563</v>
      </c>
      <c r="H2033" s="2">
        <v>44640.332499999997</v>
      </c>
    </row>
    <row r="2034" spans="1:8" x14ac:dyDescent="0.25">
      <c r="A2034" t="s">
        <v>5106</v>
      </c>
      <c r="B2034">
        <v>1476</v>
      </c>
      <c r="C2034" t="s">
        <v>3070</v>
      </c>
      <c r="D2034">
        <v>4632887</v>
      </c>
      <c r="E2034" t="s">
        <v>1377</v>
      </c>
      <c r="F2034">
        <v>9.76</v>
      </c>
      <c r="G2034" s="2">
        <v>40599.054340277777</v>
      </c>
      <c r="H2034" s="2">
        <v>44900.384247685193</v>
      </c>
    </row>
    <row r="2035" spans="1:8" x14ac:dyDescent="0.25">
      <c r="A2035" t="s">
        <v>5107</v>
      </c>
      <c r="B2035">
        <v>2062</v>
      </c>
      <c r="C2035" t="s">
        <v>3087</v>
      </c>
      <c r="D2035">
        <v>1969352</v>
      </c>
      <c r="E2035" t="s">
        <v>1377</v>
      </c>
      <c r="F2035">
        <v>5.54</v>
      </c>
      <c r="G2035" s="2">
        <v>43698.8674537037</v>
      </c>
      <c r="H2035" s="2">
        <v>44560.833472222221</v>
      </c>
    </row>
    <row r="2036" spans="1:8" x14ac:dyDescent="0.25">
      <c r="A2036" t="s">
        <v>5108</v>
      </c>
      <c r="B2036">
        <v>2160</v>
      </c>
      <c r="C2036" t="s">
        <v>3077</v>
      </c>
      <c r="D2036">
        <v>2872928</v>
      </c>
      <c r="E2036" t="s">
        <v>1374</v>
      </c>
      <c r="F2036">
        <v>5.6</v>
      </c>
      <c r="G2036" s="2">
        <v>43715.481550925928</v>
      </c>
      <c r="H2036" s="2">
        <v>44513.846574074072</v>
      </c>
    </row>
    <row r="2037" spans="1:8" x14ac:dyDescent="0.25">
      <c r="A2037" t="s">
        <v>5109</v>
      </c>
      <c r="B2037">
        <v>1803</v>
      </c>
      <c r="C2037" t="s">
        <v>3075</v>
      </c>
      <c r="D2037">
        <v>941919</v>
      </c>
      <c r="E2037" t="s">
        <v>3071</v>
      </c>
      <c r="F2037">
        <v>5.45</v>
      </c>
      <c r="G2037" s="2">
        <v>41745.593784722223</v>
      </c>
      <c r="H2037" s="2">
        <v>45026.325833333343</v>
      </c>
    </row>
    <row r="2038" spans="1:8" x14ac:dyDescent="0.25">
      <c r="A2038" t="s">
        <v>5110</v>
      </c>
      <c r="B2038">
        <v>1030</v>
      </c>
      <c r="C2038" t="s">
        <v>3087</v>
      </c>
      <c r="D2038">
        <v>1946365</v>
      </c>
      <c r="E2038" t="s">
        <v>3071</v>
      </c>
      <c r="F2038">
        <v>7.94</v>
      </c>
      <c r="G2038" s="2">
        <v>41864.813657407409</v>
      </c>
      <c r="H2038" s="2">
        <v>44743.252615740741</v>
      </c>
    </row>
    <row r="2039" spans="1:8" x14ac:dyDescent="0.25">
      <c r="A2039" t="s">
        <v>5111</v>
      </c>
      <c r="B2039">
        <v>1432</v>
      </c>
      <c r="C2039" t="s">
        <v>3077</v>
      </c>
      <c r="D2039">
        <v>572547</v>
      </c>
      <c r="E2039" t="s">
        <v>1377</v>
      </c>
      <c r="F2039">
        <v>8.56</v>
      </c>
      <c r="G2039" s="2">
        <v>41827.209479166668</v>
      </c>
      <c r="H2039" s="2">
        <v>44990.907361111109</v>
      </c>
    </row>
    <row r="2040" spans="1:8" x14ac:dyDescent="0.25">
      <c r="A2040" t="s">
        <v>5112</v>
      </c>
      <c r="B2040">
        <v>1878</v>
      </c>
      <c r="C2040" t="s">
        <v>3087</v>
      </c>
      <c r="D2040">
        <v>1423765</v>
      </c>
      <c r="E2040" t="s">
        <v>1377</v>
      </c>
      <c r="F2040">
        <v>6.27</v>
      </c>
      <c r="G2040" s="2">
        <v>42058.999305555553</v>
      </c>
      <c r="H2040" s="2">
        <v>44541.465868055559</v>
      </c>
    </row>
    <row r="2041" spans="1:8" x14ac:dyDescent="0.25">
      <c r="A2041" t="s">
        <v>5113</v>
      </c>
      <c r="B2041">
        <v>1836</v>
      </c>
      <c r="C2041" t="s">
        <v>3080</v>
      </c>
      <c r="D2041">
        <v>572444</v>
      </c>
      <c r="E2041" t="s">
        <v>1374</v>
      </c>
      <c r="F2041">
        <v>6.33</v>
      </c>
      <c r="G2041" s="2">
        <v>42070.831643518519</v>
      </c>
      <c r="H2041" s="2">
        <v>45099.663530092592</v>
      </c>
    </row>
    <row r="2042" spans="1:8" x14ac:dyDescent="0.25">
      <c r="A2042" t="s">
        <v>5114</v>
      </c>
      <c r="B2042">
        <v>1494</v>
      </c>
      <c r="C2042" t="s">
        <v>3075</v>
      </c>
      <c r="D2042">
        <v>1293949</v>
      </c>
      <c r="E2042" t="s">
        <v>1374</v>
      </c>
      <c r="F2042">
        <v>7.4</v>
      </c>
      <c r="G2042" s="2">
        <v>44042.851493055547</v>
      </c>
      <c r="H2042" s="2">
        <v>44858.118032407408</v>
      </c>
    </row>
    <row r="2043" spans="1:8" x14ac:dyDescent="0.25">
      <c r="A2043" t="s">
        <v>5115</v>
      </c>
      <c r="B2043">
        <v>1541</v>
      </c>
      <c r="C2043" t="s">
        <v>3068</v>
      </c>
      <c r="D2043">
        <v>3031804</v>
      </c>
      <c r="E2043" t="s">
        <v>1374</v>
      </c>
      <c r="F2043">
        <v>8.98</v>
      </c>
      <c r="G2043" s="2">
        <v>44173.918703703697</v>
      </c>
      <c r="H2043" s="2">
        <v>44750.764618055553</v>
      </c>
    </row>
    <row r="2044" spans="1:8" x14ac:dyDescent="0.25">
      <c r="A2044" t="s">
        <v>5116</v>
      </c>
      <c r="B2044">
        <v>1204</v>
      </c>
      <c r="C2044" t="s">
        <v>3077</v>
      </c>
      <c r="D2044">
        <v>3866876</v>
      </c>
      <c r="E2044" t="s">
        <v>1377</v>
      </c>
      <c r="F2044">
        <v>5.67</v>
      </c>
      <c r="G2044" s="2">
        <v>40313.641863425917</v>
      </c>
      <c r="H2044" s="2">
        <v>44544.323298611111</v>
      </c>
    </row>
    <row r="2045" spans="1:8" x14ac:dyDescent="0.25">
      <c r="A2045" t="s">
        <v>5117</v>
      </c>
      <c r="B2045">
        <v>1085</v>
      </c>
      <c r="C2045" t="s">
        <v>3087</v>
      </c>
      <c r="D2045">
        <v>148202</v>
      </c>
      <c r="E2045" t="s">
        <v>1374</v>
      </c>
      <c r="F2045">
        <v>8.27</v>
      </c>
      <c r="G2045" s="2">
        <v>44817.094097222223</v>
      </c>
      <c r="H2045" s="2">
        <v>44781.094097222223</v>
      </c>
    </row>
    <row r="2046" spans="1:8" x14ac:dyDescent="0.25">
      <c r="A2046" t="s">
        <v>5118</v>
      </c>
      <c r="B2046">
        <v>1081</v>
      </c>
      <c r="C2046" t="s">
        <v>3077</v>
      </c>
      <c r="D2046">
        <v>762375</v>
      </c>
      <c r="E2046" t="s">
        <v>3071</v>
      </c>
      <c r="F2046">
        <v>7.7</v>
      </c>
      <c r="G2046" s="2">
        <v>44086.131504629629</v>
      </c>
      <c r="H2046" s="2">
        <v>44958.81659722222</v>
      </c>
    </row>
    <row r="2047" spans="1:8" x14ac:dyDescent="0.25">
      <c r="A2047" t="s">
        <v>5119</v>
      </c>
      <c r="B2047">
        <v>1971</v>
      </c>
      <c r="C2047" t="s">
        <v>3068</v>
      </c>
      <c r="D2047">
        <v>592957</v>
      </c>
      <c r="E2047" t="s">
        <v>1377</v>
      </c>
      <c r="F2047">
        <v>5.35</v>
      </c>
      <c r="G2047" s="2">
        <v>40107.915196759262</v>
      </c>
      <c r="H2047" s="2">
        <v>44664.26090277778</v>
      </c>
    </row>
    <row r="2048" spans="1:8" x14ac:dyDescent="0.25">
      <c r="A2048" t="s">
        <v>5120</v>
      </c>
      <c r="B2048">
        <v>2304</v>
      </c>
      <c r="C2048" t="s">
        <v>3087</v>
      </c>
      <c r="D2048">
        <v>3269043</v>
      </c>
      <c r="E2048" t="s">
        <v>1377</v>
      </c>
      <c r="F2048">
        <v>6.23</v>
      </c>
      <c r="G2048" s="2">
        <v>40292.318402777782</v>
      </c>
      <c r="H2048" s="2">
        <v>45015.34101851852</v>
      </c>
    </row>
    <row r="2049" spans="1:8" x14ac:dyDescent="0.25">
      <c r="A2049" t="s">
        <v>5121</v>
      </c>
      <c r="B2049">
        <v>1777</v>
      </c>
      <c r="C2049" t="s">
        <v>3068</v>
      </c>
      <c r="D2049">
        <v>2146474</v>
      </c>
      <c r="E2049" t="s">
        <v>1374</v>
      </c>
      <c r="F2049">
        <v>8.1999999999999993</v>
      </c>
      <c r="G2049" s="2">
        <v>44519.566516203697</v>
      </c>
      <c r="H2049" s="2">
        <v>45029.805381944447</v>
      </c>
    </row>
    <row r="2050" spans="1:8" x14ac:dyDescent="0.25">
      <c r="A2050" t="s">
        <v>5122</v>
      </c>
      <c r="B2050">
        <v>1149</v>
      </c>
      <c r="C2050" t="s">
        <v>3077</v>
      </c>
      <c r="D2050">
        <v>3564005</v>
      </c>
      <c r="E2050" t="s">
        <v>3071</v>
      </c>
      <c r="F2050">
        <v>6.7</v>
      </c>
      <c r="G2050" s="2">
        <v>44756.209618055553</v>
      </c>
      <c r="H2050" s="2">
        <v>44735.209618055553</v>
      </c>
    </row>
    <row r="2051" spans="1:8" x14ac:dyDescent="0.25">
      <c r="A2051" t="s">
        <v>5123</v>
      </c>
      <c r="B2051">
        <v>2163</v>
      </c>
      <c r="C2051" t="s">
        <v>3080</v>
      </c>
      <c r="D2051">
        <v>4842077</v>
      </c>
      <c r="E2051" t="s">
        <v>1374</v>
      </c>
      <c r="F2051">
        <v>9.6300000000000008</v>
      </c>
      <c r="G2051" s="2">
        <v>43499.100127314807</v>
      </c>
      <c r="H2051" s="2">
        <v>44591.656643518523</v>
      </c>
    </row>
    <row r="2052" spans="1:8" x14ac:dyDescent="0.25">
      <c r="A2052" t="s">
        <v>5124</v>
      </c>
      <c r="B2052">
        <v>1656</v>
      </c>
      <c r="C2052" t="s">
        <v>3070</v>
      </c>
      <c r="D2052">
        <v>3690812</v>
      </c>
      <c r="E2052" t="s">
        <v>1377</v>
      </c>
      <c r="F2052">
        <v>5.94</v>
      </c>
      <c r="G2052" s="2">
        <v>44311.251643518517</v>
      </c>
      <c r="H2052" s="2">
        <v>44990.105266203696</v>
      </c>
    </row>
    <row r="2053" spans="1:8" x14ac:dyDescent="0.25">
      <c r="A2053" t="s">
        <v>5125</v>
      </c>
      <c r="B2053">
        <v>2085</v>
      </c>
      <c r="C2053" t="s">
        <v>3075</v>
      </c>
      <c r="D2053">
        <v>4142695</v>
      </c>
      <c r="E2053" t="s">
        <v>3071</v>
      </c>
      <c r="F2053">
        <v>8.48</v>
      </c>
      <c r="G2053" s="2">
        <v>43102.78869212963</v>
      </c>
      <c r="H2053" s="2">
        <v>44916.546215277784</v>
      </c>
    </row>
    <row r="2054" spans="1:8" x14ac:dyDescent="0.25">
      <c r="A2054" t="s">
        <v>5126</v>
      </c>
      <c r="B2054">
        <v>1467</v>
      </c>
      <c r="C2054" t="s">
        <v>3077</v>
      </c>
      <c r="D2054">
        <v>532103</v>
      </c>
      <c r="E2054" t="s">
        <v>1374</v>
      </c>
      <c r="F2054">
        <v>5.29</v>
      </c>
      <c r="G2054" s="2">
        <v>42346.405798611107</v>
      </c>
      <c r="H2054" s="2">
        <v>44824.925416666672</v>
      </c>
    </row>
    <row r="2055" spans="1:8" x14ac:dyDescent="0.25">
      <c r="A2055" t="s">
        <v>5127</v>
      </c>
      <c r="B2055">
        <v>1100</v>
      </c>
      <c r="C2055" t="s">
        <v>3087</v>
      </c>
      <c r="D2055">
        <v>538893</v>
      </c>
      <c r="E2055" t="s">
        <v>1377</v>
      </c>
      <c r="F2055">
        <v>7.36</v>
      </c>
      <c r="G2055" s="2">
        <v>42948.78329861111</v>
      </c>
      <c r="H2055" s="2">
        <v>45060.789409722223</v>
      </c>
    </row>
    <row r="2056" spans="1:8" x14ac:dyDescent="0.25">
      <c r="A2056" t="s">
        <v>5128</v>
      </c>
      <c r="B2056">
        <v>2355</v>
      </c>
      <c r="C2056" t="s">
        <v>3075</v>
      </c>
      <c r="D2056">
        <v>4850045</v>
      </c>
      <c r="E2056" t="s">
        <v>1377</v>
      </c>
      <c r="F2056">
        <v>9.67</v>
      </c>
      <c r="G2056" s="2">
        <v>40188.095694444448</v>
      </c>
      <c r="H2056" s="2">
        <v>44777.22488425926</v>
      </c>
    </row>
    <row r="2057" spans="1:8" x14ac:dyDescent="0.25">
      <c r="A2057" t="s">
        <v>5129</v>
      </c>
      <c r="B2057">
        <v>1512</v>
      </c>
      <c r="C2057" t="s">
        <v>3080</v>
      </c>
      <c r="D2057">
        <v>3300873</v>
      </c>
      <c r="E2057" t="s">
        <v>1374</v>
      </c>
      <c r="F2057">
        <v>7.24</v>
      </c>
      <c r="G2057" s="2">
        <v>43700.698634259257</v>
      </c>
      <c r="H2057" s="2">
        <v>44502.120937500003</v>
      </c>
    </row>
    <row r="2058" spans="1:8" x14ac:dyDescent="0.25">
      <c r="A2058" t="s">
        <v>5130</v>
      </c>
      <c r="B2058">
        <v>2208</v>
      </c>
      <c r="C2058" t="s">
        <v>3077</v>
      </c>
      <c r="D2058">
        <v>4111597</v>
      </c>
      <c r="E2058" t="s">
        <v>1374</v>
      </c>
      <c r="F2058">
        <v>7.89</v>
      </c>
      <c r="G2058" s="2">
        <v>43399.47451388889</v>
      </c>
      <c r="H2058" s="2">
        <v>44943.698171296302</v>
      </c>
    </row>
    <row r="2059" spans="1:8" x14ac:dyDescent="0.25">
      <c r="A2059" t="s">
        <v>5131</v>
      </c>
      <c r="B2059">
        <v>1067</v>
      </c>
      <c r="C2059" t="s">
        <v>3070</v>
      </c>
      <c r="D2059">
        <v>1726640</v>
      </c>
      <c r="E2059" t="s">
        <v>3071</v>
      </c>
      <c r="F2059">
        <v>5.2</v>
      </c>
      <c r="G2059" s="2">
        <v>42904.774733796286</v>
      </c>
      <c r="H2059" s="2">
        <v>44996.135868055557</v>
      </c>
    </row>
    <row r="2060" spans="1:8" x14ac:dyDescent="0.25">
      <c r="A2060" t="s">
        <v>5132</v>
      </c>
      <c r="B2060">
        <v>1387</v>
      </c>
      <c r="C2060" t="s">
        <v>3068</v>
      </c>
      <c r="D2060">
        <v>1139282</v>
      </c>
      <c r="E2060" t="s">
        <v>1377</v>
      </c>
      <c r="F2060">
        <v>6.29</v>
      </c>
      <c r="G2060" s="2">
        <v>42094.671018518522</v>
      </c>
      <c r="H2060" s="2">
        <v>44620.402129629627</v>
      </c>
    </row>
    <row r="2061" spans="1:8" x14ac:dyDescent="0.25">
      <c r="A2061" t="s">
        <v>5133</v>
      </c>
      <c r="B2061">
        <v>1781</v>
      </c>
      <c r="C2061" t="s">
        <v>3068</v>
      </c>
      <c r="D2061">
        <v>4681265</v>
      </c>
      <c r="E2061" t="s">
        <v>1374</v>
      </c>
      <c r="F2061">
        <v>6.22</v>
      </c>
      <c r="G2061" s="2">
        <v>44120.828368055547</v>
      </c>
      <c r="H2061" s="2">
        <v>44985.341782407413</v>
      </c>
    </row>
    <row r="2062" spans="1:8" x14ac:dyDescent="0.25">
      <c r="A2062" t="s">
        <v>5134</v>
      </c>
      <c r="B2062">
        <v>1410</v>
      </c>
      <c r="C2062" t="s">
        <v>3077</v>
      </c>
      <c r="D2062">
        <v>1691428</v>
      </c>
      <c r="E2062" t="s">
        <v>1377</v>
      </c>
      <c r="F2062">
        <v>6.92</v>
      </c>
      <c r="G2062" s="2">
        <v>39734.904293981483</v>
      </c>
      <c r="H2062" s="2">
        <v>44747.168715277781</v>
      </c>
    </row>
    <row r="2063" spans="1:8" x14ac:dyDescent="0.25">
      <c r="A2063" t="s">
        <v>5135</v>
      </c>
      <c r="B2063">
        <v>1315</v>
      </c>
      <c r="C2063" t="s">
        <v>3070</v>
      </c>
      <c r="D2063">
        <v>4893479</v>
      </c>
      <c r="E2063" t="s">
        <v>3071</v>
      </c>
      <c r="F2063">
        <v>5.13</v>
      </c>
      <c r="G2063" s="2">
        <v>42675.793530092589</v>
      </c>
      <c r="H2063" s="2">
        <v>44663.755914351852</v>
      </c>
    </row>
    <row r="2064" spans="1:8" x14ac:dyDescent="0.25">
      <c r="A2064" t="s">
        <v>5136</v>
      </c>
      <c r="B2064">
        <v>1861</v>
      </c>
      <c r="C2064" t="s">
        <v>3087</v>
      </c>
      <c r="D2064">
        <v>1307280</v>
      </c>
      <c r="E2064" t="s">
        <v>1377</v>
      </c>
      <c r="F2064">
        <v>5.32</v>
      </c>
      <c r="G2064" s="2">
        <v>43242.655358796299</v>
      </c>
      <c r="H2064" s="2">
        <v>44479.26871527778</v>
      </c>
    </row>
    <row r="2065" spans="1:8" x14ac:dyDescent="0.25">
      <c r="A2065" t="s">
        <v>5137</v>
      </c>
      <c r="B2065">
        <v>1414</v>
      </c>
      <c r="C2065" t="s">
        <v>3075</v>
      </c>
      <c r="D2065">
        <v>367704</v>
      </c>
      <c r="E2065" t="s">
        <v>1374</v>
      </c>
      <c r="F2065">
        <v>9.5</v>
      </c>
      <c r="G2065" s="2">
        <v>41009.484363425923</v>
      </c>
      <c r="H2065" s="2">
        <v>44937.340891203698</v>
      </c>
    </row>
    <row r="2066" spans="1:8" x14ac:dyDescent="0.25">
      <c r="A2066" t="s">
        <v>5138</v>
      </c>
      <c r="B2066">
        <v>1225</v>
      </c>
      <c r="C2066" t="s">
        <v>3070</v>
      </c>
      <c r="D2066">
        <v>1971677</v>
      </c>
      <c r="E2066" t="s">
        <v>1377</v>
      </c>
      <c r="F2066">
        <v>8.9499999999999993</v>
      </c>
      <c r="G2066" s="2">
        <v>40264.114641203712</v>
      </c>
      <c r="H2066" s="2">
        <v>44478.95857638889</v>
      </c>
    </row>
    <row r="2067" spans="1:8" x14ac:dyDescent="0.25">
      <c r="A2067" t="s">
        <v>5139</v>
      </c>
      <c r="B2067">
        <v>2460</v>
      </c>
      <c r="C2067" t="s">
        <v>3080</v>
      </c>
      <c r="D2067">
        <v>4883370</v>
      </c>
      <c r="E2067" t="s">
        <v>1377</v>
      </c>
      <c r="F2067">
        <v>8.69</v>
      </c>
      <c r="G2067" s="2">
        <v>40281.425162037027</v>
      </c>
      <c r="H2067" s="2">
        <v>44822.813009259262</v>
      </c>
    </row>
    <row r="2068" spans="1:8" x14ac:dyDescent="0.25">
      <c r="A2068" t="s">
        <v>5140</v>
      </c>
      <c r="B2068">
        <v>1465</v>
      </c>
      <c r="C2068" t="s">
        <v>3075</v>
      </c>
      <c r="D2068">
        <v>4083879</v>
      </c>
      <c r="E2068" t="s">
        <v>1374</v>
      </c>
      <c r="F2068">
        <v>8.61</v>
      </c>
      <c r="G2068" s="2">
        <v>43921.830821759257</v>
      </c>
      <c r="H2068" s="2">
        <v>45018.724374999998</v>
      </c>
    </row>
    <row r="2069" spans="1:8" x14ac:dyDescent="0.25">
      <c r="A2069" t="s">
        <v>5141</v>
      </c>
      <c r="B2069">
        <v>2368</v>
      </c>
      <c r="C2069" t="s">
        <v>3080</v>
      </c>
      <c r="D2069">
        <v>2657420</v>
      </c>
      <c r="E2069" t="s">
        <v>1377</v>
      </c>
      <c r="F2069">
        <v>9.64</v>
      </c>
      <c r="G2069" s="2">
        <v>44072.201192129629</v>
      </c>
      <c r="H2069" s="2">
        <v>45132.768564814818</v>
      </c>
    </row>
    <row r="2070" spans="1:8" x14ac:dyDescent="0.25">
      <c r="A2070" t="s">
        <v>5142</v>
      </c>
      <c r="B2070">
        <v>1884</v>
      </c>
      <c r="C2070" t="s">
        <v>3070</v>
      </c>
      <c r="D2070">
        <v>1431374</v>
      </c>
      <c r="E2070" t="s">
        <v>1377</v>
      </c>
      <c r="F2070">
        <v>6.12</v>
      </c>
      <c r="G2070" s="2">
        <v>39901.402349537027</v>
      </c>
      <c r="H2070" s="2">
        <v>44778.795520833337</v>
      </c>
    </row>
    <row r="2071" spans="1:8" x14ac:dyDescent="0.25">
      <c r="A2071" t="s">
        <v>5143</v>
      </c>
      <c r="B2071">
        <v>1272</v>
      </c>
      <c r="C2071" t="s">
        <v>3087</v>
      </c>
      <c r="D2071">
        <v>3887072</v>
      </c>
      <c r="E2071" t="s">
        <v>1374</v>
      </c>
      <c r="F2071">
        <v>5.53</v>
      </c>
      <c r="G2071" s="2">
        <v>41972.349641203713</v>
      </c>
      <c r="H2071" s="2">
        <v>44482.101423611108</v>
      </c>
    </row>
    <row r="2072" spans="1:8" x14ac:dyDescent="0.25">
      <c r="A2072" t="s">
        <v>5144</v>
      </c>
      <c r="B2072">
        <v>2173</v>
      </c>
      <c r="C2072" t="s">
        <v>3068</v>
      </c>
      <c r="D2072">
        <v>4634303</v>
      </c>
      <c r="E2072" t="s">
        <v>1377</v>
      </c>
      <c r="F2072">
        <v>5.19</v>
      </c>
      <c r="G2072" s="2">
        <v>41597.301435185182</v>
      </c>
      <c r="H2072" s="2">
        <v>44840.751273148147</v>
      </c>
    </row>
    <row r="2073" spans="1:8" x14ac:dyDescent="0.25">
      <c r="A2073" t="s">
        <v>5145</v>
      </c>
      <c r="B2073">
        <v>2329</v>
      </c>
      <c r="C2073" t="s">
        <v>3075</v>
      </c>
      <c r="D2073">
        <v>2692672</v>
      </c>
      <c r="E2073" t="s">
        <v>1377</v>
      </c>
      <c r="F2073">
        <v>7.93</v>
      </c>
      <c r="G2073" s="2">
        <v>39726.532453703701</v>
      </c>
      <c r="H2073" s="2">
        <v>45051.132245370369</v>
      </c>
    </row>
    <row r="2074" spans="1:8" x14ac:dyDescent="0.25">
      <c r="A2074" t="s">
        <v>5146</v>
      </c>
      <c r="B2074">
        <v>2484</v>
      </c>
      <c r="C2074" t="s">
        <v>3068</v>
      </c>
      <c r="D2074">
        <v>2160200</v>
      </c>
      <c r="E2074" t="s">
        <v>3071</v>
      </c>
      <c r="F2074">
        <v>5.96</v>
      </c>
      <c r="G2074" s="2">
        <v>42373.055231481478</v>
      </c>
      <c r="H2074" s="2">
        <v>44509.318182870367</v>
      </c>
    </row>
    <row r="2075" spans="1:8" x14ac:dyDescent="0.25">
      <c r="A2075" t="s">
        <v>5147</v>
      </c>
      <c r="B2075">
        <v>1925</v>
      </c>
      <c r="C2075" t="s">
        <v>3068</v>
      </c>
      <c r="D2075">
        <v>853626</v>
      </c>
      <c r="E2075" t="s">
        <v>1377</v>
      </c>
      <c r="F2075">
        <v>6.24</v>
      </c>
      <c r="G2075" s="2">
        <v>41574.410046296303</v>
      </c>
      <c r="H2075" s="2">
        <v>44920.482291666667</v>
      </c>
    </row>
    <row r="2076" spans="1:8" x14ac:dyDescent="0.25">
      <c r="A2076" t="s">
        <v>5148</v>
      </c>
      <c r="B2076">
        <v>1655</v>
      </c>
      <c r="C2076" t="s">
        <v>3077</v>
      </c>
      <c r="D2076">
        <v>1180784</v>
      </c>
      <c r="E2076" t="s">
        <v>1374</v>
      </c>
      <c r="F2076">
        <v>8.56</v>
      </c>
      <c r="G2076" s="2">
        <v>40590.144930555558</v>
      </c>
      <c r="H2076" s="2">
        <v>44639.872430555559</v>
      </c>
    </row>
    <row r="2077" spans="1:8" x14ac:dyDescent="0.25">
      <c r="A2077" t="s">
        <v>5149</v>
      </c>
      <c r="B2077">
        <v>2260</v>
      </c>
      <c r="C2077" t="s">
        <v>3075</v>
      </c>
      <c r="D2077">
        <v>1010360</v>
      </c>
      <c r="E2077" t="s">
        <v>1374</v>
      </c>
      <c r="F2077">
        <v>8.4</v>
      </c>
      <c r="G2077" s="2">
        <v>43460.865763888891</v>
      </c>
      <c r="H2077" s="2">
        <v>44952.226111111107</v>
      </c>
    </row>
    <row r="2078" spans="1:8" x14ac:dyDescent="0.25">
      <c r="A2078" t="s">
        <v>5150</v>
      </c>
      <c r="B2078">
        <v>2256</v>
      </c>
      <c r="C2078" t="s">
        <v>3068</v>
      </c>
      <c r="D2078">
        <v>1749956</v>
      </c>
      <c r="E2078" t="s">
        <v>1377</v>
      </c>
      <c r="F2078">
        <v>7.58</v>
      </c>
      <c r="G2078" s="2">
        <v>40872.903020833342</v>
      </c>
      <c r="H2078" s="2">
        <v>44596.44290509259</v>
      </c>
    </row>
    <row r="2079" spans="1:8" x14ac:dyDescent="0.25">
      <c r="A2079" t="s">
        <v>5151</v>
      </c>
      <c r="B2079">
        <v>1344</v>
      </c>
      <c r="C2079" t="s">
        <v>3077</v>
      </c>
      <c r="D2079">
        <v>1516613</v>
      </c>
      <c r="E2079" t="s">
        <v>1377</v>
      </c>
      <c r="F2079">
        <v>7.5</v>
      </c>
      <c r="G2079" s="2">
        <v>41037.436967592592</v>
      </c>
      <c r="H2079" s="2">
        <v>45113.767581018517</v>
      </c>
    </row>
    <row r="2080" spans="1:8" x14ac:dyDescent="0.25">
      <c r="A2080" t="s">
        <v>5152</v>
      </c>
      <c r="B2080">
        <v>1417</v>
      </c>
      <c r="C2080" t="s">
        <v>3080</v>
      </c>
      <c r="D2080">
        <v>4207348</v>
      </c>
      <c r="E2080" t="s">
        <v>1374</v>
      </c>
      <c r="F2080">
        <v>9.76</v>
      </c>
      <c r="G2080" s="2">
        <v>40114.152627314812</v>
      </c>
      <c r="H2080" s="2">
        <v>44725.602708333332</v>
      </c>
    </row>
    <row r="2081" spans="1:8" x14ac:dyDescent="0.25">
      <c r="A2081" t="s">
        <v>5153</v>
      </c>
      <c r="B2081">
        <v>1563</v>
      </c>
      <c r="C2081" t="s">
        <v>3087</v>
      </c>
      <c r="D2081">
        <v>1643781</v>
      </c>
      <c r="E2081" t="s">
        <v>1374</v>
      </c>
      <c r="F2081">
        <v>7.96</v>
      </c>
      <c r="G2081" s="2">
        <v>40035.638958333337</v>
      </c>
      <c r="H2081" s="2">
        <v>44948.948761574073</v>
      </c>
    </row>
    <row r="2082" spans="1:8" x14ac:dyDescent="0.25">
      <c r="A2082" t="s">
        <v>5154</v>
      </c>
      <c r="B2082">
        <v>1473</v>
      </c>
      <c r="C2082" t="s">
        <v>3077</v>
      </c>
      <c r="D2082">
        <v>1933977</v>
      </c>
      <c r="E2082" t="s">
        <v>3071</v>
      </c>
      <c r="F2082">
        <v>7.37</v>
      </c>
      <c r="G2082" s="2">
        <v>42382.849618055552</v>
      </c>
      <c r="H2082" s="2">
        <v>45133.705462962957</v>
      </c>
    </row>
    <row r="2083" spans="1:8" x14ac:dyDescent="0.25">
      <c r="A2083" t="s">
        <v>5155</v>
      </c>
      <c r="B2083">
        <v>2043</v>
      </c>
      <c r="C2083" t="s">
        <v>3068</v>
      </c>
      <c r="D2083">
        <v>4029524</v>
      </c>
      <c r="E2083" t="s">
        <v>3071</v>
      </c>
      <c r="F2083">
        <v>7.75</v>
      </c>
      <c r="G2083" s="2">
        <v>44284.585173611107</v>
      </c>
      <c r="H2083" s="2">
        <v>44767.280648148153</v>
      </c>
    </row>
    <row r="2084" spans="1:8" x14ac:dyDescent="0.25">
      <c r="A2084" t="s">
        <v>5156</v>
      </c>
      <c r="B2084">
        <v>1187</v>
      </c>
      <c r="C2084" t="s">
        <v>3075</v>
      </c>
      <c r="D2084">
        <v>2596419</v>
      </c>
      <c r="E2084" t="s">
        <v>1374</v>
      </c>
      <c r="F2084">
        <v>9.3699999999999992</v>
      </c>
      <c r="G2084" s="2">
        <v>40362.678020833337</v>
      </c>
      <c r="H2084" s="2">
        <v>44860.323969907397</v>
      </c>
    </row>
    <row r="2085" spans="1:8" x14ac:dyDescent="0.25">
      <c r="A2085" t="s">
        <v>5157</v>
      </c>
      <c r="B2085">
        <v>1985</v>
      </c>
      <c r="C2085" t="s">
        <v>3068</v>
      </c>
      <c r="D2085">
        <v>2956517</v>
      </c>
      <c r="E2085" t="s">
        <v>3071</v>
      </c>
      <c r="F2085">
        <v>8.33</v>
      </c>
      <c r="G2085" s="2">
        <v>43246.212708333333</v>
      </c>
      <c r="H2085" s="2">
        <v>44568.163437499999</v>
      </c>
    </row>
    <row r="2086" spans="1:8" x14ac:dyDescent="0.25">
      <c r="A2086" t="s">
        <v>5158</v>
      </c>
      <c r="B2086">
        <v>1384</v>
      </c>
      <c r="C2086" t="s">
        <v>3068</v>
      </c>
      <c r="D2086">
        <v>3809023</v>
      </c>
      <c r="E2086" t="s">
        <v>3071</v>
      </c>
      <c r="F2086">
        <v>7.18</v>
      </c>
      <c r="G2086" s="2">
        <v>41382.391122685192</v>
      </c>
      <c r="H2086" s="2">
        <v>44487.112650462957</v>
      </c>
    </row>
    <row r="2087" spans="1:8" x14ac:dyDescent="0.25">
      <c r="A2087" t="s">
        <v>5159</v>
      </c>
      <c r="B2087">
        <v>1952</v>
      </c>
      <c r="C2087" t="s">
        <v>3068</v>
      </c>
      <c r="D2087">
        <v>4694493</v>
      </c>
      <c r="E2087" t="s">
        <v>1374</v>
      </c>
      <c r="F2087">
        <v>5.89</v>
      </c>
      <c r="G2087" s="2">
        <v>39721.701249999998</v>
      </c>
      <c r="H2087" s="2">
        <v>44904.926724537043</v>
      </c>
    </row>
    <row r="2088" spans="1:8" x14ac:dyDescent="0.25">
      <c r="A2088" t="s">
        <v>5160</v>
      </c>
      <c r="B2088">
        <v>2294</v>
      </c>
      <c r="C2088" t="s">
        <v>3070</v>
      </c>
      <c r="D2088">
        <v>219051</v>
      </c>
      <c r="E2088" t="s">
        <v>3071</v>
      </c>
      <c r="F2088">
        <v>6.34</v>
      </c>
      <c r="G2088" s="2">
        <v>41244.113634259258</v>
      </c>
      <c r="H2088" s="2">
        <v>44635.977754629632</v>
      </c>
    </row>
    <row r="2089" spans="1:8" x14ac:dyDescent="0.25">
      <c r="A2089" t="s">
        <v>5161</v>
      </c>
      <c r="B2089">
        <v>1061</v>
      </c>
      <c r="C2089" t="s">
        <v>3070</v>
      </c>
      <c r="D2089">
        <v>3732913</v>
      </c>
      <c r="E2089" t="s">
        <v>1374</v>
      </c>
      <c r="F2089">
        <v>7.2</v>
      </c>
      <c r="G2089" s="2">
        <v>43332.712696759263</v>
      </c>
      <c r="H2089" s="2">
        <v>44994.245057870372</v>
      </c>
    </row>
    <row r="2090" spans="1:8" x14ac:dyDescent="0.25">
      <c r="A2090" t="s">
        <v>5162</v>
      </c>
      <c r="B2090">
        <v>2260</v>
      </c>
      <c r="C2090" t="s">
        <v>3087</v>
      </c>
      <c r="D2090">
        <v>4812491</v>
      </c>
      <c r="E2090" t="s">
        <v>1377</v>
      </c>
      <c r="F2090">
        <v>6.4</v>
      </c>
      <c r="G2090" s="2">
        <v>43738.054780092592</v>
      </c>
      <c r="H2090" s="2">
        <v>44522.214594907397</v>
      </c>
    </row>
    <row r="2091" spans="1:8" x14ac:dyDescent="0.25">
      <c r="A2091" t="s">
        <v>5163</v>
      </c>
      <c r="B2091">
        <v>1819</v>
      </c>
      <c r="C2091" t="s">
        <v>3068</v>
      </c>
      <c r="D2091">
        <v>4669118</v>
      </c>
      <c r="E2091" t="s">
        <v>1374</v>
      </c>
      <c r="F2091">
        <v>8.8000000000000007</v>
      </c>
      <c r="G2091" s="2">
        <v>40680.329039351847</v>
      </c>
      <c r="H2091" s="2">
        <v>44804.224594907413</v>
      </c>
    </row>
    <row r="2092" spans="1:8" x14ac:dyDescent="0.25">
      <c r="A2092" t="s">
        <v>5164</v>
      </c>
      <c r="B2092">
        <v>1881</v>
      </c>
      <c r="C2092" t="s">
        <v>3077</v>
      </c>
      <c r="D2092">
        <v>1082896</v>
      </c>
      <c r="E2092" t="s">
        <v>1374</v>
      </c>
      <c r="F2092">
        <v>6.92</v>
      </c>
      <c r="G2092" s="2">
        <v>44274.169942129629</v>
      </c>
      <c r="H2092" s="2">
        <v>45061.954131944447</v>
      </c>
    </row>
    <row r="2093" spans="1:8" x14ac:dyDescent="0.25">
      <c r="A2093" t="s">
        <v>5165</v>
      </c>
      <c r="B2093">
        <v>1145</v>
      </c>
      <c r="C2093" t="s">
        <v>3075</v>
      </c>
      <c r="D2093">
        <v>1206612</v>
      </c>
      <c r="E2093" t="s">
        <v>1377</v>
      </c>
      <c r="F2093">
        <v>6.78</v>
      </c>
      <c r="G2093" s="2">
        <v>40605.927662037036</v>
      </c>
      <c r="H2093" s="2">
        <v>44966.834999999999</v>
      </c>
    </row>
    <row r="2094" spans="1:8" x14ac:dyDescent="0.25">
      <c r="A2094" t="s">
        <v>5166</v>
      </c>
      <c r="B2094">
        <v>2101</v>
      </c>
      <c r="C2094" t="s">
        <v>3077</v>
      </c>
      <c r="D2094">
        <v>559193</v>
      </c>
      <c r="E2094" t="s">
        <v>3071</v>
      </c>
      <c r="F2094">
        <v>8.98</v>
      </c>
      <c r="G2094" s="2">
        <v>42440.328796296293</v>
      </c>
      <c r="H2094" s="2">
        <v>45083.850775462961</v>
      </c>
    </row>
    <row r="2095" spans="1:8" x14ac:dyDescent="0.25">
      <c r="A2095" t="s">
        <v>5167</v>
      </c>
      <c r="B2095">
        <v>1007</v>
      </c>
      <c r="C2095" t="s">
        <v>3070</v>
      </c>
      <c r="D2095">
        <v>2542293</v>
      </c>
      <c r="E2095" t="s">
        <v>1377</v>
      </c>
      <c r="F2095">
        <v>9.69</v>
      </c>
      <c r="G2095" s="2">
        <v>40756.150173611109</v>
      </c>
      <c r="H2095" s="2">
        <v>44939.094259259262</v>
      </c>
    </row>
    <row r="2096" spans="1:8" x14ac:dyDescent="0.25">
      <c r="A2096" t="s">
        <v>5168</v>
      </c>
      <c r="B2096">
        <v>1982</v>
      </c>
      <c r="C2096" t="s">
        <v>3087</v>
      </c>
      <c r="D2096">
        <v>2511281</v>
      </c>
      <c r="E2096" t="s">
        <v>1374</v>
      </c>
      <c r="F2096">
        <v>6.35</v>
      </c>
      <c r="G2096" s="2">
        <v>43150.091944444437</v>
      </c>
      <c r="H2096" s="2">
        <v>44729.699456018519</v>
      </c>
    </row>
    <row r="2097" spans="1:8" x14ac:dyDescent="0.25">
      <c r="A2097" t="s">
        <v>5169</v>
      </c>
      <c r="B2097">
        <v>1571</v>
      </c>
      <c r="C2097" t="s">
        <v>3080</v>
      </c>
      <c r="D2097">
        <v>2676304</v>
      </c>
      <c r="E2097" t="s">
        <v>3071</v>
      </c>
      <c r="F2097">
        <v>8.6</v>
      </c>
      <c r="G2097" s="2">
        <v>43666.969224537039</v>
      </c>
      <c r="H2097" s="2">
        <v>45005.266261574077</v>
      </c>
    </row>
    <row r="2098" spans="1:8" x14ac:dyDescent="0.25">
      <c r="A2098" t="s">
        <v>5170</v>
      </c>
      <c r="B2098">
        <v>1882</v>
      </c>
      <c r="C2098" t="s">
        <v>3077</v>
      </c>
      <c r="D2098">
        <v>3396389</v>
      </c>
      <c r="E2098" t="s">
        <v>3071</v>
      </c>
      <c r="F2098">
        <v>6.5</v>
      </c>
      <c r="G2098" s="2">
        <v>43185.956354166658</v>
      </c>
      <c r="H2098" s="2">
        <v>45117.152604166673</v>
      </c>
    </row>
    <row r="2099" spans="1:8" x14ac:dyDescent="0.25">
      <c r="A2099" t="s">
        <v>5171</v>
      </c>
      <c r="B2099">
        <v>1989</v>
      </c>
      <c r="C2099" t="s">
        <v>3075</v>
      </c>
      <c r="D2099">
        <v>4857973</v>
      </c>
      <c r="E2099" t="s">
        <v>1377</v>
      </c>
      <c r="F2099">
        <v>5.68</v>
      </c>
      <c r="G2099" s="2">
        <v>43433.020752314813</v>
      </c>
      <c r="H2099" s="2">
        <v>45015.252256944441</v>
      </c>
    </row>
    <row r="2100" spans="1:8" x14ac:dyDescent="0.25">
      <c r="A2100" t="s">
        <v>5172</v>
      </c>
      <c r="B2100">
        <v>1563</v>
      </c>
      <c r="C2100" t="s">
        <v>3068</v>
      </c>
      <c r="D2100">
        <v>4402893</v>
      </c>
      <c r="E2100" t="s">
        <v>1377</v>
      </c>
      <c r="F2100">
        <v>7.4</v>
      </c>
      <c r="G2100" s="2">
        <v>39948.721134259264</v>
      </c>
      <c r="H2100" s="2">
        <v>44595.510868055557</v>
      </c>
    </row>
    <row r="2101" spans="1:8" x14ac:dyDescent="0.25">
      <c r="A2101" t="s">
        <v>5173</v>
      </c>
      <c r="B2101">
        <v>1097</v>
      </c>
      <c r="C2101" t="s">
        <v>3070</v>
      </c>
      <c r="D2101">
        <v>2672099</v>
      </c>
      <c r="E2101" t="s">
        <v>3071</v>
      </c>
      <c r="F2101">
        <v>8.9</v>
      </c>
      <c r="G2101" s="2">
        <v>42590.679016203707</v>
      </c>
      <c r="H2101" s="2">
        <v>45126.649699074071</v>
      </c>
    </row>
    <row r="2102" spans="1:8" x14ac:dyDescent="0.25">
      <c r="A2102" t="s">
        <v>5174</v>
      </c>
      <c r="B2102">
        <v>1018</v>
      </c>
      <c r="C2102" t="s">
        <v>3068</v>
      </c>
      <c r="D2102">
        <v>3798568</v>
      </c>
      <c r="E2102" t="s">
        <v>1374</v>
      </c>
      <c r="F2102">
        <v>7.81</v>
      </c>
      <c r="G2102" s="2">
        <v>41938.459328703713</v>
      </c>
      <c r="H2102" s="2">
        <v>45069.06318287037</v>
      </c>
    </row>
    <row r="2103" spans="1:8" x14ac:dyDescent="0.25">
      <c r="A2103" t="s">
        <v>5175</v>
      </c>
      <c r="B2103">
        <v>1420</v>
      </c>
      <c r="C2103" t="s">
        <v>3080</v>
      </c>
      <c r="D2103">
        <v>312241</v>
      </c>
      <c r="E2103" t="s">
        <v>3071</v>
      </c>
      <c r="F2103">
        <v>5.0999999999999996</v>
      </c>
      <c r="G2103" s="2">
        <v>40121.241979166669</v>
      </c>
      <c r="H2103" s="2">
        <v>44802.688761574071</v>
      </c>
    </row>
    <row r="2104" spans="1:8" x14ac:dyDescent="0.25">
      <c r="A2104" t="s">
        <v>5176</v>
      </c>
      <c r="B2104">
        <v>2488</v>
      </c>
      <c r="C2104" t="s">
        <v>3075</v>
      </c>
      <c r="D2104">
        <v>4703049</v>
      </c>
      <c r="E2104" t="s">
        <v>1377</v>
      </c>
      <c r="F2104">
        <v>8.2799999999999994</v>
      </c>
      <c r="G2104" s="2">
        <v>39959.140486111108</v>
      </c>
      <c r="H2104" s="2">
        <v>44895.247025462973</v>
      </c>
    </row>
    <row r="2105" spans="1:8" x14ac:dyDescent="0.25">
      <c r="A2105" t="s">
        <v>5177</v>
      </c>
      <c r="B2105">
        <v>1403</v>
      </c>
      <c r="C2105" t="s">
        <v>3075</v>
      </c>
      <c r="D2105">
        <v>1893250</v>
      </c>
      <c r="E2105" t="s">
        <v>3071</v>
      </c>
      <c r="F2105">
        <v>7.2</v>
      </c>
      <c r="G2105" s="2">
        <v>43867.264930555553</v>
      </c>
      <c r="H2105" s="2">
        <v>44818.18304398148</v>
      </c>
    </row>
    <row r="2106" spans="1:8" x14ac:dyDescent="0.25">
      <c r="A2106" t="s">
        <v>5178</v>
      </c>
      <c r="B2106">
        <v>1936</v>
      </c>
      <c r="C2106" t="s">
        <v>3068</v>
      </c>
      <c r="D2106">
        <v>2038217</v>
      </c>
      <c r="E2106" t="s">
        <v>1374</v>
      </c>
      <c r="F2106">
        <v>5.73</v>
      </c>
      <c r="G2106" s="2">
        <v>41309.092106481483</v>
      </c>
      <c r="H2106" s="2">
        <v>44529.761874999997</v>
      </c>
    </row>
    <row r="2107" spans="1:8" x14ac:dyDescent="0.25">
      <c r="A2107" t="s">
        <v>5179</v>
      </c>
      <c r="B2107">
        <v>1408</v>
      </c>
      <c r="C2107" t="s">
        <v>3068</v>
      </c>
      <c r="D2107">
        <v>588625</v>
      </c>
      <c r="E2107" t="s">
        <v>1374</v>
      </c>
      <c r="F2107">
        <v>6.94</v>
      </c>
      <c r="G2107" s="2">
        <v>39724.128171296303</v>
      </c>
      <c r="H2107" s="2">
        <v>44746.336967592593</v>
      </c>
    </row>
    <row r="2108" spans="1:8" x14ac:dyDescent="0.25">
      <c r="A2108" t="s">
        <v>5180</v>
      </c>
      <c r="B2108">
        <v>2328</v>
      </c>
      <c r="C2108" t="s">
        <v>3075</v>
      </c>
      <c r="D2108">
        <v>3442614</v>
      </c>
      <c r="E2108" t="s">
        <v>1374</v>
      </c>
      <c r="F2108">
        <v>5.61</v>
      </c>
      <c r="G2108" s="2">
        <v>41138.28229166667</v>
      </c>
      <c r="H2108" s="2">
        <v>45063.473530092589</v>
      </c>
    </row>
    <row r="2109" spans="1:8" x14ac:dyDescent="0.25">
      <c r="A2109" t="s">
        <v>5181</v>
      </c>
      <c r="B2109">
        <v>1249</v>
      </c>
      <c r="C2109" t="s">
        <v>3075</v>
      </c>
      <c r="D2109">
        <v>4418510</v>
      </c>
      <c r="E2109" t="s">
        <v>1377</v>
      </c>
      <c r="F2109">
        <v>8.6</v>
      </c>
      <c r="G2109" s="2">
        <v>44440.645960648151</v>
      </c>
      <c r="H2109" s="2">
        <v>44768.282476851848</v>
      </c>
    </row>
    <row r="2110" spans="1:8" x14ac:dyDescent="0.25">
      <c r="A2110" t="s">
        <v>5182</v>
      </c>
      <c r="B2110">
        <v>1718</v>
      </c>
      <c r="C2110" t="s">
        <v>3068</v>
      </c>
      <c r="D2110">
        <v>2279799</v>
      </c>
      <c r="E2110" t="s">
        <v>1377</v>
      </c>
      <c r="F2110">
        <v>6.17</v>
      </c>
      <c r="G2110" s="2">
        <v>42108.8747337963</v>
      </c>
      <c r="H2110" s="2">
        <v>44942.064525462964</v>
      </c>
    </row>
    <row r="2111" spans="1:8" x14ac:dyDescent="0.25">
      <c r="A2111" t="s">
        <v>5183</v>
      </c>
      <c r="B2111">
        <v>2071</v>
      </c>
      <c r="C2111" t="s">
        <v>3087</v>
      </c>
      <c r="D2111">
        <v>4930055</v>
      </c>
      <c r="E2111" t="s">
        <v>1374</v>
      </c>
      <c r="F2111">
        <v>7.48</v>
      </c>
      <c r="G2111" s="2">
        <v>44569.816817129627</v>
      </c>
      <c r="H2111" s="2">
        <v>45106.436898148153</v>
      </c>
    </row>
    <row r="2112" spans="1:8" x14ac:dyDescent="0.25">
      <c r="A2112" t="s">
        <v>5184</v>
      </c>
      <c r="B2112">
        <v>1838</v>
      </c>
      <c r="C2112" t="s">
        <v>3075</v>
      </c>
      <c r="D2112">
        <v>4554283</v>
      </c>
      <c r="E2112" t="s">
        <v>1374</v>
      </c>
      <c r="F2112">
        <v>8.51</v>
      </c>
      <c r="G2112" s="2">
        <v>40901.978182870371</v>
      </c>
      <c r="H2112" s="2">
        <v>44798.44091435185</v>
      </c>
    </row>
    <row r="2113" spans="1:8" x14ac:dyDescent="0.25">
      <c r="A2113" t="s">
        <v>5185</v>
      </c>
      <c r="B2113">
        <v>2019</v>
      </c>
      <c r="C2113" t="s">
        <v>3075</v>
      </c>
      <c r="D2113">
        <v>4053433</v>
      </c>
      <c r="E2113" t="s">
        <v>1377</v>
      </c>
      <c r="F2113">
        <v>7.69</v>
      </c>
      <c r="G2113" s="2">
        <v>42180.398587962962</v>
      </c>
      <c r="H2113" s="2">
        <v>44986.351701388892</v>
      </c>
    </row>
    <row r="2114" spans="1:8" x14ac:dyDescent="0.25">
      <c r="A2114" t="s">
        <v>5186</v>
      </c>
      <c r="B2114">
        <v>2291</v>
      </c>
      <c r="C2114" t="s">
        <v>3070</v>
      </c>
      <c r="D2114">
        <v>490439</v>
      </c>
      <c r="E2114" t="s">
        <v>1374</v>
      </c>
      <c r="F2114">
        <v>9.4</v>
      </c>
      <c r="G2114" s="2">
        <v>44272.552407407413</v>
      </c>
      <c r="H2114" s="2">
        <v>45000.868344907409</v>
      </c>
    </row>
    <row r="2115" spans="1:8" x14ac:dyDescent="0.25">
      <c r="A2115" t="s">
        <v>5187</v>
      </c>
      <c r="B2115">
        <v>1263</v>
      </c>
      <c r="C2115" t="s">
        <v>3068</v>
      </c>
      <c r="D2115">
        <v>1526334</v>
      </c>
      <c r="E2115" t="s">
        <v>3071</v>
      </c>
      <c r="F2115">
        <v>6.41</v>
      </c>
      <c r="G2115" s="2">
        <v>41399.467719907407</v>
      </c>
      <c r="H2115" s="2">
        <v>44655.329236111109</v>
      </c>
    </row>
    <row r="2116" spans="1:8" x14ac:dyDescent="0.25">
      <c r="A2116" t="s">
        <v>5188</v>
      </c>
      <c r="B2116">
        <v>1337</v>
      </c>
      <c r="C2116" t="s">
        <v>3070</v>
      </c>
      <c r="D2116">
        <v>3743423</v>
      </c>
      <c r="E2116" t="s">
        <v>3071</v>
      </c>
      <c r="F2116">
        <v>8.4700000000000006</v>
      </c>
      <c r="G2116" s="2">
        <v>42463.483252314807</v>
      </c>
      <c r="H2116" s="2">
        <v>44733.946481481478</v>
      </c>
    </row>
    <row r="2117" spans="1:8" x14ac:dyDescent="0.25">
      <c r="A2117" t="s">
        <v>5189</v>
      </c>
      <c r="B2117">
        <v>1121</v>
      </c>
      <c r="C2117" t="s">
        <v>3087</v>
      </c>
      <c r="D2117">
        <v>1154125</v>
      </c>
      <c r="E2117" t="s">
        <v>1374</v>
      </c>
      <c r="F2117">
        <v>8.61</v>
      </c>
      <c r="G2117" s="2">
        <v>40657.137870370367</v>
      </c>
      <c r="H2117" s="2">
        <v>45090.411354166667</v>
      </c>
    </row>
    <row r="2118" spans="1:8" x14ac:dyDescent="0.25">
      <c r="A2118" t="s">
        <v>5190</v>
      </c>
      <c r="B2118">
        <v>2296</v>
      </c>
      <c r="C2118" t="s">
        <v>3077</v>
      </c>
      <c r="D2118">
        <v>3865029</v>
      </c>
      <c r="E2118" t="s">
        <v>1377</v>
      </c>
      <c r="F2118">
        <v>8.25</v>
      </c>
      <c r="G2118" s="2">
        <v>44795.305138888893</v>
      </c>
      <c r="H2118" s="2">
        <v>45112.399652777778</v>
      </c>
    </row>
    <row r="2119" spans="1:8" x14ac:dyDescent="0.25">
      <c r="A2119" t="s">
        <v>5191</v>
      </c>
      <c r="B2119">
        <v>1733</v>
      </c>
      <c r="C2119" t="s">
        <v>3087</v>
      </c>
      <c r="D2119">
        <v>1161473</v>
      </c>
      <c r="E2119" t="s">
        <v>1374</v>
      </c>
      <c r="F2119">
        <v>9.17</v>
      </c>
      <c r="G2119" s="2">
        <v>41695.152708333328</v>
      </c>
      <c r="H2119" s="2">
        <v>44810.174490740741</v>
      </c>
    </row>
    <row r="2120" spans="1:8" x14ac:dyDescent="0.25">
      <c r="A2120" t="s">
        <v>5192</v>
      </c>
      <c r="B2120">
        <v>1213</v>
      </c>
      <c r="C2120" t="s">
        <v>3087</v>
      </c>
      <c r="D2120">
        <v>4416417</v>
      </c>
      <c r="E2120" t="s">
        <v>1374</v>
      </c>
      <c r="F2120">
        <v>6.39</v>
      </c>
      <c r="G2120" s="2">
        <v>44513.154062499998</v>
      </c>
      <c r="H2120" s="2">
        <v>44971.497824074067</v>
      </c>
    </row>
    <row r="2121" spans="1:8" x14ac:dyDescent="0.25">
      <c r="A2121" t="s">
        <v>5193</v>
      </c>
      <c r="B2121">
        <v>1065</v>
      </c>
      <c r="C2121" t="s">
        <v>3077</v>
      </c>
      <c r="D2121">
        <v>4923703</v>
      </c>
      <c r="E2121" t="s">
        <v>1377</v>
      </c>
      <c r="F2121">
        <v>9.52</v>
      </c>
      <c r="G2121" s="2">
        <v>42056.430995370371</v>
      </c>
      <c r="H2121" s="2">
        <v>44587.824652777781</v>
      </c>
    </row>
    <row r="2122" spans="1:8" x14ac:dyDescent="0.25">
      <c r="A2122" t="s">
        <v>5194</v>
      </c>
      <c r="B2122">
        <v>1935</v>
      </c>
      <c r="C2122" t="s">
        <v>3080</v>
      </c>
      <c r="D2122">
        <v>3419185</v>
      </c>
      <c r="E2122" t="s">
        <v>1377</v>
      </c>
      <c r="F2122">
        <v>6.67</v>
      </c>
      <c r="G2122" s="2">
        <v>42710.477789351848</v>
      </c>
      <c r="H2122" s="2">
        <v>44588.109178240738</v>
      </c>
    </row>
    <row r="2123" spans="1:8" x14ac:dyDescent="0.25">
      <c r="A2123" t="s">
        <v>5195</v>
      </c>
      <c r="B2123">
        <v>1042</v>
      </c>
      <c r="C2123" t="s">
        <v>3075</v>
      </c>
      <c r="D2123">
        <v>1531225</v>
      </c>
      <c r="E2123" t="s">
        <v>1377</v>
      </c>
      <c r="F2123">
        <v>9.9700000000000006</v>
      </c>
      <c r="G2123" s="2">
        <v>42431.574606481481</v>
      </c>
      <c r="H2123" s="2">
        <v>44771.395219907397</v>
      </c>
    </row>
    <row r="2124" spans="1:8" x14ac:dyDescent="0.25">
      <c r="A2124" t="s">
        <v>5196</v>
      </c>
      <c r="B2124">
        <v>1055</v>
      </c>
      <c r="C2124" t="s">
        <v>3087</v>
      </c>
      <c r="D2124">
        <v>1076865</v>
      </c>
      <c r="E2124" t="s">
        <v>1374</v>
      </c>
      <c r="F2124">
        <v>7.14</v>
      </c>
      <c r="G2124" s="2">
        <v>40829.652002314811</v>
      </c>
      <c r="H2124" s="2">
        <v>44986.356168981481</v>
      </c>
    </row>
    <row r="2125" spans="1:8" x14ac:dyDescent="0.25">
      <c r="A2125" t="s">
        <v>5197</v>
      </c>
      <c r="B2125">
        <v>1249</v>
      </c>
      <c r="C2125" t="s">
        <v>3068</v>
      </c>
      <c r="D2125">
        <v>3770525</v>
      </c>
      <c r="E2125" t="s">
        <v>1377</v>
      </c>
      <c r="F2125">
        <v>8.66</v>
      </c>
      <c r="G2125" s="2">
        <v>43622.152361111112</v>
      </c>
      <c r="H2125" s="2">
        <v>44779.610358796293</v>
      </c>
    </row>
    <row r="2126" spans="1:8" x14ac:dyDescent="0.25">
      <c r="A2126" t="s">
        <v>5198</v>
      </c>
      <c r="B2126">
        <v>1567</v>
      </c>
      <c r="C2126" t="s">
        <v>3068</v>
      </c>
      <c r="D2126">
        <v>3732234</v>
      </c>
      <c r="E2126" t="s">
        <v>1377</v>
      </c>
      <c r="F2126">
        <v>6.79</v>
      </c>
      <c r="G2126" s="2">
        <v>42079.272615740738</v>
      </c>
      <c r="H2126" s="2">
        <v>44806.571273148147</v>
      </c>
    </row>
    <row r="2127" spans="1:8" x14ac:dyDescent="0.25">
      <c r="A2127" t="s">
        <v>5199</v>
      </c>
      <c r="B2127">
        <v>1011</v>
      </c>
      <c r="C2127" t="s">
        <v>3080</v>
      </c>
      <c r="D2127">
        <v>4306198</v>
      </c>
      <c r="E2127" t="s">
        <v>3071</v>
      </c>
      <c r="F2127">
        <v>8.8699999999999992</v>
      </c>
      <c r="G2127" s="2">
        <v>42214.611319444448</v>
      </c>
      <c r="H2127" s="2">
        <v>44778.690729166658</v>
      </c>
    </row>
    <row r="2128" spans="1:8" x14ac:dyDescent="0.25">
      <c r="A2128" t="s">
        <v>5200</v>
      </c>
      <c r="B2128">
        <v>2386</v>
      </c>
      <c r="C2128" t="s">
        <v>3080</v>
      </c>
      <c r="D2128">
        <v>2784841</v>
      </c>
      <c r="E2128" t="s">
        <v>3071</v>
      </c>
      <c r="F2128">
        <v>5.48</v>
      </c>
      <c r="G2128" s="2">
        <v>42656.624479166669</v>
      </c>
      <c r="H2128" s="2">
        <v>44599.346400462957</v>
      </c>
    </row>
    <row r="2129" spans="1:8" x14ac:dyDescent="0.25">
      <c r="A2129" t="s">
        <v>5201</v>
      </c>
      <c r="B2129">
        <v>2191</v>
      </c>
      <c r="C2129" t="s">
        <v>3087</v>
      </c>
      <c r="D2129">
        <v>2399051</v>
      </c>
      <c r="E2129" t="s">
        <v>1377</v>
      </c>
      <c r="F2129">
        <v>9.3000000000000007</v>
      </c>
      <c r="G2129" s="2">
        <v>40089.095613425918</v>
      </c>
      <c r="H2129" s="2">
        <v>45027.135891203703</v>
      </c>
    </row>
    <row r="2130" spans="1:8" x14ac:dyDescent="0.25">
      <c r="A2130" t="s">
        <v>5202</v>
      </c>
      <c r="B2130">
        <v>1126</v>
      </c>
      <c r="C2130" t="s">
        <v>3075</v>
      </c>
      <c r="D2130">
        <v>4023959</v>
      </c>
      <c r="E2130" t="s">
        <v>3071</v>
      </c>
      <c r="F2130">
        <v>8.49</v>
      </c>
      <c r="G2130" s="2">
        <v>43491.319328703707</v>
      </c>
      <c r="H2130" s="2">
        <v>45020.821006944447</v>
      </c>
    </row>
    <row r="2131" spans="1:8" x14ac:dyDescent="0.25">
      <c r="A2131" t="s">
        <v>5203</v>
      </c>
      <c r="B2131">
        <v>1514</v>
      </c>
      <c r="C2131" t="s">
        <v>3080</v>
      </c>
      <c r="D2131">
        <v>3483744</v>
      </c>
      <c r="E2131" t="s">
        <v>1377</v>
      </c>
      <c r="F2131">
        <v>8.43</v>
      </c>
      <c r="G2131" s="2">
        <v>44590.286562499998</v>
      </c>
      <c r="H2131" s="2">
        <v>44594.341666666667</v>
      </c>
    </row>
    <row r="2132" spans="1:8" x14ac:dyDescent="0.25">
      <c r="A2132" t="s">
        <v>5204</v>
      </c>
      <c r="B2132">
        <v>1363</v>
      </c>
      <c r="C2132" t="s">
        <v>3087</v>
      </c>
      <c r="D2132">
        <v>2192223</v>
      </c>
      <c r="E2132" t="s">
        <v>3071</v>
      </c>
      <c r="F2132">
        <v>8.67</v>
      </c>
      <c r="G2132" s="2">
        <v>43150.547777777778</v>
      </c>
      <c r="H2132" s="2">
        <v>45102.107870370368</v>
      </c>
    </row>
    <row r="2133" spans="1:8" x14ac:dyDescent="0.25">
      <c r="A2133" t="s">
        <v>5205</v>
      </c>
      <c r="B2133">
        <v>1075</v>
      </c>
      <c r="C2133" t="s">
        <v>3070</v>
      </c>
      <c r="D2133">
        <v>530093</v>
      </c>
      <c r="E2133" t="s">
        <v>3071</v>
      </c>
      <c r="F2133">
        <v>9.41</v>
      </c>
      <c r="G2133" s="2">
        <v>39897.131840277783</v>
      </c>
      <c r="H2133" s="2">
        <v>44993.864374999997</v>
      </c>
    </row>
    <row r="2134" spans="1:8" x14ac:dyDescent="0.25">
      <c r="A2134" t="s">
        <v>5206</v>
      </c>
      <c r="B2134">
        <v>1666</v>
      </c>
      <c r="C2134" t="s">
        <v>3080</v>
      </c>
      <c r="D2134">
        <v>3414897</v>
      </c>
      <c r="E2134" t="s">
        <v>3071</v>
      </c>
      <c r="F2134">
        <v>7.71</v>
      </c>
      <c r="G2134" s="2">
        <v>41965.310601851852</v>
      </c>
      <c r="H2134" s="2">
        <v>44978.627210648148</v>
      </c>
    </row>
    <row r="2135" spans="1:8" x14ac:dyDescent="0.25">
      <c r="A2135" t="s">
        <v>5207</v>
      </c>
      <c r="B2135">
        <v>1429</v>
      </c>
      <c r="C2135" t="s">
        <v>3068</v>
      </c>
      <c r="D2135">
        <v>2530517</v>
      </c>
      <c r="E2135" t="s">
        <v>3071</v>
      </c>
      <c r="F2135">
        <v>5.77</v>
      </c>
      <c r="G2135" s="2">
        <v>42241.196192129632</v>
      </c>
      <c r="H2135" s="2">
        <v>45043.684108796297</v>
      </c>
    </row>
    <row r="2136" spans="1:8" x14ac:dyDescent="0.25">
      <c r="A2136" t="s">
        <v>5208</v>
      </c>
      <c r="B2136">
        <v>2200</v>
      </c>
      <c r="C2136" t="s">
        <v>3068</v>
      </c>
      <c r="D2136">
        <v>2369601</v>
      </c>
      <c r="E2136" t="s">
        <v>3071</v>
      </c>
      <c r="F2136">
        <v>7.38</v>
      </c>
      <c r="G2136" s="2">
        <v>40816.416238425933</v>
      </c>
      <c r="H2136" s="2">
        <v>44806.487847222219</v>
      </c>
    </row>
    <row r="2137" spans="1:8" x14ac:dyDescent="0.25">
      <c r="A2137" t="s">
        <v>5209</v>
      </c>
      <c r="B2137">
        <v>2439</v>
      </c>
      <c r="C2137" t="s">
        <v>3080</v>
      </c>
      <c r="D2137">
        <v>3000076</v>
      </c>
      <c r="E2137" t="s">
        <v>3071</v>
      </c>
      <c r="F2137">
        <v>7.96</v>
      </c>
      <c r="G2137" s="2">
        <v>43278.803356481483</v>
      </c>
      <c r="H2137" s="2">
        <v>44586.892974537041</v>
      </c>
    </row>
    <row r="2138" spans="1:8" x14ac:dyDescent="0.25">
      <c r="A2138" t="s">
        <v>5210</v>
      </c>
      <c r="B2138">
        <v>1100</v>
      </c>
      <c r="C2138" t="s">
        <v>3075</v>
      </c>
      <c r="D2138">
        <v>4667501</v>
      </c>
      <c r="E2138" t="s">
        <v>3071</v>
      </c>
      <c r="F2138">
        <v>8.91</v>
      </c>
      <c r="G2138" s="2">
        <v>40586.765706018523</v>
      </c>
      <c r="H2138" s="2">
        <v>44803.671319444453</v>
      </c>
    </row>
    <row r="2139" spans="1:8" x14ac:dyDescent="0.25">
      <c r="A2139" t="s">
        <v>5211</v>
      </c>
      <c r="B2139">
        <v>1962</v>
      </c>
      <c r="C2139" t="s">
        <v>3075</v>
      </c>
      <c r="D2139">
        <v>4291107</v>
      </c>
      <c r="E2139" t="s">
        <v>1377</v>
      </c>
      <c r="F2139">
        <v>5.77</v>
      </c>
      <c r="G2139" s="2">
        <v>44659.026365740741</v>
      </c>
      <c r="H2139" s="2">
        <v>45110.875358796293</v>
      </c>
    </row>
    <row r="2140" spans="1:8" x14ac:dyDescent="0.25">
      <c r="A2140" t="s">
        <v>5212</v>
      </c>
      <c r="B2140">
        <v>2025</v>
      </c>
      <c r="C2140" t="s">
        <v>3070</v>
      </c>
      <c r="D2140">
        <v>1793916</v>
      </c>
      <c r="E2140" t="s">
        <v>1377</v>
      </c>
      <c r="F2140">
        <v>7.79</v>
      </c>
      <c r="G2140" s="2">
        <v>39908.761192129627</v>
      </c>
      <c r="H2140" s="2">
        <v>44894.766504629632</v>
      </c>
    </row>
    <row r="2141" spans="1:8" x14ac:dyDescent="0.25">
      <c r="A2141" t="s">
        <v>5213</v>
      </c>
      <c r="B2141">
        <v>1845</v>
      </c>
      <c r="C2141" t="s">
        <v>3075</v>
      </c>
      <c r="D2141">
        <v>4620685</v>
      </c>
      <c r="E2141" t="s">
        <v>3071</v>
      </c>
      <c r="F2141">
        <v>8.1</v>
      </c>
      <c r="G2141" s="2">
        <v>41584.927615740737</v>
      </c>
      <c r="H2141" s="2">
        <v>44738.507557870369</v>
      </c>
    </row>
    <row r="2142" spans="1:8" x14ac:dyDescent="0.25">
      <c r="A2142" t="s">
        <v>5214</v>
      </c>
      <c r="B2142">
        <v>1882</v>
      </c>
      <c r="C2142" t="s">
        <v>3070</v>
      </c>
      <c r="D2142">
        <v>527108</v>
      </c>
      <c r="E2142" t="s">
        <v>3071</v>
      </c>
      <c r="F2142">
        <v>5.43</v>
      </c>
      <c r="G2142" s="2">
        <v>39792.487488425933</v>
      </c>
      <c r="H2142" s="2">
        <v>44495.889201388891</v>
      </c>
    </row>
    <row r="2143" spans="1:8" x14ac:dyDescent="0.25">
      <c r="A2143" t="s">
        <v>5215</v>
      </c>
      <c r="B2143">
        <v>2292</v>
      </c>
      <c r="C2143" t="s">
        <v>3087</v>
      </c>
      <c r="D2143">
        <v>775881</v>
      </c>
      <c r="E2143" t="s">
        <v>1374</v>
      </c>
      <c r="F2143">
        <v>8.4600000000000009</v>
      </c>
      <c r="G2143" s="2">
        <v>42007.167546296303</v>
      </c>
      <c r="H2143" s="2">
        <v>44899.76116898148</v>
      </c>
    </row>
    <row r="2144" spans="1:8" x14ac:dyDescent="0.25">
      <c r="A2144" t="s">
        <v>5216</v>
      </c>
      <c r="B2144">
        <v>2230</v>
      </c>
      <c r="C2144" t="s">
        <v>3070</v>
      </c>
      <c r="D2144">
        <v>2212475</v>
      </c>
      <c r="E2144" t="s">
        <v>3071</v>
      </c>
      <c r="F2144">
        <v>6.38</v>
      </c>
      <c r="G2144" s="2">
        <v>40425.05673611111</v>
      </c>
      <c r="H2144" s="2">
        <v>45068.348368055558</v>
      </c>
    </row>
    <row r="2145" spans="1:8" x14ac:dyDescent="0.25">
      <c r="A2145" t="s">
        <v>5217</v>
      </c>
      <c r="B2145">
        <v>2358</v>
      </c>
      <c r="C2145" t="s">
        <v>3070</v>
      </c>
      <c r="D2145">
        <v>1741083</v>
      </c>
      <c r="E2145" t="s">
        <v>1377</v>
      </c>
      <c r="F2145">
        <v>8.1300000000000008</v>
      </c>
      <c r="G2145" s="2">
        <v>42842.424710648149</v>
      </c>
      <c r="H2145" s="2">
        <v>45039.523877314823</v>
      </c>
    </row>
    <row r="2146" spans="1:8" x14ac:dyDescent="0.25">
      <c r="A2146" t="s">
        <v>5218</v>
      </c>
      <c r="B2146">
        <v>1725</v>
      </c>
      <c r="C2146" t="s">
        <v>3068</v>
      </c>
      <c r="D2146">
        <v>1238347</v>
      </c>
      <c r="E2146" t="s">
        <v>1377</v>
      </c>
      <c r="F2146">
        <v>7.43</v>
      </c>
      <c r="G2146" s="2">
        <v>42758.060671296298</v>
      </c>
      <c r="H2146" s="2">
        <v>44495.340266203697</v>
      </c>
    </row>
    <row r="2147" spans="1:8" x14ac:dyDescent="0.25">
      <c r="A2147" t="s">
        <v>5219</v>
      </c>
      <c r="B2147">
        <v>1915</v>
      </c>
      <c r="C2147" t="s">
        <v>3075</v>
      </c>
      <c r="D2147">
        <v>4043815</v>
      </c>
      <c r="E2147" t="s">
        <v>1377</v>
      </c>
      <c r="F2147">
        <v>6.7</v>
      </c>
      <c r="G2147" s="2">
        <v>41063.417141203703</v>
      </c>
      <c r="H2147" s="2">
        <v>44949.186053240737</v>
      </c>
    </row>
    <row r="2148" spans="1:8" x14ac:dyDescent="0.25">
      <c r="A2148" t="s">
        <v>5220</v>
      </c>
      <c r="B2148">
        <v>1096</v>
      </c>
      <c r="C2148" t="s">
        <v>3070</v>
      </c>
      <c r="D2148">
        <v>432006</v>
      </c>
      <c r="E2148" t="s">
        <v>1377</v>
      </c>
      <c r="F2148">
        <v>8.24</v>
      </c>
      <c r="G2148" s="2">
        <v>40511.892129629632</v>
      </c>
      <c r="H2148" s="2">
        <v>45016.624189814807</v>
      </c>
    </row>
    <row r="2149" spans="1:8" x14ac:dyDescent="0.25">
      <c r="A2149" t="s">
        <v>5221</v>
      </c>
      <c r="B2149">
        <v>1014</v>
      </c>
      <c r="C2149" t="s">
        <v>3077</v>
      </c>
      <c r="D2149">
        <v>4689141</v>
      </c>
      <c r="E2149" t="s">
        <v>3071</v>
      </c>
      <c r="F2149">
        <v>9.52</v>
      </c>
      <c r="G2149" s="2">
        <v>40695.388402777768</v>
      </c>
      <c r="H2149" s="2">
        <v>44526.200497685182</v>
      </c>
    </row>
    <row r="2150" spans="1:8" x14ac:dyDescent="0.25">
      <c r="A2150" t="s">
        <v>5222</v>
      </c>
      <c r="B2150">
        <v>1900</v>
      </c>
      <c r="C2150" t="s">
        <v>3087</v>
      </c>
      <c r="D2150">
        <v>1339790</v>
      </c>
      <c r="E2150" t="s">
        <v>1377</v>
      </c>
      <c r="F2150">
        <v>5.3</v>
      </c>
      <c r="G2150" s="2">
        <v>44129.808749999997</v>
      </c>
      <c r="H2150" s="2">
        <v>45010.157592592594</v>
      </c>
    </row>
    <row r="2151" spans="1:8" x14ac:dyDescent="0.25">
      <c r="A2151" t="s">
        <v>5223</v>
      </c>
      <c r="B2151">
        <v>1240</v>
      </c>
      <c r="C2151" t="s">
        <v>3075</v>
      </c>
      <c r="D2151">
        <v>1762070</v>
      </c>
      <c r="E2151" t="s">
        <v>1377</v>
      </c>
      <c r="F2151">
        <v>5.41</v>
      </c>
      <c r="G2151" s="2">
        <v>39977.049513888887</v>
      </c>
      <c r="H2151" s="2">
        <v>44790.85564814815</v>
      </c>
    </row>
    <row r="2152" spans="1:8" x14ac:dyDescent="0.25">
      <c r="A2152" t="s">
        <v>5224</v>
      </c>
      <c r="B2152">
        <v>1315</v>
      </c>
      <c r="C2152" t="s">
        <v>3080</v>
      </c>
      <c r="D2152">
        <v>467525</v>
      </c>
      <c r="E2152" t="s">
        <v>1374</v>
      </c>
      <c r="F2152">
        <v>9.3800000000000008</v>
      </c>
      <c r="G2152" s="2">
        <v>40078.05841435185</v>
      </c>
      <c r="H2152" s="2">
        <v>45114.988043981481</v>
      </c>
    </row>
    <row r="2153" spans="1:8" x14ac:dyDescent="0.25">
      <c r="A2153" t="s">
        <v>5225</v>
      </c>
      <c r="B2153">
        <v>2211</v>
      </c>
      <c r="C2153" t="s">
        <v>3087</v>
      </c>
      <c r="D2153">
        <v>4440294</v>
      </c>
      <c r="E2153" t="s">
        <v>1377</v>
      </c>
      <c r="F2153">
        <v>7.46</v>
      </c>
      <c r="G2153" s="2">
        <v>43516.906990740739</v>
      </c>
      <c r="H2153" s="2">
        <v>44860.337754629632</v>
      </c>
    </row>
    <row r="2154" spans="1:8" x14ac:dyDescent="0.25">
      <c r="A2154" t="s">
        <v>5226</v>
      </c>
      <c r="B2154">
        <v>1672</v>
      </c>
      <c r="C2154" t="s">
        <v>3087</v>
      </c>
      <c r="D2154">
        <v>2237986</v>
      </c>
      <c r="E2154" t="s">
        <v>1374</v>
      </c>
      <c r="F2154">
        <v>6.12</v>
      </c>
      <c r="G2154" s="2">
        <v>43928.47216435185</v>
      </c>
      <c r="H2154" s="2">
        <v>44823.329664351862</v>
      </c>
    </row>
    <row r="2155" spans="1:8" x14ac:dyDescent="0.25">
      <c r="A2155" t="s">
        <v>5227</v>
      </c>
      <c r="B2155">
        <v>2445</v>
      </c>
      <c r="C2155" t="s">
        <v>3070</v>
      </c>
      <c r="D2155">
        <v>3882377</v>
      </c>
      <c r="E2155" t="s">
        <v>3071</v>
      </c>
      <c r="F2155">
        <v>6.36</v>
      </c>
      <c r="G2155" s="2">
        <v>43001.327094907407</v>
      </c>
      <c r="H2155" s="2">
        <v>44791.927210648151</v>
      </c>
    </row>
    <row r="2156" spans="1:8" x14ac:dyDescent="0.25">
      <c r="A2156" t="s">
        <v>5228</v>
      </c>
      <c r="B2156">
        <v>2186</v>
      </c>
      <c r="C2156" t="s">
        <v>3077</v>
      </c>
      <c r="D2156">
        <v>2391742</v>
      </c>
      <c r="E2156" t="s">
        <v>1377</v>
      </c>
      <c r="F2156">
        <v>7.64</v>
      </c>
      <c r="G2156" s="2">
        <v>42420.443229166667</v>
      </c>
      <c r="H2156" s="2">
        <v>44861.544062499997</v>
      </c>
    </row>
    <row r="2157" spans="1:8" x14ac:dyDescent="0.25">
      <c r="A2157" t="s">
        <v>5229</v>
      </c>
      <c r="B2157">
        <v>2145</v>
      </c>
      <c r="C2157" t="s">
        <v>3075</v>
      </c>
      <c r="D2157">
        <v>1034662</v>
      </c>
      <c r="E2157" t="s">
        <v>3071</v>
      </c>
      <c r="F2157">
        <v>5.31</v>
      </c>
      <c r="G2157" s="2">
        <v>41041.034861111111</v>
      </c>
      <c r="H2157" s="2">
        <v>44843.780578703707</v>
      </c>
    </row>
    <row r="2158" spans="1:8" x14ac:dyDescent="0.25">
      <c r="A2158" t="s">
        <v>5230</v>
      </c>
      <c r="B2158">
        <v>1894</v>
      </c>
      <c r="C2158" t="s">
        <v>3075</v>
      </c>
      <c r="D2158">
        <v>1463988</v>
      </c>
      <c r="E2158" t="s">
        <v>1374</v>
      </c>
      <c r="F2158">
        <v>9.65</v>
      </c>
      <c r="G2158" s="2">
        <v>44273.485856481479</v>
      </c>
      <c r="H2158" s="2">
        <v>44573.716956018521</v>
      </c>
    </row>
    <row r="2159" spans="1:8" x14ac:dyDescent="0.25">
      <c r="A2159" t="s">
        <v>5231</v>
      </c>
      <c r="B2159">
        <v>2238</v>
      </c>
      <c r="C2159" t="s">
        <v>3070</v>
      </c>
      <c r="D2159">
        <v>1853289</v>
      </c>
      <c r="E2159" t="s">
        <v>3071</v>
      </c>
      <c r="F2159">
        <v>8.41</v>
      </c>
      <c r="G2159" s="2">
        <v>42575.441041666672</v>
      </c>
      <c r="H2159" s="2">
        <v>44672.876770833333</v>
      </c>
    </row>
    <row r="2160" spans="1:8" x14ac:dyDescent="0.25">
      <c r="A2160" t="s">
        <v>5232</v>
      </c>
      <c r="B2160">
        <v>1728</v>
      </c>
      <c r="C2160" t="s">
        <v>3070</v>
      </c>
      <c r="D2160">
        <v>4013365</v>
      </c>
      <c r="E2160" t="s">
        <v>1377</v>
      </c>
      <c r="F2160">
        <v>5.4</v>
      </c>
      <c r="G2160" s="2">
        <v>40086.601469907408</v>
      </c>
      <c r="H2160" s="2">
        <v>45024.875138888892</v>
      </c>
    </row>
    <row r="2161" spans="1:8" x14ac:dyDescent="0.25">
      <c r="A2161" t="s">
        <v>5233</v>
      </c>
      <c r="B2161">
        <v>1687</v>
      </c>
      <c r="C2161" t="s">
        <v>3077</v>
      </c>
      <c r="D2161">
        <v>3905319</v>
      </c>
      <c r="E2161" t="s">
        <v>1374</v>
      </c>
      <c r="F2161">
        <v>5.32</v>
      </c>
      <c r="G2161" s="2">
        <v>39891.536874999998</v>
      </c>
      <c r="H2161" s="2">
        <v>44963.249201388891</v>
      </c>
    </row>
    <row r="2162" spans="1:8" x14ac:dyDescent="0.25">
      <c r="A2162" t="s">
        <v>5234</v>
      </c>
      <c r="B2162">
        <v>1626</v>
      </c>
      <c r="C2162" t="s">
        <v>3077</v>
      </c>
      <c r="D2162">
        <v>3196678</v>
      </c>
      <c r="E2162" t="s">
        <v>1377</v>
      </c>
      <c r="F2162">
        <v>6.63</v>
      </c>
      <c r="G2162" s="2">
        <v>41136.028402777767</v>
      </c>
      <c r="H2162" s="2">
        <v>44479.531168981477</v>
      </c>
    </row>
    <row r="2163" spans="1:8" x14ac:dyDescent="0.25">
      <c r="A2163" t="s">
        <v>5235</v>
      </c>
      <c r="B2163">
        <v>1659</v>
      </c>
      <c r="C2163" t="s">
        <v>3070</v>
      </c>
      <c r="D2163">
        <v>261503</v>
      </c>
      <c r="E2163" t="s">
        <v>1377</v>
      </c>
      <c r="F2163">
        <v>7</v>
      </c>
      <c r="G2163" s="2">
        <v>43766.185185185182</v>
      </c>
      <c r="H2163" s="2">
        <v>44819.277685185189</v>
      </c>
    </row>
    <row r="2164" spans="1:8" x14ac:dyDescent="0.25">
      <c r="A2164" t="s">
        <v>5236</v>
      </c>
      <c r="B2164">
        <v>1793</v>
      </c>
      <c r="C2164" t="s">
        <v>3087</v>
      </c>
      <c r="D2164">
        <v>152186</v>
      </c>
      <c r="E2164" t="s">
        <v>3071</v>
      </c>
      <c r="F2164">
        <v>6.76</v>
      </c>
      <c r="G2164" s="2">
        <v>42720.076782407406</v>
      </c>
      <c r="H2164" s="2">
        <v>44748.791770833333</v>
      </c>
    </row>
    <row r="2165" spans="1:8" x14ac:dyDescent="0.25">
      <c r="A2165" t="s">
        <v>5237</v>
      </c>
      <c r="B2165">
        <v>2292</v>
      </c>
      <c r="C2165" t="s">
        <v>3068</v>
      </c>
      <c r="D2165">
        <v>3655695</v>
      </c>
      <c r="E2165" t="s">
        <v>1377</v>
      </c>
      <c r="F2165">
        <v>9.6999999999999993</v>
      </c>
      <c r="G2165" s="2">
        <v>40968.875763888893</v>
      </c>
      <c r="H2165" s="2">
        <v>44700.035324074073</v>
      </c>
    </row>
    <row r="2166" spans="1:8" x14ac:dyDescent="0.25">
      <c r="A2166" t="s">
        <v>5238</v>
      </c>
      <c r="B2166">
        <v>2438</v>
      </c>
      <c r="C2166" t="s">
        <v>3077</v>
      </c>
      <c r="D2166">
        <v>4191741</v>
      </c>
      <c r="E2166" t="s">
        <v>3071</v>
      </c>
      <c r="F2166">
        <v>8.75</v>
      </c>
      <c r="G2166" s="2">
        <v>44163.310706018521</v>
      </c>
      <c r="H2166" s="2">
        <v>44866.969039351847</v>
      </c>
    </row>
    <row r="2167" spans="1:8" x14ac:dyDescent="0.25">
      <c r="A2167" t="s">
        <v>5239</v>
      </c>
      <c r="B2167">
        <v>1329</v>
      </c>
      <c r="C2167" t="s">
        <v>3087</v>
      </c>
      <c r="D2167">
        <v>4101637</v>
      </c>
      <c r="E2167" t="s">
        <v>3071</v>
      </c>
      <c r="F2167">
        <v>9.8800000000000008</v>
      </c>
      <c r="G2167" s="2">
        <v>44762.297233796293</v>
      </c>
      <c r="H2167" s="2">
        <v>44733.297233796293</v>
      </c>
    </row>
    <row r="2168" spans="1:8" x14ac:dyDescent="0.25">
      <c r="A2168" t="s">
        <v>5240</v>
      </c>
      <c r="B2168">
        <v>1970</v>
      </c>
      <c r="C2168" t="s">
        <v>3068</v>
      </c>
      <c r="D2168">
        <v>1533231</v>
      </c>
      <c r="E2168" t="s">
        <v>1377</v>
      </c>
      <c r="F2168">
        <v>9.6999999999999993</v>
      </c>
      <c r="G2168" s="2">
        <v>39961.131620370368</v>
      </c>
      <c r="H2168" s="2">
        <v>44571.743009259262</v>
      </c>
    </row>
    <row r="2169" spans="1:8" x14ac:dyDescent="0.25">
      <c r="A2169" t="s">
        <v>5241</v>
      </c>
      <c r="B2169">
        <v>1321</v>
      </c>
      <c r="C2169" t="s">
        <v>3068</v>
      </c>
      <c r="D2169">
        <v>3143467</v>
      </c>
      <c r="E2169" t="s">
        <v>3071</v>
      </c>
      <c r="F2169">
        <v>9.15</v>
      </c>
      <c r="G2169" s="2">
        <v>43595.339212962957</v>
      </c>
      <c r="H2169" s="2">
        <v>45013.353761574072</v>
      </c>
    </row>
    <row r="2170" spans="1:8" x14ac:dyDescent="0.25">
      <c r="A2170" t="s">
        <v>5242</v>
      </c>
      <c r="B2170">
        <v>1437</v>
      </c>
      <c r="C2170" t="s">
        <v>3068</v>
      </c>
      <c r="D2170">
        <v>2364114</v>
      </c>
      <c r="E2170" t="s">
        <v>1377</v>
      </c>
      <c r="F2170">
        <v>8.5399999999999991</v>
      </c>
      <c r="G2170" s="2">
        <v>41027.637303240743</v>
      </c>
      <c r="H2170" s="2">
        <v>44472.148680555547</v>
      </c>
    </row>
    <row r="2171" spans="1:8" x14ac:dyDescent="0.25">
      <c r="A2171" t="s">
        <v>5243</v>
      </c>
      <c r="B2171">
        <v>2399</v>
      </c>
      <c r="C2171" t="s">
        <v>3075</v>
      </c>
      <c r="D2171">
        <v>2232989</v>
      </c>
      <c r="E2171" t="s">
        <v>1374</v>
      </c>
      <c r="F2171">
        <v>6.55</v>
      </c>
      <c r="G2171" s="2">
        <v>43914.505104166667</v>
      </c>
      <c r="H2171" s="2">
        <v>44489.657812500001</v>
      </c>
    </row>
    <row r="2172" spans="1:8" x14ac:dyDescent="0.25">
      <c r="A2172" t="s">
        <v>5244</v>
      </c>
      <c r="B2172">
        <v>1473</v>
      </c>
      <c r="C2172" t="s">
        <v>3075</v>
      </c>
      <c r="D2172">
        <v>519856</v>
      </c>
      <c r="E2172" t="s">
        <v>1374</v>
      </c>
      <c r="F2172">
        <v>6.6</v>
      </c>
      <c r="G2172" s="2">
        <v>41926.76425925926</v>
      </c>
      <c r="H2172" s="2">
        <v>44660.088796296302</v>
      </c>
    </row>
    <row r="2173" spans="1:8" x14ac:dyDescent="0.25">
      <c r="A2173" t="s">
        <v>5245</v>
      </c>
      <c r="B2173">
        <v>2112</v>
      </c>
      <c r="C2173" t="s">
        <v>3070</v>
      </c>
      <c r="D2173">
        <v>4625472</v>
      </c>
      <c r="E2173" t="s">
        <v>1377</v>
      </c>
      <c r="F2173">
        <v>8.9</v>
      </c>
      <c r="G2173" s="2">
        <v>43623.386157407411</v>
      </c>
      <c r="H2173" s="2">
        <v>45072.4846412037</v>
      </c>
    </row>
    <row r="2174" spans="1:8" x14ac:dyDescent="0.25">
      <c r="A2174" t="s">
        <v>5246</v>
      </c>
      <c r="B2174">
        <v>2125</v>
      </c>
      <c r="C2174" t="s">
        <v>3070</v>
      </c>
      <c r="D2174">
        <v>4829483</v>
      </c>
      <c r="E2174" t="s">
        <v>3071</v>
      </c>
      <c r="F2174">
        <v>9.7899999999999991</v>
      </c>
      <c r="G2174" s="2">
        <v>41957.440370370372</v>
      </c>
      <c r="H2174" s="2">
        <v>45110.881354166668</v>
      </c>
    </row>
    <row r="2175" spans="1:8" x14ac:dyDescent="0.25">
      <c r="A2175" t="s">
        <v>5247</v>
      </c>
      <c r="B2175">
        <v>2242</v>
      </c>
      <c r="C2175" t="s">
        <v>3077</v>
      </c>
      <c r="D2175">
        <v>3748717</v>
      </c>
      <c r="E2175" t="s">
        <v>3071</v>
      </c>
      <c r="F2175">
        <v>6.92</v>
      </c>
      <c r="G2175" s="2">
        <v>43804.223043981481</v>
      </c>
      <c r="H2175" s="2">
        <v>44479.503333333327</v>
      </c>
    </row>
    <row r="2176" spans="1:8" x14ac:dyDescent="0.25">
      <c r="A2176" t="s">
        <v>5248</v>
      </c>
      <c r="B2176">
        <v>1830</v>
      </c>
      <c r="C2176" t="s">
        <v>3068</v>
      </c>
      <c r="D2176">
        <v>1135806</v>
      </c>
      <c r="E2176" t="s">
        <v>1374</v>
      </c>
      <c r="F2176">
        <v>9.1999999999999993</v>
      </c>
      <c r="G2176" s="2">
        <v>41378.058703703697</v>
      </c>
      <c r="H2176" s="2">
        <v>45052.797546296293</v>
      </c>
    </row>
    <row r="2177" spans="1:8" x14ac:dyDescent="0.25">
      <c r="A2177" t="s">
        <v>5249</v>
      </c>
      <c r="B2177">
        <v>2091</v>
      </c>
      <c r="C2177" t="s">
        <v>3077</v>
      </c>
      <c r="D2177">
        <v>1695622</v>
      </c>
      <c r="E2177" t="s">
        <v>3071</v>
      </c>
      <c r="F2177">
        <v>5.51</v>
      </c>
      <c r="G2177" s="2">
        <v>44783.155868055554</v>
      </c>
      <c r="H2177" s="2">
        <v>44796.511863425927</v>
      </c>
    </row>
    <row r="2178" spans="1:8" x14ac:dyDescent="0.25">
      <c r="A2178" t="s">
        <v>5250</v>
      </c>
      <c r="B2178">
        <v>2085</v>
      </c>
      <c r="C2178" t="s">
        <v>3068</v>
      </c>
      <c r="D2178">
        <v>3489425</v>
      </c>
      <c r="E2178" t="s">
        <v>1374</v>
      </c>
      <c r="F2178">
        <v>6.94</v>
      </c>
      <c r="G2178" s="2">
        <v>40366.660752314812</v>
      </c>
      <c r="H2178" s="2">
        <v>45120.722511574073</v>
      </c>
    </row>
    <row r="2179" spans="1:8" x14ac:dyDescent="0.25">
      <c r="A2179" t="s">
        <v>5251</v>
      </c>
      <c r="B2179">
        <v>2016</v>
      </c>
      <c r="C2179" t="s">
        <v>3068</v>
      </c>
      <c r="D2179">
        <v>4584564</v>
      </c>
      <c r="E2179" t="s">
        <v>3071</v>
      </c>
      <c r="F2179">
        <v>7.55</v>
      </c>
      <c r="G2179" s="2">
        <v>43121.940150462957</v>
      </c>
      <c r="H2179" s="2">
        <v>44808.026562500003</v>
      </c>
    </row>
    <row r="2180" spans="1:8" x14ac:dyDescent="0.25">
      <c r="A2180" t="s">
        <v>5252</v>
      </c>
      <c r="B2180">
        <v>1353</v>
      </c>
      <c r="C2180" t="s">
        <v>3075</v>
      </c>
      <c r="D2180">
        <v>4305242</v>
      </c>
      <c r="E2180" t="s">
        <v>1377</v>
      </c>
      <c r="F2180">
        <v>8.5</v>
      </c>
      <c r="G2180" s="2">
        <v>42910.073333333326</v>
      </c>
      <c r="H2180" s="2">
        <v>44847.595682870371</v>
      </c>
    </row>
    <row r="2181" spans="1:8" x14ac:dyDescent="0.25">
      <c r="A2181" t="s">
        <v>5253</v>
      </c>
      <c r="B2181">
        <v>1774</v>
      </c>
      <c r="C2181" t="s">
        <v>3087</v>
      </c>
      <c r="D2181">
        <v>1322095</v>
      </c>
      <c r="E2181" t="s">
        <v>3071</v>
      </c>
      <c r="F2181">
        <v>6.67</v>
      </c>
      <c r="G2181" s="2">
        <v>43393.153090277781</v>
      </c>
      <c r="H2181" s="2">
        <v>44621.177314814813</v>
      </c>
    </row>
    <row r="2182" spans="1:8" x14ac:dyDescent="0.25">
      <c r="A2182" t="s">
        <v>5254</v>
      </c>
      <c r="B2182">
        <v>1695</v>
      </c>
      <c r="C2182" t="s">
        <v>3080</v>
      </c>
      <c r="D2182">
        <v>3031008</v>
      </c>
      <c r="E2182" t="s">
        <v>1374</v>
      </c>
      <c r="F2182">
        <v>8.4499999999999993</v>
      </c>
      <c r="G2182" s="2">
        <v>43198.53193287037</v>
      </c>
      <c r="H2182" s="2">
        <v>44673.758738425917</v>
      </c>
    </row>
    <row r="2183" spans="1:8" x14ac:dyDescent="0.25">
      <c r="A2183" t="s">
        <v>5255</v>
      </c>
      <c r="B2183">
        <v>2241</v>
      </c>
      <c r="C2183" t="s">
        <v>3087</v>
      </c>
      <c r="D2183">
        <v>3893820</v>
      </c>
      <c r="E2183" t="s">
        <v>1374</v>
      </c>
      <c r="F2183">
        <v>6.4</v>
      </c>
      <c r="G2183" s="2">
        <v>40205.251944444448</v>
      </c>
      <c r="H2183" s="2">
        <v>44936.315347222233</v>
      </c>
    </row>
    <row r="2184" spans="1:8" x14ac:dyDescent="0.25">
      <c r="A2184" t="s">
        <v>5256</v>
      </c>
      <c r="B2184">
        <v>1514</v>
      </c>
      <c r="C2184" t="s">
        <v>3068</v>
      </c>
      <c r="D2184">
        <v>3783862</v>
      </c>
      <c r="E2184" t="s">
        <v>3071</v>
      </c>
      <c r="F2184">
        <v>7.81</v>
      </c>
      <c r="G2184" s="2">
        <v>43000.434965277767</v>
      </c>
      <c r="H2184" s="2">
        <v>45110.808148148149</v>
      </c>
    </row>
    <row r="2185" spans="1:8" x14ac:dyDescent="0.25">
      <c r="A2185" t="s">
        <v>5257</v>
      </c>
      <c r="B2185">
        <v>1696</v>
      </c>
      <c r="C2185" t="s">
        <v>3075</v>
      </c>
      <c r="D2185">
        <v>1341067</v>
      </c>
      <c r="E2185" t="s">
        <v>1377</v>
      </c>
      <c r="F2185">
        <v>5.64</v>
      </c>
      <c r="G2185" s="2">
        <v>42918.754594907397</v>
      </c>
      <c r="H2185" s="2">
        <v>44584.604953703703</v>
      </c>
    </row>
    <row r="2186" spans="1:8" x14ac:dyDescent="0.25">
      <c r="A2186" t="s">
        <v>5258</v>
      </c>
      <c r="B2186">
        <v>1503</v>
      </c>
      <c r="C2186" t="s">
        <v>3068</v>
      </c>
      <c r="D2186">
        <v>698017</v>
      </c>
      <c r="E2186" t="s">
        <v>1377</v>
      </c>
      <c r="F2186">
        <v>8.89</v>
      </c>
      <c r="G2186" s="2">
        <v>42946.18550925926</v>
      </c>
      <c r="H2186" s="2">
        <v>44920.036122685182</v>
      </c>
    </row>
    <row r="2187" spans="1:8" x14ac:dyDescent="0.25">
      <c r="A2187" t="s">
        <v>5259</v>
      </c>
      <c r="B2187">
        <v>2094</v>
      </c>
      <c r="C2187" t="s">
        <v>3068</v>
      </c>
      <c r="D2187">
        <v>3897535</v>
      </c>
      <c r="E2187" t="s">
        <v>3071</v>
      </c>
      <c r="F2187">
        <v>6.12</v>
      </c>
      <c r="G2187" s="2">
        <v>43433.827280092592</v>
      </c>
      <c r="H2187" s="2">
        <v>45117.160821759258</v>
      </c>
    </row>
    <row r="2188" spans="1:8" x14ac:dyDescent="0.25">
      <c r="A2188" t="s">
        <v>5260</v>
      </c>
      <c r="B2188">
        <v>1224</v>
      </c>
      <c r="C2188" t="s">
        <v>3075</v>
      </c>
      <c r="D2188">
        <v>1496984</v>
      </c>
      <c r="E2188" t="s">
        <v>1374</v>
      </c>
      <c r="F2188">
        <v>9.48</v>
      </c>
      <c r="G2188" s="2">
        <v>44291.905405092592</v>
      </c>
      <c r="H2188" s="2">
        <v>44588.454756944448</v>
      </c>
    </row>
    <row r="2189" spans="1:8" x14ac:dyDescent="0.25">
      <c r="A2189" t="s">
        <v>5261</v>
      </c>
      <c r="B2189">
        <v>1640</v>
      </c>
      <c r="C2189" t="s">
        <v>3070</v>
      </c>
      <c r="D2189">
        <v>2501702</v>
      </c>
      <c r="E2189" t="s">
        <v>1374</v>
      </c>
      <c r="F2189">
        <v>9.9499999999999993</v>
      </c>
      <c r="G2189" s="2">
        <v>40240.034386574072</v>
      </c>
      <c r="H2189" s="2">
        <v>44951.982939814807</v>
      </c>
    </row>
    <row r="2190" spans="1:8" x14ac:dyDescent="0.25">
      <c r="A2190" t="s">
        <v>5262</v>
      </c>
      <c r="B2190">
        <v>1389</v>
      </c>
      <c r="C2190" t="s">
        <v>3080</v>
      </c>
      <c r="D2190">
        <v>3875701</v>
      </c>
      <c r="E2190" t="s">
        <v>1377</v>
      </c>
      <c r="F2190">
        <v>6.8</v>
      </c>
      <c r="G2190" s="2">
        <v>43294.77207175926</v>
      </c>
      <c r="H2190" s="2">
        <v>44517.19630787037</v>
      </c>
    </row>
    <row r="2191" spans="1:8" x14ac:dyDescent="0.25">
      <c r="A2191" t="s">
        <v>5263</v>
      </c>
      <c r="B2191">
        <v>1128</v>
      </c>
      <c r="C2191" t="s">
        <v>3080</v>
      </c>
      <c r="D2191">
        <v>604216</v>
      </c>
      <c r="E2191" t="s">
        <v>3071</v>
      </c>
      <c r="F2191">
        <v>5.16</v>
      </c>
      <c r="G2191" s="2">
        <v>42171.688240740739</v>
      </c>
      <c r="H2191" s="2">
        <v>44737.7422337963</v>
      </c>
    </row>
    <row r="2192" spans="1:8" x14ac:dyDescent="0.25">
      <c r="A2192" t="s">
        <v>5264</v>
      </c>
      <c r="B2192">
        <v>1513</v>
      </c>
      <c r="C2192" t="s">
        <v>3070</v>
      </c>
      <c r="D2192">
        <v>3928878</v>
      </c>
      <c r="E2192" t="s">
        <v>1377</v>
      </c>
      <c r="F2192">
        <v>8.3000000000000007</v>
      </c>
      <c r="G2192" s="2">
        <v>43870.577164351853</v>
      </c>
      <c r="H2192" s="2">
        <v>45098.303101851852</v>
      </c>
    </row>
    <row r="2193" spans="1:8" x14ac:dyDescent="0.25">
      <c r="A2193" t="s">
        <v>5265</v>
      </c>
      <c r="B2193">
        <v>1600</v>
      </c>
      <c r="C2193" t="s">
        <v>3077</v>
      </c>
      <c r="D2193">
        <v>3773033</v>
      </c>
      <c r="E2193" t="s">
        <v>1377</v>
      </c>
      <c r="F2193">
        <v>8.73</v>
      </c>
      <c r="G2193" s="2">
        <v>40487.038831018523</v>
      </c>
      <c r="H2193" s="2">
        <v>44565.814189814817</v>
      </c>
    </row>
    <row r="2194" spans="1:8" x14ac:dyDescent="0.25">
      <c r="A2194" t="s">
        <v>5266</v>
      </c>
      <c r="B2194">
        <v>1950</v>
      </c>
      <c r="C2194" t="s">
        <v>3070</v>
      </c>
      <c r="D2194">
        <v>3643041</v>
      </c>
      <c r="E2194" t="s">
        <v>3071</v>
      </c>
      <c r="F2194">
        <v>8.93</v>
      </c>
      <c r="G2194" s="2">
        <v>42584.654236111113</v>
      </c>
      <c r="H2194" s="2">
        <v>44694.811273148152</v>
      </c>
    </row>
    <row r="2195" spans="1:8" x14ac:dyDescent="0.25">
      <c r="A2195" t="s">
        <v>5267</v>
      </c>
      <c r="B2195">
        <v>1150</v>
      </c>
      <c r="C2195" t="s">
        <v>3070</v>
      </c>
      <c r="D2195">
        <v>227337</v>
      </c>
      <c r="E2195" t="s">
        <v>1377</v>
      </c>
      <c r="F2195">
        <v>7.73</v>
      </c>
      <c r="G2195" s="2">
        <v>40956.165370370371</v>
      </c>
      <c r="H2195" s="2">
        <v>44884.448981481481</v>
      </c>
    </row>
    <row r="2196" spans="1:8" x14ac:dyDescent="0.25">
      <c r="A2196" t="s">
        <v>5268</v>
      </c>
      <c r="B2196">
        <v>1348</v>
      </c>
      <c r="C2196" t="s">
        <v>3080</v>
      </c>
      <c r="D2196">
        <v>2109173</v>
      </c>
      <c r="E2196" t="s">
        <v>3071</v>
      </c>
      <c r="F2196">
        <v>7.82</v>
      </c>
      <c r="G2196" s="2">
        <v>41240.733807870369</v>
      </c>
      <c r="H2196" s="2">
        <v>44521.38962962963</v>
      </c>
    </row>
    <row r="2197" spans="1:8" x14ac:dyDescent="0.25">
      <c r="A2197" t="s">
        <v>5269</v>
      </c>
      <c r="B2197">
        <v>1612</v>
      </c>
      <c r="C2197" t="s">
        <v>3077</v>
      </c>
      <c r="D2197">
        <v>4536410</v>
      </c>
      <c r="E2197" t="s">
        <v>1374</v>
      </c>
      <c r="F2197">
        <v>9.7200000000000006</v>
      </c>
      <c r="G2197" s="2">
        <v>43043.704699074071</v>
      </c>
      <c r="H2197" s="2">
        <v>44686.038726851853</v>
      </c>
    </row>
    <row r="2198" spans="1:8" x14ac:dyDescent="0.25">
      <c r="A2198" t="s">
        <v>5270</v>
      </c>
      <c r="B2198">
        <v>1375</v>
      </c>
      <c r="C2198" t="s">
        <v>3080</v>
      </c>
      <c r="D2198">
        <v>946737</v>
      </c>
      <c r="E2198" t="s">
        <v>3071</v>
      </c>
      <c r="F2198">
        <v>5.56</v>
      </c>
      <c r="G2198" s="2">
        <v>41353.355983796297</v>
      </c>
      <c r="H2198" s="2">
        <v>44544.365115740737</v>
      </c>
    </row>
    <row r="2199" spans="1:8" x14ac:dyDescent="0.25">
      <c r="A2199" t="s">
        <v>5271</v>
      </c>
      <c r="B2199">
        <v>1899</v>
      </c>
      <c r="C2199" t="s">
        <v>3068</v>
      </c>
      <c r="D2199">
        <v>1663891</v>
      </c>
      <c r="E2199" t="s">
        <v>1374</v>
      </c>
      <c r="F2199">
        <v>7.5</v>
      </c>
      <c r="G2199" s="2">
        <v>42064.742372685178</v>
      </c>
      <c r="H2199" s="2">
        <v>45062.735543981478</v>
      </c>
    </row>
    <row r="2200" spans="1:8" x14ac:dyDescent="0.25">
      <c r="A2200" t="s">
        <v>5272</v>
      </c>
      <c r="B2200">
        <v>2107</v>
      </c>
      <c r="C2200" t="s">
        <v>3075</v>
      </c>
      <c r="D2200">
        <v>1139863</v>
      </c>
      <c r="E2200" t="s">
        <v>3071</v>
      </c>
      <c r="F2200">
        <v>7.4</v>
      </c>
      <c r="G2200" s="2">
        <v>43130.899050925917</v>
      </c>
      <c r="H2200" s="2">
        <v>44645.489398148151</v>
      </c>
    </row>
    <row r="2201" spans="1:8" x14ac:dyDescent="0.25">
      <c r="A2201" t="s">
        <v>5273</v>
      </c>
      <c r="B2201">
        <v>2203</v>
      </c>
      <c r="C2201" t="s">
        <v>3087</v>
      </c>
      <c r="D2201">
        <v>2302336</v>
      </c>
      <c r="E2201" t="s">
        <v>3071</v>
      </c>
      <c r="F2201">
        <v>5.65</v>
      </c>
      <c r="G2201" s="2">
        <v>43880.248263888891</v>
      </c>
      <c r="H2201" s="2">
        <v>44877.977210648147</v>
      </c>
    </row>
    <row r="2202" spans="1:8" x14ac:dyDescent="0.25">
      <c r="A2202" t="s">
        <v>5274</v>
      </c>
      <c r="B2202">
        <v>1884</v>
      </c>
      <c r="C2202" t="s">
        <v>3075</v>
      </c>
      <c r="D2202">
        <v>4131793</v>
      </c>
      <c r="E2202" t="s">
        <v>1374</v>
      </c>
      <c r="F2202">
        <v>9.56</v>
      </c>
      <c r="G2202" s="2">
        <v>42750.594143518523</v>
      </c>
      <c r="H2202" s="2">
        <v>44510.071469907409</v>
      </c>
    </row>
    <row r="2203" spans="1:8" x14ac:dyDescent="0.25">
      <c r="A2203" t="s">
        <v>5275</v>
      </c>
      <c r="B2203">
        <v>2374</v>
      </c>
      <c r="C2203" t="s">
        <v>3077</v>
      </c>
      <c r="D2203">
        <v>3697960</v>
      </c>
      <c r="E2203" t="s">
        <v>3071</v>
      </c>
      <c r="F2203">
        <v>6.42</v>
      </c>
      <c r="G2203" s="2">
        <v>40962.794745370367</v>
      </c>
      <c r="H2203" s="2">
        <v>45016.774351851847</v>
      </c>
    </row>
    <row r="2204" spans="1:8" x14ac:dyDescent="0.25">
      <c r="A2204" t="s">
        <v>5276</v>
      </c>
      <c r="B2204">
        <v>1844</v>
      </c>
      <c r="C2204" t="s">
        <v>3070</v>
      </c>
      <c r="D2204">
        <v>283361</v>
      </c>
      <c r="E2204" t="s">
        <v>3071</v>
      </c>
      <c r="F2204">
        <v>6.77</v>
      </c>
      <c r="G2204" s="2">
        <v>41432.330462962957</v>
      </c>
      <c r="H2204" s="2">
        <v>44697.816400462973</v>
      </c>
    </row>
    <row r="2205" spans="1:8" x14ac:dyDescent="0.25">
      <c r="A2205" t="s">
        <v>5277</v>
      </c>
      <c r="B2205">
        <v>1405</v>
      </c>
      <c r="C2205" t="s">
        <v>3077</v>
      </c>
      <c r="D2205">
        <v>3356734</v>
      </c>
      <c r="E2205" t="s">
        <v>3071</v>
      </c>
      <c r="F2205">
        <v>9.4</v>
      </c>
      <c r="G2205" s="2">
        <v>41445.672812500001</v>
      </c>
      <c r="H2205" s="2">
        <v>44899.384895833333</v>
      </c>
    </row>
    <row r="2206" spans="1:8" x14ac:dyDescent="0.25">
      <c r="A2206" t="s">
        <v>5278</v>
      </c>
      <c r="B2206">
        <v>1280</v>
      </c>
      <c r="C2206" t="s">
        <v>3068</v>
      </c>
      <c r="D2206">
        <v>1563686</v>
      </c>
      <c r="E2206" t="s">
        <v>3071</v>
      </c>
      <c r="F2206">
        <v>5.23</v>
      </c>
      <c r="G2206" s="2">
        <v>43104.790393518517</v>
      </c>
      <c r="H2206" s="2">
        <v>44712.43341435185</v>
      </c>
    </row>
    <row r="2207" spans="1:8" x14ac:dyDescent="0.25">
      <c r="A2207" t="s">
        <v>5279</v>
      </c>
      <c r="B2207">
        <v>1148</v>
      </c>
      <c r="C2207" t="s">
        <v>3077</v>
      </c>
      <c r="D2207">
        <v>1720425</v>
      </c>
      <c r="E2207" t="s">
        <v>1374</v>
      </c>
      <c r="F2207">
        <v>8.11</v>
      </c>
      <c r="G2207" s="2">
        <v>40656.647731481477</v>
      </c>
      <c r="H2207" s="2">
        <v>44845.212777777779</v>
      </c>
    </row>
    <row r="2208" spans="1:8" x14ac:dyDescent="0.25">
      <c r="A2208" t="s">
        <v>5280</v>
      </c>
      <c r="B2208">
        <v>2459</v>
      </c>
      <c r="C2208" t="s">
        <v>3068</v>
      </c>
      <c r="D2208">
        <v>4309785</v>
      </c>
      <c r="E2208" t="s">
        <v>3071</v>
      </c>
      <c r="F2208">
        <v>5.69</v>
      </c>
      <c r="G2208" s="2">
        <v>41366.579027777778</v>
      </c>
      <c r="H2208" s="2">
        <v>44695.626620370371</v>
      </c>
    </row>
    <row r="2209" spans="1:8" x14ac:dyDescent="0.25">
      <c r="A2209" t="s">
        <v>5281</v>
      </c>
      <c r="B2209">
        <v>2370</v>
      </c>
      <c r="C2209" t="s">
        <v>3080</v>
      </c>
      <c r="D2209">
        <v>3185580</v>
      </c>
      <c r="E2209" t="s">
        <v>1374</v>
      </c>
      <c r="F2209">
        <v>7.99</v>
      </c>
      <c r="G2209" s="2">
        <v>43696.199803240743</v>
      </c>
      <c r="H2209" s="2">
        <v>44644.331435185188</v>
      </c>
    </row>
    <row r="2210" spans="1:8" x14ac:dyDescent="0.25">
      <c r="A2210" t="s">
        <v>5282</v>
      </c>
      <c r="B2210">
        <v>2336</v>
      </c>
      <c r="C2210" t="s">
        <v>3087</v>
      </c>
      <c r="D2210">
        <v>2401294</v>
      </c>
      <c r="E2210" t="s">
        <v>1377</v>
      </c>
      <c r="F2210">
        <v>5.13</v>
      </c>
      <c r="G2210" s="2">
        <v>41233.501423611109</v>
      </c>
      <c r="H2210" s="2">
        <v>44626.210439814808</v>
      </c>
    </row>
    <row r="2211" spans="1:8" x14ac:dyDescent="0.25">
      <c r="A2211" t="s">
        <v>5283</v>
      </c>
      <c r="B2211">
        <v>1673</v>
      </c>
      <c r="C2211" t="s">
        <v>3068</v>
      </c>
      <c r="D2211">
        <v>3446788</v>
      </c>
      <c r="E2211" t="s">
        <v>1374</v>
      </c>
      <c r="F2211">
        <v>6.84</v>
      </c>
      <c r="G2211" s="2">
        <v>40889.039444444446</v>
      </c>
      <c r="H2211" s="2">
        <v>45105.072962962957</v>
      </c>
    </row>
    <row r="2212" spans="1:8" x14ac:dyDescent="0.25">
      <c r="A2212" t="s">
        <v>5284</v>
      </c>
      <c r="B2212">
        <v>2454</v>
      </c>
      <c r="C2212" t="s">
        <v>3077</v>
      </c>
      <c r="D2212">
        <v>3415102</v>
      </c>
      <c r="E2212" t="s">
        <v>1374</v>
      </c>
      <c r="F2212">
        <v>5.48</v>
      </c>
      <c r="G2212" s="2">
        <v>41935.644583333327</v>
      </c>
      <c r="H2212" s="2">
        <v>45008.941666666673</v>
      </c>
    </row>
    <row r="2213" spans="1:8" x14ac:dyDescent="0.25">
      <c r="A2213" t="s">
        <v>5285</v>
      </c>
      <c r="B2213">
        <v>2094</v>
      </c>
      <c r="C2213" t="s">
        <v>3070</v>
      </c>
      <c r="D2213">
        <v>747776</v>
      </c>
      <c r="E2213" t="s">
        <v>3071</v>
      </c>
      <c r="F2213">
        <v>7.79</v>
      </c>
      <c r="G2213" s="2">
        <v>42586.3</v>
      </c>
      <c r="H2213" s="2">
        <v>44846.263310185182</v>
      </c>
    </row>
    <row r="2214" spans="1:8" x14ac:dyDescent="0.25">
      <c r="A2214" t="s">
        <v>5286</v>
      </c>
      <c r="B2214">
        <v>1763</v>
      </c>
      <c r="C2214" t="s">
        <v>3077</v>
      </c>
      <c r="D2214">
        <v>4258398</v>
      </c>
      <c r="E2214" t="s">
        <v>3071</v>
      </c>
      <c r="F2214">
        <v>5.6</v>
      </c>
      <c r="G2214" s="2">
        <v>44466.433437500003</v>
      </c>
      <c r="H2214" s="2">
        <v>45014.917812500003</v>
      </c>
    </row>
    <row r="2215" spans="1:8" x14ac:dyDescent="0.25">
      <c r="A2215" t="s">
        <v>5287</v>
      </c>
      <c r="B2215">
        <v>2477</v>
      </c>
      <c r="C2215" t="s">
        <v>3070</v>
      </c>
      <c r="D2215">
        <v>4300353</v>
      </c>
      <c r="E2215" t="s">
        <v>1374</v>
      </c>
      <c r="F2215">
        <v>6.71</v>
      </c>
      <c r="G2215" s="2">
        <v>43027.558009259257</v>
      </c>
      <c r="H2215" s="2">
        <v>44876.106782407413</v>
      </c>
    </row>
    <row r="2216" spans="1:8" x14ac:dyDescent="0.25">
      <c r="A2216" t="s">
        <v>5288</v>
      </c>
      <c r="B2216">
        <v>1488</v>
      </c>
      <c r="C2216" t="s">
        <v>3075</v>
      </c>
      <c r="D2216">
        <v>2725823</v>
      </c>
      <c r="E2216" t="s">
        <v>1377</v>
      </c>
      <c r="F2216">
        <v>7.38</v>
      </c>
      <c r="G2216" s="2">
        <v>43158.314085648148</v>
      </c>
      <c r="H2216" s="2">
        <v>44752.151747685188</v>
      </c>
    </row>
    <row r="2217" spans="1:8" x14ac:dyDescent="0.25">
      <c r="A2217" t="s">
        <v>5289</v>
      </c>
      <c r="B2217">
        <v>1622</v>
      </c>
      <c r="C2217" t="s">
        <v>3077</v>
      </c>
      <c r="D2217">
        <v>1746866</v>
      </c>
      <c r="E2217" t="s">
        <v>1374</v>
      </c>
      <c r="F2217">
        <v>5.1100000000000003</v>
      </c>
      <c r="G2217" s="2">
        <v>42011.147731481477</v>
      </c>
      <c r="H2217" s="2">
        <v>45079.273414351846</v>
      </c>
    </row>
    <row r="2218" spans="1:8" x14ac:dyDescent="0.25">
      <c r="A2218" t="s">
        <v>5290</v>
      </c>
      <c r="B2218">
        <v>1050</v>
      </c>
      <c r="C2218" t="s">
        <v>3070</v>
      </c>
      <c r="D2218">
        <v>2159362</v>
      </c>
      <c r="E2218" t="s">
        <v>1377</v>
      </c>
      <c r="F2218">
        <v>9.3000000000000007</v>
      </c>
      <c r="G2218" s="2">
        <v>42579.160798611112</v>
      </c>
      <c r="H2218" s="2">
        <v>44787.780949074076</v>
      </c>
    </row>
    <row r="2219" spans="1:8" x14ac:dyDescent="0.25">
      <c r="A2219" t="s">
        <v>5291</v>
      </c>
      <c r="B2219">
        <v>2341</v>
      </c>
      <c r="C2219" t="s">
        <v>3077</v>
      </c>
      <c r="D2219">
        <v>2506377</v>
      </c>
      <c r="E2219" t="s">
        <v>1374</v>
      </c>
      <c r="F2219">
        <v>5.9</v>
      </c>
      <c r="G2219" s="2">
        <v>44133.070833333331</v>
      </c>
      <c r="H2219" s="2">
        <v>44653.43141203704</v>
      </c>
    </row>
    <row r="2220" spans="1:8" x14ac:dyDescent="0.25">
      <c r="A2220" t="s">
        <v>5292</v>
      </c>
      <c r="B2220">
        <v>1940</v>
      </c>
      <c r="C2220" t="s">
        <v>3068</v>
      </c>
      <c r="D2220">
        <v>4477386</v>
      </c>
      <c r="E2220" t="s">
        <v>1377</v>
      </c>
      <c r="F2220">
        <v>8.83</v>
      </c>
      <c r="G2220" s="2">
        <v>41545.154409722221</v>
      </c>
      <c r="H2220" s="2">
        <v>44509.936226851853</v>
      </c>
    </row>
    <row r="2221" spans="1:8" x14ac:dyDescent="0.25">
      <c r="A2221" t="s">
        <v>5293</v>
      </c>
      <c r="B2221">
        <v>1852</v>
      </c>
      <c r="C2221" t="s">
        <v>3070</v>
      </c>
      <c r="D2221">
        <v>3620243</v>
      </c>
      <c r="E2221" t="s">
        <v>1377</v>
      </c>
      <c r="F2221">
        <v>5.46</v>
      </c>
      <c r="G2221" s="2">
        <v>44106.328773148147</v>
      </c>
      <c r="H2221" s="2">
        <v>44570.888090277767</v>
      </c>
    </row>
    <row r="2222" spans="1:8" x14ac:dyDescent="0.25">
      <c r="A2222" t="s">
        <v>5294</v>
      </c>
      <c r="B2222">
        <v>2029</v>
      </c>
      <c r="C2222" t="s">
        <v>3075</v>
      </c>
      <c r="D2222">
        <v>1899597</v>
      </c>
      <c r="E2222" t="s">
        <v>3071</v>
      </c>
      <c r="F2222">
        <v>9.34</v>
      </c>
      <c r="G2222" s="2">
        <v>43296.446979166663</v>
      </c>
      <c r="H2222" s="2">
        <v>45049.212638888886</v>
      </c>
    </row>
    <row r="2223" spans="1:8" x14ac:dyDescent="0.25">
      <c r="A2223" t="s">
        <v>5295</v>
      </c>
      <c r="B2223">
        <v>1870</v>
      </c>
      <c r="C2223" t="s">
        <v>3077</v>
      </c>
      <c r="D2223">
        <v>1368440</v>
      </c>
      <c r="E2223" t="s">
        <v>1374</v>
      </c>
      <c r="F2223">
        <v>8.23</v>
      </c>
      <c r="G2223" s="2">
        <v>42569.851736111108</v>
      </c>
      <c r="H2223" s="2">
        <v>45001.487939814811</v>
      </c>
    </row>
    <row r="2224" spans="1:8" x14ac:dyDescent="0.25">
      <c r="A2224" t="s">
        <v>5296</v>
      </c>
      <c r="B2224">
        <v>1671</v>
      </c>
      <c r="C2224" t="s">
        <v>3077</v>
      </c>
      <c r="D2224">
        <v>389798</v>
      </c>
      <c r="E2224" t="s">
        <v>1377</v>
      </c>
      <c r="F2224">
        <v>9.1</v>
      </c>
      <c r="G2224" s="2">
        <v>42368.696898148148</v>
      </c>
      <c r="H2224" s="2">
        <v>44670.535462962973</v>
      </c>
    </row>
    <row r="2225" spans="1:8" x14ac:dyDescent="0.25">
      <c r="A2225" t="s">
        <v>5297</v>
      </c>
      <c r="B2225">
        <v>1206</v>
      </c>
      <c r="C2225" t="s">
        <v>3070</v>
      </c>
      <c r="D2225">
        <v>2933040</v>
      </c>
      <c r="E2225" t="s">
        <v>1377</v>
      </c>
      <c r="F2225">
        <v>6.84</v>
      </c>
      <c r="G2225" s="2">
        <v>40227.385509259257</v>
      </c>
      <c r="H2225" s="2">
        <v>44555.103043981479</v>
      </c>
    </row>
    <row r="2226" spans="1:8" x14ac:dyDescent="0.25">
      <c r="A2226" t="s">
        <v>5298</v>
      </c>
      <c r="B2226">
        <v>2172</v>
      </c>
      <c r="C2226" t="s">
        <v>3080</v>
      </c>
      <c r="D2226">
        <v>3602736</v>
      </c>
      <c r="E2226" t="s">
        <v>3071</v>
      </c>
      <c r="F2226">
        <v>6.13</v>
      </c>
      <c r="G2226" s="2">
        <v>41826.247662037043</v>
      </c>
      <c r="H2226" s="2">
        <v>44820.440671296303</v>
      </c>
    </row>
    <row r="2227" spans="1:8" x14ac:dyDescent="0.25">
      <c r="A2227" t="s">
        <v>5299</v>
      </c>
      <c r="B2227">
        <v>1499</v>
      </c>
      <c r="C2227" t="s">
        <v>3080</v>
      </c>
      <c r="D2227">
        <v>561313</v>
      </c>
      <c r="E2227" t="s">
        <v>1374</v>
      </c>
      <c r="F2227">
        <v>8.1999999999999993</v>
      </c>
      <c r="G2227" s="2">
        <v>44471.097546296303</v>
      </c>
      <c r="H2227" s="2">
        <v>44501.679386574076</v>
      </c>
    </row>
    <row r="2228" spans="1:8" x14ac:dyDescent="0.25">
      <c r="A2228" t="s">
        <v>5300</v>
      </c>
      <c r="B2228">
        <v>1643</v>
      </c>
      <c r="C2228" t="s">
        <v>3077</v>
      </c>
      <c r="D2228">
        <v>4548754</v>
      </c>
      <c r="E2228" t="s">
        <v>3071</v>
      </c>
      <c r="F2228">
        <v>9.1</v>
      </c>
      <c r="G2228" s="2">
        <v>40285.529618055552</v>
      </c>
      <c r="H2228" s="2">
        <v>44960.847592592603</v>
      </c>
    </row>
    <row r="2229" spans="1:8" x14ac:dyDescent="0.25">
      <c r="A2229" t="s">
        <v>5301</v>
      </c>
      <c r="B2229">
        <v>2446</v>
      </c>
      <c r="C2229" t="s">
        <v>3077</v>
      </c>
      <c r="D2229">
        <v>3233555</v>
      </c>
      <c r="E2229" t="s">
        <v>1377</v>
      </c>
      <c r="F2229">
        <v>6.9</v>
      </c>
      <c r="G2229" s="2">
        <v>39784.296979166669</v>
      </c>
      <c r="H2229" s="2">
        <v>44806.044953703713</v>
      </c>
    </row>
    <row r="2230" spans="1:8" x14ac:dyDescent="0.25">
      <c r="A2230" t="s">
        <v>5302</v>
      </c>
      <c r="B2230">
        <v>1119</v>
      </c>
      <c r="C2230" t="s">
        <v>3080</v>
      </c>
      <c r="D2230">
        <v>407534</v>
      </c>
      <c r="E2230" t="s">
        <v>1377</v>
      </c>
      <c r="F2230">
        <v>6.71</v>
      </c>
      <c r="G2230" s="2">
        <v>41568.874780092592</v>
      </c>
      <c r="H2230" s="2">
        <v>44498.254803240743</v>
      </c>
    </row>
    <row r="2231" spans="1:8" x14ac:dyDescent="0.25">
      <c r="A2231" t="s">
        <v>5303</v>
      </c>
      <c r="B2231">
        <v>2186</v>
      </c>
      <c r="C2231" t="s">
        <v>3075</v>
      </c>
      <c r="D2231">
        <v>530736</v>
      </c>
      <c r="E2231" t="s">
        <v>1377</v>
      </c>
      <c r="F2231">
        <v>6.3</v>
      </c>
      <c r="G2231" s="2">
        <v>41813.441840277781</v>
      </c>
      <c r="H2231" s="2">
        <v>44599.653796296298</v>
      </c>
    </row>
    <row r="2232" spans="1:8" x14ac:dyDescent="0.25">
      <c r="A2232" t="s">
        <v>5304</v>
      </c>
      <c r="B2232">
        <v>1820</v>
      </c>
      <c r="C2232" t="s">
        <v>3070</v>
      </c>
      <c r="D2232">
        <v>1906788</v>
      </c>
      <c r="E2232" t="s">
        <v>3071</v>
      </c>
      <c r="F2232">
        <v>8.8000000000000007</v>
      </c>
      <c r="G2232" s="2">
        <v>44131.462731481479</v>
      </c>
      <c r="H2232" s="2">
        <v>45060.869143518517</v>
      </c>
    </row>
    <row r="2233" spans="1:8" x14ac:dyDescent="0.25">
      <c r="A2233" t="s">
        <v>5305</v>
      </c>
      <c r="B2233">
        <v>1175</v>
      </c>
      <c r="C2233" t="s">
        <v>3087</v>
      </c>
      <c r="D2233">
        <v>2877958</v>
      </c>
      <c r="E2233" t="s">
        <v>1374</v>
      </c>
      <c r="F2233">
        <v>6.58</v>
      </c>
      <c r="G2233" s="2">
        <v>42999.150648148148</v>
      </c>
      <c r="H2233" s="2">
        <v>45123.953252314823</v>
      </c>
    </row>
    <row r="2234" spans="1:8" x14ac:dyDescent="0.25">
      <c r="A2234" t="s">
        <v>5306</v>
      </c>
      <c r="B2234">
        <v>1976</v>
      </c>
      <c r="C2234" t="s">
        <v>3070</v>
      </c>
      <c r="D2234">
        <v>3387796</v>
      </c>
      <c r="E2234" t="s">
        <v>1377</v>
      </c>
      <c r="F2234">
        <v>7.53</v>
      </c>
      <c r="G2234" s="2">
        <v>42194.594768518517</v>
      </c>
      <c r="H2234" s="2">
        <v>44621.206435185188</v>
      </c>
    </row>
    <row r="2235" spans="1:8" x14ac:dyDescent="0.25">
      <c r="A2235" t="s">
        <v>5307</v>
      </c>
      <c r="B2235">
        <v>1575</v>
      </c>
      <c r="C2235" t="s">
        <v>3077</v>
      </c>
      <c r="D2235">
        <v>2226851</v>
      </c>
      <c r="E2235" t="s">
        <v>1374</v>
      </c>
      <c r="F2235">
        <v>8.31</v>
      </c>
      <c r="G2235" s="2">
        <v>41154.707719907397</v>
      </c>
      <c r="H2235" s="2">
        <v>44666.031898148147</v>
      </c>
    </row>
    <row r="2236" spans="1:8" x14ac:dyDescent="0.25">
      <c r="A2236" t="s">
        <v>5308</v>
      </c>
      <c r="B2236">
        <v>2272</v>
      </c>
      <c r="C2236" t="s">
        <v>3070</v>
      </c>
      <c r="D2236">
        <v>4827543</v>
      </c>
      <c r="E2236" t="s">
        <v>1377</v>
      </c>
      <c r="F2236">
        <v>9.99</v>
      </c>
      <c r="G2236" s="2">
        <v>41425.899502314824</v>
      </c>
      <c r="H2236" s="2">
        <v>44747.416875000003</v>
      </c>
    </row>
    <row r="2237" spans="1:8" x14ac:dyDescent="0.25">
      <c r="A2237" t="s">
        <v>5309</v>
      </c>
      <c r="B2237">
        <v>1881</v>
      </c>
      <c r="C2237" t="s">
        <v>3070</v>
      </c>
      <c r="D2237">
        <v>128929</v>
      </c>
      <c r="E2237" t="s">
        <v>1377</v>
      </c>
      <c r="F2237">
        <v>5.89</v>
      </c>
      <c r="G2237" s="2">
        <v>41132.269872685189</v>
      </c>
      <c r="H2237" s="2">
        <v>44918.592905092592</v>
      </c>
    </row>
    <row r="2238" spans="1:8" x14ac:dyDescent="0.25">
      <c r="A2238" t="s">
        <v>5310</v>
      </c>
      <c r="B2238">
        <v>1714</v>
      </c>
      <c r="C2238" t="s">
        <v>3077</v>
      </c>
      <c r="D2238">
        <v>4738985</v>
      </c>
      <c r="E2238" t="s">
        <v>1377</v>
      </c>
      <c r="F2238">
        <v>8.6</v>
      </c>
      <c r="G2238" s="2">
        <v>43227.811145833337</v>
      </c>
      <c r="H2238" s="2">
        <v>44530.796423611107</v>
      </c>
    </row>
    <row r="2239" spans="1:8" x14ac:dyDescent="0.25">
      <c r="A2239" t="s">
        <v>5311</v>
      </c>
      <c r="B2239">
        <v>2209</v>
      </c>
      <c r="C2239" t="s">
        <v>3068</v>
      </c>
      <c r="D2239">
        <v>2837204</v>
      </c>
      <c r="E2239" t="s">
        <v>1374</v>
      </c>
      <c r="F2239">
        <v>7.31</v>
      </c>
      <c r="G2239" s="2">
        <v>44438.419016203698</v>
      </c>
      <c r="H2239" s="2">
        <v>44704.952650462961</v>
      </c>
    </row>
    <row r="2240" spans="1:8" x14ac:dyDescent="0.25">
      <c r="A2240" t="s">
        <v>5312</v>
      </c>
      <c r="B2240">
        <v>2406</v>
      </c>
      <c r="C2240" t="s">
        <v>3080</v>
      </c>
      <c r="D2240">
        <v>2182169</v>
      </c>
      <c r="E2240" t="s">
        <v>1374</v>
      </c>
      <c r="F2240">
        <v>7.63</v>
      </c>
      <c r="G2240" s="2">
        <v>42297.323912037027</v>
      </c>
      <c r="H2240" s="2">
        <v>44917.121493055558</v>
      </c>
    </row>
    <row r="2241" spans="1:8" x14ac:dyDescent="0.25">
      <c r="A2241" t="s">
        <v>5313</v>
      </c>
      <c r="B2241">
        <v>1615</v>
      </c>
      <c r="C2241" t="s">
        <v>3087</v>
      </c>
      <c r="D2241">
        <v>2680408</v>
      </c>
      <c r="E2241" t="s">
        <v>1374</v>
      </c>
      <c r="F2241">
        <v>8.27</v>
      </c>
      <c r="G2241" s="2">
        <v>41928.335868055547</v>
      </c>
      <c r="H2241" s="2">
        <v>44875.996192129627</v>
      </c>
    </row>
    <row r="2242" spans="1:8" x14ac:dyDescent="0.25">
      <c r="A2242" t="s">
        <v>5314</v>
      </c>
      <c r="B2242">
        <v>2160</v>
      </c>
      <c r="C2242" t="s">
        <v>3087</v>
      </c>
      <c r="D2242">
        <v>1454376</v>
      </c>
      <c r="E2242" t="s">
        <v>1374</v>
      </c>
      <c r="F2242">
        <v>7.46</v>
      </c>
      <c r="G2242" s="2">
        <v>43315.750949074078</v>
      </c>
      <c r="H2242" s="2">
        <v>45018.996111111112</v>
      </c>
    </row>
    <row r="2243" spans="1:8" x14ac:dyDescent="0.25">
      <c r="A2243" t="s">
        <v>5315</v>
      </c>
      <c r="B2243">
        <v>1203</v>
      </c>
      <c r="C2243" t="s">
        <v>3077</v>
      </c>
      <c r="D2243">
        <v>1077173</v>
      </c>
      <c r="E2243" t="s">
        <v>3071</v>
      </c>
      <c r="F2243">
        <v>7.14</v>
      </c>
      <c r="G2243" s="2">
        <v>42480.028796296298</v>
      </c>
      <c r="H2243" s="2">
        <v>44645.410798611112</v>
      </c>
    </row>
    <row r="2244" spans="1:8" x14ac:dyDescent="0.25">
      <c r="A2244" t="s">
        <v>5316</v>
      </c>
      <c r="B2244">
        <v>2445</v>
      </c>
      <c r="C2244" t="s">
        <v>3087</v>
      </c>
      <c r="D2244">
        <v>1806812</v>
      </c>
      <c r="E2244" t="s">
        <v>1377</v>
      </c>
      <c r="F2244">
        <v>9.7899999999999991</v>
      </c>
      <c r="G2244" s="2">
        <v>43052.478865740741</v>
      </c>
      <c r="H2244" s="2">
        <v>44690.355706018519</v>
      </c>
    </row>
    <row r="2245" spans="1:8" x14ac:dyDescent="0.25">
      <c r="A2245" t="s">
        <v>5317</v>
      </c>
      <c r="B2245">
        <v>1882</v>
      </c>
      <c r="C2245" t="s">
        <v>3080</v>
      </c>
      <c r="D2245">
        <v>2748304</v>
      </c>
      <c r="E2245" t="s">
        <v>1377</v>
      </c>
      <c r="F2245">
        <v>8.32</v>
      </c>
      <c r="G2245" s="2">
        <v>42310.934108796297</v>
      </c>
      <c r="H2245" s="2">
        <v>44940.922083333331</v>
      </c>
    </row>
    <row r="2246" spans="1:8" x14ac:dyDescent="0.25">
      <c r="A2246" t="s">
        <v>5318</v>
      </c>
      <c r="B2246">
        <v>2000</v>
      </c>
      <c r="C2246" t="s">
        <v>3070</v>
      </c>
      <c r="D2246">
        <v>1384043</v>
      </c>
      <c r="E2246" t="s">
        <v>3071</v>
      </c>
      <c r="F2246">
        <v>8.7100000000000009</v>
      </c>
      <c r="G2246" s="2">
        <v>41374.776585648149</v>
      </c>
      <c r="H2246" s="2">
        <v>44465.290034722217</v>
      </c>
    </row>
    <row r="2247" spans="1:8" x14ac:dyDescent="0.25">
      <c r="A2247" t="s">
        <v>5319</v>
      </c>
      <c r="B2247">
        <v>1994</v>
      </c>
      <c r="C2247" t="s">
        <v>3068</v>
      </c>
      <c r="D2247">
        <v>2597097</v>
      </c>
      <c r="E2247" t="s">
        <v>1377</v>
      </c>
      <c r="F2247">
        <v>6.38</v>
      </c>
      <c r="G2247" s="2">
        <v>40909.44122685185</v>
      </c>
      <c r="H2247" s="2">
        <v>44734.746493055558</v>
      </c>
    </row>
    <row r="2248" spans="1:8" x14ac:dyDescent="0.25">
      <c r="A2248" t="s">
        <v>5320</v>
      </c>
      <c r="B2248">
        <v>1667</v>
      </c>
      <c r="C2248" t="s">
        <v>3077</v>
      </c>
      <c r="D2248">
        <v>1067255</v>
      </c>
      <c r="E2248" t="s">
        <v>3071</v>
      </c>
      <c r="F2248">
        <v>6.6</v>
      </c>
      <c r="G2248" s="2">
        <v>41782.551979166667</v>
      </c>
      <c r="H2248" s="2">
        <v>44692.192187499997</v>
      </c>
    </row>
    <row r="2249" spans="1:8" x14ac:dyDescent="0.25">
      <c r="A2249" t="s">
        <v>5321</v>
      </c>
      <c r="B2249">
        <v>1555</v>
      </c>
      <c r="C2249" t="s">
        <v>3068</v>
      </c>
      <c r="D2249">
        <v>3752045</v>
      </c>
      <c r="E2249" t="s">
        <v>3071</v>
      </c>
      <c r="F2249">
        <v>6.93</v>
      </c>
      <c r="G2249" s="2">
        <v>41134.26767361111</v>
      </c>
      <c r="H2249" s="2">
        <v>44773.803784722222</v>
      </c>
    </row>
    <row r="2250" spans="1:8" x14ac:dyDescent="0.25">
      <c r="A2250" t="s">
        <v>5322</v>
      </c>
      <c r="B2250">
        <v>1866</v>
      </c>
      <c r="C2250" t="s">
        <v>3087</v>
      </c>
      <c r="D2250">
        <v>2613069</v>
      </c>
      <c r="E2250" t="s">
        <v>1377</v>
      </c>
      <c r="F2250">
        <v>8.98</v>
      </c>
      <c r="G2250" s="2">
        <v>41770.851631944453</v>
      </c>
      <c r="H2250" s="2">
        <v>45109.33865740741</v>
      </c>
    </row>
    <row r="2251" spans="1:8" x14ac:dyDescent="0.25">
      <c r="A2251" t="s">
        <v>5323</v>
      </c>
      <c r="B2251">
        <v>1768</v>
      </c>
      <c r="C2251" t="s">
        <v>3077</v>
      </c>
      <c r="D2251">
        <v>1542810</v>
      </c>
      <c r="E2251" t="s">
        <v>1377</v>
      </c>
      <c r="F2251">
        <v>6.76</v>
      </c>
      <c r="G2251" s="2">
        <v>40385.267743055563</v>
      </c>
      <c r="H2251" s="2">
        <v>44798.539201388892</v>
      </c>
    </row>
    <row r="2252" spans="1:8" x14ac:dyDescent="0.25">
      <c r="A2252" t="s">
        <v>5324</v>
      </c>
      <c r="B2252">
        <v>1047</v>
      </c>
      <c r="C2252" t="s">
        <v>3080</v>
      </c>
      <c r="D2252">
        <v>1539128</v>
      </c>
      <c r="E2252" t="s">
        <v>1374</v>
      </c>
      <c r="F2252">
        <v>9.41</v>
      </c>
      <c r="G2252" s="2">
        <v>44789.705879629633</v>
      </c>
      <c r="H2252" s="2">
        <v>45018.347442129627</v>
      </c>
    </row>
    <row r="2253" spans="1:8" x14ac:dyDescent="0.25">
      <c r="A2253" t="s">
        <v>5325</v>
      </c>
      <c r="B2253">
        <v>1617</v>
      </c>
      <c r="C2253" t="s">
        <v>3068</v>
      </c>
      <c r="D2253">
        <v>2890595</v>
      </c>
      <c r="E2253" t="s">
        <v>3071</v>
      </c>
      <c r="F2253">
        <v>5.54</v>
      </c>
      <c r="G2253" s="2">
        <v>43897.195775462962</v>
      </c>
      <c r="H2253" s="2">
        <v>45108.142951388887</v>
      </c>
    </row>
    <row r="2254" spans="1:8" x14ac:dyDescent="0.25">
      <c r="A2254" t="s">
        <v>5326</v>
      </c>
      <c r="B2254">
        <v>2066</v>
      </c>
      <c r="C2254" t="s">
        <v>3080</v>
      </c>
      <c r="D2254">
        <v>1010578</v>
      </c>
      <c r="E2254" t="s">
        <v>3071</v>
      </c>
      <c r="F2254">
        <v>6.92</v>
      </c>
      <c r="G2254" s="2">
        <v>39889.814155092587</v>
      </c>
      <c r="H2254" s="2">
        <v>44776.768969907411</v>
      </c>
    </row>
    <row r="2255" spans="1:8" x14ac:dyDescent="0.25">
      <c r="A2255" t="s">
        <v>5327</v>
      </c>
      <c r="B2255">
        <v>1883</v>
      </c>
      <c r="C2255" t="s">
        <v>3077</v>
      </c>
      <c r="D2255">
        <v>4801114</v>
      </c>
      <c r="E2255" t="s">
        <v>3071</v>
      </c>
      <c r="F2255">
        <v>8.81</v>
      </c>
      <c r="G2255" s="2">
        <v>40555.902511574073</v>
      </c>
      <c r="H2255" s="2">
        <v>45123.429814814823</v>
      </c>
    </row>
    <row r="2256" spans="1:8" x14ac:dyDescent="0.25">
      <c r="A2256" t="s">
        <v>5328</v>
      </c>
      <c r="B2256">
        <v>1483</v>
      </c>
      <c r="C2256" t="s">
        <v>3068</v>
      </c>
      <c r="D2256">
        <v>3164481</v>
      </c>
      <c r="E2256" t="s">
        <v>1377</v>
      </c>
      <c r="F2256">
        <v>5.55</v>
      </c>
      <c r="G2256" s="2">
        <v>42255.891365740739</v>
      </c>
      <c r="H2256" s="2">
        <v>44677.955462962957</v>
      </c>
    </row>
    <row r="2257" spans="1:8" x14ac:dyDescent="0.25">
      <c r="A2257" t="s">
        <v>5329</v>
      </c>
      <c r="B2257">
        <v>1092</v>
      </c>
      <c r="C2257" t="s">
        <v>3077</v>
      </c>
      <c r="D2257">
        <v>2770842</v>
      </c>
      <c r="E2257" t="s">
        <v>1377</v>
      </c>
      <c r="F2257">
        <v>5.53</v>
      </c>
      <c r="G2257" s="2">
        <v>41445.046365740738</v>
      </c>
      <c r="H2257" s="2">
        <v>44655.586111111108</v>
      </c>
    </row>
    <row r="2258" spans="1:8" x14ac:dyDescent="0.25">
      <c r="A2258" t="s">
        <v>5330</v>
      </c>
      <c r="B2258">
        <v>1089</v>
      </c>
      <c r="C2258" t="s">
        <v>3075</v>
      </c>
      <c r="D2258">
        <v>4961454</v>
      </c>
      <c r="E2258" t="s">
        <v>3071</v>
      </c>
      <c r="F2258">
        <v>9.83</v>
      </c>
      <c r="G2258" s="2">
        <v>44779.845000000001</v>
      </c>
      <c r="H2258" s="2">
        <v>44933.451412037037</v>
      </c>
    </row>
    <row r="2259" spans="1:8" x14ac:dyDescent="0.25">
      <c r="A2259" t="s">
        <v>5331</v>
      </c>
      <c r="B2259">
        <v>1134</v>
      </c>
      <c r="C2259" t="s">
        <v>3070</v>
      </c>
      <c r="D2259">
        <v>3367478</v>
      </c>
      <c r="E2259" t="s">
        <v>1374</v>
      </c>
      <c r="F2259">
        <v>7.74</v>
      </c>
      <c r="G2259" s="2">
        <v>41253.352013888893</v>
      </c>
      <c r="H2259" s="2">
        <v>45000.898993055547</v>
      </c>
    </row>
    <row r="2260" spans="1:8" x14ac:dyDescent="0.25">
      <c r="A2260" t="s">
        <v>5332</v>
      </c>
      <c r="B2260">
        <v>1829</v>
      </c>
      <c r="C2260" t="s">
        <v>3087</v>
      </c>
      <c r="D2260">
        <v>3510844</v>
      </c>
      <c r="E2260" t="s">
        <v>3071</v>
      </c>
      <c r="F2260">
        <v>5.5</v>
      </c>
      <c r="G2260" s="2">
        <v>43476.249432870369</v>
      </c>
      <c r="H2260" s="2">
        <v>45015.838217592587</v>
      </c>
    </row>
    <row r="2261" spans="1:8" x14ac:dyDescent="0.25">
      <c r="A2261" t="s">
        <v>5333</v>
      </c>
      <c r="B2261">
        <v>1112</v>
      </c>
      <c r="C2261" t="s">
        <v>3068</v>
      </c>
      <c r="D2261">
        <v>3138979</v>
      </c>
      <c r="E2261" t="s">
        <v>1377</v>
      </c>
      <c r="F2261">
        <v>6.6</v>
      </c>
      <c r="G2261" s="2">
        <v>43361.774930555563</v>
      </c>
      <c r="H2261" s="2">
        <v>44799.689768518518</v>
      </c>
    </row>
    <row r="2262" spans="1:8" x14ac:dyDescent="0.25">
      <c r="A2262" t="s">
        <v>5334</v>
      </c>
      <c r="B2262">
        <v>1357</v>
      </c>
      <c r="C2262" t="s">
        <v>3075</v>
      </c>
      <c r="D2262">
        <v>4921847</v>
      </c>
      <c r="E2262" t="s">
        <v>1377</v>
      </c>
      <c r="F2262">
        <v>8.67</v>
      </c>
      <c r="G2262" s="2">
        <v>42360.611354166656</v>
      </c>
      <c r="H2262" s="2">
        <v>44662.981608796297</v>
      </c>
    </row>
    <row r="2263" spans="1:8" x14ac:dyDescent="0.25">
      <c r="A2263" t="s">
        <v>5335</v>
      </c>
      <c r="B2263">
        <v>1517</v>
      </c>
      <c r="C2263" t="s">
        <v>3087</v>
      </c>
      <c r="D2263">
        <v>4135388</v>
      </c>
      <c r="E2263" t="s">
        <v>1377</v>
      </c>
      <c r="F2263">
        <v>7.7</v>
      </c>
      <c r="G2263" s="2">
        <v>41147.779039351852</v>
      </c>
      <c r="H2263" s="2">
        <v>44642.154050925928</v>
      </c>
    </row>
    <row r="2264" spans="1:8" x14ac:dyDescent="0.25">
      <c r="A2264" t="s">
        <v>5336</v>
      </c>
      <c r="B2264">
        <v>1508</v>
      </c>
      <c r="C2264" t="s">
        <v>3087</v>
      </c>
      <c r="D2264">
        <v>3764779</v>
      </c>
      <c r="E2264" t="s">
        <v>1374</v>
      </c>
      <c r="F2264">
        <v>6.43</v>
      </c>
      <c r="G2264" s="2">
        <v>43894.72415509259</v>
      </c>
      <c r="H2264" s="2">
        <v>45123.890694444453</v>
      </c>
    </row>
    <row r="2265" spans="1:8" x14ac:dyDescent="0.25">
      <c r="A2265" t="s">
        <v>5337</v>
      </c>
      <c r="B2265">
        <v>2012</v>
      </c>
      <c r="C2265" t="s">
        <v>3075</v>
      </c>
      <c r="D2265">
        <v>4783874</v>
      </c>
      <c r="E2265" t="s">
        <v>1374</v>
      </c>
      <c r="F2265">
        <v>7.2</v>
      </c>
      <c r="G2265" s="2">
        <v>41795.998333333337</v>
      </c>
      <c r="H2265" s="2">
        <v>44491.374641203707</v>
      </c>
    </row>
    <row r="2266" spans="1:8" x14ac:dyDescent="0.25">
      <c r="A2266" t="s">
        <v>5338</v>
      </c>
      <c r="B2266">
        <v>1341</v>
      </c>
      <c r="C2266" t="s">
        <v>3087</v>
      </c>
      <c r="D2266">
        <v>4807627</v>
      </c>
      <c r="E2266" t="s">
        <v>1377</v>
      </c>
      <c r="F2266">
        <v>8.16</v>
      </c>
      <c r="G2266" s="2">
        <v>43511.5940162037</v>
      </c>
      <c r="H2266" s="2">
        <v>44510.22619212963</v>
      </c>
    </row>
    <row r="2267" spans="1:8" x14ac:dyDescent="0.25">
      <c r="A2267" t="s">
        <v>5339</v>
      </c>
      <c r="B2267">
        <v>1184</v>
      </c>
      <c r="C2267" t="s">
        <v>3080</v>
      </c>
      <c r="D2267">
        <v>3317875</v>
      </c>
      <c r="E2267" t="s">
        <v>1377</v>
      </c>
      <c r="F2267">
        <v>6.89</v>
      </c>
      <c r="G2267" s="2">
        <v>41872.900289351863</v>
      </c>
      <c r="H2267" s="2">
        <v>44784.473425925928</v>
      </c>
    </row>
    <row r="2268" spans="1:8" x14ac:dyDescent="0.25">
      <c r="A2268" t="s">
        <v>5340</v>
      </c>
      <c r="B2268">
        <v>1729</v>
      </c>
      <c r="C2268" t="s">
        <v>3077</v>
      </c>
      <c r="D2268">
        <v>338754</v>
      </c>
      <c r="E2268" t="s">
        <v>3071</v>
      </c>
      <c r="F2268">
        <v>7.19</v>
      </c>
      <c r="G2268" s="2">
        <v>44253.092048611114</v>
      </c>
      <c r="H2268" s="2">
        <v>44631.52103009259</v>
      </c>
    </row>
    <row r="2269" spans="1:8" x14ac:dyDescent="0.25">
      <c r="A2269" t="s">
        <v>5341</v>
      </c>
      <c r="B2269">
        <v>1609</v>
      </c>
      <c r="C2269" t="s">
        <v>3068</v>
      </c>
      <c r="D2269">
        <v>2025159</v>
      </c>
      <c r="E2269" t="s">
        <v>1374</v>
      </c>
      <c r="F2269">
        <v>8.6</v>
      </c>
      <c r="G2269" s="2">
        <v>42053.488865740743</v>
      </c>
      <c r="H2269" s="2">
        <v>44809.817974537043</v>
      </c>
    </row>
    <row r="2270" spans="1:8" x14ac:dyDescent="0.25">
      <c r="A2270" t="s">
        <v>5342</v>
      </c>
      <c r="B2270">
        <v>1860</v>
      </c>
      <c r="C2270" t="s">
        <v>3077</v>
      </c>
      <c r="D2270">
        <v>1231816</v>
      </c>
      <c r="E2270" t="s">
        <v>1377</v>
      </c>
      <c r="F2270">
        <v>5.26</v>
      </c>
      <c r="G2270" s="2">
        <v>41642.142557870371</v>
      </c>
      <c r="H2270" s="2">
        <v>44543.317499999997</v>
      </c>
    </row>
    <row r="2271" spans="1:8" x14ac:dyDescent="0.25">
      <c r="A2271" t="s">
        <v>5343</v>
      </c>
      <c r="B2271">
        <v>1693</v>
      </c>
      <c r="C2271" t="s">
        <v>3077</v>
      </c>
      <c r="D2271">
        <v>3693972</v>
      </c>
      <c r="E2271" t="s">
        <v>3071</v>
      </c>
      <c r="F2271">
        <v>7</v>
      </c>
      <c r="G2271" s="2">
        <v>42811.970717592587</v>
      </c>
      <c r="H2271" s="2">
        <v>44475.528831018521</v>
      </c>
    </row>
    <row r="2272" spans="1:8" x14ac:dyDescent="0.25">
      <c r="A2272" t="s">
        <v>5344</v>
      </c>
      <c r="B2272">
        <v>2477</v>
      </c>
      <c r="C2272" t="s">
        <v>3075</v>
      </c>
      <c r="D2272">
        <v>3095519</v>
      </c>
      <c r="E2272" t="s">
        <v>1374</v>
      </c>
      <c r="F2272">
        <v>9.68</v>
      </c>
      <c r="G2272" s="2">
        <v>41433.840185185189</v>
      </c>
      <c r="H2272" s="2">
        <v>44710.170405092591</v>
      </c>
    </row>
    <row r="2273" spans="1:8" x14ac:dyDescent="0.25">
      <c r="A2273" t="s">
        <v>5345</v>
      </c>
      <c r="B2273">
        <v>1492</v>
      </c>
      <c r="C2273" t="s">
        <v>3075</v>
      </c>
      <c r="D2273">
        <v>1024533</v>
      </c>
      <c r="E2273" t="s">
        <v>1377</v>
      </c>
      <c r="F2273">
        <v>7.58</v>
      </c>
      <c r="G2273" s="2">
        <v>41851.898113425923</v>
      </c>
      <c r="H2273" s="2">
        <v>45041.175775462973</v>
      </c>
    </row>
    <row r="2274" spans="1:8" x14ac:dyDescent="0.25">
      <c r="A2274" t="s">
        <v>5346</v>
      </c>
      <c r="B2274">
        <v>1242</v>
      </c>
      <c r="C2274" t="s">
        <v>3075</v>
      </c>
      <c r="D2274">
        <v>4363869</v>
      </c>
      <c r="E2274" t="s">
        <v>3071</v>
      </c>
      <c r="F2274">
        <v>9.3000000000000007</v>
      </c>
      <c r="G2274" s="2">
        <v>44252.173159722217</v>
      </c>
      <c r="H2274" s="2">
        <v>44548.794293981482</v>
      </c>
    </row>
    <row r="2275" spans="1:8" x14ac:dyDescent="0.25">
      <c r="A2275" t="s">
        <v>5347</v>
      </c>
      <c r="B2275">
        <v>2330</v>
      </c>
      <c r="C2275" t="s">
        <v>3068</v>
      </c>
      <c r="D2275">
        <v>4019786</v>
      </c>
      <c r="E2275" t="s">
        <v>1374</v>
      </c>
      <c r="F2275">
        <v>7.1</v>
      </c>
      <c r="G2275" s="2">
        <v>43063.073680555557</v>
      </c>
      <c r="H2275" s="2">
        <v>44913.346770833326</v>
      </c>
    </row>
    <row r="2276" spans="1:8" x14ac:dyDescent="0.25">
      <c r="A2276" t="s">
        <v>5348</v>
      </c>
      <c r="B2276">
        <v>1193</v>
      </c>
      <c r="C2276" t="s">
        <v>3068</v>
      </c>
      <c r="D2276">
        <v>2082220</v>
      </c>
      <c r="E2276" t="s">
        <v>3071</v>
      </c>
      <c r="F2276">
        <v>5.73</v>
      </c>
      <c r="G2276" s="2">
        <v>44577.668761574067</v>
      </c>
      <c r="H2276" s="2">
        <v>44637.852337962962</v>
      </c>
    </row>
    <row r="2277" spans="1:8" x14ac:dyDescent="0.25">
      <c r="A2277" t="s">
        <v>5349</v>
      </c>
      <c r="B2277">
        <v>1340</v>
      </c>
      <c r="C2277" t="s">
        <v>3068</v>
      </c>
      <c r="D2277">
        <v>2405829</v>
      </c>
      <c r="E2277" t="s">
        <v>3071</v>
      </c>
      <c r="F2277">
        <v>9.59</v>
      </c>
      <c r="G2277" s="2">
        <v>41738.617569444446</v>
      </c>
      <c r="H2277" s="2">
        <v>44665.783645833333</v>
      </c>
    </row>
    <row r="2278" spans="1:8" x14ac:dyDescent="0.25">
      <c r="A2278" t="s">
        <v>5350</v>
      </c>
      <c r="B2278">
        <v>1053</v>
      </c>
      <c r="C2278" t="s">
        <v>3077</v>
      </c>
      <c r="D2278">
        <v>1984900</v>
      </c>
      <c r="E2278" t="s">
        <v>1377</v>
      </c>
      <c r="F2278">
        <v>7.67</v>
      </c>
      <c r="G2278" s="2">
        <v>40400.038761574076</v>
      </c>
      <c r="H2278" s="2">
        <v>44819.440868055557</v>
      </c>
    </row>
    <row r="2279" spans="1:8" x14ac:dyDescent="0.25">
      <c r="A2279" t="s">
        <v>5351</v>
      </c>
      <c r="B2279">
        <v>1004</v>
      </c>
      <c r="C2279" t="s">
        <v>3075</v>
      </c>
      <c r="D2279">
        <v>393915</v>
      </c>
      <c r="E2279" t="s">
        <v>3071</v>
      </c>
      <c r="F2279">
        <v>8</v>
      </c>
      <c r="G2279" s="2">
        <v>42406.184155092589</v>
      </c>
      <c r="H2279" s="2">
        <v>45035.658402777779</v>
      </c>
    </row>
    <row r="2280" spans="1:8" x14ac:dyDescent="0.25">
      <c r="A2280" t="s">
        <v>5352</v>
      </c>
      <c r="B2280">
        <v>1403</v>
      </c>
      <c r="C2280" t="s">
        <v>3068</v>
      </c>
      <c r="D2280">
        <v>577330</v>
      </c>
      <c r="E2280" t="s">
        <v>3071</v>
      </c>
      <c r="F2280">
        <v>8.35</v>
      </c>
      <c r="G2280" s="2">
        <v>41938.214328703703</v>
      </c>
      <c r="H2280" s="2">
        <v>44557.928379629629</v>
      </c>
    </row>
    <row r="2281" spans="1:8" x14ac:dyDescent="0.25">
      <c r="A2281" t="s">
        <v>5353</v>
      </c>
      <c r="B2281">
        <v>1096</v>
      </c>
      <c r="C2281" t="s">
        <v>3077</v>
      </c>
      <c r="D2281">
        <v>1866744</v>
      </c>
      <c r="E2281" t="s">
        <v>1377</v>
      </c>
      <c r="F2281">
        <v>6.7</v>
      </c>
      <c r="G2281" s="2">
        <v>42023.049305555563</v>
      </c>
      <c r="H2281" s="2">
        <v>45078.946203703701</v>
      </c>
    </row>
    <row r="2282" spans="1:8" x14ac:dyDescent="0.25">
      <c r="A2282" t="s">
        <v>5354</v>
      </c>
      <c r="B2282">
        <v>1076</v>
      </c>
      <c r="C2282" t="s">
        <v>3080</v>
      </c>
      <c r="D2282">
        <v>4894049</v>
      </c>
      <c r="E2282" t="s">
        <v>1374</v>
      </c>
      <c r="F2282">
        <v>6.72</v>
      </c>
      <c r="G2282" s="2">
        <v>42821.588703703703</v>
      </c>
      <c r="H2282" s="2">
        <v>44818.075324074067</v>
      </c>
    </row>
    <row r="2283" spans="1:8" x14ac:dyDescent="0.25">
      <c r="A2283" t="s">
        <v>5355</v>
      </c>
      <c r="B2283">
        <v>1624</v>
      </c>
      <c r="C2283" t="s">
        <v>3070</v>
      </c>
      <c r="D2283">
        <v>1538316</v>
      </c>
      <c r="E2283" t="s">
        <v>1374</v>
      </c>
      <c r="F2283">
        <v>8.94</v>
      </c>
      <c r="G2283" s="2">
        <v>44022.247858796298</v>
      </c>
      <c r="H2283" s="2">
        <v>45090.888101851851</v>
      </c>
    </row>
    <row r="2284" spans="1:8" x14ac:dyDescent="0.25">
      <c r="A2284" t="s">
        <v>5356</v>
      </c>
      <c r="B2284">
        <v>1816</v>
      </c>
      <c r="C2284" t="s">
        <v>3075</v>
      </c>
      <c r="D2284">
        <v>2852879</v>
      </c>
      <c r="E2284" t="s">
        <v>1377</v>
      </c>
      <c r="F2284">
        <v>5.82</v>
      </c>
      <c r="G2284" s="2">
        <v>44053.954988425918</v>
      </c>
      <c r="H2284" s="2">
        <v>44617.664131944453</v>
      </c>
    </row>
    <row r="2285" spans="1:8" x14ac:dyDescent="0.25">
      <c r="A2285" t="s">
        <v>5357</v>
      </c>
      <c r="B2285">
        <v>2051</v>
      </c>
      <c r="C2285" t="s">
        <v>3068</v>
      </c>
      <c r="D2285">
        <v>1244777</v>
      </c>
      <c r="E2285" t="s">
        <v>1377</v>
      </c>
      <c r="F2285">
        <v>5.49</v>
      </c>
      <c r="G2285" s="2">
        <v>42672.155335648153</v>
      </c>
      <c r="H2285" s="2">
        <v>44511.912870370368</v>
      </c>
    </row>
    <row r="2286" spans="1:8" x14ac:dyDescent="0.25">
      <c r="A2286" t="s">
        <v>5358</v>
      </c>
      <c r="B2286">
        <v>1013</v>
      </c>
      <c r="C2286" t="s">
        <v>3087</v>
      </c>
      <c r="D2286">
        <v>4133300</v>
      </c>
      <c r="E2286" t="s">
        <v>1374</v>
      </c>
      <c r="F2286">
        <v>9.67</v>
      </c>
      <c r="G2286" s="2">
        <v>40710.304814814823</v>
      </c>
      <c r="H2286" s="2">
        <v>44993.177604166667</v>
      </c>
    </row>
    <row r="2287" spans="1:8" x14ac:dyDescent="0.25">
      <c r="A2287" t="s">
        <v>5359</v>
      </c>
      <c r="B2287">
        <v>2045</v>
      </c>
      <c r="C2287" t="s">
        <v>3080</v>
      </c>
      <c r="D2287">
        <v>260071</v>
      </c>
      <c r="E2287" t="s">
        <v>3071</v>
      </c>
      <c r="F2287">
        <v>9.98</v>
      </c>
      <c r="G2287" s="2">
        <v>40941.322835648149</v>
      </c>
      <c r="H2287" s="2">
        <v>44827.440972222219</v>
      </c>
    </row>
    <row r="2288" spans="1:8" x14ac:dyDescent="0.25">
      <c r="A2288" t="s">
        <v>5360</v>
      </c>
      <c r="B2288">
        <v>1023</v>
      </c>
      <c r="C2288" t="s">
        <v>3068</v>
      </c>
      <c r="D2288">
        <v>3470399</v>
      </c>
      <c r="E2288" t="s">
        <v>3071</v>
      </c>
      <c r="F2288">
        <v>9.15</v>
      </c>
      <c r="G2288" s="2">
        <v>43422.58221064815</v>
      </c>
      <c r="H2288" s="2">
        <v>45016.444374999999</v>
      </c>
    </row>
    <row r="2289" spans="1:8" x14ac:dyDescent="0.25">
      <c r="A2289" t="s">
        <v>5361</v>
      </c>
      <c r="B2289">
        <v>2444</v>
      </c>
      <c r="C2289" t="s">
        <v>3070</v>
      </c>
      <c r="D2289">
        <v>4446731</v>
      </c>
      <c r="E2289" t="s">
        <v>3071</v>
      </c>
      <c r="F2289">
        <v>6.47</v>
      </c>
      <c r="G2289" s="2">
        <v>42106.109849537039</v>
      </c>
      <c r="H2289" s="2">
        <v>45064.427199074067</v>
      </c>
    </row>
    <row r="2290" spans="1:8" x14ac:dyDescent="0.25">
      <c r="A2290" t="s">
        <v>5362</v>
      </c>
      <c r="B2290">
        <v>1351</v>
      </c>
      <c r="C2290" t="s">
        <v>3075</v>
      </c>
      <c r="D2290">
        <v>1919749</v>
      </c>
      <c r="E2290" t="s">
        <v>1374</v>
      </c>
      <c r="F2290">
        <v>5.7</v>
      </c>
      <c r="G2290" s="2">
        <v>43023.411597222221</v>
      </c>
      <c r="H2290" s="2">
        <v>44485.358449074083</v>
      </c>
    </row>
    <row r="2291" spans="1:8" x14ac:dyDescent="0.25">
      <c r="A2291" t="s">
        <v>5363</v>
      </c>
      <c r="B2291">
        <v>1226</v>
      </c>
      <c r="C2291" t="s">
        <v>3080</v>
      </c>
      <c r="D2291">
        <v>3778355</v>
      </c>
      <c r="E2291" t="s">
        <v>1377</v>
      </c>
      <c r="F2291">
        <v>9.52</v>
      </c>
      <c r="G2291" s="2">
        <v>43332.402881944443</v>
      </c>
      <c r="H2291" s="2">
        <v>45087.846053240741</v>
      </c>
    </row>
    <row r="2292" spans="1:8" x14ac:dyDescent="0.25">
      <c r="A2292" t="s">
        <v>5364</v>
      </c>
      <c r="B2292">
        <v>2325</v>
      </c>
      <c r="C2292" t="s">
        <v>3087</v>
      </c>
      <c r="D2292">
        <v>2204173</v>
      </c>
      <c r="E2292" t="s">
        <v>1377</v>
      </c>
      <c r="F2292">
        <v>7</v>
      </c>
      <c r="G2292" s="2">
        <v>40815.401319444441</v>
      </c>
      <c r="H2292" s="2">
        <v>44583.751030092593</v>
      </c>
    </row>
    <row r="2293" spans="1:8" x14ac:dyDescent="0.25">
      <c r="A2293" t="s">
        <v>5365</v>
      </c>
      <c r="B2293">
        <v>1263</v>
      </c>
      <c r="C2293" t="s">
        <v>3068</v>
      </c>
      <c r="D2293">
        <v>1012119</v>
      </c>
      <c r="E2293" t="s">
        <v>1377</v>
      </c>
      <c r="F2293">
        <v>8.74</v>
      </c>
      <c r="G2293" s="2">
        <v>42979.924340277779</v>
      </c>
      <c r="H2293" s="2">
        <v>44914.072881944441</v>
      </c>
    </row>
    <row r="2294" spans="1:8" x14ac:dyDescent="0.25">
      <c r="A2294" t="s">
        <v>5366</v>
      </c>
      <c r="B2294">
        <v>1169</v>
      </c>
      <c r="C2294" t="s">
        <v>3070</v>
      </c>
      <c r="D2294">
        <v>3783546</v>
      </c>
      <c r="E2294" t="s">
        <v>1377</v>
      </c>
      <c r="F2294">
        <v>7.32</v>
      </c>
      <c r="G2294" s="2">
        <v>39779.743125000001</v>
      </c>
      <c r="H2294" s="2">
        <v>44703.534328703703</v>
      </c>
    </row>
    <row r="2295" spans="1:8" x14ac:dyDescent="0.25">
      <c r="A2295" t="s">
        <v>5367</v>
      </c>
      <c r="B2295">
        <v>1075</v>
      </c>
      <c r="C2295" t="s">
        <v>3077</v>
      </c>
      <c r="D2295">
        <v>1747335</v>
      </c>
      <c r="E2295" t="s">
        <v>1377</v>
      </c>
      <c r="F2295">
        <v>5.5</v>
      </c>
      <c r="G2295" s="2">
        <v>40616.05369212963</v>
      </c>
      <c r="H2295" s="2">
        <v>44689.282141203701</v>
      </c>
    </row>
    <row r="2296" spans="1:8" x14ac:dyDescent="0.25">
      <c r="A2296" t="s">
        <v>5368</v>
      </c>
      <c r="B2296">
        <v>2224</v>
      </c>
      <c r="C2296" t="s">
        <v>3070</v>
      </c>
      <c r="D2296">
        <v>3909914</v>
      </c>
      <c r="E2296" t="s">
        <v>1374</v>
      </c>
      <c r="F2296">
        <v>8.82</v>
      </c>
      <c r="G2296" s="2">
        <v>42196.691701388889</v>
      </c>
      <c r="H2296" s="2">
        <v>44920.80537037037</v>
      </c>
    </row>
    <row r="2297" spans="1:8" x14ac:dyDescent="0.25">
      <c r="A2297" t="s">
        <v>5369</v>
      </c>
      <c r="B2297">
        <v>1624</v>
      </c>
      <c r="C2297" t="s">
        <v>3068</v>
      </c>
      <c r="D2297">
        <v>3003050</v>
      </c>
      <c r="E2297" t="s">
        <v>1374</v>
      </c>
      <c r="F2297">
        <v>5.69</v>
      </c>
      <c r="G2297" s="2">
        <v>42805.729548611111</v>
      </c>
      <c r="H2297" s="2">
        <v>45087.709710648152</v>
      </c>
    </row>
    <row r="2298" spans="1:8" x14ac:dyDescent="0.25">
      <c r="A2298" t="s">
        <v>5370</v>
      </c>
      <c r="B2298">
        <v>2209</v>
      </c>
      <c r="C2298" t="s">
        <v>3080</v>
      </c>
      <c r="D2298">
        <v>640513</v>
      </c>
      <c r="E2298" t="s">
        <v>3071</v>
      </c>
      <c r="F2298">
        <v>6.52</v>
      </c>
      <c r="G2298" s="2">
        <v>43982.487268518518</v>
      </c>
      <c r="H2298" s="2">
        <v>45085.040937500002</v>
      </c>
    </row>
    <row r="2299" spans="1:8" x14ac:dyDescent="0.25">
      <c r="A2299" t="s">
        <v>5371</v>
      </c>
      <c r="B2299">
        <v>2472</v>
      </c>
      <c r="C2299" t="s">
        <v>3077</v>
      </c>
      <c r="D2299">
        <v>4228925</v>
      </c>
      <c r="E2299" t="s">
        <v>3071</v>
      </c>
      <c r="F2299">
        <v>8.25</v>
      </c>
      <c r="G2299" s="2">
        <v>43216.489386574067</v>
      </c>
      <c r="H2299" s="2">
        <v>44635.044594907413</v>
      </c>
    </row>
    <row r="2300" spans="1:8" x14ac:dyDescent="0.25">
      <c r="A2300" t="s">
        <v>5372</v>
      </c>
      <c r="B2300">
        <v>2016</v>
      </c>
      <c r="C2300" t="s">
        <v>3077</v>
      </c>
      <c r="D2300">
        <v>3594620</v>
      </c>
      <c r="E2300" t="s">
        <v>1374</v>
      </c>
      <c r="F2300">
        <v>9.4</v>
      </c>
      <c r="G2300" s="2">
        <v>43599.664456018523</v>
      </c>
      <c r="H2300" s="2">
        <v>45073.736168981479</v>
      </c>
    </row>
    <row r="2301" spans="1:8" x14ac:dyDescent="0.25">
      <c r="A2301" t="s">
        <v>5373</v>
      </c>
      <c r="B2301">
        <v>2098</v>
      </c>
      <c r="C2301" t="s">
        <v>3070</v>
      </c>
      <c r="D2301">
        <v>3701538</v>
      </c>
      <c r="E2301" t="s">
        <v>1374</v>
      </c>
      <c r="F2301">
        <v>5.14</v>
      </c>
      <c r="G2301" s="2">
        <v>42556.211261574077</v>
      </c>
      <c r="H2301" s="2">
        <v>44925.909398148149</v>
      </c>
    </row>
    <row r="2302" spans="1:8" x14ac:dyDescent="0.25">
      <c r="A2302" t="s">
        <v>5374</v>
      </c>
      <c r="B2302">
        <v>1392</v>
      </c>
      <c r="C2302" t="s">
        <v>3068</v>
      </c>
      <c r="D2302">
        <v>1289534</v>
      </c>
      <c r="E2302" t="s">
        <v>1377</v>
      </c>
      <c r="F2302">
        <v>6.7</v>
      </c>
      <c r="G2302" s="2">
        <v>43874.590787037043</v>
      </c>
      <c r="H2302" s="2">
        <v>44583.372175925928</v>
      </c>
    </row>
    <row r="2303" spans="1:8" x14ac:dyDescent="0.25">
      <c r="A2303" t="s">
        <v>5375</v>
      </c>
      <c r="B2303">
        <v>1751</v>
      </c>
      <c r="C2303" t="s">
        <v>3077</v>
      </c>
      <c r="D2303">
        <v>1217737</v>
      </c>
      <c r="E2303" t="s">
        <v>1377</v>
      </c>
      <c r="F2303">
        <v>6.86</v>
      </c>
      <c r="G2303" s="2">
        <v>41981.531307870369</v>
      </c>
      <c r="H2303" s="2">
        <v>44916.474456018521</v>
      </c>
    </row>
    <row r="2304" spans="1:8" x14ac:dyDescent="0.25">
      <c r="A2304" t="s">
        <v>5376</v>
      </c>
      <c r="B2304">
        <v>1357</v>
      </c>
      <c r="C2304" t="s">
        <v>3075</v>
      </c>
      <c r="D2304">
        <v>1736562</v>
      </c>
      <c r="E2304" t="s">
        <v>1377</v>
      </c>
      <c r="F2304">
        <v>7.9</v>
      </c>
      <c r="G2304" s="2">
        <v>42565.088796296302</v>
      </c>
      <c r="H2304" s="2">
        <v>44657.35769675926</v>
      </c>
    </row>
    <row r="2305" spans="1:8" x14ac:dyDescent="0.25">
      <c r="A2305" t="s">
        <v>5377</v>
      </c>
      <c r="B2305">
        <v>1312</v>
      </c>
      <c r="C2305" t="s">
        <v>3087</v>
      </c>
      <c r="D2305">
        <v>4718507</v>
      </c>
      <c r="E2305" t="s">
        <v>3071</v>
      </c>
      <c r="F2305">
        <v>8.14</v>
      </c>
      <c r="G2305" s="2">
        <v>42395.505590277768</v>
      </c>
      <c r="H2305" s="2">
        <v>45068.344259259262</v>
      </c>
    </row>
    <row r="2306" spans="1:8" x14ac:dyDescent="0.25">
      <c r="A2306" t="s">
        <v>5378</v>
      </c>
      <c r="B2306">
        <v>1870</v>
      </c>
      <c r="C2306" t="s">
        <v>3070</v>
      </c>
      <c r="D2306">
        <v>2254121</v>
      </c>
      <c r="E2306" t="s">
        <v>3071</v>
      </c>
      <c r="F2306">
        <v>9.8000000000000007</v>
      </c>
      <c r="G2306" s="2">
        <v>42360.83394675926</v>
      </c>
      <c r="H2306" s="2">
        <v>44798.467997685177</v>
      </c>
    </row>
    <row r="2307" spans="1:8" x14ac:dyDescent="0.25">
      <c r="A2307" t="s">
        <v>5379</v>
      </c>
      <c r="B2307">
        <v>2490</v>
      </c>
      <c r="C2307" t="s">
        <v>3075</v>
      </c>
      <c r="D2307">
        <v>3057224</v>
      </c>
      <c r="E2307" t="s">
        <v>3071</v>
      </c>
      <c r="F2307">
        <v>9.82</v>
      </c>
      <c r="G2307" s="2">
        <v>41824.758796296293</v>
      </c>
      <c r="H2307" s="2">
        <v>44946.587002314824</v>
      </c>
    </row>
    <row r="2308" spans="1:8" x14ac:dyDescent="0.25">
      <c r="A2308" t="s">
        <v>5380</v>
      </c>
      <c r="B2308">
        <v>2086</v>
      </c>
      <c r="C2308" t="s">
        <v>3070</v>
      </c>
      <c r="D2308">
        <v>1383193</v>
      </c>
      <c r="E2308" t="s">
        <v>3071</v>
      </c>
      <c r="F2308">
        <v>8.58</v>
      </c>
      <c r="G2308" s="2">
        <v>43886.822384259263</v>
      </c>
      <c r="H2308" s="2">
        <v>44638.733136574083</v>
      </c>
    </row>
    <row r="2309" spans="1:8" x14ac:dyDescent="0.25">
      <c r="A2309" t="s">
        <v>5381</v>
      </c>
      <c r="B2309">
        <v>2053</v>
      </c>
      <c r="C2309" t="s">
        <v>3087</v>
      </c>
      <c r="D2309">
        <v>3475319</v>
      </c>
      <c r="E2309" t="s">
        <v>1374</v>
      </c>
      <c r="F2309">
        <v>9.17</v>
      </c>
      <c r="G2309" s="2">
        <v>40863.804525462961</v>
      </c>
      <c r="H2309" s="2">
        <v>44919.913587962961</v>
      </c>
    </row>
    <row r="2310" spans="1:8" x14ac:dyDescent="0.25">
      <c r="A2310" t="s">
        <v>5382</v>
      </c>
      <c r="B2310">
        <v>2085</v>
      </c>
      <c r="C2310" t="s">
        <v>3087</v>
      </c>
      <c r="D2310">
        <v>4551739</v>
      </c>
      <c r="E2310" t="s">
        <v>3071</v>
      </c>
      <c r="F2310">
        <v>5.2</v>
      </c>
      <c r="G2310" s="2">
        <v>42886.287349537037</v>
      </c>
      <c r="H2310" s="2">
        <v>44595.746180555558</v>
      </c>
    </row>
    <row r="2311" spans="1:8" x14ac:dyDescent="0.25">
      <c r="A2311" t="s">
        <v>5383</v>
      </c>
      <c r="B2311">
        <v>1027</v>
      </c>
      <c r="C2311" t="s">
        <v>3068</v>
      </c>
      <c r="D2311">
        <v>467130</v>
      </c>
      <c r="E2311" t="s">
        <v>1377</v>
      </c>
      <c r="F2311">
        <v>9.67</v>
      </c>
      <c r="G2311" s="2">
        <v>42591.137546296297</v>
      </c>
      <c r="H2311" s="2">
        <v>45108.110115740739</v>
      </c>
    </row>
    <row r="2312" spans="1:8" x14ac:dyDescent="0.25">
      <c r="A2312" t="s">
        <v>5384</v>
      </c>
      <c r="B2312">
        <v>1998</v>
      </c>
      <c r="C2312" t="s">
        <v>3070</v>
      </c>
      <c r="D2312">
        <v>2448338</v>
      </c>
      <c r="E2312" t="s">
        <v>1377</v>
      </c>
      <c r="F2312">
        <v>7.93</v>
      </c>
      <c r="G2312" s="2">
        <v>41196.081909722219</v>
      </c>
      <c r="H2312" s="2">
        <v>44957.893969907411</v>
      </c>
    </row>
    <row r="2313" spans="1:8" x14ac:dyDescent="0.25">
      <c r="A2313" t="s">
        <v>5385</v>
      </c>
      <c r="B2313">
        <v>1796</v>
      </c>
      <c r="C2313" t="s">
        <v>3075</v>
      </c>
      <c r="D2313">
        <v>961393</v>
      </c>
      <c r="E2313" t="s">
        <v>1374</v>
      </c>
      <c r="F2313">
        <v>5.7</v>
      </c>
      <c r="G2313" s="2">
        <v>43589.053842592592</v>
      </c>
      <c r="H2313" s="2">
        <v>44811.781041666669</v>
      </c>
    </row>
    <row r="2314" spans="1:8" x14ac:dyDescent="0.25">
      <c r="A2314" t="s">
        <v>5386</v>
      </c>
      <c r="B2314">
        <v>1135</v>
      </c>
      <c r="C2314" t="s">
        <v>3070</v>
      </c>
      <c r="D2314">
        <v>1732384</v>
      </c>
      <c r="E2314" t="s">
        <v>1377</v>
      </c>
      <c r="F2314">
        <v>7.3</v>
      </c>
      <c r="G2314" s="2">
        <v>43913.217581018522</v>
      </c>
      <c r="H2314" s="2">
        <v>44650.88244212963</v>
      </c>
    </row>
    <row r="2315" spans="1:8" x14ac:dyDescent="0.25">
      <c r="A2315" t="s">
        <v>5387</v>
      </c>
      <c r="B2315">
        <v>1972</v>
      </c>
      <c r="C2315" t="s">
        <v>3077</v>
      </c>
      <c r="D2315">
        <v>3554046</v>
      </c>
      <c r="E2315" t="s">
        <v>3071</v>
      </c>
      <c r="F2315">
        <v>9.39</v>
      </c>
      <c r="G2315" s="2">
        <v>40362.806087962963</v>
      </c>
      <c r="H2315" s="2">
        <v>44567.175706018519</v>
      </c>
    </row>
    <row r="2316" spans="1:8" x14ac:dyDescent="0.25">
      <c r="A2316" t="s">
        <v>5388</v>
      </c>
      <c r="B2316">
        <v>1703</v>
      </c>
      <c r="C2316" t="s">
        <v>3070</v>
      </c>
      <c r="D2316">
        <v>3786192</v>
      </c>
      <c r="E2316" t="s">
        <v>1377</v>
      </c>
      <c r="F2316">
        <v>6.77</v>
      </c>
      <c r="G2316" s="2">
        <v>41315.949259259258</v>
      </c>
      <c r="H2316" s="2">
        <v>44733.427060185182</v>
      </c>
    </row>
    <row r="2317" spans="1:8" x14ac:dyDescent="0.25">
      <c r="A2317" t="s">
        <v>5389</v>
      </c>
      <c r="B2317">
        <v>1363</v>
      </c>
      <c r="C2317" t="s">
        <v>3068</v>
      </c>
      <c r="D2317">
        <v>278776</v>
      </c>
      <c r="E2317" t="s">
        <v>3071</v>
      </c>
      <c r="F2317">
        <v>8.76</v>
      </c>
      <c r="G2317" s="2">
        <v>42085.275069444448</v>
      </c>
      <c r="H2317" s="2">
        <v>44466.713240740741</v>
      </c>
    </row>
    <row r="2318" spans="1:8" x14ac:dyDescent="0.25">
      <c r="A2318" t="s">
        <v>5390</v>
      </c>
      <c r="B2318">
        <v>1814</v>
      </c>
      <c r="C2318" t="s">
        <v>3068</v>
      </c>
      <c r="D2318">
        <v>3566764</v>
      </c>
      <c r="E2318" t="s">
        <v>1374</v>
      </c>
      <c r="F2318">
        <v>6.66</v>
      </c>
      <c r="G2318" s="2">
        <v>43268.718159722222</v>
      </c>
      <c r="H2318" s="2">
        <v>44721.815578703703</v>
      </c>
    </row>
    <row r="2319" spans="1:8" x14ac:dyDescent="0.25">
      <c r="A2319" t="s">
        <v>5391</v>
      </c>
      <c r="B2319">
        <v>1715</v>
      </c>
      <c r="C2319" t="s">
        <v>3080</v>
      </c>
      <c r="D2319">
        <v>3582987</v>
      </c>
      <c r="E2319" t="s">
        <v>1377</v>
      </c>
      <c r="F2319">
        <v>5.7</v>
      </c>
      <c r="G2319" s="2">
        <v>41713.589421296303</v>
      </c>
      <c r="H2319" s="2">
        <v>44475.507696759261</v>
      </c>
    </row>
    <row r="2320" spans="1:8" x14ac:dyDescent="0.25">
      <c r="A2320" t="s">
        <v>5392</v>
      </c>
      <c r="B2320">
        <v>2455</v>
      </c>
      <c r="C2320" t="s">
        <v>3080</v>
      </c>
      <c r="D2320">
        <v>2893129</v>
      </c>
      <c r="E2320" t="s">
        <v>3071</v>
      </c>
      <c r="F2320">
        <v>5.12</v>
      </c>
      <c r="G2320" s="2">
        <v>40414.742534722223</v>
      </c>
      <c r="H2320" s="2">
        <v>45095.16333333333</v>
      </c>
    </row>
    <row r="2321" spans="1:8" x14ac:dyDescent="0.25">
      <c r="A2321" t="s">
        <v>5393</v>
      </c>
      <c r="B2321">
        <v>2438</v>
      </c>
      <c r="C2321" t="s">
        <v>3080</v>
      </c>
      <c r="D2321">
        <v>4863669</v>
      </c>
      <c r="E2321" t="s">
        <v>1374</v>
      </c>
      <c r="F2321">
        <v>7.52</v>
      </c>
      <c r="G2321" s="2">
        <v>41045.301782407398</v>
      </c>
      <c r="H2321" s="2">
        <v>44970.823773148149</v>
      </c>
    </row>
    <row r="2322" spans="1:8" x14ac:dyDescent="0.25">
      <c r="A2322" t="s">
        <v>5394</v>
      </c>
      <c r="B2322">
        <v>1853</v>
      </c>
      <c r="C2322" t="s">
        <v>3080</v>
      </c>
      <c r="D2322">
        <v>1854705</v>
      </c>
      <c r="E2322" t="s">
        <v>1374</v>
      </c>
      <c r="F2322">
        <v>5.5</v>
      </c>
      <c r="G2322" s="2">
        <v>40516.91033564815</v>
      </c>
      <c r="H2322" s="2">
        <v>44625.107615740737</v>
      </c>
    </row>
    <row r="2323" spans="1:8" x14ac:dyDescent="0.25">
      <c r="A2323" t="s">
        <v>5395</v>
      </c>
      <c r="B2323">
        <v>1004</v>
      </c>
      <c r="C2323" t="s">
        <v>3080</v>
      </c>
      <c r="D2323">
        <v>3982055</v>
      </c>
      <c r="E2323" t="s">
        <v>1377</v>
      </c>
      <c r="F2323">
        <v>9.35</v>
      </c>
      <c r="G2323" s="2">
        <v>41007.034166666657</v>
      </c>
      <c r="H2323" s="2">
        <v>44970.584710648152</v>
      </c>
    </row>
    <row r="2324" spans="1:8" x14ac:dyDescent="0.25">
      <c r="A2324" t="s">
        <v>5396</v>
      </c>
      <c r="B2324">
        <v>1075</v>
      </c>
      <c r="C2324" t="s">
        <v>3080</v>
      </c>
      <c r="D2324">
        <v>1494455</v>
      </c>
      <c r="E2324" t="s">
        <v>1377</v>
      </c>
      <c r="F2324">
        <v>6</v>
      </c>
      <c r="G2324" s="2">
        <v>41284.666134259263</v>
      </c>
      <c r="H2324" s="2">
        <v>45059.696655092594</v>
      </c>
    </row>
    <row r="2325" spans="1:8" x14ac:dyDescent="0.25">
      <c r="A2325" t="s">
        <v>5397</v>
      </c>
      <c r="B2325">
        <v>1524</v>
      </c>
      <c r="C2325" t="s">
        <v>3068</v>
      </c>
      <c r="D2325">
        <v>4104121</v>
      </c>
      <c r="E2325" t="s">
        <v>3071</v>
      </c>
      <c r="F2325">
        <v>8.39</v>
      </c>
      <c r="G2325" s="2">
        <v>41872.273634259262</v>
      </c>
      <c r="H2325" s="2">
        <v>44935.80364583333</v>
      </c>
    </row>
    <row r="2326" spans="1:8" x14ac:dyDescent="0.25">
      <c r="A2326" t="s">
        <v>5398</v>
      </c>
      <c r="B2326">
        <v>1125</v>
      </c>
      <c r="C2326" t="s">
        <v>3068</v>
      </c>
      <c r="D2326">
        <v>837565</v>
      </c>
      <c r="E2326" t="s">
        <v>3071</v>
      </c>
      <c r="F2326">
        <v>6.77</v>
      </c>
      <c r="G2326" s="2">
        <v>42452.656817129631</v>
      </c>
      <c r="H2326" s="2">
        <v>44791.09474537037</v>
      </c>
    </row>
    <row r="2327" spans="1:8" x14ac:dyDescent="0.25">
      <c r="A2327" t="s">
        <v>5399</v>
      </c>
      <c r="B2327">
        <v>1478</v>
      </c>
      <c r="C2327" t="s">
        <v>3075</v>
      </c>
      <c r="D2327">
        <v>1454283</v>
      </c>
      <c r="E2327" t="s">
        <v>1377</v>
      </c>
      <c r="F2327">
        <v>5.13</v>
      </c>
      <c r="G2327" s="2">
        <v>44309.157534722217</v>
      </c>
      <c r="H2327" s="2">
        <v>44820.18509259259</v>
      </c>
    </row>
    <row r="2328" spans="1:8" x14ac:dyDescent="0.25">
      <c r="A2328" t="s">
        <v>5400</v>
      </c>
      <c r="B2328">
        <v>2020</v>
      </c>
      <c r="C2328" t="s">
        <v>3075</v>
      </c>
      <c r="D2328">
        <v>4221762</v>
      </c>
      <c r="E2328" t="s">
        <v>1374</v>
      </c>
      <c r="F2328">
        <v>5.0999999999999996</v>
      </c>
      <c r="G2328" s="2">
        <v>40337.033460648148</v>
      </c>
      <c r="H2328" s="2">
        <v>44827.434953703712</v>
      </c>
    </row>
    <row r="2329" spans="1:8" x14ac:dyDescent="0.25">
      <c r="A2329" t="s">
        <v>5401</v>
      </c>
      <c r="B2329">
        <v>1757</v>
      </c>
      <c r="C2329" t="s">
        <v>3077</v>
      </c>
      <c r="D2329">
        <v>3924229</v>
      </c>
      <c r="E2329" t="s">
        <v>3071</v>
      </c>
      <c r="F2329">
        <v>8.75</v>
      </c>
      <c r="G2329" s="2">
        <v>43591.963738425933</v>
      </c>
      <c r="H2329" s="2">
        <v>44941.564606481479</v>
      </c>
    </row>
    <row r="2330" spans="1:8" x14ac:dyDescent="0.25">
      <c r="A2330" t="s">
        <v>5402</v>
      </c>
      <c r="B2330">
        <v>1890</v>
      </c>
      <c r="C2330" t="s">
        <v>3068</v>
      </c>
      <c r="D2330">
        <v>3910318</v>
      </c>
      <c r="E2330" t="s">
        <v>1377</v>
      </c>
      <c r="F2330">
        <v>7.3</v>
      </c>
      <c r="G2330" s="2">
        <v>41005.769872685189</v>
      </c>
      <c r="H2330" s="2">
        <v>44994.136180555557</v>
      </c>
    </row>
    <row r="2331" spans="1:8" x14ac:dyDescent="0.25">
      <c r="A2331" t="s">
        <v>5403</v>
      </c>
      <c r="B2331">
        <v>1920</v>
      </c>
      <c r="C2331" t="s">
        <v>3070</v>
      </c>
      <c r="D2331">
        <v>2227414</v>
      </c>
      <c r="E2331" t="s">
        <v>1377</v>
      </c>
      <c r="F2331">
        <v>8.7799999999999994</v>
      </c>
      <c r="G2331" s="2">
        <v>43702.513240740736</v>
      </c>
      <c r="H2331" s="2">
        <v>44976.76289351852</v>
      </c>
    </row>
    <row r="2332" spans="1:8" x14ac:dyDescent="0.25">
      <c r="A2332" t="s">
        <v>5404</v>
      </c>
      <c r="B2332">
        <v>1361</v>
      </c>
      <c r="C2332" t="s">
        <v>3087</v>
      </c>
      <c r="D2332">
        <v>2934810</v>
      </c>
      <c r="E2332" t="s">
        <v>3071</v>
      </c>
      <c r="F2332">
        <v>8.4499999999999993</v>
      </c>
      <c r="G2332" s="2">
        <v>44722.541574074072</v>
      </c>
      <c r="H2332" s="2">
        <v>44873.896041666667</v>
      </c>
    </row>
    <row r="2333" spans="1:8" x14ac:dyDescent="0.25">
      <c r="A2333" t="s">
        <v>5405</v>
      </c>
      <c r="B2333">
        <v>1779</v>
      </c>
      <c r="C2333" t="s">
        <v>3068</v>
      </c>
      <c r="D2333">
        <v>3649915</v>
      </c>
      <c r="E2333" t="s">
        <v>1374</v>
      </c>
      <c r="F2333">
        <v>5.53</v>
      </c>
      <c r="G2333" s="2">
        <v>41993.141481481478</v>
      </c>
      <c r="H2333" s="2">
        <v>44905.165914351863</v>
      </c>
    </row>
    <row r="2334" spans="1:8" x14ac:dyDescent="0.25">
      <c r="A2334" t="s">
        <v>5406</v>
      </c>
      <c r="B2334">
        <v>2421</v>
      </c>
      <c r="C2334" t="s">
        <v>3075</v>
      </c>
      <c r="D2334">
        <v>269917</v>
      </c>
      <c r="E2334" t="s">
        <v>3071</v>
      </c>
      <c r="F2334">
        <v>7.41</v>
      </c>
      <c r="G2334" s="2">
        <v>40989.760300925933</v>
      </c>
      <c r="H2334" s="2">
        <v>44730.794710648152</v>
      </c>
    </row>
    <row r="2335" spans="1:8" x14ac:dyDescent="0.25">
      <c r="A2335" t="s">
        <v>5407</v>
      </c>
      <c r="B2335">
        <v>1259</v>
      </c>
      <c r="C2335" t="s">
        <v>3075</v>
      </c>
      <c r="D2335">
        <v>4552544</v>
      </c>
      <c r="E2335" t="s">
        <v>1374</v>
      </c>
      <c r="F2335">
        <v>8.6300000000000008</v>
      </c>
      <c r="G2335" s="2">
        <v>40507.074918981481</v>
      </c>
      <c r="H2335" s="2">
        <v>44623.772407407407</v>
      </c>
    </row>
    <row r="2336" spans="1:8" x14ac:dyDescent="0.25">
      <c r="A2336" t="s">
        <v>5408</v>
      </c>
      <c r="B2336">
        <v>2006</v>
      </c>
      <c r="C2336" t="s">
        <v>3075</v>
      </c>
      <c r="D2336">
        <v>4077020</v>
      </c>
      <c r="E2336" t="s">
        <v>1377</v>
      </c>
      <c r="F2336">
        <v>8.7899999999999991</v>
      </c>
      <c r="G2336" s="2">
        <v>44392.132800925923</v>
      </c>
      <c r="H2336" s="2">
        <v>44479.796157407407</v>
      </c>
    </row>
    <row r="2337" spans="1:8" x14ac:dyDescent="0.25">
      <c r="A2337" t="s">
        <v>5409</v>
      </c>
      <c r="B2337">
        <v>1247</v>
      </c>
      <c r="C2337" t="s">
        <v>3087</v>
      </c>
      <c r="D2337">
        <v>3181271</v>
      </c>
      <c r="E2337" t="s">
        <v>3071</v>
      </c>
      <c r="F2337">
        <v>7.62</v>
      </c>
      <c r="G2337" s="2">
        <v>40181.055034722223</v>
      </c>
      <c r="H2337" s="2">
        <v>44910.987939814811</v>
      </c>
    </row>
    <row r="2338" spans="1:8" x14ac:dyDescent="0.25">
      <c r="A2338" t="s">
        <v>5410</v>
      </c>
      <c r="B2338">
        <v>2374</v>
      </c>
      <c r="C2338" t="s">
        <v>3080</v>
      </c>
      <c r="D2338">
        <v>1575812</v>
      </c>
      <c r="E2338" t="s">
        <v>1377</v>
      </c>
      <c r="F2338">
        <v>5.42</v>
      </c>
      <c r="G2338" s="2">
        <v>40468.527673611112</v>
      </c>
      <c r="H2338" s="2">
        <v>44608.548819444448</v>
      </c>
    </row>
    <row r="2339" spans="1:8" x14ac:dyDescent="0.25">
      <c r="A2339" t="s">
        <v>5411</v>
      </c>
      <c r="B2339">
        <v>1306</v>
      </c>
      <c r="C2339" t="s">
        <v>3068</v>
      </c>
      <c r="D2339">
        <v>3515090</v>
      </c>
      <c r="E2339" t="s">
        <v>1374</v>
      </c>
      <c r="F2339">
        <v>8.74</v>
      </c>
      <c r="G2339" s="2">
        <v>44593.872210648151</v>
      </c>
      <c r="H2339" s="2">
        <v>44974.269942129627</v>
      </c>
    </row>
    <row r="2340" spans="1:8" x14ac:dyDescent="0.25">
      <c r="A2340" t="s">
        <v>5412</v>
      </c>
      <c r="B2340">
        <v>2177</v>
      </c>
      <c r="C2340" t="s">
        <v>3068</v>
      </c>
      <c r="D2340">
        <v>2218492</v>
      </c>
      <c r="E2340" t="s">
        <v>1377</v>
      </c>
      <c r="F2340">
        <v>6.2</v>
      </c>
      <c r="G2340" s="2">
        <v>40894.882013888891</v>
      </c>
      <c r="H2340" s="2">
        <v>44553.152303240742</v>
      </c>
    </row>
    <row r="2341" spans="1:8" x14ac:dyDescent="0.25">
      <c r="A2341" t="s">
        <v>5413</v>
      </c>
      <c r="B2341">
        <v>1409</v>
      </c>
      <c r="C2341" t="s">
        <v>3068</v>
      </c>
      <c r="D2341">
        <v>1169852</v>
      </c>
      <c r="E2341" t="s">
        <v>3071</v>
      </c>
      <c r="F2341">
        <v>5.67</v>
      </c>
      <c r="G2341" s="2">
        <v>40192.025902777779</v>
      </c>
      <c r="H2341" s="2">
        <v>45036.955381944441</v>
      </c>
    </row>
    <row r="2342" spans="1:8" x14ac:dyDescent="0.25">
      <c r="A2342" t="s">
        <v>5414</v>
      </c>
      <c r="B2342">
        <v>1587</v>
      </c>
      <c r="C2342" t="s">
        <v>3080</v>
      </c>
      <c r="D2342">
        <v>121907</v>
      </c>
      <c r="E2342" t="s">
        <v>3071</v>
      </c>
      <c r="F2342">
        <v>7.87</v>
      </c>
      <c r="G2342" s="2">
        <v>40828.998263888891</v>
      </c>
      <c r="H2342" s="2">
        <v>44754.988680555558</v>
      </c>
    </row>
    <row r="2343" spans="1:8" x14ac:dyDescent="0.25">
      <c r="A2343" t="s">
        <v>5415</v>
      </c>
      <c r="B2343">
        <v>2303</v>
      </c>
      <c r="C2343" t="s">
        <v>3077</v>
      </c>
      <c r="D2343">
        <v>496980</v>
      </c>
      <c r="E2343" t="s">
        <v>3071</v>
      </c>
      <c r="F2343">
        <v>8.73</v>
      </c>
      <c r="G2343" s="2">
        <v>41874.014548611107</v>
      </c>
      <c r="H2343" s="2">
        <v>44903.021967592591</v>
      </c>
    </row>
    <row r="2344" spans="1:8" x14ac:dyDescent="0.25">
      <c r="A2344" t="s">
        <v>5416</v>
      </c>
      <c r="B2344">
        <v>1303</v>
      </c>
      <c r="C2344" t="s">
        <v>3070</v>
      </c>
      <c r="D2344">
        <v>898129</v>
      </c>
      <c r="E2344" t="s">
        <v>3071</v>
      </c>
      <c r="F2344">
        <v>5.99</v>
      </c>
      <c r="G2344" s="2">
        <v>41419.972546296303</v>
      </c>
      <c r="H2344" s="2">
        <v>45091.183969907397</v>
      </c>
    </row>
    <row r="2345" spans="1:8" x14ac:dyDescent="0.25">
      <c r="A2345" t="s">
        <v>5417</v>
      </c>
      <c r="B2345">
        <v>1481</v>
      </c>
      <c r="C2345" t="s">
        <v>3087</v>
      </c>
      <c r="D2345">
        <v>1801262</v>
      </c>
      <c r="E2345" t="s">
        <v>1374</v>
      </c>
      <c r="F2345">
        <v>7.36</v>
      </c>
      <c r="G2345" s="2">
        <v>43866.737291666657</v>
      </c>
      <c r="H2345" s="2">
        <v>45012.483275462961</v>
      </c>
    </row>
    <row r="2346" spans="1:8" x14ac:dyDescent="0.25">
      <c r="A2346" t="s">
        <v>5418</v>
      </c>
      <c r="B2346">
        <v>1752</v>
      </c>
      <c r="C2346" t="s">
        <v>3070</v>
      </c>
      <c r="D2346">
        <v>3566178</v>
      </c>
      <c r="E2346" t="s">
        <v>1374</v>
      </c>
      <c r="F2346">
        <v>7.48</v>
      </c>
      <c r="G2346" s="2">
        <v>42013.511747685188</v>
      </c>
      <c r="H2346" s="2">
        <v>45097.881539351853</v>
      </c>
    </row>
    <row r="2347" spans="1:8" x14ac:dyDescent="0.25">
      <c r="A2347" t="s">
        <v>5419</v>
      </c>
      <c r="B2347">
        <v>2309</v>
      </c>
      <c r="C2347" t="s">
        <v>3080</v>
      </c>
      <c r="D2347">
        <v>3104758</v>
      </c>
      <c r="E2347" t="s">
        <v>3071</v>
      </c>
      <c r="F2347">
        <v>7.49</v>
      </c>
      <c r="G2347" s="2">
        <v>41331.995266203703</v>
      </c>
      <c r="H2347" s="2">
        <v>44621.3284375</v>
      </c>
    </row>
    <row r="2348" spans="1:8" x14ac:dyDescent="0.25">
      <c r="A2348" t="s">
        <v>5420</v>
      </c>
      <c r="B2348">
        <v>1391</v>
      </c>
      <c r="C2348" t="s">
        <v>3068</v>
      </c>
      <c r="D2348">
        <v>2051885</v>
      </c>
      <c r="E2348" t="s">
        <v>1374</v>
      </c>
      <c r="F2348">
        <v>7.32</v>
      </c>
      <c r="G2348" s="2">
        <v>43692.368564814817</v>
      </c>
      <c r="H2348" s="2">
        <v>44943.263043981482</v>
      </c>
    </row>
    <row r="2349" spans="1:8" x14ac:dyDescent="0.25">
      <c r="A2349" t="s">
        <v>5421</v>
      </c>
      <c r="B2349">
        <v>1550</v>
      </c>
      <c r="C2349" t="s">
        <v>3070</v>
      </c>
      <c r="D2349">
        <v>3334828</v>
      </c>
      <c r="E2349" t="s">
        <v>1377</v>
      </c>
      <c r="F2349">
        <v>6.34</v>
      </c>
      <c r="G2349" s="2">
        <v>43764.384710648148</v>
      </c>
      <c r="H2349" s="2">
        <v>44961.033888888887</v>
      </c>
    </row>
    <row r="2350" spans="1:8" x14ac:dyDescent="0.25">
      <c r="A2350" t="s">
        <v>5422</v>
      </c>
      <c r="B2350">
        <v>2059</v>
      </c>
      <c r="C2350" t="s">
        <v>3075</v>
      </c>
      <c r="D2350">
        <v>123755</v>
      </c>
      <c r="E2350" t="s">
        <v>1374</v>
      </c>
      <c r="F2350">
        <v>8.33</v>
      </c>
      <c r="G2350" s="2">
        <v>41254.750335648147</v>
      </c>
      <c r="H2350" s="2">
        <v>45067.28229166667</v>
      </c>
    </row>
    <row r="2351" spans="1:8" x14ac:dyDescent="0.25">
      <c r="A2351" t="s">
        <v>5423</v>
      </c>
      <c r="B2351">
        <v>1230</v>
      </c>
      <c r="C2351" t="s">
        <v>3075</v>
      </c>
      <c r="D2351">
        <v>2383304</v>
      </c>
      <c r="E2351" t="s">
        <v>1374</v>
      </c>
      <c r="F2351">
        <v>9.3000000000000007</v>
      </c>
      <c r="G2351" s="2">
        <v>43643.870694444442</v>
      </c>
      <c r="H2351" s="2">
        <v>44965.036354166667</v>
      </c>
    </row>
    <row r="2352" spans="1:8" x14ac:dyDescent="0.25">
      <c r="A2352" t="s">
        <v>5424</v>
      </c>
      <c r="B2352">
        <v>2129</v>
      </c>
      <c r="C2352" t="s">
        <v>3075</v>
      </c>
      <c r="D2352">
        <v>4423115</v>
      </c>
      <c r="E2352" t="s">
        <v>1377</v>
      </c>
      <c r="F2352">
        <v>6.56</v>
      </c>
      <c r="G2352" s="2">
        <v>41406.632013888891</v>
      </c>
      <c r="H2352" s="2">
        <v>45087.909143518518</v>
      </c>
    </row>
    <row r="2353" spans="1:8" x14ac:dyDescent="0.25">
      <c r="A2353" t="s">
        <v>5425</v>
      </c>
      <c r="B2353">
        <v>1788</v>
      </c>
      <c r="C2353" t="s">
        <v>3077</v>
      </c>
      <c r="D2353">
        <v>898703</v>
      </c>
      <c r="E2353" t="s">
        <v>3071</v>
      </c>
      <c r="F2353">
        <v>5.71</v>
      </c>
      <c r="G2353" s="2">
        <v>42720.122743055559</v>
      </c>
      <c r="H2353" s="2">
        <v>44606.774108796293</v>
      </c>
    </row>
    <row r="2354" spans="1:8" x14ac:dyDescent="0.25">
      <c r="A2354" t="s">
        <v>5426</v>
      </c>
      <c r="B2354">
        <v>1223</v>
      </c>
      <c r="C2354" t="s">
        <v>3070</v>
      </c>
      <c r="D2354">
        <v>1409565</v>
      </c>
      <c r="E2354" t="s">
        <v>3071</v>
      </c>
      <c r="F2354">
        <v>9.68</v>
      </c>
      <c r="G2354" s="2">
        <v>42139.202465277784</v>
      </c>
      <c r="H2354" s="2">
        <v>45089.524155092593</v>
      </c>
    </row>
    <row r="2355" spans="1:8" x14ac:dyDescent="0.25">
      <c r="A2355" t="s">
        <v>5427</v>
      </c>
      <c r="B2355">
        <v>2347</v>
      </c>
      <c r="C2355" t="s">
        <v>3068</v>
      </c>
      <c r="D2355">
        <v>2481467</v>
      </c>
      <c r="E2355" t="s">
        <v>1374</v>
      </c>
      <c r="F2355">
        <v>8.7200000000000006</v>
      </c>
      <c r="G2355" s="2">
        <v>40989.606736111113</v>
      </c>
      <c r="H2355" s="2">
        <v>44946.837094907409</v>
      </c>
    </row>
    <row r="2356" spans="1:8" x14ac:dyDescent="0.25">
      <c r="A2356" t="s">
        <v>5428</v>
      </c>
      <c r="B2356">
        <v>1069</v>
      </c>
      <c r="C2356" t="s">
        <v>3077</v>
      </c>
      <c r="D2356">
        <v>2291525</v>
      </c>
      <c r="E2356" t="s">
        <v>1377</v>
      </c>
      <c r="F2356">
        <v>7.44</v>
      </c>
      <c r="G2356" s="2">
        <v>41747.147187499999</v>
      </c>
      <c r="H2356" s="2">
        <v>45039.227407407408</v>
      </c>
    </row>
    <row r="2357" spans="1:8" x14ac:dyDescent="0.25">
      <c r="A2357" t="s">
        <v>5429</v>
      </c>
      <c r="B2357">
        <v>1852</v>
      </c>
      <c r="C2357" t="s">
        <v>3070</v>
      </c>
      <c r="D2357">
        <v>3784410</v>
      </c>
      <c r="E2357" t="s">
        <v>1377</v>
      </c>
      <c r="F2357">
        <v>6.6</v>
      </c>
      <c r="G2357" s="2">
        <v>42076.755925925929</v>
      </c>
      <c r="H2357" s="2">
        <v>44479.957037037027</v>
      </c>
    </row>
    <row r="2358" spans="1:8" x14ac:dyDescent="0.25">
      <c r="A2358" t="s">
        <v>5430</v>
      </c>
      <c r="B2358">
        <v>2133</v>
      </c>
      <c r="C2358" t="s">
        <v>3080</v>
      </c>
      <c r="D2358">
        <v>2126850</v>
      </c>
      <c r="E2358" t="s">
        <v>1377</v>
      </c>
      <c r="F2358">
        <v>5.7</v>
      </c>
      <c r="G2358" s="2">
        <v>41112.082962962973</v>
      </c>
      <c r="H2358" s="2">
        <v>44980.69734953704</v>
      </c>
    </row>
    <row r="2359" spans="1:8" x14ac:dyDescent="0.25">
      <c r="A2359" t="s">
        <v>5431</v>
      </c>
      <c r="B2359">
        <v>1859</v>
      </c>
      <c r="C2359" t="s">
        <v>3070</v>
      </c>
      <c r="D2359">
        <v>4455242</v>
      </c>
      <c r="E2359" t="s">
        <v>1374</v>
      </c>
      <c r="F2359">
        <v>9.6</v>
      </c>
      <c r="G2359" s="2">
        <v>42065.487581018519</v>
      </c>
      <c r="H2359" s="2">
        <v>44655.941458333327</v>
      </c>
    </row>
    <row r="2360" spans="1:8" x14ac:dyDescent="0.25">
      <c r="A2360" t="s">
        <v>5432</v>
      </c>
      <c r="B2360">
        <v>1490</v>
      </c>
      <c r="C2360" t="s">
        <v>3070</v>
      </c>
      <c r="D2360">
        <v>3274663</v>
      </c>
      <c r="E2360" t="s">
        <v>3071</v>
      </c>
      <c r="F2360">
        <v>8.6199999999999992</v>
      </c>
      <c r="G2360" s="2">
        <v>40215.155428240738</v>
      </c>
      <c r="H2360" s="2">
        <v>44475.084270833337</v>
      </c>
    </row>
    <row r="2361" spans="1:8" x14ac:dyDescent="0.25">
      <c r="A2361" t="s">
        <v>5433</v>
      </c>
      <c r="B2361">
        <v>1233</v>
      </c>
      <c r="C2361" t="s">
        <v>3080</v>
      </c>
      <c r="D2361">
        <v>1322365</v>
      </c>
      <c r="E2361" t="s">
        <v>3071</v>
      </c>
      <c r="F2361">
        <v>9.2100000000000009</v>
      </c>
      <c r="G2361" s="2">
        <v>42424.368252314824</v>
      </c>
      <c r="H2361" s="2">
        <v>45081.410567129627</v>
      </c>
    </row>
    <row r="2362" spans="1:8" x14ac:dyDescent="0.25">
      <c r="A2362" t="s">
        <v>5434</v>
      </c>
      <c r="B2362">
        <v>1009</v>
      </c>
      <c r="C2362" t="s">
        <v>3087</v>
      </c>
      <c r="D2362">
        <v>437822</v>
      </c>
      <c r="E2362" t="s">
        <v>1377</v>
      </c>
      <c r="F2362">
        <v>5.48</v>
      </c>
      <c r="G2362" s="2">
        <v>40910.542013888888</v>
      </c>
      <c r="H2362" s="2">
        <v>45031.635023148148</v>
      </c>
    </row>
    <row r="2363" spans="1:8" x14ac:dyDescent="0.25">
      <c r="A2363" t="s">
        <v>5435</v>
      </c>
      <c r="B2363">
        <v>2223</v>
      </c>
      <c r="C2363" t="s">
        <v>3068</v>
      </c>
      <c r="D2363">
        <v>3872437</v>
      </c>
      <c r="E2363" t="s">
        <v>1374</v>
      </c>
      <c r="F2363">
        <v>5.8</v>
      </c>
      <c r="G2363" s="2">
        <v>41622.118356481478</v>
      </c>
      <c r="H2363" s="2">
        <v>44513.224247685182</v>
      </c>
    </row>
    <row r="2364" spans="1:8" x14ac:dyDescent="0.25">
      <c r="A2364" t="s">
        <v>5436</v>
      </c>
      <c r="B2364">
        <v>1837</v>
      </c>
      <c r="C2364" t="s">
        <v>3087</v>
      </c>
      <c r="D2364">
        <v>1106481</v>
      </c>
      <c r="E2364" t="s">
        <v>3071</v>
      </c>
      <c r="F2364">
        <v>7.8</v>
      </c>
      <c r="G2364" s="2">
        <v>41242.219375000001</v>
      </c>
      <c r="H2364" s="2">
        <v>44965.917719907397</v>
      </c>
    </row>
    <row r="2365" spans="1:8" x14ac:dyDescent="0.25">
      <c r="A2365" t="s">
        <v>5437</v>
      </c>
      <c r="B2365">
        <v>1955</v>
      </c>
      <c r="C2365" t="s">
        <v>3077</v>
      </c>
      <c r="D2365">
        <v>4823630</v>
      </c>
      <c r="E2365" t="s">
        <v>1377</v>
      </c>
      <c r="F2365">
        <v>5.9</v>
      </c>
      <c r="G2365" s="2">
        <v>40943.915046296293</v>
      </c>
      <c r="H2365" s="2">
        <v>44933.546712962961</v>
      </c>
    </row>
    <row r="2366" spans="1:8" x14ac:dyDescent="0.25">
      <c r="A2366" t="s">
        <v>5438</v>
      </c>
      <c r="B2366">
        <v>1073</v>
      </c>
      <c r="C2366" t="s">
        <v>3068</v>
      </c>
      <c r="D2366">
        <v>4455291</v>
      </c>
      <c r="E2366" t="s">
        <v>3071</v>
      </c>
      <c r="F2366">
        <v>6.61</v>
      </c>
      <c r="G2366" s="2">
        <v>39956.691180555557</v>
      </c>
      <c r="H2366" s="2">
        <v>44812.528425925928</v>
      </c>
    </row>
    <row r="2367" spans="1:8" x14ac:dyDescent="0.25">
      <c r="A2367" t="s">
        <v>5439</v>
      </c>
      <c r="B2367">
        <v>1527</v>
      </c>
      <c r="C2367" t="s">
        <v>3068</v>
      </c>
      <c r="D2367">
        <v>3015422</v>
      </c>
      <c r="E2367" t="s">
        <v>1377</v>
      </c>
      <c r="F2367">
        <v>7.79</v>
      </c>
      <c r="G2367" s="2">
        <v>41631.64261574074</v>
      </c>
      <c r="H2367" s="2">
        <v>45060.510925925933</v>
      </c>
    </row>
    <row r="2368" spans="1:8" x14ac:dyDescent="0.25">
      <c r="A2368" t="s">
        <v>5440</v>
      </c>
      <c r="B2368">
        <v>2456</v>
      </c>
      <c r="C2368" t="s">
        <v>3080</v>
      </c>
      <c r="D2368">
        <v>904721</v>
      </c>
      <c r="E2368" t="s">
        <v>3071</v>
      </c>
      <c r="F2368">
        <v>8.58</v>
      </c>
      <c r="G2368" s="2">
        <v>40301.384606481479</v>
      </c>
      <c r="H2368" s="2">
        <v>44971.214583333327</v>
      </c>
    </row>
    <row r="2369" spans="1:8" x14ac:dyDescent="0.25">
      <c r="A2369" t="s">
        <v>5441</v>
      </c>
      <c r="B2369">
        <v>1176</v>
      </c>
      <c r="C2369" t="s">
        <v>3070</v>
      </c>
      <c r="D2369">
        <v>2655627</v>
      </c>
      <c r="E2369" t="s">
        <v>3071</v>
      </c>
      <c r="F2369">
        <v>7.49</v>
      </c>
      <c r="G2369" s="2">
        <v>40540.639270833337</v>
      </c>
      <c r="H2369" s="2">
        <v>44599.032511574071</v>
      </c>
    </row>
    <row r="2370" spans="1:8" x14ac:dyDescent="0.25">
      <c r="A2370" t="s">
        <v>5442</v>
      </c>
      <c r="B2370">
        <v>1890</v>
      </c>
      <c r="C2370" t="s">
        <v>3075</v>
      </c>
      <c r="D2370">
        <v>4080668</v>
      </c>
      <c r="E2370" t="s">
        <v>1377</v>
      </c>
      <c r="F2370">
        <v>5.13</v>
      </c>
      <c r="G2370" s="2">
        <v>43142.890104166669</v>
      </c>
      <c r="H2370" s="2">
        <v>45113.909953703696</v>
      </c>
    </row>
    <row r="2371" spans="1:8" x14ac:dyDescent="0.25">
      <c r="A2371" t="s">
        <v>5443</v>
      </c>
      <c r="B2371">
        <v>1812</v>
      </c>
      <c r="C2371" t="s">
        <v>3075</v>
      </c>
      <c r="D2371">
        <v>938412</v>
      </c>
      <c r="E2371" t="s">
        <v>1377</v>
      </c>
      <c r="F2371">
        <v>6.4</v>
      </c>
      <c r="G2371" s="2">
        <v>39765.860972222217</v>
      </c>
      <c r="H2371" s="2">
        <v>45124.995324074072</v>
      </c>
    </row>
    <row r="2372" spans="1:8" x14ac:dyDescent="0.25">
      <c r="A2372" t="s">
        <v>5444</v>
      </c>
      <c r="B2372">
        <v>2408</v>
      </c>
      <c r="C2372" t="s">
        <v>3080</v>
      </c>
      <c r="D2372">
        <v>2925391</v>
      </c>
      <c r="E2372" t="s">
        <v>1377</v>
      </c>
      <c r="F2372">
        <v>9.1</v>
      </c>
      <c r="G2372" s="2">
        <v>44818.534537037027</v>
      </c>
      <c r="H2372" s="2">
        <v>44807.534537037027</v>
      </c>
    </row>
    <row r="2373" spans="1:8" x14ac:dyDescent="0.25">
      <c r="A2373" t="s">
        <v>5445</v>
      </c>
      <c r="B2373">
        <v>1117</v>
      </c>
      <c r="C2373" t="s">
        <v>3077</v>
      </c>
      <c r="D2373">
        <v>3647158</v>
      </c>
      <c r="E2373" t="s">
        <v>1374</v>
      </c>
      <c r="F2373">
        <v>9.85</v>
      </c>
      <c r="G2373" s="2">
        <v>42861.8203587963</v>
      </c>
      <c r="H2373" s="2">
        <v>44695.177361111113</v>
      </c>
    </row>
    <row r="2374" spans="1:8" x14ac:dyDescent="0.25">
      <c r="A2374" t="s">
        <v>5446</v>
      </c>
      <c r="B2374">
        <v>1074</v>
      </c>
      <c r="C2374" t="s">
        <v>3068</v>
      </c>
      <c r="D2374">
        <v>1955904</v>
      </c>
      <c r="E2374" t="s">
        <v>3071</v>
      </c>
      <c r="F2374">
        <v>9.77</v>
      </c>
      <c r="G2374" s="2">
        <v>44196.657789351862</v>
      </c>
      <c r="H2374" s="2">
        <v>45059.817291666674</v>
      </c>
    </row>
    <row r="2375" spans="1:8" x14ac:dyDescent="0.25">
      <c r="A2375" t="s">
        <v>5447</v>
      </c>
      <c r="B2375">
        <v>1662</v>
      </c>
      <c r="C2375" t="s">
        <v>3070</v>
      </c>
      <c r="D2375">
        <v>2003841</v>
      </c>
      <c r="E2375" t="s">
        <v>3071</v>
      </c>
      <c r="F2375">
        <v>8.31</v>
      </c>
      <c r="G2375" s="2">
        <v>42841.01258101852</v>
      </c>
      <c r="H2375" s="2">
        <v>45047.344976851848</v>
      </c>
    </row>
    <row r="2376" spans="1:8" x14ac:dyDescent="0.25">
      <c r="A2376" t="s">
        <v>5448</v>
      </c>
      <c r="B2376">
        <v>2101</v>
      </c>
      <c r="C2376" t="s">
        <v>3080</v>
      </c>
      <c r="D2376">
        <v>4487339</v>
      </c>
      <c r="E2376" t="s">
        <v>3071</v>
      </c>
      <c r="F2376">
        <v>6.56</v>
      </c>
      <c r="G2376" s="2">
        <v>43071.137523148151</v>
      </c>
      <c r="H2376" s="2">
        <v>44852.301261574074</v>
      </c>
    </row>
    <row r="2377" spans="1:8" x14ac:dyDescent="0.25">
      <c r="A2377" t="s">
        <v>5449</v>
      </c>
      <c r="B2377">
        <v>2116</v>
      </c>
      <c r="C2377" t="s">
        <v>3077</v>
      </c>
      <c r="D2377">
        <v>4760230</v>
      </c>
      <c r="E2377" t="s">
        <v>1377</v>
      </c>
      <c r="F2377">
        <v>7.98</v>
      </c>
      <c r="G2377" s="2">
        <v>40236.680648148147</v>
      </c>
      <c r="H2377" s="2">
        <v>44498.527627314812</v>
      </c>
    </row>
    <row r="2378" spans="1:8" x14ac:dyDescent="0.25">
      <c r="A2378" t="s">
        <v>5450</v>
      </c>
      <c r="B2378">
        <v>2346</v>
      </c>
      <c r="C2378" t="s">
        <v>3075</v>
      </c>
      <c r="D2378">
        <v>3586991</v>
      </c>
      <c r="E2378" t="s">
        <v>1374</v>
      </c>
      <c r="F2378">
        <v>5.23</v>
      </c>
      <c r="G2378" s="2">
        <v>42993.004976851851</v>
      </c>
      <c r="H2378" s="2">
        <v>44481.998194444437</v>
      </c>
    </row>
    <row r="2379" spans="1:8" x14ac:dyDescent="0.25">
      <c r="A2379" t="s">
        <v>5451</v>
      </c>
      <c r="B2379">
        <v>1357</v>
      </c>
      <c r="C2379" t="s">
        <v>3070</v>
      </c>
      <c r="D2379">
        <v>4576722</v>
      </c>
      <c r="E2379" t="s">
        <v>1377</v>
      </c>
      <c r="F2379">
        <v>5.8</v>
      </c>
      <c r="G2379" s="2">
        <v>41738.873344907413</v>
      </c>
      <c r="H2379" s="2">
        <v>45090.477650462963</v>
      </c>
    </row>
    <row r="2380" spans="1:8" x14ac:dyDescent="0.25">
      <c r="A2380" t="s">
        <v>5452</v>
      </c>
      <c r="B2380">
        <v>2082</v>
      </c>
      <c r="C2380" t="s">
        <v>3087</v>
      </c>
      <c r="D2380">
        <v>965445</v>
      </c>
      <c r="E2380" t="s">
        <v>1377</v>
      </c>
      <c r="F2380">
        <v>7.71</v>
      </c>
      <c r="G2380" s="2">
        <v>41473.391689814824</v>
      </c>
      <c r="H2380" s="2">
        <v>44711.501435185193</v>
      </c>
    </row>
    <row r="2381" spans="1:8" x14ac:dyDescent="0.25">
      <c r="A2381" t="s">
        <v>5453</v>
      </c>
      <c r="B2381">
        <v>2217</v>
      </c>
      <c r="C2381" t="s">
        <v>3077</v>
      </c>
      <c r="D2381">
        <v>524806</v>
      </c>
      <c r="E2381" t="s">
        <v>1377</v>
      </c>
      <c r="F2381">
        <v>5.9</v>
      </c>
      <c r="G2381" s="2">
        <v>40453.939074074071</v>
      </c>
      <c r="H2381" s="2">
        <v>44536.169768518521</v>
      </c>
    </row>
    <row r="2382" spans="1:8" x14ac:dyDescent="0.25">
      <c r="A2382" t="s">
        <v>5454</v>
      </c>
      <c r="B2382">
        <v>1635</v>
      </c>
      <c r="C2382" t="s">
        <v>3087</v>
      </c>
      <c r="D2382">
        <v>1081846</v>
      </c>
      <c r="E2382" t="s">
        <v>1377</v>
      </c>
      <c r="F2382">
        <v>8.3800000000000008</v>
      </c>
      <c r="G2382" s="2">
        <v>41342.745162037027</v>
      </c>
      <c r="H2382" s="2">
        <v>44796.53597222222</v>
      </c>
    </row>
    <row r="2383" spans="1:8" x14ac:dyDescent="0.25">
      <c r="A2383" t="s">
        <v>5455</v>
      </c>
      <c r="B2383">
        <v>2133</v>
      </c>
      <c r="C2383" t="s">
        <v>3070</v>
      </c>
      <c r="D2383">
        <v>1958433</v>
      </c>
      <c r="E2383" t="s">
        <v>1377</v>
      </c>
      <c r="F2383">
        <v>5.72</v>
      </c>
      <c r="G2383" s="2">
        <v>39934.16511574074</v>
      </c>
      <c r="H2383" s="2">
        <v>45048.11141203704</v>
      </c>
    </row>
    <row r="2384" spans="1:8" x14ac:dyDescent="0.25">
      <c r="A2384" t="s">
        <v>5456</v>
      </c>
      <c r="B2384">
        <v>1378</v>
      </c>
      <c r="C2384" t="s">
        <v>3087</v>
      </c>
      <c r="D2384">
        <v>1412895</v>
      </c>
      <c r="E2384" t="s">
        <v>1377</v>
      </c>
      <c r="F2384">
        <v>7.1</v>
      </c>
      <c r="G2384" s="2">
        <v>41135.234895833331</v>
      </c>
      <c r="H2384" s="2">
        <v>44552.380358796298</v>
      </c>
    </row>
    <row r="2385" spans="1:8" x14ac:dyDescent="0.25">
      <c r="A2385" t="s">
        <v>5457</v>
      </c>
      <c r="B2385">
        <v>2480</v>
      </c>
      <c r="C2385" t="s">
        <v>3075</v>
      </c>
      <c r="D2385">
        <v>639907</v>
      </c>
      <c r="E2385" t="s">
        <v>1374</v>
      </c>
      <c r="F2385">
        <v>7.14</v>
      </c>
      <c r="G2385" s="2">
        <v>41910.1950462963</v>
      </c>
      <c r="H2385" s="2">
        <v>44921.782037037039</v>
      </c>
    </row>
    <row r="2386" spans="1:8" x14ac:dyDescent="0.25">
      <c r="A2386" t="s">
        <v>5458</v>
      </c>
      <c r="B2386">
        <v>1573</v>
      </c>
      <c r="C2386" t="s">
        <v>3075</v>
      </c>
      <c r="D2386">
        <v>2410244</v>
      </c>
      <c r="E2386" t="s">
        <v>1374</v>
      </c>
      <c r="F2386">
        <v>8.1199999999999992</v>
      </c>
      <c r="G2386" s="2">
        <v>42664.348414351851</v>
      </c>
      <c r="H2386" s="2">
        <v>44988.561122685183</v>
      </c>
    </row>
    <row r="2387" spans="1:8" x14ac:dyDescent="0.25">
      <c r="A2387" t="s">
        <v>5459</v>
      </c>
      <c r="B2387">
        <v>1389</v>
      </c>
      <c r="C2387" t="s">
        <v>3077</v>
      </c>
      <c r="D2387">
        <v>1138971</v>
      </c>
      <c r="E2387" t="s">
        <v>1374</v>
      </c>
      <c r="F2387">
        <v>7.47</v>
      </c>
      <c r="G2387" s="2">
        <v>41636.189814814818</v>
      </c>
      <c r="H2387" s="2">
        <v>44535.876655092587</v>
      </c>
    </row>
    <row r="2388" spans="1:8" x14ac:dyDescent="0.25">
      <c r="A2388" t="s">
        <v>5460</v>
      </c>
      <c r="B2388">
        <v>1874</v>
      </c>
      <c r="C2388" t="s">
        <v>3077</v>
      </c>
      <c r="D2388">
        <v>1916553</v>
      </c>
      <c r="E2388" t="s">
        <v>1377</v>
      </c>
      <c r="F2388">
        <v>9.1300000000000008</v>
      </c>
      <c r="G2388" s="2">
        <v>42727.108368055553</v>
      </c>
      <c r="H2388" s="2">
        <v>45069.85119212963</v>
      </c>
    </row>
    <row r="2389" spans="1:8" x14ac:dyDescent="0.25">
      <c r="A2389" t="s">
        <v>5461</v>
      </c>
      <c r="B2389">
        <v>1778</v>
      </c>
      <c r="C2389" t="s">
        <v>3068</v>
      </c>
      <c r="D2389">
        <v>2785637</v>
      </c>
      <c r="E2389" t="s">
        <v>1374</v>
      </c>
      <c r="F2389">
        <v>5.69</v>
      </c>
      <c r="G2389" s="2">
        <v>42524.630578703713</v>
      </c>
      <c r="H2389" s="2">
        <v>44541.405624999999</v>
      </c>
    </row>
    <row r="2390" spans="1:8" x14ac:dyDescent="0.25">
      <c r="A2390" t="s">
        <v>5462</v>
      </c>
      <c r="B2390">
        <v>1467</v>
      </c>
      <c r="C2390" t="s">
        <v>3077</v>
      </c>
      <c r="D2390">
        <v>4271089</v>
      </c>
      <c r="E2390" t="s">
        <v>1374</v>
      </c>
      <c r="F2390">
        <v>6.88</v>
      </c>
      <c r="G2390" s="2">
        <v>40278.182523148149</v>
      </c>
      <c r="H2390" s="2">
        <v>45048.186724537038</v>
      </c>
    </row>
    <row r="2391" spans="1:8" x14ac:dyDescent="0.25">
      <c r="A2391" t="s">
        <v>5463</v>
      </c>
      <c r="B2391">
        <v>1504</v>
      </c>
      <c r="C2391" t="s">
        <v>3068</v>
      </c>
      <c r="D2391">
        <v>1278508</v>
      </c>
      <c r="E2391" t="s">
        <v>3071</v>
      </c>
      <c r="F2391">
        <v>5.7</v>
      </c>
      <c r="G2391" s="2">
        <v>44594.236828703702</v>
      </c>
      <c r="H2391" s="2">
        <v>44808.678437499999</v>
      </c>
    </row>
    <row r="2392" spans="1:8" x14ac:dyDescent="0.25">
      <c r="A2392" t="s">
        <v>5464</v>
      </c>
      <c r="B2392">
        <v>1107</v>
      </c>
      <c r="C2392" t="s">
        <v>3077</v>
      </c>
      <c r="D2392">
        <v>775459</v>
      </c>
      <c r="E2392" t="s">
        <v>1377</v>
      </c>
      <c r="F2392">
        <v>5.1100000000000003</v>
      </c>
      <c r="G2392" s="2">
        <v>40566.838414351849</v>
      </c>
      <c r="H2392" s="2">
        <v>44938.491805555554</v>
      </c>
    </row>
    <row r="2393" spans="1:8" x14ac:dyDescent="0.25">
      <c r="A2393" t="s">
        <v>5465</v>
      </c>
      <c r="B2393">
        <v>1358</v>
      </c>
      <c r="C2393" t="s">
        <v>3077</v>
      </c>
      <c r="D2393">
        <v>1726741</v>
      </c>
      <c r="E2393" t="s">
        <v>1377</v>
      </c>
      <c r="F2393">
        <v>6.43</v>
      </c>
      <c r="G2393" s="2">
        <v>41540.408587962957</v>
      </c>
      <c r="H2393" s="2">
        <v>44924.051666666674</v>
      </c>
    </row>
    <row r="2394" spans="1:8" x14ac:dyDescent="0.25">
      <c r="A2394" t="s">
        <v>5466</v>
      </c>
      <c r="B2394">
        <v>2139</v>
      </c>
      <c r="C2394" t="s">
        <v>3077</v>
      </c>
      <c r="D2394">
        <v>1585350</v>
      </c>
      <c r="E2394" t="s">
        <v>1374</v>
      </c>
      <c r="F2394">
        <v>8.9</v>
      </c>
      <c r="G2394" s="2">
        <v>42152.610844907409</v>
      </c>
      <c r="H2394" s="2">
        <v>44592.189166666663</v>
      </c>
    </row>
    <row r="2395" spans="1:8" x14ac:dyDescent="0.25">
      <c r="A2395" t="s">
        <v>5467</v>
      </c>
      <c r="B2395">
        <v>1614</v>
      </c>
      <c r="C2395" t="s">
        <v>3070</v>
      </c>
      <c r="D2395">
        <v>1129206</v>
      </c>
      <c r="E2395" t="s">
        <v>1377</v>
      </c>
      <c r="F2395">
        <v>6.2</v>
      </c>
      <c r="G2395" s="2">
        <v>42972.543796296297</v>
      </c>
      <c r="H2395" s="2">
        <v>44858.384918981479</v>
      </c>
    </row>
    <row r="2396" spans="1:8" x14ac:dyDescent="0.25">
      <c r="A2396" t="s">
        <v>5468</v>
      </c>
      <c r="B2396">
        <v>1747</v>
      </c>
      <c r="C2396" t="s">
        <v>3070</v>
      </c>
      <c r="D2396">
        <v>1531183</v>
      </c>
      <c r="E2396" t="s">
        <v>1374</v>
      </c>
      <c r="F2396">
        <v>8.65</v>
      </c>
      <c r="G2396" s="2">
        <v>44194.790243055562</v>
      </c>
      <c r="H2396" s="2">
        <v>44765.952962962961</v>
      </c>
    </row>
    <row r="2397" spans="1:8" x14ac:dyDescent="0.25">
      <c r="A2397" t="s">
        <v>5469</v>
      </c>
      <c r="B2397">
        <v>1990</v>
      </c>
      <c r="C2397" t="s">
        <v>3080</v>
      </c>
      <c r="D2397">
        <v>897855</v>
      </c>
      <c r="E2397" t="s">
        <v>1377</v>
      </c>
      <c r="F2397">
        <v>6.72</v>
      </c>
      <c r="G2397" s="2">
        <v>41591.224999999999</v>
      </c>
      <c r="H2397" s="2">
        <v>44599.42119212963</v>
      </c>
    </row>
    <row r="2398" spans="1:8" x14ac:dyDescent="0.25">
      <c r="A2398" t="s">
        <v>5470</v>
      </c>
      <c r="B2398">
        <v>1363</v>
      </c>
      <c r="C2398" t="s">
        <v>3080</v>
      </c>
      <c r="D2398">
        <v>3291740</v>
      </c>
      <c r="E2398" t="s">
        <v>3071</v>
      </c>
      <c r="F2398">
        <v>6.76</v>
      </c>
      <c r="G2398" s="2">
        <v>42182.11824074074</v>
      </c>
      <c r="H2398" s="2">
        <v>44852.031944444447</v>
      </c>
    </row>
    <row r="2399" spans="1:8" x14ac:dyDescent="0.25">
      <c r="A2399" t="s">
        <v>5471</v>
      </c>
      <c r="B2399">
        <v>1401</v>
      </c>
      <c r="C2399" t="s">
        <v>3068</v>
      </c>
      <c r="D2399">
        <v>1011556</v>
      </c>
      <c r="E2399" t="s">
        <v>1374</v>
      </c>
      <c r="F2399">
        <v>9.2100000000000009</v>
      </c>
      <c r="G2399" s="2">
        <v>43178.652094907397</v>
      </c>
      <c r="H2399" s="2">
        <v>44621.162627314807</v>
      </c>
    </row>
    <row r="2400" spans="1:8" x14ac:dyDescent="0.25">
      <c r="A2400" t="s">
        <v>5472</v>
      </c>
      <c r="B2400">
        <v>1289</v>
      </c>
      <c r="C2400" t="s">
        <v>3075</v>
      </c>
      <c r="D2400">
        <v>219618</v>
      </c>
      <c r="E2400" t="s">
        <v>1374</v>
      </c>
      <c r="F2400">
        <v>7.8</v>
      </c>
      <c r="G2400" s="2">
        <v>41958.602175925917</v>
      </c>
      <c r="H2400" s="2">
        <v>44871.561030092591</v>
      </c>
    </row>
    <row r="2401" spans="1:8" x14ac:dyDescent="0.25">
      <c r="A2401" t="s">
        <v>5473</v>
      </c>
      <c r="B2401">
        <v>1911</v>
      </c>
      <c r="C2401" t="s">
        <v>3080</v>
      </c>
      <c r="D2401">
        <v>3588615</v>
      </c>
      <c r="E2401" t="s">
        <v>1377</v>
      </c>
      <c r="F2401">
        <v>9.8000000000000007</v>
      </c>
      <c r="G2401" s="2">
        <v>43247.339155092603</v>
      </c>
      <c r="H2401" s="2">
        <v>44991.061747685177</v>
      </c>
    </row>
    <row r="2402" spans="1:8" x14ac:dyDescent="0.25">
      <c r="A2402" t="s">
        <v>5474</v>
      </c>
      <c r="B2402">
        <v>2162</v>
      </c>
      <c r="C2402" t="s">
        <v>3077</v>
      </c>
      <c r="D2402">
        <v>1510872</v>
      </c>
      <c r="E2402" t="s">
        <v>1374</v>
      </c>
      <c r="F2402">
        <v>9.91</v>
      </c>
      <c r="G2402" s="2">
        <v>42236.353321759263</v>
      </c>
      <c r="H2402" s="2">
        <v>44845.738437499997</v>
      </c>
    </row>
    <row r="2403" spans="1:8" x14ac:dyDescent="0.25">
      <c r="A2403" t="s">
        <v>5475</v>
      </c>
      <c r="B2403">
        <v>2270</v>
      </c>
      <c r="C2403" t="s">
        <v>3080</v>
      </c>
      <c r="D2403">
        <v>3828127</v>
      </c>
      <c r="E2403" t="s">
        <v>1374</v>
      </c>
      <c r="F2403">
        <v>7.77</v>
      </c>
      <c r="G2403" s="2">
        <v>40844.305381944447</v>
      </c>
      <c r="H2403" s="2">
        <v>45059.858124999999</v>
      </c>
    </row>
    <row r="2404" spans="1:8" x14ac:dyDescent="0.25">
      <c r="A2404" t="s">
        <v>5476</v>
      </c>
      <c r="B2404">
        <v>2433</v>
      </c>
      <c r="C2404" t="s">
        <v>3077</v>
      </c>
      <c r="D2404">
        <v>1292778</v>
      </c>
      <c r="E2404" t="s">
        <v>1374</v>
      </c>
      <c r="F2404">
        <v>9.5500000000000007</v>
      </c>
      <c r="G2404" s="2">
        <v>42730.700520833343</v>
      </c>
      <c r="H2404" s="2">
        <v>44474.91</v>
      </c>
    </row>
    <row r="2405" spans="1:8" x14ac:dyDescent="0.25">
      <c r="A2405" t="s">
        <v>5477</v>
      </c>
      <c r="B2405">
        <v>2430</v>
      </c>
      <c r="C2405" t="s">
        <v>3075</v>
      </c>
      <c r="D2405">
        <v>2289850</v>
      </c>
      <c r="E2405" t="s">
        <v>3071</v>
      </c>
      <c r="F2405">
        <v>9.91</v>
      </c>
      <c r="G2405" s="2">
        <v>43790.530949074076</v>
      </c>
      <c r="H2405" s="2">
        <v>44538.214618055557</v>
      </c>
    </row>
    <row r="2406" spans="1:8" x14ac:dyDescent="0.25">
      <c r="A2406" t="s">
        <v>5478</v>
      </c>
      <c r="B2406">
        <v>1552</v>
      </c>
      <c r="C2406" t="s">
        <v>3075</v>
      </c>
      <c r="D2406">
        <v>3660975</v>
      </c>
      <c r="E2406" t="s">
        <v>3071</v>
      </c>
      <c r="F2406">
        <v>9.4</v>
      </c>
      <c r="G2406" s="2">
        <v>39840.183807870373</v>
      </c>
      <c r="H2406" s="2">
        <v>44666.498067129629</v>
      </c>
    </row>
    <row r="2407" spans="1:8" x14ac:dyDescent="0.25">
      <c r="A2407" t="s">
        <v>5479</v>
      </c>
      <c r="B2407">
        <v>2304</v>
      </c>
      <c r="C2407" t="s">
        <v>3070</v>
      </c>
      <c r="D2407">
        <v>3311606</v>
      </c>
      <c r="E2407" t="s">
        <v>3071</v>
      </c>
      <c r="F2407">
        <v>5.66</v>
      </c>
      <c r="G2407" s="2">
        <v>41781.543495370373</v>
      </c>
      <c r="H2407" s="2">
        <v>45110.323101851849</v>
      </c>
    </row>
    <row r="2408" spans="1:8" x14ac:dyDescent="0.25">
      <c r="A2408" t="s">
        <v>5480</v>
      </c>
      <c r="B2408">
        <v>1926</v>
      </c>
      <c r="C2408" t="s">
        <v>3070</v>
      </c>
      <c r="D2408">
        <v>3603261</v>
      </c>
      <c r="E2408" t="s">
        <v>3071</v>
      </c>
      <c r="F2408">
        <v>5.75</v>
      </c>
      <c r="G2408" s="2">
        <v>42714.164780092593</v>
      </c>
      <c r="H2408" s="2">
        <v>44514.576585648138</v>
      </c>
    </row>
    <row r="2409" spans="1:8" x14ac:dyDescent="0.25">
      <c r="A2409" t="s">
        <v>5481</v>
      </c>
      <c r="B2409">
        <v>1680</v>
      </c>
      <c r="C2409" t="s">
        <v>3068</v>
      </c>
      <c r="D2409">
        <v>2084954</v>
      </c>
      <c r="E2409" t="s">
        <v>1377</v>
      </c>
      <c r="F2409">
        <v>5.53</v>
      </c>
      <c r="G2409" s="2">
        <v>42299.947025462963</v>
      </c>
      <c r="H2409" s="2">
        <v>44639.681203703702</v>
      </c>
    </row>
    <row r="2410" spans="1:8" x14ac:dyDescent="0.25">
      <c r="A2410" t="s">
        <v>5482</v>
      </c>
      <c r="B2410">
        <v>2174</v>
      </c>
      <c r="C2410" t="s">
        <v>3075</v>
      </c>
      <c r="D2410">
        <v>3394041</v>
      </c>
      <c r="E2410" t="s">
        <v>1374</v>
      </c>
      <c r="F2410">
        <v>8.42</v>
      </c>
      <c r="G2410" s="2">
        <v>39854.451192129629</v>
      </c>
      <c r="H2410" s="2">
        <v>44560.315034722233</v>
      </c>
    </row>
    <row r="2411" spans="1:8" x14ac:dyDescent="0.25">
      <c r="A2411" t="s">
        <v>5483</v>
      </c>
      <c r="B2411">
        <v>1356</v>
      </c>
      <c r="C2411" t="s">
        <v>3075</v>
      </c>
      <c r="D2411">
        <v>3891759</v>
      </c>
      <c r="E2411" t="s">
        <v>1374</v>
      </c>
      <c r="F2411">
        <v>5.33</v>
      </c>
      <c r="G2411" s="2">
        <v>43526.190798611111</v>
      </c>
      <c r="H2411" s="2">
        <v>44529.085798611108</v>
      </c>
    </row>
    <row r="2412" spans="1:8" x14ac:dyDescent="0.25">
      <c r="A2412" t="s">
        <v>5484</v>
      </c>
      <c r="B2412">
        <v>1293</v>
      </c>
      <c r="C2412" t="s">
        <v>3070</v>
      </c>
      <c r="D2412">
        <v>3072623</v>
      </c>
      <c r="E2412" t="s">
        <v>1377</v>
      </c>
      <c r="F2412">
        <v>6.36</v>
      </c>
      <c r="G2412" s="2">
        <v>39863.152349537027</v>
      </c>
      <c r="H2412" s="2">
        <v>45056.031226851846</v>
      </c>
    </row>
    <row r="2413" spans="1:8" x14ac:dyDescent="0.25">
      <c r="A2413" t="s">
        <v>5485</v>
      </c>
      <c r="B2413">
        <v>2191</v>
      </c>
      <c r="C2413" t="s">
        <v>3070</v>
      </c>
      <c r="D2413">
        <v>2911996</v>
      </c>
      <c r="E2413" t="s">
        <v>1377</v>
      </c>
      <c r="F2413">
        <v>8.8699999999999992</v>
      </c>
      <c r="G2413" s="2">
        <v>43407.774710648147</v>
      </c>
      <c r="H2413" s="2">
        <v>44799.744421296287</v>
      </c>
    </row>
    <row r="2414" spans="1:8" x14ac:dyDescent="0.25">
      <c r="A2414" t="s">
        <v>5486</v>
      </c>
      <c r="B2414">
        <v>2172</v>
      </c>
      <c r="C2414" t="s">
        <v>3068</v>
      </c>
      <c r="D2414">
        <v>4608531</v>
      </c>
      <c r="E2414" t="s">
        <v>3071</v>
      </c>
      <c r="F2414">
        <v>8.2100000000000009</v>
      </c>
      <c r="G2414" s="2">
        <v>42736.252604166657</v>
      </c>
      <c r="H2414" s="2">
        <v>44792.535636574074</v>
      </c>
    </row>
    <row r="2415" spans="1:8" x14ac:dyDescent="0.25">
      <c r="A2415" t="s">
        <v>5487</v>
      </c>
      <c r="B2415">
        <v>1086</v>
      </c>
      <c r="C2415" t="s">
        <v>3068</v>
      </c>
      <c r="D2415">
        <v>4450969</v>
      </c>
      <c r="E2415" t="s">
        <v>3071</v>
      </c>
      <c r="F2415">
        <v>5.17</v>
      </c>
      <c r="G2415" s="2">
        <v>40270.740694444437</v>
      </c>
      <c r="H2415" s="2">
        <v>44667.878171296303</v>
      </c>
    </row>
    <row r="2416" spans="1:8" x14ac:dyDescent="0.25">
      <c r="A2416" t="s">
        <v>5488</v>
      </c>
      <c r="B2416">
        <v>1302</v>
      </c>
      <c r="C2416" t="s">
        <v>3075</v>
      </c>
      <c r="D2416">
        <v>2969490</v>
      </c>
      <c r="E2416" t="s">
        <v>3071</v>
      </c>
      <c r="F2416">
        <v>7.3</v>
      </c>
      <c r="G2416" s="2">
        <v>43130.191504629627</v>
      </c>
      <c r="H2416" s="2">
        <v>44640.975416666668</v>
      </c>
    </row>
    <row r="2417" spans="1:8" x14ac:dyDescent="0.25">
      <c r="A2417" t="s">
        <v>5489</v>
      </c>
      <c r="B2417">
        <v>2150</v>
      </c>
      <c r="C2417" t="s">
        <v>3068</v>
      </c>
      <c r="D2417">
        <v>3924496</v>
      </c>
      <c r="E2417" t="s">
        <v>1374</v>
      </c>
      <c r="F2417">
        <v>6.47</v>
      </c>
      <c r="G2417" s="2">
        <v>41773.426736111112</v>
      </c>
      <c r="H2417" s="2">
        <v>44519.249432870369</v>
      </c>
    </row>
    <row r="2418" spans="1:8" x14ac:dyDescent="0.25">
      <c r="A2418" t="s">
        <v>5490</v>
      </c>
      <c r="B2418">
        <v>2259</v>
      </c>
      <c r="C2418" t="s">
        <v>3080</v>
      </c>
      <c r="D2418">
        <v>455983</v>
      </c>
      <c r="E2418" t="s">
        <v>1377</v>
      </c>
      <c r="F2418">
        <v>8.65</v>
      </c>
      <c r="G2418" s="2">
        <v>44118.52652777778</v>
      </c>
      <c r="H2418" s="2">
        <v>44749.499942129631</v>
      </c>
    </row>
    <row r="2419" spans="1:8" x14ac:dyDescent="0.25">
      <c r="A2419" t="s">
        <v>5491</v>
      </c>
      <c r="B2419">
        <v>2063</v>
      </c>
      <c r="C2419" t="s">
        <v>3068</v>
      </c>
      <c r="D2419">
        <v>3659208</v>
      </c>
      <c r="E2419" t="s">
        <v>3071</v>
      </c>
      <c r="F2419">
        <v>6.6</v>
      </c>
      <c r="G2419" s="2">
        <v>41265.594930555562</v>
      </c>
      <c r="H2419" s="2">
        <v>44512.266342592593</v>
      </c>
    </row>
    <row r="2420" spans="1:8" x14ac:dyDescent="0.25">
      <c r="A2420" t="s">
        <v>5492</v>
      </c>
      <c r="B2420">
        <v>1742</v>
      </c>
      <c r="C2420" t="s">
        <v>3068</v>
      </c>
      <c r="D2420">
        <v>1716893</v>
      </c>
      <c r="E2420" t="s">
        <v>1377</v>
      </c>
      <c r="F2420">
        <v>9.5299999999999994</v>
      </c>
      <c r="G2420" s="2">
        <v>43848.090879629628</v>
      </c>
      <c r="H2420" s="2">
        <v>44930.790034722217</v>
      </c>
    </row>
    <row r="2421" spans="1:8" x14ac:dyDescent="0.25">
      <c r="A2421" t="s">
        <v>5493</v>
      </c>
      <c r="B2421">
        <v>1561</v>
      </c>
      <c r="C2421" t="s">
        <v>3068</v>
      </c>
      <c r="D2421">
        <v>1272727</v>
      </c>
      <c r="E2421" t="s">
        <v>1374</v>
      </c>
      <c r="F2421">
        <v>8.11</v>
      </c>
      <c r="G2421" s="2">
        <v>40821.279756944437</v>
      </c>
      <c r="H2421" s="2">
        <v>44653.175462962958</v>
      </c>
    </row>
    <row r="2422" spans="1:8" x14ac:dyDescent="0.25">
      <c r="A2422" t="s">
        <v>5494</v>
      </c>
      <c r="B2422">
        <v>2470</v>
      </c>
      <c r="C2422" t="s">
        <v>3075</v>
      </c>
      <c r="D2422">
        <v>4031499</v>
      </c>
      <c r="E2422" t="s">
        <v>1377</v>
      </c>
      <c r="F2422">
        <v>6.11</v>
      </c>
      <c r="G2422" s="2">
        <v>40167.00880787037</v>
      </c>
      <c r="H2422" s="2">
        <v>44569.018159722233</v>
      </c>
    </row>
    <row r="2423" spans="1:8" x14ac:dyDescent="0.25">
      <c r="A2423" t="s">
        <v>5495</v>
      </c>
      <c r="B2423">
        <v>1359</v>
      </c>
      <c r="C2423" t="s">
        <v>3087</v>
      </c>
      <c r="D2423">
        <v>2008850</v>
      </c>
      <c r="E2423" t="s">
        <v>1377</v>
      </c>
      <c r="F2423">
        <v>8.85</v>
      </c>
      <c r="G2423" s="2">
        <v>44753.725659722222</v>
      </c>
      <c r="H2423" s="2">
        <v>44874.061296296299</v>
      </c>
    </row>
    <row r="2424" spans="1:8" x14ac:dyDescent="0.25">
      <c r="A2424" t="s">
        <v>5496</v>
      </c>
      <c r="B2424">
        <v>1482</v>
      </c>
      <c r="C2424" t="s">
        <v>3080</v>
      </c>
      <c r="D2424">
        <v>372660</v>
      </c>
      <c r="E2424" t="s">
        <v>1374</v>
      </c>
      <c r="F2424">
        <v>8.31</v>
      </c>
      <c r="G2424" s="2">
        <v>42433.79314814815</v>
      </c>
      <c r="H2424" s="2">
        <v>44824.605081018519</v>
      </c>
    </row>
    <row r="2425" spans="1:8" x14ac:dyDescent="0.25">
      <c r="A2425" t="s">
        <v>5497</v>
      </c>
      <c r="B2425">
        <v>1110</v>
      </c>
      <c r="C2425" t="s">
        <v>3077</v>
      </c>
      <c r="D2425">
        <v>4426801</v>
      </c>
      <c r="E2425" t="s">
        <v>3071</v>
      </c>
      <c r="F2425">
        <v>6.16</v>
      </c>
      <c r="G2425" s="2">
        <v>44437.64025462963</v>
      </c>
      <c r="H2425" s="2">
        <v>44566.621018518519</v>
      </c>
    </row>
    <row r="2426" spans="1:8" x14ac:dyDescent="0.25">
      <c r="A2426" t="s">
        <v>5498</v>
      </c>
      <c r="B2426">
        <v>1214</v>
      </c>
      <c r="C2426" t="s">
        <v>3075</v>
      </c>
      <c r="D2426">
        <v>352552</v>
      </c>
      <c r="E2426" t="s">
        <v>1374</v>
      </c>
      <c r="F2426">
        <v>7.75</v>
      </c>
      <c r="G2426" s="2">
        <v>44123.183425925927</v>
      </c>
      <c r="H2426" s="2">
        <v>44503.480752314812</v>
      </c>
    </row>
    <row r="2427" spans="1:8" x14ac:dyDescent="0.25">
      <c r="A2427" t="s">
        <v>5499</v>
      </c>
      <c r="B2427">
        <v>2429</v>
      </c>
      <c r="C2427" t="s">
        <v>3087</v>
      </c>
      <c r="D2427">
        <v>3874915</v>
      </c>
      <c r="E2427" t="s">
        <v>3071</v>
      </c>
      <c r="F2427">
        <v>6.9</v>
      </c>
      <c r="G2427" s="2">
        <v>41685.969699074078</v>
      </c>
      <c r="H2427" s="2">
        <v>44927.114340277767</v>
      </c>
    </row>
    <row r="2428" spans="1:8" x14ac:dyDescent="0.25">
      <c r="A2428" t="s">
        <v>5500</v>
      </c>
      <c r="B2428">
        <v>1528</v>
      </c>
      <c r="C2428" t="s">
        <v>3087</v>
      </c>
      <c r="D2428">
        <v>245364</v>
      </c>
      <c r="E2428" t="s">
        <v>1374</v>
      </c>
      <c r="F2428">
        <v>5.45</v>
      </c>
      <c r="G2428" s="2">
        <v>40921.316712962973</v>
      </c>
      <c r="H2428" s="2">
        <v>44969.358136574083</v>
      </c>
    </row>
    <row r="2429" spans="1:8" x14ac:dyDescent="0.25">
      <c r="A2429" t="s">
        <v>5501</v>
      </c>
      <c r="B2429">
        <v>1412</v>
      </c>
      <c r="C2429" t="s">
        <v>3080</v>
      </c>
      <c r="D2429">
        <v>2770247</v>
      </c>
      <c r="E2429" t="s">
        <v>3071</v>
      </c>
      <c r="F2429">
        <v>7.32</v>
      </c>
      <c r="G2429" s="2">
        <v>40756.406168981477</v>
      </c>
      <c r="H2429" s="2">
        <v>44482.945601851847</v>
      </c>
    </row>
    <row r="2430" spans="1:8" x14ac:dyDescent="0.25">
      <c r="A2430" t="s">
        <v>5502</v>
      </c>
      <c r="B2430">
        <v>1894</v>
      </c>
      <c r="C2430" t="s">
        <v>3080</v>
      </c>
      <c r="D2430">
        <v>3093406</v>
      </c>
      <c r="E2430" t="s">
        <v>3071</v>
      </c>
      <c r="F2430">
        <v>5.81</v>
      </c>
      <c r="G2430" s="2">
        <v>44387.529340277782</v>
      </c>
      <c r="H2430" s="2">
        <v>44543.287673611107</v>
      </c>
    </row>
    <row r="2431" spans="1:8" x14ac:dyDescent="0.25">
      <c r="A2431" t="s">
        <v>5503</v>
      </c>
      <c r="B2431">
        <v>1213</v>
      </c>
      <c r="C2431" t="s">
        <v>3087</v>
      </c>
      <c r="D2431">
        <v>4072517</v>
      </c>
      <c r="E2431" t="s">
        <v>1377</v>
      </c>
      <c r="F2431">
        <v>9.67</v>
      </c>
      <c r="G2431" s="2">
        <v>42286.495254629634</v>
      </c>
      <c r="H2431" s="2">
        <v>45098.670532407406</v>
      </c>
    </row>
    <row r="2432" spans="1:8" x14ac:dyDescent="0.25">
      <c r="A2432" t="s">
        <v>5504</v>
      </c>
      <c r="B2432">
        <v>1280</v>
      </c>
      <c r="C2432" t="s">
        <v>3070</v>
      </c>
      <c r="D2432">
        <v>2370217</v>
      </c>
      <c r="E2432" t="s">
        <v>3071</v>
      </c>
      <c r="F2432">
        <v>8.18</v>
      </c>
      <c r="G2432" s="2">
        <v>43241.48337962963</v>
      </c>
      <c r="H2432" s="2">
        <v>45100.393900462957</v>
      </c>
    </row>
    <row r="2433" spans="1:8" x14ac:dyDescent="0.25">
      <c r="A2433" t="s">
        <v>5505</v>
      </c>
      <c r="B2433">
        <v>1258</v>
      </c>
      <c r="C2433" t="s">
        <v>3080</v>
      </c>
      <c r="D2433">
        <v>480427</v>
      </c>
      <c r="E2433" t="s">
        <v>3071</v>
      </c>
      <c r="F2433">
        <v>8.52</v>
      </c>
      <c r="G2433" s="2">
        <v>41128.402905092589</v>
      </c>
      <c r="H2433" s="2">
        <v>44543.180567129632</v>
      </c>
    </row>
    <row r="2434" spans="1:8" x14ac:dyDescent="0.25">
      <c r="A2434" t="s">
        <v>5506</v>
      </c>
      <c r="B2434">
        <v>2220</v>
      </c>
      <c r="C2434" t="s">
        <v>3075</v>
      </c>
      <c r="D2434">
        <v>818282</v>
      </c>
      <c r="E2434" t="s">
        <v>1377</v>
      </c>
      <c r="F2434">
        <v>9.8800000000000008</v>
      </c>
      <c r="G2434" s="2">
        <v>40824.54210648148</v>
      </c>
      <c r="H2434" s="2">
        <v>44902.97278935185</v>
      </c>
    </row>
    <row r="2435" spans="1:8" x14ac:dyDescent="0.25">
      <c r="A2435" t="s">
        <v>5507</v>
      </c>
      <c r="B2435">
        <v>2461</v>
      </c>
      <c r="C2435" t="s">
        <v>3080</v>
      </c>
      <c r="D2435">
        <v>2572884</v>
      </c>
      <c r="E2435" t="s">
        <v>1374</v>
      </c>
      <c r="F2435">
        <v>6.83</v>
      </c>
      <c r="G2435" s="2">
        <v>41488.928599537037</v>
      </c>
      <c r="H2435" s="2">
        <v>45047.828912037039</v>
      </c>
    </row>
    <row r="2436" spans="1:8" x14ac:dyDescent="0.25">
      <c r="A2436" t="s">
        <v>5508</v>
      </c>
      <c r="B2436">
        <v>1060</v>
      </c>
      <c r="C2436" t="s">
        <v>3070</v>
      </c>
      <c r="D2436">
        <v>725171</v>
      </c>
      <c r="E2436" t="s">
        <v>3071</v>
      </c>
      <c r="F2436">
        <v>8.74</v>
      </c>
      <c r="G2436" s="2">
        <v>44015.321655092594</v>
      </c>
      <c r="H2436" s="2">
        <v>44959.809004629627</v>
      </c>
    </row>
    <row r="2437" spans="1:8" x14ac:dyDescent="0.25">
      <c r="A2437" t="s">
        <v>5509</v>
      </c>
      <c r="B2437">
        <v>1746</v>
      </c>
      <c r="C2437" t="s">
        <v>3087</v>
      </c>
      <c r="D2437">
        <v>3819554</v>
      </c>
      <c r="E2437" t="s">
        <v>1374</v>
      </c>
      <c r="F2437">
        <v>7.54</v>
      </c>
      <c r="G2437" s="2">
        <v>41531.103483796287</v>
      </c>
      <c r="H2437" s="2">
        <v>44580.806550925918</v>
      </c>
    </row>
    <row r="2438" spans="1:8" x14ac:dyDescent="0.25">
      <c r="A2438" t="s">
        <v>5510</v>
      </c>
      <c r="B2438">
        <v>2125</v>
      </c>
      <c r="C2438" t="s">
        <v>3075</v>
      </c>
      <c r="D2438">
        <v>3579415</v>
      </c>
      <c r="E2438" t="s">
        <v>1377</v>
      </c>
      <c r="F2438">
        <v>9.69</v>
      </c>
      <c r="G2438" s="2">
        <v>42716.712488425917</v>
      </c>
      <c r="H2438" s="2">
        <v>44948.283043981479</v>
      </c>
    </row>
    <row r="2439" spans="1:8" x14ac:dyDescent="0.25">
      <c r="A2439" t="s">
        <v>5511</v>
      </c>
      <c r="B2439">
        <v>2484</v>
      </c>
      <c r="C2439" t="s">
        <v>3077</v>
      </c>
      <c r="D2439">
        <v>1915316</v>
      </c>
      <c r="E2439" t="s">
        <v>1377</v>
      </c>
      <c r="F2439">
        <v>8.18</v>
      </c>
      <c r="G2439" s="2">
        <v>39959.946458333332</v>
      </c>
      <c r="H2439" s="2">
        <v>45115.51326388889</v>
      </c>
    </row>
    <row r="2440" spans="1:8" x14ac:dyDescent="0.25">
      <c r="A2440" t="s">
        <v>5512</v>
      </c>
      <c r="B2440">
        <v>1459</v>
      </c>
      <c r="C2440" t="s">
        <v>3077</v>
      </c>
      <c r="D2440">
        <v>4662071</v>
      </c>
      <c r="E2440" t="s">
        <v>3071</v>
      </c>
      <c r="F2440">
        <v>8.83</v>
      </c>
      <c r="G2440" s="2">
        <v>44430.2028125</v>
      </c>
      <c r="H2440" s="2">
        <v>45002.932800925933</v>
      </c>
    </row>
    <row r="2441" spans="1:8" x14ac:dyDescent="0.25">
      <c r="A2441" t="s">
        <v>5513</v>
      </c>
      <c r="B2441">
        <v>1861</v>
      </c>
      <c r="C2441" t="s">
        <v>3080</v>
      </c>
      <c r="D2441">
        <v>3580186</v>
      </c>
      <c r="E2441" t="s">
        <v>1374</v>
      </c>
      <c r="F2441">
        <v>5.2</v>
      </c>
      <c r="G2441" s="2">
        <v>43167.043229166673</v>
      </c>
      <c r="H2441" s="2">
        <v>44764.412523148138</v>
      </c>
    </row>
    <row r="2442" spans="1:8" x14ac:dyDescent="0.25">
      <c r="A2442" t="s">
        <v>5514</v>
      </c>
      <c r="B2442">
        <v>1328</v>
      </c>
      <c r="C2442" t="s">
        <v>3075</v>
      </c>
      <c r="D2442">
        <v>2467027</v>
      </c>
      <c r="E2442" t="s">
        <v>1374</v>
      </c>
      <c r="F2442">
        <v>7.61</v>
      </c>
      <c r="G2442" s="2">
        <v>43883.273229166669</v>
      </c>
      <c r="H2442" s="2">
        <v>44954.635254629633</v>
      </c>
    </row>
    <row r="2443" spans="1:8" x14ac:dyDescent="0.25">
      <c r="A2443" t="s">
        <v>5515</v>
      </c>
      <c r="B2443">
        <v>1847</v>
      </c>
      <c r="C2443" t="s">
        <v>3070</v>
      </c>
      <c r="D2443">
        <v>3186439</v>
      </c>
      <c r="E2443" t="s">
        <v>3071</v>
      </c>
      <c r="F2443">
        <v>8.4</v>
      </c>
      <c r="G2443" s="2">
        <v>40716.212187500001</v>
      </c>
      <c r="H2443" s="2">
        <v>44928.933206018519</v>
      </c>
    </row>
    <row r="2444" spans="1:8" x14ac:dyDescent="0.25">
      <c r="A2444" t="s">
        <v>5516</v>
      </c>
      <c r="B2444">
        <v>2003</v>
      </c>
      <c r="C2444" t="s">
        <v>3080</v>
      </c>
      <c r="D2444">
        <v>2912435</v>
      </c>
      <c r="E2444" t="s">
        <v>3071</v>
      </c>
      <c r="F2444">
        <v>8.4499999999999993</v>
      </c>
      <c r="G2444" s="2">
        <v>42051.995810185188</v>
      </c>
      <c r="H2444" s="2">
        <v>44575.924074074072</v>
      </c>
    </row>
    <row r="2445" spans="1:8" x14ac:dyDescent="0.25">
      <c r="A2445" t="s">
        <v>5517</v>
      </c>
      <c r="B2445">
        <v>2119</v>
      </c>
      <c r="C2445" t="s">
        <v>3075</v>
      </c>
      <c r="D2445">
        <v>3170630</v>
      </c>
      <c r="E2445" t="s">
        <v>3071</v>
      </c>
      <c r="F2445">
        <v>6.77</v>
      </c>
      <c r="G2445" s="2">
        <v>40129.711516203701</v>
      </c>
      <c r="H2445" s="2">
        <v>44634.226412037038</v>
      </c>
    </row>
    <row r="2446" spans="1:8" x14ac:dyDescent="0.25">
      <c r="A2446" t="s">
        <v>5518</v>
      </c>
      <c r="B2446">
        <v>2074</v>
      </c>
      <c r="C2446" t="s">
        <v>3075</v>
      </c>
      <c r="D2446">
        <v>2407674</v>
      </c>
      <c r="E2446" t="s">
        <v>3071</v>
      </c>
      <c r="F2446">
        <v>9.2100000000000009</v>
      </c>
      <c r="G2446" s="2">
        <v>41200.671342592592</v>
      </c>
      <c r="H2446" s="2">
        <v>44762.815069444441</v>
      </c>
    </row>
    <row r="2447" spans="1:8" x14ac:dyDescent="0.25">
      <c r="A2447" t="s">
        <v>5519</v>
      </c>
      <c r="B2447">
        <v>1730</v>
      </c>
      <c r="C2447" t="s">
        <v>3087</v>
      </c>
      <c r="D2447">
        <v>3655010</v>
      </c>
      <c r="E2447" t="s">
        <v>1374</v>
      </c>
      <c r="F2447">
        <v>7.67</v>
      </c>
      <c r="G2447" s="2">
        <v>41148.465995370367</v>
      </c>
      <c r="H2447" s="2">
        <v>44575.866724537038</v>
      </c>
    </row>
    <row r="2448" spans="1:8" x14ac:dyDescent="0.25">
      <c r="A2448" t="s">
        <v>5520</v>
      </c>
      <c r="B2448">
        <v>1486</v>
      </c>
      <c r="C2448" t="s">
        <v>3075</v>
      </c>
      <c r="D2448">
        <v>3688452</v>
      </c>
      <c r="E2448" t="s">
        <v>1374</v>
      </c>
      <c r="F2448">
        <v>5.0999999999999996</v>
      </c>
      <c r="G2448" s="2">
        <v>42396.627453703702</v>
      </c>
      <c r="H2448" s="2">
        <v>44475.944305555553</v>
      </c>
    </row>
    <row r="2449" spans="1:8" x14ac:dyDescent="0.25">
      <c r="A2449" t="s">
        <v>5521</v>
      </c>
      <c r="B2449">
        <v>1639</v>
      </c>
      <c r="C2449" t="s">
        <v>3087</v>
      </c>
      <c r="D2449">
        <v>177194</v>
      </c>
      <c r="E2449" t="s">
        <v>1377</v>
      </c>
      <c r="F2449">
        <v>9.77</v>
      </c>
      <c r="G2449" s="2">
        <v>42662.40121527778</v>
      </c>
      <c r="H2449" s="2">
        <v>44887.812939814823</v>
      </c>
    </row>
    <row r="2450" spans="1:8" x14ac:dyDescent="0.25">
      <c r="A2450" t="s">
        <v>5522</v>
      </c>
      <c r="B2450">
        <v>1158</v>
      </c>
      <c r="C2450" t="s">
        <v>3075</v>
      </c>
      <c r="D2450">
        <v>1621506</v>
      </c>
      <c r="E2450" t="s">
        <v>1377</v>
      </c>
      <c r="F2450">
        <v>6.46</v>
      </c>
      <c r="G2450" s="2">
        <v>43154.675983796304</v>
      </c>
      <c r="H2450" s="2">
        <v>44922.719444444447</v>
      </c>
    </row>
    <row r="2451" spans="1:8" x14ac:dyDescent="0.25">
      <c r="A2451" t="s">
        <v>5523</v>
      </c>
      <c r="B2451">
        <v>2232</v>
      </c>
      <c r="C2451" t="s">
        <v>3068</v>
      </c>
      <c r="D2451">
        <v>1197381</v>
      </c>
      <c r="E2451" t="s">
        <v>1377</v>
      </c>
      <c r="F2451">
        <v>9.57</v>
      </c>
      <c r="G2451" s="2">
        <v>41099.057025462957</v>
      </c>
      <c r="H2451" s="2">
        <v>44577.116435185177</v>
      </c>
    </row>
    <row r="2452" spans="1:8" x14ac:dyDescent="0.25">
      <c r="A2452" t="s">
        <v>5524</v>
      </c>
      <c r="B2452">
        <v>1361</v>
      </c>
      <c r="C2452" t="s">
        <v>3087</v>
      </c>
      <c r="D2452">
        <v>4075412</v>
      </c>
      <c r="E2452" t="s">
        <v>1374</v>
      </c>
      <c r="F2452">
        <v>5.35</v>
      </c>
      <c r="G2452" s="2">
        <v>42837.055069444446</v>
      </c>
      <c r="H2452" s="2">
        <v>44690.464467592603</v>
      </c>
    </row>
    <row r="2453" spans="1:8" x14ac:dyDescent="0.25">
      <c r="A2453" t="s">
        <v>5525</v>
      </c>
      <c r="B2453">
        <v>1406</v>
      </c>
      <c r="C2453" t="s">
        <v>3075</v>
      </c>
      <c r="D2453">
        <v>4314942</v>
      </c>
      <c r="E2453" t="s">
        <v>3071</v>
      </c>
      <c r="F2453">
        <v>5.63</v>
      </c>
      <c r="G2453" s="2">
        <v>43450.044594907413</v>
      </c>
      <c r="H2453" s="2">
        <v>44701.162291666667</v>
      </c>
    </row>
    <row r="2454" spans="1:8" x14ac:dyDescent="0.25">
      <c r="A2454" t="s">
        <v>5526</v>
      </c>
      <c r="B2454">
        <v>1673</v>
      </c>
      <c r="C2454" t="s">
        <v>3087</v>
      </c>
      <c r="D2454">
        <v>3733463</v>
      </c>
      <c r="E2454" t="s">
        <v>1377</v>
      </c>
      <c r="F2454">
        <v>7.62</v>
      </c>
      <c r="G2454" s="2">
        <v>41163.271249999998</v>
      </c>
      <c r="H2454" s="2">
        <v>44465.253900462973</v>
      </c>
    </row>
    <row r="2455" spans="1:8" x14ac:dyDescent="0.25">
      <c r="A2455" t="s">
        <v>5527</v>
      </c>
      <c r="B2455">
        <v>2191</v>
      </c>
      <c r="C2455" t="s">
        <v>3075</v>
      </c>
      <c r="D2455">
        <v>3626914</v>
      </c>
      <c r="E2455" t="s">
        <v>1377</v>
      </c>
      <c r="F2455">
        <v>8.4</v>
      </c>
      <c r="G2455" s="2">
        <v>44749.694803240738</v>
      </c>
      <c r="H2455" s="2">
        <v>44852.204641203702</v>
      </c>
    </row>
    <row r="2456" spans="1:8" x14ac:dyDescent="0.25">
      <c r="A2456" t="s">
        <v>5528</v>
      </c>
      <c r="B2456">
        <v>1395</v>
      </c>
      <c r="C2456" t="s">
        <v>3080</v>
      </c>
      <c r="D2456">
        <v>3711692</v>
      </c>
      <c r="E2456" t="s">
        <v>3071</v>
      </c>
      <c r="F2456">
        <v>7.1</v>
      </c>
      <c r="G2456" s="2">
        <v>42842.18540509259</v>
      </c>
      <c r="H2456" s="2">
        <v>44983.272581018522</v>
      </c>
    </row>
    <row r="2457" spans="1:8" x14ac:dyDescent="0.25">
      <c r="A2457" t="s">
        <v>5529</v>
      </c>
      <c r="B2457">
        <v>2194</v>
      </c>
      <c r="C2457" t="s">
        <v>3075</v>
      </c>
      <c r="D2457">
        <v>3759484</v>
      </c>
      <c r="E2457" t="s">
        <v>1374</v>
      </c>
      <c r="F2457">
        <v>8.39</v>
      </c>
      <c r="G2457" s="2">
        <v>44598.215520833342</v>
      </c>
      <c r="H2457" s="2">
        <v>44997.698321759257</v>
      </c>
    </row>
    <row r="2458" spans="1:8" x14ac:dyDescent="0.25">
      <c r="A2458" t="s">
        <v>5530</v>
      </c>
      <c r="B2458">
        <v>2019</v>
      </c>
      <c r="C2458" t="s">
        <v>3087</v>
      </c>
      <c r="D2458">
        <v>4693336</v>
      </c>
      <c r="E2458" t="s">
        <v>3071</v>
      </c>
      <c r="F2458">
        <v>8.89</v>
      </c>
      <c r="G2458" s="2">
        <v>41742.023993055547</v>
      </c>
      <c r="H2458" s="2">
        <v>44651.597222222219</v>
      </c>
    </row>
    <row r="2459" spans="1:8" x14ac:dyDescent="0.25">
      <c r="A2459" t="s">
        <v>5531</v>
      </c>
      <c r="B2459">
        <v>1810</v>
      </c>
      <c r="C2459" t="s">
        <v>3075</v>
      </c>
      <c r="D2459">
        <v>4072092</v>
      </c>
      <c r="E2459" t="s">
        <v>3071</v>
      </c>
      <c r="F2459">
        <v>9.5</v>
      </c>
      <c r="G2459" s="2">
        <v>41605.301435185182</v>
      </c>
      <c r="H2459" s="2">
        <v>44516.500150462962</v>
      </c>
    </row>
    <row r="2460" spans="1:8" x14ac:dyDescent="0.25">
      <c r="A2460" t="s">
        <v>5532</v>
      </c>
      <c r="B2460">
        <v>1891</v>
      </c>
      <c r="C2460" t="s">
        <v>3077</v>
      </c>
      <c r="D2460">
        <v>963292</v>
      </c>
      <c r="E2460" t="s">
        <v>1374</v>
      </c>
      <c r="F2460">
        <v>5.2</v>
      </c>
      <c r="G2460" s="2">
        <v>44793.265439814822</v>
      </c>
      <c r="H2460" s="2">
        <v>44811.807604166657</v>
      </c>
    </row>
    <row r="2461" spans="1:8" x14ac:dyDescent="0.25">
      <c r="A2461" t="s">
        <v>5533</v>
      </c>
      <c r="B2461">
        <v>1946</v>
      </c>
      <c r="C2461" t="s">
        <v>3077</v>
      </c>
      <c r="D2461">
        <v>1870101</v>
      </c>
      <c r="E2461" t="s">
        <v>3071</v>
      </c>
      <c r="F2461">
        <v>7.17</v>
      </c>
      <c r="G2461" s="2">
        <v>43619.839050925933</v>
      </c>
      <c r="H2461" s="2">
        <v>44537.72550925926</v>
      </c>
    </row>
    <row r="2462" spans="1:8" x14ac:dyDescent="0.25">
      <c r="A2462" t="s">
        <v>5534</v>
      </c>
      <c r="B2462">
        <v>1792</v>
      </c>
      <c r="C2462" t="s">
        <v>3087</v>
      </c>
      <c r="D2462">
        <v>4783706</v>
      </c>
      <c r="E2462" t="s">
        <v>3071</v>
      </c>
      <c r="F2462">
        <v>5.65</v>
      </c>
      <c r="G2462" s="2">
        <v>44790.367442129631</v>
      </c>
      <c r="H2462" s="2">
        <v>44742.367442129631</v>
      </c>
    </row>
    <row r="2463" spans="1:8" x14ac:dyDescent="0.25">
      <c r="A2463" t="s">
        <v>5535</v>
      </c>
      <c r="B2463">
        <v>1070</v>
      </c>
      <c r="C2463" t="s">
        <v>3068</v>
      </c>
      <c r="D2463">
        <v>1434132</v>
      </c>
      <c r="E2463" t="s">
        <v>3071</v>
      </c>
      <c r="F2463">
        <v>5.3</v>
      </c>
      <c r="G2463" s="2">
        <v>43426.39744212963</v>
      </c>
      <c r="H2463" s="2">
        <v>44794.775902777779</v>
      </c>
    </row>
    <row r="2464" spans="1:8" x14ac:dyDescent="0.25">
      <c r="A2464" t="s">
        <v>5536</v>
      </c>
      <c r="B2464">
        <v>2060</v>
      </c>
      <c r="C2464" t="s">
        <v>3080</v>
      </c>
      <c r="D2464">
        <v>4475899</v>
      </c>
      <c r="E2464" t="s">
        <v>1374</v>
      </c>
      <c r="F2464">
        <v>5.49</v>
      </c>
      <c r="G2464" s="2">
        <v>40723.32236111111</v>
      </c>
      <c r="H2464" s="2">
        <v>44905.403715277767</v>
      </c>
    </row>
    <row r="2465" spans="1:8" x14ac:dyDescent="0.25">
      <c r="A2465" t="s">
        <v>5537</v>
      </c>
      <c r="B2465">
        <v>2124</v>
      </c>
      <c r="C2465" t="s">
        <v>3080</v>
      </c>
      <c r="D2465">
        <v>4828522</v>
      </c>
      <c r="E2465" t="s">
        <v>3071</v>
      </c>
      <c r="F2465">
        <v>8.43</v>
      </c>
      <c r="G2465" s="2">
        <v>43288.924178240741</v>
      </c>
      <c r="H2465" s="2">
        <v>44779.665162037039</v>
      </c>
    </row>
    <row r="2466" spans="1:8" x14ac:dyDescent="0.25">
      <c r="A2466" t="s">
        <v>5538</v>
      </c>
      <c r="B2466">
        <v>2465</v>
      </c>
      <c r="C2466" t="s">
        <v>3070</v>
      </c>
      <c r="D2466">
        <v>1507656</v>
      </c>
      <c r="E2466" t="s">
        <v>1374</v>
      </c>
      <c r="F2466">
        <v>9.9700000000000006</v>
      </c>
      <c r="G2466" s="2">
        <v>42023.101793981477</v>
      </c>
      <c r="H2466" s="2">
        <v>44672.627210648148</v>
      </c>
    </row>
    <row r="2467" spans="1:8" x14ac:dyDescent="0.25">
      <c r="A2467" t="s">
        <v>5539</v>
      </c>
      <c r="B2467">
        <v>1335</v>
      </c>
      <c r="C2467" t="s">
        <v>3070</v>
      </c>
      <c r="D2467">
        <v>2385600</v>
      </c>
      <c r="E2467" t="s">
        <v>3071</v>
      </c>
      <c r="F2467">
        <v>5.25</v>
      </c>
      <c r="G2467" s="2">
        <v>42947.77752314815</v>
      </c>
      <c r="H2467" s="2">
        <v>44638.871168981481</v>
      </c>
    </row>
    <row r="2468" spans="1:8" x14ac:dyDescent="0.25">
      <c r="A2468" t="s">
        <v>5540</v>
      </c>
      <c r="B2468">
        <v>2486</v>
      </c>
      <c r="C2468" t="s">
        <v>3075</v>
      </c>
      <c r="D2468">
        <v>2214451</v>
      </c>
      <c r="E2468" t="s">
        <v>3071</v>
      </c>
      <c r="F2468">
        <v>6.37</v>
      </c>
      <c r="G2468" s="2">
        <v>41980.553668981483</v>
      </c>
      <c r="H2468" s="2">
        <v>44882.302025462966</v>
      </c>
    </row>
    <row r="2469" spans="1:8" x14ac:dyDescent="0.25">
      <c r="A2469" t="s">
        <v>5541</v>
      </c>
      <c r="B2469">
        <v>2392</v>
      </c>
      <c r="C2469" t="s">
        <v>3075</v>
      </c>
      <c r="D2469">
        <v>195098</v>
      </c>
      <c r="E2469" t="s">
        <v>3071</v>
      </c>
      <c r="F2469">
        <v>7.94</v>
      </c>
      <c r="G2469" s="2">
        <v>43993.444745370369</v>
      </c>
      <c r="H2469" s="2">
        <v>44842.754328703697</v>
      </c>
    </row>
    <row r="2470" spans="1:8" x14ac:dyDescent="0.25">
      <c r="A2470" t="s">
        <v>5542</v>
      </c>
      <c r="B2470">
        <v>1650</v>
      </c>
      <c r="C2470" t="s">
        <v>3087</v>
      </c>
      <c r="D2470">
        <v>3994372</v>
      </c>
      <c r="E2470" t="s">
        <v>1377</v>
      </c>
      <c r="F2470">
        <v>6.62</v>
      </c>
      <c r="G2470" s="2">
        <v>43123.422974537039</v>
      </c>
      <c r="H2470" s="2">
        <v>44716.155405092592</v>
      </c>
    </row>
    <row r="2471" spans="1:8" x14ac:dyDescent="0.25">
      <c r="A2471" t="s">
        <v>5543</v>
      </c>
      <c r="B2471">
        <v>1529</v>
      </c>
      <c r="C2471" t="s">
        <v>3087</v>
      </c>
      <c r="D2471">
        <v>3144474</v>
      </c>
      <c r="E2471" t="s">
        <v>1377</v>
      </c>
      <c r="F2471">
        <v>6.37</v>
      </c>
      <c r="G2471" s="2">
        <v>44766.293206018519</v>
      </c>
      <c r="H2471" s="2">
        <v>44777.383067129631</v>
      </c>
    </row>
    <row r="2472" spans="1:8" x14ac:dyDescent="0.25">
      <c r="A2472" t="s">
        <v>5544</v>
      </c>
      <c r="B2472">
        <v>1568</v>
      </c>
      <c r="C2472" t="s">
        <v>3068</v>
      </c>
      <c r="D2472">
        <v>547587</v>
      </c>
      <c r="E2472" t="s">
        <v>3071</v>
      </c>
      <c r="F2472">
        <v>6.24</v>
      </c>
      <c r="G2472" s="2">
        <v>40879.930243055547</v>
      </c>
      <c r="H2472" s="2">
        <v>44857.049259259264</v>
      </c>
    </row>
    <row r="2473" spans="1:8" x14ac:dyDescent="0.25">
      <c r="A2473" t="s">
        <v>5545</v>
      </c>
      <c r="B2473">
        <v>2132</v>
      </c>
      <c r="C2473" t="s">
        <v>3080</v>
      </c>
      <c r="D2473">
        <v>1945789</v>
      </c>
      <c r="E2473" t="s">
        <v>1374</v>
      </c>
      <c r="F2473">
        <v>5.94</v>
      </c>
      <c r="G2473" s="2">
        <v>40542.695590277777</v>
      </c>
      <c r="H2473" s="2">
        <v>45024.966400462959</v>
      </c>
    </row>
    <row r="2474" spans="1:8" x14ac:dyDescent="0.25">
      <c r="A2474" t="s">
        <v>5546</v>
      </c>
      <c r="B2474">
        <v>1638</v>
      </c>
      <c r="C2474" t="s">
        <v>3070</v>
      </c>
      <c r="D2474">
        <v>2377245</v>
      </c>
      <c r="E2474" t="s">
        <v>3071</v>
      </c>
      <c r="F2474">
        <v>8.8000000000000007</v>
      </c>
      <c r="G2474" s="2">
        <v>42046.438587962963</v>
      </c>
      <c r="H2474" s="2">
        <v>45112.26935185185</v>
      </c>
    </row>
    <row r="2475" spans="1:8" x14ac:dyDescent="0.25">
      <c r="A2475" t="s">
        <v>5547</v>
      </c>
      <c r="B2475">
        <v>1383</v>
      </c>
      <c r="C2475" t="s">
        <v>3087</v>
      </c>
      <c r="D2475">
        <v>3865105</v>
      </c>
      <c r="E2475" t="s">
        <v>1377</v>
      </c>
      <c r="F2475">
        <v>6.51</v>
      </c>
      <c r="G2475" s="2">
        <v>39932.54178240741</v>
      </c>
      <c r="H2475" s="2">
        <v>44592.518495370372</v>
      </c>
    </row>
    <row r="2476" spans="1:8" x14ac:dyDescent="0.25">
      <c r="A2476" t="s">
        <v>5548</v>
      </c>
      <c r="B2476">
        <v>1754</v>
      </c>
      <c r="C2476" t="s">
        <v>3068</v>
      </c>
      <c r="D2476">
        <v>1438933</v>
      </c>
      <c r="E2476" t="s">
        <v>1377</v>
      </c>
      <c r="F2476">
        <v>5.34</v>
      </c>
      <c r="G2476" s="2">
        <v>43699.493738425917</v>
      </c>
      <c r="H2476" s="2">
        <v>44572.079236111109</v>
      </c>
    </row>
    <row r="2477" spans="1:8" x14ac:dyDescent="0.25">
      <c r="A2477" t="s">
        <v>5549</v>
      </c>
      <c r="B2477">
        <v>1193</v>
      </c>
      <c r="C2477" t="s">
        <v>3070</v>
      </c>
      <c r="D2477">
        <v>709219</v>
      </c>
      <c r="E2477" t="s">
        <v>1377</v>
      </c>
      <c r="F2477">
        <v>8.7100000000000009</v>
      </c>
      <c r="G2477" s="2">
        <v>42687.127615740741</v>
      </c>
      <c r="H2477" s="2">
        <v>44893.432592592602</v>
      </c>
    </row>
    <row r="2478" spans="1:8" x14ac:dyDescent="0.25">
      <c r="A2478" t="s">
        <v>5550</v>
      </c>
      <c r="B2478">
        <v>1023</v>
      </c>
      <c r="C2478" t="s">
        <v>3080</v>
      </c>
      <c r="D2478">
        <v>2779368</v>
      </c>
      <c r="E2478" t="s">
        <v>1374</v>
      </c>
      <c r="F2478">
        <v>8.14</v>
      </c>
      <c r="G2478" s="2">
        <v>40199.106319444443</v>
      </c>
      <c r="H2478" s="2">
        <v>44944.622511574067</v>
      </c>
    </row>
    <row r="2479" spans="1:8" x14ac:dyDescent="0.25">
      <c r="A2479" t="s">
        <v>5551</v>
      </c>
      <c r="B2479">
        <v>2127</v>
      </c>
      <c r="C2479" t="s">
        <v>3070</v>
      </c>
      <c r="D2479">
        <v>1376616</v>
      </c>
      <c r="E2479" t="s">
        <v>1377</v>
      </c>
      <c r="F2479">
        <v>7.14</v>
      </c>
      <c r="G2479" s="2">
        <v>40631.749085648153</v>
      </c>
      <c r="H2479" s="2">
        <v>45091.765405092592</v>
      </c>
    </row>
    <row r="2480" spans="1:8" x14ac:dyDescent="0.25">
      <c r="A2480" t="s">
        <v>5552</v>
      </c>
      <c r="B2480">
        <v>2230</v>
      </c>
      <c r="C2480" t="s">
        <v>3068</v>
      </c>
      <c r="D2480">
        <v>3847238</v>
      </c>
      <c r="E2480" t="s">
        <v>3071</v>
      </c>
      <c r="F2480">
        <v>5.34</v>
      </c>
      <c r="G2480" s="2">
        <v>41135.266168981478</v>
      </c>
      <c r="H2480" s="2">
        <v>45129.011678240742</v>
      </c>
    </row>
    <row r="2481" spans="1:8" x14ac:dyDescent="0.25">
      <c r="A2481" t="s">
        <v>5553</v>
      </c>
      <c r="B2481">
        <v>1432</v>
      </c>
      <c r="C2481" t="s">
        <v>3075</v>
      </c>
      <c r="D2481">
        <v>2615088</v>
      </c>
      <c r="E2481" t="s">
        <v>1377</v>
      </c>
      <c r="F2481">
        <v>8.34</v>
      </c>
      <c r="G2481" s="2">
        <v>42889.747233796297</v>
      </c>
      <c r="H2481" s="2">
        <v>44775.770416666674</v>
      </c>
    </row>
    <row r="2482" spans="1:8" x14ac:dyDescent="0.25">
      <c r="A2482" t="s">
        <v>5554</v>
      </c>
      <c r="B2482">
        <v>1465</v>
      </c>
      <c r="C2482" t="s">
        <v>3070</v>
      </c>
      <c r="D2482">
        <v>4132116</v>
      </c>
      <c r="E2482" t="s">
        <v>3071</v>
      </c>
      <c r="F2482">
        <v>6.5</v>
      </c>
      <c r="G2482" s="2">
        <v>40594.64916666667</v>
      </c>
      <c r="H2482" s="2">
        <v>44552.735532407409</v>
      </c>
    </row>
    <row r="2483" spans="1:8" x14ac:dyDescent="0.25">
      <c r="A2483" t="s">
        <v>5555</v>
      </c>
      <c r="B2483">
        <v>1870</v>
      </c>
      <c r="C2483" t="s">
        <v>3080</v>
      </c>
      <c r="D2483">
        <v>4824475</v>
      </c>
      <c r="E2483" t="s">
        <v>1377</v>
      </c>
      <c r="F2483">
        <v>9.4</v>
      </c>
      <c r="G2483" s="2">
        <v>40888.00304398148</v>
      </c>
      <c r="H2483" s="2">
        <v>44803.552731481483</v>
      </c>
    </row>
    <row r="2484" spans="1:8" x14ac:dyDescent="0.25">
      <c r="A2484" t="s">
        <v>5556</v>
      </c>
      <c r="B2484">
        <v>1138</v>
      </c>
      <c r="C2484" t="s">
        <v>3070</v>
      </c>
      <c r="D2484">
        <v>889070</v>
      </c>
      <c r="E2484" t="s">
        <v>1377</v>
      </c>
      <c r="F2484">
        <v>8.82</v>
      </c>
      <c r="G2484" s="2">
        <v>40616.856099537043</v>
      </c>
      <c r="H2484" s="2">
        <v>45090.942349537043</v>
      </c>
    </row>
    <row r="2485" spans="1:8" x14ac:dyDescent="0.25">
      <c r="A2485" t="s">
        <v>5557</v>
      </c>
      <c r="B2485">
        <v>2309</v>
      </c>
      <c r="C2485" t="s">
        <v>3077</v>
      </c>
      <c r="D2485">
        <v>2871794</v>
      </c>
      <c r="E2485" t="s">
        <v>3071</v>
      </c>
      <c r="F2485">
        <v>5.85</v>
      </c>
      <c r="G2485" s="2">
        <v>43808.07984953704</v>
      </c>
      <c r="H2485" s="2">
        <v>45091.387523148151</v>
      </c>
    </row>
    <row r="2486" spans="1:8" x14ac:dyDescent="0.25">
      <c r="A2486" t="s">
        <v>5558</v>
      </c>
      <c r="B2486">
        <v>1363</v>
      </c>
      <c r="C2486" t="s">
        <v>3077</v>
      </c>
      <c r="D2486">
        <v>4538108</v>
      </c>
      <c r="E2486" t="s">
        <v>3071</v>
      </c>
      <c r="F2486">
        <v>6.84</v>
      </c>
      <c r="G2486" s="2">
        <v>43807.044560185182</v>
      </c>
      <c r="H2486" s="2">
        <v>44861.996238425927</v>
      </c>
    </row>
    <row r="2487" spans="1:8" x14ac:dyDescent="0.25">
      <c r="A2487" t="s">
        <v>5559</v>
      </c>
      <c r="B2487">
        <v>1651</v>
      </c>
      <c r="C2487" t="s">
        <v>3068</v>
      </c>
      <c r="D2487">
        <v>1102166</v>
      </c>
      <c r="E2487" t="s">
        <v>3071</v>
      </c>
      <c r="F2487">
        <v>5.0999999999999996</v>
      </c>
      <c r="G2487" s="2">
        <v>41299.950046296297</v>
      </c>
      <c r="H2487" s="2">
        <v>45085.656238425923</v>
      </c>
    </row>
    <row r="2488" spans="1:8" x14ac:dyDescent="0.25">
      <c r="A2488" t="s">
        <v>5560</v>
      </c>
      <c r="B2488">
        <v>1657</v>
      </c>
      <c r="C2488" t="s">
        <v>3075</v>
      </c>
      <c r="D2488">
        <v>3316858</v>
      </c>
      <c r="E2488" t="s">
        <v>3071</v>
      </c>
      <c r="F2488">
        <v>6.17</v>
      </c>
      <c r="G2488" s="2">
        <v>40138.244259259263</v>
      </c>
      <c r="H2488" s="2">
        <v>44487.84884259259</v>
      </c>
    </row>
    <row r="2489" spans="1:8" x14ac:dyDescent="0.25">
      <c r="A2489" t="s">
        <v>5561</v>
      </c>
      <c r="B2489">
        <v>1362</v>
      </c>
      <c r="C2489" t="s">
        <v>3070</v>
      </c>
      <c r="D2489">
        <v>3921062</v>
      </c>
      <c r="E2489" t="s">
        <v>1374</v>
      </c>
      <c r="F2489">
        <v>5.5</v>
      </c>
      <c r="G2489" s="2">
        <v>43881.766435185193</v>
      </c>
      <c r="H2489" s="2">
        <v>44749.804606481477</v>
      </c>
    </row>
    <row r="2490" spans="1:8" x14ac:dyDescent="0.25">
      <c r="A2490" t="s">
        <v>5562</v>
      </c>
      <c r="B2490">
        <v>2307</v>
      </c>
      <c r="C2490" t="s">
        <v>3087</v>
      </c>
      <c r="D2490">
        <v>1662199</v>
      </c>
      <c r="E2490" t="s">
        <v>1374</v>
      </c>
      <c r="F2490">
        <v>8.2100000000000009</v>
      </c>
      <c r="G2490" s="2">
        <v>42400.059756944444</v>
      </c>
      <c r="H2490" s="2">
        <v>44994.100277777783</v>
      </c>
    </row>
    <row r="2491" spans="1:8" x14ac:dyDescent="0.25">
      <c r="A2491" t="s">
        <v>5563</v>
      </c>
      <c r="B2491">
        <v>1802</v>
      </c>
      <c r="C2491" t="s">
        <v>3068</v>
      </c>
      <c r="D2491">
        <v>3540473</v>
      </c>
      <c r="E2491" t="s">
        <v>1377</v>
      </c>
      <c r="F2491">
        <v>9.34</v>
      </c>
      <c r="G2491" s="2">
        <v>40928.479444444441</v>
      </c>
      <c r="H2491" s="2">
        <v>44643.49827546296</v>
      </c>
    </row>
    <row r="2492" spans="1:8" x14ac:dyDescent="0.25">
      <c r="A2492" t="s">
        <v>5564</v>
      </c>
      <c r="B2492">
        <v>1879</v>
      </c>
      <c r="C2492" t="s">
        <v>3070</v>
      </c>
      <c r="D2492">
        <v>4372574</v>
      </c>
      <c r="E2492" t="s">
        <v>1374</v>
      </c>
      <c r="F2492">
        <v>9.42</v>
      </c>
      <c r="G2492" s="2">
        <v>44353.447465277779</v>
      </c>
      <c r="H2492" s="2">
        <v>44940.199432870373</v>
      </c>
    </row>
    <row r="2493" spans="1:8" x14ac:dyDescent="0.25">
      <c r="A2493" t="s">
        <v>5565</v>
      </c>
      <c r="B2493">
        <v>2292</v>
      </c>
      <c r="C2493" t="s">
        <v>3087</v>
      </c>
      <c r="D2493">
        <v>912096</v>
      </c>
      <c r="E2493" t="s">
        <v>1377</v>
      </c>
      <c r="F2493">
        <v>9.2899999999999991</v>
      </c>
      <c r="G2493" s="2">
        <v>42716.240474537037</v>
      </c>
      <c r="H2493" s="2">
        <v>45108.534074074072</v>
      </c>
    </row>
    <row r="2494" spans="1:8" x14ac:dyDescent="0.25">
      <c r="A2494" t="s">
        <v>5566</v>
      </c>
      <c r="B2494">
        <v>1092</v>
      </c>
      <c r="C2494" t="s">
        <v>3080</v>
      </c>
      <c r="D2494">
        <v>1916262</v>
      </c>
      <c r="E2494" t="s">
        <v>3071</v>
      </c>
      <c r="F2494">
        <v>7.72</v>
      </c>
      <c r="G2494" s="2">
        <v>43588.097731481481</v>
      </c>
      <c r="H2494" s="2">
        <v>44783.610879629632</v>
      </c>
    </row>
    <row r="2495" spans="1:8" x14ac:dyDescent="0.25">
      <c r="A2495" t="s">
        <v>5567</v>
      </c>
      <c r="B2495">
        <v>1058</v>
      </c>
      <c r="C2495" t="s">
        <v>3077</v>
      </c>
      <c r="D2495">
        <v>1455490</v>
      </c>
      <c r="E2495" t="s">
        <v>3071</v>
      </c>
      <c r="F2495">
        <v>5.26</v>
      </c>
      <c r="G2495" s="2">
        <v>44018.091296296298</v>
      </c>
      <c r="H2495" s="2">
        <v>45011.525717592587</v>
      </c>
    </row>
    <row r="2496" spans="1:8" x14ac:dyDescent="0.25">
      <c r="A2496" t="s">
        <v>5568</v>
      </c>
      <c r="B2496">
        <v>2476</v>
      </c>
      <c r="C2496" t="s">
        <v>3075</v>
      </c>
      <c r="D2496">
        <v>4499080</v>
      </c>
      <c r="E2496" t="s">
        <v>1374</v>
      </c>
      <c r="F2496">
        <v>8.33</v>
      </c>
      <c r="G2496" s="2">
        <v>44167.75340277778</v>
      </c>
      <c r="H2496" s="2">
        <v>44911.487928240742</v>
      </c>
    </row>
    <row r="2497" spans="1:8" x14ac:dyDescent="0.25">
      <c r="A2497" t="s">
        <v>5569</v>
      </c>
      <c r="B2497">
        <v>1547</v>
      </c>
      <c r="C2497" t="s">
        <v>3075</v>
      </c>
      <c r="D2497">
        <v>1689174</v>
      </c>
      <c r="E2497" t="s">
        <v>3071</v>
      </c>
      <c r="F2497">
        <v>8.33</v>
      </c>
      <c r="G2497" s="2">
        <v>44371.019791666673</v>
      </c>
      <c r="H2497" s="2">
        <v>44840.230115740742</v>
      </c>
    </row>
    <row r="2498" spans="1:8" x14ac:dyDescent="0.25">
      <c r="A2498" t="s">
        <v>5570</v>
      </c>
      <c r="B2498">
        <v>1801</v>
      </c>
      <c r="C2498" t="s">
        <v>3070</v>
      </c>
      <c r="D2498">
        <v>1316811</v>
      </c>
      <c r="E2498" t="s">
        <v>1377</v>
      </c>
      <c r="F2498">
        <v>5.8</v>
      </c>
      <c r="G2498" s="2">
        <v>41256.538842592592</v>
      </c>
      <c r="H2498" s="2">
        <v>44633.66202546296</v>
      </c>
    </row>
    <row r="2499" spans="1:8" x14ac:dyDescent="0.25">
      <c r="A2499" t="s">
        <v>5571</v>
      </c>
      <c r="B2499">
        <v>1173</v>
      </c>
      <c r="C2499" t="s">
        <v>3070</v>
      </c>
      <c r="D2499">
        <v>1597381</v>
      </c>
      <c r="E2499" t="s">
        <v>1374</v>
      </c>
      <c r="F2499">
        <v>6.51</v>
      </c>
      <c r="G2499" s="2">
        <v>41970.164490740739</v>
      </c>
      <c r="H2499" s="2">
        <v>44754.736562500002</v>
      </c>
    </row>
    <row r="2500" spans="1:8" x14ac:dyDescent="0.25">
      <c r="A2500" t="s">
        <v>5572</v>
      </c>
      <c r="B2500">
        <v>1469</v>
      </c>
      <c r="C2500" t="s">
        <v>3077</v>
      </c>
      <c r="D2500">
        <v>4377379</v>
      </c>
      <c r="E2500" t="s">
        <v>1374</v>
      </c>
      <c r="F2500">
        <v>9.1199999999999992</v>
      </c>
      <c r="G2500" s="2">
        <v>41683.109039351853</v>
      </c>
      <c r="H2500" s="2">
        <v>44957.926527777781</v>
      </c>
    </row>
    <row r="2501" spans="1:8" x14ac:dyDescent="0.25">
      <c r="A2501" t="s">
        <v>5573</v>
      </c>
      <c r="B2501">
        <v>1514</v>
      </c>
      <c r="C2501" t="s">
        <v>3080</v>
      </c>
      <c r="D2501">
        <v>678168</v>
      </c>
      <c r="E2501" t="s">
        <v>3071</v>
      </c>
      <c r="F2501">
        <v>9.56</v>
      </c>
      <c r="G2501" s="2">
        <v>41295.672719907408</v>
      </c>
      <c r="H2501" s="2">
        <v>44780.932303240741</v>
      </c>
    </row>
    <row r="2502" spans="1:8" x14ac:dyDescent="0.25">
      <c r="A2502" t="s">
        <v>5574</v>
      </c>
      <c r="B2502">
        <v>2410</v>
      </c>
      <c r="C2502" t="s">
        <v>3077</v>
      </c>
      <c r="D2502">
        <v>158815</v>
      </c>
      <c r="E2502" t="s">
        <v>1377</v>
      </c>
      <c r="F2502">
        <v>5.3</v>
      </c>
      <c r="G2502" s="2">
        <v>43243.972500000003</v>
      </c>
      <c r="H2502" s="2">
        <v>44689.271331018521</v>
      </c>
    </row>
    <row r="2503" spans="1:8" x14ac:dyDescent="0.25">
      <c r="A2503" t="s">
        <v>5575</v>
      </c>
      <c r="B2503">
        <v>1425</v>
      </c>
      <c r="C2503" t="s">
        <v>3087</v>
      </c>
      <c r="D2503">
        <v>3748279</v>
      </c>
      <c r="E2503" t="s">
        <v>1377</v>
      </c>
      <c r="F2503">
        <v>7</v>
      </c>
      <c r="G2503" s="2">
        <v>44485.380601851852</v>
      </c>
      <c r="H2503" s="2">
        <v>44676.788217592592</v>
      </c>
    </row>
    <row r="2504" spans="1:8" x14ac:dyDescent="0.25">
      <c r="A2504" t="s">
        <v>5576</v>
      </c>
      <c r="B2504">
        <v>1739</v>
      </c>
      <c r="C2504" t="s">
        <v>3068</v>
      </c>
      <c r="D2504">
        <v>2360500</v>
      </c>
      <c r="E2504" t="s">
        <v>3071</v>
      </c>
      <c r="F2504">
        <v>6.16</v>
      </c>
      <c r="G2504" s="2">
        <v>44493.467881944453</v>
      </c>
      <c r="H2504" s="2">
        <v>44637.379016203697</v>
      </c>
    </row>
    <row r="2505" spans="1:8" x14ac:dyDescent="0.25">
      <c r="A2505" t="s">
        <v>5577</v>
      </c>
      <c r="B2505">
        <v>1529</v>
      </c>
      <c r="C2505" t="s">
        <v>3075</v>
      </c>
      <c r="D2505">
        <v>1384560</v>
      </c>
      <c r="E2505" t="s">
        <v>1377</v>
      </c>
      <c r="F2505">
        <v>5.29</v>
      </c>
      <c r="G2505" s="2">
        <v>41262.790219907409</v>
      </c>
      <c r="H2505" s="2">
        <v>44605.757777777777</v>
      </c>
    </row>
    <row r="2506" spans="1:8" x14ac:dyDescent="0.25">
      <c r="A2506" t="s">
        <v>5578</v>
      </c>
      <c r="B2506">
        <v>1048</v>
      </c>
      <c r="C2506" t="s">
        <v>3075</v>
      </c>
      <c r="D2506">
        <v>3575639</v>
      </c>
      <c r="E2506" t="s">
        <v>3071</v>
      </c>
      <c r="F2506">
        <v>9.18</v>
      </c>
      <c r="G2506" s="2">
        <v>42014.983159722222</v>
      </c>
      <c r="H2506" s="2">
        <v>44832.330196759263</v>
      </c>
    </row>
    <row r="2507" spans="1:8" x14ac:dyDescent="0.25">
      <c r="A2507" t="s">
        <v>5579</v>
      </c>
      <c r="B2507">
        <v>1486</v>
      </c>
      <c r="C2507" t="s">
        <v>3075</v>
      </c>
      <c r="D2507">
        <v>2137757</v>
      </c>
      <c r="E2507" t="s">
        <v>1377</v>
      </c>
      <c r="F2507">
        <v>9.69</v>
      </c>
      <c r="G2507" s="2">
        <v>44175.085347222222</v>
      </c>
      <c r="H2507" s="2">
        <v>44958.717222222222</v>
      </c>
    </row>
    <row r="2508" spans="1:8" x14ac:dyDescent="0.25">
      <c r="A2508" t="s">
        <v>5580</v>
      </c>
      <c r="B2508">
        <v>1656</v>
      </c>
      <c r="C2508" t="s">
        <v>3070</v>
      </c>
      <c r="D2508">
        <v>2290291</v>
      </c>
      <c r="E2508" t="s">
        <v>1374</v>
      </c>
      <c r="F2508">
        <v>7.41</v>
      </c>
      <c r="G2508" s="2">
        <v>44589.751099537039</v>
      </c>
      <c r="H2508" s="2">
        <v>44646.147083333337</v>
      </c>
    </row>
    <row r="2509" spans="1:8" x14ac:dyDescent="0.25">
      <c r="A2509" t="s">
        <v>5581</v>
      </c>
      <c r="B2509">
        <v>1349</v>
      </c>
      <c r="C2509" t="s">
        <v>3087</v>
      </c>
      <c r="D2509">
        <v>2948559</v>
      </c>
      <c r="E2509" t="s">
        <v>1377</v>
      </c>
      <c r="F2509">
        <v>9.9</v>
      </c>
      <c r="G2509" s="2">
        <v>42084.432650462957</v>
      </c>
      <c r="H2509" s="2">
        <v>44713.938634259262</v>
      </c>
    </row>
    <row r="2510" spans="1:8" x14ac:dyDescent="0.25">
      <c r="A2510" t="s">
        <v>5582</v>
      </c>
      <c r="B2510">
        <v>2335</v>
      </c>
      <c r="C2510" t="s">
        <v>3068</v>
      </c>
      <c r="D2510">
        <v>4410618</v>
      </c>
      <c r="E2510" t="s">
        <v>1374</v>
      </c>
      <c r="F2510">
        <v>8.1999999999999993</v>
      </c>
      <c r="G2510" s="2">
        <v>42926.677349537043</v>
      </c>
      <c r="H2510" s="2">
        <v>45078.846921296303</v>
      </c>
    </row>
    <row r="2511" spans="1:8" x14ac:dyDescent="0.25">
      <c r="A2511" t="s">
        <v>5583</v>
      </c>
      <c r="B2511">
        <v>1891</v>
      </c>
      <c r="C2511" t="s">
        <v>3075</v>
      </c>
      <c r="D2511">
        <v>1812285</v>
      </c>
      <c r="E2511" t="s">
        <v>1377</v>
      </c>
      <c r="F2511">
        <v>8.94</v>
      </c>
      <c r="G2511" s="2">
        <v>40235.70480324074</v>
      </c>
      <c r="H2511" s="2">
        <v>45132.566863425927</v>
      </c>
    </row>
    <row r="2512" spans="1:8" x14ac:dyDescent="0.25">
      <c r="A2512" t="s">
        <v>5584</v>
      </c>
      <c r="B2512">
        <v>1902</v>
      </c>
      <c r="C2512" t="s">
        <v>3070</v>
      </c>
      <c r="D2512">
        <v>2012116</v>
      </c>
      <c r="E2512" t="s">
        <v>3071</v>
      </c>
      <c r="F2512">
        <v>9.24</v>
      </c>
      <c r="G2512" s="2">
        <v>43626.83730324074</v>
      </c>
      <c r="H2512" s="2">
        <v>44903.328668981478</v>
      </c>
    </row>
    <row r="2513" spans="1:8" x14ac:dyDescent="0.25">
      <c r="A2513" t="s">
        <v>5585</v>
      </c>
      <c r="B2513">
        <v>1938</v>
      </c>
      <c r="C2513" t="s">
        <v>3068</v>
      </c>
      <c r="D2513">
        <v>1939052</v>
      </c>
      <c r="E2513" t="s">
        <v>1377</v>
      </c>
      <c r="F2513">
        <v>6.81</v>
      </c>
      <c r="G2513" s="2">
        <v>43240.468854166669</v>
      </c>
      <c r="H2513" s="2">
        <v>44724.745613425926</v>
      </c>
    </row>
    <row r="2514" spans="1:8" x14ac:dyDescent="0.25">
      <c r="A2514" t="s">
        <v>5586</v>
      </c>
      <c r="B2514">
        <v>1751</v>
      </c>
      <c r="C2514" t="s">
        <v>3080</v>
      </c>
      <c r="D2514">
        <v>3639752</v>
      </c>
      <c r="E2514" t="s">
        <v>1377</v>
      </c>
      <c r="F2514">
        <v>8.2200000000000006</v>
      </c>
      <c r="G2514" s="2">
        <v>42546.179618055547</v>
      </c>
      <c r="H2514" s="2">
        <v>44641.031446759262</v>
      </c>
    </row>
    <row r="2515" spans="1:8" x14ac:dyDescent="0.25">
      <c r="A2515" t="s">
        <v>5587</v>
      </c>
      <c r="B2515">
        <v>2140</v>
      </c>
      <c r="C2515" t="s">
        <v>3077</v>
      </c>
      <c r="D2515">
        <v>1499373</v>
      </c>
      <c r="E2515" t="s">
        <v>1377</v>
      </c>
      <c r="F2515">
        <v>6.78</v>
      </c>
      <c r="G2515" s="2">
        <v>40992.973414351851</v>
      </c>
      <c r="H2515" s="2">
        <v>44597.201944444438</v>
      </c>
    </row>
    <row r="2516" spans="1:8" x14ac:dyDescent="0.25">
      <c r="A2516" t="s">
        <v>5588</v>
      </c>
      <c r="B2516">
        <v>1493</v>
      </c>
      <c r="C2516" t="s">
        <v>3077</v>
      </c>
      <c r="D2516">
        <v>2204893</v>
      </c>
      <c r="E2516" t="s">
        <v>1377</v>
      </c>
      <c r="F2516">
        <v>5.78</v>
      </c>
      <c r="G2516" s="2">
        <v>40358.215451388889</v>
      </c>
      <c r="H2516" s="2">
        <v>44636.306967592587</v>
      </c>
    </row>
    <row r="2517" spans="1:8" x14ac:dyDescent="0.25">
      <c r="A2517" t="s">
        <v>5589</v>
      </c>
      <c r="B2517">
        <v>1854</v>
      </c>
      <c r="C2517" t="s">
        <v>3087</v>
      </c>
      <c r="D2517">
        <v>546569</v>
      </c>
      <c r="E2517" t="s">
        <v>1377</v>
      </c>
      <c r="F2517">
        <v>7.84</v>
      </c>
      <c r="G2517" s="2">
        <v>42806.33084490741</v>
      </c>
      <c r="H2517" s="2">
        <v>44502.403796296298</v>
      </c>
    </row>
    <row r="2518" spans="1:8" x14ac:dyDescent="0.25">
      <c r="A2518" t="s">
        <v>5590</v>
      </c>
      <c r="B2518">
        <v>2188</v>
      </c>
      <c r="C2518" t="s">
        <v>3068</v>
      </c>
      <c r="D2518">
        <v>3486909</v>
      </c>
      <c r="E2518" t="s">
        <v>3071</v>
      </c>
      <c r="F2518">
        <v>6.1</v>
      </c>
      <c r="G2518" s="2">
        <v>42699.002453703702</v>
      </c>
      <c r="H2518" s="2">
        <v>44928.858680555553</v>
      </c>
    </row>
    <row r="2519" spans="1:8" x14ac:dyDescent="0.25">
      <c r="A2519" t="s">
        <v>5591</v>
      </c>
      <c r="B2519">
        <v>1656</v>
      </c>
      <c r="C2519" t="s">
        <v>3068</v>
      </c>
      <c r="D2519">
        <v>4108925</v>
      </c>
      <c r="E2519" t="s">
        <v>1374</v>
      </c>
      <c r="F2519">
        <v>7.65</v>
      </c>
      <c r="G2519" s="2">
        <v>43640.166122685187</v>
      </c>
      <c r="H2519" s="2">
        <v>44685.713472222233</v>
      </c>
    </row>
    <row r="2520" spans="1:8" x14ac:dyDescent="0.25">
      <c r="A2520" t="s">
        <v>5592</v>
      </c>
      <c r="B2520">
        <v>1640</v>
      </c>
      <c r="C2520" t="s">
        <v>3087</v>
      </c>
      <c r="D2520">
        <v>4007535</v>
      </c>
      <c r="E2520" t="s">
        <v>1374</v>
      </c>
      <c r="F2520">
        <v>7.49</v>
      </c>
      <c r="G2520" s="2">
        <v>42859.278564814813</v>
      </c>
      <c r="H2520" s="2">
        <v>44998.857800925929</v>
      </c>
    </row>
    <row r="2521" spans="1:8" x14ac:dyDescent="0.25">
      <c r="A2521" t="s">
        <v>5593</v>
      </c>
      <c r="B2521">
        <v>1292</v>
      </c>
      <c r="C2521" t="s">
        <v>3070</v>
      </c>
      <c r="D2521">
        <v>2953844</v>
      </c>
      <c r="E2521" t="s">
        <v>1377</v>
      </c>
      <c r="F2521">
        <v>8.2100000000000009</v>
      </c>
      <c r="G2521" s="2">
        <v>41187.13013888889</v>
      </c>
      <c r="H2521" s="2">
        <v>45090.529004629629</v>
      </c>
    </row>
    <row r="2522" spans="1:8" x14ac:dyDescent="0.25">
      <c r="A2522" t="s">
        <v>5594</v>
      </c>
      <c r="B2522">
        <v>1573</v>
      </c>
      <c r="C2522" t="s">
        <v>3077</v>
      </c>
      <c r="D2522">
        <v>4732037</v>
      </c>
      <c r="E2522" t="s">
        <v>1374</v>
      </c>
      <c r="F2522">
        <v>9.9499999999999993</v>
      </c>
      <c r="G2522" s="2">
        <v>41060.307476851849</v>
      </c>
      <c r="H2522" s="2">
        <v>44776.263993055552</v>
      </c>
    </row>
    <row r="2523" spans="1:8" x14ac:dyDescent="0.25">
      <c r="A2523" t="s">
        <v>5595</v>
      </c>
      <c r="B2523">
        <v>1150</v>
      </c>
      <c r="C2523" t="s">
        <v>3080</v>
      </c>
      <c r="D2523">
        <v>2496924</v>
      </c>
      <c r="E2523" t="s">
        <v>1374</v>
      </c>
      <c r="F2523">
        <v>9.4</v>
      </c>
      <c r="G2523" s="2">
        <v>40750.146863425929</v>
      </c>
      <c r="H2523" s="2">
        <v>44888.149756944447</v>
      </c>
    </row>
    <row r="2524" spans="1:8" x14ac:dyDescent="0.25">
      <c r="A2524" t="s">
        <v>5596</v>
      </c>
      <c r="B2524">
        <v>1003</v>
      </c>
      <c r="C2524" t="s">
        <v>3080</v>
      </c>
      <c r="D2524">
        <v>1487857</v>
      </c>
      <c r="E2524" t="s">
        <v>3071</v>
      </c>
      <c r="F2524">
        <v>5.26</v>
      </c>
      <c r="G2524" s="2">
        <v>44086.866562499999</v>
      </c>
      <c r="H2524" s="2">
        <v>44732.913229166668</v>
      </c>
    </row>
    <row r="2525" spans="1:8" x14ac:dyDescent="0.25">
      <c r="A2525" t="s">
        <v>5597</v>
      </c>
      <c r="B2525">
        <v>1346</v>
      </c>
      <c r="C2525" t="s">
        <v>3075</v>
      </c>
      <c r="D2525">
        <v>4134822</v>
      </c>
      <c r="E2525" t="s">
        <v>1374</v>
      </c>
      <c r="F2525">
        <v>7.61</v>
      </c>
      <c r="G2525" s="2">
        <v>41413.392881944441</v>
      </c>
      <c r="H2525" s="2">
        <v>44773.738136574073</v>
      </c>
    </row>
    <row r="2526" spans="1:8" x14ac:dyDescent="0.25">
      <c r="A2526" t="s">
        <v>5598</v>
      </c>
      <c r="B2526">
        <v>2160</v>
      </c>
      <c r="C2526" t="s">
        <v>3080</v>
      </c>
      <c r="D2526">
        <v>680898</v>
      </c>
      <c r="E2526" t="s">
        <v>1374</v>
      </c>
      <c r="F2526">
        <v>5.77</v>
      </c>
      <c r="G2526" s="2">
        <v>42940.237175925933</v>
      </c>
      <c r="H2526" s="2">
        <v>44708.086736111109</v>
      </c>
    </row>
    <row r="2527" spans="1:8" x14ac:dyDescent="0.25">
      <c r="A2527" t="s">
        <v>5599</v>
      </c>
      <c r="B2527">
        <v>1674</v>
      </c>
      <c r="C2527" t="s">
        <v>3068</v>
      </c>
      <c r="D2527">
        <v>1095531</v>
      </c>
      <c r="E2527" t="s">
        <v>1374</v>
      </c>
      <c r="F2527">
        <v>6.2</v>
      </c>
      <c r="G2527" s="2">
        <v>42705.626145833332</v>
      </c>
      <c r="H2527" s="2">
        <v>44596.281099537038</v>
      </c>
    </row>
    <row r="2528" spans="1:8" x14ac:dyDescent="0.25">
      <c r="A2528" t="s">
        <v>5600</v>
      </c>
      <c r="B2528">
        <v>2185</v>
      </c>
      <c r="C2528" t="s">
        <v>3080</v>
      </c>
      <c r="D2528">
        <v>1632535</v>
      </c>
      <c r="E2528" t="s">
        <v>1374</v>
      </c>
      <c r="F2528">
        <v>5.16</v>
      </c>
      <c r="G2528" s="2">
        <v>44757.73710648148</v>
      </c>
      <c r="H2528" s="2">
        <v>44708.73710648148</v>
      </c>
    </row>
    <row r="2529" spans="1:8" x14ac:dyDescent="0.25">
      <c r="A2529" t="s">
        <v>5601</v>
      </c>
      <c r="B2529">
        <v>1038</v>
      </c>
      <c r="C2529" t="s">
        <v>3087</v>
      </c>
      <c r="D2529">
        <v>945876</v>
      </c>
      <c r="E2529" t="s">
        <v>3071</v>
      </c>
      <c r="F2529">
        <v>6.79</v>
      </c>
      <c r="G2529" s="2">
        <v>41583.831087962957</v>
      </c>
      <c r="H2529" s="2">
        <v>45056.377280092587</v>
      </c>
    </row>
    <row r="2530" spans="1:8" x14ac:dyDescent="0.25">
      <c r="A2530" t="s">
        <v>5602</v>
      </c>
      <c r="B2530">
        <v>1469</v>
      </c>
      <c r="C2530" t="s">
        <v>3080</v>
      </c>
      <c r="D2530">
        <v>3824220</v>
      </c>
      <c r="E2530" t="s">
        <v>1374</v>
      </c>
      <c r="F2530">
        <v>7.19</v>
      </c>
      <c r="G2530" s="2">
        <v>42491.625185185178</v>
      </c>
      <c r="H2530" s="2">
        <v>44755.894062500003</v>
      </c>
    </row>
    <row r="2531" spans="1:8" x14ac:dyDescent="0.25">
      <c r="A2531" t="s">
        <v>5603</v>
      </c>
      <c r="B2531">
        <v>2170</v>
      </c>
      <c r="C2531" t="s">
        <v>3075</v>
      </c>
      <c r="D2531">
        <v>4533781</v>
      </c>
      <c r="E2531" t="s">
        <v>1377</v>
      </c>
      <c r="F2531">
        <v>8.39</v>
      </c>
      <c r="G2531" s="2">
        <v>42550.105902777781</v>
      </c>
      <c r="H2531" s="2">
        <v>45093.316099537027</v>
      </c>
    </row>
    <row r="2532" spans="1:8" x14ac:dyDescent="0.25">
      <c r="A2532" t="s">
        <v>5604</v>
      </c>
      <c r="B2532">
        <v>1038</v>
      </c>
      <c r="C2532" t="s">
        <v>3075</v>
      </c>
      <c r="D2532">
        <v>415378</v>
      </c>
      <c r="E2532" t="s">
        <v>3071</v>
      </c>
      <c r="F2532">
        <v>8.48</v>
      </c>
      <c r="G2532" s="2">
        <v>40930.858090277783</v>
      </c>
      <c r="H2532" s="2">
        <v>44710.79047453704</v>
      </c>
    </row>
    <row r="2533" spans="1:8" x14ac:dyDescent="0.25">
      <c r="A2533" t="s">
        <v>5605</v>
      </c>
      <c r="B2533">
        <v>2071</v>
      </c>
      <c r="C2533" t="s">
        <v>3087</v>
      </c>
      <c r="D2533">
        <v>461717</v>
      </c>
      <c r="E2533" t="s">
        <v>3071</v>
      </c>
      <c r="F2533">
        <v>7.84</v>
      </c>
      <c r="G2533" s="2">
        <v>42028.046481481477</v>
      </c>
      <c r="H2533" s="2">
        <v>45004.337858796287</v>
      </c>
    </row>
    <row r="2534" spans="1:8" x14ac:dyDescent="0.25">
      <c r="A2534" t="s">
        <v>5606</v>
      </c>
      <c r="B2534">
        <v>1130</v>
      </c>
      <c r="C2534" t="s">
        <v>3075</v>
      </c>
      <c r="D2534">
        <v>4071128</v>
      </c>
      <c r="E2534" t="s">
        <v>1377</v>
      </c>
      <c r="F2534">
        <v>7.19</v>
      </c>
      <c r="G2534" s="2">
        <v>40835.301701388889</v>
      </c>
      <c r="H2534" s="2">
        <v>45027.17591435185</v>
      </c>
    </row>
    <row r="2535" spans="1:8" x14ac:dyDescent="0.25">
      <c r="A2535" t="s">
        <v>5607</v>
      </c>
      <c r="B2535">
        <v>2453</v>
      </c>
      <c r="C2535" t="s">
        <v>3068</v>
      </c>
      <c r="D2535">
        <v>1724904</v>
      </c>
      <c r="E2535" t="s">
        <v>3071</v>
      </c>
      <c r="F2535">
        <v>6.65</v>
      </c>
      <c r="G2535" s="2">
        <v>42106.331574074073</v>
      </c>
      <c r="H2535" s="2">
        <v>44866.840960648151</v>
      </c>
    </row>
    <row r="2536" spans="1:8" x14ac:dyDescent="0.25">
      <c r="A2536" t="s">
        <v>5608</v>
      </c>
      <c r="B2536">
        <v>1382</v>
      </c>
      <c r="C2536" t="s">
        <v>3077</v>
      </c>
      <c r="D2536">
        <v>1509792</v>
      </c>
      <c r="E2536" t="s">
        <v>1374</v>
      </c>
      <c r="F2536">
        <v>8.6199999999999992</v>
      </c>
      <c r="G2536" s="2">
        <v>42519.383645833332</v>
      </c>
      <c r="H2536" s="2">
        <v>44674.123622685183</v>
      </c>
    </row>
    <row r="2537" spans="1:8" x14ac:dyDescent="0.25">
      <c r="A2537" t="s">
        <v>5609</v>
      </c>
      <c r="B2537">
        <v>1936</v>
      </c>
      <c r="C2537" t="s">
        <v>3080</v>
      </c>
      <c r="D2537">
        <v>4461341</v>
      </c>
      <c r="E2537" t="s">
        <v>1377</v>
      </c>
      <c r="F2537">
        <v>8.57</v>
      </c>
      <c r="G2537" s="2">
        <v>42894.802233796298</v>
      </c>
      <c r="H2537" s="2">
        <v>44800.481307870366</v>
      </c>
    </row>
    <row r="2538" spans="1:8" x14ac:dyDescent="0.25">
      <c r="A2538" t="s">
        <v>5610</v>
      </c>
      <c r="B2538">
        <v>2040</v>
      </c>
      <c r="C2538" t="s">
        <v>3075</v>
      </c>
      <c r="D2538">
        <v>1778254</v>
      </c>
      <c r="E2538" t="s">
        <v>3071</v>
      </c>
      <c r="F2538">
        <v>9.24</v>
      </c>
      <c r="G2538" s="2">
        <v>43921.018645833326</v>
      </c>
      <c r="H2538" s="2">
        <v>44696.281631944446</v>
      </c>
    </row>
    <row r="2539" spans="1:8" x14ac:dyDescent="0.25">
      <c r="A2539" t="s">
        <v>5611</v>
      </c>
      <c r="B2539">
        <v>1160</v>
      </c>
      <c r="C2539" t="s">
        <v>3080</v>
      </c>
      <c r="D2539">
        <v>2264515</v>
      </c>
      <c r="E2539" t="s">
        <v>1374</v>
      </c>
      <c r="F2539">
        <v>9.1999999999999993</v>
      </c>
      <c r="G2539" s="2">
        <v>41950.491493055553</v>
      </c>
      <c r="H2539" s="2">
        <v>44518.259201388893</v>
      </c>
    </row>
    <row r="2540" spans="1:8" x14ac:dyDescent="0.25">
      <c r="A2540" t="s">
        <v>5612</v>
      </c>
      <c r="B2540">
        <v>2106</v>
      </c>
      <c r="C2540" t="s">
        <v>3087</v>
      </c>
      <c r="D2540">
        <v>3038455</v>
      </c>
      <c r="E2540" t="s">
        <v>3071</v>
      </c>
      <c r="F2540">
        <v>8.2200000000000006</v>
      </c>
      <c r="G2540" s="2">
        <v>42740.940486111111</v>
      </c>
      <c r="H2540" s="2">
        <v>44875.473009259258</v>
      </c>
    </row>
    <row r="2541" spans="1:8" x14ac:dyDescent="0.25">
      <c r="A2541" t="s">
        <v>5613</v>
      </c>
      <c r="B2541">
        <v>2333</v>
      </c>
      <c r="C2541" t="s">
        <v>3068</v>
      </c>
      <c r="D2541">
        <v>442052</v>
      </c>
      <c r="E2541" t="s">
        <v>1374</v>
      </c>
      <c r="F2541">
        <v>5.79</v>
      </c>
      <c r="G2541" s="2">
        <v>43137.66684027778</v>
      </c>
      <c r="H2541" s="2">
        <v>45016.804131944453</v>
      </c>
    </row>
    <row r="2542" spans="1:8" x14ac:dyDescent="0.25">
      <c r="A2542" t="s">
        <v>5614</v>
      </c>
      <c r="B2542">
        <v>1157</v>
      </c>
      <c r="C2542" t="s">
        <v>3087</v>
      </c>
      <c r="D2542">
        <v>1945380</v>
      </c>
      <c r="E2542" t="s">
        <v>1374</v>
      </c>
      <c r="F2542">
        <v>7.11</v>
      </c>
      <c r="G2542" s="2">
        <v>42791.136377314811</v>
      </c>
      <c r="H2542" s="2">
        <v>44783.20113425926</v>
      </c>
    </row>
    <row r="2543" spans="1:8" x14ac:dyDescent="0.25">
      <c r="A2543" t="s">
        <v>5615</v>
      </c>
      <c r="B2543">
        <v>2107</v>
      </c>
      <c r="C2543" t="s">
        <v>3077</v>
      </c>
      <c r="D2543">
        <v>907950</v>
      </c>
      <c r="E2543" t="s">
        <v>1377</v>
      </c>
      <c r="F2543">
        <v>6.36</v>
      </c>
      <c r="G2543" s="2">
        <v>43788.357800925929</v>
      </c>
      <c r="H2543" s="2">
        <v>44468.705416666657</v>
      </c>
    </row>
    <row r="2544" spans="1:8" x14ac:dyDescent="0.25">
      <c r="A2544" t="s">
        <v>5616</v>
      </c>
      <c r="B2544">
        <v>2003</v>
      </c>
      <c r="C2544" t="s">
        <v>3075</v>
      </c>
      <c r="D2544">
        <v>3042897</v>
      </c>
      <c r="E2544" t="s">
        <v>3071</v>
      </c>
      <c r="F2544">
        <v>5.94</v>
      </c>
      <c r="G2544" s="2">
        <v>44479.176921296297</v>
      </c>
      <c r="H2544" s="2">
        <v>44731.843425925923</v>
      </c>
    </row>
    <row r="2545" spans="1:8" x14ac:dyDescent="0.25">
      <c r="A2545" t="s">
        <v>5617</v>
      </c>
      <c r="B2545">
        <v>1909</v>
      </c>
      <c r="C2545" t="s">
        <v>3070</v>
      </c>
      <c r="D2545">
        <v>4358514</v>
      </c>
      <c r="E2545" t="s">
        <v>3071</v>
      </c>
      <c r="F2545">
        <v>5.77</v>
      </c>
      <c r="G2545" s="2">
        <v>41011.582951388889</v>
      </c>
      <c r="H2545" s="2">
        <v>44593.679942129631</v>
      </c>
    </row>
    <row r="2546" spans="1:8" x14ac:dyDescent="0.25">
      <c r="A2546" t="s">
        <v>5618</v>
      </c>
      <c r="B2546">
        <v>1389</v>
      </c>
      <c r="C2546" t="s">
        <v>3075</v>
      </c>
      <c r="D2546">
        <v>2555142</v>
      </c>
      <c r="E2546" t="s">
        <v>3071</v>
      </c>
      <c r="F2546">
        <v>8.67</v>
      </c>
      <c r="G2546" s="2">
        <v>41635.427002314813</v>
      </c>
      <c r="H2546" s="2">
        <v>44786.156076388892</v>
      </c>
    </row>
    <row r="2547" spans="1:8" x14ac:dyDescent="0.25">
      <c r="A2547" t="s">
        <v>5619</v>
      </c>
      <c r="B2547">
        <v>2462</v>
      </c>
      <c r="C2547" t="s">
        <v>3068</v>
      </c>
      <c r="D2547">
        <v>1400917</v>
      </c>
      <c r="E2547" t="s">
        <v>3071</v>
      </c>
      <c r="F2547">
        <v>7.86</v>
      </c>
      <c r="G2547" s="2">
        <v>42326.672025462962</v>
      </c>
      <c r="H2547" s="2">
        <v>44905.255995370368</v>
      </c>
    </row>
    <row r="2548" spans="1:8" x14ac:dyDescent="0.25">
      <c r="A2548" t="s">
        <v>5620</v>
      </c>
      <c r="B2548">
        <v>1469</v>
      </c>
      <c r="C2548" t="s">
        <v>3075</v>
      </c>
      <c r="D2548">
        <v>2375652</v>
      </c>
      <c r="E2548" t="s">
        <v>3071</v>
      </c>
      <c r="F2548">
        <v>7.2</v>
      </c>
      <c r="G2548" s="2">
        <v>40748.885289351849</v>
      </c>
      <c r="H2548" s="2">
        <v>44991.47583333333</v>
      </c>
    </row>
    <row r="2549" spans="1:8" x14ac:dyDescent="0.25">
      <c r="A2549" t="s">
        <v>5621</v>
      </c>
      <c r="B2549">
        <v>1125</v>
      </c>
      <c r="C2549" t="s">
        <v>3087</v>
      </c>
      <c r="D2549">
        <v>4968526</v>
      </c>
      <c r="E2549" t="s">
        <v>3071</v>
      </c>
      <c r="F2549">
        <v>5.44</v>
      </c>
      <c r="G2549" s="2">
        <v>41756.281875000001</v>
      </c>
      <c r="H2549" s="2">
        <v>45001.457905092589</v>
      </c>
    </row>
    <row r="2550" spans="1:8" x14ac:dyDescent="0.25">
      <c r="A2550" t="s">
        <v>5622</v>
      </c>
      <c r="B2550">
        <v>2168</v>
      </c>
      <c r="C2550" t="s">
        <v>3077</v>
      </c>
      <c r="D2550">
        <v>3679512</v>
      </c>
      <c r="E2550" t="s">
        <v>3071</v>
      </c>
      <c r="F2550">
        <v>6.68</v>
      </c>
      <c r="G2550" s="2">
        <v>42284.161006944443</v>
      </c>
      <c r="H2550" s="2">
        <v>44509.970925925933</v>
      </c>
    </row>
    <row r="2551" spans="1:8" x14ac:dyDescent="0.25">
      <c r="A2551" t="s">
        <v>5623</v>
      </c>
      <c r="B2551">
        <v>2456</v>
      </c>
      <c r="C2551" t="s">
        <v>3080</v>
      </c>
      <c r="D2551">
        <v>2372907</v>
      </c>
      <c r="E2551" t="s">
        <v>1377</v>
      </c>
      <c r="F2551">
        <v>5.46</v>
      </c>
      <c r="G2551" s="2">
        <v>44063.477349537039</v>
      </c>
      <c r="H2551" s="2">
        <v>44836.660983796297</v>
      </c>
    </row>
    <row r="2552" spans="1:8" x14ac:dyDescent="0.25">
      <c r="A2552" t="s">
        <v>5624</v>
      </c>
      <c r="B2552">
        <v>2068</v>
      </c>
      <c r="C2552" t="s">
        <v>3087</v>
      </c>
      <c r="D2552">
        <v>3627610</v>
      </c>
      <c r="E2552" t="s">
        <v>1374</v>
      </c>
      <c r="F2552">
        <v>7.18</v>
      </c>
      <c r="G2552" s="2">
        <v>42773.779432870368</v>
      </c>
      <c r="H2552" s="2">
        <v>44486.835150462961</v>
      </c>
    </row>
    <row r="2553" spans="1:8" x14ac:dyDescent="0.25">
      <c r="A2553" t="s">
        <v>5625</v>
      </c>
      <c r="B2553">
        <v>1571</v>
      </c>
      <c r="C2553" t="s">
        <v>3077</v>
      </c>
      <c r="D2553">
        <v>1969338</v>
      </c>
      <c r="E2553" t="s">
        <v>1374</v>
      </c>
      <c r="F2553">
        <v>6.77</v>
      </c>
      <c r="G2553" s="2">
        <v>44800.544432870367</v>
      </c>
      <c r="H2553" s="2">
        <v>44924.914375</v>
      </c>
    </row>
    <row r="2554" spans="1:8" x14ac:dyDescent="0.25">
      <c r="A2554" t="s">
        <v>5626</v>
      </c>
      <c r="B2554">
        <v>1515</v>
      </c>
      <c r="C2554" t="s">
        <v>3070</v>
      </c>
      <c r="D2554">
        <v>3851492</v>
      </c>
      <c r="E2554" t="s">
        <v>1374</v>
      </c>
      <c r="F2554">
        <v>5.18</v>
      </c>
      <c r="G2554" s="2">
        <v>41728.043009259258</v>
      </c>
      <c r="H2554" s="2">
        <v>45103.5702662037</v>
      </c>
    </row>
    <row r="2555" spans="1:8" x14ac:dyDescent="0.25">
      <c r="A2555" t="s">
        <v>5627</v>
      </c>
      <c r="B2555">
        <v>1666</v>
      </c>
      <c r="C2555" t="s">
        <v>3070</v>
      </c>
      <c r="D2555">
        <v>4770919</v>
      </c>
      <c r="E2555" t="s">
        <v>3071</v>
      </c>
      <c r="F2555">
        <v>9.44</v>
      </c>
      <c r="G2555" s="2">
        <v>44668.425532407397</v>
      </c>
      <c r="H2555" s="2">
        <v>44652.425532407397</v>
      </c>
    </row>
    <row r="2556" spans="1:8" x14ac:dyDescent="0.25">
      <c r="A2556" t="s">
        <v>5628</v>
      </c>
      <c r="B2556">
        <v>1428</v>
      </c>
      <c r="C2556" t="s">
        <v>3068</v>
      </c>
      <c r="D2556">
        <v>2595471</v>
      </c>
      <c r="E2556" t="s">
        <v>3071</v>
      </c>
      <c r="F2556">
        <v>9.48</v>
      </c>
      <c r="G2556" s="2">
        <v>43083.975648148153</v>
      </c>
      <c r="H2556" s="2">
        <v>45014.400370370371</v>
      </c>
    </row>
    <row r="2557" spans="1:8" x14ac:dyDescent="0.25">
      <c r="A2557" t="s">
        <v>5629</v>
      </c>
      <c r="B2557">
        <v>2131</v>
      </c>
      <c r="C2557" t="s">
        <v>3077</v>
      </c>
      <c r="D2557">
        <v>3486515</v>
      </c>
      <c r="E2557" t="s">
        <v>1377</v>
      </c>
      <c r="F2557">
        <v>6.3</v>
      </c>
      <c r="G2557" s="2">
        <v>42581.457326388889</v>
      </c>
      <c r="H2557" s="2">
        <v>45059.269108796303</v>
      </c>
    </row>
    <row r="2558" spans="1:8" x14ac:dyDescent="0.25">
      <c r="A2558" t="s">
        <v>5630</v>
      </c>
      <c r="B2558">
        <v>1070</v>
      </c>
      <c r="C2558" t="s">
        <v>3077</v>
      </c>
      <c r="D2558">
        <v>4079177</v>
      </c>
      <c r="E2558" t="s">
        <v>1377</v>
      </c>
      <c r="F2558">
        <v>9.4700000000000006</v>
      </c>
      <c r="G2558" s="2">
        <v>40422.929178240738</v>
      </c>
      <c r="H2558" s="2">
        <v>45115.935289351852</v>
      </c>
    </row>
    <row r="2559" spans="1:8" x14ac:dyDescent="0.25">
      <c r="A2559" t="s">
        <v>5631</v>
      </c>
      <c r="B2559">
        <v>1926</v>
      </c>
      <c r="C2559" t="s">
        <v>3080</v>
      </c>
      <c r="D2559">
        <v>3983272</v>
      </c>
      <c r="E2559" t="s">
        <v>1374</v>
      </c>
      <c r="F2559">
        <v>9.83</v>
      </c>
      <c r="G2559" s="2">
        <v>43186.003634259258</v>
      </c>
      <c r="H2559" s="2">
        <v>44745.712268518517</v>
      </c>
    </row>
    <row r="2560" spans="1:8" x14ac:dyDescent="0.25">
      <c r="A2560" t="s">
        <v>5632</v>
      </c>
      <c r="B2560">
        <v>1907</v>
      </c>
      <c r="C2560" t="s">
        <v>3077</v>
      </c>
      <c r="D2560">
        <v>4171984</v>
      </c>
      <c r="E2560" t="s">
        <v>1374</v>
      </c>
      <c r="F2560">
        <v>8.9600000000000009</v>
      </c>
      <c r="G2560" s="2">
        <v>43123.432754629634</v>
      </c>
      <c r="H2560" s="2">
        <v>44597.466365740736</v>
      </c>
    </row>
    <row r="2561" spans="1:8" x14ac:dyDescent="0.25">
      <c r="A2561" t="s">
        <v>5633</v>
      </c>
      <c r="B2561">
        <v>1444</v>
      </c>
      <c r="C2561" t="s">
        <v>3087</v>
      </c>
      <c r="D2561">
        <v>334511</v>
      </c>
      <c r="E2561" t="s">
        <v>1374</v>
      </c>
      <c r="F2561">
        <v>7.4</v>
      </c>
      <c r="G2561" s="2">
        <v>44594.28502314815</v>
      </c>
      <c r="H2561" s="2">
        <v>44623.983460648153</v>
      </c>
    </row>
    <row r="2562" spans="1:8" x14ac:dyDescent="0.25">
      <c r="A2562" t="s">
        <v>5634</v>
      </c>
      <c r="B2562">
        <v>1225</v>
      </c>
      <c r="C2562" t="s">
        <v>3070</v>
      </c>
      <c r="D2562">
        <v>3412173</v>
      </c>
      <c r="E2562" t="s">
        <v>3071</v>
      </c>
      <c r="F2562">
        <v>6.3</v>
      </c>
      <c r="G2562" s="2">
        <v>39817.067476851851</v>
      </c>
      <c r="H2562" s="2">
        <v>44562.082337962973</v>
      </c>
    </row>
    <row r="2563" spans="1:8" x14ac:dyDescent="0.25">
      <c r="A2563" t="s">
        <v>5635</v>
      </c>
      <c r="B2563">
        <v>2341</v>
      </c>
      <c r="C2563" t="s">
        <v>3068</v>
      </c>
      <c r="D2563">
        <v>3740883</v>
      </c>
      <c r="E2563" t="s">
        <v>1374</v>
      </c>
      <c r="F2563">
        <v>6.27</v>
      </c>
      <c r="G2563" s="2">
        <v>39963.465185185189</v>
      </c>
      <c r="H2563" s="2">
        <v>44835.029594907413</v>
      </c>
    </row>
    <row r="2564" spans="1:8" x14ac:dyDescent="0.25">
      <c r="A2564" t="s">
        <v>5636</v>
      </c>
      <c r="B2564">
        <v>1473</v>
      </c>
      <c r="C2564" t="s">
        <v>3080</v>
      </c>
      <c r="D2564">
        <v>4666517</v>
      </c>
      <c r="E2564" t="s">
        <v>3071</v>
      </c>
      <c r="F2564">
        <v>6.59</v>
      </c>
      <c r="G2564" s="2">
        <v>40708.464826388888</v>
      </c>
      <c r="H2564" s="2">
        <v>44749.514085648138</v>
      </c>
    </row>
    <row r="2565" spans="1:8" x14ac:dyDescent="0.25">
      <c r="A2565" t="s">
        <v>5637</v>
      </c>
      <c r="B2565">
        <v>2263</v>
      </c>
      <c r="C2565" t="s">
        <v>3087</v>
      </c>
      <c r="D2565">
        <v>1561774</v>
      </c>
      <c r="E2565" t="s">
        <v>3071</v>
      </c>
      <c r="F2565">
        <v>6.97</v>
      </c>
      <c r="G2565" s="2">
        <v>40426.478935185187</v>
      </c>
      <c r="H2565" s="2">
        <v>44585.449120370373</v>
      </c>
    </row>
    <row r="2566" spans="1:8" x14ac:dyDescent="0.25">
      <c r="A2566" t="s">
        <v>5638</v>
      </c>
      <c r="B2566">
        <v>2101</v>
      </c>
      <c r="C2566" t="s">
        <v>3070</v>
      </c>
      <c r="D2566">
        <v>1989929</v>
      </c>
      <c r="E2566" t="s">
        <v>1374</v>
      </c>
      <c r="F2566">
        <v>6.21</v>
      </c>
      <c r="G2566" s="2">
        <v>41986.267766203702</v>
      </c>
      <c r="H2566" s="2">
        <v>44888.022187499999</v>
      </c>
    </row>
    <row r="2567" spans="1:8" x14ac:dyDescent="0.25">
      <c r="A2567" t="s">
        <v>5639</v>
      </c>
      <c r="B2567">
        <v>1914</v>
      </c>
      <c r="C2567" t="s">
        <v>3080</v>
      </c>
      <c r="D2567">
        <v>3448001</v>
      </c>
      <c r="E2567" t="s">
        <v>1377</v>
      </c>
      <c r="F2567">
        <v>9.6199999999999992</v>
      </c>
      <c r="G2567" s="2">
        <v>40471.900370370371</v>
      </c>
      <c r="H2567" s="2">
        <v>44581.597662037027</v>
      </c>
    </row>
    <row r="2568" spans="1:8" x14ac:dyDescent="0.25">
      <c r="A2568" t="s">
        <v>5640</v>
      </c>
      <c r="B2568">
        <v>1476</v>
      </c>
      <c r="C2568" t="s">
        <v>3077</v>
      </c>
      <c r="D2568">
        <v>4962610</v>
      </c>
      <c r="E2568" t="s">
        <v>1377</v>
      </c>
      <c r="F2568">
        <v>7.8</v>
      </c>
      <c r="G2568" s="2">
        <v>43785.296990740739</v>
      </c>
      <c r="H2568" s="2">
        <v>44646.268680555557</v>
      </c>
    </row>
    <row r="2569" spans="1:8" x14ac:dyDescent="0.25">
      <c r="A2569" t="s">
        <v>5641</v>
      </c>
      <c r="B2569">
        <v>1266</v>
      </c>
      <c r="C2569" t="s">
        <v>3075</v>
      </c>
      <c r="D2569">
        <v>1298802</v>
      </c>
      <c r="E2569" t="s">
        <v>1377</v>
      </c>
      <c r="F2569">
        <v>8.74</v>
      </c>
      <c r="G2569" s="2">
        <v>40754.328703703701</v>
      </c>
      <c r="H2569" s="2">
        <v>44701.42260416667</v>
      </c>
    </row>
    <row r="2570" spans="1:8" x14ac:dyDescent="0.25">
      <c r="A2570" t="s">
        <v>5642</v>
      </c>
      <c r="B2570">
        <v>2358</v>
      </c>
      <c r="C2570" t="s">
        <v>3068</v>
      </c>
      <c r="D2570">
        <v>4330280</v>
      </c>
      <c r="E2570" t="s">
        <v>1374</v>
      </c>
      <c r="F2570">
        <v>7.31</v>
      </c>
      <c r="G2570" s="2">
        <v>44431.640231481477</v>
      </c>
      <c r="H2570" s="2">
        <v>44692.935370370367</v>
      </c>
    </row>
    <row r="2571" spans="1:8" x14ac:dyDescent="0.25">
      <c r="A2571" t="s">
        <v>5643</v>
      </c>
      <c r="B2571">
        <v>1298</v>
      </c>
      <c r="C2571" t="s">
        <v>3075</v>
      </c>
      <c r="D2571">
        <v>3722466</v>
      </c>
      <c r="E2571" t="s">
        <v>1374</v>
      </c>
      <c r="F2571">
        <v>5.36</v>
      </c>
      <c r="G2571" s="2">
        <v>42489.575798611113</v>
      </c>
      <c r="H2571" s="2">
        <v>45005.034675925926</v>
      </c>
    </row>
    <row r="2572" spans="1:8" x14ac:dyDescent="0.25">
      <c r="A2572" t="s">
        <v>5644</v>
      </c>
      <c r="B2572">
        <v>1020</v>
      </c>
      <c r="C2572" t="s">
        <v>3068</v>
      </c>
      <c r="D2572">
        <v>3552643</v>
      </c>
      <c r="E2572" t="s">
        <v>1377</v>
      </c>
      <c r="F2572">
        <v>6.5</v>
      </c>
      <c r="G2572" s="2">
        <v>43215.902071759258</v>
      </c>
      <c r="H2572" s="2">
        <v>44668.697662037041</v>
      </c>
    </row>
    <row r="2573" spans="1:8" x14ac:dyDescent="0.25">
      <c r="A2573" t="s">
        <v>5645</v>
      </c>
      <c r="B2573">
        <v>2353</v>
      </c>
      <c r="C2573" t="s">
        <v>3077</v>
      </c>
      <c r="D2573">
        <v>2122850</v>
      </c>
      <c r="E2573" t="s">
        <v>1374</v>
      </c>
      <c r="F2573">
        <v>9.15</v>
      </c>
      <c r="G2573" s="2">
        <v>42328.496655092589</v>
      </c>
      <c r="H2573" s="2">
        <v>44590.562569444453</v>
      </c>
    </row>
    <row r="2574" spans="1:8" x14ac:dyDescent="0.25">
      <c r="A2574" t="s">
        <v>5646</v>
      </c>
      <c r="B2574">
        <v>1849</v>
      </c>
      <c r="C2574" t="s">
        <v>3070</v>
      </c>
      <c r="D2574">
        <v>2161726</v>
      </c>
      <c r="E2574" t="s">
        <v>3071</v>
      </c>
      <c r="F2574">
        <v>6.76</v>
      </c>
      <c r="G2574" s="2">
        <v>40321.872499999998</v>
      </c>
      <c r="H2574" s="2">
        <v>44966.120497685188</v>
      </c>
    </row>
    <row r="2575" spans="1:8" x14ac:dyDescent="0.25">
      <c r="A2575" t="s">
        <v>5647</v>
      </c>
      <c r="B2575">
        <v>1315</v>
      </c>
      <c r="C2575" t="s">
        <v>3075</v>
      </c>
      <c r="D2575">
        <v>2079808</v>
      </c>
      <c r="E2575" t="s">
        <v>1374</v>
      </c>
      <c r="F2575">
        <v>9.86</v>
      </c>
      <c r="G2575" s="2">
        <v>43067.863530092603</v>
      </c>
      <c r="H2575" s="2">
        <v>44810.734074074076</v>
      </c>
    </row>
    <row r="2576" spans="1:8" x14ac:dyDescent="0.25">
      <c r="A2576" t="s">
        <v>5648</v>
      </c>
      <c r="B2576">
        <v>2410</v>
      </c>
      <c r="C2576" t="s">
        <v>3087</v>
      </c>
      <c r="D2576">
        <v>4792840</v>
      </c>
      <c r="E2576" t="s">
        <v>1377</v>
      </c>
      <c r="F2576">
        <v>8.6999999999999993</v>
      </c>
      <c r="G2576" s="2">
        <v>40821.859710648147</v>
      </c>
      <c r="H2576" s="2">
        <v>45055.133310185192</v>
      </c>
    </row>
    <row r="2577" spans="1:8" x14ac:dyDescent="0.25">
      <c r="A2577" t="s">
        <v>5649</v>
      </c>
      <c r="B2577">
        <v>1657</v>
      </c>
      <c r="C2577" t="s">
        <v>3075</v>
      </c>
      <c r="D2577">
        <v>2509146</v>
      </c>
      <c r="E2577" t="s">
        <v>1374</v>
      </c>
      <c r="F2577">
        <v>5.49</v>
      </c>
      <c r="G2577" s="2">
        <v>40566.333113425928</v>
      </c>
      <c r="H2577" s="2">
        <v>44569.524930555563</v>
      </c>
    </row>
    <row r="2578" spans="1:8" x14ac:dyDescent="0.25">
      <c r="A2578" t="s">
        <v>5650</v>
      </c>
      <c r="B2578">
        <v>2147</v>
      </c>
      <c r="C2578" t="s">
        <v>3077</v>
      </c>
      <c r="D2578">
        <v>2898774</v>
      </c>
      <c r="E2578" t="s">
        <v>3071</v>
      </c>
      <c r="F2578">
        <v>6.43</v>
      </c>
      <c r="G2578" s="2">
        <v>43689.34716435185</v>
      </c>
      <c r="H2578" s="2">
        <v>44516.19604166667</v>
      </c>
    </row>
    <row r="2579" spans="1:8" x14ac:dyDescent="0.25">
      <c r="A2579" t="s">
        <v>5651</v>
      </c>
      <c r="B2579">
        <v>2335</v>
      </c>
      <c r="C2579" t="s">
        <v>3080</v>
      </c>
      <c r="D2579">
        <v>2622353</v>
      </c>
      <c r="E2579" t="s">
        <v>1374</v>
      </c>
      <c r="F2579">
        <v>6.95</v>
      </c>
      <c r="G2579" s="2">
        <v>40492.170914351853</v>
      </c>
      <c r="H2579" s="2">
        <v>45073.810902777783</v>
      </c>
    </row>
    <row r="2580" spans="1:8" x14ac:dyDescent="0.25">
      <c r="A2580" t="s">
        <v>5652</v>
      </c>
      <c r="B2580">
        <v>1869</v>
      </c>
      <c r="C2580" t="s">
        <v>3070</v>
      </c>
      <c r="D2580">
        <v>4378180</v>
      </c>
      <c r="E2580" t="s">
        <v>1374</v>
      </c>
      <c r="F2580">
        <v>6.23</v>
      </c>
      <c r="G2580" s="2">
        <v>43541.762025462973</v>
      </c>
      <c r="H2580" s="2">
        <v>44965.705254629633</v>
      </c>
    </row>
    <row r="2581" spans="1:8" x14ac:dyDescent="0.25">
      <c r="A2581" t="s">
        <v>5653</v>
      </c>
      <c r="B2581">
        <v>1826</v>
      </c>
      <c r="C2581" t="s">
        <v>3087</v>
      </c>
      <c r="D2581">
        <v>1537647</v>
      </c>
      <c r="E2581" t="s">
        <v>1377</v>
      </c>
      <c r="F2581">
        <v>7.78</v>
      </c>
      <c r="G2581" s="2">
        <v>41082.610115740739</v>
      </c>
      <c r="H2581" s="2">
        <v>44485.43855324074</v>
      </c>
    </row>
    <row r="2582" spans="1:8" x14ac:dyDescent="0.25">
      <c r="A2582" t="s">
        <v>5654</v>
      </c>
      <c r="B2582">
        <v>2488</v>
      </c>
      <c r="C2582" t="s">
        <v>3068</v>
      </c>
      <c r="D2582">
        <v>4959896</v>
      </c>
      <c r="E2582" t="s">
        <v>3071</v>
      </c>
      <c r="F2582">
        <v>7.69</v>
      </c>
      <c r="G2582" s="2">
        <v>42725.384421296287</v>
      </c>
      <c r="H2582" s="2">
        <v>45115.136111111111</v>
      </c>
    </row>
    <row r="2583" spans="1:8" x14ac:dyDescent="0.25">
      <c r="A2583" t="s">
        <v>5655</v>
      </c>
      <c r="B2583">
        <v>1508</v>
      </c>
      <c r="C2583" t="s">
        <v>3077</v>
      </c>
      <c r="D2583">
        <v>543759</v>
      </c>
      <c r="E2583" t="s">
        <v>3071</v>
      </c>
      <c r="F2583">
        <v>8.8000000000000007</v>
      </c>
      <c r="G2583" s="2">
        <v>42588.393067129633</v>
      </c>
      <c r="H2583" s="2">
        <v>44630.862662037027</v>
      </c>
    </row>
    <row r="2584" spans="1:8" x14ac:dyDescent="0.25">
      <c r="A2584" t="s">
        <v>5656</v>
      </c>
      <c r="B2584">
        <v>1366</v>
      </c>
      <c r="C2584" t="s">
        <v>3070</v>
      </c>
      <c r="D2584">
        <v>2203325</v>
      </c>
      <c r="E2584" t="s">
        <v>1377</v>
      </c>
      <c r="F2584">
        <v>6.53</v>
      </c>
      <c r="G2584" s="2">
        <v>41247.621979166674</v>
      </c>
      <c r="H2584" s="2">
        <v>44701.258437500001</v>
      </c>
    </row>
    <row r="2585" spans="1:8" x14ac:dyDescent="0.25">
      <c r="A2585" t="s">
        <v>5657</v>
      </c>
      <c r="B2585">
        <v>1735</v>
      </c>
      <c r="C2585" t="s">
        <v>3087</v>
      </c>
      <c r="D2585">
        <v>888675</v>
      </c>
      <c r="E2585" t="s">
        <v>1377</v>
      </c>
      <c r="F2585">
        <v>8.9</v>
      </c>
      <c r="G2585" s="2">
        <v>40794.917997685188</v>
      </c>
      <c r="H2585" s="2">
        <v>44733.060787037037</v>
      </c>
    </row>
    <row r="2586" spans="1:8" x14ac:dyDescent="0.25">
      <c r="A2586" t="s">
        <v>5658</v>
      </c>
      <c r="B2586">
        <v>1383</v>
      </c>
      <c r="C2586" t="s">
        <v>3080</v>
      </c>
      <c r="D2586">
        <v>967746</v>
      </c>
      <c r="E2586" t="s">
        <v>1374</v>
      </c>
      <c r="F2586">
        <v>9.73</v>
      </c>
      <c r="G2586" s="2">
        <v>44669.689421296287</v>
      </c>
      <c r="H2586" s="2">
        <v>44651.689421296287</v>
      </c>
    </row>
    <row r="2587" spans="1:8" x14ac:dyDescent="0.25">
      <c r="A2587" t="s">
        <v>5659</v>
      </c>
      <c r="B2587">
        <v>1935</v>
      </c>
      <c r="C2587" t="s">
        <v>3077</v>
      </c>
      <c r="D2587">
        <v>2670636</v>
      </c>
      <c r="E2587" t="s">
        <v>1377</v>
      </c>
      <c r="F2587">
        <v>6.78</v>
      </c>
      <c r="G2587" s="2">
        <v>43306.894143518519</v>
      </c>
      <c r="H2587" s="2">
        <v>44489.964363425926</v>
      </c>
    </row>
    <row r="2588" spans="1:8" x14ac:dyDescent="0.25">
      <c r="A2588" t="s">
        <v>5660</v>
      </c>
      <c r="B2588">
        <v>1713</v>
      </c>
      <c r="C2588" t="s">
        <v>3087</v>
      </c>
      <c r="D2588">
        <v>4483487</v>
      </c>
      <c r="E2588" t="s">
        <v>3071</v>
      </c>
      <c r="F2588">
        <v>5.53</v>
      </c>
      <c r="G2588" s="2">
        <v>39930.498831018522</v>
      </c>
      <c r="H2588" s="2">
        <v>44936.126145833332</v>
      </c>
    </row>
    <row r="2589" spans="1:8" x14ac:dyDescent="0.25">
      <c r="A2589" t="s">
        <v>5661</v>
      </c>
      <c r="B2589">
        <v>1641</v>
      </c>
      <c r="C2589" t="s">
        <v>3077</v>
      </c>
      <c r="D2589">
        <v>4269977</v>
      </c>
      <c r="E2589" t="s">
        <v>1374</v>
      </c>
      <c r="F2589">
        <v>8.44</v>
      </c>
      <c r="G2589" s="2">
        <v>39756.61446759259</v>
      </c>
      <c r="H2589" s="2">
        <v>44498.363379629627</v>
      </c>
    </row>
    <row r="2590" spans="1:8" x14ac:dyDescent="0.25">
      <c r="A2590" t="s">
        <v>5662</v>
      </c>
      <c r="B2590">
        <v>2096</v>
      </c>
      <c r="C2590" t="s">
        <v>3068</v>
      </c>
      <c r="D2590">
        <v>3727996</v>
      </c>
      <c r="E2590" t="s">
        <v>3071</v>
      </c>
      <c r="F2590">
        <v>6.92</v>
      </c>
      <c r="G2590" s="2">
        <v>43637.831192129634</v>
      </c>
      <c r="H2590" s="2">
        <v>44862.559791666667</v>
      </c>
    </row>
    <row r="2591" spans="1:8" x14ac:dyDescent="0.25">
      <c r="A2591" t="s">
        <v>5663</v>
      </c>
      <c r="B2591">
        <v>1816</v>
      </c>
      <c r="C2591" t="s">
        <v>3077</v>
      </c>
      <c r="D2591">
        <v>4080437</v>
      </c>
      <c r="E2591" t="s">
        <v>1374</v>
      </c>
      <c r="F2591">
        <v>7.3</v>
      </c>
      <c r="G2591" s="2">
        <v>40501.007280092592</v>
      </c>
      <c r="H2591" s="2">
        <v>44862.229699074072</v>
      </c>
    </row>
    <row r="2592" spans="1:8" x14ac:dyDescent="0.25">
      <c r="A2592" t="s">
        <v>5664</v>
      </c>
      <c r="B2592">
        <v>1600</v>
      </c>
      <c r="C2592" t="s">
        <v>3068</v>
      </c>
      <c r="D2592">
        <v>457822</v>
      </c>
      <c r="E2592" t="s">
        <v>1377</v>
      </c>
      <c r="F2592">
        <v>6.71</v>
      </c>
      <c r="G2592" s="2">
        <v>41525.859733796293</v>
      </c>
      <c r="H2592" s="2">
        <v>44745.063819444447</v>
      </c>
    </row>
    <row r="2593" spans="1:8" x14ac:dyDescent="0.25">
      <c r="A2593" t="s">
        <v>5665</v>
      </c>
      <c r="B2593">
        <v>2395</v>
      </c>
      <c r="C2593" t="s">
        <v>3068</v>
      </c>
      <c r="D2593">
        <v>4429412</v>
      </c>
      <c r="E2593" t="s">
        <v>3071</v>
      </c>
      <c r="F2593">
        <v>8.52</v>
      </c>
      <c r="G2593" s="2">
        <v>42288.325787037043</v>
      </c>
      <c r="H2593" s="2">
        <v>44547.038090277783</v>
      </c>
    </row>
    <row r="2594" spans="1:8" x14ac:dyDescent="0.25">
      <c r="A2594" t="s">
        <v>5666</v>
      </c>
      <c r="B2594">
        <v>1714</v>
      </c>
      <c r="C2594" t="s">
        <v>3070</v>
      </c>
      <c r="D2594">
        <v>961264</v>
      </c>
      <c r="E2594" t="s">
        <v>1374</v>
      </c>
      <c r="F2594">
        <v>8.4</v>
      </c>
      <c r="G2594" s="2">
        <v>42481.416203703702</v>
      </c>
      <c r="H2594" s="2">
        <v>44980.107430555552</v>
      </c>
    </row>
    <row r="2595" spans="1:8" x14ac:dyDescent="0.25">
      <c r="A2595" t="s">
        <v>5667</v>
      </c>
      <c r="B2595">
        <v>1780</v>
      </c>
      <c r="C2595" t="s">
        <v>3075</v>
      </c>
      <c r="D2595">
        <v>591279</v>
      </c>
      <c r="E2595" t="s">
        <v>1377</v>
      </c>
      <c r="F2595">
        <v>5.54</v>
      </c>
      <c r="G2595" s="2">
        <v>41334.94872685185</v>
      </c>
      <c r="H2595" s="2">
        <v>45127.289189814823</v>
      </c>
    </row>
    <row r="2596" spans="1:8" x14ac:dyDescent="0.25">
      <c r="A2596" t="s">
        <v>5668</v>
      </c>
      <c r="B2596">
        <v>1677</v>
      </c>
      <c r="C2596" t="s">
        <v>3080</v>
      </c>
      <c r="D2596">
        <v>902390</v>
      </c>
      <c r="E2596" t="s">
        <v>1374</v>
      </c>
      <c r="F2596">
        <v>6.84</v>
      </c>
      <c r="G2596" s="2">
        <v>42270.684062499997</v>
      </c>
      <c r="H2596" s="2">
        <v>45099.103668981479</v>
      </c>
    </row>
    <row r="2597" spans="1:8" x14ac:dyDescent="0.25">
      <c r="A2597" t="s">
        <v>5669</v>
      </c>
      <c r="B2597">
        <v>1934</v>
      </c>
      <c r="C2597" t="s">
        <v>3068</v>
      </c>
      <c r="D2597">
        <v>227473</v>
      </c>
      <c r="E2597" t="s">
        <v>3071</v>
      </c>
      <c r="F2597">
        <v>9.67</v>
      </c>
      <c r="G2597" s="2">
        <v>41505.012615740743</v>
      </c>
      <c r="H2597" s="2">
        <v>44723.947974537034</v>
      </c>
    </row>
    <row r="2598" spans="1:8" x14ac:dyDescent="0.25">
      <c r="A2598" t="s">
        <v>5670</v>
      </c>
      <c r="B2598">
        <v>1666</v>
      </c>
      <c r="C2598" t="s">
        <v>3080</v>
      </c>
      <c r="D2598">
        <v>762258</v>
      </c>
      <c r="E2598" t="s">
        <v>1377</v>
      </c>
      <c r="F2598">
        <v>9.6</v>
      </c>
      <c r="G2598" s="2">
        <v>41589.353738425933</v>
      </c>
      <c r="H2598" s="2">
        <v>44610.195949074077</v>
      </c>
    </row>
    <row r="2599" spans="1:8" x14ac:dyDescent="0.25">
      <c r="A2599" t="s">
        <v>5671</v>
      </c>
      <c r="B2599">
        <v>1060</v>
      </c>
      <c r="C2599" t="s">
        <v>3087</v>
      </c>
      <c r="D2599">
        <v>4901388</v>
      </c>
      <c r="E2599" t="s">
        <v>1377</v>
      </c>
      <c r="F2599">
        <v>6.35</v>
      </c>
      <c r="G2599" s="2">
        <v>42087.626319444447</v>
      </c>
      <c r="H2599" s="2">
        <v>44595.896064814813</v>
      </c>
    </row>
    <row r="2600" spans="1:8" x14ac:dyDescent="0.25">
      <c r="A2600" t="s">
        <v>5672</v>
      </c>
      <c r="B2600">
        <v>1527</v>
      </c>
      <c r="C2600" t="s">
        <v>3068</v>
      </c>
      <c r="D2600">
        <v>452103</v>
      </c>
      <c r="E2600" t="s">
        <v>3071</v>
      </c>
      <c r="F2600">
        <v>5.71</v>
      </c>
      <c r="G2600" s="2">
        <v>39863.801192129627</v>
      </c>
      <c r="H2600" s="2">
        <v>44590.067094907397</v>
      </c>
    </row>
    <row r="2601" spans="1:8" x14ac:dyDescent="0.25">
      <c r="A2601" t="s">
        <v>5673</v>
      </c>
      <c r="B2601">
        <v>1069</v>
      </c>
      <c r="C2601" t="s">
        <v>3080</v>
      </c>
      <c r="D2601">
        <v>4646077</v>
      </c>
      <c r="E2601" t="s">
        <v>1377</v>
      </c>
      <c r="F2601">
        <v>9.4</v>
      </c>
      <c r="G2601" s="2">
        <v>43555.453888888893</v>
      </c>
      <c r="H2601" s="2">
        <v>44976.326886574083</v>
      </c>
    </row>
    <row r="2602" spans="1:8" x14ac:dyDescent="0.25">
      <c r="A2602" t="s">
        <v>5674</v>
      </c>
      <c r="B2602">
        <v>1619</v>
      </c>
      <c r="C2602" t="s">
        <v>3087</v>
      </c>
      <c r="D2602">
        <v>604891</v>
      </c>
      <c r="E2602" t="s">
        <v>1374</v>
      </c>
      <c r="F2602">
        <v>8.3800000000000008</v>
      </c>
      <c r="G2602" s="2">
        <v>44125.371238425927</v>
      </c>
      <c r="H2602" s="2">
        <v>45042.191400462973</v>
      </c>
    </row>
    <row r="2603" spans="1:8" x14ac:dyDescent="0.25">
      <c r="A2603" t="s">
        <v>5675</v>
      </c>
      <c r="B2603">
        <v>1576</v>
      </c>
      <c r="C2603" t="s">
        <v>3068</v>
      </c>
      <c r="D2603">
        <v>2099228</v>
      </c>
      <c r="E2603" t="s">
        <v>1374</v>
      </c>
      <c r="F2603">
        <v>7.58</v>
      </c>
      <c r="G2603" s="2">
        <v>41640.768680555557</v>
      </c>
      <c r="H2603" s="2">
        <v>44521.06622685185</v>
      </c>
    </row>
    <row r="2604" spans="1:8" x14ac:dyDescent="0.25">
      <c r="A2604" t="s">
        <v>5676</v>
      </c>
      <c r="B2604">
        <v>2254</v>
      </c>
      <c r="C2604" t="s">
        <v>3077</v>
      </c>
      <c r="D2604">
        <v>4053255</v>
      </c>
      <c r="E2604" t="s">
        <v>3071</v>
      </c>
      <c r="F2604">
        <v>5.6</v>
      </c>
      <c r="G2604" s="2">
        <v>40908.54378472222</v>
      </c>
      <c r="H2604" s="2">
        <v>44845.65351851852</v>
      </c>
    </row>
    <row r="2605" spans="1:8" x14ac:dyDescent="0.25">
      <c r="A2605" t="s">
        <v>5677</v>
      </c>
      <c r="B2605">
        <v>2262</v>
      </c>
      <c r="C2605" t="s">
        <v>3075</v>
      </c>
      <c r="D2605">
        <v>3405848</v>
      </c>
      <c r="E2605" t="s">
        <v>3071</v>
      </c>
      <c r="F2605">
        <v>8.9</v>
      </c>
      <c r="G2605" s="2">
        <v>42605.017916666657</v>
      </c>
      <c r="H2605" s="2">
        <v>44662.351678240739</v>
      </c>
    </row>
    <row r="2606" spans="1:8" x14ac:dyDescent="0.25">
      <c r="A2606" t="s">
        <v>5678</v>
      </c>
      <c r="B2606">
        <v>1949</v>
      </c>
      <c r="C2606" t="s">
        <v>3075</v>
      </c>
      <c r="D2606">
        <v>1110051</v>
      </c>
      <c r="E2606" t="s">
        <v>3071</v>
      </c>
      <c r="F2606">
        <v>7.14</v>
      </c>
      <c r="G2606" s="2">
        <v>44064.448495370372</v>
      </c>
      <c r="H2606" s="2">
        <v>45099.124178240738</v>
      </c>
    </row>
    <row r="2607" spans="1:8" x14ac:dyDescent="0.25">
      <c r="A2607" t="s">
        <v>5679</v>
      </c>
      <c r="B2607">
        <v>1676</v>
      </c>
      <c r="C2607" t="s">
        <v>3068</v>
      </c>
      <c r="D2607">
        <v>4050418</v>
      </c>
      <c r="E2607" t="s">
        <v>1377</v>
      </c>
      <c r="F2607">
        <v>5.44</v>
      </c>
      <c r="G2607" s="2">
        <v>42334.452696759261</v>
      </c>
      <c r="H2607" s="2">
        <v>44987.419259259259</v>
      </c>
    </row>
    <row r="2608" spans="1:8" x14ac:dyDescent="0.25">
      <c r="A2608" t="s">
        <v>5680</v>
      </c>
      <c r="B2608">
        <v>1334</v>
      </c>
      <c r="C2608" t="s">
        <v>3070</v>
      </c>
      <c r="D2608">
        <v>3668724</v>
      </c>
      <c r="E2608" t="s">
        <v>1377</v>
      </c>
      <c r="F2608">
        <v>6.9</v>
      </c>
      <c r="G2608" s="2">
        <v>41582.65520833333</v>
      </c>
      <c r="H2608" s="2">
        <v>44673.344618055547</v>
      </c>
    </row>
    <row r="2609" spans="1:8" x14ac:dyDescent="0.25">
      <c r="A2609" t="s">
        <v>5681</v>
      </c>
      <c r="B2609">
        <v>1397</v>
      </c>
      <c r="C2609" t="s">
        <v>3087</v>
      </c>
      <c r="D2609">
        <v>1855395</v>
      </c>
      <c r="E2609" t="s">
        <v>1377</v>
      </c>
      <c r="F2609">
        <v>8.6</v>
      </c>
      <c r="G2609" s="2">
        <v>41577.298032407409</v>
      </c>
      <c r="H2609" s="2">
        <v>44649.733680555553</v>
      </c>
    </row>
    <row r="2610" spans="1:8" x14ac:dyDescent="0.25">
      <c r="A2610" t="s">
        <v>5682</v>
      </c>
      <c r="B2610">
        <v>2398</v>
      </c>
      <c r="C2610" t="s">
        <v>3087</v>
      </c>
      <c r="D2610">
        <v>2278445</v>
      </c>
      <c r="E2610" t="s">
        <v>1374</v>
      </c>
      <c r="F2610">
        <v>8.6999999999999993</v>
      </c>
      <c r="G2610" s="2">
        <v>41640.653634259259</v>
      </c>
      <c r="H2610" s="2">
        <v>45033.422673611109</v>
      </c>
    </row>
    <row r="2611" spans="1:8" x14ac:dyDescent="0.25">
      <c r="A2611" t="s">
        <v>5683</v>
      </c>
      <c r="B2611">
        <v>2129</v>
      </c>
      <c r="C2611" t="s">
        <v>3080</v>
      </c>
      <c r="D2611">
        <v>568117</v>
      </c>
      <c r="E2611" t="s">
        <v>3071</v>
      </c>
      <c r="F2611">
        <v>8.82</v>
      </c>
      <c r="G2611" s="2">
        <v>41637.2109837963</v>
      </c>
      <c r="H2611" s="2">
        <v>44768.35</v>
      </c>
    </row>
    <row r="2612" spans="1:8" x14ac:dyDescent="0.25">
      <c r="A2612" t="s">
        <v>5684</v>
      </c>
      <c r="B2612">
        <v>1727</v>
      </c>
      <c r="C2612" t="s">
        <v>3080</v>
      </c>
      <c r="D2612">
        <v>4346657</v>
      </c>
      <c r="E2612" t="s">
        <v>1374</v>
      </c>
      <c r="F2612">
        <v>5.75</v>
      </c>
      <c r="G2612" s="2">
        <v>43108.917361111111</v>
      </c>
      <c r="H2612" s="2">
        <v>44761.481736111113</v>
      </c>
    </row>
    <row r="2613" spans="1:8" x14ac:dyDescent="0.25">
      <c r="A2613" t="s">
        <v>5685</v>
      </c>
      <c r="B2613">
        <v>2093</v>
      </c>
      <c r="C2613" t="s">
        <v>3075</v>
      </c>
      <c r="D2613">
        <v>4383784</v>
      </c>
      <c r="E2613" t="s">
        <v>1374</v>
      </c>
      <c r="F2613">
        <v>8.9</v>
      </c>
      <c r="G2613" s="2">
        <v>43814.039664351847</v>
      </c>
      <c r="H2613" s="2">
        <v>44589.759884259263</v>
      </c>
    </row>
    <row r="2614" spans="1:8" x14ac:dyDescent="0.25">
      <c r="A2614" t="s">
        <v>5686</v>
      </c>
      <c r="B2614">
        <v>1929</v>
      </c>
      <c r="C2614" t="s">
        <v>3087</v>
      </c>
      <c r="D2614">
        <v>888435</v>
      </c>
      <c r="E2614" t="s">
        <v>1374</v>
      </c>
      <c r="F2614">
        <v>6.4</v>
      </c>
      <c r="G2614" s="2">
        <v>44364.986446759263</v>
      </c>
      <c r="H2614" s="2">
        <v>44479.52853009259</v>
      </c>
    </row>
    <row r="2615" spans="1:8" x14ac:dyDescent="0.25">
      <c r="A2615" t="s">
        <v>5687</v>
      </c>
      <c r="B2615">
        <v>1626</v>
      </c>
      <c r="C2615" t="s">
        <v>3075</v>
      </c>
      <c r="D2615">
        <v>2816167</v>
      </c>
      <c r="E2615" t="s">
        <v>1374</v>
      </c>
      <c r="F2615">
        <v>6.34</v>
      </c>
      <c r="G2615" s="2">
        <v>40650.049641203703</v>
      </c>
      <c r="H2615" s="2">
        <v>44486.847372685188</v>
      </c>
    </row>
    <row r="2616" spans="1:8" x14ac:dyDescent="0.25">
      <c r="A2616" t="s">
        <v>5688</v>
      </c>
      <c r="B2616">
        <v>2287</v>
      </c>
      <c r="C2616" t="s">
        <v>3080</v>
      </c>
      <c r="D2616">
        <v>455301</v>
      </c>
      <c r="E2616" t="s">
        <v>1374</v>
      </c>
      <c r="F2616">
        <v>5.77</v>
      </c>
      <c r="G2616" s="2">
        <v>44299.587534722217</v>
      </c>
      <c r="H2616" s="2">
        <v>45091.884189814817</v>
      </c>
    </row>
    <row r="2617" spans="1:8" x14ac:dyDescent="0.25">
      <c r="A2617" t="s">
        <v>5689</v>
      </c>
      <c r="B2617">
        <v>2436</v>
      </c>
      <c r="C2617" t="s">
        <v>3087</v>
      </c>
      <c r="D2617">
        <v>4379815</v>
      </c>
      <c r="E2617" t="s">
        <v>1377</v>
      </c>
      <c r="F2617">
        <v>5.21</v>
      </c>
      <c r="G2617" s="2">
        <v>39877.369803240741</v>
      </c>
      <c r="H2617" s="2">
        <v>44612.516168981478</v>
      </c>
    </row>
    <row r="2618" spans="1:8" x14ac:dyDescent="0.25">
      <c r="A2618" t="s">
        <v>5690</v>
      </c>
      <c r="B2618">
        <v>2224</v>
      </c>
      <c r="C2618" t="s">
        <v>3077</v>
      </c>
      <c r="D2618">
        <v>2623597</v>
      </c>
      <c r="E2618" t="s">
        <v>1374</v>
      </c>
      <c r="F2618">
        <v>6.6</v>
      </c>
      <c r="G2618" s="2">
        <v>41908.830879629633</v>
      </c>
      <c r="H2618" s="2">
        <v>44864.794733796298</v>
      </c>
    </row>
    <row r="2619" spans="1:8" x14ac:dyDescent="0.25">
      <c r="A2619" t="s">
        <v>5691</v>
      </c>
      <c r="B2619">
        <v>1347</v>
      </c>
      <c r="C2619" t="s">
        <v>3077</v>
      </c>
      <c r="D2619">
        <v>4199682</v>
      </c>
      <c r="E2619" t="s">
        <v>3071</v>
      </c>
      <c r="F2619">
        <v>6.14</v>
      </c>
      <c r="G2619" s="2">
        <v>40131.317685185182</v>
      </c>
      <c r="H2619" s="2">
        <v>44564.13449074074</v>
      </c>
    </row>
    <row r="2620" spans="1:8" x14ac:dyDescent="0.25">
      <c r="A2620" t="s">
        <v>5692</v>
      </c>
      <c r="B2620">
        <v>2036</v>
      </c>
      <c r="C2620" t="s">
        <v>3080</v>
      </c>
      <c r="D2620">
        <v>4343386</v>
      </c>
      <c r="E2620" t="s">
        <v>3071</v>
      </c>
      <c r="F2620">
        <v>5.44</v>
      </c>
      <c r="G2620" s="2">
        <v>44652.62568287037</v>
      </c>
      <c r="H2620" s="2">
        <v>44995.111516203702</v>
      </c>
    </row>
    <row r="2621" spans="1:8" x14ac:dyDescent="0.25">
      <c r="A2621" t="s">
        <v>5693</v>
      </c>
      <c r="B2621">
        <v>1088</v>
      </c>
      <c r="C2621" t="s">
        <v>3075</v>
      </c>
      <c r="D2621">
        <v>1098996</v>
      </c>
      <c r="E2621" t="s">
        <v>3071</v>
      </c>
      <c r="F2621">
        <v>6.21</v>
      </c>
      <c r="G2621" s="2">
        <v>41819.892511574071</v>
      </c>
      <c r="H2621" s="2">
        <v>45016.86210648148</v>
      </c>
    </row>
    <row r="2622" spans="1:8" x14ac:dyDescent="0.25">
      <c r="A2622" t="s">
        <v>5694</v>
      </c>
      <c r="B2622">
        <v>1857</v>
      </c>
      <c r="C2622" t="s">
        <v>3070</v>
      </c>
      <c r="D2622">
        <v>3424739</v>
      </c>
      <c r="E2622" t="s">
        <v>1377</v>
      </c>
      <c r="F2622">
        <v>5.31</v>
      </c>
      <c r="G2622" s="2">
        <v>42244.392997685187</v>
      </c>
      <c r="H2622" s="2">
        <v>44584.517164351862</v>
      </c>
    </row>
    <row r="2623" spans="1:8" x14ac:dyDescent="0.25">
      <c r="A2623" t="s">
        <v>5695</v>
      </c>
      <c r="B2623">
        <v>2290</v>
      </c>
      <c r="C2623" t="s">
        <v>3070</v>
      </c>
      <c r="D2623">
        <v>156284</v>
      </c>
      <c r="E2623" t="s">
        <v>3071</v>
      </c>
      <c r="F2623">
        <v>6.79</v>
      </c>
      <c r="G2623" s="2">
        <v>44687.304143518522</v>
      </c>
      <c r="H2623" s="2">
        <v>45042.651539351849</v>
      </c>
    </row>
    <row r="2624" spans="1:8" x14ac:dyDescent="0.25">
      <c r="A2624" t="s">
        <v>5696</v>
      </c>
      <c r="B2624">
        <v>1965</v>
      </c>
      <c r="C2624" t="s">
        <v>3068</v>
      </c>
      <c r="D2624">
        <v>3149659</v>
      </c>
      <c r="E2624" t="s">
        <v>1377</v>
      </c>
      <c r="F2624">
        <v>5.9</v>
      </c>
      <c r="G2624" s="2">
        <v>43857.656469907408</v>
      </c>
      <c r="H2624" s="2">
        <v>45041.776689814818</v>
      </c>
    </row>
    <row r="2625" spans="1:8" x14ac:dyDescent="0.25">
      <c r="A2625" t="s">
        <v>5697</v>
      </c>
      <c r="B2625">
        <v>1634</v>
      </c>
      <c r="C2625" t="s">
        <v>3077</v>
      </c>
      <c r="D2625">
        <v>2230740</v>
      </c>
      <c r="E2625" t="s">
        <v>1374</v>
      </c>
      <c r="F2625">
        <v>9.34</v>
      </c>
      <c r="G2625" s="2">
        <v>44281.633379629631</v>
      </c>
      <c r="H2625" s="2">
        <v>44478.884629629632</v>
      </c>
    </row>
    <row r="2626" spans="1:8" x14ac:dyDescent="0.25">
      <c r="A2626" t="s">
        <v>5698</v>
      </c>
      <c r="B2626">
        <v>1127</v>
      </c>
      <c r="C2626" t="s">
        <v>3068</v>
      </c>
      <c r="D2626">
        <v>3178779</v>
      </c>
      <c r="E2626" t="s">
        <v>1374</v>
      </c>
      <c r="F2626">
        <v>8.24</v>
      </c>
      <c r="G2626" s="2">
        <v>40718.501828703702</v>
      </c>
      <c r="H2626" s="2">
        <v>44819.036585648151</v>
      </c>
    </row>
    <row r="2627" spans="1:8" x14ac:dyDescent="0.25">
      <c r="A2627" t="s">
        <v>5699</v>
      </c>
      <c r="B2627">
        <v>1182</v>
      </c>
      <c r="C2627" t="s">
        <v>3068</v>
      </c>
      <c r="D2627">
        <v>244330</v>
      </c>
      <c r="E2627" t="s">
        <v>1377</v>
      </c>
      <c r="F2627">
        <v>6.51</v>
      </c>
      <c r="G2627" s="2">
        <v>40446.486226851863</v>
      </c>
      <c r="H2627" s="2">
        <v>44960.667592592603</v>
      </c>
    </row>
    <row r="2628" spans="1:8" x14ac:dyDescent="0.25">
      <c r="A2628" t="s">
        <v>5700</v>
      </c>
      <c r="B2628">
        <v>1483</v>
      </c>
      <c r="C2628" t="s">
        <v>3070</v>
      </c>
      <c r="D2628">
        <v>268732</v>
      </c>
      <c r="E2628" t="s">
        <v>1374</v>
      </c>
      <c r="F2628">
        <v>7.71</v>
      </c>
      <c r="G2628" s="2">
        <v>41067.112986111111</v>
      </c>
      <c r="H2628" s="2">
        <v>44609.732187499998</v>
      </c>
    </row>
    <row r="2629" spans="1:8" x14ac:dyDescent="0.25">
      <c r="A2629" t="s">
        <v>5701</v>
      </c>
      <c r="B2629">
        <v>1147</v>
      </c>
      <c r="C2629" t="s">
        <v>3068</v>
      </c>
      <c r="D2629">
        <v>1378054</v>
      </c>
      <c r="E2629" t="s">
        <v>1374</v>
      </c>
      <c r="F2629">
        <v>9.4</v>
      </c>
      <c r="G2629" s="2">
        <v>43889.079236111109</v>
      </c>
      <c r="H2629" s="2">
        <v>44844.527812499997</v>
      </c>
    </row>
    <row r="2630" spans="1:8" x14ac:dyDescent="0.25">
      <c r="A2630" t="s">
        <v>5702</v>
      </c>
      <c r="B2630">
        <v>1524</v>
      </c>
      <c r="C2630" t="s">
        <v>3068</v>
      </c>
      <c r="D2630">
        <v>2003452</v>
      </c>
      <c r="E2630" t="s">
        <v>3071</v>
      </c>
      <c r="F2630">
        <v>5.37</v>
      </c>
      <c r="G2630" s="2">
        <v>40540.789143518523</v>
      </c>
      <c r="H2630" s="2">
        <v>45035.637199074074</v>
      </c>
    </row>
    <row r="2631" spans="1:8" x14ac:dyDescent="0.25">
      <c r="A2631" t="s">
        <v>5703</v>
      </c>
      <c r="B2631">
        <v>1212</v>
      </c>
      <c r="C2631" t="s">
        <v>3068</v>
      </c>
      <c r="D2631">
        <v>2897399</v>
      </c>
      <c r="E2631" t="s">
        <v>3071</v>
      </c>
      <c r="F2631">
        <v>5.76</v>
      </c>
      <c r="G2631" s="2">
        <v>40338.821030092593</v>
      </c>
      <c r="H2631" s="2">
        <v>44863.317349537043</v>
      </c>
    </row>
    <row r="2632" spans="1:8" x14ac:dyDescent="0.25">
      <c r="A2632" t="s">
        <v>5704</v>
      </c>
      <c r="B2632">
        <v>2214</v>
      </c>
      <c r="C2632" t="s">
        <v>3068</v>
      </c>
      <c r="D2632">
        <v>4098445</v>
      </c>
      <c r="E2632" t="s">
        <v>1377</v>
      </c>
      <c r="F2632">
        <v>8.41</v>
      </c>
      <c r="G2632" s="2">
        <v>44747.055752314824</v>
      </c>
      <c r="H2632" s="2">
        <v>44743.055752314824</v>
      </c>
    </row>
    <row r="2633" spans="1:8" x14ac:dyDescent="0.25">
      <c r="A2633" t="s">
        <v>5705</v>
      </c>
      <c r="B2633">
        <v>1125</v>
      </c>
      <c r="C2633" t="s">
        <v>3068</v>
      </c>
      <c r="D2633">
        <v>2890073</v>
      </c>
      <c r="E2633" t="s">
        <v>1374</v>
      </c>
      <c r="F2633">
        <v>6.17</v>
      </c>
      <c r="G2633" s="2">
        <v>40504.708472222221</v>
      </c>
      <c r="H2633" s="2">
        <v>45116.489398148151</v>
      </c>
    </row>
    <row r="2634" spans="1:8" x14ac:dyDescent="0.25">
      <c r="A2634" t="s">
        <v>5706</v>
      </c>
      <c r="B2634">
        <v>1153</v>
      </c>
      <c r="C2634" t="s">
        <v>3077</v>
      </c>
      <c r="D2634">
        <v>2141376</v>
      </c>
      <c r="E2634" t="s">
        <v>3071</v>
      </c>
      <c r="F2634">
        <v>9.25</v>
      </c>
      <c r="G2634" s="2">
        <v>44732.125937500001</v>
      </c>
      <c r="H2634" s="2">
        <v>44829.990717592591</v>
      </c>
    </row>
    <row r="2635" spans="1:8" x14ac:dyDescent="0.25">
      <c r="A2635" t="s">
        <v>5707</v>
      </c>
      <c r="B2635">
        <v>1597</v>
      </c>
      <c r="C2635" t="s">
        <v>3075</v>
      </c>
      <c r="D2635">
        <v>2799013</v>
      </c>
      <c r="E2635" t="s">
        <v>1374</v>
      </c>
      <c r="F2635">
        <v>9.35</v>
      </c>
      <c r="G2635" s="2">
        <v>42500.813969907409</v>
      </c>
      <c r="H2635" s="2">
        <v>44912.783402777779</v>
      </c>
    </row>
    <row r="2636" spans="1:8" x14ac:dyDescent="0.25">
      <c r="A2636" t="s">
        <v>5708</v>
      </c>
      <c r="B2636">
        <v>1822</v>
      </c>
      <c r="C2636" t="s">
        <v>3075</v>
      </c>
      <c r="D2636">
        <v>2585707</v>
      </c>
      <c r="E2636" t="s">
        <v>1374</v>
      </c>
      <c r="F2636">
        <v>6.22</v>
      </c>
      <c r="G2636" s="2">
        <v>40354.915277777778</v>
      </c>
      <c r="H2636" s="2">
        <v>44698.465590277781</v>
      </c>
    </row>
    <row r="2637" spans="1:8" x14ac:dyDescent="0.25">
      <c r="A2637" t="s">
        <v>5709</v>
      </c>
      <c r="B2637">
        <v>1125</v>
      </c>
      <c r="C2637" t="s">
        <v>3068</v>
      </c>
      <c r="D2637">
        <v>3331568</v>
      </c>
      <c r="E2637" t="s">
        <v>1374</v>
      </c>
      <c r="F2637">
        <v>8.48</v>
      </c>
      <c r="G2637" s="2">
        <v>44616.485752314817</v>
      </c>
      <c r="H2637" s="2">
        <v>44977.658738425933</v>
      </c>
    </row>
    <row r="2638" spans="1:8" x14ac:dyDescent="0.25">
      <c r="A2638" t="s">
        <v>5710</v>
      </c>
      <c r="B2638">
        <v>1498</v>
      </c>
      <c r="C2638" t="s">
        <v>3077</v>
      </c>
      <c r="D2638">
        <v>2240277</v>
      </c>
      <c r="E2638" t="s">
        <v>1374</v>
      </c>
      <c r="F2638">
        <v>5.63</v>
      </c>
      <c r="G2638" s="2">
        <v>44393.022928240738</v>
      </c>
      <c r="H2638" s="2">
        <v>44804.854131944441</v>
      </c>
    </row>
    <row r="2639" spans="1:8" x14ac:dyDescent="0.25">
      <c r="A2639" t="s">
        <v>5711</v>
      </c>
      <c r="B2639">
        <v>1616</v>
      </c>
      <c r="C2639" t="s">
        <v>3077</v>
      </c>
      <c r="D2639">
        <v>4960779</v>
      </c>
      <c r="E2639" t="s">
        <v>3071</v>
      </c>
      <c r="F2639">
        <v>6.78</v>
      </c>
      <c r="G2639" s="2">
        <v>43094.089270833327</v>
      </c>
      <c r="H2639" s="2">
        <v>44884.108530092592</v>
      </c>
    </row>
    <row r="2640" spans="1:8" x14ac:dyDescent="0.25">
      <c r="A2640" t="s">
        <v>5712</v>
      </c>
      <c r="B2640">
        <v>1275</v>
      </c>
      <c r="C2640" t="s">
        <v>3075</v>
      </c>
      <c r="D2640">
        <v>2560914</v>
      </c>
      <c r="E2640" t="s">
        <v>1377</v>
      </c>
      <c r="F2640">
        <v>9.1</v>
      </c>
      <c r="G2640" s="2">
        <v>40241.705138888887</v>
      </c>
      <c r="H2640" s="2">
        <v>45095.005613425928</v>
      </c>
    </row>
    <row r="2641" spans="1:8" x14ac:dyDescent="0.25">
      <c r="A2641" t="s">
        <v>5713</v>
      </c>
      <c r="B2641">
        <v>1243</v>
      </c>
      <c r="C2641" t="s">
        <v>3070</v>
      </c>
      <c r="D2641">
        <v>816293</v>
      </c>
      <c r="E2641" t="s">
        <v>1377</v>
      </c>
      <c r="F2641">
        <v>7.27</v>
      </c>
      <c r="G2641" s="2">
        <v>43337.476840277777</v>
      </c>
      <c r="H2641" s="2">
        <v>44708.304074074083</v>
      </c>
    </row>
    <row r="2642" spans="1:8" x14ac:dyDescent="0.25">
      <c r="A2642" t="s">
        <v>5714</v>
      </c>
      <c r="B2642">
        <v>2232</v>
      </c>
      <c r="C2642" t="s">
        <v>3080</v>
      </c>
      <c r="D2642">
        <v>1048542</v>
      </c>
      <c r="E2642" t="s">
        <v>3071</v>
      </c>
      <c r="F2642">
        <v>9.64</v>
      </c>
      <c r="G2642" s="2">
        <v>42691.915462962963</v>
      </c>
      <c r="H2642" s="2">
        <v>44713.741111111107</v>
      </c>
    </row>
    <row r="2643" spans="1:8" x14ac:dyDescent="0.25">
      <c r="A2643" t="s">
        <v>5715</v>
      </c>
      <c r="B2643">
        <v>2057</v>
      </c>
      <c r="C2643" t="s">
        <v>3077</v>
      </c>
      <c r="D2643">
        <v>2258888</v>
      </c>
      <c r="E2643" t="s">
        <v>1374</v>
      </c>
      <c r="F2643">
        <v>6.66</v>
      </c>
      <c r="G2643" s="2">
        <v>42569.124085648153</v>
      </c>
      <c r="H2643" s="2">
        <v>45061.977905092594</v>
      </c>
    </row>
    <row r="2644" spans="1:8" x14ac:dyDescent="0.25">
      <c r="A2644" t="s">
        <v>5716</v>
      </c>
      <c r="B2644">
        <v>1799</v>
      </c>
      <c r="C2644" t="s">
        <v>3075</v>
      </c>
      <c r="D2644">
        <v>4574139</v>
      </c>
      <c r="E2644" t="s">
        <v>1377</v>
      </c>
      <c r="F2644">
        <v>5.42</v>
      </c>
      <c r="G2644" s="2">
        <v>43192.475046296298</v>
      </c>
      <c r="H2644" s="2">
        <v>45045.982951388891</v>
      </c>
    </row>
    <row r="2645" spans="1:8" x14ac:dyDescent="0.25">
      <c r="A2645" t="s">
        <v>5717</v>
      </c>
      <c r="B2645">
        <v>2055</v>
      </c>
      <c r="C2645" t="s">
        <v>3087</v>
      </c>
      <c r="D2645">
        <v>4702898</v>
      </c>
      <c r="E2645" t="s">
        <v>1377</v>
      </c>
      <c r="F2645">
        <v>8.5</v>
      </c>
      <c r="G2645" s="2">
        <v>44370.877291666657</v>
      </c>
      <c r="H2645" s="2">
        <v>44947.175879629627</v>
      </c>
    </row>
    <row r="2646" spans="1:8" x14ac:dyDescent="0.25">
      <c r="A2646" t="s">
        <v>5718</v>
      </c>
      <c r="B2646">
        <v>1153</v>
      </c>
      <c r="C2646" t="s">
        <v>3068</v>
      </c>
      <c r="D2646">
        <v>829113</v>
      </c>
      <c r="E2646" t="s">
        <v>1377</v>
      </c>
      <c r="F2646">
        <v>6.72</v>
      </c>
      <c r="G2646" s="2">
        <v>42591.691678240742</v>
      </c>
      <c r="H2646" s="2">
        <v>44630.519317129627</v>
      </c>
    </row>
    <row r="2647" spans="1:8" x14ac:dyDescent="0.25">
      <c r="A2647" t="s">
        <v>5719</v>
      </c>
      <c r="B2647">
        <v>1126</v>
      </c>
      <c r="C2647" t="s">
        <v>3070</v>
      </c>
      <c r="D2647">
        <v>2852670</v>
      </c>
      <c r="E2647" t="s">
        <v>1377</v>
      </c>
      <c r="F2647">
        <v>6.43</v>
      </c>
      <c r="G2647" s="2">
        <v>44435.768692129634</v>
      </c>
      <c r="H2647" s="2">
        <v>45127.760104166657</v>
      </c>
    </row>
    <row r="2648" spans="1:8" x14ac:dyDescent="0.25">
      <c r="A2648" t="s">
        <v>5720</v>
      </c>
      <c r="B2648">
        <v>2263</v>
      </c>
      <c r="C2648" t="s">
        <v>3087</v>
      </c>
      <c r="D2648">
        <v>480646</v>
      </c>
      <c r="E2648" t="s">
        <v>1377</v>
      </c>
      <c r="F2648">
        <v>7.36</v>
      </c>
      <c r="G2648" s="2">
        <v>44298.031111111108</v>
      </c>
      <c r="H2648" s="2">
        <v>44476.043587962973</v>
      </c>
    </row>
    <row r="2649" spans="1:8" x14ac:dyDescent="0.25">
      <c r="A2649" t="s">
        <v>5721</v>
      </c>
      <c r="B2649">
        <v>1678</v>
      </c>
      <c r="C2649" t="s">
        <v>3087</v>
      </c>
      <c r="D2649">
        <v>2700945</v>
      </c>
      <c r="E2649" t="s">
        <v>3071</v>
      </c>
      <c r="F2649">
        <v>5.7</v>
      </c>
      <c r="G2649" s="2">
        <v>41510.334224537037</v>
      </c>
      <c r="H2649" s="2">
        <v>45095.388738425929</v>
      </c>
    </row>
    <row r="2650" spans="1:8" x14ac:dyDescent="0.25">
      <c r="A2650" t="s">
        <v>5722</v>
      </c>
      <c r="B2650">
        <v>1944</v>
      </c>
      <c r="C2650" t="s">
        <v>3068</v>
      </c>
      <c r="D2650">
        <v>1352336</v>
      </c>
      <c r="E2650" t="s">
        <v>3071</v>
      </c>
      <c r="F2650">
        <v>9.31</v>
      </c>
      <c r="G2650" s="2">
        <v>44746.31040509259</v>
      </c>
      <c r="H2650" s="2">
        <v>44852.978761574072</v>
      </c>
    </row>
    <row r="2651" spans="1:8" x14ac:dyDescent="0.25">
      <c r="A2651" t="s">
        <v>5723</v>
      </c>
      <c r="B2651">
        <v>1665</v>
      </c>
      <c r="C2651" t="s">
        <v>3068</v>
      </c>
      <c r="D2651">
        <v>2895009</v>
      </c>
      <c r="E2651" t="s">
        <v>1374</v>
      </c>
      <c r="F2651">
        <v>6.26</v>
      </c>
      <c r="G2651" s="2">
        <v>44022.873738425929</v>
      </c>
      <c r="H2651" s="2">
        <v>45005.055451388893</v>
      </c>
    </row>
    <row r="2652" spans="1:8" x14ac:dyDescent="0.25">
      <c r="A2652" t="s">
        <v>5724</v>
      </c>
      <c r="B2652">
        <v>2490</v>
      </c>
      <c r="C2652" t="s">
        <v>3068</v>
      </c>
      <c r="D2652">
        <v>1667039</v>
      </c>
      <c r="E2652" t="s">
        <v>1374</v>
      </c>
      <c r="F2652">
        <v>8.19</v>
      </c>
      <c r="G2652" s="2">
        <v>43261.427997685183</v>
      </c>
      <c r="H2652" s="2">
        <v>45005.417048611111</v>
      </c>
    </row>
    <row r="2653" spans="1:8" x14ac:dyDescent="0.25">
      <c r="A2653" t="s">
        <v>5725</v>
      </c>
      <c r="B2653">
        <v>2129</v>
      </c>
      <c r="C2653" t="s">
        <v>3068</v>
      </c>
      <c r="D2653">
        <v>454108</v>
      </c>
      <c r="E2653" t="s">
        <v>3071</v>
      </c>
      <c r="F2653">
        <v>8.6199999999999992</v>
      </c>
      <c r="G2653" s="2">
        <v>40584.025694444441</v>
      </c>
      <c r="H2653" s="2">
        <v>44940.381099537037</v>
      </c>
    </row>
    <row r="2654" spans="1:8" x14ac:dyDescent="0.25">
      <c r="A2654" t="s">
        <v>5726</v>
      </c>
      <c r="B2654">
        <v>1638</v>
      </c>
      <c r="C2654" t="s">
        <v>3087</v>
      </c>
      <c r="D2654">
        <v>3885045</v>
      </c>
      <c r="E2654" t="s">
        <v>1377</v>
      </c>
      <c r="F2654">
        <v>9.2200000000000006</v>
      </c>
      <c r="G2654" s="2">
        <v>44367.081435185188</v>
      </c>
      <c r="H2654" s="2">
        <v>44659.074583333328</v>
      </c>
    </row>
    <row r="2655" spans="1:8" x14ac:dyDescent="0.25">
      <c r="A2655" t="s">
        <v>5727</v>
      </c>
      <c r="B2655">
        <v>1320</v>
      </c>
      <c r="C2655" t="s">
        <v>3068</v>
      </c>
      <c r="D2655">
        <v>4394542</v>
      </c>
      <c r="E2655" t="s">
        <v>1377</v>
      </c>
      <c r="F2655">
        <v>5.22</v>
      </c>
      <c r="G2655" s="2">
        <v>40524.491805555554</v>
      </c>
      <c r="H2655" s="2">
        <v>44500.215451388889</v>
      </c>
    </row>
    <row r="2656" spans="1:8" x14ac:dyDescent="0.25">
      <c r="A2656" t="s">
        <v>5728</v>
      </c>
      <c r="B2656">
        <v>1253</v>
      </c>
      <c r="C2656" t="s">
        <v>3075</v>
      </c>
      <c r="D2656">
        <v>4613943</v>
      </c>
      <c r="E2656" t="s">
        <v>1374</v>
      </c>
      <c r="F2656">
        <v>8.77</v>
      </c>
      <c r="G2656" s="2">
        <v>43396.603530092587</v>
      </c>
      <c r="H2656" s="2">
        <v>44619.474293981482</v>
      </c>
    </row>
    <row r="2657" spans="1:8" x14ac:dyDescent="0.25">
      <c r="A2657" t="s">
        <v>5729</v>
      </c>
      <c r="B2657">
        <v>1585</v>
      </c>
      <c r="C2657" t="s">
        <v>3080</v>
      </c>
      <c r="D2657">
        <v>1605765</v>
      </c>
      <c r="E2657" t="s">
        <v>3071</v>
      </c>
      <c r="F2657">
        <v>9.43</v>
      </c>
      <c r="G2657" s="2">
        <v>43787.002326388887</v>
      </c>
      <c r="H2657" s="2">
        <v>44801.119120370371</v>
      </c>
    </row>
    <row r="2658" spans="1:8" x14ac:dyDescent="0.25">
      <c r="A2658" t="s">
        <v>5730</v>
      </c>
      <c r="B2658">
        <v>1631</v>
      </c>
      <c r="C2658" t="s">
        <v>3080</v>
      </c>
      <c r="D2658">
        <v>2186786</v>
      </c>
      <c r="E2658" t="s">
        <v>3071</v>
      </c>
      <c r="F2658">
        <v>5.27</v>
      </c>
      <c r="G2658" s="2">
        <v>42228.386180555557</v>
      </c>
      <c r="H2658" s="2">
        <v>44896.164004629631</v>
      </c>
    </row>
    <row r="2659" spans="1:8" x14ac:dyDescent="0.25">
      <c r="A2659" t="s">
        <v>5731</v>
      </c>
      <c r="B2659">
        <v>2073</v>
      </c>
      <c r="C2659" t="s">
        <v>3077</v>
      </c>
      <c r="D2659">
        <v>2022218</v>
      </c>
      <c r="E2659" t="s">
        <v>1374</v>
      </c>
      <c r="F2659">
        <v>8.41</v>
      </c>
      <c r="G2659" s="2">
        <v>41872.254571759258</v>
      </c>
      <c r="H2659" s="2">
        <v>45076.529826388891</v>
      </c>
    </row>
    <row r="2660" spans="1:8" x14ac:dyDescent="0.25">
      <c r="A2660" t="s">
        <v>5732</v>
      </c>
      <c r="B2660">
        <v>1464</v>
      </c>
      <c r="C2660" t="s">
        <v>3077</v>
      </c>
      <c r="D2660">
        <v>1905562</v>
      </c>
      <c r="E2660" t="s">
        <v>1374</v>
      </c>
      <c r="F2660">
        <v>9.7899999999999991</v>
      </c>
      <c r="G2660" s="2">
        <v>39933.666956018518</v>
      </c>
      <c r="H2660" s="2">
        <v>45082.910995370366</v>
      </c>
    </row>
    <row r="2661" spans="1:8" x14ac:dyDescent="0.25">
      <c r="A2661" t="s">
        <v>5733</v>
      </c>
      <c r="B2661">
        <v>1742</v>
      </c>
      <c r="C2661" t="s">
        <v>3080</v>
      </c>
      <c r="D2661">
        <v>1530782</v>
      </c>
      <c r="E2661" t="s">
        <v>3071</v>
      </c>
      <c r="F2661">
        <v>8.26</v>
      </c>
      <c r="G2661" s="2">
        <v>44743.380983796298</v>
      </c>
      <c r="H2661" s="2">
        <v>44969.482789351852</v>
      </c>
    </row>
    <row r="2662" spans="1:8" x14ac:dyDescent="0.25">
      <c r="A2662" t="s">
        <v>5734</v>
      </c>
      <c r="B2662">
        <v>2242</v>
      </c>
      <c r="C2662" t="s">
        <v>3087</v>
      </c>
      <c r="D2662">
        <v>550623</v>
      </c>
      <c r="E2662" t="s">
        <v>1377</v>
      </c>
      <c r="F2662">
        <v>9.4</v>
      </c>
      <c r="G2662" s="2">
        <v>43356.852592592593</v>
      </c>
      <c r="H2662" s="2">
        <v>44987.873449074083</v>
      </c>
    </row>
    <row r="2663" spans="1:8" x14ac:dyDescent="0.25">
      <c r="A2663" t="s">
        <v>5735</v>
      </c>
      <c r="B2663">
        <v>1030</v>
      </c>
      <c r="C2663" t="s">
        <v>3075</v>
      </c>
      <c r="D2663">
        <v>4362371</v>
      </c>
      <c r="E2663" t="s">
        <v>3071</v>
      </c>
      <c r="F2663">
        <v>7.72</v>
      </c>
      <c r="G2663" s="2">
        <v>43029.488368055558</v>
      </c>
      <c r="H2663" s="2">
        <v>44499.903749999998</v>
      </c>
    </row>
    <row r="2664" spans="1:8" x14ac:dyDescent="0.25">
      <c r="A2664" t="s">
        <v>5736</v>
      </c>
      <c r="B2664">
        <v>2258</v>
      </c>
      <c r="C2664" t="s">
        <v>3087</v>
      </c>
      <c r="D2664">
        <v>4257313</v>
      </c>
      <c r="E2664" t="s">
        <v>1377</v>
      </c>
      <c r="F2664">
        <v>7.94</v>
      </c>
      <c r="G2664" s="2">
        <v>41348.583136574067</v>
      </c>
      <c r="H2664" s="2">
        <v>44771.121539351851</v>
      </c>
    </row>
    <row r="2665" spans="1:8" x14ac:dyDescent="0.25">
      <c r="A2665" t="s">
        <v>5737</v>
      </c>
      <c r="B2665">
        <v>1164</v>
      </c>
      <c r="C2665" t="s">
        <v>3077</v>
      </c>
      <c r="D2665">
        <v>3550439</v>
      </c>
      <c r="E2665" t="s">
        <v>1374</v>
      </c>
      <c r="F2665">
        <v>5.52</v>
      </c>
      <c r="G2665" s="2">
        <v>44006.349861111114</v>
      </c>
      <c r="H2665" s="2">
        <v>44612.293541666673</v>
      </c>
    </row>
    <row r="2666" spans="1:8" x14ac:dyDescent="0.25">
      <c r="A2666" t="s">
        <v>5738</v>
      </c>
      <c r="B2666">
        <v>1376</v>
      </c>
      <c r="C2666" t="s">
        <v>3068</v>
      </c>
      <c r="D2666">
        <v>4212496</v>
      </c>
      <c r="E2666" t="s">
        <v>3071</v>
      </c>
      <c r="F2666">
        <v>9.85</v>
      </c>
      <c r="G2666" s="2">
        <v>44259.465960648151</v>
      </c>
      <c r="H2666" s="2">
        <v>44546.284247685187</v>
      </c>
    </row>
    <row r="2667" spans="1:8" x14ac:dyDescent="0.25">
      <c r="A2667" t="s">
        <v>5739</v>
      </c>
      <c r="B2667">
        <v>1538</v>
      </c>
      <c r="C2667" t="s">
        <v>3070</v>
      </c>
      <c r="D2667">
        <v>993231</v>
      </c>
      <c r="E2667" t="s">
        <v>1374</v>
      </c>
      <c r="F2667">
        <v>5.81</v>
      </c>
      <c r="G2667" s="2">
        <v>44809.709710648152</v>
      </c>
      <c r="H2667" s="2">
        <v>44796.709710648152</v>
      </c>
    </row>
    <row r="2668" spans="1:8" x14ac:dyDescent="0.25">
      <c r="A2668" t="s">
        <v>5740</v>
      </c>
      <c r="B2668">
        <v>1176</v>
      </c>
      <c r="C2668" t="s">
        <v>3080</v>
      </c>
      <c r="D2668">
        <v>3825782</v>
      </c>
      <c r="E2668" t="s">
        <v>3071</v>
      </c>
      <c r="F2668">
        <v>6.7</v>
      </c>
      <c r="G2668" s="2">
        <v>41181.301076388889</v>
      </c>
      <c r="H2668" s="2">
        <v>44548.276400462957</v>
      </c>
    </row>
    <row r="2669" spans="1:8" x14ac:dyDescent="0.25">
      <c r="A2669" t="s">
        <v>5741</v>
      </c>
      <c r="B2669">
        <v>1800</v>
      </c>
      <c r="C2669" t="s">
        <v>3080</v>
      </c>
      <c r="D2669">
        <v>3388842</v>
      </c>
      <c r="E2669" t="s">
        <v>1377</v>
      </c>
      <c r="F2669">
        <v>8.5</v>
      </c>
      <c r="G2669" s="2">
        <v>42532.02584490741</v>
      </c>
      <c r="H2669" s="2">
        <v>44604.649756944447</v>
      </c>
    </row>
    <row r="2670" spans="1:8" x14ac:dyDescent="0.25">
      <c r="A2670" t="s">
        <v>5742</v>
      </c>
      <c r="B2670">
        <v>1963</v>
      </c>
      <c r="C2670" t="s">
        <v>3068</v>
      </c>
      <c r="D2670">
        <v>2939914</v>
      </c>
      <c r="E2670" t="s">
        <v>3071</v>
      </c>
      <c r="F2670">
        <v>9.73</v>
      </c>
      <c r="G2670" s="2">
        <v>41412.69021990741</v>
      </c>
      <c r="H2670" s="2">
        <v>44818.545590277783</v>
      </c>
    </row>
    <row r="2671" spans="1:8" x14ac:dyDescent="0.25">
      <c r="A2671" t="s">
        <v>5743</v>
      </c>
      <c r="B2671">
        <v>1939</v>
      </c>
      <c r="C2671" t="s">
        <v>3068</v>
      </c>
      <c r="D2671">
        <v>1249679</v>
      </c>
      <c r="E2671" t="s">
        <v>1374</v>
      </c>
      <c r="F2671">
        <v>6.93</v>
      </c>
      <c r="G2671" s="2">
        <v>41068.858032407406</v>
      </c>
      <c r="H2671" s="2">
        <v>44711.929814814823</v>
      </c>
    </row>
    <row r="2672" spans="1:8" x14ac:dyDescent="0.25">
      <c r="A2672" t="s">
        <v>5744</v>
      </c>
      <c r="B2672">
        <v>2366</v>
      </c>
      <c r="C2672" t="s">
        <v>3070</v>
      </c>
      <c r="D2672">
        <v>1638627</v>
      </c>
      <c r="E2672" t="s">
        <v>1377</v>
      </c>
      <c r="F2672">
        <v>8.39</v>
      </c>
      <c r="G2672" s="2">
        <v>41979.795844907407</v>
      </c>
      <c r="H2672" s="2">
        <v>44673.155925925923</v>
      </c>
    </row>
    <row r="2673" spans="1:8" x14ac:dyDescent="0.25">
      <c r="A2673" t="s">
        <v>5745</v>
      </c>
      <c r="B2673">
        <v>1387</v>
      </c>
      <c r="C2673" t="s">
        <v>3068</v>
      </c>
      <c r="D2673">
        <v>2574573</v>
      </c>
      <c r="E2673" t="s">
        <v>3071</v>
      </c>
      <c r="F2673">
        <v>8.9499999999999993</v>
      </c>
      <c r="G2673" s="2">
        <v>43690.347256944442</v>
      </c>
      <c r="H2673" s="2">
        <v>44572.087523148148</v>
      </c>
    </row>
    <row r="2674" spans="1:8" x14ac:dyDescent="0.25">
      <c r="A2674" t="s">
        <v>5746</v>
      </c>
      <c r="B2674">
        <v>1319</v>
      </c>
      <c r="C2674" t="s">
        <v>3077</v>
      </c>
      <c r="D2674">
        <v>3336595</v>
      </c>
      <c r="E2674" t="s">
        <v>1377</v>
      </c>
      <c r="F2674">
        <v>6.36</v>
      </c>
      <c r="G2674" s="2">
        <v>41124.63863425926</v>
      </c>
      <c r="H2674" s="2">
        <v>44581.239317129628</v>
      </c>
    </row>
    <row r="2675" spans="1:8" x14ac:dyDescent="0.25">
      <c r="A2675" t="s">
        <v>5747</v>
      </c>
      <c r="B2675">
        <v>1906</v>
      </c>
      <c r="C2675" t="s">
        <v>3068</v>
      </c>
      <c r="D2675">
        <v>3788994</v>
      </c>
      <c r="E2675" t="s">
        <v>1374</v>
      </c>
      <c r="F2675">
        <v>8.98</v>
      </c>
      <c r="G2675" s="2">
        <v>44254.637800925928</v>
      </c>
      <c r="H2675" s="2">
        <v>44555.216481481482</v>
      </c>
    </row>
    <row r="2676" spans="1:8" x14ac:dyDescent="0.25">
      <c r="A2676" t="s">
        <v>5748</v>
      </c>
      <c r="B2676">
        <v>2252</v>
      </c>
      <c r="C2676" t="s">
        <v>3080</v>
      </c>
      <c r="D2676">
        <v>225711</v>
      </c>
      <c r="E2676" t="s">
        <v>3071</v>
      </c>
      <c r="F2676">
        <v>8.67</v>
      </c>
      <c r="G2676" s="2">
        <v>43519.341284722221</v>
      </c>
      <c r="H2676" s="2">
        <v>44601.679282407407</v>
      </c>
    </row>
    <row r="2677" spans="1:8" x14ac:dyDescent="0.25">
      <c r="A2677" t="s">
        <v>5749</v>
      </c>
      <c r="B2677">
        <v>1204</v>
      </c>
      <c r="C2677" t="s">
        <v>3070</v>
      </c>
      <c r="D2677">
        <v>277537</v>
      </c>
      <c r="E2677" t="s">
        <v>1374</v>
      </c>
      <c r="F2677">
        <v>7.84</v>
      </c>
      <c r="G2677" s="2">
        <v>42799.265243055554</v>
      </c>
      <c r="H2677" s="2">
        <v>44851.991064814807</v>
      </c>
    </row>
    <row r="2678" spans="1:8" x14ac:dyDescent="0.25">
      <c r="A2678" t="s">
        <v>5750</v>
      </c>
      <c r="B2678">
        <v>1532</v>
      </c>
      <c r="C2678" t="s">
        <v>3070</v>
      </c>
      <c r="D2678">
        <v>1255568</v>
      </c>
      <c r="E2678" t="s">
        <v>1377</v>
      </c>
      <c r="F2678">
        <v>5.35</v>
      </c>
      <c r="G2678" s="2">
        <v>44254.429918981477</v>
      </c>
      <c r="H2678" s="2">
        <v>45100.111516203702</v>
      </c>
    </row>
    <row r="2679" spans="1:8" x14ac:dyDescent="0.25">
      <c r="A2679" t="s">
        <v>5751</v>
      </c>
      <c r="B2679">
        <v>1837</v>
      </c>
      <c r="C2679" t="s">
        <v>3087</v>
      </c>
      <c r="D2679">
        <v>4600519</v>
      </c>
      <c r="E2679" t="s">
        <v>3071</v>
      </c>
      <c r="F2679">
        <v>8.74</v>
      </c>
      <c r="G2679" s="2">
        <v>41669.99496527778</v>
      </c>
      <c r="H2679" s="2">
        <v>44861.718217592592</v>
      </c>
    </row>
    <row r="2680" spans="1:8" x14ac:dyDescent="0.25">
      <c r="A2680" t="s">
        <v>5752</v>
      </c>
      <c r="B2680">
        <v>1042</v>
      </c>
      <c r="C2680" t="s">
        <v>3068</v>
      </c>
      <c r="D2680">
        <v>1663730</v>
      </c>
      <c r="E2680" t="s">
        <v>1374</v>
      </c>
      <c r="F2680">
        <v>8.3000000000000007</v>
      </c>
      <c r="G2680" s="2">
        <v>43120.476712962962</v>
      </c>
      <c r="H2680" s="2">
        <v>45091.641400462962</v>
      </c>
    </row>
    <row r="2681" spans="1:8" x14ac:dyDescent="0.25">
      <c r="A2681" t="s">
        <v>5753</v>
      </c>
      <c r="B2681">
        <v>2057</v>
      </c>
      <c r="C2681" t="s">
        <v>3077</v>
      </c>
      <c r="D2681">
        <v>3553955</v>
      </c>
      <c r="E2681" t="s">
        <v>3071</v>
      </c>
      <c r="F2681">
        <v>5.2</v>
      </c>
      <c r="G2681" s="2">
        <v>42533.322465277779</v>
      </c>
      <c r="H2681" s="2">
        <v>45010.172997685193</v>
      </c>
    </row>
    <row r="2682" spans="1:8" x14ac:dyDescent="0.25">
      <c r="A2682" t="s">
        <v>5754</v>
      </c>
      <c r="B2682">
        <v>1218</v>
      </c>
      <c r="C2682" t="s">
        <v>3080</v>
      </c>
      <c r="D2682">
        <v>4456748</v>
      </c>
      <c r="E2682" t="s">
        <v>3071</v>
      </c>
      <c r="F2682">
        <v>6.65</v>
      </c>
      <c r="G2682" s="2">
        <v>43536.508217592593</v>
      </c>
      <c r="H2682" s="2">
        <v>45015.708356481482</v>
      </c>
    </row>
    <row r="2683" spans="1:8" x14ac:dyDescent="0.25">
      <c r="A2683" t="s">
        <v>5755</v>
      </c>
      <c r="B2683">
        <v>1732</v>
      </c>
      <c r="C2683" t="s">
        <v>3068</v>
      </c>
      <c r="D2683">
        <v>4495097</v>
      </c>
      <c r="E2683" t="s">
        <v>1374</v>
      </c>
      <c r="F2683">
        <v>9.65</v>
      </c>
      <c r="G2683" s="2">
        <v>41234.390474537038</v>
      </c>
      <c r="H2683" s="2">
        <v>45067.988078703696</v>
      </c>
    </row>
    <row r="2684" spans="1:8" x14ac:dyDescent="0.25">
      <c r="A2684" t="s">
        <v>5756</v>
      </c>
      <c r="B2684">
        <v>2314</v>
      </c>
      <c r="C2684" t="s">
        <v>3075</v>
      </c>
      <c r="D2684">
        <v>788715</v>
      </c>
      <c r="E2684" t="s">
        <v>3071</v>
      </c>
      <c r="F2684">
        <v>7.42</v>
      </c>
      <c r="G2684" s="2">
        <v>43986.740891203714</v>
      </c>
      <c r="H2684" s="2">
        <v>44583.61582175926</v>
      </c>
    </row>
    <row r="2685" spans="1:8" x14ac:dyDescent="0.25">
      <c r="A2685" t="s">
        <v>5757</v>
      </c>
      <c r="B2685">
        <v>2380</v>
      </c>
      <c r="C2685" t="s">
        <v>3080</v>
      </c>
      <c r="D2685">
        <v>2279087</v>
      </c>
      <c r="E2685" t="s">
        <v>3071</v>
      </c>
      <c r="F2685">
        <v>7.67</v>
      </c>
      <c r="G2685" s="2">
        <v>41278.209363425929</v>
      </c>
      <c r="H2685" s="2">
        <v>44756.637337962973</v>
      </c>
    </row>
    <row r="2686" spans="1:8" x14ac:dyDescent="0.25">
      <c r="A2686" t="s">
        <v>5758</v>
      </c>
      <c r="B2686">
        <v>2366</v>
      </c>
      <c r="C2686" t="s">
        <v>3087</v>
      </c>
      <c r="D2686">
        <v>2224459</v>
      </c>
      <c r="E2686" t="s">
        <v>1377</v>
      </c>
      <c r="F2686">
        <v>6.87</v>
      </c>
      <c r="G2686" s="2">
        <v>43515.701874999999</v>
      </c>
      <c r="H2686" s="2">
        <v>45045.272939814808</v>
      </c>
    </row>
    <row r="2687" spans="1:8" x14ac:dyDescent="0.25">
      <c r="A2687" t="s">
        <v>5759</v>
      </c>
      <c r="B2687">
        <v>2250</v>
      </c>
      <c r="C2687" t="s">
        <v>3080</v>
      </c>
      <c r="D2687">
        <v>1506333</v>
      </c>
      <c r="E2687" t="s">
        <v>1374</v>
      </c>
      <c r="F2687">
        <v>5.97</v>
      </c>
      <c r="G2687" s="2">
        <v>43220.345254629632</v>
      </c>
      <c r="H2687" s="2">
        <v>44529.241111111107</v>
      </c>
    </row>
    <row r="2688" spans="1:8" x14ac:dyDescent="0.25">
      <c r="A2688" t="s">
        <v>5760</v>
      </c>
      <c r="B2688">
        <v>2131</v>
      </c>
      <c r="C2688" t="s">
        <v>3080</v>
      </c>
      <c r="D2688">
        <v>4072942</v>
      </c>
      <c r="E2688" t="s">
        <v>1374</v>
      </c>
      <c r="F2688">
        <v>7.54</v>
      </c>
      <c r="G2688" s="2">
        <v>42118.64565972222</v>
      </c>
      <c r="H2688" s="2">
        <v>44752.873877314807</v>
      </c>
    </row>
    <row r="2689" spans="1:8" x14ac:dyDescent="0.25">
      <c r="A2689" t="s">
        <v>5761</v>
      </c>
      <c r="B2689">
        <v>2137</v>
      </c>
      <c r="C2689" t="s">
        <v>3077</v>
      </c>
      <c r="D2689">
        <v>285112</v>
      </c>
      <c r="E2689" t="s">
        <v>3071</v>
      </c>
      <c r="F2689">
        <v>8.17</v>
      </c>
      <c r="G2689" s="2">
        <v>40355.090416666673</v>
      </c>
      <c r="H2689" s="2">
        <v>44926.950752314813</v>
      </c>
    </row>
    <row r="2690" spans="1:8" x14ac:dyDescent="0.25">
      <c r="A2690" t="s">
        <v>5762</v>
      </c>
      <c r="B2690">
        <v>1196</v>
      </c>
      <c r="C2690" t="s">
        <v>3068</v>
      </c>
      <c r="D2690">
        <v>1327116</v>
      </c>
      <c r="E2690" t="s">
        <v>3071</v>
      </c>
      <c r="F2690">
        <v>7.75</v>
      </c>
      <c r="G2690" s="2">
        <v>44470.164953703701</v>
      </c>
      <c r="H2690" s="2">
        <v>45045.016412037039</v>
      </c>
    </row>
    <row r="2691" spans="1:8" x14ac:dyDescent="0.25">
      <c r="A2691" t="s">
        <v>5763</v>
      </c>
      <c r="B2691">
        <v>1632</v>
      </c>
      <c r="C2691" t="s">
        <v>3080</v>
      </c>
      <c r="D2691">
        <v>1513391</v>
      </c>
      <c r="E2691" t="s">
        <v>3071</v>
      </c>
      <c r="F2691">
        <v>9.8699999999999992</v>
      </c>
      <c r="G2691" s="2">
        <v>39898.54892361111</v>
      </c>
      <c r="H2691" s="2">
        <v>44497.621562499997</v>
      </c>
    </row>
    <row r="2692" spans="1:8" x14ac:dyDescent="0.25">
      <c r="A2692" t="s">
        <v>5764</v>
      </c>
      <c r="B2692">
        <v>1574</v>
      </c>
      <c r="C2692" t="s">
        <v>3087</v>
      </c>
      <c r="D2692">
        <v>487974</v>
      </c>
      <c r="E2692" t="s">
        <v>1374</v>
      </c>
      <c r="F2692">
        <v>5.72</v>
      </c>
      <c r="G2692" s="2">
        <v>42630.211898148147</v>
      </c>
      <c r="H2692" s="2">
        <v>44866.114212962973</v>
      </c>
    </row>
    <row r="2693" spans="1:8" x14ac:dyDescent="0.25">
      <c r="A2693" t="s">
        <v>5765</v>
      </c>
      <c r="B2693">
        <v>2214</v>
      </c>
      <c r="C2693" t="s">
        <v>3087</v>
      </c>
      <c r="D2693">
        <v>4922176</v>
      </c>
      <c r="E2693" t="s">
        <v>3071</v>
      </c>
      <c r="F2693">
        <v>9.2200000000000006</v>
      </c>
      <c r="G2693" s="2">
        <v>42922.612002314818</v>
      </c>
      <c r="H2693" s="2">
        <v>44871.776921296303</v>
      </c>
    </row>
    <row r="2694" spans="1:8" x14ac:dyDescent="0.25">
      <c r="A2694" t="s">
        <v>5766</v>
      </c>
      <c r="B2694">
        <v>1956</v>
      </c>
      <c r="C2694" t="s">
        <v>3070</v>
      </c>
      <c r="D2694">
        <v>2680957</v>
      </c>
      <c r="E2694" t="s">
        <v>1374</v>
      </c>
      <c r="F2694">
        <v>9.7100000000000009</v>
      </c>
      <c r="G2694" s="2">
        <v>41234.697743055563</v>
      </c>
      <c r="H2694" s="2">
        <v>44981.112905092603</v>
      </c>
    </row>
    <row r="2695" spans="1:8" x14ac:dyDescent="0.25">
      <c r="A2695" t="s">
        <v>5767</v>
      </c>
      <c r="B2695">
        <v>1149</v>
      </c>
      <c r="C2695" t="s">
        <v>3068</v>
      </c>
      <c r="D2695">
        <v>4642367</v>
      </c>
      <c r="E2695" t="s">
        <v>1374</v>
      </c>
      <c r="F2695">
        <v>9.75</v>
      </c>
      <c r="G2695" s="2">
        <v>44706.837777777779</v>
      </c>
      <c r="H2695" s="2">
        <v>44867.760115740741</v>
      </c>
    </row>
    <row r="2696" spans="1:8" x14ac:dyDescent="0.25">
      <c r="A2696" t="s">
        <v>5768</v>
      </c>
      <c r="B2696">
        <v>2366</v>
      </c>
      <c r="C2696" t="s">
        <v>3080</v>
      </c>
      <c r="D2696">
        <v>1937043</v>
      </c>
      <c r="E2696" t="s">
        <v>1374</v>
      </c>
      <c r="F2696">
        <v>6.49</v>
      </c>
      <c r="G2696" s="2">
        <v>42498.855208333327</v>
      </c>
      <c r="H2696" s="2">
        <v>44954.31386574074</v>
      </c>
    </row>
    <row r="2697" spans="1:8" x14ac:dyDescent="0.25">
      <c r="A2697" t="s">
        <v>5769</v>
      </c>
      <c r="B2697">
        <v>1205</v>
      </c>
      <c r="C2697" t="s">
        <v>3075</v>
      </c>
      <c r="D2697">
        <v>1504303</v>
      </c>
      <c r="E2697" t="s">
        <v>3071</v>
      </c>
      <c r="F2697">
        <v>8.14</v>
      </c>
      <c r="G2697" s="2">
        <v>40187.957314814812</v>
      </c>
      <c r="H2697" s="2">
        <v>44917.397199074083</v>
      </c>
    </row>
    <row r="2698" spans="1:8" x14ac:dyDescent="0.25">
      <c r="A2698" t="s">
        <v>5770</v>
      </c>
      <c r="B2698">
        <v>2261</v>
      </c>
      <c r="C2698" t="s">
        <v>3075</v>
      </c>
      <c r="D2698">
        <v>1547348</v>
      </c>
      <c r="E2698" t="s">
        <v>3071</v>
      </c>
      <c r="F2698">
        <v>6.58</v>
      </c>
      <c r="G2698" s="2">
        <v>42861.93440972222</v>
      </c>
      <c r="H2698" s="2">
        <v>44627.471342592587</v>
      </c>
    </row>
    <row r="2699" spans="1:8" x14ac:dyDescent="0.25">
      <c r="A2699" t="s">
        <v>5771</v>
      </c>
      <c r="B2699">
        <v>1567</v>
      </c>
      <c r="C2699" t="s">
        <v>3075</v>
      </c>
      <c r="D2699">
        <v>3737165</v>
      </c>
      <c r="E2699" t="s">
        <v>1374</v>
      </c>
      <c r="F2699">
        <v>5.3</v>
      </c>
      <c r="G2699" s="2">
        <v>43166.616377314807</v>
      </c>
      <c r="H2699" s="2">
        <v>45085.230069444442</v>
      </c>
    </row>
    <row r="2700" spans="1:8" x14ac:dyDescent="0.25">
      <c r="A2700" t="s">
        <v>5772</v>
      </c>
      <c r="B2700">
        <v>2373</v>
      </c>
      <c r="C2700" t="s">
        <v>3075</v>
      </c>
      <c r="D2700">
        <v>419048</v>
      </c>
      <c r="E2700" t="s">
        <v>3071</v>
      </c>
      <c r="F2700">
        <v>8.5</v>
      </c>
      <c r="G2700" s="2">
        <v>41239.853530092587</v>
      </c>
      <c r="H2700" s="2">
        <v>44880.388518518521</v>
      </c>
    </row>
    <row r="2701" spans="1:8" x14ac:dyDescent="0.25">
      <c r="A2701" t="s">
        <v>5773</v>
      </c>
      <c r="B2701">
        <v>1020</v>
      </c>
      <c r="C2701" t="s">
        <v>3080</v>
      </c>
      <c r="D2701">
        <v>4538446</v>
      </c>
      <c r="E2701" t="s">
        <v>3071</v>
      </c>
      <c r="F2701">
        <v>5.7</v>
      </c>
      <c r="G2701" s="2">
        <v>44086.137511574067</v>
      </c>
      <c r="H2701" s="2">
        <v>44663.333437499998</v>
      </c>
    </row>
    <row r="2702" spans="1:8" x14ac:dyDescent="0.25">
      <c r="A2702" t="s">
        <v>5774</v>
      </c>
      <c r="B2702">
        <v>1297</v>
      </c>
      <c r="C2702" t="s">
        <v>3087</v>
      </c>
      <c r="D2702">
        <v>2982907</v>
      </c>
      <c r="E2702" t="s">
        <v>3071</v>
      </c>
      <c r="F2702">
        <v>9.58</v>
      </c>
      <c r="G2702" s="2">
        <v>42025.588159722232</v>
      </c>
      <c r="H2702" s="2">
        <v>44916.218969907408</v>
      </c>
    </row>
    <row r="2703" spans="1:8" x14ac:dyDescent="0.25">
      <c r="A2703" t="s">
        <v>5775</v>
      </c>
      <c r="B2703">
        <v>1614</v>
      </c>
      <c r="C2703" t="s">
        <v>3077</v>
      </c>
      <c r="D2703">
        <v>3889551</v>
      </c>
      <c r="E2703" t="s">
        <v>3071</v>
      </c>
      <c r="F2703">
        <v>7.59</v>
      </c>
      <c r="G2703" s="2">
        <v>40184.646307870367</v>
      </c>
      <c r="H2703" s="2">
        <v>44883.917245370372</v>
      </c>
    </row>
    <row r="2704" spans="1:8" x14ac:dyDescent="0.25">
      <c r="A2704" t="s">
        <v>5776</v>
      </c>
      <c r="B2704">
        <v>2018</v>
      </c>
      <c r="C2704" t="s">
        <v>3070</v>
      </c>
      <c r="D2704">
        <v>4612992</v>
      </c>
      <c r="E2704" t="s">
        <v>3071</v>
      </c>
      <c r="F2704">
        <v>6.71</v>
      </c>
      <c r="G2704" s="2">
        <v>43809.243194444447</v>
      </c>
      <c r="H2704" s="2">
        <v>45066.147418981483</v>
      </c>
    </row>
    <row r="2705" spans="1:8" x14ac:dyDescent="0.25">
      <c r="A2705" t="s">
        <v>5777</v>
      </c>
      <c r="B2705">
        <v>1037</v>
      </c>
      <c r="C2705" t="s">
        <v>3077</v>
      </c>
      <c r="D2705">
        <v>2977866</v>
      </c>
      <c r="E2705" t="s">
        <v>1374</v>
      </c>
      <c r="F2705">
        <v>9.3699999999999992</v>
      </c>
      <c r="G2705" s="2">
        <v>41091.015381944453</v>
      </c>
      <c r="H2705" s="2">
        <v>45008.951423611114</v>
      </c>
    </row>
    <row r="2706" spans="1:8" x14ac:dyDescent="0.25">
      <c r="A2706" t="s">
        <v>5778</v>
      </c>
      <c r="B2706">
        <v>1461</v>
      </c>
      <c r="C2706" t="s">
        <v>3075</v>
      </c>
      <c r="D2706">
        <v>2750306</v>
      </c>
      <c r="E2706" t="s">
        <v>1374</v>
      </c>
      <c r="F2706">
        <v>8.4</v>
      </c>
      <c r="G2706" s="2">
        <v>43679.374074074083</v>
      </c>
      <c r="H2706" s="2">
        <v>44803.631365740737</v>
      </c>
    </row>
    <row r="2707" spans="1:8" x14ac:dyDescent="0.25">
      <c r="A2707" t="s">
        <v>5779</v>
      </c>
      <c r="B2707">
        <v>2489</v>
      </c>
      <c r="C2707" t="s">
        <v>3075</v>
      </c>
      <c r="D2707">
        <v>3139446</v>
      </c>
      <c r="E2707" t="s">
        <v>3071</v>
      </c>
      <c r="F2707">
        <v>5.65</v>
      </c>
      <c r="G2707" s="2">
        <v>42147.216539351852</v>
      </c>
      <c r="H2707" s="2">
        <v>44786.511643518519</v>
      </c>
    </row>
    <row r="2708" spans="1:8" x14ac:dyDescent="0.25">
      <c r="A2708" t="s">
        <v>5780</v>
      </c>
      <c r="B2708">
        <v>2313</v>
      </c>
      <c r="C2708" t="s">
        <v>3077</v>
      </c>
      <c r="D2708">
        <v>2690029</v>
      </c>
      <c r="E2708" t="s">
        <v>1374</v>
      </c>
      <c r="F2708">
        <v>5.98</v>
      </c>
      <c r="G2708" s="2">
        <v>40000.111666666657</v>
      </c>
      <c r="H2708" s="2">
        <v>44897.542673611111</v>
      </c>
    </row>
    <row r="2709" spans="1:8" x14ac:dyDescent="0.25">
      <c r="A2709" t="s">
        <v>5781</v>
      </c>
      <c r="B2709">
        <v>2453</v>
      </c>
      <c r="C2709" t="s">
        <v>3087</v>
      </c>
      <c r="D2709">
        <v>1708920</v>
      </c>
      <c r="E2709" t="s">
        <v>1377</v>
      </c>
      <c r="F2709">
        <v>5.76</v>
      </c>
      <c r="G2709" s="2">
        <v>40354.140787037039</v>
      </c>
      <c r="H2709" s="2">
        <v>44829.167060185187</v>
      </c>
    </row>
    <row r="2710" spans="1:8" x14ac:dyDescent="0.25">
      <c r="A2710" t="s">
        <v>5782</v>
      </c>
      <c r="B2710">
        <v>1651</v>
      </c>
      <c r="C2710" t="s">
        <v>3070</v>
      </c>
      <c r="D2710">
        <v>4280093</v>
      </c>
      <c r="E2710" t="s">
        <v>1377</v>
      </c>
      <c r="F2710">
        <v>9.82</v>
      </c>
      <c r="G2710" s="2">
        <v>44245.627025462964</v>
      </c>
      <c r="H2710" s="2">
        <v>44923.526956018519</v>
      </c>
    </row>
    <row r="2711" spans="1:8" x14ac:dyDescent="0.25">
      <c r="A2711" t="s">
        <v>5783</v>
      </c>
      <c r="B2711">
        <v>1608</v>
      </c>
      <c r="C2711" t="s">
        <v>3068</v>
      </c>
      <c r="D2711">
        <v>2756879</v>
      </c>
      <c r="E2711" t="s">
        <v>1374</v>
      </c>
      <c r="F2711">
        <v>7.26</v>
      </c>
      <c r="G2711" s="2">
        <v>44373.668530092589</v>
      </c>
      <c r="H2711" s="2">
        <v>44783.903761574067</v>
      </c>
    </row>
    <row r="2712" spans="1:8" x14ac:dyDescent="0.25">
      <c r="A2712" t="s">
        <v>5784</v>
      </c>
      <c r="B2712">
        <v>2013</v>
      </c>
      <c r="C2712" t="s">
        <v>3080</v>
      </c>
      <c r="D2712">
        <v>836922</v>
      </c>
      <c r="E2712" t="s">
        <v>3071</v>
      </c>
      <c r="F2712">
        <v>8.7899999999999991</v>
      </c>
      <c r="G2712" s="2">
        <v>42967.156631944446</v>
      </c>
      <c r="H2712" s="2">
        <v>44796.977650462963</v>
      </c>
    </row>
    <row r="2713" spans="1:8" x14ac:dyDescent="0.25">
      <c r="A2713" t="s">
        <v>5785</v>
      </c>
      <c r="B2713">
        <v>1754</v>
      </c>
      <c r="C2713" t="s">
        <v>3070</v>
      </c>
      <c r="D2713">
        <v>4489083</v>
      </c>
      <c r="E2713" t="s">
        <v>3071</v>
      </c>
      <c r="F2713">
        <v>9.41</v>
      </c>
      <c r="G2713" s="2">
        <v>39999.78</v>
      </c>
      <c r="H2713" s="2">
        <v>44499.803923611107</v>
      </c>
    </row>
    <row r="2714" spans="1:8" x14ac:dyDescent="0.25">
      <c r="A2714" t="s">
        <v>5786</v>
      </c>
      <c r="B2714">
        <v>1346</v>
      </c>
      <c r="C2714" t="s">
        <v>3087</v>
      </c>
      <c r="D2714">
        <v>4737758</v>
      </c>
      <c r="E2714" t="s">
        <v>3071</v>
      </c>
      <c r="F2714">
        <v>9.3000000000000007</v>
      </c>
      <c r="G2714" s="2">
        <v>40941.46</v>
      </c>
      <c r="H2714" s="2">
        <v>44516.01457175926</v>
      </c>
    </row>
    <row r="2715" spans="1:8" x14ac:dyDescent="0.25">
      <c r="A2715" t="s">
        <v>5787</v>
      </c>
      <c r="B2715">
        <v>1634</v>
      </c>
      <c r="C2715" t="s">
        <v>3068</v>
      </c>
      <c r="D2715">
        <v>133794</v>
      </c>
      <c r="E2715" t="s">
        <v>3071</v>
      </c>
      <c r="F2715">
        <v>5.43</v>
      </c>
      <c r="G2715" s="2">
        <v>41395.530127314807</v>
      </c>
      <c r="H2715" s="2">
        <v>45111.292800925927</v>
      </c>
    </row>
    <row r="2716" spans="1:8" x14ac:dyDescent="0.25">
      <c r="A2716" t="s">
        <v>5788</v>
      </c>
      <c r="B2716">
        <v>1509</v>
      </c>
      <c r="C2716" t="s">
        <v>3080</v>
      </c>
      <c r="D2716">
        <v>2863290</v>
      </c>
      <c r="E2716" t="s">
        <v>3071</v>
      </c>
      <c r="F2716">
        <v>6.14</v>
      </c>
      <c r="G2716" s="2">
        <v>40601.303159722222</v>
      </c>
      <c r="H2716" s="2">
        <v>44859.241527777784</v>
      </c>
    </row>
    <row r="2717" spans="1:8" x14ac:dyDescent="0.25">
      <c r="A2717" t="s">
        <v>5789</v>
      </c>
      <c r="B2717">
        <v>1411</v>
      </c>
      <c r="C2717" t="s">
        <v>3087</v>
      </c>
      <c r="D2717">
        <v>2510036</v>
      </c>
      <c r="E2717" t="s">
        <v>1377</v>
      </c>
      <c r="F2717">
        <v>6.76</v>
      </c>
      <c r="G2717" s="2">
        <v>42684.056608796287</v>
      </c>
      <c r="H2717" s="2">
        <v>44811.334398148138</v>
      </c>
    </row>
    <row r="2718" spans="1:8" x14ac:dyDescent="0.25">
      <c r="A2718" t="s">
        <v>5790</v>
      </c>
      <c r="B2718">
        <v>1527</v>
      </c>
      <c r="C2718" t="s">
        <v>3068</v>
      </c>
      <c r="D2718">
        <v>2195554</v>
      </c>
      <c r="E2718" t="s">
        <v>1377</v>
      </c>
      <c r="F2718">
        <v>9.8000000000000007</v>
      </c>
      <c r="G2718" s="2">
        <v>40688.905243055553</v>
      </c>
      <c r="H2718" s="2">
        <v>44537.439166666663</v>
      </c>
    </row>
    <row r="2719" spans="1:8" x14ac:dyDescent="0.25">
      <c r="A2719" t="s">
        <v>5791</v>
      </c>
      <c r="B2719">
        <v>1050</v>
      </c>
      <c r="C2719" t="s">
        <v>3080</v>
      </c>
      <c r="D2719">
        <v>3748437</v>
      </c>
      <c r="E2719" t="s">
        <v>1374</v>
      </c>
      <c r="F2719">
        <v>8.93</v>
      </c>
      <c r="G2719" s="2">
        <v>41889.586608796293</v>
      </c>
      <c r="H2719" s="2">
        <v>44762.543530092589</v>
      </c>
    </row>
    <row r="2720" spans="1:8" x14ac:dyDescent="0.25">
      <c r="A2720" t="s">
        <v>5792</v>
      </c>
      <c r="B2720">
        <v>2064</v>
      </c>
      <c r="C2720" t="s">
        <v>3070</v>
      </c>
      <c r="D2720">
        <v>4092260</v>
      </c>
      <c r="E2720" t="s">
        <v>1374</v>
      </c>
      <c r="F2720">
        <v>7.21</v>
      </c>
      <c r="G2720" s="2">
        <v>43623.269629629627</v>
      </c>
      <c r="H2720" s="2">
        <v>44897.54792824074</v>
      </c>
    </row>
    <row r="2721" spans="1:8" x14ac:dyDescent="0.25">
      <c r="A2721" t="s">
        <v>5793</v>
      </c>
      <c r="B2721">
        <v>2387</v>
      </c>
      <c r="C2721" t="s">
        <v>3087</v>
      </c>
      <c r="D2721">
        <v>2666894</v>
      </c>
      <c r="E2721" t="s">
        <v>1377</v>
      </c>
      <c r="F2721">
        <v>9.68</v>
      </c>
      <c r="G2721" s="2">
        <v>43206.665833333333</v>
      </c>
      <c r="H2721" s="2">
        <v>44763.53162037037</v>
      </c>
    </row>
    <row r="2722" spans="1:8" x14ac:dyDescent="0.25">
      <c r="A2722" t="s">
        <v>5794</v>
      </c>
      <c r="B2722">
        <v>1881</v>
      </c>
      <c r="C2722" t="s">
        <v>3075</v>
      </c>
      <c r="D2722">
        <v>4265748</v>
      </c>
      <c r="E2722" t="s">
        <v>1377</v>
      </c>
      <c r="F2722">
        <v>8.94</v>
      </c>
      <c r="G2722" s="2">
        <v>43341.512523148151</v>
      </c>
      <c r="H2722" s="2">
        <v>44710.915462962963</v>
      </c>
    </row>
    <row r="2723" spans="1:8" x14ac:dyDescent="0.25">
      <c r="A2723" t="s">
        <v>5795</v>
      </c>
      <c r="B2723">
        <v>1294</v>
      </c>
      <c r="C2723" t="s">
        <v>3087</v>
      </c>
      <c r="D2723">
        <v>4370364</v>
      </c>
      <c r="E2723" t="s">
        <v>3071</v>
      </c>
      <c r="F2723">
        <v>8.34</v>
      </c>
      <c r="G2723" s="2">
        <v>43205.027465277781</v>
      </c>
      <c r="H2723" s="2">
        <v>44877.072638888887</v>
      </c>
    </row>
    <row r="2724" spans="1:8" x14ac:dyDescent="0.25">
      <c r="A2724" t="s">
        <v>5796</v>
      </c>
      <c r="B2724">
        <v>2396</v>
      </c>
      <c r="C2724" t="s">
        <v>3087</v>
      </c>
      <c r="D2724">
        <v>3668876</v>
      </c>
      <c r="E2724" t="s">
        <v>1377</v>
      </c>
      <c r="F2724">
        <v>7.15</v>
      </c>
      <c r="G2724" s="2">
        <v>42225.805636574078</v>
      </c>
      <c r="H2724" s="2">
        <v>45026.186712962961</v>
      </c>
    </row>
    <row r="2725" spans="1:8" x14ac:dyDescent="0.25">
      <c r="A2725" t="s">
        <v>5797</v>
      </c>
      <c r="B2725">
        <v>2362</v>
      </c>
      <c r="C2725" t="s">
        <v>3075</v>
      </c>
      <c r="D2725">
        <v>1608517</v>
      </c>
      <c r="E2725" t="s">
        <v>1374</v>
      </c>
      <c r="F2725">
        <v>9.49</v>
      </c>
      <c r="G2725" s="2">
        <v>41511.239687499998</v>
      </c>
      <c r="H2725" s="2">
        <v>44840.689502314817</v>
      </c>
    </row>
    <row r="2726" spans="1:8" x14ac:dyDescent="0.25">
      <c r="A2726" t="s">
        <v>5798</v>
      </c>
      <c r="B2726">
        <v>1229</v>
      </c>
      <c r="C2726" t="s">
        <v>3070</v>
      </c>
      <c r="D2726">
        <v>3679188</v>
      </c>
      <c r="E2726" t="s">
        <v>3071</v>
      </c>
      <c r="F2726">
        <v>5.54</v>
      </c>
      <c r="G2726" s="2">
        <v>42603.488611111112</v>
      </c>
      <c r="H2726" s="2">
        <v>44922.910092592603</v>
      </c>
    </row>
    <row r="2727" spans="1:8" x14ac:dyDescent="0.25">
      <c r="A2727" t="s">
        <v>5799</v>
      </c>
      <c r="B2727">
        <v>2226</v>
      </c>
      <c r="C2727" t="s">
        <v>3075</v>
      </c>
      <c r="D2727">
        <v>4717751</v>
      </c>
      <c r="E2727" t="s">
        <v>3071</v>
      </c>
      <c r="F2727">
        <v>7.33</v>
      </c>
      <c r="G2727" s="2">
        <v>41323.635046296287</v>
      </c>
      <c r="H2727" s="2">
        <v>44556.056851851848</v>
      </c>
    </row>
    <row r="2728" spans="1:8" x14ac:dyDescent="0.25">
      <c r="A2728" t="s">
        <v>5800</v>
      </c>
      <c r="B2728">
        <v>1858</v>
      </c>
      <c r="C2728" t="s">
        <v>3068</v>
      </c>
      <c r="D2728">
        <v>1061508</v>
      </c>
      <c r="E2728" t="s">
        <v>3071</v>
      </c>
      <c r="F2728">
        <v>7.48</v>
      </c>
      <c r="G2728" s="2">
        <v>41222.190266203703</v>
      </c>
      <c r="H2728" s="2">
        <v>44660.459907407407</v>
      </c>
    </row>
    <row r="2729" spans="1:8" x14ac:dyDescent="0.25">
      <c r="A2729" t="s">
        <v>5801</v>
      </c>
      <c r="B2729">
        <v>2410</v>
      </c>
      <c r="C2729" t="s">
        <v>3077</v>
      </c>
      <c r="D2729">
        <v>3350254</v>
      </c>
      <c r="E2729" t="s">
        <v>1377</v>
      </c>
      <c r="F2729">
        <v>6.33</v>
      </c>
      <c r="G2729" s="2">
        <v>44193.2577662037</v>
      </c>
      <c r="H2729" s="2">
        <v>44784.959629629629</v>
      </c>
    </row>
    <row r="2730" spans="1:8" x14ac:dyDescent="0.25">
      <c r="A2730" t="s">
        <v>5802</v>
      </c>
      <c r="B2730">
        <v>1884</v>
      </c>
      <c r="C2730" t="s">
        <v>3087</v>
      </c>
      <c r="D2730">
        <v>401855</v>
      </c>
      <c r="E2730" t="s">
        <v>3071</v>
      </c>
      <c r="F2730">
        <v>8.31</v>
      </c>
      <c r="G2730" s="2">
        <v>40526.02138888889</v>
      </c>
      <c r="H2730" s="2">
        <v>44619.360659722217</v>
      </c>
    </row>
    <row r="2731" spans="1:8" x14ac:dyDescent="0.25">
      <c r="A2731" t="s">
        <v>5803</v>
      </c>
      <c r="B2731">
        <v>2296</v>
      </c>
      <c r="C2731" t="s">
        <v>3080</v>
      </c>
      <c r="D2731">
        <v>1214160</v>
      </c>
      <c r="E2731" t="s">
        <v>1374</v>
      </c>
      <c r="F2731">
        <v>6.72</v>
      </c>
      <c r="G2731" s="2">
        <v>42580.542546296303</v>
      </c>
      <c r="H2731" s="2">
        <v>44958.875960648147</v>
      </c>
    </row>
    <row r="2732" spans="1:8" x14ac:dyDescent="0.25">
      <c r="A2732" t="s">
        <v>5804</v>
      </c>
      <c r="B2732">
        <v>1628</v>
      </c>
      <c r="C2732" t="s">
        <v>3087</v>
      </c>
      <c r="D2732">
        <v>152760</v>
      </c>
      <c r="E2732" t="s">
        <v>1377</v>
      </c>
      <c r="F2732">
        <v>8.18</v>
      </c>
      <c r="G2732" s="2">
        <v>44012.516319444447</v>
      </c>
      <c r="H2732" s="2">
        <v>44495.687013888892</v>
      </c>
    </row>
    <row r="2733" spans="1:8" x14ac:dyDescent="0.25">
      <c r="A2733" t="s">
        <v>5805</v>
      </c>
      <c r="B2733">
        <v>1572</v>
      </c>
      <c r="C2733" t="s">
        <v>3077</v>
      </c>
      <c r="D2733">
        <v>458439</v>
      </c>
      <c r="E2733" t="s">
        <v>1377</v>
      </c>
      <c r="F2733">
        <v>8.41</v>
      </c>
      <c r="G2733" s="2">
        <v>42195.896608796298</v>
      </c>
      <c r="H2733" s="2">
        <v>44995.497615740736</v>
      </c>
    </row>
    <row r="2734" spans="1:8" x14ac:dyDescent="0.25">
      <c r="A2734" t="s">
        <v>5806</v>
      </c>
      <c r="B2734">
        <v>1071</v>
      </c>
      <c r="C2734" t="s">
        <v>3068</v>
      </c>
      <c r="D2734">
        <v>4280260</v>
      </c>
      <c r="E2734" t="s">
        <v>3071</v>
      </c>
      <c r="F2734">
        <v>5.33</v>
      </c>
      <c r="G2734" s="2">
        <v>41265.999398148153</v>
      </c>
      <c r="H2734" s="2">
        <v>44632.106874999998</v>
      </c>
    </row>
    <row r="2735" spans="1:8" x14ac:dyDescent="0.25">
      <c r="A2735" t="s">
        <v>5807</v>
      </c>
      <c r="B2735">
        <v>1962</v>
      </c>
      <c r="C2735" t="s">
        <v>3087</v>
      </c>
      <c r="D2735">
        <v>4097290</v>
      </c>
      <c r="E2735" t="s">
        <v>1377</v>
      </c>
      <c r="F2735">
        <v>9.52</v>
      </c>
      <c r="G2735" s="2">
        <v>44310.411712962959</v>
      </c>
      <c r="H2735" s="2">
        <v>44603.060277777768</v>
      </c>
    </row>
    <row r="2736" spans="1:8" x14ac:dyDescent="0.25">
      <c r="A2736" t="s">
        <v>5808</v>
      </c>
      <c r="B2736">
        <v>1995</v>
      </c>
      <c r="C2736" t="s">
        <v>3070</v>
      </c>
      <c r="D2736">
        <v>219800</v>
      </c>
      <c r="E2736" t="s">
        <v>1377</v>
      </c>
      <c r="F2736">
        <v>8.7200000000000006</v>
      </c>
      <c r="G2736" s="2">
        <v>44571.167013888888</v>
      </c>
      <c r="H2736" s="2">
        <v>44533.167013888888</v>
      </c>
    </row>
    <row r="2737" spans="1:8" x14ac:dyDescent="0.25">
      <c r="A2737" t="s">
        <v>5809</v>
      </c>
      <c r="B2737">
        <v>1355</v>
      </c>
      <c r="C2737" t="s">
        <v>3077</v>
      </c>
      <c r="D2737">
        <v>834360</v>
      </c>
      <c r="E2737" t="s">
        <v>1374</v>
      </c>
      <c r="F2737">
        <v>6.27</v>
      </c>
      <c r="G2737" s="2">
        <v>43531.766539351847</v>
      </c>
      <c r="H2737" s="2">
        <v>44500.751006944447</v>
      </c>
    </row>
    <row r="2738" spans="1:8" x14ac:dyDescent="0.25">
      <c r="A2738" t="s">
        <v>5810</v>
      </c>
      <c r="B2738">
        <v>1497</v>
      </c>
      <c r="C2738" t="s">
        <v>3070</v>
      </c>
      <c r="D2738">
        <v>3652773</v>
      </c>
      <c r="E2738" t="s">
        <v>1374</v>
      </c>
      <c r="F2738">
        <v>9.89</v>
      </c>
      <c r="G2738" s="2">
        <v>44111.82953703704</v>
      </c>
      <c r="H2738" s="2">
        <v>44474.511481481481</v>
      </c>
    </row>
    <row r="2739" spans="1:8" x14ac:dyDescent="0.25">
      <c r="A2739" t="s">
        <v>5811</v>
      </c>
      <c r="B2739">
        <v>1119</v>
      </c>
      <c r="C2739" t="s">
        <v>3070</v>
      </c>
      <c r="D2739">
        <v>1173701</v>
      </c>
      <c r="E2739" t="s">
        <v>1377</v>
      </c>
      <c r="F2739">
        <v>9.5399999999999991</v>
      </c>
      <c r="G2739" s="2">
        <v>41777.078993055547</v>
      </c>
      <c r="H2739" s="2">
        <v>44883.800266203703</v>
      </c>
    </row>
    <row r="2740" spans="1:8" x14ac:dyDescent="0.25">
      <c r="A2740" t="s">
        <v>5812</v>
      </c>
      <c r="B2740">
        <v>2496</v>
      </c>
      <c r="C2740" t="s">
        <v>3070</v>
      </c>
      <c r="D2740">
        <v>2132253</v>
      </c>
      <c r="E2740" t="s">
        <v>3071</v>
      </c>
      <c r="F2740">
        <v>6.13</v>
      </c>
      <c r="G2740" s="2">
        <v>43697.498645833337</v>
      </c>
      <c r="H2740" s="2">
        <v>45004.121064814812</v>
      </c>
    </row>
    <row r="2741" spans="1:8" x14ac:dyDescent="0.25">
      <c r="A2741" t="s">
        <v>5813</v>
      </c>
      <c r="B2741">
        <v>1909</v>
      </c>
      <c r="C2741" t="s">
        <v>3087</v>
      </c>
      <c r="D2741">
        <v>1766075</v>
      </c>
      <c r="E2741" t="s">
        <v>1374</v>
      </c>
      <c r="F2741">
        <v>7.3</v>
      </c>
      <c r="G2741" s="2">
        <v>41310.128553240742</v>
      </c>
      <c r="H2741" s="2">
        <v>44946.234606481477</v>
      </c>
    </row>
    <row r="2742" spans="1:8" x14ac:dyDescent="0.25">
      <c r="A2742" t="s">
        <v>5814</v>
      </c>
      <c r="B2742">
        <v>2079</v>
      </c>
      <c r="C2742" t="s">
        <v>3075</v>
      </c>
      <c r="D2742">
        <v>3032460</v>
      </c>
      <c r="E2742" t="s">
        <v>1377</v>
      </c>
      <c r="F2742">
        <v>5.17</v>
      </c>
      <c r="G2742" s="2">
        <v>43181.681643518517</v>
      </c>
      <c r="H2742" s="2">
        <v>44656.827175925922</v>
      </c>
    </row>
    <row r="2743" spans="1:8" x14ac:dyDescent="0.25">
      <c r="A2743" t="s">
        <v>5815</v>
      </c>
      <c r="B2743">
        <v>1814</v>
      </c>
      <c r="C2743" t="s">
        <v>3068</v>
      </c>
      <c r="D2743">
        <v>852133</v>
      </c>
      <c r="E2743" t="s">
        <v>3071</v>
      </c>
      <c r="F2743">
        <v>6.41</v>
      </c>
      <c r="G2743" s="2">
        <v>40545.431504629632</v>
      </c>
      <c r="H2743" s="2">
        <v>44650.614293981482</v>
      </c>
    </row>
    <row r="2744" spans="1:8" x14ac:dyDescent="0.25">
      <c r="A2744" t="s">
        <v>5816</v>
      </c>
      <c r="B2744">
        <v>2042</v>
      </c>
      <c r="C2744" t="s">
        <v>3075</v>
      </c>
      <c r="D2744">
        <v>617012</v>
      </c>
      <c r="E2744" t="s">
        <v>1374</v>
      </c>
      <c r="F2744">
        <v>9.2899999999999991</v>
      </c>
      <c r="G2744" s="2">
        <v>41417.140775462962</v>
      </c>
      <c r="H2744" s="2">
        <v>44890.044722222221</v>
      </c>
    </row>
    <row r="2745" spans="1:8" x14ac:dyDescent="0.25">
      <c r="A2745" t="s">
        <v>5817</v>
      </c>
      <c r="B2745">
        <v>2070</v>
      </c>
      <c r="C2745" t="s">
        <v>3077</v>
      </c>
      <c r="D2745">
        <v>4605301</v>
      </c>
      <c r="E2745" t="s">
        <v>1374</v>
      </c>
      <c r="F2745">
        <v>6.98</v>
      </c>
      <c r="G2745" s="2">
        <v>41441.872939814813</v>
      </c>
      <c r="H2745" s="2">
        <v>44703.132592592592</v>
      </c>
    </row>
    <row r="2746" spans="1:8" x14ac:dyDescent="0.25">
      <c r="A2746" t="s">
        <v>5818</v>
      </c>
      <c r="B2746">
        <v>1855</v>
      </c>
      <c r="C2746" t="s">
        <v>3087</v>
      </c>
      <c r="D2746">
        <v>3810388</v>
      </c>
      <c r="E2746" t="s">
        <v>3071</v>
      </c>
      <c r="F2746">
        <v>5.42</v>
      </c>
      <c r="G2746" s="2">
        <v>40949.281585648147</v>
      </c>
      <c r="H2746" s="2">
        <v>44836.144953703697</v>
      </c>
    </row>
    <row r="2747" spans="1:8" x14ac:dyDescent="0.25">
      <c r="A2747" t="s">
        <v>5819</v>
      </c>
      <c r="B2747">
        <v>1970</v>
      </c>
      <c r="C2747" t="s">
        <v>3075</v>
      </c>
      <c r="D2747">
        <v>4315421</v>
      </c>
      <c r="E2747" t="s">
        <v>1377</v>
      </c>
      <c r="F2747">
        <v>6.44</v>
      </c>
      <c r="G2747" s="2">
        <v>40267.226064814808</v>
      </c>
      <c r="H2747" s="2">
        <v>45108.698923611111</v>
      </c>
    </row>
    <row r="2748" spans="1:8" x14ac:dyDescent="0.25">
      <c r="A2748" t="s">
        <v>5820</v>
      </c>
      <c r="B2748">
        <v>2005</v>
      </c>
      <c r="C2748" t="s">
        <v>3070</v>
      </c>
      <c r="D2748">
        <v>2814694</v>
      </c>
      <c r="E2748" t="s">
        <v>1374</v>
      </c>
      <c r="F2748">
        <v>6.98</v>
      </c>
      <c r="G2748" s="2">
        <v>43294.392488425918</v>
      </c>
      <c r="H2748" s="2">
        <v>44642.527187500003</v>
      </c>
    </row>
    <row r="2749" spans="1:8" x14ac:dyDescent="0.25">
      <c r="A2749" t="s">
        <v>5821</v>
      </c>
      <c r="B2749">
        <v>1173</v>
      </c>
      <c r="C2749" t="s">
        <v>3087</v>
      </c>
      <c r="D2749">
        <v>4040796</v>
      </c>
      <c r="E2749" t="s">
        <v>3071</v>
      </c>
      <c r="F2749">
        <v>8.3800000000000008</v>
      </c>
      <c r="G2749" s="2">
        <v>42146.749050925922</v>
      </c>
      <c r="H2749" s="2">
        <v>44549.179502314822</v>
      </c>
    </row>
    <row r="2750" spans="1:8" x14ac:dyDescent="0.25">
      <c r="A2750" t="s">
        <v>5822</v>
      </c>
      <c r="B2750">
        <v>1332</v>
      </c>
      <c r="C2750" t="s">
        <v>3070</v>
      </c>
      <c r="D2750">
        <v>4529645</v>
      </c>
      <c r="E2750" t="s">
        <v>1377</v>
      </c>
      <c r="F2750">
        <v>6.71</v>
      </c>
      <c r="G2750" s="2">
        <v>44265.334791666668</v>
      </c>
      <c r="H2750" s="2">
        <v>44620.779456018521</v>
      </c>
    </row>
    <row r="2751" spans="1:8" x14ac:dyDescent="0.25">
      <c r="A2751" t="s">
        <v>5823</v>
      </c>
      <c r="B2751">
        <v>1688</v>
      </c>
      <c r="C2751" t="s">
        <v>3077</v>
      </c>
      <c r="D2751">
        <v>1652018</v>
      </c>
      <c r="E2751" t="s">
        <v>1374</v>
      </c>
      <c r="F2751">
        <v>7.57</v>
      </c>
      <c r="G2751" s="2">
        <v>40879.666620370372</v>
      </c>
      <c r="H2751" s="2">
        <v>44943.153356481482</v>
      </c>
    </row>
    <row r="2752" spans="1:8" x14ac:dyDescent="0.25">
      <c r="A2752" t="s">
        <v>5824</v>
      </c>
      <c r="B2752">
        <v>2327</v>
      </c>
      <c r="C2752" t="s">
        <v>3070</v>
      </c>
      <c r="D2752">
        <v>2327876</v>
      </c>
      <c r="E2752" t="s">
        <v>1377</v>
      </c>
      <c r="F2752">
        <v>9.8000000000000007</v>
      </c>
      <c r="G2752" s="2">
        <v>43279.32744212963</v>
      </c>
      <c r="H2752" s="2">
        <v>44848.063379629632</v>
      </c>
    </row>
    <row r="2753" spans="1:8" x14ac:dyDescent="0.25">
      <c r="A2753" t="s">
        <v>5825</v>
      </c>
      <c r="B2753">
        <v>1274</v>
      </c>
      <c r="C2753" t="s">
        <v>3080</v>
      </c>
      <c r="D2753">
        <v>2022544</v>
      </c>
      <c r="E2753" t="s">
        <v>3071</v>
      </c>
      <c r="F2753">
        <v>7.89</v>
      </c>
      <c r="G2753" s="2">
        <v>40093.114942129629</v>
      </c>
      <c r="H2753" s="2">
        <v>44679.199282407397</v>
      </c>
    </row>
    <row r="2754" spans="1:8" x14ac:dyDescent="0.25">
      <c r="A2754" t="s">
        <v>5826</v>
      </c>
      <c r="B2754">
        <v>1763</v>
      </c>
      <c r="C2754" t="s">
        <v>3080</v>
      </c>
      <c r="D2754">
        <v>2449168</v>
      </c>
      <c r="E2754" t="s">
        <v>3071</v>
      </c>
      <c r="F2754">
        <v>7.37</v>
      </c>
      <c r="G2754" s="2">
        <v>43231.582673611112</v>
      </c>
      <c r="H2754" s="2">
        <v>44484.385960648149</v>
      </c>
    </row>
    <row r="2755" spans="1:8" x14ac:dyDescent="0.25">
      <c r="A2755" t="s">
        <v>5827</v>
      </c>
      <c r="B2755">
        <v>2290</v>
      </c>
      <c r="C2755" t="s">
        <v>3070</v>
      </c>
      <c r="D2755">
        <v>107898</v>
      </c>
      <c r="E2755" t="s">
        <v>1374</v>
      </c>
      <c r="F2755">
        <v>7.6</v>
      </c>
      <c r="G2755" s="2">
        <v>40198.727870370371</v>
      </c>
      <c r="H2755" s="2">
        <v>44988.542372685188</v>
      </c>
    </row>
    <row r="2756" spans="1:8" x14ac:dyDescent="0.25">
      <c r="A2756" t="s">
        <v>5828</v>
      </c>
      <c r="B2756">
        <v>1251</v>
      </c>
      <c r="C2756" t="s">
        <v>3077</v>
      </c>
      <c r="D2756">
        <v>3002829</v>
      </c>
      <c r="E2756" t="s">
        <v>3071</v>
      </c>
      <c r="F2756">
        <v>7.94</v>
      </c>
      <c r="G2756" s="2">
        <v>39853.926689814813</v>
      </c>
      <c r="H2756" s="2">
        <v>44951.409675925926</v>
      </c>
    </row>
    <row r="2757" spans="1:8" x14ac:dyDescent="0.25">
      <c r="A2757" t="s">
        <v>5829</v>
      </c>
      <c r="B2757">
        <v>1253</v>
      </c>
      <c r="C2757" t="s">
        <v>3087</v>
      </c>
      <c r="D2757">
        <v>1347463</v>
      </c>
      <c r="E2757" t="s">
        <v>1377</v>
      </c>
      <c r="F2757">
        <v>9.81</v>
      </c>
      <c r="G2757" s="2">
        <v>40476.087789351863</v>
      </c>
      <c r="H2757" s="2">
        <v>44985.177511574067</v>
      </c>
    </row>
    <row r="2758" spans="1:8" x14ac:dyDescent="0.25">
      <c r="A2758" t="s">
        <v>5830</v>
      </c>
      <c r="B2758">
        <v>1629</v>
      </c>
      <c r="C2758" t="s">
        <v>3068</v>
      </c>
      <c r="D2758">
        <v>2029505</v>
      </c>
      <c r="E2758" t="s">
        <v>1377</v>
      </c>
      <c r="F2758">
        <v>8.93</v>
      </c>
      <c r="G2758" s="2">
        <v>40265.580717592587</v>
      </c>
      <c r="H2758" s="2">
        <v>45023.565000000002</v>
      </c>
    </row>
    <row r="2759" spans="1:8" x14ac:dyDescent="0.25">
      <c r="A2759" t="s">
        <v>5831</v>
      </c>
      <c r="B2759">
        <v>1940</v>
      </c>
      <c r="C2759" t="s">
        <v>3075</v>
      </c>
      <c r="D2759">
        <v>3735922</v>
      </c>
      <c r="E2759" t="s">
        <v>1374</v>
      </c>
      <c r="F2759">
        <v>5.89</v>
      </c>
      <c r="G2759" s="2">
        <v>40546.766423611109</v>
      </c>
      <c r="H2759" s="2">
        <v>44465.551458333342</v>
      </c>
    </row>
    <row r="2760" spans="1:8" x14ac:dyDescent="0.25">
      <c r="A2760" t="s">
        <v>5832</v>
      </c>
      <c r="B2760">
        <v>1878</v>
      </c>
      <c r="C2760" t="s">
        <v>3068</v>
      </c>
      <c r="D2760">
        <v>2903187</v>
      </c>
      <c r="E2760" t="s">
        <v>3071</v>
      </c>
      <c r="F2760">
        <v>5.27</v>
      </c>
      <c r="G2760" s="2">
        <v>42025.130497685182</v>
      </c>
      <c r="H2760" s="2">
        <v>44732.181655092587</v>
      </c>
    </row>
    <row r="2761" spans="1:8" x14ac:dyDescent="0.25">
      <c r="A2761" t="s">
        <v>5833</v>
      </c>
      <c r="B2761">
        <v>1430</v>
      </c>
      <c r="C2761" t="s">
        <v>3068</v>
      </c>
      <c r="D2761">
        <v>4723736</v>
      </c>
      <c r="E2761" t="s">
        <v>1374</v>
      </c>
      <c r="F2761">
        <v>9.89</v>
      </c>
      <c r="G2761" s="2">
        <v>43609.352025462962</v>
      </c>
      <c r="H2761" s="2">
        <v>44635.76085648148</v>
      </c>
    </row>
    <row r="2762" spans="1:8" x14ac:dyDescent="0.25">
      <c r="A2762" t="s">
        <v>5834</v>
      </c>
      <c r="B2762">
        <v>2254</v>
      </c>
      <c r="C2762" t="s">
        <v>3075</v>
      </c>
      <c r="D2762">
        <v>1769166</v>
      </c>
      <c r="E2762" t="s">
        <v>1374</v>
      </c>
      <c r="F2762">
        <v>9.8699999999999992</v>
      </c>
      <c r="G2762" s="2">
        <v>43710.828344907408</v>
      </c>
      <c r="H2762" s="2">
        <v>44972.976851851847</v>
      </c>
    </row>
    <row r="2763" spans="1:8" x14ac:dyDescent="0.25">
      <c r="A2763" t="s">
        <v>5835</v>
      </c>
      <c r="B2763">
        <v>1024</v>
      </c>
      <c r="C2763" t="s">
        <v>3068</v>
      </c>
      <c r="D2763">
        <v>1654877</v>
      </c>
      <c r="E2763" t="s">
        <v>1377</v>
      </c>
      <c r="F2763">
        <v>7.89</v>
      </c>
      <c r="G2763" s="2">
        <v>43422.001539351862</v>
      </c>
      <c r="H2763" s="2">
        <v>44474.697581018518</v>
      </c>
    </row>
    <row r="2764" spans="1:8" x14ac:dyDescent="0.25">
      <c r="A2764" t="s">
        <v>5836</v>
      </c>
      <c r="B2764">
        <v>1802</v>
      </c>
      <c r="C2764" t="s">
        <v>3087</v>
      </c>
      <c r="D2764">
        <v>4851799</v>
      </c>
      <c r="E2764" t="s">
        <v>1377</v>
      </c>
      <c r="F2764">
        <v>7.54</v>
      </c>
      <c r="G2764" s="2">
        <v>43500.377488425933</v>
      </c>
      <c r="H2764" s="2">
        <v>44835.788263888891</v>
      </c>
    </row>
    <row r="2765" spans="1:8" x14ac:dyDescent="0.25">
      <c r="A2765" t="s">
        <v>5837</v>
      </c>
      <c r="B2765">
        <v>1261</v>
      </c>
      <c r="C2765" t="s">
        <v>3070</v>
      </c>
      <c r="D2765">
        <v>3646830</v>
      </c>
      <c r="E2765" t="s">
        <v>1377</v>
      </c>
      <c r="F2765">
        <v>5.26</v>
      </c>
      <c r="G2765" s="2">
        <v>41907.80672453704</v>
      </c>
      <c r="H2765" s="2">
        <v>44764.747546296298</v>
      </c>
    </row>
    <row r="2766" spans="1:8" x14ac:dyDescent="0.25">
      <c r="A2766" t="s">
        <v>5838</v>
      </c>
      <c r="B2766">
        <v>1837</v>
      </c>
      <c r="C2766" t="s">
        <v>3087</v>
      </c>
      <c r="D2766">
        <v>874670</v>
      </c>
      <c r="E2766" t="s">
        <v>3071</v>
      </c>
      <c r="F2766">
        <v>7.53</v>
      </c>
      <c r="G2766" s="2">
        <v>40629.243472222217</v>
      </c>
      <c r="H2766" s="2">
        <v>44486.004733796297</v>
      </c>
    </row>
    <row r="2767" spans="1:8" x14ac:dyDescent="0.25">
      <c r="A2767" t="s">
        <v>5839</v>
      </c>
      <c r="B2767">
        <v>1755</v>
      </c>
      <c r="C2767" t="s">
        <v>3077</v>
      </c>
      <c r="D2767">
        <v>3063951</v>
      </c>
      <c r="E2767" t="s">
        <v>1374</v>
      </c>
      <c r="F2767">
        <v>9.39</v>
      </c>
      <c r="G2767" s="2">
        <v>43654.915231481478</v>
      </c>
      <c r="H2767" s="2">
        <v>44625.721585648149</v>
      </c>
    </row>
    <row r="2768" spans="1:8" x14ac:dyDescent="0.25">
      <c r="A2768" t="s">
        <v>5840</v>
      </c>
      <c r="B2768">
        <v>1163</v>
      </c>
      <c r="C2768" t="s">
        <v>3080</v>
      </c>
      <c r="D2768">
        <v>1723525</v>
      </c>
      <c r="E2768" t="s">
        <v>3071</v>
      </c>
      <c r="F2768">
        <v>5.39</v>
      </c>
      <c r="G2768" s="2">
        <v>42321.766516203701</v>
      </c>
      <c r="H2768" s="2">
        <v>44859.328402777777</v>
      </c>
    </row>
    <row r="2769" spans="1:8" x14ac:dyDescent="0.25">
      <c r="A2769" t="s">
        <v>5841</v>
      </c>
      <c r="B2769">
        <v>2348</v>
      </c>
      <c r="C2769" t="s">
        <v>3087</v>
      </c>
      <c r="D2769">
        <v>4192750</v>
      </c>
      <c r="E2769" t="s">
        <v>1377</v>
      </c>
      <c r="F2769">
        <v>8.99</v>
      </c>
      <c r="G2769" s="2">
        <v>43757.542349537027</v>
      </c>
      <c r="H2769" s="2">
        <v>45083.493310185193</v>
      </c>
    </row>
    <row r="2770" spans="1:8" x14ac:dyDescent="0.25">
      <c r="A2770" t="s">
        <v>5842</v>
      </c>
      <c r="B2770">
        <v>2183</v>
      </c>
      <c r="C2770" t="s">
        <v>3080</v>
      </c>
      <c r="D2770">
        <v>1662294</v>
      </c>
      <c r="E2770" t="s">
        <v>1377</v>
      </c>
      <c r="F2770">
        <v>7.82</v>
      </c>
      <c r="G2770" s="2">
        <v>41801.632337962961</v>
      </c>
      <c r="H2770" s="2">
        <v>45073.349085648151</v>
      </c>
    </row>
    <row r="2771" spans="1:8" x14ac:dyDescent="0.25">
      <c r="A2771" t="s">
        <v>5843</v>
      </c>
      <c r="B2771">
        <v>1045</v>
      </c>
      <c r="C2771" t="s">
        <v>3077</v>
      </c>
      <c r="D2771">
        <v>2706184</v>
      </c>
      <c r="E2771" t="s">
        <v>1374</v>
      </c>
      <c r="F2771">
        <v>6.1</v>
      </c>
      <c r="G2771" s="2">
        <v>40871.555590277778</v>
      </c>
      <c r="H2771" s="2">
        <v>44700.155277777783</v>
      </c>
    </row>
    <row r="2772" spans="1:8" x14ac:dyDescent="0.25">
      <c r="A2772" t="s">
        <v>5844</v>
      </c>
      <c r="B2772">
        <v>1726</v>
      </c>
      <c r="C2772" t="s">
        <v>3070</v>
      </c>
      <c r="D2772">
        <v>2276436</v>
      </c>
      <c r="E2772" t="s">
        <v>1377</v>
      </c>
      <c r="F2772">
        <v>5.33</v>
      </c>
      <c r="G2772" s="2">
        <v>42660.888715277782</v>
      </c>
      <c r="H2772" s="2">
        <v>44849.411770833343</v>
      </c>
    </row>
    <row r="2773" spans="1:8" x14ac:dyDescent="0.25">
      <c r="A2773" t="s">
        <v>5845</v>
      </c>
      <c r="B2773">
        <v>1522</v>
      </c>
      <c r="C2773" t="s">
        <v>3070</v>
      </c>
      <c r="D2773">
        <v>702100</v>
      </c>
      <c r="E2773" t="s">
        <v>1374</v>
      </c>
      <c r="F2773">
        <v>5.35</v>
      </c>
      <c r="G2773" s="2">
        <v>42063.304236111107</v>
      </c>
      <c r="H2773" s="2">
        <v>45132.979641203703</v>
      </c>
    </row>
    <row r="2774" spans="1:8" x14ac:dyDescent="0.25">
      <c r="A2774" t="s">
        <v>5846</v>
      </c>
      <c r="B2774">
        <v>1475</v>
      </c>
      <c r="C2774" t="s">
        <v>3070</v>
      </c>
      <c r="D2774">
        <v>3489969</v>
      </c>
      <c r="E2774" t="s">
        <v>1374</v>
      </c>
      <c r="F2774">
        <v>8.4700000000000006</v>
      </c>
      <c r="G2774" s="2">
        <v>40528.113692129627</v>
      </c>
      <c r="H2774" s="2">
        <v>45077.872546296298</v>
      </c>
    </row>
    <row r="2775" spans="1:8" x14ac:dyDescent="0.25">
      <c r="A2775" t="s">
        <v>5847</v>
      </c>
      <c r="B2775">
        <v>1661</v>
      </c>
      <c r="C2775" t="s">
        <v>3075</v>
      </c>
      <c r="D2775">
        <v>3138868</v>
      </c>
      <c r="E2775" t="s">
        <v>3071</v>
      </c>
      <c r="F2775">
        <v>5.41</v>
      </c>
      <c r="G2775" s="2">
        <v>40626.956030092602</v>
      </c>
      <c r="H2775" s="2">
        <v>44999.930462962962</v>
      </c>
    </row>
    <row r="2776" spans="1:8" x14ac:dyDescent="0.25">
      <c r="A2776" t="s">
        <v>5848</v>
      </c>
      <c r="B2776">
        <v>1157</v>
      </c>
      <c r="C2776" t="s">
        <v>3075</v>
      </c>
      <c r="D2776">
        <v>2547775</v>
      </c>
      <c r="E2776" t="s">
        <v>3071</v>
      </c>
      <c r="F2776">
        <v>6.62</v>
      </c>
      <c r="G2776" s="2">
        <v>40574.16810185185</v>
      </c>
      <c r="H2776" s="2">
        <v>44544.424432870372</v>
      </c>
    </row>
    <row r="2777" spans="1:8" x14ac:dyDescent="0.25">
      <c r="A2777" t="s">
        <v>5849</v>
      </c>
      <c r="B2777">
        <v>2456</v>
      </c>
      <c r="C2777" t="s">
        <v>3077</v>
      </c>
      <c r="D2777">
        <v>3625230</v>
      </c>
      <c r="E2777" t="s">
        <v>3071</v>
      </c>
      <c r="F2777">
        <v>5.77</v>
      </c>
      <c r="G2777" s="2">
        <v>41924.400625000002</v>
      </c>
      <c r="H2777" s="2">
        <v>45075.809733796297</v>
      </c>
    </row>
    <row r="2778" spans="1:8" x14ac:dyDescent="0.25">
      <c r="A2778" t="s">
        <v>5850</v>
      </c>
      <c r="B2778">
        <v>1663</v>
      </c>
      <c r="C2778" t="s">
        <v>3068</v>
      </c>
      <c r="D2778">
        <v>1940787</v>
      </c>
      <c r="E2778" t="s">
        <v>1374</v>
      </c>
      <c r="F2778">
        <v>7.52</v>
      </c>
      <c r="G2778" s="2">
        <v>40960.35019675926</v>
      </c>
      <c r="H2778" s="2">
        <v>44966.159317129634</v>
      </c>
    </row>
    <row r="2779" spans="1:8" x14ac:dyDescent="0.25">
      <c r="A2779" t="s">
        <v>5851</v>
      </c>
      <c r="B2779">
        <v>1795</v>
      </c>
      <c r="C2779" t="s">
        <v>3077</v>
      </c>
      <c r="D2779">
        <v>2076612</v>
      </c>
      <c r="E2779" t="s">
        <v>1377</v>
      </c>
      <c r="F2779">
        <v>8.7200000000000006</v>
      </c>
      <c r="G2779" s="2">
        <v>44056.990844907406</v>
      </c>
      <c r="H2779" s="2">
        <v>44558.19630787037</v>
      </c>
    </row>
    <row r="2780" spans="1:8" x14ac:dyDescent="0.25">
      <c r="A2780" t="s">
        <v>5852</v>
      </c>
      <c r="B2780">
        <v>1025</v>
      </c>
      <c r="C2780" t="s">
        <v>3075</v>
      </c>
      <c r="D2780">
        <v>1951898</v>
      </c>
      <c r="E2780" t="s">
        <v>1374</v>
      </c>
      <c r="F2780">
        <v>8.5</v>
      </c>
      <c r="G2780" s="2">
        <v>42988.038553240738</v>
      </c>
      <c r="H2780" s="2">
        <v>44545.202581018522</v>
      </c>
    </row>
    <row r="2781" spans="1:8" x14ac:dyDescent="0.25">
      <c r="A2781" t="s">
        <v>5853</v>
      </c>
      <c r="B2781">
        <v>1737</v>
      </c>
      <c r="C2781" t="s">
        <v>3070</v>
      </c>
      <c r="D2781">
        <v>971876</v>
      </c>
      <c r="E2781" t="s">
        <v>1374</v>
      </c>
      <c r="F2781">
        <v>5.19</v>
      </c>
      <c r="G2781" s="2">
        <v>40850.789918981478</v>
      </c>
      <c r="H2781" s="2">
        <v>45096.260983796303</v>
      </c>
    </row>
    <row r="2782" spans="1:8" x14ac:dyDescent="0.25">
      <c r="A2782" t="s">
        <v>5854</v>
      </c>
      <c r="B2782">
        <v>1749</v>
      </c>
      <c r="C2782" t="s">
        <v>3080</v>
      </c>
      <c r="D2782">
        <v>2184366</v>
      </c>
      <c r="E2782" t="s">
        <v>1377</v>
      </c>
      <c r="F2782">
        <v>7.78</v>
      </c>
      <c r="G2782" s="2">
        <v>44673.258958333332</v>
      </c>
      <c r="H2782" s="2">
        <v>45093.842326388891</v>
      </c>
    </row>
    <row r="2783" spans="1:8" x14ac:dyDescent="0.25">
      <c r="A2783" t="s">
        <v>5855</v>
      </c>
      <c r="B2783">
        <v>2184</v>
      </c>
      <c r="C2783" t="s">
        <v>3070</v>
      </c>
      <c r="D2783">
        <v>2591760</v>
      </c>
      <c r="E2783" t="s">
        <v>3071</v>
      </c>
      <c r="F2783">
        <v>9.75</v>
      </c>
      <c r="G2783" s="2">
        <v>42629.5153125</v>
      </c>
      <c r="H2783" s="2">
        <v>45131.510578703703</v>
      </c>
    </row>
    <row r="2784" spans="1:8" x14ac:dyDescent="0.25">
      <c r="A2784" t="s">
        <v>5856</v>
      </c>
      <c r="B2784">
        <v>1464</v>
      </c>
      <c r="C2784" t="s">
        <v>3075</v>
      </c>
      <c r="D2784">
        <v>4761342</v>
      </c>
      <c r="E2784" t="s">
        <v>1377</v>
      </c>
      <c r="F2784">
        <v>7.59</v>
      </c>
      <c r="G2784" s="2">
        <v>42114.850798611107</v>
      </c>
      <c r="H2784" s="2">
        <v>44644.963310185187</v>
      </c>
    </row>
    <row r="2785" spans="1:8" x14ac:dyDescent="0.25">
      <c r="A2785" t="s">
        <v>5857</v>
      </c>
      <c r="B2785">
        <v>1458</v>
      </c>
      <c r="C2785" t="s">
        <v>3080</v>
      </c>
      <c r="D2785">
        <v>4335048</v>
      </c>
      <c r="E2785" t="s">
        <v>1374</v>
      </c>
      <c r="F2785">
        <v>5.47</v>
      </c>
      <c r="G2785" s="2">
        <v>44647.540254629632</v>
      </c>
      <c r="H2785" s="2">
        <v>44772.565844907411</v>
      </c>
    </row>
    <row r="2786" spans="1:8" x14ac:dyDescent="0.25">
      <c r="A2786" t="s">
        <v>5858</v>
      </c>
      <c r="B2786">
        <v>2098</v>
      </c>
      <c r="C2786" t="s">
        <v>3070</v>
      </c>
      <c r="D2786">
        <v>3789791</v>
      </c>
      <c r="E2786" t="s">
        <v>1377</v>
      </c>
      <c r="F2786">
        <v>6.72</v>
      </c>
      <c r="G2786" s="2">
        <v>42404.587592592587</v>
      </c>
      <c r="H2786" s="2">
        <v>45028.294768518521</v>
      </c>
    </row>
    <row r="2787" spans="1:8" x14ac:dyDescent="0.25">
      <c r="A2787" t="s">
        <v>5859</v>
      </c>
      <c r="B2787">
        <v>1193</v>
      </c>
      <c r="C2787" t="s">
        <v>3068</v>
      </c>
      <c r="D2787">
        <v>1344126</v>
      </c>
      <c r="E2787" t="s">
        <v>3071</v>
      </c>
      <c r="F2787">
        <v>7.93</v>
      </c>
      <c r="G2787" s="2">
        <v>40663.252592592587</v>
      </c>
      <c r="H2787" s="2">
        <v>44525.703067129631</v>
      </c>
    </row>
    <row r="2788" spans="1:8" x14ac:dyDescent="0.25">
      <c r="A2788" t="s">
        <v>5860</v>
      </c>
      <c r="B2788">
        <v>1219</v>
      </c>
      <c r="C2788" t="s">
        <v>3077</v>
      </c>
      <c r="D2788">
        <v>303857</v>
      </c>
      <c r="E2788" t="s">
        <v>1374</v>
      </c>
      <c r="F2788">
        <v>8.4700000000000006</v>
      </c>
      <c r="G2788" s="2">
        <v>41127.118113425917</v>
      </c>
      <c r="H2788" s="2">
        <v>44960.031712962962</v>
      </c>
    </row>
    <row r="2789" spans="1:8" x14ac:dyDescent="0.25">
      <c r="A2789" t="s">
        <v>5861</v>
      </c>
      <c r="B2789">
        <v>2307</v>
      </c>
      <c r="C2789" t="s">
        <v>3080</v>
      </c>
      <c r="D2789">
        <v>527381</v>
      </c>
      <c r="E2789" t="s">
        <v>1374</v>
      </c>
      <c r="F2789">
        <v>7.2</v>
      </c>
      <c r="G2789" s="2">
        <v>41744.820104166669</v>
      </c>
      <c r="H2789" s="2">
        <v>44989.366354166668</v>
      </c>
    </row>
    <row r="2790" spans="1:8" x14ac:dyDescent="0.25">
      <c r="A2790" t="s">
        <v>5862</v>
      </c>
      <c r="B2790">
        <v>1007</v>
      </c>
      <c r="C2790" t="s">
        <v>3068</v>
      </c>
      <c r="D2790">
        <v>2179973</v>
      </c>
      <c r="E2790" t="s">
        <v>3071</v>
      </c>
      <c r="F2790">
        <v>6.36</v>
      </c>
      <c r="G2790" s="2">
        <v>42380.059108796297</v>
      </c>
      <c r="H2790" s="2">
        <v>44494.341041666667</v>
      </c>
    </row>
    <row r="2791" spans="1:8" x14ac:dyDescent="0.25">
      <c r="A2791" t="s">
        <v>5863</v>
      </c>
      <c r="B2791">
        <v>2263</v>
      </c>
      <c r="C2791" t="s">
        <v>3068</v>
      </c>
      <c r="D2791">
        <v>458498</v>
      </c>
      <c r="E2791" t="s">
        <v>3071</v>
      </c>
      <c r="F2791">
        <v>7.8</v>
      </c>
      <c r="G2791" s="2">
        <v>42512.83153935185</v>
      </c>
      <c r="H2791" s="2">
        <v>44805.011296296303</v>
      </c>
    </row>
    <row r="2792" spans="1:8" x14ac:dyDescent="0.25">
      <c r="A2792" t="s">
        <v>5864</v>
      </c>
      <c r="B2792">
        <v>1644</v>
      </c>
      <c r="C2792" t="s">
        <v>3075</v>
      </c>
      <c r="D2792">
        <v>2589887</v>
      </c>
      <c r="E2792" t="s">
        <v>1374</v>
      </c>
      <c r="F2792">
        <v>9.83</v>
      </c>
      <c r="G2792" s="2">
        <v>41505.467430555553</v>
      </c>
      <c r="H2792" s="2">
        <v>44888.857916666668</v>
      </c>
    </row>
    <row r="2793" spans="1:8" x14ac:dyDescent="0.25">
      <c r="A2793" t="s">
        <v>5865</v>
      </c>
      <c r="B2793">
        <v>2420</v>
      </c>
      <c r="C2793" t="s">
        <v>3077</v>
      </c>
      <c r="D2793">
        <v>1607818</v>
      </c>
      <c r="E2793" t="s">
        <v>3071</v>
      </c>
      <c r="F2793">
        <v>9.9600000000000009</v>
      </c>
      <c r="G2793" s="2">
        <v>40267.397557870368</v>
      </c>
      <c r="H2793" s="2">
        <v>45055.269606481481</v>
      </c>
    </row>
    <row r="2794" spans="1:8" x14ac:dyDescent="0.25">
      <c r="A2794" t="s">
        <v>5866</v>
      </c>
      <c r="B2794">
        <v>1510</v>
      </c>
      <c r="C2794" t="s">
        <v>3077</v>
      </c>
      <c r="D2794">
        <v>2307776</v>
      </c>
      <c r="E2794" t="s">
        <v>3071</v>
      </c>
      <c r="F2794">
        <v>9.8800000000000008</v>
      </c>
      <c r="G2794" s="2">
        <v>42631.654976851853</v>
      </c>
      <c r="H2794" s="2">
        <v>44817.334502314807</v>
      </c>
    </row>
    <row r="2795" spans="1:8" x14ac:dyDescent="0.25">
      <c r="A2795" t="s">
        <v>5867</v>
      </c>
      <c r="B2795">
        <v>1368</v>
      </c>
      <c r="C2795" t="s">
        <v>3087</v>
      </c>
      <c r="D2795">
        <v>2781054</v>
      </c>
      <c r="E2795" t="s">
        <v>3071</v>
      </c>
      <c r="F2795">
        <v>5.99</v>
      </c>
      <c r="G2795" s="2">
        <v>41191.442488425928</v>
      </c>
      <c r="H2795" s="2">
        <v>44861.29928240741</v>
      </c>
    </row>
    <row r="2796" spans="1:8" x14ac:dyDescent="0.25">
      <c r="A2796" t="s">
        <v>5868</v>
      </c>
      <c r="B2796">
        <v>2480</v>
      </c>
      <c r="C2796" t="s">
        <v>3077</v>
      </c>
      <c r="D2796">
        <v>2086165</v>
      </c>
      <c r="E2796" t="s">
        <v>3071</v>
      </c>
      <c r="F2796">
        <v>8.59</v>
      </c>
      <c r="G2796" s="2">
        <v>43158.879004629627</v>
      </c>
      <c r="H2796" s="2">
        <v>45075.497986111113</v>
      </c>
    </row>
    <row r="2797" spans="1:8" x14ac:dyDescent="0.25">
      <c r="A2797" t="s">
        <v>5869</v>
      </c>
      <c r="B2797">
        <v>1568</v>
      </c>
      <c r="C2797" t="s">
        <v>3080</v>
      </c>
      <c r="D2797">
        <v>2053413</v>
      </c>
      <c r="E2797" t="s">
        <v>1374</v>
      </c>
      <c r="F2797">
        <v>6.82</v>
      </c>
      <c r="G2797" s="2">
        <v>41531.796666666669</v>
      </c>
      <c r="H2797" s="2">
        <v>44604.094097222223</v>
      </c>
    </row>
    <row r="2798" spans="1:8" x14ac:dyDescent="0.25">
      <c r="A2798" t="s">
        <v>5870</v>
      </c>
      <c r="B2798">
        <v>2098</v>
      </c>
      <c r="C2798" t="s">
        <v>3068</v>
      </c>
      <c r="D2798">
        <v>3206125</v>
      </c>
      <c r="E2798" t="s">
        <v>3071</v>
      </c>
      <c r="F2798">
        <v>8.3000000000000007</v>
      </c>
      <c r="G2798" s="2">
        <v>43365.852881944447</v>
      </c>
      <c r="H2798" s="2">
        <v>44760.015740740739</v>
      </c>
    </row>
    <row r="2799" spans="1:8" x14ac:dyDescent="0.25">
      <c r="A2799" t="s">
        <v>5871</v>
      </c>
      <c r="B2799">
        <v>1569</v>
      </c>
      <c r="C2799" t="s">
        <v>3075</v>
      </c>
      <c r="D2799">
        <v>788172</v>
      </c>
      <c r="E2799" t="s">
        <v>1377</v>
      </c>
      <c r="F2799">
        <v>7.7</v>
      </c>
      <c r="G2799" s="2">
        <v>43720.465578703697</v>
      </c>
      <c r="H2799" s="2">
        <v>45027.899537037039</v>
      </c>
    </row>
    <row r="2800" spans="1:8" x14ac:dyDescent="0.25">
      <c r="A2800" t="s">
        <v>5872</v>
      </c>
      <c r="B2800">
        <v>2395</v>
      </c>
      <c r="C2800" t="s">
        <v>3087</v>
      </c>
      <c r="D2800">
        <v>1329128</v>
      </c>
      <c r="E2800" t="s">
        <v>1374</v>
      </c>
      <c r="F2800">
        <v>8.23</v>
      </c>
      <c r="G2800" s="2">
        <v>42119.407372685193</v>
      </c>
      <c r="H2800" s="2">
        <v>44490.271504629629</v>
      </c>
    </row>
    <row r="2801" spans="1:8" x14ac:dyDescent="0.25">
      <c r="A2801" t="s">
        <v>5873</v>
      </c>
      <c r="B2801">
        <v>1788</v>
      </c>
      <c r="C2801" t="s">
        <v>3080</v>
      </c>
      <c r="D2801">
        <v>4331577</v>
      </c>
      <c r="E2801" t="s">
        <v>3071</v>
      </c>
      <c r="F2801">
        <v>7.31</v>
      </c>
      <c r="G2801" s="2">
        <v>39990.297824074078</v>
      </c>
      <c r="H2801" s="2">
        <v>45061.578530092593</v>
      </c>
    </row>
    <row r="2802" spans="1:8" x14ac:dyDescent="0.25">
      <c r="A2802" t="s">
        <v>5874</v>
      </c>
      <c r="B2802">
        <v>2262</v>
      </c>
      <c r="C2802" t="s">
        <v>3077</v>
      </c>
      <c r="D2802">
        <v>1948366</v>
      </c>
      <c r="E2802" t="s">
        <v>1377</v>
      </c>
      <c r="F2802">
        <v>5.91</v>
      </c>
      <c r="G2802" s="2">
        <v>43519.269444444442</v>
      </c>
      <c r="H2802" s="2">
        <v>44725.104363425933</v>
      </c>
    </row>
    <row r="2803" spans="1:8" x14ac:dyDescent="0.25">
      <c r="A2803" t="s">
        <v>5875</v>
      </c>
      <c r="B2803">
        <v>1713</v>
      </c>
      <c r="C2803" t="s">
        <v>3070</v>
      </c>
      <c r="D2803">
        <v>4298130</v>
      </c>
      <c r="E2803" t="s">
        <v>1377</v>
      </c>
      <c r="F2803">
        <v>5.26</v>
      </c>
      <c r="G2803" s="2">
        <v>42524.231990740736</v>
      </c>
      <c r="H2803" s="2">
        <v>44836.290312500001</v>
      </c>
    </row>
    <row r="2804" spans="1:8" x14ac:dyDescent="0.25">
      <c r="A2804" t="s">
        <v>5876</v>
      </c>
      <c r="B2804">
        <v>1450</v>
      </c>
      <c r="C2804" t="s">
        <v>3087</v>
      </c>
      <c r="D2804">
        <v>1275425</v>
      </c>
      <c r="E2804" t="s">
        <v>1374</v>
      </c>
      <c r="F2804">
        <v>8.23</v>
      </c>
      <c r="G2804" s="2">
        <v>41760.527268518519</v>
      </c>
      <c r="H2804" s="2">
        <v>44840.771168981482</v>
      </c>
    </row>
    <row r="2805" spans="1:8" x14ac:dyDescent="0.25">
      <c r="A2805" t="s">
        <v>5877</v>
      </c>
      <c r="B2805">
        <v>1948</v>
      </c>
      <c r="C2805" t="s">
        <v>3068</v>
      </c>
      <c r="D2805">
        <v>188225</v>
      </c>
      <c r="E2805" t="s">
        <v>3071</v>
      </c>
      <c r="F2805">
        <v>7.4</v>
      </c>
      <c r="G2805" s="2">
        <v>42098.214432870373</v>
      </c>
      <c r="H2805" s="2">
        <v>44718.688067129631</v>
      </c>
    </row>
    <row r="2806" spans="1:8" x14ac:dyDescent="0.25">
      <c r="A2806" t="s">
        <v>5878</v>
      </c>
      <c r="B2806">
        <v>1559</v>
      </c>
      <c r="C2806" t="s">
        <v>3087</v>
      </c>
      <c r="D2806">
        <v>846080</v>
      </c>
      <c r="E2806" t="s">
        <v>3071</v>
      </c>
      <c r="F2806">
        <v>8.6999999999999993</v>
      </c>
      <c r="G2806" s="2">
        <v>43517.519456018519</v>
      </c>
      <c r="H2806" s="2">
        <v>44914.125057870369</v>
      </c>
    </row>
    <row r="2807" spans="1:8" x14ac:dyDescent="0.25">
      <c r="A2807" t="s">
        <v>5879</v>
      </c>
      <c r="B2807">
        <v>1415</v>
      </c>
      <c r="C2807" t="s">
        <v>3070</v>
      </c>
      <c r="D2807">
        <v>4760414</v>
      </c>
      <c r="E2807" t="s">
        <v>1374</v>
      </c>
      <c r="F2807">
        <v>9.99</v>
      </c>
      <c r="G2807" s="2">
        <v>43764.391782407409</v>
      </c>
      <c r="H2807" s="2">
        <v>44904.317152777781</v>
      </c>
    </row>
    <row r="2808" spans="1:8" x14ac:dyDescent="0.25">
      <c r="A2808" t="s">
        <v>5880</v>
      </c>
      <c r="B2808">
        <v>1447</v>
      </c>
      <c r="C2808" t="s">
        <v>3075</v>
      </c>
      <c r="D2808">
        <v>4585397</v>
      </c>
      <c r="E2808" t="s">
        <v>3071</v>
      </c>
      <c r="F2808">
        <v>7.71</v>
      </c>
      <c r="G2808" s="2">
        <v>39788.632222222222</v>
      </c>
      <c r="H2808" s="2">
        <v>44894.289074074077</v>
      </c>
    </row>
    <row r="2809" spans="1:8" x14ac:dyDescent="0.25">
      <c r="A2809" t="s">
        <v>5881</v>
      </c>
      <c r="B2809">
        <v>2478</v>
      </c>
      <c r="C2809" t="s">
        <v>3068</v>
      </c>
      <c r="D2809">
        <v>1003093</v>
      </c>
      <c r="E2809" t="s">
        <v>1374</v>
      </c>
      <c r="F2809">
        <v>6.88</v>
      </c>
      <c r="G2809" s="2">
        <v>42000.555208333331</v>
      </c>
      <c r="H2809" s="2">
        <v>44810.437118055554</v>
      </c>
    </row>
    <row r="2810" spans="1:8" x14ac:dyDescent="0.25">
      <c r="A2810" t="s">
        <v>5882</v>
      </c>
      <c r="B2810">
        <v>2465</v>
      </c>
      <c r="C2810" t="s">
        <v>3077</v>
      </c>
      <c r="D2810">
        <v>331148</v>
      </c>
      <c r="E2810" t="s">
        <v>1374</v>
      </c>
      <c r="F2810">
        <v>8.7200000000000006</v>
      </c>
      <c r="G2810" s="2">
        <v>42998.729490740741</v>
      </c>
      <c r="H2810" s="2">
        <v>44735.228668981479</v>
      </c>
    </row>
    <row r="2811" spans="1:8" x14ac:dyDescent="0.25">
      <c r="A2811" t="s">
        <v>5883</v>
      </c>
      <c r="B2811">
        <v>2372</v>
      </c>
      <c r="C2811" t="s">
        <v>3070</v>
      </c>
      <c r="D2811">
        <v>4138742</v>
      </c>
      <c r="E2811" t="s">
        <v>1374</v>
      </c>
      <c r="F2811">
        <v>6.81</v>
      </c>
      <c r="G2811" s="2">
        <v>43629.60497685185</v>
      </c>
      <c r="H2811" s="2">
        <v>45093.489525462966</v>
      </c>
    </row>
    <row r="2812" spans="1:8" x14ac:dyDescent="0.25">
      <c r="A2812" t="s">
        <v>5884</v>
      </c>
      <c r="B2812">
        <v>1453</v>
      </c>
      <c r="C2812" t="s">
        <v>3080</v>
      </c>
      <c r="D2812">
        <v>310346</v>
      </c>
      <c r="E2812" t="s">
        <v>3071</v>
      </c>
      <c r="F2812">
        <v>8.9600000000000009</v>
      </c>
      <c r="G2812" s="2">
        <v>41805.8284375</v>
      </c>
      <c r="H2812" s="2">
        <v>44760.360405092593</v>
      </c>
    </row>
    <row r="2813" spans="1:8" x14ac:dyDescent="0.25">
      <c r="A2813" t="s">
        <v>5885</v>
      </c>
      <c r="B2813">
        <v>1954</v>
      </c>
      <c r="C2813" t="s">
        <v>3075</v>
      </c>
      <c r="D2813">
        <v>100493</v>
      </c>
      <c r="E2813" t="s">
        <v>1374</v>
      </c>
      <c r="F2813">
        <v>5.21</v>
      </c>
      <c r="G2813" s="2">
        <v>41748.35664351852</v>
      </c>
      <c r="H2813" s="2">
        <v>44812.869525462957</v>
      </c>
    </row>
    <row r="2814" spans="1:8" x14ac:dyDescent="0.25">
      <c r="A2814" t="s">
        <v>5886</v>
      </c>
      <c r="B2814">
        <v>1146</v>
      </c>
      <c r="C2814" t="s">
        <v>3087</v>
      </c>
      <c r="D2814">
        <v>1607288</v>
      </c>
      <c r="E2814" t="s">
        <v>3071</v>
      </c>
      <c r="F2814">
        <v>6.91</v>
      </c>
      <c r="G2814" s="2">
        <v>43292.472615740742</v>
      </c>
      <c r="H2814" s="2">
        <v>44798.651331018518</v>
      </c>
    </row>
    <row r="2815" spans="1:8" x14ac:dyDescent="0.25">
      <c r="A2815" t="s">
        <v>5887</v>
      </c>
      <c r="B2815">
        <v>1731</v>
      </c>
      <c r="C2815" t="s">
        <v>3080</v>
      </c>
      <c r="D2815">
        <v>3091379</v>
      </c>
      <c r="E2815" t="s">
        <v>1374</v>
      </c>
      <c r="F2815">
        <v>5</v>
      </c>
      <c r="G2815" s="2">
        <v>42771.095937500002</v>
      </c>
      <c r="H2815" s="2">
        <v>44503.14775462963</v>
      </c>
    </row>
    <row r="2816" spans="1:8" x14ac:dyDescent="0.25">
      <c r="A2816" t="s">
        <v>5888</v>
      </c>
      <c r="B2816">
        <v>1585</v>
      </c>
      <c r="C2816" t="s">
        <v>3080</v>
      </c>
      <c r="D2816">
        <v>4523413</v>
      </c>
      <c r="E2816" t="s">
        <v>1374</v>
      </c>
      <c r="F2816">
        <v>8.85</v>
      </c>
      <c r="G2816" s="2">
        <v>43173.650046296287</v>
      </c>
      <c r="H2816" s="2">
        <v>44703.228148148148</v>
      </c>
    </row>
    <row r="2817" spans="1:8" x14ac:dyDescent="0.25">
      <c r="A2817" t="s">
        <v>5889</v>
      </c>
      <c r="B2817">
        <v>1563</v>
      </c>
      <c r="C2817" t="s">
        <v>3068</v>
      </c>
      <c r="D2817">
        <v>235270</v>
      </c>
      <c r="E2817" t="s">
        <v>1374</v>
      </c>
      <c r="F2817">
        <v>6.7</v>
      </c>
      <c r="G2817" s="2">
        <v>39874.744201388887</v>
      </c>
      <c r="H2817" s="2">
        <v>44881.031273148154</v>
      </c>
    </row>
    <row r="2818" spans="1:8" x14ac:dyDescent="0.25">
      <c r="A2818" t="s">
        <v>5890</v>
      </c>
      <c r="B2818">
        <v>1877</v>
      </c>
      <c r="C2818" t="s">
        <v>3077</v>
      </c>
      <c r="D2818">
        <v>2857662</v>
      </c>
      <c r="E2818" t="s">
        <v>1374</v>
      </c>
      <c r="F2818">
        <v>6.14</v>
      </c>
      <c r="G2818" s="2">
        <v>40259.554942129631</v>
      </c>
      <c r="H2818" s="2">
        <v>44848.117372685178</v>
      </c>
    </row>
    <row r="2819" spans="1:8" x14ac:dyDescent="0.25">
      <c r="A2819" t="s">
        <v>5891</v>
      </c>
      <c r="B2819">
        <v>1253</v>
      </c>
      <c r="C2819" t="s">
        <v>3087</v>
      </c>
      <c r="D2819">
        <v>2522170</v>
      </c>
      <c r="E2819" t="s">
        <v>1374</v>
      </c>
      <c r="F2819">
        <v>8.9</v>
      </c>
      <c r="G2819" s="2">
        <v>42312.48883101852</v>
      </c>
      <c r="H2819" s="2">
        <v>45100.2341087963</v>
      </c>
    </row>
    <row r="2820" spans="1:8" x14ac:dyDescent="0.25">
      <c r="A2820" t="s">
        <v>5892</v>
      </c>
      <c r="B2820">
        <v>1112</v>
      </c>
      <c r="C2820" t="s">
        <v>3077</v>
      </c>
      <c r="D2820">
        <v>2018926</v>
      </c>
      <c r="E2820" t="s">
        <v>1377</v>
      </c>
      <c r="F2820">
        <v>7.31</v>
      </c>
      <c r="G2820" s="2">
        <v>44006.380972222221</v>
      </c>
      <c r="H2820" s="2">
        <v>44922.752893518518</v>
      </c>
    </row>
    <row r="2821" spans="1:8" x14ac:dyDescent="0.25">
      <c r="A2821" t="s">
        <v>5893</v>
      </c>
      <c r="B2821">
        <v>1174</v>
      </c>
      <c r="C2821" t="s">
        <v>3087</v>
      </c>
      <c r="D2821">
        <v>2346851</v>
      </c>
      <c r="E2821" t="s">
        <v>1377</v>
      </c>
      <c r="F2821">
        <v>5.51</v>
      </c>
      <c r="G2821" s="2">
        <v>44386.39571759259</v>
      </c>
      <c r="H2821" s="2">
        <v>44482.386736111112</v>
      </c>
    </row>
    <row r="2822" spans="1:8" x14ac:dyDescent="0.25">
      <c r="A2822" t="s">
        <v>5894</v>
      </c>
      <c r="B2822">
        <v>1369</v>
      </c>
      <c r="C2822" t="s">
        <v>3077</v>
      </c>
      <c r="D2822">
        <v>2738684</v>
      </c>
      <c r="E2822" t="s">
        <v>1374</v>
      </c>
      <c r="F2822">
        <v>5.84</v>
      </c>
      <c r="G2822" s="2">
        <v>44770.431921296287</v>
      </c>
      <c r="H2822" s="2">
        <v>44745.431921296287</v>
      </c>
    </row>
    <row r="2823" spans="1:8" x14ac:dyDescent="0.25">
      <c r="A2823" t="s">
        <v>5895</v>
      </c>
      <c r="B2823">
        <v>2033</v>
      </c>
      <c r="C2823" t="s">
        <v>3070</v>
      </c>
      <c r="D2823">
        <v>124866</v>
      </c>
      <c r="E2823" t="s">
        <v>3071</v>
      </c>
      <c r="F2823">
        <v>8.5399999999999991</v>
      </c>
      <c r="G2823" s="2">
        <v>40991.830960648149</v>
      </c>
      <c r="H2823" s="2">
        <v>45016.312847222223</v>
      </c>
    </row>
    <row r="2824" spans="1:8" x14ac:dyDescent="0.25">
      <c r="A2824" t="s">
        <v>5896</v>
      </c>
      <c r="B2824">
        <v>1342</v>
      </c>
      <c r="C2824" t="s">
        <v>3077</v>
      </c>
      <c r="D2824">
        <v>374220</v>
      </c>
      <c r="E2824" t="s">
        <v>1374</v>
      </c>
      <c r="F2824">
        <v>5.21</v>
      </c>
      <c r="G2824" s="2">
        <v>39802.850717592592</v>
      </c>
      <c r="H2824" s="2">
        <v>45133.506643518522</v>
      </c>
    </row>
    <row r="2825" spans="1:8" x14ac:dyDescent="0.25">
      <c r="A2825" t="s">
        <v>5897</v>
      </c>
      <c r="B2825">
        <v>1837</v>
      </c>
      <c r="C2825" t="s">
        <v>3087</v>
      </c>
      <c r="D2825">
        <v>3602938</v>
      </c>
      <c r="E2825" t="s">
        <v>1377</v>
      </c>
      <c r="F2825">
        <v>5.64</v>
      </c>
      <c r="G2825" s="2">
        <v>43911.492511574077</v>
      </c>
      <c r="H2825" s="2">
        <v>45018.093888888892</v>
      </c>
    </row>
    <row r="2826" spans="1:8" x14ac:dyDescent="0.25">
      <c r="A2826" t="s">
        <v>5898</v>
      </c>
      <c r="B2826">
        <v>1241</v>
      </c>
      <c r="C2826" t="s">
        <v>3068</v>
      </c>
      <c r="D2826">
        <v>3463490</v>
      </c>
      <c r="E2826" t="s">
        <v>1377</v>
      </c>
      <c r="F2826">
        <v>8.17</v>
      </c>
      <c r="G2826" s="2">
        <v>42094.190740740742</v>
      </c>
      <c r="H2826" s="2">
        <v>44893.907337962963</v>
      </c>
    </row>
    <row r="2827" spans="1:8" x14ac:dyDescent="0.25">
      <c r="A2827" t="s">
        <v>5899</v>
      </c>
      <c r="B2827">
        <v>1398</v>
      </c>
      <c r="C2827" t="s">
        <v>3068</v>
      </c>
      <c r="D2827">
        <v>1022863</v>
      </c>
      <c r="E2827" t="s">
        <v>1374</v>
      </c>
      <c r="F2827">
        <v>7.96</v>
      </c>
      <c r="G2827" s="2">
        <v>42625.764374999999</v>
      </c>
      <c r="H2827" s="2">
        <v>45116.434421296297</v>
      </c>
    </row>
    <row r="2828" spans="1:8" x14ac:dyDescent="0.25">
      <c r="A2828" t="s">
        <v>5900</v>
      </c>
      <c r="B2828">
        <v>1836</v>
      </c>
      <c r="C2828" t="s">
        <v>3087</v>
      </c>
      <c r="D2828">
        <v>1598438</v>
      </c>
      <c r="E2828" t="s">
        <v>3071</v>
      </c>
      <c r="F2828">
        <v>9.2100000000000009</v>
      </c>
      <c r="G2828" s="2">
        <v>40508.540949074071</v>
      </c>
      <c r="H2828" s="2">
        <v>44697.351331018523</v>
      </c>
    </row>
    <row r="2829" spans="1:8" x14ac:dyDescent="0.25">
      <c r="A2829" t="s">
        <v>5901</v>
      </c>
      <c r="B2829">
        <v>1842</v>
      </c>
      <c r="C2829" t="s">
        <v>3068</v>
      </c>
      <c r="D2829">
        <v>3879285</v>
      </c>
      <c r="E2829" t="s">
        <v>1377</v>
      </c>
      <c r="F2829">
        <v>8.9</v>
      </c>
      <c r="G2829" s="2">
        <v>41777.899375000001</v>
      </c>
      <c r="H2829" s="2">
        <v>44631.490601851852</v>
      </c>
    </row>
    <row r="2830" spans="1:8" x14ac:dyDescent="0.25">
      <c r="A2830" t="s">
        <v>5902</v>
      </c>
      <c r="B2830">
        <v>1440</v>
      </c>
      <c r="C2830" t="s">
        <v>3080</v>
      </c>
      <c r="D2830">
        <v>3431575</v>
      </c>
      <c r="E2830" t="s">
        <v>3071</v>
      </c>
      <c r="F2830">
        <v>5.16</v>
      </c>
      <c r="G2830" s="2">
        <v>44796.061828703707</v>
      </c>
      <c r="H2830" s="2">
        <v>45084.723576388889</v>
      </c>
    </row>
    <row r="2831" spans="1:8" x14ac:dyDescent="0.25">
      <c r="A2831" t="s">
        <v>5903</v>
      </c>
      <c r="B2831">
        <v>1761</v>
      </c>
      <c r="C2831" t="s">
        <v>3068</v>
      </c>
      <c r="D2831">
        <v>2469057</v>
      </c>
      <c r="E2831" t="s">
        <v>1377</v>
      </c>
      <c r="F2831">
        <v>7.13</v>
      </c>
      <c r="G2831" s="2">
        <v>40264.261967592603</v>
      </c>
      <c r="H2831" s="2">
        <v>44924.043854166674</v>
      </c>
    </row>
    <row r="2832" spans="1:8" x14ac:dyDescent="0.25">
      <c r="A2832" t="s">
        <v>5904</v>
      </c>
      <c r="B2832">
        <v>1221</v>
      </c>
      <c r="C2832" t="s">
        <v>3075</v>
      </c>
      <c r="D2832">
        <v>2351257</v>
      </c>
      <c r="E2832" t="s">
        <v>3071</v>
      </c>
      <c r="F2832">
        <v>7.13</v>
      </c>
      <c r="G2832" s="2">
        <v>40014.293391203697</v>
      </c>
      <c r="H2832" s="2">
        <v>45029.186701388891</v>
      </c>
    </row>
    <row r="2833" spans="1:8" x14ac:dyDescent="0.25">
      <c r="A2833" t="s">
        <v>5905</v>
      </c>
      <c r="B2833">
        <v>1100</v>
      </c>
      <c r="C2833" t="s">
        <v>3087</v>
      </c>
      <c r="D2833">
        <v>3690038</v>
      </c>
      <c r="E2833" t="s">
        <v>3071</v>
      </c>
      <c r="F2833">
        <v>6.5</v>
      </c>
      <c r="G2833" s="2">
        <v>41335.425821759258</v>
      </c>
      <c r="H2833" s="2">
        <v>44854.741875</v>
      </c>
    </row>
    <row r="2834" spans="1:8" x14ac:dyDescent="0.25">
      <c r="A2834" t="s">
        <v>5906</v>
      </c>
      <c r="B2834">
        <v>1769</v>
      </c>
      <c r="C2834" t="s">
        <v>3075</v>
      </c>
      <c r="D2834">
        <v>224780</v>
      </c>
      <c r="E2834" t="s">
        <v>3071</v>
      </c>
      <c r="F2834">
        <v>7.4</v>
      </c>
      <c r="G2834" s="2">
        <v>40696.746701388889</v>
      </c>
      <c r="H2834" s="2">
        <v>45085.828923611109</v>
      </c>
    </row>
    <row r="2835" spans="1:8" x14ac:dyDescent="0.25">
      <c r="A2835" t="s">
        <v>5907</v>
      </c>
      <c r="B2835">
        <v>1516</v>
      </c>
      <c r="C2835" t="s">
        <v>3080</v>
      </c>
      <c r="D2835">
        <v>4922008</v>
      </c>
      <c r="E2835" t="s">
        <v>1374</v>
      </c>
      <c r="F2835">
        <v>9.77</v>
      </c>
      <c r="G2835" s="2">
        <v>44256.950810185182</v>
      </c>
      <c r="H2835" s="2">
        <v>44900.147164351853</v>
      </c>
    </row>
    <row r="2836" spans="1:8" x14ac:dyDescent="0.25">
      <c r="A2836" t="s">
        <v>5908</v>
      </c>
      <c r="B2836">
        <v>2413</v>
      </c>
      <c r="C2836" t="s">
        <v>3077</v>
      </c>
      <c r="D2836">
        <v>4438423</v>
      </c>
      <c r="E2836" t="s">
        <v>1374</v>
      </c>
      <c r="F2836">
        <v>5.55</v>
      </c>
      <c r="G2836" s="2">
        <v>43037.436956018522</v>
      </c>
      <c r="H2836" s="2">
        <v>44730.527766203697</v>
      </c>
    </row>
    <row r="2837" spans="1:8" x14ac:dyDescent="0.25">
      <c r="A2837" t="s">
        <v>5909</v>
      </c>
      <c r="B2837">
        <v>1820</v>
      </c>
      <c r="C2837" t="s">
        <v>3075</v>
      </c>
      <c r="D2837">
        <v>1755629</v>
      </c>
      <c r="E2837" t="s">
        <v>3071</v>
      </c>
      <c r="F2837">
        <v>8.16</v>
      </c>
      <c r="G2837" s="2">
        <v>42618.697476851848</v>
      </c>
      <c r="H2837" s="2">
        <v>44791.712256944447</v>
      </c>
    </row>
    <row r="2838" spans="1:8" x14ac:dyDescent="0.25">
      <c r="A2838" t="s">
        <v>5910</v>
      </c>
      <c r="B2838">
        <v>2340</v>
      </c>
      <c r="C2838" t="s">
        <v>3070</v>
      </c>
      <c r="D2838">
        <v>3968059</v>
      </c>
      <c r="E2838" t="s">
        <v>1377</v>
      </c>
      <c r="F2838">
        <v>5.87</v>
      </c>
      <c r="G2838" s="2">
        <v>44080.722372685188</v>
      </c>
      <c r="H2838" s="2">
        <v>44966.598541666674</v>
      </c>
    </row>
    <row r="2839" spans="1:8" x14ac:dyDescent="0.25">
      <c r="A2839" t="s">
        <v>5911</v>
      </c>
      <c r="B2839">
        <v>2372</v>
      </c>
      <c r="C2839" t="s">
        <v>3075</v>
      </c>
      <c r="D2839">
        <v>2191420</v>
      </c>
      <c r="E2839" t="s">
        <v>1374</v>
      </c>
      <c r="F2839">
        <v>9.7100000000000009</v>
      </c>
      <c r="G2839" s="2">
        <v>40044.709247685183</v>
      </c>
      <c r="H2839" s="2">
        <v>44467.822199074071</v>
      </c>
    </row>
    <row r="2840" spans="1:8" x14ac:dyDescent="0.25">
      <c r="A2840" t="s">
        <v>5912</v>
      </c>
      <c r="B2840">
        <v>1785</v>
      </c>
      <c r="C2840" t="s">
        <v>3075</v>
      </c>
      <c r="D2840">
        <v>2110575</v>
      </c>
      <c r="E2840" t="s">
        <v>1374</v>
      </c>
      <c r="F2840">
        <v>8.69</v>
      </c>
      <c r="G2840" s="2">
        <v>43929.770208333342</v>
      </c>
      <c r="H2840" s="2">
        <v>44698.765381944453</v>
      </c>
    </row>
    <row r="2841" spans="1:8" x14ac:dyDescent="0.25">
      <c r="A2841" t="s">
        <v>5913</v>
      </c>
      <c r="B2841">
        <v>1734</v>
      </c>
      <c r="C2841" t="s">
        <v>3080</v>
      </c>
      <c r="D2841">
        <v>2965378</v>
      </c>
      <c r="E2841" t="s">
        <v>1374</v>
      </c>
      <c r="F2841">
        <v>9.19</v>
      </c>
      <c r="G2841" s="2">
        <v>40441.487881944442</v>
      </c>
      <c r="H2841" s="2">
        <v>44814.307905092603</v>
      </c>
    </row>
    <row r="2842" spans="1:8" x14ac:dyDescent="0.25">
      <c r="A2842" t="s">
        <v>5914</v>
      </c>
      <c r="B2842">
        <v>1509</v>
      </c>
      <c r="C2842" t="s">
        <v>3087</v>
      </c>
      <c r="D2842">
        <v>1863108</v>
      </c>
      <c r="E2842" t="s">
        <v>3071</v>
      </c>
      <c r="F2842">
        <v>7.87</v>
      </c>
      <c r="G2842" s="2">
        <v>39814.741261574083</v>
      </c>
      <c r="H2842" s="2">
        <v>44900.994155092587</v>
      </c>
    </row>
    <row r="2843" spans="1:8" x14ac:dyDescent="0.25">
      <c r="A2843" t="s">
        <v>5915</v>
      </c>
      <c r="B2843">
        <v>2030</v>
      </c>
      <c r="C2843" t="s">
        <v>3075</v>
      </c>
      <c r="D2843">
        <v>4942637</v>
      </c>
      <c r="E2843" t="s">
        <v>3071</v>
      </c>
      <c r="F2843">
        <v>5.8</v>
      </c>
      <c r="G2843" s="2">
        <v>40712.692673611113</v>
      </c>
      <c r="H2843" s="2">
        <v>44561.316574074073</v>
      </c>
    </row>
    <row r="2844" spans="1:8" x14ac:dyDescent="0.25">
      <c r="A2844" t="s">
        <v>5916</v>
      </c>
      <c r="B2844">
        <v>2071</v>
      </c>
      <c r="C2844" t="s">
        <v>3080</v>
      </c>
      <c r="D2844">
        <v>4198635</v>
      </c>
      <c r="E2844" t="s">
        <v>3071</v>
      </c>
      <c r="F2844">
        <v>9.4700000000000006</v>
      </c>
      <c r="G2844" s="2">
        <v>40265.431875000002</v>
      </c>
      <c r="H2844" s="2">
        <v>44920.528321759259</v>
      </c>
    </row>
    <row r="2845" spans="1:8" x14ac:dyDescent="0.25">
      <c r="A2845" t="s">
        <v>5917</v>
      </c>
      <c r="B2845">
        <v>1594</v>
      </c>
      <c r="C2845" t="s">
        <v>3075</v>
      </c>
      <c r="D2845">
        <v>2927853</v>
      </c>
      <c r="E2845" t="s">
        <v>1374</v>
      </c>
      <c r="F2845">
        <v>8.3000000000000007</v>
      </c>
      <c r="G2845" s="2">
        <v>42879.890960648147</v>
      </c>
      <c r="H2845" s="2">
        <v>44830.856712962966</v>
      </c>
    </row>
    <row r="2846" spans="1:8" x14ac:dyDescent="0.25">
      <c r="A2846" t="s">
        <v>5918</v>
      </c>
      <c r="B2846">
        <v>1800</v>
      </c>
      <c r="C2846" t="s">
        <v>3070</v>
      </c>
      <c r="D2846">
        <v>3046967</v>
      </c>
      <c r="E2846" t="s">
        <v>1374</v>
      </c>
      <c r="F2846">
        <v>9.48</v>
      </c>
      <c r="G2846" s="2">
        <v>43857.823807870373</v>
      </c>
      <c r="H2846" s="2">
        <v>44669.619791666657</v>
      </c>
    </row>
    <row r="2847" spans="1:8" x14ac:dyDescent="0.25">
      <c r="A2847" t="s">
        <v>5919</v>
      </c>
      <c r="B2847">
        <v>1351</v>
      </c>
      <c r="C2847" t="s">
        <v>3077</v>
      </c>
      <c r="D2847">
        <v>2878012</v>
      </c>
      <c r="E2847" t="s">
        <v>1374</v>
      </c>
      <c r="F2847">
        <v>7.76</v>
      </c>
      <c r="G2847" s="2">
        <v>42921.252314814818</v>
      </c>
      <c r="H2847" s="2">
        <v>44469.826770833337</v>
      </c>
    </row>
    <row r="2848" spans="1:8" x14ac:dyDescent="0.25">
      <c r="A2848" t="s">
        <v>5920</v>
      </c>
      <c r="B2848">
        <v>1324</v>
      </c>
      <c r="C2848" t="s">
        <v>3087</v>
      </c>
      <c r="D2848">
        <v>4176386</v>
      </c>
      <c r="E2848" t="s">
        <v>1377</v>
      </c>
      <c r="F2848">
        <v>7.76</v>
      </c>
      <c r="G2848" s="2">
        <v>43692.932534722233</v>
      </c>
      <c r="H2848" s="2">
        <v>44947.016423611109</v>
      </c>
    </row>
    <row r="2849" spans="1:8" x14ac:dyDescent="0.25">
      <c r="A2849" t="s">
        <v>5921</v>
      </c>
      <c r="B2849">
        <v>1970</v>
      </c>
      <c r="C2849" t="s">
        <v>3068</v>
      </c>
      <c r="D2849">
        <v>1292511</v>
      </c>
      <c r="E2849" t="s">
        <v>3071</v>
      </c>
      <c r="F2849">
        <v>6.18</v>
      </c>
      <c r="G2849" s="2">
        <v>43502.160162037027</v>
      </c>
      <c r="H2849" s="2">
        <v>44819.224560185183</v>
      </c>
    </row>
    <row r="2850" spans="1:8" x14ac:dyDescent="0.25">
      <c r="A2850" t="s">
        <v>5922</v>
      </c>
      <c r="B2850">
        <v>1269</v>
      </c>
      <c r="C2850" t="s">
        <v>3075</v>
      </c>
      <c r="D2850">
        <v>990168</v>
      </c>
      <c r="E2850" t="s">
        <v>3071</v>
      </c>
      <c r="F2850">
        <v>9.1300000000000008</v>
      </c>
      <c r="G2850" s="2">
        <v>39918.250069444453</v>
      </c>
      <c r="H2850" s="2">
        <v>44970.914895833332</v>
      </c>
    </row>
    <row r="2851" spans="1:8" x14ac:dyDescent="0.25">
      <c r="A2851" t="s">
        <v>5923</v>
      </c>
      <c r="B2851">
        <v>2288</v>
      </c>
      <c r="C2851" t="s">
        <v>3070</v>
      </c>
      <c r="D2851">
        <v>4965336</v>
      </c>
      <c r="E2851" t="s">
        <v>1377</v>
      </c>
      <c r="F2851">
        <v>8.9700000000000006</v>
      </c>
      <c r="G2851" s="2">
        <v>44754.178171296298</v>
      </c>
      <c r="H2851" s="2">
        <v>44711.178171296298</v>
      </c>
    </row>
    <row r="2852" spans="1:8" x14ac:dyDescent="0.25">
      <c r="A2852" t="s">
        <v>5924</v>
      </c>
      <c r="B2852">
        <v>1891</v>
      </c>
      <c r="C2852" t="s">
        <v>3087</v>
      </c>
      <c r="D2852">
        <v>3168472</v>
      </c>
      <c r="E2852" t="s">
        <v>1377</v>
      </c>
      <c r="F2852">
        <v>8.89</v>
      </c>
      <c r="G2852" s="2">
        <v>44098.236238425918</v>
      </c>
      <c r="H2852" s="2">
        <v>44751.278622685182</v>
      </c>
    </row>
    <row r="2853" spans="1:8" x14ac:dyDescent="0.25">
      <c r="A2853" t="s">
        <v>5925</v>
      </c>
      <c r="B2853">
        <v>2352</v>
      </c>
      <c r="C2853" t="s">
        <v>3077</v>
      </c>
      <c r="D2853">
        <v>3241021</v>
      </c>
      <c r="E2853" t="s">
        <v>1374</v>
      </c>
      <c r="F2853">
        <v>9.68</v>
      </c>
      <c r="G2853" s="2">
        <v>39718.841516203713</v>
      </c>
      <c r="H2853" s="2">
        <v>45063.667650462958</v>
      </c>
    </row>
    <row r="2854" spans="1:8" x14ac:dyDescent="0.25">
      <c r="A2854" t="s">
        <v>5926</v>
      </c>
      <c r="B2854">
        <v>1781</v>
      </c>
      <c r="C2854" t="s">
        <v>3075</v>
      </c>
      <c r="D2854">
        <v>4530843</v>
      </c>
      <c r="E2854" t="s">
        <v>1377</v>
      </c>
      <c r="F2854">
        <v>6.41</v>
      </c>
      <c r="G2854" s="2">
        <v>43859.349363425928</v>
      </c>
      <c r="H2854" s="2">
        <v>44970.070138888892</v>
      </c>
    </row>
    <row r="2855" spans="1:8" x14ac:dyDescent="0.25">
      <c r="A2855" t="s">
        <v>5927</v>
      </c>
      <c r="B2855">
        <v>1869</v>
      </c>
      <c r="C2855" t="s">
        <v>3070</v>
      </c>
      <c r="D2855">
        <v>2489561</v>
      </c>
      <c r="E2855" t="s">
        <v>1374</v>
      </c>
      <c r="F2855">
        <v>6.89</v>
      </c>
      <c r="G2855" s="2">
        <v>42370.019629629627</v>
      </c>
      <c r="H2855" s="2">
        <v>44974.558923611112</v>
      </c>
    </row>
    <row r="2856" spans="1:8" x14ac:dyDescent="0.25">
      <c r="A2856" t="s">
        <v>5928</v>
      </c>
      <c r="B2856">
        <v>1831</v>
      </c>
      <c r="C2856" t="s">
        <v>3075</v>
      </c>
      <c r="D2856">
        <v>123253</v>
      </c>
      <c r="E2856" t="s">
        <v>1377</v>
      </c>
      <c r="F2856">
        <v>7.38</v>
      </c>
      <c r="G2856" s="2">
        <v>40842.909895833327</v>
      </c>
      <c r="H2856" s="2">
        <v>44818.804039351853</v>
      </c>
    </row>
    <row r="2857" spans="1:8" x14ac:dyDescent="0.25">
      <c r="A2857" t="s">
        <v>5929</v>
      </c>
      <c r="B2857">
        <v>2217</v>
      </c>
      <c r="C2857" t="s">
        <v>3075</v>
      </c>
      <c r="D2857">
        <v>4210257</v>
      </c>
      <c r="E2857" t="s">
        <v>3071</v>
      </c>
      <c r="F2857">
        <v>9.5</v>
      </c>
      <c r="G2857" s="2">
        <v>44663.073587962957</v>
      </c>
      <c r="H2857" s="2">
        <v>45037.461296296293</v>
      </c>
    </row>
    <row r="2858" spans="1:8" x14ac:dyDescent="0.25">
      <c r="A2858" t="s">
        <v>5930</v>
      </c>
      <c r="B2858">
        <v>1866</v>
      </c>
      <c r="C2858" t="s">
        <v>3070</v>
      </c>
      <c r="D2858">
        <v>1167236</v>
      </c>
      <c r="E2858" t="s">
        <v>1374</v>
      </c>
      <c r="F2858">
        <v>8.15</v>
      </c>
      <c r="G2858" s="2">
        <v>42426.974768518521</v>
      </c>
      <c r="H2858" s="2">
        <v>44685.653368055559</v>
      </c>
    </row>
    <row r="2859" spans="1:8" x14ac:dyDescent="0.25">
      <c r="A2859" t="s">
        <v>5931</v>
      </c>
      <c r="B2859">
        <v>1779</v>
      </c>
      <c r="C2859" t="s">
        <v>3070</v>
      </c>
      <c r="D2859">
        <v>200073</v>
      </c>
      <c r="E2859" t="s">
        <v>1377</v>
      </c>
      <c r="F2859">
        <v>6.22</v>
      </c>
      <c r="G2859" s="2">
        <v>43030.247361111113</v>
      </c>
      <c r="H2859" s="2">
        <v>44638.211319444446</v>
      </c>
    </row>
    <row r="2860" spans="1:8" x14ac:dyDescent="0.25">
      <c r="A2860" t="s">
        <v>5932</v>
      </c>
      <c r="B2860">
        <v>1398</v>
      </c>
      <c r="C2860" t="s">
        <v>3080</v>
      </c>
      <c r="D2860">
        <v>1407291</v>
      </c>
      <c r="E2860" t="s">
        <v>3071</v>
      </c>
      <c r="F2860">
        <v>9.2899999999999991</v>
      </c>
      <c r="G2860" s="2">
        <v>42104.504143518519</v>
      </c>
      <c r="H2860" s="2">
        <v>45096.106400462973</v>
      </c>
    </row>
    <row r="2861" spans="1:8" x14ac:dyDescent="0.25">
      <c r="A2861" t="s">
        <v>5933</v>
      </c>
      <c r="B2861">
        <v>1026</v>
      </c>
      <c r="C2861" t="s">
        <v>3077</v>
      </c>
      <c r="D2861">
        <v>3094547</v>
      </c>
      <c r="E2861" t="s">
        <v>3071</v>
      </c>
      <c r="F2861">
        <v>8.19</v>
      </c>
      <c r="G2861" s="2">
        <v>42310.757407407407</v>
      </c>
      <c r="H2861" s="2">
        <v>44950.88521990741</v>
      </c>
    </row>
    <row r="2862" spans="1:8" x14ac:dyDescent="0.25">
      <c r="A2862" t="s">
        <v>5934</v>
      </c>
      <c r="B2862">
        <v>1935</v>
      </c>
      <c r="C2862" t="s">
        <v>3068</v>
      </c>
      <c r="D2862">
        <v>204132</v>
      </c>
      <c r="E2862" t="s">
        <v>1374</v>
      </c>
      <c r="F2862">
        <v>9.81</v>
      </c>
      <c r="G2862" s="2">
        <v>43991.289780092593</v>
      </c>
      <c r="H2862" s="2">
        <v>44602.360092592593</v>
      </c>
    </row>
    <row r="2863" spans="1:8" x14ac:dyDescent="0.25">
      <c r="A2863" t="s">
        <v>5935</v>
      </c>
      <c r="B2863">
        <v>2412</v>
      </c>
      <c r="C2863" t="s">
        <v>3070</v>
      </c>
      <c r="D2863">
        <v>3587515</v>
      </c>
      <c r="E2863" t="s">
        <v>1377</v>
      </c>
      <c r="F2863">
        <v>6.78</v>
      </c>
      <c r="G2863" s="2">
        <v>41436.242094907408</v>
      </c>
      <c r="H2863" s="2">
        <v>45012.295555555553</v>
      </c>
    </row>
    <row r="2864" spans="1:8" x14ac:dyDescent="0.25">
      <c r="A2864" t="s">
        <v>5936</v>
      </c>
      <c r="B2864">
        <v>1065</v>
      </c>
      <c r="C2864" t="s">
        <v>3077</v>
      </c>
      <c r="D2864">
        <v>3256317</v>
      </c>
      <c r="E2864" t="s">
        <v>1377</v>
      </c>
      <c r="F2864">
        <v>8.69</v>
      </c>
      <c r="G2864" s="2">
        <v>43780.601782407408</v>
      </c>
      <c r="H2864" s="2">
        <v>45090.386770833327</v>
      </c>
    </row>
    <row r="2865" spans="1:8" x14ac:dyDescent="0.25">
      <c r="A2865" t="s">
        <v>5937</v>
      </c>
      <c r="B2865">
        <v>2090</v>
      </c>
      <c r="C2865" t="s">
        <v>3077</v>
      </c>
      <c r="D2865">
        <v>2279610</v>
      </c>
      <c r="E2865" t="s">
        <v>3071</v>
      </c>
      <c r="F2865">
        <v>8.82</v>
      </c>
      <c r="G2865" s="2">
        <v>41672.583715277768</v>
      </c>
      <c r="H2865" s="2">
        <v>44532.50377314815</v>
      </c>
    </row>
    <row r="2866" spans="1:8" x14ac:dyDescent="0.25">
      <c r="A2866" t="s">
        <v>5938</v>
      </c>
      <c r="B2866">
        <v>2240</v>
      </c>
      <c r="C2866" t="s">
        <v>3080</v>
      </c>
      <c r="D2866">
        <v>3113420</v>
      </c>
      <c r="E2866" t="s">
        <v>1377</v>
      </c>
      <c r="F2866">
        <v>5.18</v>
      </c>
      <c r="G2866" s="2">
        <v>41078.457268518519</v>
      </c>
      <c r="H2866" s="2">
        <v>44996.693530092591</v>
      </c>
    </row>
    <row r="2867" spans="1:8" x14ac:dyDescent="0.25">
      <c r="A2867" t="s">
        <v>5939</v>
      </c>
      <c r="B2867">
        <v>1137</v>
      </c>
      <c r="C2867" t="s">
        <v>3070</v>
      </c>
      <c r="D2867">
        <v>1377955</v>
      </c>
      <c r="E2867" t="s">
        <v>1374</v>
      </c>
      <c r="F2867">
        <v>6.77</v>
      </c>
      <c r="G2867" s="2">
        <v>44175.358993055554</v>
      </c>
      <c r="H2867" s="2">
        <v>44665.002789351849</v>
      </c>
    </row>
    <row r="2868" spans="1:8" x14ac:dyDescent="0.25">
      <c r="A2868" t="s">
        <v>5940</v>
      </c>
      <c r="B2868">
        <v>2309</v>
      </c>
      <c r="C2868" t="s">
        <v>3070</v>
      </c>
      <c r="D2868">
        <v>3415861</v>
      </c>
      <c r="E2868" t="s">
        <v>3071</v>
      </c>
      <c r="F2868">
        <v>8.9499999999999993</v>
      </c>
      <c r="G2868" s="2">
        <v>41925.999039351853</v>
      </c>
      <c r="H2868" s="2">
        <v>44901.39571759259</v>
      </c>
    </row>
    <row r="2869" spans="1:8" x14ac:dyDescent="0.25">
      <c r="A2869" t="s">
        <v>5941</v>
      </c>
      <c r="B2869">
        <v>2097</v>
      </c>
      <c r="C2869" t="s">
        <v>3068</v>
      </c>
      <c r="D2869">
        <v>4935450</v>
      </c>
      <c r="E2869" t="s">
        <v>1374</v>
      </c>
      <c r="F2869">
        <v>5.79</v>
      </c>
      <c r="G2869" s="2">
        <v>40098.266932870371</v>
      </c>
      <c r="H2869" s="2">
        <v>44507.610520833332</v>
      </c>
    </row>
    <row r="2870" spans="1:8" x14ac:dyDescent="0.25">
      <c r="A2870" t="s">
        <v>5942</v>
      </c>
      <c r="B2870">
        <v>2452</v>
      </c>
      <c r="C2870" t="s">
        <v>3075</v>
      </c>
      <c r="D2870">
        <v>241979</v>
      </c>
      <c r="E2870" t="s">
        <v>1377</v>
      </c>
      <c r="F2870">
        <v>9.64</v>
      </c>
      <c r="G2870" s="2">
        <v>40294.702337962961</v>
      </c>
      <c r="H2870" s="2">
        <v>44682.531840277778</v>
      </c>
    </row>
    <row r="2871" spans="1:8" x14ac:dyDescent="0.25">
      <c r="A2871" t="s">
        <v>5943</v>
      </c>
      <c r="B2871">
        <v>1658</v>
      </c>
      <c r="C2871" t="s">
        <v>3075</v>
      </c>
      <c r="D2871">
        <v>677628</v>
      </c>
      <c r="E2871" t="s">
        <v>3071</v>
      </c>
      <c r="F2871">
        <v>5.81</v>
      </c>
      <c r="G2871" s="2">
        <v>42343.678356481483</v>
      </c>
      <c r="H2871" s="2">
        <v>45028.368726851862</v>
      </c>
    </row>
    <row r="2872" spans="1:8" x14ac:dyDescent="0.25">
      <c r="A2872" t="s">
        <v>5944</v>
      </c>
      <c r="B2872">
        <v>1431</v>
      </c>
      <c r="C2872" t="s">
        <v>3075</v>
      </c>
      <c r="D2872">
        <v>3384038</v>
      </c>
      <c r="E2872" t="s">
        <v>3071</v>
      </c>
      <c r="F2872">
        <v>8.31</v>
      </c>
      <c r="G2872" s="2">
        <v>42723.680694444447</v>
      </c>
      <c r="H2872" s="2">
        <v>44648.924768518518</v>
      </c>
    </row>
    <row r="2873" spans="1:8" x14ac:dyDescent="0.25">
      <c r="A2873" t="s">
        <v>5945</v>
      </c>
      <c r="B2873">
        <v>2465</v>
      </c>
      <c r="C2873" t="s">
        <v>3075</v>
      </c>
      <c r="D2873">
        <v>3570723</v>
      </c>
      <c r="E2873" t="s">
        <v>1374</v>
      </c>
      <c r="F2873">
        <v>7.32</v>
      </c>
      <c r="G2873" s="2">
        <v>42572.505972222221</v>
      </c>
      <c r="H2873" s="2">
        <v>44813.329189814824</v>
      </c>
    </row>
    <row r="2874" spans="1:8" x14ac:dyDescent="0.25">
      <c r="A2874" t="s">
        <v>5946</v>
      </c>
      <c r="B2874">
        <v>1442</v>
      </c>
      <c r="C2874" t="s">
        <v>3068</v>
      </c>
      <c r="D2874">
        <v>287487</v>
      </c>
      <c r="E2874" t="s">
        <v>1374</v>
      </c>
      <c r="F2874">
        <v>6.15</v>
      </c>
      <c r="G2874" s="2">
        <v>44422.314976851849</v>
      </c>
      <c r="H2874" s="2">
        <v>44601.909108796302</v>
      </c>
    </row>
    <row r="2875" spans="1:8" x14ac:dyDescent="0.25">
      <c r="A2875" t="s">
        <v>5947</v>
      </c>
      <c r="B2875">
        <v>1762</v>
      </c>
      <c r="C2875" t="s">
        <v>3070</v>
      </c>
      <c r="D2875">
        <v>2540542</v>
      </c>
      <c r="E2875" t="s">
        <v>3071</v>
      </c>
      <c r="F2875">
        <v>9.92</v>
      </c>
      <c r="G2875" s="2">
        <v>43287.250243055547</v>
      </c>
      <c r="H2875" s="2">
        <v>44577.898923611108</v>
      </c>
    </row>
    <row r="2876" spans="1:8" x14ac:dyDescent="0.25">
      <c r="A2876" t="s">
        <v>5948</v>
      </c>
      <c r="B2876">
        <v>2015</v>
      </c>
      <c r="C2876" t="s">
        <v>3087</v>
      </c>
      <c r="D2876">
        <v>4241204</v>
      </c>
      <c r="E2876" t="s">
        <v>1377</v>
      </c>
      <c r="F2876">
        <v>5.45</v>
      </c>
      <c r="G2876" s="2">
        <v>40285.125289351847</v>
      </c>
      <c r="H2876" s="2">
        <v>45021.709976851853</v>
      </c>
    </row>
    <row r="2877" spans="1:8" x14ac:dyDescent="0.25">
      <c r="A2877" t="s">
        <v>5949</v>
      </c>
      <c r="B2877">
        <v>1426</v>
      </c>
      <c r="C2877" t="s">
        <v>3068</v>
      </c>
      <c r="D2877">
        <v>1557638</v>
      </c>
      <c r="E2877" t="s">
        <v>1374</v>
      </c>
      <c r="F2877">
        <v>8</v>
      </c>
      <c r="G2877" s="2">
        <v>44033.525185185194</v>
      </c>
      <c r="H2877" s="2">
        <v>44883.418449074074</v>
      </c>
    </row>
    <row r="2878" spans="1:8" x14ac:dyDescent="0.25">
      <c r="A2878" t="s">
        <v>5950</v>
      </c>
      <c r="B2878">
        <v>2409</v>
      </c>
      <c r="C2878" t="s">
        <v>3070</v>
      </c>
      <c r="D2878">
        <v>4560365</v>
      </c>
      <c r="E2878" t="s">
        <v>1374</v>
      </c>
      <c r="F2878">
        <v>9.58</v>
      </c>
      <c r="G2878" s="2">
        <v>41890.790879629632</v>
      </c>
      <c r="H2878" s="2">
        <v>44913.712430555563</v>
      </c>
    </row>
    <row r="2879" spans="1:8" x14ac:dyDescent="0.25">
      <c r="A2879" t="s">
        <v>5951</v>
      </c>
      <c r="B2879">
        <v>1373</v>
      </c>
      <c r="C2879" t="s">
        <v>3068</v>
      </c>
      <c r="D2879">
        <v>2170277</v>
      </c>
      <c r="E2879" t="s">
        <v>1377</v>
      </c>
      <c r="F2879">
        <v>9.19</v>
      </c>
      <c r="G2879" s="2">
        <v>42471.561863425923</v>
      </c>
      <c r="H2879" s="2">
        <v>45101.901724537027</v>
      </c>
    </row>
    <row r="2880" spans="1:8" x14ac:dyDescent="0.25">
      <c r="A2880" t="s">
        <v>5952</v>
      </c>
      <c r="B2880">
        <v>1618</v>
      </c>
      <c r="C2880" t="s">
        <v>3068</v>
      </c>
      <c r="D2880">
        <v>529490</v>
      </c>
      <c r="E2880" t="s">
        <v>3071</v>
      </c>
      <c r="F2880">
        <v>9.1199999999999992</v>
      </c>
      <c r="G2880" s="2">
        <v>44036.351145833331</v>
      </c>
      <c r="H2880" s="2">
        <v>44854.856990740736</v>
      </c>
    </row>
    <row r="2881" spans="1:8" x14ac:dyDescent="0.25">
      <c r="A2881" t="s">
        <v>5953</v>
      </c>
      <c r="B2881">
        <v>2367</v>
      </c>
      <c r="C2881" t="s">
        <v>3087</v>
      </c>
      <c r="D2881">
        <v>877522</v>
      </c>
      <c r="E2881" t="s">
        <v>1374</v>
      </c>
      <c r="F2881">
        <v>5.79</v>
      </c>
      <c r="G2881" s="2">
        <v>43073.494502314818</v>
      </c>
      <c r="H2881" s="2">
        <v>44930.307557870372</v>
      </c>
    </row>
    <row r="2882" spans="1:8" x14ac:dyDescent="0.25">
      <c r="A2882" t="s">
        <v>5954</v>
      </c>
      <c r="B2882">
        <v>1195</v>
      </c>
      <c r="C2882" t="s">
        <v>3077</v>
      </c>
      <c r="D2882">
        <v>1174724</v>
      </c>
      <c r="E2882" t="s">
        <v>1374</v>
      </c>
      <c r="F2882">
        <v>7.74</v>
      </c>
      <c r="G2882" s="2">
        <v>41019.706134259257</v>
      </c>
      <c r="H2882" s="2">
        <v>45129.812673611108</v>
      </c>
    </row>
    <row r="2883" spans="1:8" x14ac:dyDescent="0.25">
      <c r="A2883" t="s">
        <v>5955</v>
      </c>
      <c r="B2883">
        <v>2051</v>
      </c>
      <c r="C2883" t="s">
        <v>3080</v>
      </c>
      <c r="D2883">
        <v>485963</v>
      </c>
      <c r="E2883" t="s">
        <v>1374</v>
      </c>
      <c r="F2883">
        <v>6.72</v>
      </c>
      <c r="G2883" s="2">
        <v>41133.285868055558</v>
      </c>
      <c r="H2883" s="2">
        <v>44575.342546296299</v>
      </c>
    </row>
    <row r="2884" spans="1:8" x14ac:dyDescent="0.25">
      <c r="A2884" t="s">
        <v>5956</v>
      </c>
      <c r="B2884">
        <v>1747</v>
      </c>
      <c r="C2884" t="s">
        <v>3087</v>
      </c>
      <c r="D2884">
        <v>4855342</v>
      </c>
      <c r="E2884" t="s">
        <v>1374</v>
      </c>
      <c r="F2884">
        <v>6.3</v>
      </c>
      <c r="G2884" s="2">
        <v>44586.916701388887</v>
      </c>
      <c r="H2884" s="2">
        <v>45016.131064814806</v>
      </c>
    </row>
    <row r="2885" spans="1:8" x14ac:dyDescent="0.25">
      <c r="A2885" t="s">
        <v>5957</v>
      </c>
      <c r="B2885">
        <v>1016</v>
      </c>
      <c r="C2885" t="s">
        <v>3077</v>
      </c>
      <c r="D2885">
        <v>3380227</v>
      </c>
      <c r="E2885" t="s">
        <v>1377</v>
      </c>
      <c r="F2885">
        <v>8.11</v>
      </c>
      <c r="G2885" s="2">
        <v>42649.25885416667</v>
      </c>
      <c r="H2885" s="2">
        <v>44921.588182870371</v>
      </c>
    </row>
    <row r="2886" spans="1:8" x14ac:dyDescent="0.25">
      <c r="A2886" t="s">
        <v>5958</v>
      </c>
      <c r="B2886">
        <v>2213</v>
      </c>
      <c r="C2886" t="s">
        <v>3087</v>
      </c>
      <c r="D2886">
        <v>3888903</v>
      </c>
      <c r="E2886" t="s">
        <v>3071</v>
      </c>
      <c r="F2886">
        <v>5.17</v>
      </c>
      <c r="G2886" s="2">
        <v>43786.116944444453</v>
      </c>
      <c r="H2886" s="2">
        <v>44752.955590277779</v>
      </c>
    </row>
    <row r="2887" spans="1:8" x14ac:dyDescent="0.25">
      <c r="A2887" t="s">
        <v>5959</v>
      </c>
      <c r="B2887">
        <v>1804</v>
      </c>
      <c r="C2887" t="s">
        <v>3087</v>
      </c>
      <c r="D2887">
        <v>4093518</v>
      </c>
      <c r="E2887" t="s">
        <v>1377</v>
      </c>
      <c r="F2887">
        <v>8.98</v>
      </c>
      <c r="G2887" s="2">
        <v>40359.439849537041</v>
      </c>
      <c r="H2887" s="2">
        <v>44872.357395833344</v>
      </c>
    </row>
    <row r="2888" spans="1:8" x14ac:dyDescent="0.25">
      <c r="A2888" t="s">
        <v>5960</v>
      </c>
      <c r="B2888">
        <v>1753</v>
      </c>
      <c r="C2888" t="s">
        <v>3087</v>
      </c>
      <c r="D2888">
        <v>3641179</v>
      </c>
      <c r="E2888" t="s">
        <v>1374</v>
      </c>
      <c r="F2888">
        <v>5.99</v>
      </c>
      <c r="G2888" s="2">
        <v>41664.998599537037</v>
      </c>
      <c r="H2888" s="2">
        <v>44879.692986111113</v>
      </c>
    </row>
    <row r="2889" spans="1:8" x14ac:dyDescent="0.25">
      <c r="A2889" t="s">
        <v>5961</v>
      </c>
      <c r="B2889">
        <v>1525</v>
      </c>
      <c r="C2889" t="s">
        <v>3087</v>
      </c>
      <c r="D2889">
        <v>4061051</v>
      </c>
      <c r="E2889" t="s">
        <v>1377</v>
      </c>
      <c r="F2889">
        <v>9.6300000000000008</v>
      </c>
      <c r="G2889" s="2">
        <v>42572.056226851862</v>
      </c>
      <c r="H2889" s="2">
        <v>44981.269675925927</v>
      </c>
    </row>
    <row r="2890" spans="1:8" x14ac:dyDescent="0.25">
      <c r="A2890" t="s">
        <v>5962</v>
      </c>
      <c r="B2890">
        <v>1926</v>
      </c>
      <c r="C2890" t="s">
        <v>3080</v>
      </c>
      <c r="D2890">
        <v>4341374</v>
      </c>
      <c r="E2890" t="s">
        <v>3071</v>
      </c>
      <c r="F2890">
        <v>8.8699999999999992</v>
      </c>
      <c r="G2890" s="2">
        <v>42255.06212962963</v>
      </c>
      <c r="H2890" s="2">
        <v>44488.336724537039</v>
      </c>
    </row>
    <row r="2891" spans="1:8" x14ac:dyDescent="0.25">
      <c r="A2891" t="s">
        <v>5963</v>
      </c>
      <c r="B2891">
        <v>1159</v>
      </c>
      <c r="C2891" t="s">
        <v>3068</v>
      </c>
      <c r="D2891">
        <v>3652891</v>
      </c>
      <c r="E2891" t="s">
        <v>3071</v>
      </c>
      <c r="F2891">
        <v>8.94</v>
      </c>
      <c r="G2891" s="2">
        <v>42601.900914351849</v>
      </c>
      <c r="H2891" s="2">
        <v>45115.431435185194</v>
      </c>
    </row>
    <row r="2892" spans="1:8" x14ac:dyDescent="0.25">
      <c r="A2892" t="s">
        <v>5964</v>
      </c>
      <c r="B2892">
        <v>1975</v>
      </c>
      <c r="C2892" t="s">
        <v>3080</v>
      </c>
      <c r="D2892">
        <v>2771955</v>
      </c>
      <c r="E2892" t="s">
        <v>1377</v>
      </c>
      <c r="F2892">
        <v>9.6199999999999992</v>
      </c>
      <c r="G2892" s="2">
        <v>41846.982777777783</v>
      </c>
      <c r="H2892" s="2">
        <v>44946.642488425918</v>
      </c>
    </row>
    <row r="2893" spans="1:8" x14ac:dyDescent="0.25">
      <c r="A2893" t="s">
        <v>5965</v>
      </c>
      <c r="B2893">
        <v>1842</v>
      </c>
      <c r="C2893" t="s">
        <v>3080</v>
      </c>
      <c r="D2893">
        <v>441753</v>
      </c>
      <c r="E2893" t="s">
        <v>1377</v>
      </c>
      <c r="F2893">
        <v>5.86</v>
      </c>
      <c r="G2893" s="2">
        <v>42876.195104166669</v>
      </c>
      <c r="H2893" s="2">
        <v>45045.581284722219</v>
      </c>
    </row>
    <row r="2894" spans="1:8" x14ac:dyDescent="0.25">
      <c r="A2894" t="s">
        <v>5966</v>
      </c>
      <c r="B2894">
        <v>1712</v>
      </c>
      <c r="C2894" t="s">
        <v>3080</v>
      </c>
      <c r="D2894">
        <v>1561860</v>
      </c>
      <c r="E2894" t="s">
        <v>3071</v>
      </c>
      <c r="F2894">
        <v>7.2</v>
      </c>
      <c r="G2894" s="2">
        <v>43900.692743055559</v>
      </c>
      <c r="H2894" s="2">
        <v>44957.966724537036</v>
      </c>
    </row>
    <row r="2895" spans="1:8" x14ac:dyDescent="0.25">
      <c r="A2895" t="s">
        <v>5967</v>
      </c>
      <c r="B2895">
        <v>1265</v>
      </c>
      <c r="C2895" t="s">
        <v>3075</v>
      </c>
      <c r="D2895">
        <v>3901243</v>
      </c>
      <c r="E2895" t="s">
        <v>3071</v>
      </c>
      <c r="F2895">
        <v>6.1</v>
      </c>
      <c r="G2895" s="2">
        <v>41726.208368055559</v>
      </c>
      <c r="H2895" s="2">
        <v>44876.012314814812</v>
      </c>
    </row>
    <row r="2896" spans="1:8" x14ac:dyDescent="0.25">
      <c r="A2896" t="s">
        <v>5968</v>
      </c>
      <c r="B2896">
        <v>2385</v>
      </c>
      <c r="C2896" t="s">
        <v>3080</v>
      </c>
      <c r="D2896">
        <v>2336319</v>
      </c>
      <c r="E2896" t="s">
        <v>3071</v>
      </c>
      <c r="F2896">
        <v>6.17</v>
      </c>
      <c r="G2896" s="2">
        <v>43416.709629629629</v>
      </c>
      <c r="H2896" s="2">
        <v>44925.193935185183</v>
      </c>
    </row>
    <row r="2897" spans="1:8" x14ac:dyDescent="0.25">
      <c r="A2897" t="s">
        <v>5969</v>
      </c>
      <c r="B2897">
        <v>1638</v>
      </c>
      <c r="C2897" t="s">
        <v>3087</v>
      </c>
      <c r="D2897">
        <v>1259119</v>
      </c>
      <c r="E2897" t="s">
        <v>1377</v>
      </c>
      <c r="F2897">
        <v>6.21</v>
      </c>
      <c r="G2897" s="2">
        <v>42917.65861111111</v>
      </c>
      <c r="H2897" s="2">
        <v>45118.360289351847</v>
      </c>
    </row>
    <row r="2898" spans="1:8" x14ac:dyDescent="0.25">
      <c r="A2898" t="s">
        <v>5970</v>
      </c>
      <c r="B2898">
        <v>1636</v>
      </c>
      <c r="C2898" t="s">
        <v>3070</v>
      </c>
      <c r="D2898">
        <v>1017920</v>
      </c>
      <c r="E2898" t="s">
        <v>1374</v>
      </c>
      <c r="F2898">
        <v>7.61</v>
      </c>
      <c r="G2898" s="2">
        <v>43737.95826388889</v>
      </c>
      <c r="H2898" s="2">
        <v>45121.453726851847</v>
      </c>
    </row>
    <row r="2899" spans="1:8" x14ac:dyDescent="0.25">
      <c r="A2899" t="s">
        <v>5971</v>
      </c>
      <c r="B2899">
        <v>2303</v>
      </c>
      <c r="C2899" t="s">
        <v>3070</v>
      </c>
      <c r="D2899">
        <v>735995</v>
      </c>
      <c r="E2899" t="s">
        <v>1374</v>
      </c>
      <c r="F2899">
        <v>5.47</v>
      </c>
      <c r="G2899" s="2">
        <v>41102.001817129632</v>
      </c>
      <c r="H2899" s="2">
        <v>45089.792511574073</v>
      </c>
    </row>
    <row r="2900" spans="1:8" x14ac:dyDescent="0.25">
      <c r="A2900" t="s">
        <v>5972</v>
      </c>
      <c r="B2900">
        <v>2487</v>
      </c>
      <c r="C2900" t="s">
        <v>3075</v>
      </c>
      <c r="D2900">
        <v>2945165</v>
      </c>
      <c r="E2900" t="s">
        <v>3071</v>
      </c>
      <c r="F2900">
        <v>8.3000000000000007</v>
      </c>
      <c r="G2900" s="2">
        <v>42176.136574074073</v>
      </c>
      <c r="H2900" s="2">
        <v>44741.026655092603</v>
      </c>
    </row>
    <row r="2901" spans="1:8" x14ac:dyDescent="0.25">
      <c r="A2901" t="s">
        <v>5973</v>
      </c>
      <c r="B2901">
        <v>1736</v>
      </c>
      <c r="C2901" t="s">
        <v>3087</v>
      </c>
      <c r="D2901">
        <v>715159</v>
      </c>
      <c r="E2901" t="s">
        <v>1374</v>
      </c>
      <c r="F2901">
        <v>6.99</v>
      </c>
      <c r="G2901" s="2">
        <v>42531.895092592589</v>
      </c>
      <c r="H2901" s="2">
        <v>44869.436018518521</v>
      </c>
    </row>
    <row r="2902" spans="1:8" x14ac:dyDescent="0.25">
      <c r="A2902" t="s">
        <v>5974</v>
      </c>
      <c r="B2902">
        <v>1026</v>
      </c>
      <c r="C2902" t="s">
        <v>3068</v>
      </c>
      <c r="D2902">
        <v>2634966</v>
      </c>
      <c r="E2902" t="s">
        <v>3071</v>
      </c>
      <c r="F2902">
        <v>7.2</v>
      </c>
      <c r="G2902" s="2">
        <v>43403.834074074082</v>
      </c>
      <c r="H2902" s="2">
        <v>44835.013865740737</v>
      </c>
    </row>
    <row r="2903" spans="1:8" x14ac:dyDescent="0.25">
      <c r="A2903" t="s">
        <v>5975</v>
      </c>
      <c r="B2903">
        <v>1867</v>
      </c>
      <c r="C2903" t="s">
        <v>3077</v>
      </c>
      <c r="D2903">
        <v>408968</v>
      </c>
      <c r="E2903" t="s">
        <v>1377</v>
      </c>
      <c r="F2903">
        <v>7.4</v>
      </c>
      <c r="G2903" s="2">
        <v>41457.07539351852</v>
      </c>
      <c r="H2903" s="2">
        <v>44675.65283564815</v>
      </c>
    </row>
    <row r="2904" spans="1:8" x14ac:dyDescent="0.25">
      <c r="A2904" t="s">
        <v>5976</v>
      </c>
      <c r="B2904">
        <v>1378</v>
      </c>
      <c r="C2904" t="s">
        <v>3068</v>
      </c>
      <c r="D2904">
        <v>1067763</v>
      </c>
      <c r="E2904" t="s">
        <v>3071</v>
      </c>
      <c r="F2904">
        <v>8.36</v>
      </c>
      <c r="G2904" s="2">
        <v>43918.167210648149</v>
      </c>
      <c r="H2904" s="2">
        <v>45129.361388888887</v>
      </c>
    </row>
    <row r="2905" spans="1:8" x14ac:dyDescent="0.25">
      <c r="A2905" t="s">
        <v>5977</v>
      </c>
      <c r="B2905">
        <v>2166</v>
      </c>
      <c r="C2905" t="s">
        <v>3087</v>
      </c>
      <c r="D2905">
        <v>4725538</v>
      </c>
      <c r="E2905" t="s">
        <v>1374</v>
      </c>
      <c r="F2905">
        <v>6.71</v>
      </c>
      <c r="G2905" s="2">
        <v>43434.906851851847</v>
      </c>
      <c r="H2905" s="2">
        <v>44714.205150462964</v>
      </c>
    </row>
    <row r="2906" spans="1:8" x14ac:dyDescent="0.25">
      <c r="A2906" t="s">
        <v>5978</v>
      </c>
      <c r="B2906">
        <v>1044</v>
      </c>
      <c r="C2906" t="s">
        <v>3087</v>
      </c>
      <c r="D2906">
        <v>1686222</v>
      </c>
      <c r="E2906" t="s">
        <v>3071</v>
      </c>
      <c r="F2906">
        <v>8.43</v>
      </c>
      <c r="G2906" s="2">
        <v>43739.032164351847</v>
      </c>
      <c r="H2906" s="2">
        <v>44653.409513888888</v>
      </c>
    </row>
    <row r="2907" spans="1:8" x14ac:dyDescent="0.25">
      <c r="A2907" t="s">
        <v>5979</v>
      </c>
      <c r="B2907">
        <v>1987</v>
      </c>
      <c r="C2907" t="s">
        <v>3077</v>
      </c>
      <c r="D2907">
        <v>2410497</v>
      </c>
      <c r="E2907" t="s">
        <v>3071</v>
      </c>
      <c r="F2907">
        <v>6.14</v>
      </c>
      <c r="G2907" s="2">
        <v>42489.569085648152</v>
      </c>
      <c r="H2907" s="2">
        <v>44916.870844907397</v>
      </c>
    </row>
    <row r="2908" spans="1:8" x14ac:dyDescent="0.25">
      <c r="A2908" t="s">
        <v>5980</v>
      </c>
      <c r="B2908">
        <v>1263</v>
      </c>
      <c r="C2908" t="s">
        <v>3068</v>
      </c>
      <c r="D2908">
        <v>3183176</v>
      </c>
      <c r="E2908" t="s">
        <v>3071</v>
      </c>
      <c r="F2908">
        <v>6.16</v>
      </c>
      <c r="G2908" s="2">
        <v>39997.427951388891</v>
      </c>
      <c r="H2908" s="2">
        <v>44960.370706018519</v>
      </c>
    </row>
    <row r="2909" spans="1:8" x14ac:dyDescent="0.25">
      <c r="A2909" t="s">
        <v>5981</v>
      </c>
      <c r="B2909">
        <v>1914</v>
      </c>
      <c r="C2909" t="s">
        <v>3077</v>
      </c>
      <c r="D2909">
        <v>4361787</v>
      </c>
      <c r="E2909" t="s">
        <v>1377</v>
      </c>
      <c r="F2909">
        <v>9.4700000000000006</v>
      </c>
      <c r="G2909" s="2">
        <v>40415.377002314817</v>
      </c>
      <c r="H2909" s="2">
        <v>44569.471782407411</v>
      </c>
    </row>
    <row r="2910" spans="1:8" x14ac:dyDescent="0.25">
      <c r="A2910" t="s">
        <v>5982</v>
      </c>
      <c r="B2910">
        <v>1073</v>
      </c>
      <c r="C2910" t="s">
        <v>3068</v>
      </c>
      <c r="D2910">
        <v>2612658</v>
      </c>
      <c r="E2910" t="s">
        <v>3071</v>
      </c>
      <c r="F2910">
        <v>8.9</v>
      </c>
      <c r="G2910" s="2">
        <v>41249.764351851853</v>
      </c>
      <c r="H2910" s="2">
        <v>44697.983356481483</v>
      </c>
    </row>
    <row r="2911" spans="1:8" x14ac:dyDescent="0.25">
      <c r="A2911" t="s">
        <v>5983</v>
      </c>
      <c r="B2911">
        <v>2426</v>
      </c>
      <c r="C2911" t="s">
        <v>3070</v>
      </c>
      <c r="D2911">
        <v>432026</v>
      </c>
      <c r="E2911" t="s">
        <v>1374</v>
      </c>
      <c r="F2911">
        <v>5.0999999999999996</v>
      </c>
      <c r="G2911" s="2">
        <v>40825.702557870369</v>
      </c>
      <c r="H2911" s="2">
        <v>44973.029710648138</v>
      </c>
    </row>
    <row r="2912" spans="1:8" x14ac:dyDescent="0.25">
      <c r="A2912" t="s">
        <v>5984</v>
      </c>
      <c r="B2912">
        <v>1707</v>
      </c>
      <c r="C2912" t="s">
        <v>3068</v>
      </c>
      <c r="D2912">
        <v>1315939</v>
      </c>
      <c r="E2912" t="s">
        <v>1374</v>
      </c>
      <c r="F2912">
        <v>7.23</v>
      </c>
      <c r="G2912" s="2">
        <v>42983.625069444453</v>
      </c>
      <c r="H2912" s="2">
        <v>44666.715833333343</v>
      </c>
    </row>
    <row r="2913" spans="1:8" x14ac:dyDescent="0.25">
      <c r="A2913" t="s">
        <v>5985</v>
      </c>
      <c r="B2913">
        <v>1606</v>
      </c>
      <c r="C2913" t="s">
        <v>3068</v>
      </c>
      <c r="D2913">
        <v>652891</v>
      </c>
      <c r="E2913" t="s">
        <v>1377</v>
      </c>
      <c r="F2913">
        <v>9.73</v>
      </c>
      <c r="G2913" s="2">
        <v>43398.723599537043</v>
      </c>
      <c r="H2913" s="2">
        <v>44486.643414351849</v>
      </c>
    </row>
    <row r="2914" spans="1:8" x14ac:dyDescent="0.25">
      <c r="A2914" t="s">
        <v>5986</v>
      </c>
      <c r="B2914">
        <v>2276</v>
      </c>
      <c r="C2914" t="s">
        <v>3087</v>
      </c>
      <c r="D2914">
        <v>1406152</v>
      </c>
      <c r="E2914" t="s">
        <v>1374</v>
      </c>
      <c r="F2914">
        <v>7.4</v>
      </c>
      <c r="G2914" s="2">
        <v>41574.277025462958</v>
      </c>
      <c r="H2914" s="2">
        <v>44954.960601851853</v>
      </c>
    </row>
    <row r="2915" spans="1:8" x14ac:dyDescent="0.25">
      <c r="A2915" t="s">
        <v>5987</v>
      </c>
      <c r="B2915">
        <v>1208</v>
      </c>
      <c r="C2915" t="s">
        <v>3068</v>
      </c>
      <c r="D2915">
        <v>3137481</v>
      </c>
      <c r="E2915" t="s">
        <v>1377</v>
      </c>
      <c r="F2915">
        <v>9.5</v>
      </c>
      <c r="G2915" s="2">
        <v>44125.216331018521</v>
      </c>
      <c r="H2915" s="2">
        <v>44853.036782407413</v>
      </c>
    </row>
    <row r="2916" spans="1:8" x14ac:dyDescent="0.25">
      <c r="A2916" t="s">
        <v>5988</v>
      </c>
      <c r="B2916">
        <v>2328</v>
      </c>
      <c r="C2916" t="s">
        <v>3070</v>
      </c>
      <c r="D2916">
        <v>1869202</v>
      </c>
      <c r="E2916" t="s">
        <v>1377</v>
      </c>
      <c r="F2916">
        <v>6.93</v>
      </c>
      <c r="G2916" s="2">
        <v>41278.391296296293</v>
      </c>
      <c r="H2916" s="2">
        <v>44960.556423611109</v>
      </c>
    </row>
    <row r="2917" spans="1:8" x14ac:dyDescent="0.25">
      <c r="A2917" t="s">
        <v>5989</v>
      </c>
      <c r="B2917">
        <v>2442</v>
      </c>
      <c r="C2917" t="s">
        <v>3070</v>
      </c>
      <c r="D2917">
        <v>3935103</v>
      </c>
      <c r="E2917" t="s">
        <v>3071</v>
      </c>
      <c r="F2917">
        <v>7.22</v>
      </c>
      <c r="G2917" s="2">
        <v>39996.897951388892</v>
      </c>
      <c r="H2917" s="2">
        <v>44811.822199074071</v>
      </c>
    </row>
    <row r="2918" spans="1:8" x14ac:dyDescent="0.25">
      <c r="A2918" t="s">
        <v>5990</v>
      </c>
      <c r="B2918">
        <v>2453</v>
      </c>
      <c r="C2918" t="s">
        <v>3087</v>
      </c>
      <c r="D2918">
        <v>4428085</v>
      </c>
      <c r="E2918" t="s">
        <v>3071</v>
      </c>
      <c r="F2918">
        <v>5.72</v>
      </c>
      <c r="G2918" s="2">
        <v>43181.032546296286</v>
      </c>
      <c r="H2918" s="2">
        <v>44797.342638888891</v>
      </c>
    </row>
    <row r="2919" spans="1:8" x14ac:dyDescent="0.25">
      <c r="A2919" t="s">
        <v>5991</v>
      </c>
      <c r="B2919">
        <v>1849</v>
      </c>
      <c r="C2919" t="s">
        <v>3075</v>
      </c>
      <c r="D2919">
        <v>815106</v>
      </c>
      <c r="E2919" t="s">
        <v>3071</v>
      </c>
      <c r="F2919">
        <v>6.42</v>
      </c>
      <c r="G2919" s="2">
        <v>44274.378946759258</v>
      </c>
      <c r="H2919" s="2">
        <v>44874.193252314813</v>
      </c>
    </row>
    <row r="2920" spans="1:8" x14ac:dyDescent="0.25">
      <c r="A2920" t="s">
        <v>5992</v>
      </c>
      <c r="B2920">
        <v>2336</v>
      </c>
      <c r="C2920" t="s">
        <v>3075</v>
      </c>
      <c r="D2920">
        <v>3103931</v>
      </c>
      <c r="E2920" t="s">
        <v>3071</v>
      </c>
      <c r="F2920">
        <v>8.39</v>
      </c>
      <c r="G2920" s="2">
        <v>42573.505266203712</v>
      </c>
      <c r="H2920" s="2">
        <v>44816.250254629631</v>
      </c>
    </row>
    <row r="2921" spans="1:8" x14ac:dyDescent="0.25">
      <c r="A2921" t="s">
        <v>5993</v>
      </c>
      <c r="B2921">
        <v>1260</v>
      </c>
      <c r="C2921" t="s">
        <v>3080</v>
      </c>
      <c r="D2921">
        <v>2873656</v>
      </c>
      <c r="E2921" t="s">
        <v>3071</v>
      </c>
      <c r="F2921">
        <v>5.52</v>
      </c>
      <c r="G2921" s="2">
        <v>39795.492766203701</v>
      </c>
      <c r="H2921" s="2">
        <v>45026.084374999999</v>
      </c>
    </row>
    <row r="2922" spans="1:8" x14ac:dyDescent="0.25">
      <c r="A2922" t="s">
        <v>5994</v>
      </c>
      <c r="B2922">
        <v>1876</v>
      </c>
      <c r="C2922" t="s">
        <v>3068</v>
      </c>
      <c r="D2922">
        <v>2452110</v>
      </c>
      <c r="E2922" t="s">
        <v>3071</v>
      </c>
      <c r="F2922">
        <v>9.6999999999999993</v>
      </c>
      <c r="G2922" s="2">
        <v>43820.92759259259</v>
      </c>
      <c r="H2922" s="2">
        <v>44876.162870370368</v>
      </c>
    </row>
    <row r="2923" spans="1:8" x14ac:dyDescent="0.25">
      <c r="A2923" t="s">
        <v>5995</v>
      </c>
      <c r="B2923">
        <v>1572</v>
      </c>
      <c r="C2923" t="s">
        <v>3087</v>
      </c>
      <c r="D2923">
        <v>3626943</v>
      </c>
      <c r="E2923" t="s">
        <v>1374</v>
      </c>
      <c r="F2923">
        <v>6.22</v>
      </c>
      <c r="G2923" s="2">
        <v>40739.110069444447</v>
      </c>
      <c r="H2923" s="2">
        <v>44747.460023148153</v>
      </c>
    </row>
    <row r="2924" spans="1:8" x14ac:dyDescent="0.25">
      <c r="A2924" t="s">
        <v>5996</v>
      </c>
      <c r="B2924">
        <v>2414</v>
      </c>
      <c r="C2924" t="s">
        <v>3070</v>
      </c>
      <c r="D2924">
        <v>682586</v>
      </c>
      <c r="E2924" t="s">
        <v>1374</v>
      </c>
      <c r="F2924">
        <v>9.3800000000000008</v>
      </c>
      <c r="G2924" s="2">
        <v>42748.883032407408</v>
      </c>
      <c r="H2924" s="2">
        <v>45055.109074074076</v>
      </c>
    </row>
    <row r="2925" spans="1:8" x14ac:dyDescent="0.25">
      <c r="A2925" t="s">
        <v>5997</v>
      </c>
      <c r="B2925">
        <v>1661</v>
      </c>
      <c r="C2925" t="s">
        <v>3087</v>
      </c>
      <c r="D2925">
        <v>447519</v>
      </c>
      <c r="E2925" t="s">
        <v>1377</v>
      </c>
      <c r="F2925">
        <v>9.6999999999999993</v>
      </c>
      <c r="G2925" s="2">
        <v>42783.690879629627</v>
      </c>
      <c r="H2925" s="2">
        <v>44747.374363425923</v>
      </c>
    </row>
    <row r="2926" spans="1:8" x14ac:dyDescent="0.25">
      <c r="A2926" t="s">
        <v>5998</v>
      </c>
      <c r="B2926">
        <v>1961</v>
      </c>
      <c r="C2926" t="s">
        <v>3087</v>
      </c>
      <c r="D2926">
        <v>544735</v>
      </c>
      <c r="E2926" t="s">
        <v>3071</v>
      </c>
      <c r="F2926">
        <v>9.8699999999999992</v>
      </c>
      <c r="G2926" s="2">
        <v>42984.708611111113</v>
      </c>
      <c r="H2926" s="2">
        <v>44657.493726851862</v>
      </c>
    </row>
    <row r="2927" spans="1:8" x14ac:dyDescent="0.25">
      <c r="A2927" t="s">
        <v>5999</v>
      </c>
      <c r="B2927">
        <v>1829</v>
      </c>
      <c r="C2927" t="s">
        <v>3077</v>
      </c>
      <c r="D2927">
        <v>1613874</v>
      </c>
      <c r="E2927" t="s">
        <v>3071</v>
      </c>
      <c r="F2927">
        <v>6.85</v>
      </c>
      <c r="G2927" s="2">
        <v>39991.304560185177</v>
      </c>
      <c r="H2927" s="2">
        <v>44999.089699074073</v>
      </c>
    </row>
    <row r="2928" spans="1:8" x14ac:dyDescent="0.25">
      <c r="A2928" t="s">
        <v>6000</v>
      </c>
      <c r="B2928">
        <v>1957</v>
      </c>
      <c r="C2928" t="s">
        <v>3068</v>
      </c>
      <c r="D2928">
        <v>189461</v>
      </c>
      <c r="E2928" t="s">
        <v>1377</v>
      </c>
      <c r="F2928">
        <v>5.48</v>
      </c>
      <c r="G2928" s="2">
        <v>42608.955057870371</v>
      </c>
      <c r="H2928" s="2">
        <v>44859.299942129634</v>
      </c>
    </row>
    <row r="2929" spans="1:8" x14ac:dyDescent="0.25">
      <c r="A2929" t="s">
        <v>6001</v>
      </c>
      <c r="B2929">
        <v>1634</v>
      </c>
      <c r="C2929" t="s">
        <v>3080</v>
      </c>
      <c r="D2929">
        <v>2867718</v>
      </c>
      <c r="E2929" t="s">
        <v>3071</v>
      </c>
      <c r="F2929">
        <v>7.83</v>
      </c>
      <c r="G2929" s="2">
        <v>44703.086446759262</v>
      </c>
      <c r="H2929" s="2">
        <v>44808.162743055553</v>
      </c>
    </row>
    <row r="2930" spans="1:8" x14ac:dyDescent="0.25">
      <c r="A2930" t="s">
        <v>6002</v>
      </c>
      <c r="B2930">
        <v>1683</v>
      </c>
      <c r="C2930" t="s">
        <v>3070</v>
      </c>
      <c r="D2930">
        <v>4853758</v>
      </c>
      <c r="E2930" t="s">
        <v>1377</v>
      </c>
      <c r="F2930">
        <v>8.83</v>
      </c>
      <c r="G2930" s="2">
        <v>44690.761273148149</v>
      </c>
      <c r="H2930" s="2">
        <v>44729.192893518521</v>
      </c>
    </row>
    <row r="2931" spans="1:8" x14ac:dyDescent="0.25">
      <c r="A2931" t="s">
        <v>6003</v>
      </c>
      <c r="B2931">
        <v>1435</v>
      </c>
      <c r="C2931" t="s">
        <v>3075</v>
      </c>
      <c r="D2931">
        <v>2109620</v>
      </c>
      <c r="E2931" t="s">
        <v>3071</v>
      </c>
      <c r="F2931">
        <v>7.61</v>
      </c>
      <c r="G2931" s="2">
        <v>44254.318530092591</v>
      </c>
      <c r="H2931" s="2">
        <v>44833.472430555557</v>
      </c>
    </row>
    <row r="2932" spans="1:8" x14ac:dyDescent="0.25">
      <c r="A2932" t="s">
        <v>6004</v>
      </c>
      <c r="B2932">
        <v>2211</v>
      </c>
      <c r="C2932" t="s">
        <v>3077</v>
      </c>
      <c r="D2932">
        <v>2061541</v>
      </c>
      <c r="E2932" t="s">
        <v>1377</v>
      </c>
      <c r="F2932">
        <v>9.7200000000000006</v>
      </c>
      <c r="G2932" s="2">
        <v>41164.135636574072</v>
      </c>
      <c r="H2932" s="2">
        <v>44609.565555555557</v>
      </c>
    </row>
    <row r="2933" spans="1:8" x14ac:dyDescent="0.25">
      <c r="A2933" t="s">
        <v>6005</v>
      </c>
      <c r="B2933">
        <v>2192</v>
      </c>
      <c r="C2933" t="s">
        <v>3068</v>
      </c>
      <c r="D2933">
        <v>561993</v>
      </c>
      <c r="E2933" t="s">
        <v>3071</v>
      </c>
      <c r="F2933">
        <v>7.44</v>
      </c>
      <c r="G2933" s="2">
        <v>42933.795497685183</v>
      </c>
      <c r="H2933" s="2">
        <v>44806.977048611108</v>
      </c>
    </row>
    <row r="2934" spans="1:8" x14ac:dyDescent="0.25">
      <c r="A2934" t="s">
        <v>6006</v>
      </c>
      <c r="B2934">
        <v>1298</v>
      </c>
      <c r="C2934" t="s">
        <v>3077</v>
      </c>
      <c r="D2934">
        <v>3425172</v>
      </c>
      <c r="E2934" t="s">
        <v>1374</v>
      </c>
      <c r="F2934">
        <v>5.5</v>
      </c>
      <c r="G2934" s="2">
        <v>40128.939189814817</v>
      </c>
      <c r="H2934" s="2">
        <v>45026.767858796287</v>
      </c>
    </row>
    <row r="2935" spans="1:8" x14ac:dyDescent="0.25">
      <c r="A2935" t="s">
        <v>6007</v>
      </c>
      <c r="B2935">
        <v>1383</v>
      </c>
      <c r="C2935" t="s">
        <v>3070</v>
      </c>
      <c r="D2935">
        <v>1066554</v>
      </c>
      <c r="E2935" t="s">
        <v>1374</v>
      </c>
      <c r="F2935">
        <v>7.17</v>
      </c>
      <c r="G2935" s="2">
        <v>40503.528344907398</v>
      </c>
      <c r="H2935" s="2">
        <v>45055.823495370372</v>
      </c>
    </row>
    <row r="2936" spans="1:8" x14ac:dyDescent="0.25">
      <c r="A2936" t="s">
        <v>6008</v>
      </c>
      <c r="B2936">
        <v>1891</v>
      </c>
      <c r="C2936" t="s">
        <v>3080</v>
      </c>
      <c r="D2936">
        <v>2581055</v>
      </c>
      <c r="E2936" t="s">
        <v>1374</v>
      </c>
      <c r="F2936">
        <v>6.97</v>
      </c>
      <c r="G2936" s="2">
        <v>39923.598634259259</v>
      </c>
      <c r="H2936" s="2">
        <v>44997.193622685183</v>
      </c>
    </row>
    <row r="2937" spans="1:8" x14ac:dyDescent="0.25">
      <c r="A2937" t="s">
        <v>6009</v>
      </c>
      <c r="B2937">
        <v>2059</v>
      </c>
      <c r="C2937" t="s">
        <v>3068</v>
      </c>
      <c r="D2937">
        <v>434114</v>
      </c>
      <c r="E2937" t="s">
        <v>1377</v>
      </c>
      <c r="F2937">
        <v>7.33</v>
      </c>
      <c r="G2937" s="2">
        <v>42260.940706018519</v>
      </c>
      <c r="H2937" s="2">
        <v>45116.514027777783</v>
      </c>
    </row>
    <row r="2938" spans="1:8" x14ac:dyDescent="0.25">
      <c r="A2938" t="s">
        <v>6010</v>
      </c>
      <c r="B2938">
        <v>2413</v>
      </c>
      <c r="C2938" t="s">
        <v>3077</v>
      </c>
      <c r="D2938">
        <v>1415615</v>
      </c>
      <c r="E2938" t="s">
        <v>1377</v>
      </c>
      <c r="F2938">
        <v>9.8000000000000007</v>
      </c>
      <c r="G2938" s="2">
        <v>44105.007719907408</v>
      </c>
      <c r="H2938" s="2">
        <v>45032.892928240741</v>
      </c>
    </row>
    <row r="2939" spans="1:8" x14ac:dyDescent="0.25">
      <c r="A2939" t="s">
        <v>6011</v>
      </c>
      <c r="B2939">
        <v>1710</v>
      </c>
      <c r="C2939" t="s">
        <v>3077</v>
      </c>
      <c r="D2939">
        <v>3306456</v>
      </c>
      <c r="E2939" t="s">
        <v>1377</v>
      </c>
      <c r="F2939">
        <v>8.36</v>
      </c>
      <c r="G2939" s="2">
        <v>43136.457650462973</v>
      </c>
      <c r="H2939" s="2">
        <v>44716.816932870373</v>
      </c>
    </row>
    <row r="2940" spans="1:8" x14ac:dyDescent="0.25">
      <c r="A2940" t="s">
        <v>6012</v>
      </c>
      <c r="B2940">
        <v>1737</v>
      </c>
      <c r="C2940" t="s">
        <v>3077</v>
      </c>
      <c r="D2940">
        <v>3055683</v>
      </c>
      <c r="E2940" t="s">
        <v>3071</v>
      </c>
      <c r="F2940">
        <v>9.7799999999999994</v>
      </c>
      <c r="G2940" s="2">
        <v>40946.539918981478</v>
      </c>
      <c r="H2940" s="2">
        <v>45079.174953703703</v>
      </c>
    </row>
    <row r="2941" spans="1:8" x14ac:dyDescent="0.25">
      <c r="A2941" t="s">
        <v>6013</v>
      </c>
      <c r="B2941">
        <v>1584</v>
      </c>
      <c r="C2941" t="s">
        <v>3077</v>
      </c>
      <c r="D2941">
        <v>3073876</v>
      </c>
      <c r="E2941" t="s">
        <v>1377</v>
      </c>
      <c r="F2941">
        <v>8.86</v>
      </c>
      <c r="G2941" s="2">
        <v>42771.049108796287</v>
      </c>
      <c r="H2941" s="2">
        <v>44663.467928240738</v>
      </c>
    </row>
    <row r="2942" spans="1:8" x14ac:dyDescent="0.25">
      <c r="A2942" t="s">
        <v>6014</v>
      </c>
      <c r="B2942">
        <v>1361</v>
      </c>
      <c r="C2942" t="s">
        <v>3077</v>
      </c>
      <c r="D2942">
        <v>1393148</v>
      </c>
      <c r="E2942" t="s">
        <v>3071</v>
      </c>
      <c r="F2942">
        <v>6.4</v>
      </c>
      <c r="G2942" s="2">
        <v>42759.582627314812</v>
      </c>
      <c r="H2942" s="2">
        <v>44749.977569444447</v>
      </c>
    </row>
    <row r="2943" spans="1:8" x14ac:dyDescent="0.25">
      <c r="A2943" t="s">
        <v>6015</v>
      </c>
      <c r="B2943">
        <v>1016</v>
      </c>
      <c r="C2943" t="s">
        <v>3087</v>
      </c>
      <c r="D2943">
        <v>2095312</v>
      </c>
      <c r="E2943" t="s">
        <v>3071</v>
      </c>
      <c r="F2943">
        <v>7.54</v>
      </c>
      <c r="G2943" s="2">
        <v>41018.945960648147</v>
      </c>
      <c r="H2943" s="2">
        <v>44978.479930555557</v>
      </c>
    </row>
    <row r="2944" spans="1:8" x14ac:dyDescent="0.25">
      <c r="A2944" t="s">
        <v>6016</v>
      </c>
      <c r="B2944">
        <v>1632</v>
      </c>
      <c r="C2944" t="s">
        <v>3080</v>
      </c>
      <c r="D2944">
        <v>3767673</v>
      </c>
      <c r="E2944" t="s">
        <v>1377</v>
      </c>
      <c r="F2944">
        <v>7.25</v>
      </c>
      <c r="G2944" s="2">
        <v>41012.727314814823</v>
      </c>
      <c r="H2944" s="2">
        <v>44693.940358796302</v>
      </c>
    </row>
    <row r="2945" spans="1:8" x14ac:dyDescent="0.25">
      <c r="A2945" t="s">
        <v>6017</v>
      </c>
      <c r="B2945">
        <v>2052</v>
      </c>
      <c r="C2945" t="s">
        <v>3070</v>
      </c>
      <c r="D2945">
        <v>690551</v>
      </c>
      <c r="E2945" t="s">
        <v>3071</v>
      </c>
      <c r="F2945">
        <v>5.94</v>
      </c>
      <c r="G2945" s="2">
        <v>41073.536909722221</v>
      </c>
      <c r="H2945" s="2">
        <v>44580.285914351851</v>
      </c>
    </row>
    <row r="2946" spans="1:8" x14ac:dyDescent="0.25">
      <c r="A2946" t="s">
        <v>6018</v>
      </c>
      <c r="B2946">
        <v>1447</v>
      </c>
      <c r="C2946" t="s">
        <v>3080</v>
      </c>
      <c r="D2946">
        <v>4009181</v>
      </c>
      <c r="E2946" t="s">
        <v>1377</v>
      </c>
      <c r="F2946">
        <v>5.74</v>
      </c>
      <c r="G2946" s="2">
        <v>42978.197905092587</v>
      </c>
      <c r="H2946" s="2">
        <v>45106.997743055559</v>
      </c>
    </row>
    <row r="2947" spans="1:8" x14ac:dyDescent="0.25">
      <c r="A2947" t="s">
        <v>6019</v>
      </c>
      <c r="B2947">
        <v>2301</v>
      </c>
      <c r="C2947" t="s">
        <v>3087</v>
      </c>
      <c r="D2947">
        <v>806696</v>
      </c>
      <c r="E2947" t="s">
        <v>1374</v>
      </c>
      <c r="F2947">
        <v>8.6199999999999992</v>
      </c>
      <c r="G2947" s="2">
        <v>44099.016168981478</v>
      </c>
      <c r="H2947" s="2">
        <v>44853.664386574077</v>
      </c>
    </row>
    <row r="2948" spans="1:8" x14ac:dyDescent="0.25">
      <c r="A2948" t="s">
        <v>6020</v>
      </c>
      <c r="B2948">
        <v>1642</v>
      </c>
      <c r="C2948" t="s">
        <v>3075</v>
      </c>
      <c r="D2948">
        <v>1277836</v>
      </c>
      <c r="E2948" t="s">
        <v>1374</v>
      </c>
      <c r="F2948">
        <v>9.4700000000000006</v>
      </c>
      <c r="G2948" s="2">
        <v>39860.520289351851</v>
      </c>
      <c r="H2948" s="2">
        <v>45134.973611111112</v>
      </c>
    </row>
    <row r="2949" spans="1:8" x14ac:dyDescent="0.25">
      <c r="A2949" t="s">
        <v>6021</v>
      </c>
      <c r="B2949">
        <v>2294</v>
      </c>
      <c r="C2949" t="s">
        <v>3068</v>
      </c>
      <c r="D2949">
        <v>3619047</v>
      </c>
      <c r="E2949" t="s">
        <v>3071</v>
      </c>
      <c r="F2949">
        <v>9.42</v>
      </c>
      <c r="G2949" s="2">
        <v>41432.707048611112</v>
      </c>
      <c r="H2949" s="2">
        <v>44914.939525462964</v>
      </c>
    </row>
    <row r="2950" spans="1:8" x14ac:dyDescent="0.25">
      <c r="A2950" t="s">
        <v>6022</v>
      </c>
      <c r="B2950">
        <v>2143</v>
      </c>
      <c r="C2950" t="s">
        <v>3070</v>
      </c>
      <c r="D2950">
        <v>2309600</v>
      </c>
      <c r="E2950" t="s">
        <v>1377</v>
      </c>
      <c r="F2950">
        <v>9.26</v>
      </c>
      <c r="G2950" s="2">
        <v>41714.93340277778</v>
      </c>
      <c r="H2950" s="2">
        <v>44647.361018518517</v>
      </c>
    </row>
    <row r="2951" spans="1:8" x14ac:dyDescent="0.25">
      <c r="A2951" t="s">
        <v>6023</v>
      </c>
      <c r="B2951">
        <v>2363</v>
      </c>
      <c r="C2951" t="s">
        <v>3080</v>
      </c>
      <c r="D2951">
        <v>3210735</v>
      </c>
      <c r="E2951" t="s">
        <v>1377</v>
      </c>
      <c r="F2951">
        <v>7.44</v>
      </c>
      <c r="G2951" s="2">
        <v>41775.474236111113</v>
      </c>
      <c r="H2951" s="2">
        <v>45056.001481481479</v>
      </c>
    </row>
    <row r="2952" spans="1:8" x14ac:dyDescent="0.25">
      <c r="A2952" t="s">
        <v>6024</v>
      </c>
      <c r="B2952">
        <v>1003</v>
      </c>
      <c r="C2952" t="s">
        <v>3068</v>
      </c>
      <c r="D2952">
        <v>2637999</v>
      </c>
      <c r="E2952" t="s">
        <v>1377</v>
      </c>
      <c r="F2952">
        <v>9.3000000000000007</v>
      </c>
      <c r="G2952" s="2">
        <v>42466.924884259257</v>
      </c>
      <c r="H2952" s="2">
        <v>44768.629502314812</v>
      </c>
    </row>
    <row r="2953" spans="1:8" x14ac:dyDescent="0.25">
      <c r="A2953" t="s">
        <v>6025</v>
      </c>
      <c r="B2953">
        <v>2458</v>
      </c>
      <c r="C2953" t="s">
        <v>3070</v>
      </c>
      <c r="D2953">
        <v>2400515</v>
      </c>
      <c r="E2953" t="s">
        <v>1374</v>
      </c>
      <c r="F2953">
        <v>9.6199999999999992</v>
      </c>
      <c r="G2953" s="2">
        <v>42261.877071759263</v>
      </c>
      <c r="H2953" s="2">
        <v>44479.992789351847</v>
      </c>
    </row>
    <row r="2954" spans="1:8" x14ac:dyDescent="0.25">
      <c r="A2954" t="s">
        <v>6026</v>
      </c>
      <c r="B2954">
        <v>1181</v>
      </c>
      <c r="C2954" t="s">
        <v>3087</v>
      </c>
      <c r="D2954">
        <v>1939671</v>
      </c>
      <c r="E2954" t="s">
        <v>1374</v>
      </c>
      <c r="F2954">
        <v>5.76</v>
      </c>
      <c r="G2954" s="2">
        <v>43693.837708333333</v>
      </c>
      <c r="H2954" s="2">
        <v>44531.847418981481</v>
      </c>
    </row>
    <row r="2955" spans="1:8" x14ac:dyDescent="0.25">
      <c r="A2955" t="s">
        <v>6027</v>
      </c>
      <c r="B2955">
        <v>1035</v>
      </c>
      <c r="C2955" t="s">
        <v>3070</v>
      </c>
      <c r="D2955">
        <v>3944676</v>
      </c>
      <c r="E2955" t="s">
        <v>3071</v>
      </c>
      <c r="F2955">
        <v>7.48</v>
      </c>
      <c r="G2955" s="2">
        <v>44346.294305555559</v>
      </c>
      <c r="H2955" s="2">
        <v>44502.18273148148</v>
      </c>
    </row>
    <row r="2956" spans="1:8" x14ac:dyDescent="0.25">
      <c r="A2956" t="s">
        <v>6028</v>
      </c>
      <c r="B2956">
        <v>1769</v>
      </c>
      <c r="C2956" t="s">
        <v>3080</v>
      </c>
      <c r="D2956">
        <v>3587284</v>
      </c>
      <c r="E2956" t="s">
        <v>1377</v>
      </c>
      <c r="F2956">
        <v>5.44</v>
      </c>
      <c r="G2956" s="2">
        <v>43164.792650462958</v>
      </c>
      <c r="H2956" s="2">
        <v>44558.637650462973</v>
      </c>
    </row>
    <row r="2957" spans="1:8" x14ac:dyDescent="0.25">
      <c r="A2957" t="s">
        <v>6029</v>
      </c>
      <c r="B2957">
        <v>2153</v>
      </c>
      <c r="C2957" t="s">
        <v>3077</v>
      </c>
      <c r="D2957">
        <v>486690</v>
      </c>
      <c r="E2957" t="s">
        <v>1377</v>
      </c>
      <c r="F2957">
        <v>5.77</v>
      </c>
      <c r="G2957" s="2">
        <v>40656.260324074072</v>
      </c>
      <c r="H2957" s="2">
        <v>45083.155856481477</v>
      </c>
    </row>
    <row r="2958" spans="1:8" x14ac:dyDescent="0.25">
      <c r="A2958" t="s">
        <v>6030</v>
      </c>
      <c r="B2958">
        <v>2325</v>
      </c>
      <c r="C2958" t="s">
        <v>3068</v>
      </c>
      <c r="D2958">
        <v>4150165</v>
      </c>
      <c r="E2958" t="s">
        <v>1377</v>
      </c>
      <c r="F2958">
        <v>6.91</v>
      </c>
      <c r="G2958" s="2">
        <v>40904.052858796298</v>
      </c>
      <c r="H2958" s="2">
        <v>45059.730092592603</v>
      </c>
    </row>
    <row r="2959" spans="1:8" x14ac:dyDescent="0.25">
      <c r="A2959" t="s">
        <v>6031</v>
      </c>
      <c r="B2959">
        <v>2054</v>
      </c>
      <c r="C2959" t="s">
        <v>3080</v>
      </c>
      <c r="D2959">
        <v>4078214</v>
      </c>
      <c r="E2959" t="s">
        <v>1377</v>
      </c>
      <c r="F2959">
        <v>9.33</v>
      </c>
      <c r="G2959" s="2">
        <v>41617.901770833327</v>
      </c>
      <c r="H2959" s="2">
        <v>44480.907430555562</v>
      </c>
    </row>
    <row r="2960" spans="1:8" x14ac:dyDescent="0.25">
      <c r="A2960" t="s">
        <v>6032</v>
      </c>
      <c r="B2960">
        <v>2251</v>
      </c>
      <c r="C2960" t="s">
        <v>3070</v>
      </c>
      <c r="D2960">
        <v>4714794</v>
      </c>
      <c r="E2960" t="s">
        <v>1377</v>
      </c>
      <c r="F2960">
        <v>6.5</v>
      </c>
      <c r="G2960" s="2">
        <v>43878.520983796298</v>
      </c>
      <c r="H2960" s="2">
        <v>44858.593472222223</v>
      </c>
    </row>
    <row r="2961" spans="1:8" x14ac:dyDescent="0.25">
      <c r="A2961" t="s">
        <v>6033</v>
      </c>
      <c r="B2961">
        <v>2112</v>
      </c>
      <c r="C2961" t="s">
        <v>3077</v>
      </c>
      <c r="D2961">
        <v>1906405</v>
      </c>
      <c r="E2961" t="s">
        <v>1377</v>
      </c>
      <c r="F2961">
        <v>8.25</v>
      </c>
      <c r="G2961" s="2">
        <v>42872.857800925929</v>
      </c>
      <c r="H2961" s="2">
        <v>44980.520995370367</v>
      </c>
    </row>
    <row r="2962" spans="1:8" x14ac:dyDescent="0.25">
      <c r="A2962" t="s">
        <v>6034</v>
      </c>
      <c r="B2962">
        <v>2166</v>
      </c>
      <c r="C2962" t="s">
        <v>3070</v>
      </c>
      <c r="D2962">
        <v>3718223</v>
      </c>
      <c r="E2962" t="s">
        <v>1374</v>
      </c>
      <c r="F2962">
        <v>5.86</v>
      </c>
      <c r="G2962" s="2">
        <v>43878.447696759264</v>
      </c>
      <c r="H2962" s="2">
        <v>44525.665601851862</v>
      </c>
    </row>
    <row r="2963" spans="1:8" x14ac:dyDescent="0.25">
      <c r="A2963" t="s">
        <v>6035</v>
      </c>
      <c r="B2963">
        <v>1413</v>
      </c>
      <c r="C2963" t="s">
        <v>3070</v>
      </c>
      <c r="D2963">
        <v>2275263</v>
      </c>
      <c r="E2963" t="s">
        <v>1374</v>
      </c>
      <c r="F2963">
        <v>7.23</v>
      </c>
      <c r="G2963" s="2">
        <v>41780.210555555554</v>
      </c>
      <c r="H2963" s="2">
        <v>44470.456944444442</v>
      </c>
    </row>
    <row r="2964" spans="1:8" x14ac:dyDescent="0.25">
      <c r="A2964" t="s">
        <v>6036</v>
      </c>
      <c r="B2964">
        <v>1535</v>
      </c>
      <c r="C2964" t="s">
        <v>3080</v>
      </c>
      <c r="D2964">
        <v>4913241</v>
      </c>
      <c r="E2964" t="s">
        <v>1374</v>
      </c>
      <c r="F2964">
        <v>9.9600000000000009</v>
      </c>
      <c r="G2964" s="2">
        <v>44000.985925925917</v>
      </c>
      <c r="H2964" s="2">
        <v>44797.820972222216</v>
      </c>
    </row>
    <row r="2965" spans="1:8" x14ac:dyDescent="0.25">
      <c r="A2965" t="s">
        <v>6037</v>
      </c>
      <c r="B2965">
        <v>2431</v>
      </c>
      <c r="C2965" t="s">
        <v>3075</v>
      </c>
      <c r="D2965">
        <v>3553058</v>
      </c>
      <c r="E2965" t="s">
        <v>3071</v>
      </c>
      <c r="F2965">
        <v>9.1999999999999993</v>
      </c>
      <c r="G2965" s="2">
        <v>42132.328877314823</v>
      </c>
      <c r="H2965" s="2">
        <v>44725.985381944447</v>
      </c>
    </row>
    <row r="2966" spans="1:8" x14ac:dyDescent="0.25">
      <c r="A2966" t="s">
        <v>6038</v>
      </c>
      <c r="B2966">
        <v>2123</v>
      </c>
      <c r="C2966" t="s">
        <v>3068</v>
      </c>
      <c r="D2966">
        <v>4685805</v>
      </c>
      <c r="E2966" t="s">
        <v>1377</v>
      </c>
      <c r="F2966">
        <v>7.3</v>
      </c>
      <c r="G2966" s="2">
        <v>44453.065115740741</v>
      </c>
      <c r="H2966" s="2">
        <v>44875.341157407413</v>
      </c>
    </row>
    <row r="2967" spans="1:8" x14ac:dyDescent="0.25">
      <c r="A2967" t="s">
        <v>6039</v>
      </c>
      <c r="B2967">
        <v>1563</v>
      </c>
      <c r="C2967" t="s">
        <v>3087</v>
      </c>
      <c r="D2967">
        <v>4889945</v>
      </c>
      <c r="E2967" t="s">
        <v>1374</v>
      </c>
      <c r="F2967">
        <v>9.7200000000000006</v>
      </c>
      <c r="G2967" s="2">
        <v>43123.598449074067</v>
      </c>
      <c r="H2967" s="2">
        <v>44584.273564814823</v>
      </c>
    </row>
    <row r="2968" spans="1:8" x14ac:dyDescent="0.25">
      <c r="A2968" t="s">
        <v>6040</v>
      </c>
      <c r="B2968">
        <v>1183</v>
      </c>
      <c r="C2968" t="s">
        <v>3077</v>
      </c>
      <c r="D2968">
        <v>293194</v>
      </c>
      <c r="E2968" t="s">
        <v>1374</v>
      </c>
      <c r="F2968">
        <v>8.33</v>
      </c>
      <c r="G2968" s="2">
        <v>43421.629826388889</v>
      </c>
      <c r="H2968" s="2">
        <v>44820.089375000003</v>
      </c>
    </row>
    <row r="2969" spans="1:8" x14ac:dyDescent="0.25">
      <c r="A2969" t="s">
        <v>6041</v>
      </c>
      <c r="B2969">
        <v>1980</v>
      </c>
      <c r="C2969" t="s">
        <v>3075</v>
      </c>
      <c r="D2969">
        <v>1226366</v>
      </c>
      <c r="E2969" t="s">
        <v>1374</v>
      </c>
      <c r="F2969">
        <v>6.24</v>
      </c>
      <c r="G2969" s="2">
        <v>41159.436516203707</v>
      </c>
      <c r="H2969" s="2">
        <v>44951.672280092593</v>
      </c>
    </row>
    <row r="2970" spans="1:8" x14ac:dyDescent="0.25">
      <c r="A2970" t="s">
        <v>6042</v>
      </c>
      <c r="B2970">
        <v>1302</v>
      </c>
      <c r="C2970" t="s">
        <v>3080</v>
      </c>
      <c r="D2970">
        <v>4022777</v>
      </c>
      <c r="E2970" t="s">
        <v>1374</v>
      </c>
      <c r="F2970">
        <v>6.7</v>
      </c>
      <c r="G2970" s="2">
        <v>43475.670856481483</v>
      </c>
      <c r="H2970" s="2">
        <v>44840.020729166667</v>
      </c>
    </row>
    <row r="2971" spans="1:8" x14ac:dyDescent="0.25">
      <c r="A2971" t="s">
        <v>6043</v>
      </c>
      <c r="B2971">
        <v>2326</v>
      </c>
      <c r="C2971" t="s">
        <v>3080</v>
      </c>
      <c r="D2971">
        <v>3397072</v>
      </c>
      <c r="E2971" t="s">
        <v>1374</v>
      </c>
      <c r="F2971">
        <v>5.7</v>
      </c>
      <c r="G2971" s="2">
        <v>41764.745462962957</v>
      </c>
      <c r="H2971" s="2">
        <v>44630.623298611114</v>
      </c>
    </row>
    <row r="2972" spans="1:8" x14ac:dyDescent="0.25">
      <c r="A2972" t="s">
        <v>6044</v>
      </c>
      <c r="B2972">
        <v>2074</v>
      </c>
      <c r="C2972" t="s">
        <v>3068</v>
      </c>
      <c r="D2972">
        <v>2930300</v>
      </c>
      <c r="E2972" t="s">
        <v>3071</v>
      </c>
      <c r="F2972">
        <v>8.41</v>
      </c>
      <c r="G2972" s="2">
        <v>40672.984537037039</v>
      </c>
      <c r="H2972" s="2">
        <v>44908.058159722219</v>
      </c>
    </row>
    <row r="2973" spans="1:8" x14ac:dyDescent="0.25">
      <c r="A2973" t="s">
        <v>6045</v>
      </c>
      <c r="B2973">
        <v>2295</v>
      </c>
      <c r="C2973" t="s">
        <v>3070</v>
      </c>
      <c r="D2973">
        <v>3299546</v>
      </c>
      <c r="E2973" t="s">
        <v>1374</v>
      </c>
      <c r="F2973">
        <v>9.52</v>
      </c>
      <c r="G2973" s="2">
        <v>43273.268483796302</v>
      </c>
      <c r="H2973" s="2">
        <v>44801.895138888889</v>
      </c>
    </row>
    <row r="2974" spans="1:8" x14ac:dyDescent="0.25">
      <c r="A2974" t="s">
        <v>6046</v>
      </c>
      <c r="B2974">
        <v>1839</v>
      </c>
      <c r="C2974" t="s">
        <v>3070</v>
      </c>
      <c r="D2974">
        <v>2681141</v>
      </c>
      <c r="E2974" t="s">
        <v>1374</v>
      </c>
      <c r="F2974">
        <v>9.7100000000000009</v>
      </c>
      <c r="G2974" s="2">
        <v>41738.778796296298</v>
      </c>
      <c r="H2974" s="2">
        <v>45090.403414351851</v>
      </c>
    </row>
    <row r="2975" spans="1:8" x14ac:dyDescent="0.25">
      <c r="A2975" t="s">
        <v>6047</v>
      </c>
      <c r="B2975">
        <v>2284</v>
      </c>
      <c r="C2975" t="s">
        <v>3070</v>
      </c>
      <c r="D2975">
        <v>1902173</v>
      </c>
      <c r="E2975" t="s">
        <v>1377</v>
      </c>
      <c r="F2975">
        <v>9.93</v>
      </c>
      <c r="G2975" s="2">
        <v>44126.282256944447</v>
      </c>
      <c r="H2975" s="2">
        <v>45043.785057870373</v>
      </c>
    </row>
    <row r="2976" spans="1:8" x14ac:dyDescent="0.25">
      <c r="A2976" t="s">
        <v>6048</v>
      </c>
      <c r="B2976">
        <v>1018</v>
      </c>
      <c r="C2976" t="s">
        <v>3077</v>
      </c>
      <c r="D2976">
        <v>452088</v>
      </c>
      <c r="E2976" t="s">
        <v>3071</v>
      </c>
      <c r="F2976">
        <v>8.67</v>
      </c>
      <c r="G2976" s="2">
        <v>42707.843495370369</v>
      </c>
      <c r="H2976" s="2">
        <v>44696.166921296302</v>
      </c>
    </row>
    <row r="2977" spans="1:8" x14ac:dyDescent="0.25">
      <c r="A2977" t="s">
        <v>6049</v>
      </c>
      <c r="B2977">
        <v>2293</v>
      </c>
      <c r="C2977" t="s">
        <v>3068</v>
      </c>
      <c r="D2977">
        <v>2007557</v>
      </c>
      <c r="E2977" t="s">
        <v>1374</v>
      </c>
      <c r="F2977">
        <v>5.57</v>
      </c>
      <c r="G2977" s="2">
        <v>40917.034155092602</v>
      </c>
      <c r="H2977" s="2">
        <v>44519.220266203702</v>
      </c>
    </row>
    <row r="2978" spans="1:8" x14ac:dyDescent="0.25">
      <c r="A2978" t="s">
        <v>6050</v>
      </c>
      <c r="B2978">
        <v>1003</v>
      </c>
      <c r="C2978" t="s">
        <v>3080</v>
      </c>
      <c r="D2978">
        <v>3502331</v>
      </c>
      <c r="E2978" t="s">
        <v>1377</v>
      </c>
      <c r="F2978">
        <v>9.24</v>
      </c>
      <c r="G2978" s="2">
        <v>43831.872071759259</v>
      </c>
      <c r="H2978" s="2">
        <v>44649.301874999997</v>
      </c>
    </row>
    <row r="2979" spans="1:8" x14ac:dyDescent="0.25">
      <c r="A2979" t="s">
        <v>6051</v>
      </c>
      <c r="B2979">
        <v>1367</v>
      </c>
      <c r="C2979" t="s">
        <v>3080</v>
      </c>
      <c r="D2979">
        <v>185603</v>
      </c>
      <c r="E2979" t="s">
        <v>1377</v>
      </c>
      <c r="F2979">
        <v>8.86</v>
      </c>
      <c r="G2979" s="2">
        <v>44745.633993055562</v>
      </c>
      <c r="H2979" s="2">
        <v>44778.590185185189</v>
      </c>
    </row>
    <row r="2980" spans="1:8" x14ac:dyDescent="0.25">
      <c r="A2980" t="s">
        <v>6052</v>
      </c>
      <c r="B2980">
        <v>1777</v>
      </c>
      <c r="C2980" t="s">
        <v>3075</v>
      </c>
      <c r="D2980">
        <v>1626693</v>
      </c>
      <c r="E2980" t="s">
        <v>3071</v>
      </c>
      <c r="F2980">
        <v>8.5</v>
      </c>
      <c r="G2980" s="2">
        <v>44727.84479166667</v>
      </c>
      <c r="H2980" s="2">
        <v>45023.810532407413</v>
      </c>
    </row>
    <row r="2981" spans="1:8" x14ac:dyDescent="0.25">
      <c r="A2981" t="s">
        <v>6053</v>
      </c>
      <c r="B2981">
        <v>1224</v>
      </c>
      <c r="C2981" t="s">
        <v>3077</v>
      </c>
      <c r="D2981">
        <v>4426705</v>
      </c>
      <c r="E2981" t="s">
        <v>3071</v>
      </c>
      <c r="F2981">
        <v>7.47</v>
      </c>
      <c r="G2981" s="2">
        <v>42971.015752314823</v>
      </c>
      <c r="H2981" s="2">
        <v>45039.841203703712</v>
      </c>
    </row>
    <row r="2982" spans="1:8" x14ac:dyDescent="0.25">
      <c r="A2982" t="s">
        <v>6054</v>
      </c>
      <c r="B2982">
        <v>1351</v>
      </c>
      <c r="C2982" t="s">
        <v>3080</v>
      </c>
      <c r="D2982">
        <v>3479972</v>
      </c>
      <c r="E2982" t="s">
        <v>3071</v>
      </c>
      <c r="F2982">
        <v>7.62</v>
      </c>
      <c r="G2982" s="2">
        <v>42587.924155092587</v>
      </c>
      <c r="H2982" s="2">
        <v>44559.318148148152</v>
      </c>
    </row>
    <row r="2983" spans="1:8" x14ac:dyDescent="0.25">
      <c r="A2983" t="s">
        <v>6055</v>
      </c>
      <c r="B2983">
        <v>1762</v>
      </c>
      <c r="C2983" t="s">
        <v>3068</v>
      </c>
      <c r="D2983">
        <v>3224518</v>
      </c>
      <c r="E2983" t="s">
        <v>1374</v>
      </c>
      <c r="F2983">
        <v>5.76</v>
      </c>
      <c r="G2983" s="2">
        <v>42713.489791666667</v>
      </c>
      <c r="H2983" s="2">
        <v>44696.228298611109</v>
      </c>
    </row>
    <row r="2984" spans="1:8" x14ac:dyDescent="0.25">
      <c r="A2984" t="s">
        <v>6056</v>
      </c>
      <c r="B2984">
        <v>1551</v>
      </c>
      <c r="C2984" t="s">
        <v>3070</v>
      </c>
      <c r="D2984">
        <v>2346916</v>
      </c>
      <c r="E2984" t="s">
        <v>1377</v>
      </c>
      <c r="F2984">
        <v>9.4499999999999993</v>
      </c>
      <c r="G2984" s="2">
        <v>40077.607465277782</v>
      </c>
      <c r="H2984" s="2">
        <v>44539.268993055557</v>
      </c>
    </row>
    <row r="2985" spans="1:8" x14ac:dyDescent="0.25">
      <c r="A2985" t="s">
        <v>6057</v>
      </c>
      <c r="B2985">
        <v>2266</v>
      </c>
      <c r="C2985" t="s">
        <v>3075</v>
      </c>
      <c r="D2985">
        <v>3482111</v>
      </c>
      <c r="E2985" t="s">
        <v>1377</v>
      </c>
      <c r="F2985">
        <v>6.82</v>
      </c>
      <c r="G2985" s="2">
        <v>40207.917500000003</v>
      </c>
      <c r="H2985" s="2">
        <v>45106.719421296293</v>
      </c>
    </row>
    <row r="2986" spans="1:8" x14ac:dyDescent="0.25">
      <c r="A2986" t="s">
        <v>6058</v>
      </c>
      <c r="B2986">
        <v>2447</v>
      </c>
      <c r="C2986" t="s">
        <v>3075</v>
      </c>
      <c r="D2986">
        <v>125063</v>
      </c>
      <c r="E2986" t="s">
        <v>1377</v>
      </c>
      <c r="F2986">
        <v>8.73</v>
      </c>
      <c r="G2986" s="2">
        <v>41480.281238425923</v>
      </c>
      <c r="H2986" s="2">
        <v>44919.291770833333</v>
      </c>
    </row>
    <row r="2987" spans="1:8" x14ac:dyDescent="0.25">
      <c r="A2987" t="s">
        <v>6059</v>
      </c>
      <c r="B2987">
        <v>2229</v>
      </c>
      <c r="C2987" t="s">
        <v>3080</v>
      </c>
      <c r="D2987">
        <v>3449159</v>
      </c>
      <c r="E2987" t="s">
        <v>3071</v>
      </c>
      <c r="F2987">
        <v>5.67</v>
      </c>
      <c r="G2987" s="2">
        <v>40566.355914351851</v>
      </c>
      <c r="H2987" s="2">
        <v>44910.365983796299</v>
      </c>
    </row>
    <row r="2988" spans="1:8" x14ac:dyDescent="0.25">
      <c r="A2988" t="s">
        <v>6060</v>
      </c>
      <c r="B2988">
        <v>1252</v>
      </c>
      <c r="C2988" t="s">
        <v>3077</v>
      </c>
      <c r="D2988">
        <v>4543613</v>
      </c>
      <c r="E2988" t="s">
        <v>3071</v>
      </c>
      <c r="F2988">
        <v>6.2</v>
      </c>
      <c r="G2988" s="2">
        <v>40697.782766203702</v>
      </c>
      <c r="H2988" s="2">
        <v>45008.735717592594</v>
      </c>
    </row>
    <row r="2989" spans="1:8" x14ac:dyDescent="0.25">
      <c r="A2989" t="s">
        <v>6061</v>
      </c>
      <c r="B2989">
        <v>1296</v>
      </c>
      <c r="C2989" t="s">
        <v>3087</v>
      </c>
      <c r="D2989">
        <v>4557366</v>
      </c>
      <c r="E2989" t="s">
        <v>1374</v>
      </c>
      <c r="F2989">
        <v>5.82</v>
      </c>
      <c r="G2989" s="2">
        <v>42537.262314814812</v>
      </c>
      <c r="H2989" s="2">
        <v>45104.701493055552</v>
      </c>
    </row>
    <row r="2990" spans="1:8" x14ac:dyDescent="0.25">
      <c r="A2990" t="s">
        <v>6062</v>
      </c>
      <c r="B2990">
        <v>1734</v>
      </c>
      <c r="C2990" t="s">
        <v>3068</v>
      </c>
      <c r="D2990">
        <v>3133951</v>
      </c>
      <c r="E2990" t="s">
        <v>3071</v>
      </c>
      <c r="F2990">
        <v>6.49</v>
      </c>
      <c r="G2990" s="2">
        <v>41791.236643518518</v>
      </c>
      <c r="H2990" s="2">
        <v>44952.64371527778</v>
      </c>
    </row>
    <row r="2991" spans="1:8" x14ac:dyDescent="0.25">
      <c r="A2991" t="s">
        <v>6063</v>
      </c>
      <c r="B2991">
        <v>2201</v>
      </c>
      <c r="C2991" t="s">
        <v>3070</v>
      </c>
      <c r="D2991">
        <v>4763724</v>
      </c>
      <c r="E2991" t="s">
        <v>1377</v>
      </c>
      <c r="F2991">
        <v>6.45</v>
      </c>
      <c r="G2991" s="2">
        <v>41967.031145833331</v>
      </c>
      <c r="H2991" s="2">
        <v>44968.866898148153</v>
      </c>
    </row>
    <row r="2992" spans="1:8" x14ac:dyDescent="0.25">
      <c r="A2992" t="s">
        <v>6064</v>
      </c>
      <c r="B2992">
        <v>2422</v>
      </c>
      <c r="C2992" t="s">
        <v>3075</v>
      </c>
      <c r="D2992">
        <v>2296270</v>
      </c>
      <c r="E2992" t="s">
        <v>1377</v>
      </c>
      <c r="F2992">
        <v>6.26</v>
      </c>
      <c r="G2992" s="2">
        <v>42257.09648148148</v>
      </c>
      <c r="H2992" s="2">
        <v>44611.625844907408</v>
      </c>
    </row>
    <row r="2993" spans="1:8" x14ac:dyDescent="0.25">
      <c r="A2993" t="s">
        <v>6065</v>
      </c>
      <c r="B2993">
        <v>1294</v>
      </c>
      <c r="C2993" t="s">
        <v>3087</v>
      </c>
      <c r="D2993">
        <v>2460000</v>
      </c>
      <c r="E2993" t="s">
        <v>1377</v>
      </c>
      <c r="F2993">
        <v>7.49</v>
      </c>
      <c r="G2993" s="2">
        <v>41704.725173611107</v>
      </c>
      <c r="H2993" s="2">
        <v>44585.712442129632</v>
      </c>
    </row>
    <row r="2994" spans="1:8" x14ac:dyDescent="0.25">
      <c r="A2994" t="s">
        <v>6066</v>
      </c>
      <c r="B2994">
        <v>2018</v>
      </c>
      <c r="C2994" t="s">
        <v>3070</v>
      </c>
      <c r="D2994">
        <v>2484558</v>
      </c>
      <c r="E2994" t="s">
        <v>1374</v>
      </c>
      <c r="F2994">
        <v>7.18</v>
      </c>
      <c r="G2994" s="2">
        <v>42634.465624999997</v>
      </c>
      <c r="H2994" s="2">
        <v>44538.864583333343</v>
      </c>
    </row>
    <row r="2995" spans="1:8" x14ac:dyDescent="0.25">
      <c r="A2995" t="s">
        <v>6067</v>
      </c>
      <c r="B2995">
        <v>1404</v>
      </c>
      <c r="C2995" t="s">
        <v>3070</v>
      </c>
      <c r="D2995">
        <v>3899397</v>
      </c>
      <c r="E2995" t="s">
        <v>1374</v>
      </c>
      <c r="F2995">
        <v>5.7</v>
      </c>
      <c r="G2995" s="2">
        <v>42219.721076388887</v>
      </c>
      <c r="H2995" s="2">
        <v>44920.6719212963</v>
      </c>
    </row>
    <row r="2996" spans="1:8" x14ac:dyDescent="0.25">
      <c r="A2996" t="s">
        <v>6068</v>
      </c>
      <c r="B2996">
        <v>1881</v>
      </c>
      <c r="C2996" t="s">
        <v>3075</v>
      </c>
      <c r="D2996">
        <v>4263433</v>
      </c>
      <c r="E2996" t="s">
        <v>1377</v>
      </c>
      <c r="F2996">
        <v>9.5</v>
      </c>
      <c r="G2996" s="2">
        <v>40189.431145833332</v>
      </c>
      <c r="H2996" s="2">
        <v>44514.095625000002</v>
      </c>
    </row>
    <row r="2997" spans="1:8" x14ac:dyDescent="0.25">
      <c r="A2997" t="s">
        <v>6069</v>
      </c>
      <c r="B2997">
        <v>2301</v>
      </c>
      <c r="C2997" t="s">
        <v>3077</v>
      </c>
      <c r="D2997">
        <v>4552497</v>
      </c>
      <c r="E2997" t="s">
        <v>1377</v>
      </c>
      <c r="F2997">
        <v>9.4600000000000009</v>
      </c>
      <c r="G2997" s="2">
        <v>40889.899131944447</v>
      </c>
      <c r="H2997" s="2">
        <v>44542.420543981483</v>
      </c>
    </row>
    <row r="2998" spans="1:8" x14ac:dyDescent="0.25">
      <c r="A2998" t="s">
        <v>6070</v>
      </c>
      <c r="B2998">
        <v>1944</v>
      </c>
      <c r="C2998" t="s">
        <v>3080</v>
      </c>
      <c r="D2998">
        <v>4793729</v>
      </c>
      <c r="E2998" t="s">
        <v>1374</v>
      </c>
      <c r="F2998">
        <v>9.59</v>
      </c>
      <c r="G2998" s="2">
        <v>40848.332037037027</v>
      </c>
      <c r="H2998" s="2">
        <v>44944.087939814817</v>
      </c>
    </row>
    <row r="2999" spans="1:8" x14ac:dyDescent="0.25">
      <c r="A2999" t="s">
        <v>6071</v>
      </c>
      <c r="B2999">
        <v>1575</v>
      </c>
      <c r="C2999" t="s">
        <v>3080</v>
      </c>
      <c r="D2999">
        <v>1291268</v>
      </c>
      <c r="E2999" t="s">
        <v>3071</v>
      </c>
      <c r="F2999">
        <v>8.5299999999999994</v>
      </c>
      <c r="G2999" s="2">
        <v>44671.651643518519</v>
      </c>
      <c r="H2999" s="2">
        <v>44938.556180555563</v>
      </c>
    </row>
    <row r="3000" spans="1:8" x14ac:dyDescent="0.25">
      <c r="A3000" t="s">
        <v>6072</v>
      </c>
      <c r="B3000">
        <v>1013</v>
      </c>
      <c r="C3000" t="s">
        <v>3075</v>
      </c>
      <c r="D3000">
        <v>4720924</v>
      </c>
      <c r="E3000" t="s">
        <v>1377</v>
      </c>
      <c r="F3000">
        <v>5.97</v>
      </c>
      <c r="G3000" s="2">
        <v>41708.351597222223</v>
      </c>
      <c r="H3000" s="2">
        <v>44729.556458333333</v>
      </c>
    </row>
    <row r="3001" spans="1:8" x14ac:dyDescent="0.25">
      <c r="A3001" t="s">
        <v>6073</v>
      </c>
      <c r="B3001">
        <v>1245</v>
      </c>
      <c r="C3001" t="s">
        <v>3070</v>
      </c>
      <c r="D3001">
        <v>1962213</v>
      </c>
      <c r="E3001" t="s">
        <v>1374</v>
      </c>
      <c r="F3001">
        <v>7.22</v>
      </c>
      <c r="G3001" s="2">
        <v>41241.794537037043</v>
      </c>
      <c r="H3001" s="2">
        <v>44946.919189814813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3FAAE-4480-41D8-BD3E-FEF7D9A94414}">
  <dimension ref="A1:I1501"/>
  <sheetViews>
    <sheetView workbookViewId="0">
      <selection activeCell="K20" sqref="K20"/>
    </sheetView>
  </sheetViews>
  <sheetFormatPr defaultRowHeight="15" x14ac:dyDescent="0.25"/>
  <cols>
    <col min="1" max="1" width="12.5703125" bestFit="1" customWidth="1"/>
    <col min="2" max="2" width="11.42578125" bestFit="1" customWidth="1"/>
    <col min="3" max="3" width="12.42578125" bestFit="1" customWidth="1"/>
    <col min="4" max="4" width="13.28515625" bestFit="1" customWidth="1"/>
    <col min="5" max="5" width="8.140625" bestFit="1" customWidth="1"/>
    <col min="6" max="6" width="60.28515625" bestFit="1" customWidth="1"/>
    <col min="7" max="7" width="32.28515625" bestFit="1" customWidth="1"/>
    <col min="8" max="8" width="22.5703125" bestFit="1" customWidth="1"/>
    <col min="9" max="9" width="9.5703125" customWidth="1"/>
  </cols>
  <sheetData>
    <row r="1" spans="1:9" x14ac:dyDescent="0.25">
      <c r="A1" t="s">
        <v>1366</v>
      </c>
      <c r="B1" t="s">
        <v>6074</v>
      </c>
      <c r="C1" t="s">
        <v>6075</v>
      </c>
      <c r="D1" t="s">
        <v>6076</v>
      </c>
      <c r="E1" t="s">
        <v>6077</v>
      </c>
      <c r="F1" t="s">
        <v>6078</v>
      </c>
      <c r="G1" t="s">
        <v>6079</v>
      </c>
      <c r="H1" t="s">
        <v>6080</v>
      </c>
      <c r="I1" t="s">
        <v>6081</v>
      </c>
    </row>
    <row r="2" spans="1:9" x14ac:dyDescent="0.25">
      <c r="A2">
        <v>1001</v>
      </c>
      <c r="B2" t="s">
        <v>6082</v>
      </c>
      <c r="C2" t="s">
        <v>6083</v>
      </c>
      <c r="D2" s="3">
        <v>25645</v>
      </c>
      <c r="E2" t="s">
        <v>6084</v>
      </c>
      <c r="F2" t="s">
        <v>6085</v>
      </c>
      <c r="G2" t="s">
        <v>6086</v>
      </c>
      <c r="H2" t="s">
        <v>6087</v>
      </c>
      <c r="I2" t="s">
        <v>6088</v>
      </c>
    </row>
    <row r="3" spans="1:9" x14ac:dyDescent="0.25">
      <c r="A3">
        <v>1002</v>
      </c>
      <c r="B3" t="s">
        <v>6089</v>
      </c>
      <c r="C3" t="s">
        <v>6090</v>
      </c>
      <c r="D3" s="3">
        <v>7517</v>
      </c>
      <c r="E3" t="s">
        <v>6084</v>
      </c>
      <c r="F3" t="s">
        <v>6091</v>
      </c>
      <c r="G3" t="s">
        <v>6092</v>
      </c>
      <c r="H3" t="s">
        <v>6093</v>
      </c>
      <c r="I3" t="s">
        <v>6094</v>
      </c>
    </row>
    <row r="4" spans="1:9" x14ac:dyDescent="0.25">
      <c r="A4">
        <v>1003</v>
      </c>
      <c r="B4" t="s">
        <v>6095</v>
      </c>
      <c r="C4" t="s">
        <v>6096</v>
      </c>
      <c r="D4" s="3">
        <v>38418</v>
      </c>
      <c r="E4" t="s">
        <v>6097</v>
      </c>
      <c r="F4" t="s">
        <v>6098</v>
      </c>
      <c r="G4" t="s">
        <v>6099</v>
      </c>
      <c r="H4" t="s">
        <v>6100</v>
      </c>
      <c r="I4" t="s">
        <v>6101</v>
      </c>
    </row>
    <row r="5" spans="1:9" x14ac:dyDescent="0.25">
      <c r="A5">
        <v>1004</v>
      </c>
      <c r="B5" t="s">
        <v>6102</v>
      </c>
      <c r="C5" t="s">
        <v>6103</v>
      </c>
      <c r="D5" s="3">
        <v>28453</v>
      </c>
      <c r="E5" t="s">
        <v>6097</v>
      </c>
      <c r="F5" t="s">
        <v>6104</v>
      </c>
      <c r="G5" t="s">
        <v>6105</v>
      </c>
      <c r="H5" t="s">
        <v>6106</v>
      </c>
      <c r="I5" t="s">
        <v>6107</v>
      </c>
    </row>
    <row r="6" spans="1:9" x14ac:dyDescent="0.25">
      <c r="A6">
        <v>1005</v>
      </c>
      <c r="B6" t="s">
        <v>6108</v>
      </c>
      <c r="C6" t="s">
        <v>6109</v>
      </c>
      <c r="D6" s="3">
        <v>42622</v>
      </c>
      <c r="E6" t="s">
        <v>6084</v>
      </c>
      <c r="F6" t="s">
        <v>6110</v>
      </c>
      <c r="G6" t="s">
        <v>6111</v>
      </c>
      <c r="H6" t="s">
        <v>6112</v>
      </c>
      <c r="I6" t="s">
        <v>6113</v>
      </c>
    </row>
    <row r="7" spans="1:9" x14ac:dyDescent="0.25">
      <c r="A7">
        <v>1006</v>
      </c>
      <c r="B7" t="s">
        <v>6114</v>
      </c>
      <c r="C7" t="s">
        <v>6115</v>
      </c>
      <c r="D7" s="3">
        <v>3562</v>
      </c>
      <c r="E7" t="s">
        <v>6084</v>
      </c>
      <c r="F7" t="s">
        <v>6116</v>
      </c>
      <c r="G7" t="s">
        <v>6117</v>
      </c>
      <c r="H7" t="s">
        <v>6118</v>
      </c>
      <c r="I7" t="s">
        <v>6119</v>
      </c>
    </row>
    <row r="8" spans="1:9" x14ac:dyDescent="0.25">
      <c r="A8">
        <v>1007</v>
      </c>
      <c r="B8" t="s">
        <v>6120</v>
      </c>
      <c r="C8" t="s">
        <v>6121</v>
      </c>
      <c r="D8" s="3">
        <v>4291</v>
      </c>
      <c r="E8" t="s">
        <v>6097</v>
      </c>
      <c r="F8" t="s">
        <v>6122</v>
      </c>
      <c r="G8" t="s">
        <v>6123</v>
      </c>
      <c r="H8" t="s">
        <v>6124</v>
      </c>
      <c r="I8" t="s">
        <v>6125</v>
      </c>
    </row>
    <row r="9" spans="1:9" x14ac:dyDescent="0.25">
      <c r="A9">
        <v>1008</v>
      </c>
      <c r="B9" t="s">
        <v>6126</v>
      </c>
      <c r="C9" t="s">
        <v>6127</v>
      </c>
      <c r="D9" s="3">
        <v>19200</v>
      </c>
      <c r="E9" t="s">
        <v>6084</v>
      </c>
      <c r="F9" t="s">
        <v>6128</v>
      </c>
      <c r="G9" t="s">
        <v>6129</v>
      </c>
      <c r="H9" t="s">
        <v>6130</v>
      </c>
      <c r="I9" t="s">
        <v>6131</v>
      </c>
    </row>
    <row r="10" spans="1:9" x14ac:dyDescent="0.25">
      <c r="A10">
        <v>1009</v>
      </c>
      <c r="B10" t="s">
        <v>6132</v>
      </c>
      <c r="C10" t="s">
        <v>6133</v>
      </c>
      <c r="D10" s="3">
        <v>22685</v>
      </c>
      <c r="E10" t="s">
        <v>6084</v>
      </c>
      <c r="F10" t="s">
        <v>6134</v>
      </c>
      <c r="G10" t="s">
        <v>6135</v>
      </c>
      <c r="H10" t="s">
        <v>6136</v>
      </c>
      <c r="I10" t="s">
        <v>6137</v>
      </c>
    </row>
    <row r="11" spans="1:9" x14ac:dyDescent="0.25">
      <c r="A11">
        <v>1010</v>
      </c>
      <c r="B11" t="s">
        <v>6138</v>
      </c>
      <c r="C11" t="s">
        <v>6139</v>
      </c>
      <c r="D11" s="3">
        <v>25848</v>
      </c>
      <c r="E11" t="s">
        <v>6084</v>
      </c>
      <c r="F11" t="s">
        <v>6140</v>
      </c>
      <c r="G11" t="s">
        <v>6141</v>
      </c>
      <c r="H11" t="s">
        <v>6142</v>
      </c>
      <c r="I11" t="s">
        <v>6143</v>
      </c>
    </row>
    <row r="12" spans="1:9" x14ac:dyDescent="0.25">
      <c r="A12">
        <v>1011</v>
      </c>
      <c r="B12" t="s">
        <v>6144</v>
      </c>
      <c r="C12" t="s">
        <v>6145</v>
      </c>
      <c r="D12" s="3">
        <v>42637</v>
      </c>
      <c r="E12" t="s">
        <v>6084</v>
      </c>
      <c r="F12" t="s">
        <v>6146</v>
      </c>
      <c r="G12" t="s">
        <v>6147</v>
      </c>
      <c r="H12" t="s">
        <v>6148</v>
      </c>
      <c r="I12" t="s">
        <v>6149</v>
      </c>
    </row>
    <row r="13" spans="1:9" x14ac:dyDescent="0.25">
      <c r="A13">
        <v>1012</v>
      </c>
      <c r="B13" t="s">
        <v>6150</v>
      </c>
      <c r="C13" t="s">
        <v>6151</v>
      </c>
      <c r="D13" s="3">
        <v>2918</v>
      </c>
      <c r="E13" t="s">
        <v>6084</v>
      </c>
      <c r="F13" t="s">
        <v>6152</v>
      </c>
      <c r="G13" t="s">
        <v>6153</v>
      </c>
      <c r="H13" t="s">
        <v>6154</v>
      </c>
      <c r="I13" t="s">
        <v>6155</v>
      </c>
    </row>
    <row r="14" spans="1:9" x14ac:dyDescent="0.25">
      <c r="A14">
        <v>1013</v>
      </c>
      <c r="B14" t="s">
        <v>6156</v>
      </c>
      <c r="C14" t="s">
        <v>6157</v>
      </c>
      <c r="D14" s="3">
        <v>7584</v>
      </c>
      <c r="E14" t="s">
        <v>6084</v>
      </c>
      <c r="F14" t="s">
        <v>6158</v>
      </c>
      <c r="G14" t="s">
        <v>6159</v>
      </c>
      <c r="H14" t="s">
        <v>6160</v>
      </c>
      <c r="I14" t="s">
        <v>6161</v>
      </c>
    </row>
    <row r="15" spans="1:9" x14ac:dyDescent="0.25">
      <c r="A15">
        <v>1014</v>
      </c>
      <c r="B15" t="s">
        <v>6162</v>
      </c>
      <c r="C15" t="s">
        <v>6163</v>
      </c>
      <c r="D15" s="3">
        <v>42255</v>
      </c>
      <c r="E15" t="s">
        <v>6097</v>
      </c>
      <c r="F15" t="s">
        <v>6164</v>
      </c>
      <c r="G15" t="s">
        <v>6165</v>
      </c>
      <c r="H15" t="s">
        <v>6166</v>
      </c>
      <c r="I15" t="s">
        <v>6167</v>
      </c>
    </row>
    <row r="16" spans="1:9" x14ac:dyDescent="0.25">
      <c r="A16">
        <v>1015</v>
      </c>
      <c r="B16" t="s">
        <v>6114</v>
      </c>
      <c r="C16" t="s">
        <v>6102</v>
      </c>
      <c r="D16" s="3">
        <v>22764</v>
      </c>
      <c r="E16" t="s">
        <v>6084</v>
      </c>
      <c r="F16" t="s">
        <v>6168</v>
      </c>
      <c r="G16" t="s">
        <v>6169</v>
      </c>
      <c r="H16" t="s">
        <v>6170</v>
      </c>
      <c r="I16" t="s">
        <v>6171</v>
      </c>
    </row>
    <row r="17" spans="1:9" x14ac:dyDescent="0.25">
      <c r="A17">
        <v>1016</v>
      </c>
      <c r="B17" t="s">
        <v>6172</v>
      </c>
      <c r="C17" t="s">
        <v>6173</v>
      </c>
      <c r="D17" s="3">
        <v>20070</v>
      </c>
      <c r="E17" t="s">
        <v>6097</v>
      </c>
      <c r="F17" t="s">
        <v>6174</v>
      </c>
      <c r="G17" t="s">
        <v>6175</v>
      </c>
      <c r="H17" t="s">
        <v>6176</v>
      </c>
      <c r="I17" t="s">
        <v>6177</v>
      </c>
    </row>
    <row r="18" spans="1:9" x14ac:dyDescent="0.25">
      <c r="A18">
        <v>1017</v>
      </c>
      <c r="B18" t="s">
        <v>6178</v>
      </c>
      <c r="C18" t="s">
        <v>6179</v>
      </c>
      <c r="D18" s="3">
        <v>40580</v>
      </c>
      <c r="E18" t="s">
        <v>6097</v>
      </c>
      <c r="F18" t="s">
        <v>6180</v>
      </c>
      <c r="G18" t="s">
        <v>6181</v>
      </c>
      <c r="H18" t="s">
        <v>6182</v>
      </c>
      <c r="I18" t="s">
        <v>6183</v>
      </c>
    </row>
    <row r="19" spans="1:9" x14ac:dyDescent="0.25">
      <c r="A19">
        <v>1018</v>
      </c>
      <c r="B19" t="s">
        <v>6126</v>
      </c>
      <c r="C19" t="s">
        <v>6184</v>
      </c>
      <c r="D19" s="3">
        <v>12669</v>
      </c>
      <c r="E19" t="s">
        <v>6084</v>
      </c>
      <c r="F19" t="s">
        <v>6185</v>
      </c>
      <c r="G19" t="s">
        <v>6186</v>
      </c>
      <c r="H19" t="s">
        <v>6187</v>
      </c>
      <c r="I19" t="s">
        <v>6188</v>
      </c>
    </row>
    <row r="20" spans="1:9" x14ac:dyDescent="0.25">
      <c r="A20">
        <v>1019</v>
      </c>
      <c r="B20" t="s">
        <v>6089</v>
      </c>
      <c r="C20" t="s">
        <v>6189</v>
      </c>
      <c r="D20" s="3">
        <v>4843</v>
      </c>
      <c r="E20" t="s">
        <v>6084</v>
      </c>
      <c r="F20" t="s">
        <v>6190</v>
      </c>
      <c r="G20" t="s">
        <v>6191</v>
      </c>
      <c r="H20">
        <f>1-365-260-1937</f>
        <v>-2561</v>
      </c>
      <c r="I20" t="s">
        <v>6192</v>
      </c>
    </row>
    <row r="21" spans="1:9" x14ac:dyDescent="0.25">
      <c r="A21">
        <v>1020</v>
      </c>
      <c r="B21" t="s">
        <v>6193</v>
      </c>
      <c r="C21" t="s">
        <v>6194</v>
      </c>
      <c r="D21" s="3">
        <v>35544</v>
      </c>
      <c r="E21" t="s">
        <v>6084</v>
      </c>
      <c r="F21" t="s">
        <v>6195</v>
      </c>
      <c r="G21" t="s">
        <v>6196</v>
      </c>
      <c r="H21" t="s">
        <v>6197</v>
      </c>
      <c r="I21" t="s">
        <v>6198</v>
      </c>
    </row>
    <row r="22" spans="1:9" x14ac:dyDescent="0.25">
      <c r="A22">
        <v>1021</v>
      </c>
      <c r="B22" t="s">
        <v>6199</v>
      </c>
      <c r="C22" t="s">
        <v>6200</v>
      </c>
      <c r="D22" s="3">
        <v>36563</v>
      </c>
      <c r="E22" t="s">
        <v>6097</v>
      </c>
      <c r="F22" t="s">
        <v>6201</v>
      </c>
      <c r="G22" t="s">
        <v>6202</v>
      </c>
      <c r="H22" t="s">
        <v>6203</v>
      </c>
      <c r="I22" t="s">
        <v>6204</v>
      </c>
    </row>
    <row r="23" spans="1:9" x14ac:dyDescent="0.25">
      <c r="A23">
        <v>1022</v>
      </c>
      <c r="B23" t="s">
        <v>6205</v>
      </c>
      <c r="C23" t="s">
        <v>6206</v>
      </c>
      <c r="D23" s="3">
        <v>7287</v>
      </c>
      <c r="E23" t="s">
        <v>6097</v>
      </c>
      <c r="F23" t="s">
        <v>6207</v>
      </c>
      <c r="G23" t="s">
        <v>6208</v>
      </c>
      <c r="H23" t="s">
        <v>6209</v>
      </c>
      <c r="I23" t="s">
        <v>6210</v>
      </c>
    </row>
    <row r="24" spans="1:9" x14ac:dyDescent="0.25">
      <c r="A24">
        <v>1023</v>
      </c>
      <c r="B24" t="s">
        <v>6211</v>
      </c>
      <c r="C24" t="s">
        <v>6212</v>
      </c>
      <c r="D24" s="3">
        <v>27561</v>
      </c>
      <c r="E24" t="s">
        <v>6084</v>
      </c>
      <c r="F24" t="s">
        <v>6213</v>
      </c>
      <c r="G24" t="s">
        <v>6214</v>
      </c>
      <c r="H24" t="s">
        <v>6215</v>
      </c>
      <c r="I24" t="s">
        <v>6216</v>
      </c>
    </row>
    <row r="25" spans="1:9" x14ac:dyDescent="0.25">
      <c r="A25">
        <v>1024</v>
      </c>
      <c r="B25" t="s">
        <v>6217</v>
      </c>
      <c r="C25" t="s">
        <v>6218</v>
      </c>
      <c r="D25" s="3">
        <v>14724</v>
      </c>
      <c r="E25" t="s">
        <v>6084</v>
      </c>
      <c r="F25" t="s">
        <v>6219</v>
      </c>
      <c r="G25" t="s">
        <v>6220</v>
      </c>
      <c r="H25" t="s">
        <v>6221</v>
      </c>
      <c r="I25" t="s">
        <v>6222</v>
      </c>
    </row>
    <row r="26" spans="1:9" x14ac:dyDescent="0.25">
      <c r="A26">
        <v>1025</v>
      </c>
      <c r="B26" t="s">
        <v>6223</v>
      </c>
      <c r="C26" t="s">
        <v>6224</v>
      </c>
      <c r="D26" s="3">
        <v>12482</v>
      </c>
      <c r="E26" t="s">
        <v>6097</v>
      </c>
      <c r="F26" t="s">
        <v>6225</v>
      </c>
      <c r="G26" t="s">
        <v>6226</v>
      </c>
      <c r="H26">
        <f>1-490-704-937</f>
        <v>-2130</v>
      </c>
      <c r="I26" t="s">
        <v>6227</v>
      </c>
    </row>
    <row r="27" spans="1:9" x14ac:dyDescent="0.25">
      <c r="A27">
        <v>1026</v>
      </c>
      <c r="B27" t="s">
        <v>6228</v>
      </c>
      <c r="C27" t="s">
        <v>6229</v>
      </c>
      <c r="D27" s="3">
        <v>42625</v>
      </c>
      <c r="E27" t="s">
        <v>6084</v>
      </c>
      <c r="F27" t="s">
        <v>6230</v>
      </c>
      <c r="G27" t="s">
        <v>6231</v>
      </c>
      <c r="H27" t="s">
        <v>6232</v>
      </c>
      <c r="I27" t="s">
        <v>6233</v>
      </c>
    </row>
    <row r="28" spans="1:9" x14ac:dyDescent="0.25">
      <c r="A28">
        <v>1027</v>
      </c>
      <c r="B28" t="s">
        <v>6234</v>
      </c>
      <c r="C28" t="s">
        <v>6235</v>
      </c>
      <c r="D28" s="3">
        <v>20974</v>
      </c>
      <c r="E28" t="s">
        <v>6097</v>
      </c>
      <c r="F28" t="s">
        <v>6236</v>
      </c>
      <c r="G28" t="s">
        <v>6237</v>
      </c>
      <c r="H28" t="s">
        <v>6238</v>
      </c>
      <c r="I28" t="s">
        <v>6239</v>
      </c>
    </row>
    <row r="29" spans="1:9" x14ac:dyDescent="0.25">
      <c r="A29">
        <v>1028</v>
      </c>
      <c r="B29" t="s">
        <v>6240</v>
      </c>
      <c r="C29" t="s">
        <v>6241</v>
      </c>
      <c r="D29" s="3">
        <v>3080</v>
      </c>
      <c r="E29" t="s">
        <v>6097</v>
      </c>
      <c r="F29" t="s">
        <v>6242</v>
      </c>
      <c r="G29" t="s">
        <v>6243</v>
      </c>
      <c r="H29">
        <f>1-284-902-3474</f>
        <v>-4659</v>
      </c>
      <c r="I29" t="s">
        <v>6244</v>
      </c>
    </row>
    <row r="30" spans="1:9" x14ac:dyDescent="0.25">
      <c r="A30">
        <v>1029</v>
      </c>
      <c r="B30" t="s">
        <v>6245</v>
      </c>
      <c r="C30" t="s">
        <v>6246</v>
      </c>
      <c r="D30" s="3">
        <v>33911</v>
      </c>
      <c r="E30" t="s">
        <v>6084</v>
      </c>
      <c r="F30" t="s">
        <v>6247</v>
      </c>
      <c r="G30" t="s">
        <v>6248</v>
      </c>
      <c r="H30" t="s">
        <v>6249</v>
      </c>
      <c r="I30" t="s">
        <v>6250</v>
      </c>
    </row>
    <row r="31" spans="1:9" x14ac:dyDescent="0.25">
      <c r="A31">
        <v>1030</v>
      </c>
      <c r="B31" t="s">
        <v>6251</v>
      </c>
      <c r="C31" t="s">
        <v>6252</v>
      </c>
      <c r="D31" s="3">
        <v>12442</v>
      </c>
      <c r="E31" t="s">
        <v>6084</v>
      </c>
      <c r="F31" t="s">
        <v>6253</v>
      </c>
      <c r="G31" t="s">
        <v>6254</v>
      </c>
      <c r="H31" t="s">
        <v>6255</v>
      </c>
      <c r="I31" t="s">
        <v>6256</v>
      </c>
    </row>
    <row r="32" spans="1:9" x14ac:dyDescent="0.25">
      <c r="A32">
        <v>1031</v>
      </c>
      <c r="B32" t="s">
        <v>6257</v>
      </c>
      <c r="C32" t="s">
        <v>6218</v>
      </c>
      <c r="D32" s="3">
        <v>42705</v>
      </c>
      <c r="E32" t="s">
        <v>6097</v>
      </c>
      <c r="F32" t="s">
        <v>6258</v>
      </c>
      <c r="G32" t="s">
        <v>6259</v>
      </c>
      <c r="H32" t="s">
        <v>6260</v>
      </c>
      <c r="I32" t="s">
        <v>6261</v>
      </c>
    </row>
    <row r="33" spans="1:9" x14ac:dyDescent="0.25">
      <c r="A33">
        <v>1032</v>
      </c>
      <c r="B33" t="s">
        <v>6262</v>
      </c>
      <c r="C33" t="s">
        <v>6263</v>
      </c>
      <c r="D33" s="3">
        <v>36478</v>
      </c>
      <c r="E33" t="s">
        <v>6084</v>
      </c>
      <c r="F33" t="s">
        <v>6264</v>
      </c>
      <c r="G33" t="s">
        <v>6265</v>
      </c>
      <c r="H33">
        <f>1-662-430-6395</f>
        <v>-7486</v>
      </c>
      <c r="I33" t="s">
        <v>6266</v>
      </c>
    </row>
    <row r="34" spans="1:9" x14ac:dyDescent="0.25">
      <c r="A34">
        <v>1033</v>
      </c>
      <c r="B34" t="s">
        <v>6267</v>
      </c>
      <c r="C34" t="s">
        <v>6179</v>
      </c>
      <c r="D34" s="3">
        <v>19746</v>
      </c>
      <c r="E34" t="s">
        <v>6084</v>
      </c>
      <c r="F34" t="s">
        <v>6268</v>
      </c>
      <c r="G34" t="s">
        <v>6269</v>
      </c>
      <c r="H34" t="s">
        <v>6270</v>
      </c>
      <c r="I34" t="s">
        <v>6271</v>
      </c>
    </row>
    <row r="35" spans="1:9" x14ac:dyDescent="0.25">
      <c r="A35">
        <v>1034</v>
      </c>
      <c r="B35" t="s">
        <v>6272</v>
      </c>
      <c r="C35" t="s">
        <v>6273</v>
      </c>
      <c r="D35" s="3">
        <v>30603</v>
      </c>
      <c r="E35" t="s">
        <v>6097</v>
      </c>
      <c r="F35" t="s">
        <v>6274</v>
      </c>
      <c r="G35" t="s">
        <v>6275</v>
      </c>
      <c r="H35" t="s">
        <v>6276</v>
      </c>
      <c r="I35" t="s">
        <v>6277</v>
      </c>
    </row>
    <row r="36" spans="1:9" x14ac:dyDescent="0.25">
      <c r="A36">
        <v>1035</v>
      </c>
      <c r="B36" t="s">
        <v>6278</v>
      </c>
      <c r="C36" t="s">
        <v>6279</v>
      </c>
      <c r="D36" s="3">
        <v>8400</v>
      </c>
      <c r="E36" t="s">
        <v>6097</v>
      </c>
      <c r="F36" t="s">
        <v>6280</v>
      </c>
      <c r="G36" t="s">
        <v>6281</v>
      </c>
      <c r="H36" t="s">
        <v>6282</v>
      </c>
      <c r="I36" t="s">
        <v>6283</v>
      </c>
    </row>
    <row r="37" spans="1:9" x14ac:dyDescent="0.25">
      <c r="A37">
        <v>1036</v>
      </c>
      <c r="B37" t="s">
        <v>6284</v>
      </c>
      <c r="C37" t="s">
        <v>6285</v>
      </c>
      <c r="D37" s="3">
        <v>16188</v>
      </c>
      <c r="E37" t="s">
        <v>6097</v>
      </c>
      <c r="F37" t="s">
        <v>6286</v>
      </c>
      <c r="G37" t="s">
        <v>6287</v>
      </c>
      <c r="H37" t="s">
        <v>6288</v>
      </c>
      <c r="I37" t="s">
        <v>6289</v>
      </c>
    </row>
    <row r="38" spans="1:9" x14ac:dyDescent="0.25">
      <c r="A38">
        <v>1037</v>
      </c>
      <c r="B38" t="s">
        <v>6290</v>
      </c>
      <c r="C38" t="s">
        <v>6291</v>
      </c>
      <c r="D38" s="3">
        <v>42664</v>
      </c>
      <c r="E38" t="s">
        <v>6097</v>
      </c>
      <c r="F38" t="s">
        <v>6292</v>
      </c>
      <c r="G38" t="s">
        <v>6293</v>
      </c>
      <c r="H38" t="s">
        <v>6294</v>
      </c>
      <c r="I38" t="s">
        <v>6295</v>
      </c>
    </row>
    <row r="39" spans="1:9" x14ac:dyDescent="0.25">
      <c r="A39">
        <v>1038</v>
      </c>
      <c r="B39" t="s">
        <v>6296</v>
      </c>
      <c r="C39" t="s">
        <v>6297</v>
      </c>
      <c r="D39" s="3">
        <v>35734</v>
      </c>
      <c r="E39" t="s">
        <v>6097</v>
      </c>
      <c r="F39" t="s">
        <v>6298</v>
      </c>
      <c r="G39" t="s">
        <v>6299</v>
      </c>
      <c r="H39" t="s">
        <v>6300</v>
      </c>
      <c r="I39" t="s">
        <v>6301</v>
      </c>
    </row>
    <row r="40" spans="1:9" x14ac:dyDescent="0.25">
      <c r="A40">
        <v>1039</v>
      </c>
      <c r="B40" t="s">
        <v>6302</v>
      </c>
      <c r="C40" t="s">
        <v>6102</v>
      </c>
      <c r="D40" s="3">
        <v>10844</v>
      </c>
      <c r="E40" t="s">
        <v>6084</v>
      </c>
      <c r="F40" t="s">
        <v>6303</v>
      </c>
      <c r="G40" t="s">
        <v>6304</v>
      </c>
      <c r="H40" t="s">
        <v>6305</v>
      </c>
      <c r="I40" t="s">
        <v>6306</v>
      </c>
    </row>
    <row r="41" spans="1:9" x14ac:dyDescent="0.25">
      <c r="A41">
        <v>1040</v>
      </c>
      <c r="B41" t="s">
        <v>6307</v>
      </c>
      <c r="C41" t="s">
        <v>6103</v>
      </c>
      <c r="D41" s="3">
        <v>36156</v>
      </c>
      <c r="E41" t="s">
        <v>6097</v>
      </c>
      <c r="F41" t="s">
        <v>6308</v>
      </c>
      <c r="G41" t="s">
        <v>6309</v>
      </c>
      <c r="H41">
        <v>9276024780</v>
      </c>
      <c r="I41" t="s">
        <v>6310</v>
      </c>
    </row>
    <row r="42" spans="1:9" x14ac:dyDescent="0.25">
      <c r="A42">
        <v>1041</v>
      </c>
      <c r="B42" t="s">
        <v>6095</v>
      </c>
      <c r="C42" t="s">
        <v>6311</v>
      </c>
      <c r="D42" s="3">
        <v>38197</v>
      </c>
      <c r="E42" t="s">
        <v>6097</v>
      </c>
      <c r="F42" t="s">
        <v>6312</v>
      </c>
      <c r="G42" t="s">
        <v>6313</v>
      </c>
      <c r="H42" t="s">
        <v>6314</v>
      </c>
      <c r="I42" t="s">
        <v>6315</v>
      </c>
    </row>
    <row r="43" spans="1:9" x14ac:dyDescent="0.25">
      <c r="A43">
        <v>1042</v>
      </c>
      <c r="B43" t="s">
        <v>6316</v>
      </c>
      <c r="C43" t="s">
        <v>6317</v>
      </c>
      <c r="D43" s="3">
        <v>2846</v>
      </c>
      <c r="E43" t="s">
        <v>6097</v>
      </c>
      <c r="F43" t="s">
        <v>6318</v>
      </c>
      <c r="G43" t="s">
        <v>6319</v>
      </c>
      <c r="H43" t="s">
        <v>6320</v>
      </c>
      <c r="I43" t="s">
        <v>6321</v>
      </c>
    </row>
    <row r="44" spans="1:9" x14ac:dyDescent="0.25">
      <c r="A44">
        <v>1043</v>
      </c>
      <c r="B44" t="s">
        <v>6322</v>
      </c>
      <c r="C44" t="s">
        <v>6323</v>
      </c>
      <c r="D44" s="3">
        <v>22492</v>
      </c>
      <c r="E44" t="s">
        <v>6084</v>
      </c>
      <c r="F44" t="s">
        <v>6324</v>
      </c>
      <c r="G44" t="s">
        <v>6325</v>
      </c>
      <c r="H44" t="s">
        <v>6326</v>
      </c>
      <c r="I44" t="s">
        <v>6327</v>
      </c>
    </row>
    <row r="45" spans="1:9" x14ac:dyDescent="0.25">
      <c r="A45">
        <v>1044</v>
      </c>
      <c r="B45" t="s">
        <v>6328</v>
      </c>
      <c r="C45" t="s">
        <v>6329</v>
      </c>
      <c r="D45" s="3">
        <v>11601</v>
      </c>
      <c r="E45" t="s">
        <v>6097</v>
      </c>
      <c r="F45" t="s">
        <v>6330</v>
      </c>
      <c r="G45" t="s">
        <v>6331</v>
      </c>
      <c r="H45" t="s">
        <v>6332</v>
      </c>
      <c r="I45" t="s">
        <v>6333</v>
      </c>
    </row>
    <row r="46" spans="1:9" x14ac:dyDescent="0.25">
      <c r="A46">
        <v>1045</v>
      </c>
      <c r="B46" t="s">
        <v>6217</v>
      </c>
      <c r="C46" t="s">
        <v>6334</v>
      </c>
      <c r="D46" s="3">
        <v>23634</v>
      </c>
      <c r="E46" t="s">
        <v>6084</v>
      </c>
      <c r="F46" t="s">
        <v>6335</v>
      </c>
      <c r="G46" t="s">
        <v>6336</v>
      </c>
      <c r="H46" t="s">
        <v>6337</v>
      </c>
      <c r="I46" t="s">
        <v>6338</v>
      </c>
    </row>
    <row r="47" spans="1:9" x14ac:dyDescent="0.25">
      <c r="A47">
        <v>1046</v>
      </c>
      <c r="B47" t="s">
        <v>6339</v>
      </c>
      <c r="C47" t="s">
        <v>6340</v>
      </c>
      <c r="D47" s="3">
        <v>18075</v>
      </c>
      <c r="E47" t="s">
        <v>6084</v>
      </c>
      <c r="F47" t="s">
        <v>6341</v>
      </c>
      <c r="G47" t="s">
        <v>6342</v>
      </c>
      <c r="H47" t="s">
        <v>6343</v>
      </c>
      <c r="I47" t="s">
        <v>6344</v>
      </c>
    </row>
    <row r="48" spans="1:9" x14ac:dyDescent="0.25">
      <c r="A48">
        <v>1047</v>
      </c>
      <c r="B48" t="s">
        <v>6345</v>
      </c>
      <c r="C48" t="s">
        <v>6346</v>
      </c>
      <c r="D48" s="3">
        <v>24534</v>
      </c>
      <c r="E48" t="s">
        <v>6097</v>
      </c>
      <c r="F48" t="s">
        <v>6347</v>
      </c>
      <c r="G48" t="s">
        <v>6348</v>
      </c>
      <c r="H48" t="s">
        <v>6349</v>
      </c>
      <c r="I48" t="s">
        <v>6350</v>
      </c>
    </row>
    <row r="49" spans="1:9" x14ac:dyDescent="0.25">
      <c r="A49">
        <v>1048</v>
      </c>
      <c r="B49" t="s">
        <v>6351</v>
      </c>
      <c r="C49" t="s">
        <v>6352</v>
      </c>
      <c r="D49" s="3">
        <v>24469</v>
      </c>
      <c r="E49" t="s">
        <v>6097</v>
      </c>
      <c r="F49" t="s">
        <v>6353</v>
      </c>
      <c r="G49" t="s">
        <v>6354</v>
      </c>
      <c r="H49" t="s">
        <v>6355</v>
      </c>
      <c r="I49" t="s">
        <v>6356</v>
      </c>
    </row>
    <row r="50" spans="1:9" x14ac:dyDescent="0.25">
      <c r="A50">
        <v>1049</v>
      </c>
      <c r="B50" t="s">
        <v>6357</v>
      </c>
      <c r="C50" t="s">
        <v>6358</v>
      </c>
      <c r="D50" s="3">
        <v>14813</v>
      </c>
      <c r="E50" t="s">
        <v>6097</v>
      </c>
      <c r="F50" t="s">
        <v>6359</v>
      </c>
      <c r="G50" t="s">
        <v>6360</v>
      </c>
      <c r="H50" t="s">
        <v>6361</v>
      </c>
      <c r="I50" t="s">
        <v>6362</v>
      </c>
    </row>
    <row r="51" spans="1:9" x14ac:dyDescent="0.25">
      <c r="A51">
        <v>1050</v>
      </c>
      <c r="B51" t="s">
        <v>6363</v>
      </c>
      <c r="C51" t="s">
        <v>6364</v>
      </c>
      <c r="D51" s="3">
        <v>16079</v>
      </c>
      <c r="E51" t="s">
        <v>6097</v>
      </c>
      <c r="F51" t="s">
        <v>6365</v>
      </c>
      <c r="G51" t="s">
        <v>6366</v>
      </c>
      <c r="H51" t="s">
        <v>6367</v>
      </c>
      <c r="I51" t="s">
        <v>6368</v>
      </c>
    </row>
    <row r="52" spans="1:9" x14ac:dyDescent="0.25">
      <c r="A52">
        <v>1051</v>
      </c>
      <c r="B52" t="s">
        <v>6126</v>
      </c>
      <c r="C52" t="s">
        <v>6369</v>
      </c>
      <c r="D52" s="3">
        <v>34944</v>
      </c>
      <c r="E52" t="s">
        <v>6084</v>
      </c>
      <c r="F52" t="s">
        <v>6370</v>
      </c>
      <c r="G52" t="s">
        <v>6371</v>
      </c>
      <c r="H52" t="s">
        <v>6372</v>
      </c>
      <c r="I52" t="s">
        <v>6373</v>
      </c>
    </row>
    <row r="53" spans="1:9" x14ac:dyDescent="0.25">
      <c r="A53">
        <v>1052</v>
      </c>
      <c r="B53" t="s">
        <v>6374</v>
      </c>
      <c r="C53" t="s">
        <v>6352</v>
      </c>
      <c r="D53" s="3">
        <v>21395</v>
      </c>
      <c r="E53" t="s">
        <v>6084</v>
      </c>
      <c r="F53" t="s">
        <v>6375</v>
      </c>
      <c r="G53" t="s">
        <v>6376</v>
      </c>
      <c r="H53" t="s">
        <v>6377</v>
      </c>
      <c r="I53" t="s">
        <v>6378</v>
      </c>
    </row>
    <row r="54" spans="1:9" x14ac:dyDescent="0.25">
      <c r="A54">
        <v>1053</v>
      </c>
      <c r="B54" t="s">
        <v>6379</v>
      </c>
      <c r="C54" t="s">
        <v>6380</v>
      </c>
      <c r="D54" s="3">
        <v>7264</v>
      </c>
      <c r="E54" t="s">
        <v>6097</v>
      </c>
      <c r="F54" t="s">
        <v>6381</v>
      </c>
      <c r="G54" t="s">
        <v>6382</v>
      </c>
      <c r="H54" t="s">
        <v>6383</v>
      </c>
      <c r="I54" t="s">
        <v>6384</v>
      </c>
    </row>
    <row r="55" spans="1:9" x14ac:dyDescent="0.25">
      <c r="A55">
        <v>1054</v>
      </c>
      <c r="B55" t="s">
        <v>6385</v>
      </c>
      <c r="C55" t="s">
        <v>6386</v>
      </c>
      <c r="D55" s="3">
        <v>27922</v>
      </c>
      <c r="E55" t="s">
        <v>6097</v>
      </c>
      <c r="F55" t="s">
        <v>6387</v>
      </c>
      <c r="G55" t="s">
        <v>6388</v>
      </c>
      <c r="H55" t="s">
        <v>6389</v>
      </c>
      <c r="I55" t="s">
        <v>6390</v>
      </c>
    </row>
    <row r="56" spans="1:9" x14ac:dyDescent="0.25">
      <c r="A56">
        <v>1055</v>
      </c>
      <c r="B56" t="s">
        <v>6391</v>
      </c>
      <c r="C56" t="s">
        <v>6392</v>
      </c>
      <c r="D56" s="3">
        <v>13204</v>
      </c>
      <c r="E56" t="s">
        <v>6097</v>
      </c>
      <c r="F56" t="s">
        <v>6393</v>
      </c>
      <c r="G56" t="s">
        <v>6394</v>
      </c>
      <c r="H56" t="s">
        <v>6395</v>
      </c>
      <c r="I56" t="s">
        <v>6396</v>
      </c>
    </row>
    <row r="57" spans="1:9" x14ac:dyDescent="0.25">
      <c r="A57">
        <v>1056</v>
      </c>
      <c r="B57" t="s">
        <v>6397</v>
      </c>
      <c r="C57" t="s">
        <v>6398</v>
      </c>
      <c r="D57" s="3">
        <v>24618</v>
      </c>
      <c r="E57" t="s">
        <v>6097</v>
      </c>
      <c r="F57" t="s">
        <v>6399</v>
      </c>
      <c r="G57" t="s">
        <v>6400</v>
      </c>
      <c r="H57" t="s">
        <v>6401</v>
      </c>
      <c r="I57" t="s">
        <v>6402</v>
      </c>
    </row>
    <row r="58" spans="1:9" x14ac:dyDescent="0.25">
      <c r="A58">
        <v>1057</v>
      </c>
      <c r="B58" t="s">
        <v>6403</v>
      </c>
      <c r="C58" t="s">
        <v>6404</v>
      </c>
      <c r="D58" s="3">
        <v>35506</v>
      </c>
      <c r="E58" t="s">
        <v>6097</v>
      </c>
      <c r="F58" t="s">
        <v>6405</v>
      </c>
      <c r="G58" t="s">
        <v>6406</v>
      </c>
      <c r="H58" t="s">
        <v>6407</v>
      </c>
      <c r="I58" t="s">
        <v>6408</v>
      </c>
    </row>
    <row r="59" spans="1:9" x14ac:dyDescent="0.25">
      <c r="A59">
        <v>1058</v>
      </c>
      <c r="B59" t="s">
        <v>6409</v>
      </c>
      <c r="C59" t="s">
        <v>6410</v>
      </c>
      <c r="D59" s="3">
        <v>28336</v>
      </c>
      <c r="E59" t="s">
        <v>6097</v>
      </c>
      <c r="F59" t="s">
        <v>6411</v>
      </c>
      <c r="G59" t="s">
        <v>6412</v>
      </c>
      <c r="H59" t="s">
        <v>6413</v>
      </c>
      <c r="I59" t="s">
        <v>6414</v>
      </c>
    </row>
    <row r="60" spans="1:9" x14ac:dyDescent="0.25">
      <c r="A60">
        <v>1059</v>
      </c>
      <c r="B60" t="s">
        <v>6415</v>
      </c>
      <c r="C60" t="s">
        <v>6410</v>
      </c>
      <c r="D60" s="3">
        <v>13088</v>
      </c>
      <c r="E60" t="s">
        <v>6097</v>
      </c>
      <c r="F60" t="s">
        <v>6416</v>
      </c>
      <c r="G60" t="s">
        <v>6417</v>
      </c>
      <c r="H60" t="s">
        <v>6418</v>
      </c>
      <c r="I60" t="s">
        <v>6419</v>
      </c>
    </row>
    <row r="61" spans="1:9" x14ac:dyDescent="0.25">
      <c r="A61">
        <v>1060</v>
      </c>
      <c r="B61" t="s">
        <v>6120</v>
      </c>
      <c r="C61" t="s">
        <v>6420</v>
      </c>
      <c r="D61" s="3">
        <v>15198</v>
      </c>
      <c r="E61" t="s">
        <v>6097</v>
      </c>
      <c r="F61" t="s">
        <v>6421</v>
      </c>
      <c r="G61" t="s">
        <v>6422</v>
      </c>
      <c r="H61" t="s">
        <v>6423</v>
      </c>
      <c r="I61" t="s">
        <v>6424</v>
      </c>
    </row>
    <row r="62" spans="1:9" x14ac:dyDescent="0.25">
      <c r="A62">
        <v>1061</v>
      </c>
      <c r="B62" t="s">
        <v>6425</v>
      </c>
      <c r="C62" t="s">
        <v>6426</v>
      </c>
      <c r="D62" s="3">
        <v>21341</v>
      </c>
      <c r="E62" t="s">
        <v>6097</v>
      </c>
      <c r="F62" t="s">
        <v>6427</v>
      </c>
      <c r="G62" t="s">
        <v>6428</v>
      </c>
      <c r="H62" t="s">
        <v>6429</v>
      </c>
      <c r="I62" t="s">
        <v>6430</v>
      </c>
    </row>
    <row r="63" spans="1:9" x14ac:dyDescent="0.25">
      <c r="A63">
        <v>1062</v>
      </c>
      <c r="B63" t="s">
        <v>6431</v>
      </c>
      <c r="C63" t="s">
        <v>6432</v>
      </c>
      <c r="D63" s="3">
        <v>28658</v>
      </c>
      <c r="E63" t="s">
        <v>6084</v>
      </c>
      <c r="F63" t="s">
        <v>6433</v>
      </c>
      <c r="G63" t="s">
        <v>6434</v>
      </c>
      <c r="H63" t="s">
        <v>6435</v>
      </c>
      <c r="I63" t="s">
        <v>6436</v>
      </c>
    </row>
    <row r="64" spans="1:9" x14ac:dyDescent="0.25">
      <c r="A64">
        <v>1063</v>
      </c>
      <c r="B64" t="s">
        <v>6437</v>
      </c>
      <c r="C64" t="s">
        <v>6438</v>
      </c>
      <c r="D64" s="3">
        <v>34379</v>
      </c>
      <c r="E64" t="s">
        <v>6084</v>
      </c>
      <c r="F64" t="s">
        <v>6439</v>
      </c>
      <c r="G64" t="s">
        <v>6440</v>
      </c>
      <c r="H64" t="s">
        <v>6441</v>
      </c>
      <c r="I64" t="s">
        <v>6442</v>
      </c>
    </row>
    <row r="65" spans="1:9" x14ac:dyDescent="0.25">
      <c r="A65">
        <v>1064</v>
      </c>
      <c r="B65" t="s">
        <v>6257</v>
      </c>
      <c r="C65" t="s">
        <v>6443</v>
      </c>
      <c r="D65" s="3">
        <v>4656</v>
      </c>
      <c r="E65" t="s">
        <v>6097</v>
      </c>
      <c r="F65" t="s">
        <v>6444</v>
      </c>
      <c r="G65" t="s">
        <v>6445</v>
      </c>
      <c r="H65" t="s">
        <v>6446</v>
      </c>
      <c r="I65" t="s">
        <v>6447</v>
      </c>
    </row>
    <row r="66" spans="1:9" x14ac:dyDescent="0.25">
      <c r="A66">
        <v>1065</v>
      </c>
      <c r="B66" t="s">
        <v>6448</v>
      </c>
      <c r="C66" t="s">
        <v>6449</v>
      </c>
      <c r="D66" s="3">
        <v>25249</v>
      </c>
      <c r="E66" t="s">
        <v>6097</v>
      </c>
      <c r="F66" t="s">
        <v>6450</v>
      </c>
      <c r="G66" t="s">
        <v>6451</v>
      </c>
      <c r="H66" t="s">
        <v>6452</v>
      </c>
      <c r="I66" t="s">
        <v>6453</v>
      </c>
    </row>
    <row r="67" spans="1:9" x14ac:dyDescent="0.25">
      <c r="A67">
        <v>1066</v>
      </c>
      <c r="B67" t="s">
        <v>6120</v>
      </c>
      <c r="C67" t="s">
        <v>6454</v>
      </c>
      <c r="D67" s="3">
        <v>7370</v>
      </c>
      <c r="E67" t="s">
        <v>6097</v>
      </c>
      <c r="F67" t="s">
        <v>6455</v>
      </c>
      <c r="G67" t="s">
        <v>6456</v>
      </c>
      <c r="H67" t="s">
        <v>6457</v>
      </c>
      <c r="I67" t="s">
        <v>6458</v>
      </c>
    </row>
    <row r="68" spans="1:9" x14ac:dyDescent="0.25">
      <c r="A68">
        <v>1067</v>
      </c>
      <c r="B68" t="s">
        <v>6459</v>
      </c>
      <c r="C68" t="s">
        <v>6460</v>
      </c>
      <c r="D68" s="3">
        <v>20104</v>
      </c>
      <c r="E68" t="s">
        <v>6097</v>
      </c>
      <c r="F68" t="s">
        <v>6461</v>
      </c>
      <c r="G68" t="s">
        <v>6462</v>
      </c>
      <c r="H68" t="s">
        <v>6463</v>
      </c>
      <c r="I68" t="s">
        <v>6464</v>
      </c>
    </row>
    <row r="69" spans="1:9" x14ac:dyDescent="0.25">
      <c r="A69">
        <v>1068</v>
      </c>
      <c r="B69" t="s">
        <v>6465</v>
      </c>
      <c r="C69" t="s">
        <v>6466</v>
      </c>
      <c r="D69" s="3">
        <v>18891</v>
      </c>
      <c r="E69" t="s">
        <v>6097</v>
      </c>
      <c r="F69" t="s">
        <v>6467</v>
      </c>
      <c r="G69" t="s">
        <v>6468</v>
      </c>
      <c r="H69" t="s">
        <v>6469</v>
      </c>
      <c r="I69" t="s">
        <v>6470</v>
      </c>
    </row>
    <row r="70" spans="1:9" x14ac:dyDescent="0.25">
      <c r="A70">
        <v>1069</v>
      </c>
      <c r="B70" t="s">
        <v>6114</v>
      </c>
      <c r="C70" t="s">
        <v>6471</v>
      </c>
      <c r="D70" s="3">
        <v>23997</v>
      </c>
      <c r="E70" t="s">
        <v>6084</v>
      </c>
      <c r="F70" t="s">
        <v>6472</v>
      </c>
      <c r="G70" t="s">
        <v>6473</v>
      </c>
      <c r="H70" t="s">
        <v>6474</v>
      </c>
      <c r="I70" t="s">
        <v>6475</v>
      </c>
    </row>
    <row r="71" spans="1:9" x14ac:dyDescent="0.25">
      <c r="A71">
        <v>1070</v>
      </c>
      <c r="B71" t="s">
        <v>6102</v>
      </c>
      <c r="C71" t="s">
        <v>6476</v>
      </c>
      <c r="D71" s="3">
        <v>35794</v>
      </c>
      <c r="E71" t="s">
        <v>6097</v>
      </c>
      <c r="F71" t="s">
        <v>6477</v>
      </c>
      <c r="G71" t="s">
        <v>6478</v>
      </c>
      <c r="H71">
        <v>9719268698</v>
      </c>
      <c r="I71" t="s">
        <v>6479</v>
      </c>
    </row>
    <row r="72" spans="1:9" x14ac:dyDescent="0.25">
      <c r="A72">
        <v>1071</v>
      </c>
      <c r="B72" t="s">
        <v>6480</v>
      </c>
      <c r="C72" t="s">
        <v>6481</v>
      </c>
      <c r="D72" s="3">
        <v>32361</v>
      </c>
      <c r="E72" t="s">
        <v>6097</v>
      </c>
      <c r="F72" t="s">
        <v>6482</v>
      </c>
      <c r="G72" t="s">
        <v>6483</v>
      </c>
      <c r="H72" t="s">
        <v>6484</v>
      </c>
      <c r="I72" t="s">
        <v>6485</v>
      </c>
    </row>
    <row r="73" spans="1:9" x14ac:dyDescent="0.25">
      <c r="A73">
        <v>1072</v>
      </c>
      <c r="B73" t="s">
        <v>6486</v>
      </c>
      <c r="C73" t="s">
        <v>6487</v>
      </c>
      <c r="D73" s="3">
        <v>4470</v>
      </c>
      <c r="E73" t="s">
        <v>6097</v>
      </c>
      <c r="F73" t="s">
        <v>6488</v>
      </c>
      <c r="G73" t="s">
        <v>6489</v>
      </c>
      <c r="H73" t="s">
        <v>6490</v>
      </c>
      <c r="I73" t="s">
        <v>6491</v>
      </c>
    </row>
    <row r="74" spans="1:9" x14ac:dyDescent="0.25">
      <c r="A74">
        <v>1073</v>
      </c>
      <c r="B74" t="s">
        <v>6296</v>
      </c>
      <c r="C74" t="s">
        <v>6223</v>
      </c>
      <c r="D74" s="3">
        <v>44216</v>
      </c>
      <c r="E74" t="s">
        <v>6097</v>
      </c>
      <c r="F74" t="s">
        <v>6492</v>
      </c>
      <c r="G74" t="s">
        <v>6493</v>
      </c>
      <c r="H74" t="s">
        <v>6494</v>
      </c>
      <c r="I74" t="s">
        <v>6495</v>
      </c>
    </row>
    <row r="75" spans="1:9" x14ac:dyDescent="0.25">
      <c r="A75">
        <v>1074</v>
      </c>
      <c r="B75" t="s">
        <v>6363</v>
      </c>
      <c r="C75" t="s">
        <v>6471</v>
      </c>
      <c r="D75" s="3">
        <v>28976</v>
      </c>
      <c r="E75" t="s">
        <v>6097</v>
      </c>
      <c r="F75" t="s">
        <v>6496</v>
      </c>
      <c r="G75" t="s">
        <v>6497</v>
      </c>
      <c r="H75" t="s">
        <v>6498</v>
      </c>
      <c r="I75" t="s">
        <v>6499</v>
      </c>
    </row>
    <row r="76" spans="1:9" x14ac:dyDescent="0.25">
      <c r="A76">
        <v>1075</v>
      </c>
      <c r="B76" t="s">
        <v>6500</v>
      </c>
      <c r="C76" t="s">
        <v>6501</v>
      </c>
      <c r="D76" s="3">
        <v>29204</v>
      </c>
      <c r="E76" t="s">
        <v>6097</v>
      </c>
      <c r="F76" t="s">
        <v>6502</v>
      </c>
      <c r="G76" t="s">
        <v>6503</v>
      </c>
      <c r="H76" t="s">
        <v>6504</v>
      </c>
      <c r="I76" t="s">
        <v>6505</v>
      </c>
    </row>
    <row r="77" spans="1:9" x14ac:dyDescent="0.25">
      <c r="A77">
        <v>1076</v>
      </c>
      <c r="B77" t="s">
        <v>6082</v>
      </c>
      <c r="C77" t="s">
        <v>6506</v>
      </c>
      <c r="D77" s="3">
        <v>44918</v>
      </c>
      <c r="E77" t="s">
        <v>6084</v>
      </c>
      <c r="F77" t="s">
        <v>6507</v>
      </c>
      <c r="G77" t="s">
        <v>6508</v>
      </c>
      <c r="H77" t="s">
        <v>6509</v>
      </c>
      <c r="I77" t="s">
        <v>6510</v>
      </c>
    </row>
    <row r="78" spans="1:9" x14ac:dyDescent="0.25">
      <c r="A78">
        <v>1077</v>
      </c>
      <c r="B78" t="s">
        <v>6272</v>
      </c>
      <c r="C78" t="s">
        <v>6511</v>
      </c>
      <c r="D78" s="3">
        <v>36871</v>
      </c>
      <c r="E78" t="s">
        <v>6097</v>
      </c>
      <c r="F78" t="s">
        <v>6512</v>
      </c>
      <c r="G78" t="s">
        <v>6513</v>
      </c>
      <c r="H78" t="s">
        <v>6514</v>
      </c>
      <c r="I78" t="s">
        <v>6515</v>
      </c>
    </row>
    <row r="79" spans="1:9" x14ac:dyDescent="0.25">
      <c r="A79">
        <v>1078</v>
      </c>
      <c r="B79" t="s">
        <v>6516</v>
      </c>
      <c r="C79" t="s">
        <v>6517</v>
      </c>
      <c r="D79" s="3">
        <v>21512</v>
      </c>
      <c r="E79" t="s">
        <v>6097</v>
      </c>
      <c r="F79" t="s">
        <v>6518</v>
      </c>
      <c r="G79" t="s">
        <v>6519</v>
      </c>
      <c r="H79" t="s">
        <v>6520</v>
      </c>
      <c r="I79" t="s">
        <v>6521</v>
      </c>
    </row>
    <row r="80" spans="1:9" x14ac:dyDescent="0.25">
      <c r="A80">
        <v>1079</v>
      </c>
      <c r="B80" t="s">
        <v>6522</v>
      </c>
      <c r="C80" t="s">
        <v>6523</v>
      </c>
      <c r="D80" s="3">
        <v>38816</v>
      </c>
      <c r="E80" t="s">
        <v>6097</v>
      </c>
      <c r="F80" t="s">
        <v>6524</v>
      </c>
      <c r="G80" t="s">
        <v>6525</v>
      </c>
      <c r="H80">
        <v>7352266330</v>
      </c>
      <c r="I80" t="s">
        <v>6526</v>
      </c>
    </row>
    <row r="81" spans="1:9" x14ac:dyDescent="0.25">
      <c r="A81">
        <v>1080</v>
      </c>
      <c r="B81" t="s">
        <v>6391</v>
      </c>
      <c r="C81" t="s">
        <v>6527</v>
      </c>
      <c r="D81" s="3">
        <v>10558</v>
      </c>
      <c r="E81" t="s">
        <v>6097</v>
      </c>
      <c r="F81" t="s">
        <v>6528</v>
      </c>
      <c r="G81" t="s">
        <v>6529</v>
      </c>
      <c r="H81" t="s">
        <v>6530</v>
      </c>
      <c r="I81" t="s">
        <v>6531</v>
      </c>
    </row>
    <row r="82" spans="1:9" x14ac:dyDescent="0.25">
      <c r="A82">
        <v>1081</v>
      </c>
      <c r="B82" t="s">
        <v>6532</v>
      </c>
      <c r="C82" t="s">
        <v>6533</v>
      </c>
      <c r="D82" s="3">
        <v>6712</v>
      </c>
      <c r="E82" t="s">
        <v>6084</v>
      </c>
      <c r="F82" t="s">
        <v>6534</v>
      </c>
      <c r="G82" t="s">
        <v>6535</v>
      </c>
      <c r="H82" t="s">
        <v>6536</v>
      </c>
      <c r="I82" t="s">
        <v>6537</v>
      </c>
    </row>
    <row r="83" spans="1:9" x14ac:dyDescent="0.25">
      <c r="A83">
        <v>1082</v>
      </c>
      <c r="B83" t="s">
        <v>6538</v>
      </c>
      <c r="C83" t="s">
        <v>6523</v>
      </c>
      <c r="D83" s="3">
        <v>2913</v>
      </c>
      <c r="E83" t="s">
        <v>6084</v>
      </c>
      <c r="F83" t="s">
        <v>6539</v>
      </c>
      <c r="G83" t="s">
        <v>6540</v>
      </c>
      <c r="H83" t="s">
        <v>6541</v>
      </c>
      <c r="I83" t="s">
        <v>6542</v>
      </c>
    </row>
    <row r="84" spans="1:9" x14ac:dyDescent="0.25">
      <c r="A84">
        <v>1083</v>
      </c>
      <c r="B84" t="s">
        <v>6391</v>
      </c>
      <c r="C84" t="s">
        <v>6543</v>
      </c>
      <c r="D84" s="3">
        <v>34910</v>
      </c>
      <c r="E84" t="s">
        <v>6097</v>
      </c>
      <c r="F84" t="s">
        <v>6544</v>
      </c>
      <c r="G84" t="s">
        <v>6545</v>
      </c>
      <c r="H84" t="s">
        <v>6546</v>
      </c>
      <c r="I84" t="s">
        <v>6547</v>
      </c>
    </row>
    <row r="85" spans="1:9" x14ac:dyDescent="0.25">
      <c r="A85">
        <v>1084</v>
      </c>
      <c r="B85" t="s">
        <v>6548</v>
      </c>
      <c r="C85" t="s">
        <v>6173</v>
      </c>
      <c r="D85" s="3">
        <v>17773</v>
      </c>
      <c r="E85" t="s">
        <v>6097</v>
      </c>
      <c r="F85" t="s">
        <v>6549</v>
      </c>
      <c r="G85" t="s">
        <v>6550</v>
      </c>
      <c r="H85" t="s">
        <v>6551</v>
      </c>
      <c r="I85" t="s">
        <v>6552</v>
      </c>
    </row>
    <row r="86" spans="1:9" x14ac:dyDescent="0.25">
      <c r="A86">
        <v>1085</v>
      </c>
      <c r="B86" t="s">
        <v>6553</v>
      </c>
      <c r="C86" t="s">
        <v>6554</v>
      </c>
      <c r="D86" s="3">
        <v>39501</v>
      </c>
      <c r="E86" t="s">
        <v>6084</v>
      </c>
      <c r="F86" t="s">
        <v>6555</v>
      </c>
      <c r="G86" t="s">
        <v>6556</v>
      </c>
      <c r="H86" t="s">
        <v>6557</v>
      </c>
      <c r="I86" t="s">
        <v>6558</v>
      </c>
    </row>
    <row r="87" spans="1:9" x14ac:dyDescent="0.25">
      <c r="A87">
        <v>1086</v>
      </c>
      <c r="B87" t="s">
        <v>6559</v>
      </c>
      <c r="C87" t="s">
        <v>6560</v>
      </c>
      <c r="D87" s="3">
        <v>42612</v>
      </c>
      <c r="E87" t="s">
        <v>6084</v>
      </c>
      <c r="F87" t="s">
        <v>6561</v>
      </c>
      <c r="G87" t="s">
        <v>6562</v>
      </c>
      <c r="H87" t="s">
        <v>6563</v>
      </c>
      <c r="I87" t="s">
        <v>6564</v>
      </c>
    </row>
    <row r="88" spans="1:9" x14ac:dyDescent="0.25">
      <c r="A88">
        <v>1087</v>
      </c>
      <c r="B88" t="s">
        <v>6565</v>
      </c>
      <c r="C88" t="s">
        <v>6566</v>
      </c>
      <c r="D88" s="3">
        <v>14884</v>
      </c>
      <c r="E88" t="s">
        <v>6097</v>
      </c>
      <c r="F88" t="s">
        <v>6567</v>
      </c>
      <c r="G88" t="s">
        <v>6568</v>
      </c>
      <c r="H88" t="s">
        <v>6569</v>
      </c>
      <c r="I88" t="s">
        <v>6570</v>
      </c>
    </row>
    <row r="89" spans="1:9" x14ac:dyDescent="0.25">
      <c r="A89">
        <v>1088</v>
      </c>
      <c r="B89" t="s">
        <v>6565</v>
      </c>
      <c r="C89" t="s">
        <v>6571</v>
      </c>
      <c r="D89" s="3">
        <v>35236</v>
      </c>
      <c r="E89" t="s">
        <v>6097</v>
      </c>
      <c r="F89" t="s">
        <v>6572</v>
      </c>
      <c r="G89" t="s">
        <v>6573</v>
      </c>
      <c r="H89" t="s">
        <v>6574</v>
      </c>
      <c r="I89" t="s">
        <v>6575</v>
      </c>
    </row>
    <row r="90" spans="1:9" x14ac:dyDescent="0.25">
      <c r="A90">
        <v>1089</v>
      </c>
      <c r="B90" t="s">
        <v>6576</v>
      </c>
      <c r="C90" t="s">
        <v>6108</v>
      </c>
      <c r="D90" s="3">
        <v>31737</v>
      </c>
      <c r="E90" t="s">
        <v>6084</v>
      </c>
      <c r="F90" t="s">
        <v>6577</v>
      </c>
      <c r="G90" t="s">
        <v>6578</v>
      </c>
      <c r="H90" t="s">
        <v>6579</v>
      </c>
      <c r="I90" t="s">
        <v>6580</v>
      </c>
    </row>
    <row r="91" spans="1:9" x14ac:dyDescent="0.25">
      <c r="A91">
        <v>1090</v>
      </c>
      <c r="B91" t="s">
        <v>6115</v>
      </c>
      <c r="C91" t="s">
        <v>6581</v>
      </c>
      <c r="D91" s="3">
        <v>21637</v>
      </c>
      <c r="E91" t="s">
        <v>6084</v>
      </c>
      <c r="F91" t="s">
        <v>6582</v>
      </c>
      <c r="G91" t="s">
        <v>6583</v>
      </c>
      <c r="H91" t="s">
        <v>6584</v>
      </c>
      <c r="I91" t="s">
        <v>6585</v>
      </c>
    </row>
    <row r="92" spans="1:9" x14ac:dyDescent="0.25">
      <c r="A92">
        <v>1091</v>
      </c>
      <c r="B92" t="s">
        <v>6397</v>
      </c>
      <c r="C92" t="s">
        <v>6586</v>
      </c>
      <c r="D92" s="3">
        <v>8172</v>
      </c>
      <c r="E92" t="s">
        <v>6097</v>
      </c>
      <c r="F92" t="s">
        <v>6587</v>
      </c>
      <c r="G92" t="s">
        <v>6588</v>
      </c>
      <c r="H92" t="s">
        <v>6589</v>
      </c>
      <c r="I92" t="s">
        <v>6590</v>
      </c>
    </row>
    <row r="93" spans="1:9" x14ac:dyDescent="0.25">
      <c r="A93">
        <v>1092</v>
      </c>
      <c r="B93" t="s">
        <v>6591</v>
      </c>
      <c r="C93" t="s">
        <v>6592</v>
      </c>
      <c r="D93" s="3">
        <v>13617</v>
      </c>
      <c r="E93" t="s">
        <v>6084</v>
      </c>
      <c r="F93" t="s">
        <v>6593</v>
      </c>
      <c r="G93" t="s">
        <v>6594</v>
      </c>
      <c r="H93" t="s">
        <v>6595</v>
      </c>
      <c r="I93" t="s">
        <v>6596</v>
      </c>
    </row>
    <row r="94" spans="1:9" x14ac:dyDescent="0.25">
      <c r="A94">
        <v>1093</v>
      </c>
      <c r="B94" t="s">
        <v>6082</v>
      </c>
      <c r="C94" t="s">
        <v>6157</v>
      </c>
      <c r="D94" s="3">
        <v>43588</v>
      </c>
      <c r="E94" t="s">
        <v>6084</v>
      </c>
      <c r="F94" t="s">
        <v>6597</v>
      </c>
      <c r="G94" t="s">
        <v>6598</v>
      </c>
      <c r="H94" t="s">
        <v>6599</v>
      </c>
      <c r="I94" t="s">
        <v>6600</v>
      </c>
    </row>
    <row r="95" spans="1:9" x14ac:dyDescent="0.25">
      <c r="A95">
        <v>1094</v>
      </c>
      <c r="B95" t="s">
        <v>6257</v>
      </c>
      <c r="C95" t="s">
        <v>6601</v>
      </c>
      <c r="D95" s="3">
        <v>43447</v>
      </c>
      <c r="E95" t="s">
        <v>6097</v>
      </c>
      <c r="F95" t="s">
        <v>6602</v>
      </c>
      <c r="G95" t="s">
        <v>6603</v>
      </c>
      <c r="H95">
        <v>6499573926</v>
      </c>
      <c r="I95" t="s">
        <v>6604</v>
      </c>
    </row>
    <row r="96" spans="1:9" x14ac:dyDescent="0.25">
      <c r="A96">
        <v>1095</v>
      </c>
      <c r="B96" t="s">
        <v>6605</v>
      </c>
      <c r="C96" t="s">
        <v>6606</v>
      </c>
      <c r="D96" s="3">
        <v>42956</v>
      </c>
      <c r="E96" t="s">
        <v>6084</v>
      </c>
      <c r="F96" t="s">
        <v>6607</v>
      </c>
      <c r="G96" t="s">
        <v>6608</v>
      </c>
      <c r="H96" t="s">
        <v>6609</v>
      </c>
      <c r="I96" t="s">
        <v>6610</v>
      </c>
    </row>
    <row r="97" spans="1:9" x14ac:dyDescent="0.25">
      <c r="A97">
        <v>1096</v>
      </c>
      <c r="B97" t="s">
        <v>6611</v>
      </c>
      <c r="C97" t="s">
        <v>6612</v>
      </c>
      <c r="D97" s="3">
        <v>19031</v>
      </c>
      <c r="E97" t="s">
        <v>6084</v>
      </c>
      <c r="F97" t="s">
        <v>6613</v>
      </c>
      <c r="G97" t="s">
        <v>6614</v>
      </c>
      <c r="H97" t="s">
        <v>6615</v>
      </c>
      <c r="I97" t="s">
        <v>6616</v>
      </c>
    </row>
    <row r="98" spans="1:9" x14ac:dyDescent="0.25">
      <c r="A98">
        <v>1097</v>
      </c>
      <c r="B98" t="s">
        <v>6217</v>
      </c>
      <c r="C98" t="s">
        <v>6617</v>
      </c>
      <c r="D98" s="3">
        <v>35386</v>
      </c>
      <c r="E98" t="s">
        <v>6084</v>
      </c>
      <c r="F98" t="s">
        <v>6618</v>
      </c>
      <c r="G98" t="s">
        <v>6619</v>
      </c>
      <c r="H98" t="s">
        <v>6620</v>
      </c>
      <c r="I98" t="s">
        <v>6621</v>
      </c>
    </row>
    <row r="99" spans="1:9" x14ac:dyDescent="0.25">
      <c r="A99">
        <v>1098</v>
      </c>
      <c r="B99" t="s">
        <v>6622</v>
      </c>
      <c r="C99" t="s">
        <v>6623</v>
      </c>
      <c r="D99" s="3">
        <v>18751</v>
      </c>
      <c r="E99" t="s">
        <v>6097</v>
      </c>
      <c r="F99" t="s">
        <v>6624</v>
      </c>
      <c r="G99" t="s">
        <v>6625</v>
      </c>
      <c r="H99" t="s">
        <v>6626</v>
      </c>
      <c r="I99" t="s">
        <v>6627</v>
      </c>
    </row>
    <row r="100" spans="1:9" x14ac:dyDescent="0.25">
      <c r="A100">
        <v>1099</v>
      </c>
      <c r="B100" t="s">
        <v>6628</v>
      </c>
      <c r="C100" t="s">
        <v>6629</v>
      </c>
      <c r="D100" s="3">
        <v>12662</v>
      </c>
      <c r="E100" t="s">
        <v>6084</v>
      </c>
      <c r="F100" t="s">
        <v>6630</v>
      </c>
      <c r="G100" t="s">
        <v>6631</v>
      </c>
      <c r="H100">
        <v>9349990183</v>
      </c>
      <c r="I100" t="s">
        <v>6632</v>
      </c>
    </row>
    <row r="101" spans="1:9" x14ac:dyDescent="0.25">
      <c r="A101">
        <v>1100</v>
      </c>
      <c r="B101" t="s">
        <v>6633</v>
      </c>
      <c r="C101" t="s">
        <v>6634</v>
      </c>
      <c r="D101" s="3">
        <v>3529</v>
      </c>
      <c r="E101" t="s">
        <v>6084</v>
      </c>
      <c r="F101" t="s">
        <v>6635</v>
      </c>
      <c r="G101" t="s">
        <v>6636</v>
      </c>
      <c r="H101" t="s">
        <v>6637</v>
      </c>
      <c r="I101" t="s">
        <v>6638</v>
      </c>
    </row>
    <row r="102" spans="1:9" x14ac:dyDescent="0.25">
      <c r="A102">
        <v>1101</v>
      </c>
      <c r="B102" t="s">
        <v>6639</v>
      </c>
      <c r="C102" t="s">
        <v>6640</v>
      </c>
      <c r="D102" s="3">
        <v>6662</v>
      </c>
      <c r="E102" t="s">
        <v>6097</v>
      </c>
      <c r="F102" t="s">
        <v>6641</v>
      </c>
      <c r="G102" t="s">
        <v>6642</v>
      </c>
      <c r="H102">
        <v>9796721809</v>
      </c>
      <c r="I102" t="s">
        <v>6643</v>
      </c>
    </row>
    <row r="103" spans="1:9" x14ac:dyDescent="0.25">
      <c r="A103">
        <v>1102</v>
      </c>
      <c r="B103" t="s">
        <v>6644</v>
      </c>
      <c r="C103" t="s">
        <v>6263</v>
      </c>
      <c r="D103" s="3">
        <v>26516</v>
      </c>
      <c r="E103" t="s">
        <v>6097</v>
      </c>
      <c r="F103" t="s">
        <v>6645</v>
      </c>
      <c r="G103" t="s">
        <v>6646</v>
      </c>
      <c r="H103" t="s">
        <v>6647</v>
      </c>
      <c r="I103" t="s">
        <v>6648</v>
      </c>
    </row>
    <row r="104" spans="1:9" x14ac:dyDescent="0.25">
      <c r="A104">
        <v>1103</v>
      </c>
      <c r="B104" t="s">
        <v>6649</v>
      </c>
      <c r="C104" t="s">
        <v>6650</v>
      </c>
      <c r="D104" s="3">
        <v>29659</v>
      </c>
      <c r="E104" t="s">
        <v>6097</v>
      </c>
      <c r="F104" t="s">
        <v>6651</v>
      </c>
      <c r="G104" t="s">
        <v>6652</v>
      </c>
      <c r="H104" t="s">
        <v>6653</v>
      </c>
      <c r="I104" t="s">
        <v>6654</v>
      </c>
    </row>
    <row r="105" spans="1:9" x14ac:dyDescent="0.25">
      <c r="A105">
        <v>1104</v>
      </c>
      <c r="B105" t="s">
        <v>6655</v>
      </c>
      <c r="C105" t="s">
        <v>6656</v>
      </c>
      <c r="D105" s="3">
        <v>36994</v>
      </c>
      <c r="E105" t="s">
        <v>6097</v>
      </c>
      <c r="F105" t="s">
        <v>6657</v>
      </c>
      <c r="G105" t="s">
        <v>6658</v>
      </c>
      <c r="H105" t="s">
        <v>6659</v>
      </c>
      <c r="I105" t="s">
        <v>6660</v>
      </c>
    </row>
    <row r="106" spans="1:9" x14ac:dyDescent="0.25">
      <c r="A106">
        <v>1105</v>
      </c>
      <c r="B106" t="s">
        <v>6661</v>
      </c>
      <c r="C106" t="s">
        <v>6662</v>
      </c>
      <c r="D106" s="3">
        <v>41751</v>
      </c>
      <c r="E106" t="s">
        <v>6097</v>
      </c>
      <c r="F106" t="s">
        <v>6663</v>
      </c>
      <c r="G106" t="s">
        <v>6664</v>
      </c>
      <c r="H106" t="s">
        <v>6665</v>
      </c>
      <c r="I106" t="s">
        <v>6666</v>
      </c>
    </row>
    <row r="107" spans="1:9" x14ac:dyDescent="0.25">
      <c r="A107">
        <v>1106</v>
      </c>
      <c r="B107" t="s">
        <v>6576</v>
      </c>
      <c r="C107" t="s">
        <v>6667</v>
      </c>
      <c r="D107" s="3">
        <v>32987</v>
      </c>
      <c r="E107" t="s">
        <v>6084</v>
      </c>
      <c r="F107" t="s">
        <v>6668</v>
      </c>
      <c r="G107" t="s">
        <v>6669</v>
      </c>
      <c r="H107" t="s">
        <v>6670</v>
      </c>
      <c r="I107" t="s">
        <v>6671</v>
      </c>
    </row>
    <row r="108" spans="1:9" x14ac:dyDescent="0.25">
      <c r="A108">
        <v>1107</v>
      </c>
      <c r="B108" t="s">
        <v>6672</v>
      </c>
      <c r="C108" t="s">
        <v>6673</v>
      </c>
      <c r="D108" s="3">
        <v>7670</v>
      </c>
      <c r="E108" t="s">
        <v>6084</v>
      </c>
      <c r="F108" t="s">
        <v>6674</v>
      </c>
      <c r="G108" t="s">
        <v>6675</v>
      </c>
      <c r="H108">
        <f>1-607-825-5825</f>
        <v>-7256</v>
      </c>
      <c r="I108" t="s">
        <v>6676</v>
      </c>
    </row>
    <row r="109" spans="1:9" x14ac:dyDescent="0.25">
      <c r="A109">
        <v>1108</v>
      </c>
      <c r="B109" t="s">
        <v>6082</v>
      </c>
      <c r="C109" t="s">
        <v>6677</v>
      </c>
      <c r="D109" s="3">
        <v>13751</v>
      </c>
      <c r="E109" t="s">
        <v>6084</v>
      </c>
      <c r="F109" t="s">
        <v>6678</v>
      </c>
      <c r="G109" t="s">
        <v>6679</v>
      </c>
      <c r="H109" t="s">
        <v>6680</v>
      </c>
      <c r="I109" t="s">
        <v>6681</v>
      </c>
    </row>
    <row r="110" spans="1:9" x14ac:dyDescent="0.25">
      <c r="A110">
        <v>1109</v>
      </c>
      <c r="B110" t="s">
        <v>6649</v>
      </c>
      <c r="C110" t="s">
        <v>6682</v>
      </c>
      <c r="D110" s="3">
        <v>16615</v>
      </c>
      <c r="E110" t="s">
        <v>6097</v>
      </c>
      <c r="F110" t="s">
        <v>6683</v>
      </c>
      <c r="G110" t="s">
        <v>6684</v>
      </c>
      <c r="H110" t="s">
        <v>6685</v>
      </c>
      <c r="I110" t="s">
        <v>6686</v>
      </c>
    </row>
    <row r="111" spans="1:9" x14ac:dyDescent="0.25">
      <c r="A111">
        <v>1110</v>
      </c>
      <c r="B111" t="s">
        <v>6687</v>
      </c>
      <c r="C111" t="s">
        <v>6688</v>
      </c>
      <c r="D111" s="3">
        <v>34065</v>
      </c>
      <c r="E111" t="s">
        <v>6097</v>
      </c>
      <c r="F111" t="s">
        <v>6689</v>
      </c>
      <c r="G111" t="s">
        <v>6690</v>
      </c>
      <c r="H111" t="s">
        <v>6691</v>
      </c>
      <c r="I111" t="s">
        <v>6692</v>
      </c>
    </row>
    <row r="112" spans="1:9" x14ac:dyDescent="0.25">
      <c r="A112">
        <v>1111</v>
      </c>
      <c r="B112" t="s">
        <v>6538</v>
      </c>
      <c r="C112" t="s">
        <v>6640</v>
      </c>
      <c r="D112" s="3">
        <v>35095</v>
      </c>
      <c r="E112" t="s">
        <v>6084</v>
      </c>
      <c r="F112" t="s">
        <v>6693</v>
      </c>
      <c r="G112" t="s">
        <v>6694</v>
      </c>
      <c r="H112" t="s">
        <v>6695</v>
      </c>
      <c r="I112" t="s">
        <v>6696</v>
      </c>
    </row>
    <row r="113" spans="1:9" x14ac:dyDescent="0.25">
      <c r="A113">
        <v>1112</v>
      </c>
      <c r="B113" t="s">
        <v>6697</v>
      </c>
      <c r="C113" t="s">
        <v>6698</v>
      </c>
      <c r="D113" s="3">
        <v>33169</v>
      </c>
      <c r="E113" t="s">
        <v>6097</v>
      </c>
      <c r="F113" t="s">
        <v>6699</v>
      </c>
      <c r="G113" t="s">
        <v>6700</v>
      </c>
      <c r="H113">
        <v>4177998280</v>
      </c>
      <c r="I113" t="s">
        <v>6701</v>
      </c>
    </row>
    <row r="114" spans="1:9" x14ac:dyDescent="0.25">
      <c r="A114">
        <v>1113</v>
      </c>
      <c r="B114" t="s">
        <v>6566</v>
      </c>
      <c r="C114" t="s">
        <v>6702</v>
      </c>
      <c r="D114" s="3">
        <v>41884</v>
      </c>
      <c r="E114" t="s">
        <v>6084</v>
      </c>
      <c r="F114" t="s">
        <v>6703</v>
      </c>
      <c r="G114" t="s">
        <v>6704</v>
      </c>
      <c r="H114" t="s">
        <v>6705</v>
      </c>
      <c r="I114" t="s">
        <v>6706</v>
      </c>
    </row>
    <row r="115" spans="1:9" x14ac:dyDescent="0.25">
      <c r="A115">
        <v>1114</v>
      </c>
      <c r="B115" t="s">
        <v>6707</v>
      </c>
      <c r="C115" t="s">
        <v>6708</v>
      </c>
      <c r="D115" s="3">
        <v>3136</v>
      </c>
      <c r="E115" t="s">
        <v>6097</v>
      </c>
      <c r="F115" t="s">
        <v>6709</v>
      </c>
      <c r="G115" t="s">
        <v>6710</v>
      </c>
      <c r="H115" t="s">
        <v>6711</v>
      </c>
      <c r="I115" t="s">
        <v>6712</v>
      </c>
    </row>
    <row r="116" spans="1:9" x14ac:dyDescent="0.25">
      <c r="A116">
        <v>1115</v>
      </c>
      <c r="B116" t="s">
        <v>6713</v>
      </c>
      <c r="C116" t="s">
        <v>6714</v>
      </c>
      <c r="D116" s="3">
        <v>10229</v>
      </c>
      <c r="E116" t="s">
        <v>6097</v>
      </c>
      <c r="F116" t="s">
        <v>6715</v>
      </c>
      <c r="G116" t="s">
        <v>6716</v>
      </c>
      <c r="H116" t="s">
        <v>6717</v>
      </c>
      <c r="I116" t="s">
        <v>6718</v>
      </c>
    </row>
    <row r="117" spans="1:9" x14ac:dyDescent="0.25">
      <c r="A117">
        <v>1116</v>
      </c>
      <c r="B117" t="s">
        <v>6719</v>
      </c>
      <c r="C117" t="s">
        <v>6720</v>
      </c>
      <c r="D117" s="3">
        <v>5385</v>
      </c>
      <c r="E117" t="s">
        <v>6097</v>
      </c>
      <c r="F117" t="s">
        <v>6721</v>
      </c>
      <c r="G117" t="s">
        <v>6722</v>
      </c>
      <c r="H117" t="s">
        <v>6723</v>
      </c>
      <c r="I117" t="s">
        <v>6724</v>
      </c>
    </row>
    <row r="118" spans="1:9" x14ac:dyDescent="0.25">
      <c r="A118">
        <v>1117</v>
      </c>
      <c r="B118" t="s">
        <v>6126</v>
      </c>
      <c r="C118" t="s">
        <v>6725</v>
      </c>
      <c r="D118" s="3">
        <v>38416</v>
      </c>
      <c r="E118" t="s">
        <v>6084</v>
      </c>
      <c r="F118" t="s">
        <v>6726</v>
      </c>
      <c r="G118" t="s">
        <v>6727</v>
      </c>
      <c r="H118" t="s">
        <v>6728</v>
      </c>
      <c r="I118" t="s">
        <v>6729</v>
      </c>
    </row>
    <row r="119" spans="1:9" x14ac:dyDescent="0.25">
      <c r="A119">
        <v>1118</v>
      </c>
      <c r="B119" t="s">
        <v>6730</v>
      </c>
      <c r="C119" t="s">
        <v>6731</v>
      </c>
      <c r="D119" s="3">
        <v>17407</v>
      </c>
      <c r="E119" t="s">
        <v>6097</v>
      </c>
      <c r="F119" t="s">
        <v>6732</v>
      </c>
      <c r="G119" t="s">
        <v>6733</v>
      </c>
      <c r="H119" t="s">
        <v>6734</v>
      </c>
      <c r="I119" t="s">
        <v>6735</v>
      </c>
    </row>
    <row r="120" spans="1:9" x14ac:dyDescent="0.25">
      <c r="A120">
        <v>1119</v>
      </c>
      <c r="B120" t="s">
        <v>6576</v>
      </c>
      <c r="C120" t="s">
        <v>6736</v>
      </c>
      <c r="D120" s="3">
        <v>12507</v>
      </c>
      <c r="E120" t="s">
        <v>6084</v>
      </c>
      <c r="F120" t="s">
        <v>6737</v>
      </c>
      <c r="G120" t="s">
        <v>6738</v>
      </c>
      <c r="H120" t="s">
        <v>6739</v>
      </c>
      <c r="I120" t="s">
        <v>6740</v>
      </c>
    </row>
    <row r="121" spans="1:9" x14ac:dyDescent="0.25">
      <c r="A121">
        <v>1120</v>
      </c>
      <c r="B121" t="s">
        <v>6543</v>
      </c>
      <c r="C121" t="s">
        <v>6741</v>
      </c>
      <c r="D121" s="3">
        <v>35156</v>
      </c>
      <c r="E121" t="s">
        <v>6097</v>
      </c>
      <c r="F121" t="s">
        <v>6742</v>
      </c>
      <c r="G121" t="s">
        <v>6743</v>
      </c>
      <c r="H121">
        <f>1-350-275-5484</f>
        <v>-6108</v>
      </c>
      <c r="I121" t="s">
        <v>6744</v>
      </c>
    </row>
    <row r="122" spans="1:9" x14ac:dyDescent="0.25">
      <c r="A122">
        <v>1121</v>
      </c>
      <c r="B122" t="s">
        <v>6745</v>
      </c>
      <c r="C122" t="s">
        <v>6746</v>
      </c>
      <c r="D122" s="3">
        <v>21282</v>
      </c>
      <c r="E122" t="s">
        <v>6084</v>
      </c>
      <c r="F122" t="s">
        <v>6747</v>
      </c>
      <c r="G122" t="s">
        <v>6748</v>
      </c>
      <c r="H122" t="s">
        <v>6749</v>
      </c>
      <c r="I122" t="s">
        <v>6750</v>
      </c>
    </row>
    <row r="123" spans="1:9" x14ac:dyDescent="0.25">
      <c r="A123">
        <v>1122</v>
      </c>
      <c r="B123" t="s">
        <v>6751</v>
      </c>
      <c r="C123" t="s">
        <v>6311</v>
      </c>
      <c r="D123" s="3">
        <v>26008</v>
      </c>
      <c r="E123" t="s">
        <v>6084</v>
      </c>
      <c r="F123" t="s">
        <v>6752</v>
      </c>
      <c r="G123" t="s">
        <v>6753</v>
      </c>
      <c r="H123" t="s">
        <v>6754</v>
      </c>
      <c r="I123" t="s">
        <v>6755</v>
      </c>
    </row>
    <row r="124" spans="1:9" x14ac:dyDescent="0.25">
      <c r="A124">
        <v>1123</v>
      </c>
      <c r="B124" t="s">
        <v>6756</v>
      </c>
      <c r="C124" t="s">
        <v>6263</v>
      </c>
      <c r="D124" s="3">
        <v>22927</v>
      </c>
      <c r="E124" t="s">
        <v>6084</v>
      </c>
      <c r="F124" t="s">
        <v>6757</v>
      </c>
      <c r="G124" t="s">
        <v>6758</v>
      </c>
      <c r="H124" t="s">
        <v>6759</v>
      </c>
      <c r="I124" t="s">
        <v>6760</v>
      </c>
    </row>
    <row r="125" spans="1:9" x14ac:dyDescent="0.25">
      <c r="A125">
        <v>1124</v>
      </c>
      <c r="B125" t="s">
        <v>6761</v>
      </c>
      <c r="C125" t="s">
        <v>6762</v>
      </c>
      <c r="D125" s="3">
        <v>32223</v>
      </c>
      <c r="E125" t="s">
        <v>6097</v>
      </c>
      <c r="F125" t="s">
        <v>6763</v>
      </c>
      <c r="G125" t="s">
        <v>6764</v>
      </c>
      <c r="H125" t="s">
        <v>6765</v>
      </c>
      <c r="I125" t="s">
        <v>6766</v>
      </c>
    </row>
    <row r="126" spans="1:9" x14ac:dyDescent="0.25">
      <c r="A126">
        <v>1125</v>
      </c>
      <c r="B126" t="s">
        <v>6767</v>
      </c>
      <c r="C126" t="s">
        <v>6263</v>
      </c>
      <c r="D126" s="3">
        <v>14192</v>
      </c>
      <c r="E126" t="s">
        <v>6097</v>
      </c>
      <c r="F126" t="s">
        <v>6768</v>
      </c>
      <c r="G126" t="s">
        <v>6769</v>
      </c>
      <c r="H126" t="s">
        <v>6770</v>
      </c>
      <c r="I126" t="s">
        <v>6771</v>
      </c>
    </row>
    <row r="127" spans="1:9" x14ac:dyDescent="0.25">
      <c r="A127">
        <v>1126</v>
      </c>
      <c r="B127" t="s">
        <v>6772</v>
      </c>
      <c r="C127" t="s">
        <v>6773</v>
      </c>
      <c r="D127" s="3">
        <v>38840</v>
      </c>
      <c r="E127" t="s">
        <v>6097</v>
      </c>
      <c r="F127" t="s">
        <v>6774</v>
      </c>
      <c r="G127" t="s">
        <v>6775</v>
      </c>
      <c r="H127" t="s">
        <v>6776</v>
      </c>
      <c r="I127" t="s">
        <v>6777</v>
      </c>
    </row>
    <row r="128" spans="1:9" x14ac:dyDescent="0.25">
      <c r="A128">
        <v>1127</v>
      </c>
      <c r="B128" t="s">
        <v>6778</v>
      </c>
      <c r="C128" t="s">
        <v>6779</v>
      </c>
      <c r="D128" s="3">
        <v>27930</v>
      </c>
      <c r="E128" t="s">
        <v>6097</v>
      </c>
      <c r="F128" t="s">
        <v>6780</v>
      </c>
      <c r="G128" t="s">
        <v>6781</v>
      </c>
      <c r="H128" t="s">
        <v>6782</v>
      </c>
      <c r="I128" t="s">
        <v>6783</v>
      </c>
    </row>
    <row r="129" spans="1:9" x14ac:dyDescent="0.25">
      <c r="A129">
        <v>1128</v>
      </c>
      <c r="B129" t="s">
        <v>6784</v>
      </c>
      <c r="C129" t="s">
        <v>6103</v>
      </c>
      <c r="D129" s="3">
        <v>44775</v>
      </c>
      <c r="E129" t="s">
        <v>6084</v>
      </c>
      <c r="F129" t="s">
        <v>6785</v>
      </c>
      <c r="G129" t="s">
        <v>6786</v>
      </c>
      <c r="H129">
        <f>1-905-737-7079</f>
        <v>-8720</v>
      </c>
      <c r="I129" t="s">
        <v>6787</v>
      </c>
    </row>
    <row r="130" spans="1:9" x14ac:dyDescent="0.25">
      <c r="A130">
        <v>1129</v>
      </c>
      <c r="B130" t="s">
        <v>6516</v>
      </c>
      <c r="C130" t="s">
        <v>6788</v>
      </c>
      <c r="D130" s="3">
        <v>19930</v>
      </c>
      <c r="E130" t="s">
        <v>6084</v>
      </c>
      <c r="F130" t="s">
        <v>6789</v>
      </c>
      <c r="G130" t="s">
        <v>6790</v>
      </c>
      <c r="H130" t="s">
        <v>6791</v>
      </c>
      <c r="I130" t="s">
        <v>6792</v>
      </c>
    </row>
    <row r="131" spans="1:9" x14ac:dyDescent="0.25">
      <c r="A131">
        <v>1130</v>
      </c>
      <c r="B131" t="s">
        <v>6756</v>
      </c>
      <c r="C131" t="s">
        <v>6793</v>
      </c>
      <c r="D131" s="3">
        <v>3574</v>
      </c>
      <c r="E131" t="s">
        <v>6084</v>
      </c>
      <c r="F131" t="s">
        <v>6794</v>
      </c>
      <c r="G131" t="s">
        <v>6795</v>
      </c>
      <c r="H131" t="s">
        <v>6796</v>
      </c>
      <c r="I131" t="s">
        <v>6797</v>
      </c>
    </row>
    <row r="132" spans="1:9" x14ac:dyDescent="0.25">
      <c r="A132">
        <v>1131</v>
      </c>
      <c r="B132" t="s">
        <v>6798</v>
      </c>
      <c r="C132" t="s">
        <v>6799</v>
      </c>
      <c r="D132" s="3">
        <v>6552</v>
      </c>
      <c r="E132" t="s">
        <v>6097</v>
      </c>
      <c r="F132" t="s">
        <v>6800</v>
      </c>
      <c r="G132" t="s">
        <v>6801</v>
      </c>
      <c r="H132" t="s">
        <v>6802</v>
      </c>
      <c r="I132" t="s">
        <v>6803</v>
      </c>
    </row>
    <row r="133" spans="1:9" x14ac:dyDescent="0.25">
      <c r="A133">
        <v>1132</v>
      </c>
      <c r="B133" t="s">
        <v>6532</v>
      </c>
      <c r="C133" t="s">
        <v>6804</v>
      </c>
      <c r="D133" s="3">
        <v>17452</v>
      </c>
      <c r="E133" t="s">
        <v>6084</v>
      </c>
      <c r="F133" t="s">
        <v>6805</v>
      </c>
      <c r="G133" t="s">
        <v>6806</v>
      </c>
      <c r="H133">
        <v>9315459239</v>
      </c>
      <c r="I133" t="s">
        <v>6807</v>
      </c>
    </row>
    <row r="134" spans="1:9" x14ac:dyDescent="0.25">
      <c r="A134">
        <v>1133</v>
      </c>
      <c r="B134" t="s">
        <v>6262</v>
      </c>
      <c r="C134" t="s">
        <v>6808</v>
      </c>
      <c r="D134" s="3">
        <v>2964</v>
      </c>
      <c r="E134" t="s">
        <v>6084</v>
      </c>
      <c r="F134" t="s">
        <v>6809</v>
      </c>
      <c r="G134" t="s">
        <v>6810</v>
      </c>
      <c r="H134" t="s">
        <v>6811</v>
      </c>
      <c r="I134" t="s">
        <v>6812</v>
      </c>
    </row>
    <row r="135" spans="1:9" x14ac:dyDescent="0.25">
      <c r="A135">
        <v>1134</v>
      </c>
      <c r="B135" t="s">
        <v>6813</v>
      </c>
      <c r="C135" t="s">
        <v>6814</v>
      </c>
      <c r="D135" s="3">
        <v>36904</v>
      </c>
      <c r="E135" t="s">
        <v>6097</v>
      </c>
      <c r="F135" t="s">
        <v>6815</v>
      </c>
      <c r="G135" t="s">
        <v>6816</v>
      </c>
      <c r="H135" t="s">
        <v>6817</v>
      </c>
      <c r="I135" t="s">
        <v>6818</v>
      </c>
    </row>
    <row r="136" spans="1:9" x14ac:dyDescent="0.25">
      <c r="A136">
        <v>1135</v>
      </c>
      <c r="B136" t="s">
        <v>6819</v>
      </c>
      <c r="C136" t="s">
        <v>6820</v>
      </c>
      <c r="D136" s="3">
        <v>26745</v>
      </c>
      <c r="E136" t="s">
        <v>6084</v>
      </c>
      <c r="F136" t="s">
        <v>6821</v>
      </c>
      <c r="G136" t="s">
        <v>6822</v>
      </c>
      <c r="H136" t="s">
        <v>6823</v>
      </c>
      <c r="I136" t="s">
        <v>6824</v>
      </c>
    </row>
    <row r="137" spans="1:9" x14ac:dyDescent="0.25">
      <c r="A137">
        <v>1136</v>
      </c>
      <c r="B137" t="s">
        <v>6825</v>
      </c>
      <c r="C137" t="s">
        <v>6826</v>
      </c>
      <c r="D137" s="3">
        <v>20930</v>
      </c>
      <c r="E137" t="s">
        <v>6097</v>
      </c>
      <c r="F137" t="s">
        <v>6827</v>
      </c>
      <c r="G137" t="s">
        <v>6828</v>
      </c>
      <c r="H137" t="s">
        <v>6829</v>
      </c>
      <c r="I137" t="s">
        <v>6830</v>
      </c>
    </row>
    <row r="138" spans="1:9" x14ac:dyDescent="0.25">
      <c r="A138">
        <v>1137</v>
      </c>
      <c r="B138" t="s">
        <v>6697</v>
      </c>
      <c r="C138" t="s">
        <v>6831</v>
      </c>
      <c r="D138" s="3">
        <v>11547</v>
      </c>
      <c r="E138" t="s">
        <v>6097</v>
      </c>
      <c r="F138" t="s">
        <v>6832</v>
      </c>
      <c r="G138" t="s">
        <v>6833</v>
      </c>
      <c r="H138" t="s">
        <v>6834</v>
      </c>
      <c r="I138" t="s">
        <v>6835</v>
      </c>
    </row>
    <row r="139" spans="1:9" x14ac:dyDescent="0.25">
      <c r="A139">
        <v>1138</v>
      </c>
      <c r="B139" t="s">
        <v>6459</v>
      </c>
      <c r="C139" t="s">
        <v>6836</v>
      </c>
      <c r="D139" s="3">
        <v>44912</v>
      </c>
      <c r="E139" t="s">
        <v>6097</v>
      </c>
      <c r="F139" t="s">
        <v>6837</v>
      </c>
      <c r="G139" t="s">
        <v>6838</v>
      </c>
      <c r="H139" t="s">
        <v>6839</v>
      </c>
      <c r="I139" t="s">
        <v>6840</v>
      </c>
    </row>
    <row r="140" spans="1:9" x14ac:dyDescent="0.25">
      <c r="A140">
        <v>1139</v>
      </c>
      <c r="B140" t="s">
        <v>6089</v>
      </c>
      <c r="C140" t="s">
        <v>6560</v>
      </c>
      <c r="D140" s="3">
        <v>21330</v>
      </c>
      <c r="E140" t="s">
        <v>6084</v>
      </c>
      <c r="F140" t="s">
        <v>6841</v>
      </c>
      <c r="G140" t="s">
        <v>6842</v>
      </c>
      <c r="H140">
        <f>1-751-237-3907</f>
        <v>-4894</v>
      </c>
      <c r="I140" t="s">
        <v>6843</v>
      </c>
    </row>
    <row r="141" spans="1:9" x14ac:dyDescent="0.25">
      <c r="A141">
        <v>1140</v>
      </c>
      <c r="B141" t="s">
        <v>6784</v>
      </c>
      <c r="C141" t="s">
        <v>6844</v>
      </c>
      <c r="D141" s="3">
        <v>21051</v>
      </c>
      <c r="E141" t="s">
        <v>6084</v>
      </c>
      <c r="F141" t="s">
        <v>6845</v>
      </c>
      <c r="G141" t="s">
        <v>6846</v>
      </c>
      <c r="H141" t="s">
        <v>6847</v>
      </c>
      <c r="I141" t="s">
        <v>6848</v>
      </c>
    </row>
    <row r="142" spans="1:9" x14ac:dyDescent="0.25">
      <c r="A142">
        <v>1141</v>
      </c>
      <c r="B142" t="s">
        <v>6538</v>
      </c>
      <c r="C142" t="s">
        <v>6849</v>
      </c>
      <c r="D142" s="3">
        <v>23710</v>
      </c>
      <c r="E142" t="s">
        <v>6084</v>
      </c>
      <c r="F142" t="s">
        <v>6850</v>
      </c>
      <c r="G142" t="s">
        <v>6851</v>
      </c>
      <c r="H142" t="s">
        <v>6852</v>
      </c>
      <c r="I142" t="s">
        <v>6853</v>
      </c>
    </row>
    <row r="143" spans="1:9" x14ac:dyDescent="0.25">
      <c r="A143">
        <v>1142</v>
      </c>
      <c r="B143" t="s">
        <v>6854</v>
      </c>
      <c r="C143" t="s">
        <v>6855</v>
      </c>
      <c r="D143" s="3">
        <v>37229</v>
      </c>
      <c r="E143" t="s">
        <v>6084</v>
      </c>
      <c r="F143" t="s">
        <v>6856</v>
      </c>
      <c r="G143" t="s">
        <v>6857</v>
      </c>
      <c r="H143" t="s">
        <v>6858</v>
      </c>
      <c r="I143" t="s">
        <v>6859</v>
      </c>
    </row>
    <row r="144" spans="1:9" x14ac:dyDescent="0.25">
      <c r="A144">
        <v>1143</v>
      </c>
      <c r="B144" t="s">
        <v>6860</v>
      </c>
      <c r="C144" t="s">
        <v>6861</v>
      </c>
      <c r="D144" s="3">
        <v>8575</v>
      </c>
      <c r="E144" t="s">
        <v>6097</v>
      </c>
      <c r="F144" t="s">
        <v>6862</v>
      </c>
      <c r="G144" t="s">
        <v>6863</v>
      </c>
      <c r="H144" t="s">
        <v>6864</v>
      </c>
      <c r="I144" t="s">
        <v>6865</v>
      </c>
    </row>
    <row r="145" spans="1:9" x14ac:dyDescent="0.25">
      <c r="A145">
        <v>1144</v>
      </c>
      <c r="B145" t="s">
        <v>6267</v>
      </c>
      <c r="C145" t="s">
        <v>6554</v>
      </c>
      <c r="D145" s="3">
        <v>23531</v>
      </c>
      <c r="E145" t="s">
        <v>6084</v>
      </c>
      <c r="F145" t="s">
        <v>6866</v>
      </c>
      <c r="G145" t="s">
        <v>6867</v>
      </c>
      <c r="H145" t="s">
        <v>6868</v>
      </c>
      <c r="I145" t="s">
        <v>6869</v>
      </c>
    </row>
    <row r="146" spans="1:9" x14ac:dyDescent="0.25">
      <c r="A146">
        <v>1145</v>
      </c>
      <c r="B146" t="s">
        <v>6082</v>
      </c>
      <c r="C146" t="s">
        <v>6089</v>
      </c>
      <c r="D146" s="3">
        <v>20789</v>
      </c>
      <c r="E146" t="s">
        <v>6084</v>
      </c>
      <c r="F146" t="s">
        <v>6870</v>
      </c>
      <c r="G146" t="s">
        <v>6871</v>
      </c>
      <c r="H146" t="s">
        <v>6872</v>
      </c>
      <c r="I146" t="s">
        <v>6873</v>
      </c>
    </row>
    <row r="147" spans="1:9" x14ac:dyDescent="0.25">
      <c r="A147">
        <v>1146</v>
      </c>
      <c r="B147" t="s">
        <v>6874</v>
      </c>
      <c r="C147" t="s">
        <v>6773</v>
      </c>
      <c r="D147" s="3">
        <v>13903</v>
      </c>
      <c r="E147" t="s">
        <v>6084</v>
      </c>
      <c r="F147" t="s">
        <v>6875</v>
      </c>
      <c r="G147" t="s">
        <v>6876</v>
      </c>
      <c r="H147" t="s">
        <v>6877</v>
      </c>
      <c r="I147" t="s">
        <v>6878</v>
      </c>
    </row>
    <row r="148" spans="1:9" x14ac:dyDescent="0.25">
      <c r="A148">
        <v>1147</v>
      </c>
      <c r="B148" t="s">
        <v>6879</v>
      </c>
      <c r="C148" t="s">
        <v>6880</v>
      </c>
      <c r="D148" s="3">
        <v>37750</v>
      </c>
      <c r="E148" t="s">
        <v>6084</v>
      </c>
      <c r="F148" t="s">
        <v>6881</v>
      </c>
      <c r="G148" t="s">
        <v>6882</v>
      </c>
      <c r="H148" t="s">
        <v>6883</v>
      </c>
      <c r="I148" t="s">
        <v>6884</v>
      </c>
    </row>
    <row r="149" spans="1:9" x14ac:dyDescent="0.25">
      <c r="A149">
        <v>1148</v>
      </c>
      <c r="B149" t="s">
        <v>6611</v>
      </c>
      <c r="C149" t="s">
        <v>6885</v>
      </c>
      <c r="D149" s="3">
        <v>42452</v>
      </c>
      <c r="E149" t="s">
        <v>6084</v>
      </c>
      <c r="F149" t="s">
        <v>6886</v>
      </c>
      <c r="G149" t="s">
        <v>6887</v>
      </c>
      <c r="H149" t="s">
        <v>6888</v>
      </c>
      <c r="I149" t="s">
        <v>6889</v>
      </c>
    </row>
    <row r="150" spans="1:9" x14ac:dyDescent="0.25">
      <c r="A150">
        <v>1149</v>
      </c>
      <c r="B150" t="s">
        <v>6257</v>
      </c>
      <c r="C150" t="s">
        <v>6890</v>
      </c>
      <c r="D150" s="3">
        <v>32846</v>
      </c>
      <c r="E150" t="s">
        <v>6097</v>
      </c>
      <c r="F150" t="s">
        <v>6891</v>
      </c>
      <c r="G150" t="s">
        <v>6892</v>
      </c>
      <c r="H150" t="s">
        <v>6893</v>
      </c>
      <c r="I150" t="s">
        <v>6894</v>
      </c>
    </row>
    <row r="151" spans="1:9" x14ac:dyDescent="0.25">
      <c r="A151">
        <v>1150</v>
      </c>
      <c r="B151" t="s">
        <v>6095</v>
      </c>
      <c r="C151" t="s">
        <v>6895</v>
      </c>
      <c r="D151" s="3">
        <v>29277</v>
      </c>
      <c r="E151" t="s">
        <v>6097</v>
      </c>
      <c r="F151" t="s">
        <v>6896</v>
      </c>
      <c r="G151" t="s">
        <v>6897</v>
      </c>
      <c r="H151" t="s">
        <v>6898</v>
      </c>
      <c r="I151" t="s">
        <v>6899</v>
      </c>
    </row>
    <row r="152" spans="1:9" x14ac:dyDescent="0.25">
      <c r="A152">
        <v>1151</v>
      </c>
      <c r="B152" t="s">
        <v>6900</v>
      </c>
      <c r="C152" t="s">
        <v>6901</v>
      </c>
      <c r="D152" s="3">
        <v>15224</v>
      </c>
      <c r="E152" t="s">
        <v>6097</v>
      </c>
      <c r="F152" t="s">
        <v>6902</v>
      </c>
      <c r="G152" t="s">
        <v>6903</v>
      </c>
      <c r="H152" t="s">
        <v>6904</v>
      </c>
      <c r="I152" t="s">
        <v>6905</v>
      </c>
    </row>
    <row r="153" spans="1:9" x14ac:dyDescent="0.25">
      <c r="A153">
        <v>1152</v>
      </c>
      <c r="B153" t="s">
        <v>6538</v>
      </c>
      <c r="C153" t="s">
        <v>6906</v>
      </c>
      <c r="D153" s="3">
        <v>33380</v>
      </c>
      <c r="E153" t="s">
        <v>6084</v>
      </c>
      <c r="F153" t="s">
        <v>6907</v>
      </c>
      <c r="G153" t="s">
        <v>6908</v>
      </c>
      <c r="H153" t="s">
        <v>6909</v>
      </c>
      <c r="I153" t="s">
        <v>6910</v>
      </c>
    </row>
    <row r="154" spans="1:9" x14ac:dyDescent="0.25">
      <c r="A154">
        <v>1153</v>
      </c>
      <c r="B154" t="s">
        <v>6251</v>
      </c>
      <c r="C154" t="s">
        <v>6836</v>
      </c>
      <c r="D154" s="3">
        <v>28104</v>
      </c>
      <c r="E154" t="s">
        <v>6084</v>
      </c>
      <c r="F154" t="s">
        <v>6911</v>
      </c>
      <c r="G154" t="s">
        <v>6912</v>
      </c>
      <c r="H154" t="s">
        <v>6913</v>
      </c>
      <c r="I154" t="s">
        <v>6914</v>
      </c>
    </row>
    <row r="155" spans="1:9" x14ac:dyDescent="0.25">
      <c r="A155">
        <v>1154</v>
      </c>
      <c r="B155" t="s">
        <v>6819</v>
      </c>
      <c r="C155" t="s">
        <v>6915</v>
      </c>
      <c r="D155" s="3">
        <v>36182</v>
      </c>
      <c r="E155" t="s">
        <v>6084</v>
      </c>
      <c r="F155" t="s">
        <v>6916</v>
      </c>
      <c r="G155" t="s">
        <v>6917</v>
      </c>
      <c r="H155" t="s">
        <v>6918</v>
      </c>
      <c r="I155" t="s">
        <v>6919</v>
      </c>
    </row>
    <row r="156" spans="1:9" x14ac:dyDescent="0.25">
      <c r="A156">
        <v>1155</v>
      </c>
      <c r="B156" t="s">
        <v>6687</v>
      </c>
      <c r="C156" t="s">
        <v>6920</v>
      </c>
      <c r="D156" s="3">
        <v>34748</v>
      </c>
      <c r="E156" t="s">
        <v>6097</v>
      </c>
      <c r="F156" t="s">
        <v>6921</v>
      </c>
      <c r="G156" t="s">
        <v>6922</v>
      </c>
      <c r="H156" t="s">
        <v>6923</v>
      </c>
      <c r="I156" t="s">
        <v>6924</v>
      </c>
    </row>
    <row r="157" spans="1:9" x14ac:dyDescent="0.25">
      <c r="A157">
        <v>1156</v>
      </c>
      <c r="B157" t="s">
        <v>6925</v>
      </c>
      <c r="C157" t="s">
        <v>6890</v>
      </c>
      <c r="D157" s="3">
        <v>29412</v>
      </c>
      <c r="E157" t="s">
        <v>6097</v>
      </c>
      <c r="F157" t="s">
        <v>6926</v>
      </c>
      <c r="G157" t="s">
        <v>6927</v>
      </c>
      <c r="H157" t="s">
        <v>6928</v>
      </c>
      <c r="I157" t="s">
        <v>6929</v>
      </c>
    </row>
    <row r="158" spans="1:9" x14ac:dyDescent="0.25">
      <c r="A158">
        <v>1157</v>
      </c>
      <c r="B158" t="s">
        <v>6930</v>
      </c>
      <c r="C158" t="s">
        <v>6931</v>
      </c>
      <c r="D158" s="3">
        <v>41923</v>
      </c>
      <c r="E158" t="s">
        <v>6097</v>
      </c>
      <c r="F158" t="s">
        <v>6932</v>
      </c>
      <c r="G158" t="s">
        <v>6933</v>
      </c>
      <c r="H158" t="s">
        <v>6934</v>
      </c>
      <c r="I158" t="s">
        <v>6935</v>
      </c>
    </row>
    <row r="159" spans="1:9" x14ac:dyDescent="0.25">
      <c r="A159">
        <v>1158</v>
      </c>
      <c r="B159" t="s">
        <v>6936</v>
      </c>
      <c r="C159" t="s">
        <v>6937</v>
      </c>
      <c r="D159" s="3">
        <v>25271</v>
      </c>
      <c r="E159" t="s">
        <v>6084</v>
      </c>
      <c r="F159" t="s">
        <v>6938</v>
      </c>
      <c r="G159" t="s">
        <v>6939</v>
      </c>
      <c r="H159" t="s">
        <v>6940</v>
      </c>
      <c r="I159" t="s">
        <v>6941</v>
      </c>
    </row>
    <row r="160" spans="1:9" x14ac:dyDescent="0.25">
      <c r="A160">
        <v>1159</v>
      </c>
      <c r="B160" t="s">
        <v>6942</v>
      </c>
      <c r="C160" t="s">
        <v>6943</v>
      </c>
      <c r="D160" s="3">
        <v>30894</v>
      </c>
      <c r="E160" t="s">
        <v>6084</v>
      </c>
      <c r="F160" t="s">
        <v>6944</v>
      </c>
      <c r="G160" t="s">
        <v>6945</v>
      </c>
      <c r="H160" t="s">
        <v>6946</v>
      </c>
      <c r="I160" t="s">
        <v>6947</v>
      </c>
    </row>
    <row r="161" spans="1:9" x14ac:dyDescent="0.25">
      <c r="A161">
        <v>1160</v>
      </c>
      <c r="B161" t="s">
        <v>6948</v>
      </c>
      <c r="C161" t="s">
        <v>6949</v>
      </c>
      <c r="D161" s="3">
        <v>21348</v>
      </c>
      <c r="E161" t="s">
        <v>6097</v>
      </c>
      <c r="F161" t="s">
        <v>6950</v>
      </c>
      <c r="G161" t="s">
        <v>6951</v>
      </c>
      <c r="H161" t="s">
        <v>6952</v>
      </c>
      <c r="I161" t="s">
        <v>6953</v>
      </c>
    </row>
    <row r="162" spans="1:9" x14ac:dyDescent="0.25">
      <c r="A162">
        <v>1161</v>
      </c>
      <c r="B162" t="s">
        <v>6431</v>
      </c>
      <c r="C162" t="s">
        <v>6954</v>
      </c>
      <c r="D162" s="3">
        <v>21102</v>
      </c>
      <c r="E162" t="s">
        <v>6084</v>
      </c>
      <c r="F162" t="s">
        <v>6955</v>
      </c>
      <c r="G162" t="s">
        <v>6956</v>
      </c>
      <c r="H162">
        <f>1-523-536-214</f>
        <v>-1272</v>
      </c>
      <c r="I162" t="s">
        <v>6957</v>
      </c>
    </row>
    <row r="163" spans="1:9" x14ac:dyDescent="0.25">
      <c r="A163">
        <v>1162</v>
      </c>
      <c r="B163" t="s">
        <v>6784</v>
      </c>
      <c r="C163" t="s">
        <v>6958</v>
      </c>
      <c r="D163" s="3">
        <v>35491</v>
      </c>
      <c r="E163" t="s">
        <v>6084</v>
      </c>
      <c r="F163" t="s">
        <v>6959</v>
      </c>
      <c r="G163" t="s">
        <v>6960</v>
      </c>
      <c r="H163" t="s">
        <v>6961</v>
      </c>
      <c r="I163" t="s">
        <v>6962</v>
      </c>
    </row>
    <row r="164" spans="1:9" x14ac:dyDescent="0.25">
      <c r="A164">
        <v>1163</v>
      </c>
      <c r="B164" t="s">
        <v>6963</v>
      </c>
      <c r="C164" t="s">
        <v>6964</v>
      </c>
      <c r="D164" s="3">
        <v>21996</v>
      </c>
      <c r="E164" t="s">
        <v>6097</v>
      </c>
      <c r="F164" t="s">
        <v>6965</v>
      </c>
      <c r="G164" t="s">
        <v>6966</v>
      </c>
      <c r="H164" t="s">
        <v>6967</v>
      </c>
      <c r="I164" t="s">
        <v>6968</v>
      </c>
    </row>
    <row r="165" spans="1:9" x14ac:dyDescent="0.25">
      <c r="A165">
        <v>1164</v>
      </c>
      <c r="B165" t="s">
        <v>6633</v>
      </c>
      <c r="C165" t="s">
        <v>6969</v>
      </c>
      <c r="D165" s="3">
        <v>35355</v>
      </c>
      <c r="E165" t="s">
        <v>6084</v>
      </c>
      <c r="F165" t="s">
        <v>6970</v>
      </c>
      <c r="G165" t="s">
        <v>6971</v>
      </c>
      <c r="H165" t="s">
        <v>6972</v>
      </c>
      <c r="I165" t="s">
        <v>6973</v>
      </c>
    </row>
    <row r="166" spans="1:9" x14ac:dyDescent="0.25">
      <c r="A166">
        <v>1165</v>
      </c>
      <c r="B166" t="s">
        <v>6767</v>
      </c>
      <c r="C166" t="s">
        <v>6890</v>
      </c>
      <c r="D166" s="3">
        <v>25757</v>
      </c>
      <c r="E166" t="s">
        <v>6097</v>
      </c>
      <c r="F166" t="s">
        <v>6974</v>
      </c>
      <c r="G166" t="s">
        <v>6975</v>
      </c>
      <c r="H166" t="s">
        <v>6976</v>
      </c>
      <c r="I166" t="s">
        <v>6977</v>
      </c>
    </row>
    <row r="167" spans="1:9" x14ac:dyDescent="0.25">
      <c r="A167">
        <v>1166</v>
      </c>
      <c r="B167" t="s">
        <v>6978</v>
      </c>
      <c r="C167" t="s">
        <v>6979</v>
      </c>
      <c r="D167" s="3">
        <v>16855</v>
      </c>
      <c r="E167" t="s">
        <v>6084</v>
      </c>
      <c r="F167" t="s">
        <v>6980</v>
      </c>
      <c r="G167" t="s">
        <v>6981</v>
      </c>
      <c r="H167" t="s">
        <v>6982</v>
      </c>
      <c r="I167" t="s">
        <v>6983</v>
      </c>
    </row>
    <row r="168" spans="1:9" x14ac:dyDescent="0.25">
      <c r="A168">
        <v>1167</v>
      </c>
      <c r="B168" t="s">
        <v>6984</v>
      </c>
      <c r="C168" t="s">
        <v>6985</v>
      </c>
      <c r="D168" s="3">
        <v>19011</v>
      </c>
      <c r="E168" t="s">
        <v>6097</v>
      </c>
      <c r="F168" t="s">
        <v>6986</v>
      </c>
      <c r="G168" t="s">
        <v>6987</v>
      </c>
      <c r="H168" t="s">
        <v>6988</v>
      </c>
      <c r="I168" t="s">
        <v>6989</v>
      </c>
    </row>
    <row r="169" spans="1:9" x14ac:dyDescent="0.25">
      <c r="A169">
        <v>1168</v>
      </c>
      <c r="B169" t="s">
        <v>6990</v>
      </c>
      <c r="C169" t="s">
        <v>6991</v>
      </c>
      <c r="D169" s="3">
        <v>43736</v>
      </c>
      <c r="E169" t="s">
        <v>6084</v>
      </c>
      <c r="F169" t="s">
        <v>6992</v>
      </c>
      <c r="G169" t="s">
        <v>6993</v>
      </c>
      <c r="H169">
        <v>6477244804</v>
      </c>
      <c r="I169" t="s">
        <v>6994</v>
      </c>
    </row>
    <row r="170" spans="1:9" x14ac:dyDescent="0.25">
      <c r="A170">
        <v>1169</v>
      </c>
      <c r="B170" t="s">
        <v>6995</v>
      </c>
      <c r="C170" t="s">
        <v>6996</v>
      </c>
      <c r="D170" s="3">
        <v>23129</v>
      </c>
      <c r="E170" t="s">
        <v>6084</v>
      </c>
      <c r="F170" t="s">
        <v>6997</v>
      </c>
      <c r="G170" t="s">
        <v>6998</v>
      </c>
      <c r="H170" t="s">
        <v>6999</v>
      </c>
      <c r="I170" t="s">
        <v>7000</v>
      </c>
    </row>
    <row r="171" spans="1:9" x14ac:dyDescent="0.25">
      <c r="A171">
        <v>1170</v>
      </c>
      <c r="B171" t="s">
        <v>6082</v>
      </c>
      <c r="C171" t="s">
        <v>7001</v>
      </c>
      <c r="D171" s="3">
        <v>39810</v>
      </c>
      <c r="E171" t="s">
        <v>6084</v>
      </c>
      <c r="F171" t="s">
        <v>7002</v>
      </c>
      <c r="G171" t="s">
        <v>7003</v>
      </c>
      <c r="H171" t="s">
        <v>7004</v>
      </c>
      <c r="I171" t="s">
        <v>7005</v>
      </c>
    </row>
    <row r="172" spans="1:9" x14ac:dyDescent="0.25">
      <c r="A172">
        <v>1171</v>
      </c>
      <c r="B172" t="s">
        <v>6538</v>
      </c>
      <c r="C172" t="s">
        <v>7006</v>
      </c>
      <c r="D172" s="3">
        <v>24027</v>
      </c>
      <c r="E172" t="s">
        <v>6084</v>
      </c>
      <c r="F172" t="s">
        <v>7007</v>
      </c>
      <c r="G172" t="s">
        <v>7008</v>
      </c>
      <c r="H172">
        <v>4924720396</v>
      </c>
      <c r="I172" t="s">
        <v>7009</v>
      </c>
    </row>
    <row r="173" spans="1:9" x14ac:dyDescent="0.25">
      <c r="A173">
        <v>1172</v>
      </c>
      <c r="B173" t="s">
        <v>7010</v>
      </c>
      <c r="C173" t="s">
        <v>7011</v>
      </c>
      <c r="D173" s="3">
        <v>3874</v>
      </c>
      <c r="E173" t="s">
        <v>6097</v>
      </c>
      <c r="F173" t="s">
        <v>7012</v>
      </c>
      <c r="G173" t="s">
        <v>7013</v>
      </c>
      <c r="H173" t="s">
        <v>7014</v>
      </c>
      <c r="I173" t="s">
        <v>7015</v>
      </c>
    </row>
    <row r="174" spans="1:9" x14ac:dyDescent="0.25">
      <c r="A174">
        <v>1173</v>
      </c>
      <c r="B174" t="s">
        <v>6409</v>
      </c>
      <c r="C174" t="s">
        <v>7016</v>
      </c>
      <c r="D174" s="3">
        <v>42865</v>
      </c>
      <c r="E174" t="s">
        <v>6097</v>
      </c>
      <c r="F174" t="s">
        <v>7017</v>
      </c>
      <c r="G174" t="s">
        <v>7018</v>
      </c>
      <c r="H174" t="s">
        <v>7019</v>
      </c>
      <c r="I174" t="s">
        <v>7020</v>
      </c>
    </row>
    <row r="175" spans="1:9" x14ac:dyDescent="0.25">
      <c r="A175">
        <v>1174</v>
      </c>
      <c r="B175" t="s">
        <v>7021</v>
      </c>
      <c r="C175" t="s">
        <v>7022</v>
      </c>
      <c r="D175" s="3">
        <v>29690</v>
      </c>
      <c r="E175" t="s">
        <v>6097</v>
      </c>
      <c r="F175" t="s">
        <v>7023</v>
      </c>
      <c r="G175" t="s">
        <v>7024</v>
      </c>
      <c r="H175" t="s">
        <v>7025</v>
      </c>
      <c r="I175" t="s">
        <v>7026</v>
      </c>
    </row>
    <row r="176" spans="1:9" x14ac:dyDescent="0.25">
      <c r="A176">
        <v>1175</v>
      </c>
      <c r="B176" t="s">
        <v>6448</v>
      </c>
      <c r="C176" t="s">
        <v>6267</v>
      </c>
      <c r="D176" s="3">
        <v>16639</v>
      </c>
      <c r="E176" t="s">
        <v>6097</v>
      </c>
      <c r="F176" t="s">
        <v>7027</v>
      </c>
      <c r="G176" t="s">
        <v>7028</v>
      </c>
      <c r="H176" t="s">
        <v>7029</v>
      </c>
      <c r="I176" t="s">
        <v>7030</v>
      </c>
    </row>
    <row r="177" spans="1:9" x14ac:dyDescent="0.25">
      <c r="A177">
        <v>1176</v>
      </c>
      <c r="B177" t="s">
        <v>6459</v>
      </c>
      <c r="C177" t="s">
        <v>7031</v>
      </c>
      <c r="D177" s="3">
        <v>22872</v>
      </c>
      <c r="E177" t="s">
        <v>6097</v>
      </c>
      <c r="F177" t="s">
        <v>7032</v>
      </c>
      <c r="G177" t="s">
        <v>7033</v>
      </c>
      <c r="H177" t="s">
        <v>7034</v>
      </c>
      <c r="I177" t="s">
        <v>7035</v>
      </c>
    </row>
    <row r="178" spans="1:9" x14ac:dyDescent="0.25">
      <c r="A178">
        <v>1177</v>
      </c>
      <c r="B178" t="s">
        <v>7036</v>
      </c>
      <c r="C178" t="s">
        <v>7037</v>
      </c>
      <c r="D178" s="3">
        <v>10481</v>
      </c>
      <c r="E178" t="s">
        <v>6084</v>
      </c>
      <c r="F178" t="s">
        <v>7038</v>
      </c>
      <c r="G178" t="s">
        <v>7039</v>
      </c>
      <c r="H178" t="s">
        <v>7040</v>
      </c>
      <c r="I178" t="s">
        <v>7041</v>
      </c>
    </row>
    <row r="179" spans="1:9" x14ac:dyDescent="0.25">
      <c r="A179">
        <v>1178</v>
      </c>
      <c r="B179" t="s">
        <v>6291</v>
      </c>
      <c r="C179" t="s">
        <v>7042</v>
      </c>
      <c r="D179" s="3">
        <v>3956</v>
      </c>
      <c r="E179" t="s">
        <v>6097</v>
      </c>
      <c r="F179" t="s">
        <v>7043</v>
      </c>
      <c r="G179" t="s">
        <v>7044</v>
      </c>
      <c r="H179" t="s">
        <v>7045</v>
      </c>
      <c r="I179" t="s">
        <v>7046</v>
      </c>
    </row>
    <row r="180" spans="1:9" x14ac:dyDescent="0.25">
      <c r="A180">
        <v>1179</v>
      </c>
      <c r="B180" t="s">
        <v>7047</v>
      </c>
      <c r="C180" t="s">
        <v>6358</v>
      </c>
      <c r="D180" s="3">
        <v>8428</v>
      </c>
      <c r="E180" t="s">
        <v>6097</v>
      </c>
      <c r="F180" t="s">
        <v>7048</v>
      </c>
      <c r="G180" t="s">
        <v>7049</v>
      </c>
      <c r="H180" t="s">
        <v>7050</v>
      </c>
      <c r="I180" t="s">
        <v>7051</v>
      </c>
    </row>
    <row r="181" spans="1:9" x14ac:dyDescent="0.25">
      <c r="A181">
        <v>1180</v>
      </c>
      <c r="B181" t="s">
        <v>6339</v>
      </c>
      <c r="C181" t="s">
        <v>7052</v>
      </c>
      <c r="D181" s="3">
        <v>32691</v>
      </c>
      <c r="E181" t="s">
        <v>6084</v>
      </c>
      <c r="F181" t="s">
        <v>7053</v>
      </c>
      <c r="G181" t="s">
        <v>7054</v>
      </c>
      <c r="H181">
        <f>1-706-494-6432</f>
        <v>-7631</v>
      </c>
      <c r="I181" t="s">
        <v>7055</v>
      </c>
    </row>
    <row r="182" spans="1:9" x14ac:dyDescent="0.25">
      <c r="A182">
        <v>1181</v>
      </c>
      <c r="B182" t="s">
        <v>7056</v>
      </c>
      <c r="C182" t="s">
        <v>7057</v>
      </c>
      <c r="D182" s="3">
        <v>44621</v>
      </c>
      <c r="E182" t="s">
        <v>6097</v>
      </c>
      <c r="F182" t="s">
        <v>7058</v>
      </c>
      <c r="G182" t="s">
        <v>7059</v>
      </c>
      <c r="H182" t="s">
        <v>7060</v>
      </c>
      <c r="I182" t="s">
        <v>7061</v>
      </c>
    </row>
    <row r="183" spans="1:9" x14ac:dyDescent="0.25">
      <c r="A183">
        <v>1182</v>
      </c>
      <c r="B183" t="s">
        <v>7062</v>
      </c>
      <c r="C183" t="s">
        <v>7063</v>
      </c>
      <c r="D183" s="3">
        <v>41574</v>
      </c>
      <c r="E183" t="s">
        <v>6097</v>
      </c>
      <c r="F183" t="s">
        <v>7064</v>
      </c>
      <c r="G183" t="s">
        <v>7065</v>
      </c>
      <c r="H183" t="s">
        <v>7066</v>
      </c>
      <c r="I183" t="s">
        <v>7067</v>
      </c>
    </row>
    <row r="184" spans="1:9" x14ac:dyDescent="0.25">
      <c r="A184">
        <v>1183</v>
      </c>
      <c r="B184" t="s">
        <v>6217</v>
      </c>
      <c r="C184" t="s">
        <v>7068</v>
      </c>
      <c r="D184" s="3">
        <v>44714</v>
      </c>
      <c r="E184" t="s">
        <v>6084</v>
      </c>
      <c r="F184" t="s">
        <v>7069</v>
      </c>
      <c r="G184" t="s">
        <v>7070</v>
      </c>
      <c r="H184" t="s">
        <v>7071</v>
      </c>
      <c r="I184" t="s">
        <v>7072</v>
      </c>
    </row>
    <row r="185" spans="1:9" x14ac:dyDescent="0.25">
      <c r="A185">
        <v>1184</v>
      </c>
      <c r="B185" t="s">
        <v>6278</v>
      </c>
      <c r="C185" t="s">
        <v>6115</v>
      </c>
      <c r="D185" s="3">
        <v>34307</v>
      </c>
      <c r="E185" t="s">
        <v>6097</v>
      </c>
      <c r="F185" t="s">
        <v>7073</v>
      </c>
      <c r="G185" t="s">
        <v>7074</v>
      </c>
      <c r="H185" t="s">
        <v>7075</v>
      </c>
      <c r="I185" t="s">
        <v>7076</v>
      </c>
    </row>
    <row r="186" spans="1:9" x14ac:dyDescent="0.25">
      <c r="A186">
        <v>1185</v>
      </c>
      <c r="B186" t="s">
        <v>6565</v>
      </c>
      <c r="C186" t="s">
        <v>7077</v>
      </c>
      <c r="D186" s="3">
        <v>41169</v>
      </c>
      <c r="E186" t="s">
        <v>6097</v>
      </c>
      <c r="F186" t="s">
        <v>7078</v>
      </c>
      <c r="G186" t="s">
        <v>7079</v>
      </c>
      <c r="H186" t="s">
        <v>7080</v>
      </c>
      <c r="I186" t="s">
        <v>7081</v>
      </c>
    </row>
    <row r="187" spans="1:9" x14ac:dyDescent="0.25">
      <c r="A187">
        <v>1186</v>
      </c>
      <c r="B187" t="s">
        <v>7082</v>
      </c>
      <c r="C187" t="s">
        <v>7083</v>
      </c>
      <c r="D187" s="3">
        <v>28858</v>
      </c>
      <c r="E187" t="s">
        <v>6097</v>
      </c>
      <c r="F187" t="s">
        <v>7084</v>
      </c>
      <c r="G187" t="s">
        <v>7085</v>
      </c>
      <c r="H187" t="s">
        <v>7086</v>
      </c>
      <c r="I187" t="s">
        <v>7087</v>
      </c>
    </row>
    <row r="188" spans="1:9" x14ac:dyDescent="0.25">
      <c r="A188">
        <v>1187</v>
      </c>
      <c r="B188" t="s">
        <v>7088</v>
      </c>
      <c r="C188" t="s">
        <v>6184</v>
      </c>
      <c r="D188" s="3">
        <v>17024</v>
      </c>
      <c r="E188" t="s">
        <v>6084</v>
      </c>
      <c r="F188" t="s">
        <v>7089</v>
      </c>
      <c r="G188" t="s">
        <v>7090</v>
      </c>
      <c r="H188" t="s">
        <v>7091</v>
      </c>
      <c r="I188" t="s">
        <v>7092</v>
      </c>
    </row>
    <row r="189" spans="1:9" x14ac:dyDescent="0.25">
      <c r="A189">
        <v>1188</v>
      </c>
      <c r="B189" t="s">
        <v>7093</v>
      </c>
      <c r="C189" t="s">
        <v>6471</v>
      </c>
      <c r="D189" s="3">
        <v>5593</v>
      </c>
      <c r="E189" t="s">
        <v>6097</v>
      </c>
      <c r="F189" t="s">
        <v>7094</v>
      </c>
      <c r="G189" t="s">
        <v>7095</v>
      </c>
      <c r="H189" t="s">
        <v>7096</v>
      </c>
      <c r="I189" t="s">
        <v>7097</v>
      </c>
    </row>
    <row r="190" spans="1:9" x14ac:dyDescent="0.25">
      <c r="A190">
        <v>1189</v>
      </c>
      <c r="B190" t="s">
        <v>7098</v>
      </c>
      <c r="C190" t="s">
        <v>7099</v>
      </c>
      <c r="D190" s="3">
        <v>17853</v>
      </c>
      <c r="E190" t="s">
        <v>6097</v>
      </c>
      <c r="F190" t="s">
        <v>7100</v>
      </c>
      <c r="G190" t="s">
        <v>7101</v>
      </c>
      <c r="H190" t="s">
        <v>7102</v>
      </c>
      <c r="I190" t="s">
        <v>7103</v>
      </c>
    </row>
    <row r="191" spans="1:9" x14ac:dyDescent="0.25">
      <c r="A191">
        <v>1190</v>
      </c>
      <c r="B191" t="s">
        <v>7104</v>
      </c>
      <c r="C191" t="s">
        <v>6460</v>
      </c>
      <c r="D191" s="3">
        <v>32034</v>
      </c>
      <c r="E191" t="s">
        <v>6084</v>
      </c>
      <c r="F191" t="s">
        <v>7105</v>
      </c>
      <c r="G191" t="s">
        <v>7106</v>
      </c>
      <c r="H191" t="s">
        <v>7107</v>
      </c>
      <c r="I191" t="s">
        <v>7108</v>
      </c>
    </row>
    <row r="192" spans="1:9" x14ac:dyDescent="0.25">
      <c r="A192">
        <v>1191</v>
      </c>
      <c r="B192" t="s">
        <v>6089</v>
      </c>
      <c r="C192" t="s">
        <v>7109</v>
      </c>
      <c r="D192" s="3">
        <v>8150</v>
      </c>
      <c r="E192" t="s">
        <v>6084</v>
      </c>
      <c r="F192" t="s">
        <v>7110</v>
      </c>
      <c r="G192" t="s">
        <v>7111</v>
      </c>
      <c r="H192">
        <f>1-946-385-1494</f>
        <v>-2824</v>
      </c>
      <c r="I192" t="s">
        <v>7112</v>
      </c>
    </row>
    <row r="193" spans="1:9" x14ac:dyDescent="0.25">
      <c r="A193">
        <v>1192</v>
      </c>
      <c r="B193" t="s">
        <v>7113</v>
      </c>
      <c r="C193" t="s">
        <v>7114</v>
      </c>
      <c r="D193" s="3">
        <v>41596</v>
      </c>
      <c r="E193" t="s">
        <v>6097</v>
      </c>
      <c r="F193" t="s">
        <v>7115</v>
      </c>
      <c r="G193" t="s">
        <v>7116</v>
      </c>
      <c r="H193" t="s">
        <v>7117</v>
      </c>
      <c r="I193" t="s">
        <v>7118</v>
      </c>
    </row>
    <row r="194" spans="1:9" x14ac:dyDescent="0.25">
      <c r="A194">
        <v>1193</v>
      </c>
      <c r="B194" t="s">
        <v>7119</v>
      </c>
      <c r="C194" t="s">
        <v>7120</v>
      </c>
      <c r="D194" s="3">
        <v>8705</v>
      </c>
      <c r="E194" t="s">
        <v>6097</v>
      </c>
      <c r="F194" t="s">
        <v>7121</v>
      </c>
      <c r="G194" t="s">
        <v>7122</v>
      </c>
      <c r="H194" t="s">
        <v>7123</v>
      </c>
      <c r="I194" t="s">
        <v>7124</v>
      </c>
    </row>
    <row r="195" spans="1:9" x14ac:dyDescent="0.25">
      <c r="A195">
        <v>1194</v>
      </c>
      <c r="B195" t="s">
        <v>7125</v>
      </c>
      <c r="C195" t="s">
        <v>7126</v>
      </c>
      <c r="D195" s="3">
        <v>3566</v>
      </c>
      <c r="E195" t="s">
        <v>6084</v>
      </c>
      <c r="F195" t="s">
        <v>7127</v>
      </c>
      <c r="G195" t="s">
        <v>7128</v>
      </c>
      <c r="H195" t="s">
        <v>7129</v>
      </c>
      <c r="I195" t="s">
        <v>7130</v>
      </c>
    </row>
    <row r="196" spans="1:9" x14ac:dyDescent="0.25">
      <c r="A196">
        <v>1195</v>
      </c>
      <c r="B196" t="s">
        <v>6257</v>
      </c>
      <c r="C196" t="s">
        <v>7131</v>
      </c>
      <c r="D196" s="3">
        <v>6623</v>
      </c>
      <c r="E196" t="s">
        <v>6097</v>
      </c>
      <c r="F196" t="s">
        <v>7132</v>
      </c>
      <c r="G196" t="s">
        <v>7133</v>
      </c>
      <c r="H196" t="s">
        <v>7134</v>
      </c>
      <c r="I196" t="s">
        <v>7135</v>
      </c>
    </row>
    <row r="197" spans="1:9" x14ac:dyDescent="0.25">
      <c r="A197">
        <v>1196</v>
      </c>
      <c r="B197" t="s">
        <v>7136</v>
      </c>
      <c r="C197" t="s">
        <v>7137</v>
      </c>
      <c r="D197" s="3">
        <v>14755</v>
      </c>
      <c r="E197" t="s">
        <v>6084</v>
      </c>
      <c r="F197" t="s">
        <v>7138</v>
      </c>
      <c r="G197" t="s">
        <v>7139</v>
      </c>
      <c r="H197" t="s">
        <v>7140</v>
      </c>
      <c r="I197" t="s">
        <v>7141</v>
      </c>
    </row>
    <row r="198" spans="1:9" x14ac:dyDescent="0.25">
      <c r="A198">
        <v>1197</v>
      </c>
      <c r="B198" t="s">
        <v>7142</v>
      </c>
      <c r="C198" t="s">
        <v>7143</v>
      </c>
      <c r="D198" s="3">
        <v>7866</v>
      </c>
      <c r="E198" t="s">
        <v>6084</v>
      </c>
      <c r="F198" t="s">
        <v>7144</v>
      </c>
      <c r="G198" t="s">
        <v>7145</v>
      </c>
      <c r="H198">
        <v>5297320042</v>
      </c>
      <c r="I198" t="s">
        <v>7146</v>
      </c>
    </row>
    <row r="199" spans="1:9" x14ac:dyDescent="0.25">
      <c r="A199">
        <v>1198</v>
      </c>
      <c r="B199" t="s">
        <v>7147</v>
      </c>
      <c r="C199" t="s">
        <v>7148</v>
      </c>
      <c r="D199" s="3">
        <v>36268</v>
      </c>
      <c r="E199" t="s">
        <v>6097</v>
      </c>
      <c r="F199" t="s">
        <v>7149</v>
      </c>
      <c r="G199" t="s">
        <v>7150</v>
      </c>
      <c r="H199" t="s">
        <v>7151</v>
      </c>
      <c r="I199" t="s">
        <v>7152</v>
      </c>
    </row>
    <row r="200" spans="1:9" x14ac:dyDescent="0.25">
      <c r="A200">
        <v>1199</v>
      </c>
      <c r="B200" t="s">
        <v>6516</v>
      </c>
      <c r="C200" t="s">
        <v>6102</v>
      </c>
      <c r="D200" s="3">
        <v>41793</v>
      </c>
      <c r="E200" t="s">
        <v>6084</v>
      </c>
      <c r="F200" t="s">
        <v>7153</v>
      </c>
      <c r="G200" t="s">
        <v>7154</v>
      </c>
      <c r="H200" t="s">
        <v>7155</v>
      </c>
      <c r="I200" t="s">
        <v>7156</v>
      </c>
    </row>
    <row r="201" spans="1:9" x14ac:dyDescent="0.25">
      <c r="A201">
        <v>1200</v>
      </c>
      <c r="B201" t="s">
        <v>6874</v>
      </c>
      <c r="C201" t="s">
        <v>7157</v>
      </c>
      <c r="D201" s="3">
        <v>37985</v>
      </c>
      <c r="E201" t="s">
        <v>6084</v>
      </c>
      <c r="F201" t="s">
        <v>7158</v>
      </c>
      <c r="G201" t="s">
        <v>7159</v>
      </c>
      <c r="H201">
        <v>8566844803</v>
      </c>
      <c r="I201" t="s">
        <v>7160</v>
      </c>
    </row>
    <row r="202" spans="1:9" x14ac:dyDescent="0.25">
      <c r="A202">
        <v>1201</v>
      </c>
      <c r="B202" t="s">
        <v>7161</v>
      </c>
      <c r="C202" t="s">
        <v>7162</v>
      </c>
      <c r="D202" s="3">
        <v>6285</v>
      </c>
      <c r="E202" t="s">
        <v>6084</v>
      </c>
      <c r="F202" t="s">
        <v>7163</v>
      </c>
      <c r="G202" t="s">
        <v>7164</v>
      </c>
      <c r="H202">
        <v>9965492422</v>
      </c>
      <c r="I202" t="s">
        <v>7165</v>
      </c>
    </row>
    <row r="203" spans="1:9" x14ac:dyDescent="0.25">
      <c r="A203">
        <v>1202</v>
      </c>
      <c r="B203" t="s">
        <v>7166</v>
      </c>
      <c r="C203" t="s">
        <v>7167</v>
      </c>
      <c r="D203" s="3">
        <v>20043</v>
      </c>
      <c r="E203" t="s">
        <v>6097</v>
      </c>
      <c r="F203" t="s">
        <v>7168</v>
      </c>
      <c r="G203" t="s">
        <v>7169</v>
      </c>
      <c r="H203" t="s">
        <v>7170</v>
      </c>
      <c r="I203" t="s">
        <v>7171</v>
      </c>
    </row>
    <row r="204" spans="1:9" x14ac:dyDescent="0.25">
      <c r="A204">
        <v>1203</v>
      </c>
      <c r="B204" t="s">
        <v>6392</v>
      </c>
      <c r="C204" t="s">
        <v>7172</v>
      </c>
      <c r="D204" s="3">
        <v>11172</v>
      </c>
      <c r="E204" t="s">
        <v>6097</v>
      </c>
      <c r="F204" t="s">
        <v>7173</v>
      </c>
      <c r="G204" t="s">
        <v>7174</v>
      </c>
      <c r="H204" t="s">
        <v>7175</v>
      </c>
      <c r="I204" t="s">
        <v>7176</v>
      </c>
    </row>
    <row r="205" spans="1:9" x14ac:dyDescent="0.25">
      <c r="A205">
        <v>1204</v>
      </c>
      <c r="B205" t="s">
        <v>6251</v>
      </c>
      <c r="C205" t="s">
        <v>7177</v>
      </c>
      <c r="D205" s="3">
        <v>24518</v>
      </c>
      <c r="E205" t="s">
        <v>6084</v>
      </c>
      <c r="F205" t="s">
        <v>7178</v>
      </c>
      <c r="G205" t="s">
        <v>7179</v>
      </c>
      <c r="H205" t="s">
        <v>7180</v>
      </c>
      <c r="I205" t="s">
        <v>7181</v>
      </c>
    </row>
    <row r="206" spans="1:9" x14ac:dyDescent="0.25">
      <c r="A206">
        <v>1205</v>
      </c>
      <c r="B206" t="s">
        <v>6082</v>
      </c>
      <c r="C206" t="s">
        <v>7182</v>
      </c>
      <c r="D206" s="3">
        <v>40804</v>
      </c>
      <c r="E206" t="s">
        <v>6084</v>
      </c>
      <c r="F206" t="s">
        <v>7183</v>
      </c>
      <c r="G206" t="s">
        <v>7184</v>
      </c>
      <c r="H206" t="s">
        <v>7185</v>
      </c>
      <c r="I206" t="s">
        <v>7186</v>
      </c>
    </row>
    <row r="207" spans="1:9" x14ac:dyDescent="0.25">
      <c r="A207">
        <v>1206</v>
      </c>
      <c r="B207" t="s">
        <v>7187</v>
      </c>
      <c r="C207" t="s">
        <v>7188</v>
      </c>
      <c r="D207" s="3">
        <v>37450</v>
      </c>
      <c r="E207" t="s">
        <v>6084</v>
      </c>
      <c r="F207" t="s">
        <v>7189</v>
      </c>
      <c r="G207" t="s">
        <v>7190</v>
      </c>
      <c r="H207" t="s">
        <v>7191</v>
      </c>
      <c r="I207" t="s">
        <v>7192</v>
      </c>
    </row>
    <row r="208" spans="1:9" x14ac:dyDescent="0.25">
      <c r="A208">
        <v>1207</v>
      </c>
      <c r="B208" t="s">
        <v>6199</v>
      </c>
      <c r="C208" t="s">
        <v>7193</v>
      </c>
      <c r="D208" s="3">
        <v>18538</v>
      </c>
      <c r="E208" t="s">
        <v>6097</v>
      </c>
      <c r="F208" t="s">
        <v>7194</v>
      </c>
      <c r="G208" t="s">
        <v>7195</v>
      </c>
      <c r="H208" t="s">
        <v>7196</v>
      </c>
      <c r="I208" t="s">
        <v>7197</v>
      </c>
    </row>
    <row r="209" spans="1:9" x14ac:dyDescent="0.25">
      <c r="A209">
        <v>1208</v>
      </c>
      <c r="B209" t="s">
        <v>7198</v>
      </c>
      <c r="C209" t="s">
        <v>7199</v>
      </c>
      <c r="D209" s="3">
        <v>34049</v>
      </c>
      <c r="E209" t="s">
        <v>6084</v>
      </c>
      <c r="F209" t="s">
        <v>7200</v>
      </c>
      <c r="G209" t="s">
        <v>7201</v>
      </c>
      <c r="H209" t="s">
        <v>7202</v>
      </c>
      <c r="I209" t="s">
        <v>7203</v>
      </c>
    </row>
    <row r="210" spans="1:9" x14ac:dyDescent="0.25">
      <c r="A210">
        <v>1209</v>
      </c>
      <c r="B210" t="s">
        <v>6661</v>
      </c>
      <c r="C210" t="s">
        <v>7022</v>
      </c>
      <c r="D210" s="3">
        <v>3607</v>
      </c>
      <c r="E210" t="s">
        <v>6097</v>
      </c>
      <c r="F210" t="s">
        <v>7204</v>
      </c>
      <c r="G210" t="s">
        <v>7205</v>
      </c>
      <c r="H210">
        <v>9224607610</v>
      </c>
      <c r="I210" t="s">
        <v>7206</v>
      </c>
    </row>
    <row r="211" spans="1:9" x14ac:dyDescent="0.25">
      <c r="A211">
        <v>1210</v>
      </c>
      <c r="B211" t="s">
        <v>6245</v>
      </c>
      <c r="C211" t="s">
        <v>7207</v>
      </c>
      <c r="D211" s="3">
        <v>3306</v>
      </c>
      <c r="E211" t="s">
        <v>6084</v>
      </c>
      <c r="F211" t="s">
        <v>7208</v>
      </c>
      <c r="G211" t="s">
        <v>7209</v>
      </c>
      <c r="H211" t="s">
        <v>7210</v>
      </c>
      <c r="I211" t="s">
        <v>7211</v>
      </c>
    </row>
    <row r="212" spans="1:9" x14ac:dyDescent="0.25">
      <c r="A212">
        <v>1211</v>
      </c>
      <c r="B212" t="s">
        <v>6697</v>
      </c>
      <c r="C212" t="s">
        <v>7212</v>
      </c>
      <c r="D212" s="3">
        <v>23443</v>
      </c>
      <c r="E212" t="s">
        <v>6097</v>
      </c>
      <c r="F212" t="s">
        <v>7213</v>
      </c>
      <c r="G212" t="s">
        <v>7214</v>
      </c>
      <c r="H212">
        <f>1-350-793-3828</f>
        <v>-4970</v>
      </c>
      <c r="I212" t="s">
        <v>7215</v>
      </c>
    </row>
    <row r="213" spans="1:9" x14ac:dyDescent="0.25">
      <c r="A213">
        <v>1212</v>
      </c>
      <c r="B213" t="s">
        <v>6228</v>
      </c>
      <c r="C213" t="s">
        <v>6323</v>
      </c>
      <c r="D213" s="3">
        <v>5599</v>
      </c>
      <c r="E213" t="s">
        <v>6084</v>
      </c>
      <c r="F213" t="s">
        <v>7216</v>
      </c>
      <c r="G213" t="s">
        <v>7217</v>
      </c>
      <c r="H213">
        <v>3996866818</v>
      </c>
      <c r="I213" t="s">
        <v>7218</v>
      </c>
    </row>
    <row r="214" spans="1:9" x14ac:dyDescent="0.25">
      <c r="A214">
        <v>1213</v>
      </c>
      <c r="B214" t="s">
        <v>6138</v>
      </c>
      <c r="C214" t="s">
        <v>6460</v>
      </c>
      <c r="D214" s="3">
        <v>12809</v>
      </c>
      <c r="E214" t="s">
        <v>6084</v>
      </c>
      <c r="F214" t="s">
        <v>7219</v>
      </c>
      <c r="G214" t="s">
        <v>7220</v>
      </c>
      <c r="H214" t="s">
        <v>7221</v>
      </c>
      <c r="I214" t="s">
        <v>7222</v>
      </c>
    </row>
    <row r="215" spans="1:9" x14ac:dyDescent="0.25">
      <c r="A215">
        <v>1214</v>
      </c>
      <c r="B215" t="s">
        <v>7223</v>
      </c>
      <c r="C215" t="s">
        <v>7224</v>
      </c>
      <c r="D215" s="3">
        <v>12715</v>
      </c>
      <c r="E215" t="s">
        <v>6084</v>
      </c>
      <c r="F215" t="s">
        <v>7225</v>
      </c>
      <c r="G215" t="s">
        <v>7226</v>
      </c>
      <c r="H215" t="s">
        <v>7227</v>
      </c>
      <c r="I215" t="s">
        <v>7228</v>
      </c>
    </row>
    <row r="216" spans="1:9" x14ac:dyDescent="0.25">
      <c r="A216">
        <v>1215</v>
      </c>
      <c r="B216" t="s">
        <v>6538</v>
      </c>
      <c r="C216" t="s">
        <v>6476</v>
      </c>
      <c r="D216" s="3">
        <v>44995</v>
      </c>
      <c r="E216" t="s">
        <v>6084</v>
      </c>
      <c r="F216" t="s">
        <v>7229</v>
      </c>
      <c r="G216" t="s">
        <v>7230</v>
      </c>
      <c r="H216" t="s">
        <v>7231</v>
      </c>
      <c r="I216" t="s">
        <v>7232</v>
      </c>
    </row>
    <row r="217" spans="1:9" x14ac:dyDescent="0.25">
      <c r="A217">
        <v>1216</v>
      </c>
      <c r="B217" t="s">
        <v>6257</v>
      </c>
      <c r="C217" t="s">
        <v>7233</v>
      </c>
      <c r="D217" s="3">
        <v>32593</v>
      </c>
      <c r="E217" t="s">
        <v>6097</v>
      </c>
      <c r="F217" t="s">
        <v>7234</v>
      </c>
      <c r="G217" t="s">
        <v>7235</v>
      </c>
      <c r="H217" t="s">
        <v>7236</v>
      </c>
      <c r="I217" t="s">
        <v>7237</v>
      </c>
    </row>
    <row r="218" spans="1:9" x14ac:dyDescent="0.25">
      <c r="A218">
        <v>1217</v>
      </c>
      <c r="B218" t="s">
        <v>6272</v>
      </c>
      <c r="C218" t="s">
        <v>7238</v>
      </c>
      <c r="D218" s="3">
        <v>20413</v>
      </c>
      <c r="E218" t="s">
        <v>6097</v>
      </c>
      <c r="F218" t="s">
        <v>7239</v>
      </c>
      <c r="G218" t="s">
        <v>7240</v>
      </c>
      <c r="H218" t="s">
        <v>7241</v>
      </c>
      <c r="I218" t="s">
        <v>7242</v>
      </c>
    </row>
    <row r="219" spans="1:9" x14ac:dyDescent="0.25">
      <c r="A219">
        <v>1218</v>
      </c>
      <c r="B219" t="s">
        <v>6403</v>
      </c>
      <c r="C219" t="s">
        <v>7243</v>
      </c>
      <c r="D219" s="3">
        <v>40277</v>
      </c>
      <c r="E219" t="s">
        <v>6097</v>
      </c>
      <c r="F219" t="s">
        <v>7244</v>
      </c>
      <c r="G219" t="s">
        <v>7245</v>
      </c>
      <c r="H219" t="s">
        <v>7246</v>
      </c>
      <c r="I219" t="s">
        <v>7247</v>
      </c>
    </row>
    <row r="220" spans="1:9" x14ac:dyDescent="0.25">
      <c r="A220">
        <v>1219</v>
      </c>
      <c r="B220" t="s">
        <v>6605</v>
      </c>
      <c r="C220" t="s">
        <v>7248</v>
      </c>
      <c r="D220" s="3">
        <v>19211</v>
      </c>
      <c r="E220" t="s">
        <v>6084</v>
      </c>
      <c r="F220" t="s">
        <v>7249</v>
      </c>
      <c r="G220" t="s">
        <v>7250</v>
      </c>
      <c r="H220" t="s">
        <v>7251</v>
      </c>
      <c r="I220" t="s">
        <v>7252</v>
      </c>
    </row>
    <row r="221" spans="1:9" x14ac:dyDescent="0.25">
      <c r="A221">
        <v>1220</v>
      </c>
      <c r="B221" t="s">
        <v>6363</v>
      </c>
      <c r="C221" t="s">
        <v>6102</v>
      </c>
      <c r="D221" s="3">
        <v>42888</v>
      </c>
      <c r="E221" t="s">
        <v>6097</v>
      </c>
      <c r="F221" t="s">
        <v>7253</v>
      </c>
      <c r="G221" t="s">
        <v>7254</v>
      </c>
      <c r="H221" t="s">
        <v>7255</v>
      </c>
      <c r="I221" t="s">
        <v>7256</v>
      </c>
    </row>
    <row r="222" spans="1:9" x14ac:dyDescent="0.25">
      <c r="A222">
        <v>1221</v>
      </c>
      <c r="B222" t="s">
        <v>7257</v>
      </c>
      <c r="C222" t="s">
        <v>7258</v>
      </c>
      <c r="D222" s="3">
        <v>40909</v>
      </c>
      <c r="E222" t="s">
        <v>6084</v>
      </c>
      <c r="F222" t="s">
        <v>7259</v>
      </c>
      <c r="G222" t="s">
        <v>7260</v>
      </c>
      <c r="H222" t="s">
        <v>7261</v>
      </c>
      <c r="I222" t="s">
        <v>7262</v>
      </c>
    </row>
    <row r="223" spans="1:9" x14ac:dyDescent="0.25">
      <c r="A223">
        <v>1222</v>
      </c>
      <c r="B223" t="s">
        <v>7198</v>
      </c>
      <c r="C223" t="s">
        <v>7263</v>
      </c>
      <c r="D223" s="3">
        <v>16105</v>
      </c>
      <c r="E223" t="s">
        <v>6084</v>
      </c>
      <c r="F223" t="s">
        <v>7264</v>
      </c>
      <c r="G223" t="s">
        <v>7265</v>
      </c>
      <c r="H223" t="s">
        <v>7266</v>
      </c>
      <c r="I223" t="s">
        <v>7267</v>
      </c>
    </row>
    <row r="224" spans="1:9" x14ac:dyDescent="0.25">
      <c r="A224">
        <v>1223</v>
      </c>
      <c r="B224" t="s">
        <v>7148</v>
      </c>
      <c r="C224" t="s">
        <v>7268</v>
      </c>
      <c r="D224" s="3">
        <v>42168</v>
      </c>
      <c r="E224" t="s">
        <v>6084</v>
      </c>
      <c r="F224" t="s">
        <v>7269</v>
      </c>
      <c r="G224" t="s">
        <v>7270</v>
      </c>
      <c r="H224" t="s">
        <v>7271</v>
      </c>
      <c r="I224" t="s">
        <v>7272</v>
      </c>
    </row>
    <row r="225" spans="1:9" x14ac:dyDescent="0.25">
      <c r="A225">
        <v>1224</v>
      </c>
      <c r="B225" t="s">
        <v>6448</v>
      </c>
      <c r="C225" t="s">
        <v>7273</v>
      </c>
      <c r="D225" s="3">
        <v>28228</v>
      </c>
      <c r="E225" t="s">
        <v>6097</v>
      </c>
      <c r="F225" t="s">
        <v>7274</v>
      </c>
      <c r="G225" t="s">
        <v>7275</v>
      </c>
      <c r="H225" t="s">
        <v>7276</v>
      </c>
      <c r="I225" t="s">
        <v>7277</v>
      </c>
    </row>
    <row r="226" spans="1:9" x14ac:dyDescent="0.25">
      <c r="A226">
        <v>1225</v>
      </c>
      <c r="B226" t="s">
        <v>6162</v>
      </c>
      <c r="C226" t="s">
        <v>6779</v>
      </c>
      <c r="D226" s="3">
        <v>25868</v>
      </c>
      <c r="E226" t="s">
        <v>6097</v>
      </c>
      <c r="F226" t="s">
        <v>7278</v>
      </c>
      <c r="G226" t="s">
        <v>7279</v>
      </c>
      <c r="H226" t="s">
        <v>7280</v>
      </c>
      <c r="I226" t="s">
        <v>7281</v>
      </c>
    </row>
    <row r="227" spans="1:9" x14ac:dyDescent="0.25">
      <c r="A227">
        <v>1226</v>
      </c>
      <c r="B227" t="s">
        <v>7282</v>
      </c>
      <c r="C227" t="s">
        <v>6426</v>
      </c>
      <c r="D227" s="3">
        <v>15604</v>
      </c>
      <c r="E227" t="s">
        <v>6084</v>
      </c>
      <c r="F227" t="s">
        <v>7283</v>
      </c>
      <c r="G227" t="s">
        <v>7284</v>
      </c>
      <c r="H227" t="s">
        <v>7285</v>
      </c>
      <c r="I227" t="s">
        <v>7286</v>
      </c>
    </row>
    <row r="228" spans="1:9" x14ac:dyDescent="0.25">
      <c r="A228">
        <v>1227</v>
      </c>
      <c r="B228" t="s">
        <v>7287</v>
      </c>
      <c r="C228" t="s">
        <v>6895</v>
      </c>
      <c r="D228" s="3">
        <v>23671</v>
      </c>
      <c r="E228" t="s">
        <v>6097</v>
      </c>
      <c r="F228" t="s">
        <v>7288</v>
      </c>
      <c r="G228" t="s">
        <v>7289</v>
      </c>
      <c r="H228">
        <v>3278066503</v>
      </c>
      <c r="I228" t="s">
        <v>7290</v>
      </c>
    </row>
    <row r="229" spans="1:9" x14ac:dyDescent="0.25">
      <c r="A229">
        <v>1228</v>
      </c>
      <c r="B229" t="s">
        <v>6272</v>
      </c>
      <c r="C229" t="s">
        <v>7291</v>
      </c>
      <c r="D229" s="3">
        <v>40937</v>
      </c>
      <c r="E229" t="s">
        <v>6097</v>
      </c>
      <c r="F229" t="s">
        <v>7292</v>
      </c>
      <c r="G229" t="s">
        <v>7293</v>
      </c>
      <c r="H229" t="s">
        <v>7294</v>
      </c>
      <c r="I229" t="s">
        <v>7295</v>
      </c>
    </row>
    <row r="230" spans="1:9" x14ac:dyDescent="0.25">
      <c r="A230">
        <v>1229</v>
      </c>
      <c r="B230" t="s">
        <v>7296</v>
      </c>
      <c r="C230" t="s">
        <v>6109</v>
      </c>
      <c r="D230" s="3">
        <v>17055</v>
      </c>
      <c r="E230" t="s">
        <v>6097</v>
      </c>
      <c r="F230" t="s">
        <v>7297</v>
      </c>
      <c r="G230" t="s">
        <v>7298</v>
      </c>
      <c r="H230" t="s">
        <v>7299</v>
      </c>
      <c r="I230" t="s">
        <v>7300</v>
      </c>
    </row>
    <row r="231" spans="1:9" x14ac:dyDescent="0.25">
      <c r="A231">
        <v>1230</v>
      </c>
      <c r="B231" t="s">
        <v>7301</v>
      </c>
      <c r="C231" t="s">
        <v>7302</v>
      </c>
      <c r="D231" s="3">
        <v>13039</v>
      </c>
      <c r="E231" t="s">
        <v>6084</v>
      </c>
      <c r="F231" t="s">
        <v>7303</v>
      </c>
      <c r="G231" t="s">
        <v>7304</v>
      </c>
      <c r="H231" t="s">
        <v>7305</v>
      </c>
      <c r="I231" t="s">
        <v>7306</v>
      </c>
    </row>
    <row r="232" spans="1:9" x14ac:dyDescent="0.25">
      <c r="A232">
        <v>1231</v>
      </c>
      <c r="B232" t="s">
        <v>6082</v>
      </c>
      <c r="C232" t="s">
        <v>6323</v>
      </c>
      <c r="D232" s="3">
        <v>12212</v>
      </c>
      <c r="E232" t="s">
        <v>6084</v>
      </c>
      <c r="F232" t="s">
        <v>7307</v>
      </c>
      <c r="G232" t="s">
        <v>7308</v>
      </c>
      <c r="H232" t="s">
        <v>7309</v>
      </c>
      <c r="I232" t="s">
        <v>7310</v>
      </c>
    </row>
    <row r="233" spans="1:9" x14ac:dyDescent="0.25">
      <c r="A233">
        <v>1232</v>
      </c>
      <c r="B233" t="s">
        <v>7311</v>
      </c>
      <c r="C233" t="s">
        <v>7312</v>
      </c>
      <c r="D233" s="3">
        <v>39972</v>
      </c>
      <c r="E233" t="s">
        <v>6097</v>
      </c>
      <c r="F233" t="s">
        <v>7313</v>
      </c>
      <c r="G233" t="s">
        <v>7314</v>
      </c>
      <c r="H233" t="s">
        <v>7315</v>
      </c>
      <c r="I233" t="s">
        <v>7316</v>
      </c>
    </row>
    <row r="234" spans="1:9" x14ac:dyDescent="0.25">
      <c r="A234">
        <v>1233</v>
      </c>
      <c r="B234" t="s">
        <v>6798</v>
      </c>
      <c r="C234" t="s">
        <v>7317</v>
      </c>
      <c r="D234" s="3">
        <v>20354</v>
      </c>
      <c r="E234" t="s">
        <v>6097</v>
      </c>
      <c r="F234" t="s">
        <v>7318</v>
      </c>
      <c r="G234" t="s">
        <v>7319</v>
      </c>
      <c r="H234" t="s">
        <v>7320</v>
      </c>
      <c r="I234" t="s">
        <v>7321</v>
      </c>
    </row>
    <row r="235" spans="1:9" x14ac:dyDescent="0.25">
      <c r="A235">
        <v>1234</v>
      </c>
      <c r="B235" t="s">
        <v>6480</v>
      </c>
      <c r="C235" t="s">
        <v>7322</v>
      </c>
      <c r="D235" s="3">
        <v>41977</v>
      </c>
      <c r="E235" t="s">
        <v>6097</v>
      </c>
      <c r="F235" t="s">
        <v>7323</v>
      </c>
      <c r="G235" t="s">
        <v>7324</v>
      </c>
      <c r="H235" t="s">
        <v>7325</v>
      </c>
      <c r="I235" t="s">
        <v>7326</v>
      </c>
    </row>
    <row r="236" spans="1:9" x14ac:dyDescent="0.25">
      <c r="A236">
        <v>1235</v>
      </c>
      <c r="B236" t="s">
        <v>6901</v>
      </c>
      <c r="C236" t="s">
        <v>6102</v>
      </c>
      <c r="D236" s="3">
        <v>14784</v>
      </c>
      <c r="E236" t="s">
        <v>6084</v>
      </c>
      <c r="F236" t="s">
        <v>7327</v>
      </c>
      <c r="G236" t="s">
        <v>7328</v>
      </c>
      <c r="H236" t="s">
        <v>7329</v>
      </c>
      <c r="I236" t="s">
        <v>7330</v>
      </c>
    </row>
    <row r="237" spans="1:9" x14ac:dyDescent="0.25">
      <c r="A237">
        <v>1236</v>
      </c>
      <c r="B237" t="s">
        <v>7331</v>
      </c>
      <c r="C237" t="s">
        <v>6814</v>
      </c>
      <c r="D237" s="3">
        <v>29179</v>
      </c>
      <c r="E237" t="s">
        <v>6097</v>
      </c>
      <c r="F237" t="s">
        <v>7332</v>
      </c>
      <c r="G237" t="s">
        <v>7333</v>
      </c>
      <c r="H237">
        <v>8422496288</v>
      </c>
      <c r="I237" t="s">
        <v>7334</v>
      </c>
    </row>
    <row r="238" spans="1:9" x14ac:dyDescent="0.25">
      <c r="A238">
        <v>1237</v>
      </c>
      <c r="B238" t="s">
        <v>6115</v>
      </c>
      <c r="C238" t="s">
        <v>6991</v>
      </c>
      <c r="D238" s="3">
        <v>25074</v>
      </c>
      <c r="E238" t="s">
        <v>6084</v>
      </c>
      <c r="F238" t="s">
        <v>7335</v>
      </c>
      <c r="G238" t="s">
        <v>7336</v>
      </c>
      <c r="H238" t="s">
        <v>7337</v>
      </c>
      <c r="I238" t="s">
        <v>7338</v>
      </c>
    </row>
    <row r="239" spans="1:9" x14ac:dyDescent="0.25">
      <c r="A239">
        <v>1238</v>
      </c>
      <c r="B239" t="s">
        <v>7339</v>
      </c>
      <c r="C239" t="s">
        <v>7340</v>
      </c>
      <c r="D239" s="3">
        <v>33675</v>
      </c>
      <c r="E239" t="s">
        <v>6084</v>
      </c>
      <c r="F239" t="s">
        <v>7341</v>
      </c>
      <c r="G239" t="s">
        <v>7342</v>
      </c>
      <c r="H239" t="s">
        <v>7343</v>
      </c>
      <c r="I239" t="s">
        <v>7344</v>
      </c>
    </row>
    <row r="240" spans="1:9" x14ac:dyDescent="0.25">
      <c r="A240">
        <v>1239</v>
      </c>
      <c r="B240" t="s">
        <v>7136</v>
      </c>
      <c r="C240" t="s">
        <v>7345</v>
      </c>
      <c r="D240" s="3">
        <v>21491</v>
      </c>
      <c r="E240" t="s">
        <v>6084</v>
      </c>
      <c r="F240" t="s">
        <v>7346</v>
      </c>
      <c r="G240" t="s">
        <v>7347</v>
      </c>
      <c r="H240" t="s">
        <v>7348</v>
      </c>
      <c r="I240" t="s">
        <v>7349</v>
      </c>
    </row>
    <row r="241" spans="1:9" x14ac:dyDescent="0.25">
      <c r="A241">
        <v>1240</v>
      </c>
      <c r="B241" t="s">
        <v>7350</v>
      </c>
      <c r="C241" t="s">
        <v>7351</v>
      </c>
      <c r="D241" s="3">
        <v>44587</v>
      </c>
      <c r="E241" t="s">
        <v>6097</v>
      </c>
      <c r="F241" t="s">
        <v>7352</v>
      </c>
      <c r="G241" t="s">
        <v>7353</v>
      </c>
      <c r="H241" t="s">
        <v>7354</v>
      </c>
      <c r="I241" t="s">
        <v>7355</v>
      </c>
    </row>
    <row r="242" spans="1:9" x14ac:dyDescent="0.25">
      <c r="A242">
        <v>1241</v>
      </c>
      <c r="B242" t="s">
        <v>6559</v>
      </c>
      <c r="C242" t="s">
        <v>6736</v>
      </c>
      <c r="D242" s="3">
        <v>42088</v>
      </c>
      <c r="E242" t="s">
        <v>6084</v>
      </c>
      <c r="F242" t="s">
        <v>7356</v>
      </c>
      <c r="G242" t="s">
        <v>7357</v>
      </c>
      <c r="H242" t="s">
        <v>7358</v>
      </c>
      <c r="I242" t="s">
        <v>7359</v>
      </c>
    </row>
    <row r="243" spans="1:9" x14ac:dyDescent="0.25">
      <c r="A243">
        <v>1242</v>
      </c>
      <c r="B243" t="s">
        <v>6860</v>
      </c>
      <c r="C243" t="s">
        <v>7360</v>
      </c>
      <c r="D243" s="3">
        <v>30275</v>
      </c>
      <c r="E243" t="s">
        <v>6097</v>
      </c>
      <c r="F243" t="s">
        <v>7361</v>
      </c>
      <c r="G243" t="s">
        <v>7362</v>
      </c>
      <c r="H243" t="s">
        <v>7363</v>
      </c>
      <c r="I243" t="s">
        <v>7364</v>
      </c>
    </row>
    <row r="244" spans="1:9" x14ac:dyDescent="0.25">
      <c r="A244">
        <v>1243</v>
      </c>
      <c r="B244" t="s">
        <v>6745</v>
      </c>
      <c r="C244" t="s">
        <v>6895</v>
      </c>
      <c r="D244" s="3">
        <v>32375</v>
      </c>
      <c r="E244" t="s">
        <v>6084</v>
      </c>
      <c r="F244" t="s">
        <v>7365</v>
      </c>
      <c r="G244" t="s">
        <v>7366</v>
      </c>
      <c r="H244" t="s">
        <v>7367</v>
      </c>
      <c r="I244" t="s">
        <v>7368</v>
      </c>
    </row>
    <row r="245" spans="1:9" x14ac:dyDescent="0.25">
      <c r="A245">
        <v>1244</v>
      </c>
      <c r="B245" t="s">
        <v>6156</v>
      </c>
      <c r="C245" t="s">
        <v>7369</v>
      </c>
      <c r="D245" s="3">
        <v>19963</v>
      </c>
      <c r="E245" t="s">
        <v>6084</v>
      </c>
      <c r="F245" t="s">
        <v>7370</v>
      </c>
      <c r="G245" t="s">
        <v>7371</v>
      </c>
      <c r="H245" t="s">
        <v>7372</v>
      </c>
      <c r="I245" t="s">
        <v>7373</v>
      </c>
    </row>
    <row r="246" spans="1:9" x14ac:dyDescent="0.25">
      <c r="A246">
        <v>1245</v>
      </c>
      <c r="B246" t="s">
        <v>7374</v>
      </c>
      <c r="C246" t="s">
        <v>6476</v>
      </c>
      <c r="D246" s="3">
        <v>42219</v>
      </c>
      <c r="E246" t="s">
        <v>6097</v>
      </c>
      <c r="F246" t="s">
        <v>7375</v>
      </c>
      <c r="G246" t="s">
        <v>7376</v>
      </c>
      <c r="H246" t="s">
        <v>7377</v>
      </c>
      <c r="I246" t="s">
        <v>7378</v>
      </c>
    </row>
    <row r="247" spans="1:9" x14ac:dyDescent="0.25">
      <c r="A247">
        <v>1246</v>
      </c>
      <c r="B247" t="s">
        <v>6291</v>
      </c>
      <c r="C247" t="s">
        <v>7379</v>
      </c>
      <c r="D247" s="3">
        <v>24450</v>
      </c>
      <c r="E247" t="s">
        <v>6097</v>
      </c>
      <c r="F247" t="s">
        <v>7380</v>
      </c>
      <c r="G247" t="s">
        <v>7381</v>
      </c>
      <c r="H247">
        <v>5463275418</v>
      </c>
      <c r="I247" t="s">
        <v>7382</v>
      </c>
    </row>
    <row r="248" spans="1:9" x14ac:dyDescent="0.25">
      <c r="A248">
        <v>1247</v>
      </c>
      <c r="B248" t="s">
        <v>7119</v>
      </c>
      <c r="C248" t="s">
        <v>6329</v>
      </c>
      <c r="D248" s="3">
        <v>19645</v>
      </c>
      <c r="E248" t="s">
        <v>6097</v>
      </c>
      <c r="F248" t="s">
        <v>7383</v>
      </c>
      <c r="G248" t="s">
        <v>7384</v>
      </c>
      <c r="H248" t="s">
        <v>7385</v>
      </c>
      <c r="I248" t="s">
        <v>7386</v>
      </c>
    </row>
    <row r="249" spans="1:9" x14ac:dyDescent="0.25">
      <c r="A249">
        <v>1248</v>
      </c>
      <c r="B249" t="s">
        <v>7387</v>
      </c>
      <c r="C249" t="s">
        <v>6773</v>
      </c>
      <c r="D249" s="3">
        <v>8987</v>
      </c>
      <c r="E249" t="s">
        <v>6084</v>
      </c>
      <c r="F249" t="s">
        <v>7388</v>
      </c>
      <c r="G249" t="s">
        <v>7389</v>
      </c>
      <c r="H249" t="s">
        <v>7390</v>
      </c>
      <c r="I249" t="s">
        <v>7391</v>
      </c>
    </row>
    <row r="250" spans="1:9" x14ac:dyDescent="0.25">
      <c r="A250">
        <v>1249</v>
      </c>
      <c r="B250" t="s">
        <v>6948</v>
      </c>
      <c r="C250" t="s">
        <v>7392</v>
      </c>
      <c r="D250" s="3">
        <v>16067</v>
      </c>
      <c r="E250" t="s">
        <v>6097</v>
      </c>
      <c r="F250" t="s">
        <v>7393</v>
      </c>
      <c r="G250" t="s">
        <v>7394</v>
      </c>
      <c r="H250" t="s">
        <v>7395</v>
      </c>
      <c r="I250" t="s">
        <v>7396</v>
      </c>
    </row>
    <row r="251" spans="1:9" x14ac:dyDescent="0.25">
      <c r="A251">
        <v>1250</v>
      </c>
      <c r="B251" t="s">
        <v>6403</v>
      </c>
      <c r="C251" t="s">
        <v>6323</v>
      </c>
      <c r="D251" s="3">
        <v>15244</v>
      </c>
      <c r="E251" t="s">
        <v>6097</v>
      </c>
      <c r="F251" t="s">
        <v>7397</v>
      </c>
      <c r="G251" t="s">
        <v>7398</v>
      </c>
      <c r="H251" t="s">
        <v>7399</v>
      </c>
      <c r="I251" t="s">
        <v>7400</v>
      </c>
    </row>
    <row r="252" spans="1:9" x14ac:dyDescent="0.25">
      <c r="A252">
        <v>1251</v>
      </c>
      <c r="B252" t="s">
        <v>7401</v>
      </c>
      <c r="C252" t="s">
        <v>7402</v>
      </c>
      <c r="D252" s="3">
        <v>33125</v>
      </c>
      <c r="E252" t="s">
        <v>6084</v>
      </c>
      <c r="F252" t="s">
        <v>7403</v>
      </c>
      <c r="G252" t="s">
        <v>7404</v>
      </c>
      <c r="H252" t="s">
        <v>7405</v>
      </c>
      <c r="I252" t="s">
        <v>7406</v>
      </c>
    </row>
    <row r="253" spans="1:9" x14ac:dyDescent="0.25">
      <c r="A253">
        <v>1252</v>
      </c>
      <c r="B253" t="s">
        <v>7407</v>
      </c>
      <c r="C253" t="s">
        <v>7408</v>
      </c>
      <c r="D253" s="3">
        <v>12750</v>
      </c>
      <c r="E253" t="s">
        <v>6084</v>
      </c>
      <c r="F253" t="s">
        <v>7409</v>
      </c>
      <c r="G253" t="s">
        <v>7410</v>
      </c>
      <c r="H253" t="s">
        <v>7411</v>
      </c>
      <c r="I253" t="s">
        <v>7412</v>
      </c>
    </row>
    <row r="254" spans="1:9" x14ac:dyDescent="0.25">
      <c r="A254">
        <v>1253</v>
      </c>
      <c r="B254" t="s">
        <v>7413</v>
      </c>
      <c r="C254" t="s">
        <v>6179</v>
      </c>
      <c r="D254" s="3">
        <v>13597</v>
      </c>
      <c r="E254" t="s">
        <v>6084</v>
      </c>
      <c r="F254" t="s">
        <v>7414</v>
      </c>
      <c r="G254" t="s">
        <v>7415</v>
      </c>
      <c r="H254" t="s">
        <v>7416</v>
      </c>
      <c r="I254" t="s">
        <v>7417</v>
      </c>
    </row>
    <row r="255" spans="1:9" x14ac:dyDescent="0.25">
      <c r="A255">
        <v>1254</v>
      </c>
      <c r="B255" t="s">
        <v>7418</v>
      </c>
      <c r="C255" t="s">
        <v>7182</v>
      </c>
      <c r="D255" s="3">
        <v>30249</v>
      </c>
      <c r="E255" t="s">
        <v>6097</v>
      </c>
      <c r="F255" t="s">
        <v>7419</v>
      </c>
      <c r="G255" t="s">
        <v>7420</v>
      </c>
      <c r="H255" t="s">
        <v>7421</v>
      </c>
      <c r="I255" t="s">
        <v>7422</v>
      </c>
    </row>
    <row r="256" spans="1:9" x14ac:dyDescent="0.25">
      <c r="A256">
        <v>1255</v>
      </c>
      <c r="B256" t="s">
        <v>6082</v>
      </c>
      <c r="C256" t="s">
        <v>7423</v>
      </c>
      <c r="D256" s="3">
        <v>3179</v>
      </c>
      <c r="E256" t="s">
        <v>6084</v>
      </c>
      <c r="F256" t="s">
        <v>7424</v>
      </c>
      <c r="G256" t="s">
        <v>7425</v>
      </c>
      <c r="H256" t="s">
        <v>7426</v>
      </c>
      <c r="I256" t="s">
        <v>7427</v>
      </c>
    </row>
    <row r="257" spans="1:9" x14ac:dyDescent="0.25">
      <c r="A257">
        <v>1256</v>
      </c>
      <c r="B257" t="s">
        <v>6290</v>
      </c>
      <c r="C257" t="s">
        <v>7162</v>
      </c>
      <c r="D257" s="3">
        <v>11623</v>
      </c>
      <c r="E257" t="s">
        <v>6084</v>
      </c>
      <c r="F257" t="s">
        <v>7428</v>
      </c>
      <c r="G257" t="s">
        <v>7429</v>
      </c>
      <c r="H257" t="s">
        <v>7430</v>
      </c>
      <c r="I257" t="s">
        <v>7431</v>
      </c>
    </row>
    <row r="258" spans="1:9" x14ac:dyDescent="0.25">
      <c r="A258">
        <v>1257</v>
      </c>
      <c r="B258" t="s">
        <v>7432</v>
      </c>
      <c r="C258" t="s">
        <v>6252</v>
      </c>
      <c r="D258" s="3">
        <v>15952</v>
      </c>
      <c r="E258" t="s">
        <v>6097</v>
      </c>
      <c r="F258" t="s">
        <v>7433</v>
      </c>
      <c r="G258" t="s">
        <v>7434</v>
      </c>
      <c r="H258" t="s">
        <v>7435</v>
      </c>
      <c r="I258" t="s">
        <v>7436</v>
      </c>
    </row>
    <row r="259" spans="1:9" x14ac:dyDescent="0.25">
      <c r="A259">
        <v>1258</v>
      </c>
      <c r="B259" t="s">
        <v>7282</v>
      </c>
      <c r="C259" t="s">
        <v>6380</v>
      </c>
      <c r="D259" s="3">
        <v>42211</v>
      </c>
      <c r="E259" t="s">
        <v>6084</v>
      </c>
      <c r="F259" t="s">
        <v>7437</v>
      </c>
      <c r="G259" t="s">
        <v>7438</v>
      </c>
      <c r="H259" t="s">
        <v>7439</v>
      </c>
      <c r="I259" t="s">
        <v>7440</v>
      </c>
    </row>
    <row r="260" spans="1:9" x14ac:dyDescent="0.25">
      <c r="A260">
        <v>1259</v>
      </c>
      <c r="B260" t="s">
        <v>7441</v>
      </c>
      <c r="C260" t="s">
        <v>7442</v>
      </c>
      <c r="D260" s="3">
        <v>22482</v>
      </c>
      <c r="E260" t="s">
        <v>6097</v>
      </c>
      <c r="F260" t="s">
        <v>7443</v>
      </c>
      <c r="G260" t="s">
        <v>7444</v>
      </c>
      <c r="H260" t="s">
        <v>7445</v>
      </c>
      <c r="I260" t="s">
        <v>7446</v>
      </c>
    </row>
    <row r="261" spans="1:9" x14ac:dyDescent="0.25">
      <c r="A261">
        <v>1260</v>
      </c>
      <c r="B261" t="s">
        <v>6156</v>
      </c>
      <c r="C261" t="s">
        <v>7447</v>
      </c>
      <c r="D261" s="3">
        <v>19520</v>
      </c>
      <c r="E261" t="s">
        <v>6084</v>
      </c>
      <c r="F261" t="s">
        <v>7448</v>
      </c>
      <c r="G261" t="s">
        <v>7449</v>
      </c>
      <c r="H261" t="s">
        <v>7450</v>
      </c>
      <c r="I261" t="s">
        <v>7451</v>
      </c>
    </row>
    <row r="262" spans="1:9" x14ac:dyDescent="0.25">
      <c r="A262">
        <v>1261</v>
      </c>
      <c r="B262" t="s">
        <v>7452</v>
      </c>
      <c r="C262" t="s">
        <v>6688</v>
      </c>
      <c r="D262" s="3">
        <v>31087</v>
      </c>
      <c r="E262" t="s">
        <v>6097</v>
      </c>
      <c r="F262" t="s">
        <v>7453</v>
      </c>
      <c r="G262" t="s">
        <v>7454</v>
      </c>
      <c r="H262">
        <v>4658347962</v>
      </c>
      <c r="I262" t="s">
        <v>7455</v>
      </c>
    </row>
    <row r="263" spans="1:9" x14ac:dyDescent="0.25">
      <c r="A263">
        <v>1262</v>
      </c>
      <c r="B263" t="s">
        <v>7456</v>
      </c>
      <c r="C263" t="s">
        <v>7457</v>
      </c>
      <c r="D263" s="3">
        <v>42023</v>
      </c>
      <c r="E263" t="s">
        <v>6084</v>
      </c>
      <c r="F263" t="s">
        <v>7458</v>
      </c>
      <c r="G263" t="s">
        <v>7459</v>
      </c>
      <c r="H263" t="s">
        <v>7460</v>
      </c>
      <c r="I263" t="s">
        <v>7461</v>
      </c>
    </row>
    <row r="264" spans="1:9" x14ac:dyDescent="0.25">
      <c r="A264">
        <v>1263</v>
      </c>
      <c r="B264" t="s">
        <v>7462</v>
      </c>
      <c r="C264" t="s">
        <v>7463</v>
      </c>
      <c r="D264" s="3">
        <v>35978</v>
      </c>
      <c r="E264" t="s">
        <v>6084</v>
      </c>
      <c r="F264" t="s">
        <v>7464</v>
      </c>
      <c r="G264" t="s">
        <v>7465</v>
      </c>
      <c r="H264" t="s">
        <v>7466</v>
      </c>
      <c r="I264" t="s">
        <v>7467</v>
      </c>
    </row>
    <row r="265" spans="1:9" x14ac:dyDescent="0.25">
      <c r="A265">
        <v>1264</v>
      </c>
      <c r="B265" t="s">
        <v>7468</v>
      </c>
      <c r="C265" t="s">
        <v>6814</v>
      </c>
      <c r="D265" s="3">
        <v>15573</v>
      </c>
      <c r="E265" t="s">
        <v>6084</v>
      </c>
      <c r="F265" t="s">
        <v>7469</v>
      </c>
      <c r="G265" t="s">
        <v>7470</v>
      </c>
      <c r="H265" t="s">
        <v>7471</v>
      </c>
      <c r="I265" t="s">
        <v>7472</v>
      </c>
    </row>
    <row r="266" spans="1:9" x14ac:dyDescent="0.25">
      <c r="A266">
        <v>1265</v>
      </c>
      <c r="B266" t="s">
        <v>7282</v>
      </c>
      <c r="C266" t="s">
        <v>7473</v>
      </c>
      <c r="D266" s="3">
        <v>3366</v>
      </c>
      <c r="E266" t="s">
        <v>6084</v>
      </c>
      <c r="F266" t="s">
        <v>7474</v>
      </c>
      <c r="G266" t="s">
        <v>7475</v>
      </c>
      <c r="H266" t="s">
        <v>7476</v>
      </c>
      <c r="I266" t="s">
        <v>7477</v>
      </c>
    </row>
    <row r="267" spans="1:9" x14ac:dyDescent="0.25">
      <c r="A267">
        <v>1266</v>
      </c>
      <c r="B267" t="s">
        <v>6611</v>
      </c>
      <c r="C267" t="s">
        <v>7478</v>
      </c>
      <c r="D267" s="3">
        <v>37657</v>
      </c>
      <c r="E267" t="s">
        <v>6084</v>
      </c>
      <c r="F267" t="s">
        <v>7479</v>
      </c>
      <c r="G267" t="s">
        <v>7480</v>
      </c>
      <c r="H267" t="s">
        <v>7481</v>
      </c>
      <c r="I267" t="s">
        <v>7482</v>
      </c>
    </row>
    <row r="268" spans="1:9" x14ac:dyDescent="0.25">
      <c r="A268">
        <v>1267</v>
      </c>
      <c r="B268" t="s">
        <v>6611</v>
      </c>
      <c r="C268" t="s">
        <v>7483</v>
      </c>
      <c r="D268" s="3">
        <v>27350</v>
      </c>
      <c r="E268" t="s">
        <v>6084</v>
      </c>
      <c r="F268" t="s">
        <v>7484</v>
      </c>
      <c r="G268" t="s">
        <v>7485</v>
      </c>
      <c r="H268" t="s">
        <v>7486</v>
      </c>
      <c r="I268" t="s">
        <v>7487</v>
      </c>
    </row>
    <row r="269" spans="1:9" x14ac:dyDescent="0.25">
      <c r="A269">
        <v>1268</v>
      </c>
      <c r="B269" t="s">
        <v>7488</v>
      </c>
      <c r="C269" t="s">
        <v>7489</v>
      </c>
      <c r="D269" s="3">
        <v>36202</v>
      </c>
      <c r="E269" t="s">
        <v>6097</v>
      </c>
      <c r="F269" t="s">
        <v>7490</v>
      </c>
      <c r="G269" t="s">
        <v>7491</v>
      </c>
      <c r="H269" t="s">
        <v>7492</v>
      </c>
      <c r="I269" t="s">
        <v>7493</v>
      </c>
    </row>
    <row r="270" spans="1:9" x14ac:dyDescent="0.25">
      <c r="A270">
        <v>1269</v>
      </c>
      <c r="B270" t="s">
        <v>6391</v>
      </c>
      <c r="C270" t="s">
        <v>6162</v>
      </c>
      <c r="D270" s="3">
        <v>34631</v>
      </c>
      <c r="E270" t="s">
        <v>6097</v>
      </c>
      <c r="F270" t="s">
        <v>7494</v>
      </c>
      <c r="G270" t="s">
        <v>7495</v>
      </c>
      <c r="H270" t="s">
        <v>7496</v>
      </c>
      <c r="I270" t="s">
        <v>7497</v>
      </c>
    </row>
    <row r="271" spans="1:9" x14ac:dyDescent="0.25">
      <c r="A271">
        <v>1270</v>
      </c>
      <c r="B271" t="s">
        <v>7498</v>
      </c>
      <c r="C271" t="s">
        <v>6432</v>
      </c>
      <c r="D271" s="3">
        <v>42875</v>
      </c>
      <c r="E271" t="s">
        <v>6097</v>
      </c>
      <c r="F271" t="s">
        <v>7499</v>
      </c>
      <c r="G271" t="s">
        <v>7500</v>
      </c>
      <c r="H271">
        <v>7703461229</v>
      </c>
      <c r="I271" t="s">
        <v>7501</v>
      </c>
    </row>
    <row r="272" spans="1:9" x14ac:dyDescent="0.25">
      <c r="A272">
        <v>1271</v>
      </c>
      <c r="B272" t="s">
        <v>7502</v>
      </c>
      <c r="C272" t="s">
        <v>6773</v>
      </c>
      <c r="D272" s="3">
        <v>16710</v>
      </c>
      <c r="E272" t="s">
        <v>6097</v>
      </c>
      <c r="F272" t="s">
        <v>7503</v>
      </c>
      <c r="G272" t="s">
        <v>7504</v>
      </c>
      <c r="H272" t="s">
        <v>7505</v>
      </c>
      <c r="I272" t="s">
        <v>7506</v>
      </c>
    </row>
    <row r="273" spans="1:9" x14ac:dyDescent="0.25">
      <c r="A273">
        <v>1272</v>
      </c>
      <c r="B273" t="s">
        <v>6156</v>
      </c>
      <c r="C273" t="s">
        <v>7507</v>
      </c>
      <c r="D273" s="3">
        <v>37144</v>
      </c>
      <c r="E273" t="s">
        <v>6084</v>
      </c>
      <c r="F273" t="s">
        <v>7508</v>
      </c>
      <c r="G273" t="s">
        <v>7509</v>
      </c>
      <c r="H273" t="s">
        <v>7510</v>
      </c>
      <c r="I273" t="s">
        <v>7511</v>
      </c>
    </row>
    <row r="274" spans="1:9" x14ac:dyDescent="0.25">
      <c r="A274">
        <v>1273</v>
      </c>
      <c r="B274" t="s">
        <v>7512</v>
      </c>
      <c r="C274" t="s">
        <v>7513</v>
      </c>
      <c r="D274" s="3">
        <v>28445</v>
      </c>
      <c r="E274" t="s">
        <v>6097</v>
      </c>
      <c r="F274" t="s">
        <v>7514</v>
      </c>
      <c r="G274" t="s">
        <v>7515</v>
      </c>
      <c r="H274" t="s">
        <v>7516</v>
      </c>
      <c r="I274" t="s">
        <v>7517</v>
      </c>
    </row>
    <row r="275" spans="1:9" x14ac:dyDescent="0.25">
      <c r="A275">
        <v>1274</v>
      </c>
      <c r="B275" t="s">
        <v>6082</v>
      </c>
      <c r="C275" t="s">
        <v>7518</v>
      </c>
      <c r="D275" s="3">
        <v>43762</v>
      </c>
      <c r="E275" t="s">
        <v>6084</v>
      </c>
      <c r="F275" t="s">
        <v>7519</v>
      </c>
      <c r="G275" t="s">
        <v>7520</v>
      </c>
      <c r="H275" t="s">
        <v>7521</v>
      </c>
      <c r="I275" t="s">
        <v>7522</v>
      </c>
    </row>
    <row r="276" spans="1:9" x14ac:dyDescent="0.25">
      <c r="A276">
        <v>1275</v>
      </c>
      <c r="B276" t="s">
        <v>7523</v>
      </c>
      <c r="C276" t="s">
        <v>6471</v>
      </c>
      <c r="D276" s="3">
        <v>40492</v>
      </c>
      <c r="E276" t="s">
        <v>6084</v>
      </c>
      <c r="F276" t="s">
        <v>7524</v>
      </c>
      <c r="G276" t="s">
        <v>7525</v>
      </c>
      <c r="H276" t="s">
        <v>7526</v>
      </c>
      <c r="I276" t="s">
        <v>7527</v>
      </c>
    </row>
    <row r="277" spans="1:9" x14ac:dyDescent="0.25">
      <c r="A277">
        <v>1276</v>
      </c>
      <c r="B277" t="s">
        <v>7528</v>
      </c>
      <c r="C277" t="s">
        <v>7529</v>
      </c>
      <c r="D277" s="3">
        <v>25775</v>
      </c>
      <c r="E277" t="s">
        <v>6097</v>
      </c>
      <c r="F277" t="s">
        <v>7530</v>
      </c>
      <c r="G277" t="s">
        <v>7531</v>
      </c>
      <c r="H277" t="s">
        <v>7532</v>
      </c>
      <c r="I277" t="s">
        <v>7533</v>
      </c>
    </row>
    <row r="278" spans="1:9" x14ac:dyDescent="0.25">
      <c r="A278">
        <v>1277</v>
      </c>
      <c r="B278" t="s">
        <v>6228</v>
      </c>
      <c r="C278" t="s">
        <v>6317</v>
      </c>
      <c r="D278" s="3">
        <v>5054</v>
      </c>
      <c r="E278" t="s">
        <v>6084</v>
      </c>
      <c r="F278" t="s">
        <v>7534</v>
      </c>
      <c r="G278" t="s">
        <v>7535</v>
      </c>
      <c r="H278">
        <f>1-639-449-256</f>
        <v>-1343</v>
      </c>
      <c r="I278" t="s">
        <v>7536</v>
      </c>
    </row>
    <row r="279" spans="1:9" x14ac:dyDescent="0.25">
      <c r="A279">
        <v>1278</v>
      </c>
      <c r="B279" t="s">
        <v>7537</v>
      </c>
      <c r="C279" t="s">
        <v>7538</v>
      </c>
      <c r="D279" s="3">
        <v>15733</v>
      </c>
      <c r="E279" t="s">
        <v>6097</v>
      </c>
      <c r="F279" t="s">
        <v>7539</v>
      </c>
      <c r="G279" t="s">
        <v>7540</v>
      </c>
      <c r="H279">
        <f>1-721-557-5938</f>
        <v>-7215</v>
      </c>
      <c r="I279" t="s">
        <v>7541</v>
      </c>
    </row>
    <row r="280" spans="1:9" x14ac:dyDescent="0.25">
      <c r="A280">
        <v>1279</v>
      </c>
      <c r="B280" t="s">
        <v>7542</v>
      </c>
      <c r="C280" t="s">
        <v>7263</v>
      </c>
      <c r="D280" s="3">
        <v>38929</v>
      </c>
      <c r="E280" t="s">
        <v>6084</v>
      </c>
      <c r="F280" t="s">
        <v>7543</v>
      </c>
      <c r="G280" t="s">
        <v>7544</v>
      </c>
      <c r="H280" t="s">
        <v>7545</v>
      </c>
      <c r="I280" t="s">
        <v>7546</v>
      </c>
    </row>
    <row r="281" spans="1:9" x14ac:dyDescent="0.25">
      <c r="A281">
        <v>1280</v>
      </c>
      <c r="B281" t="s">
        <v>7512</v>
      </c>
      <c r="C281" t="s">
        <v>7547</v>
      </c>
      <c r="D281" s="3">
        <v>9278</v>
      </c>
      <c r="E281" t="s">
        <v>6097</v>
      </c>
      <c r="F281" t="s">
        <v>7548</v>
      </c>
      <c r="G281" t="s">
        <v>7549</v>
      </c>
      <c r="H281" t="s">
        <v>7550</v>
      </c>
      <c r="I281" t="s">
        <v>7551</v>
      </c>
    </row>
    <row r="282" spans="1:9" x14ac:dyDescent="0.25">
      <c r="A282">
        <v>1281</v>
      </c>
      <c r="B282" t="s">
        <v>6538</v>
      </c>
      <c r="C282" t="s">
        <v>6741</v>
      </c>
      <c r="D282" s="3">
        <v>29230</v>
      </c>
      <c r="E282" t="s">
        <v>6084</v>
      </c>
      <c r="F282" t="s">
        <v>7552</v>
      </c>
      <c r="G282" t="s">
        <v>7553</v>
      </c>
      <c r="H282" t="s">
        <v>7554</v>
      </c>
      <c r="I282" t="s">
        <v>7555</v>
      </c>
    </row>
    <row r="283" spans="1:9" x14ac:dyDescent="0.25">
      <c r="A283">
        <v>1282</v>
      </c>
      <c r="B283" t="s">
        <v>6120</v>
      </c>
      <c r="C283" t="s">
        <v>7556</v>
      </c>
      <c r="D283" s="3">
        <v>29682</v>
      </c>
      <c r="E283" t="s">
        <v>6097</v>
      </c>
      <c r="F283" t="s">
        <v>7557</v>
      </c>
      <c r="G283" t="s">
        <v>7558</v>
      </c>
      <c r="H283" t="s">
        <v>7559</v>
      </c>
      <c r="I283" t="s">
        <v>7560</v>
      </c>
    </row>
    <row r="284" spans="1:9" x14ac:dyDescent="0.25">
      <c r="A284">
        <v>1283</v>
      </c>
      <c r="B284" t="s">
        <v>6813</v>
      </c>
      <c r="C284" t="s">
        <v>7561</v>
      </c>
      <c r="D284" s="3">
        <v>35840</v>
      </c>
      <c r="E284" t="s">
        <v>6097</v>
      </c>
      <c r="F284" t="s">
        <v>7562</v>
      </c>
      <c r="G284" t="s">
        <v>7563</v>
      </c>
      <c r="H284" t="s">
        <v>7564</v>
      </c>
      <c r="I284" t="s">
        <v>7565</v>
      </c>
    </row>
    <row r="285" spans="1:9" x14ac:dyDescent="0.25">
      <c r="A285">
        <v>1284</v>
      </c>
      <c r="B285" t="s">
        <v>6379</v>
      </c>
      <c r="C285" t="s">
        <v>7566</v>
      </c>
      <c r="D285" s="3">
        <v>44930</v>
      </c>
      <c r="E285" t="s">
        <v>6097</v>
      </c>
      <c r="F285" t="s">
        <v>7567</v>
      </c>
      <c r="G285" t="s">
        <v>7568</v>
      </c>
      <c r="H285" t="s">
        <v>7569</v>
      </c>
      <c r="I285" t="s">
        <v>7570</v>
      </c>
    </row>
    <row r="286" spans="1:9" x14ac:dyDescent="0.25">
      <c r="A286">
        <v>1285</v>
      </c>
      <c r="B286" t="s">
        <v>7571</v>
      </c>
      <c r="C286" t="s">
        <v>7572</v>
      </c>
      <c r="D286" s="3">
        <v>29622</v>
      </c>
      <c r="E286" t="s">
        <v>6084</v>
      </c>
      <c r="F286" t="s">
        <v>7573</v>
      </c>
      <c r="G286" t="s">
        <v>7574</v>
      </c>
      <c r="H286" t="s">
        <v>7575</v>
      </c>
      <c r="I286" t="s">
        <v>7576</v>
      </c>
    </row>
    <row r="287" spans="1:9" x14ac:dyDescent="0.25">
      <c r="A287">
        <v>1286</v>
      </c>
      <c r="B287" t="s">
        <v>7198</v>
      </c>
      <c r="C287" t="s">
        <v>6895</v>
      </c>
      <c r="D287" s="3">
        <v>44051</v>
      </c>
      <c r="E287" t="s">
        <v>6084</v>
      </c>
      <c r="F287" t="s">
        <v>7577</v>
      </c>
      <c r="G287" t="s">
        <v>7578</v>
      </c>
      <c r="H287">
        <v>3766890081</v>
      </c>
      <c r="I287" t="s">
        <v>7579</v>
      </c>
    </row>
    <row r="288" spans="1:9" x14ac:dyDescent="0.25">
      <c r="A288">
        <v>1287</v>
      </c>
      <c r="B288" t="s">
        <v>7580</v>
      </c>
      <c r="C288" t="s">
        <v>6895</v>
      </c>
      <c r="D288" s="3">
        <v>4009</v>
      </c>
      <c r="E288" t="s">
        <v>6097</v>
      </c>
      <c r="F288" t="s">
        <v>7581</v>
      </c>
      <c r="G288" t="s">
        <v>7582</v>
      </c>
      <c r="H288" t="s">
        <v>7583</v>
      </c>
      <c r="I288" t="s">
        <v>7584</v>
      </c>
    </row>
    <row r="289" spans="1:9" x14ac:dyDescent="0.25">
      <c r="A289">
        <v>1288</v>
      </c>
      <c r="B289" t="s">
        <v>6936</v>
      </c>
      <c r="C289" t="s">
        <v>7523</v>
      </c>
      <c r="D289" s="3">
        <v>11459</v>
      </c>
      <c r="E289" t="s">
        <v>6084</v>
      </c>
      <c r="F289" t="s">
        <v>7585</v>
      </c>
      <c r="G289" t="s">
        <v>7586</v>
      </c>
      <c r="H289" t="s">
        <v>7587</v>
      </c>
      <c r="I289" t="s">
        <v>7588</v>
      </c>
    </row>
    <row r="290" spans="1:9" x14ac:dyDescent="0.25">
      <c r="A290">
        <v>1289</v>
      </c>
      <c r="B290" t="s">
        <v>7589</v>
      </c>
      <c r="C290" t="s">
        <v>6329</v>
      </c>
      <c r="D290" s="3">
        <v>3481</v>
      </c>
      <c r="E290" t="s">
        <v>6084</v>
      </c>
      <c r="F290" t="s">
        <v>7590</v>
      </c>
      <c r="G290" t="s">
        <v>7591</v>
      </c>
      <c r="H290" t="s">
        <v>7592</v>
      </c>
      <c r="I290" t="s">
        <v>7593</v>
      </c>
    </row>
    <row r="291" spans="1:9" x14ac:dyDescent="0.25">
      <c r="A291">
        <v>1290</v>
      </c>
      <c r="B291" t="s">
        <v>6278</v>
      </c>
      <c r="C291" t="s">
        <v>6311</v>
      </c>
      <c r="D291" s="3">
        <v>6341</v>
      </c>
      <c r="E291" t="s">
        <v>6097</v>
      </c>
      <c r="F291" t="s">
        <v>7594</v>
      </c>
      <c r="G291" t="s">
        <v>7595</v>
      </c>
      <c r="H291" t="s">
        <v>7596</v>
      </c>
      <c r="I291" t="s">
        <v>7597</v>
      </c>
    </row>
    <row r="292" spans="1:9" x14ac:dyDescent="0.25">
      <c r="A292">
        <v>1291</v>
      </c>
      <c r="B292" t="s">
        <v>6756</v>
      </c>
      <c r="C292" t="s">
        <v>7031</v>
      </c>
      <c r="D292" s="3">
        <v>8898</v>
      </c>
      <c r="E292" t="s">
        <v>6084</v>
      </c>
      <c r="F292" t="s">
        <v>7598</v>
      </c>
      <c r="G292" t="s">
        <v>7599</v>
      </c>
      <c r="H292" t="s">
        <v>7600</v>
      </c>
      <c r="I292" t="s">
        <v>7601</v>
      </c>
    </row>
    <row r="293" spans="1:9" x14ac:dyDescent="0.25">
      <c r="A293">
        <v>1292</v>
      </c>
      <c r="B293" t="s">
        <v>6745</v>
      </c>
      <c r="C293" t="s">
        <v>7602</v>
      </c>
      <c r="D293" s="3">
        <v>11763</v>
      </c>
      <c r="E293" t="s">
        <v>6084</v>
      </c>
      <c r="F293" t="s">
        <v>7603</v>
      </c>
      <c r="G293" t="s">
        <v>7604</v>
      </c>
      <c r="H293" t="s">
        <v>7605</v>
      </c>
      <c r="I293" t="s">
        <v>7606</v>
      </c>
    </row>
    <row r="294" spans="1:9" x14ac:dyDescent="0.25">
      <c r="A294">
        <v>1293</v>
      </c>
      <c r="B294" t="s">
        <v>6798</v>
      </c>
      <c r="C294" t="s">
        <v>6751</v>
      </c>
      <c r="D294" s="3">
        <v>16149</v>
      </c>
      <c r="E294" t="s">
        <v>6097</v>
      </c>
      <c r="F294" t="s">
        <v>7607</v>
      </c>
      <c r="G294" t="s">
        <v>7608</v>
      </c>
      <c r="H294" t="s">
        <v>7609</v>
      </c>
      <c r="I294" t="s">
        <v>7610</v>
      </c>
    </row>
    <row r="295" spans="1:9" x14ac:dyDescent="0.25">
      <c r="A295">
        <v>1294</v>
      </c>
      <c r="B295" t="s">
        <v>6459</v>
      </c>
      <c r="C295" t="s">
        <v>7611</v>
      </c>
      <c r="D295" s="3">
        <v>42154</v>
      </c>
      <c r="E295" t="s">
        <v>6097</v>
      </c>
      <c r="F295" t="s">
        <v>7612</v>
      </c>
      <c r="G295" t="s">
        <v>7613</v>
      </c>
      <c r="H295" t="s">
        <v>7614</v>
      </c>
      <c r="I295" t="s">
        <v>7615</v>
      </c>
    </row>
    <row r="296" spans="1:9" x14ac:dyDescent="0.25">
      <c r="A296">
        <v>1295</v>
      </c>
      <c r="B296" t="s">
        <v>7282</v>
      </c>
      <c r="C296" t="s">
        <v>7616</v>
      </c>
      <c r="D296" s="3">
        <v>5443</v>
      </c>
      <c r="E296" t="s">
        <v>6084</v>
      </c>
      <c r="F296" t="s">
        <v>7617</v>
      </c>
      <c r="G296" t="s">
        <v>7618</v>
      </c>
      <c r="H296" t="s">
        <v>7619</v>
      </c>
      <c r="I296" t="s">
        <v>7620</v>
      </c>
    </row>
    <row r="297" spans="1:9" x14ac:dyDescent="0.25">
      <c r="A297">
        <v>1296</v>
      </c>
      <c r="B297" t="s">
        <v>7621</v>
      </c>
      <c r="C297" t="s">
        <v>6720</v>
      </c>
      <c r="D297" s="3">
        <v>19812</v>
      </c>
      <c r="E297" t="s">
        <v>6084</v>
      </c>
      <c r="F297" t="s">
        <v>7622</v>
      </c>
      <c r="G297" t="s">
        <v>7623</v>
      </c>
      <c r="H297" t="s">
        <v>7624</v>
      </c>
      <c r="I297" t="s">
        <v>7625</v>
      </c>
    </row>
    <row r="298" spans="1:9" x14ac:dyDescent="0.25">
      <c r="A298">
        <v>1297</v>
      </c>
      <c r="B298" t="s">
        <v>6199</v>
      </c>
      <c r="C298" t="s">
        <v>7626</v>
      </c>
      <c r="D298" s="3">
        <v>12973</v>
      </c>
      <c r="E298" t="s">
        <v>6097</v>
      </c>
      <c r="F298" t="s">
        <v>7627</v>
      </c>
      <c r="G298" t="s">
        <v>7628</v>
      </c>
      <c r="H298">
        <v>7514988765</v>
      </c>
      <c r="I298" t="s">
        <v>7629</v>
      </c>
    </row>
    <row r="299" spans="1:9" x14ac:dyDescent="0.25">
      <c r="A299">
        <v>1298</v>
      </c>
      <c r="B299" t="s">
        <v>7339</v>
      </c>
      <c r="C299" t="s">
        <v>7630</v>
      </c>
      <c r="D299" s="3">
        <v>40826</v>
      </c>
      <c r="E299" t="s">
        <v>6084</v>
      </c>
      <c r="F299" t="s">
        <v>7631</v>
      </c>
      <c r="G299" t="s">
        <v>7632</v>
      </c>
      <c r="H299" t="s">
        <v>7633</v>
      </c>
      <c r="I299" t="s">
        <v>7634</v>
      </c>
    </row>
    <row r="300" spans="1:9" x14ac:dyDescent="0.25">
      <c r="A300">
        <v>1299</v>
      </c>
      <c r="B300" t="s">
        <v>7635</v>
      </c>
      <c r="C300" t="s">
        <v>7636</v>
      </c>
      <c r="D300" s="3">
        <v>38557</v>
      </c>
      <c r="E300" t="s">
        <v>6084</v>
      </c>
      <c r="F300" t="s">
        <v>7637</v>
      </c>
      <c r="G300" t="s">
        <v>7638</v>
      </c>
      <c r="H300">
        <v>7974294368</v>
      </c>
      <c r="I300" t="s">
        <v>7639</v>
      </c>
    </row>
    <row r="301" spans="1:9" x14ac:dyDescent="0.25">
      <c r="A301">
        <v>1300</v>
      </c>
      <c r="B301" t="s">
        <v>6114</v>
      </c>
      <c r="C301" t="s">
        <v>6890</v>
      </c>
      <c r="D301" s="3">
        <v>3335</v>
      </c>
      <c r="E301" t="s">
        <v>6084</v>
      </c>
      <c r="F301" t="s">
        <v>7640</v>
      </c>
      <c r="G301" t="s">
        <v>7641</v>
      </c>
      <c r="H301" t="s">
        <v>7642</v>
      </c>
      <c r="I301" t="s">
        <v>7643</v>
      </c>
    </row>
    <row r="302" spans="1:9" x14ac:dyDescent="0.25">
      <c r="A302">
        <v>1301</v>
      </c>
      <c r="B302" t="s">
        <v>7644</v>
      </c>
      <c r="C302" t="s">
        <v>7257</v>
      </c>
      <c r="D302" s="3">
        <v>44237</v>
      </c>
      <c r="E302" t="s">
        <v>6097</v>
      </c>
      <c r="F302" t="s">
        <v>7645</v>
      </c>
      <c r="G302" t="s">
        <v>7646</v>
      </c>
      <c r="H302" t="s">
        <v>7647</v>
      </c>
      <c r="I302" t="s">
        <v>7648</v>
      </c>
    </row>
    <row r="303" spans="1:9" x14ac:dyDescent="0.25">
      <c r="A303">
        <v>1302</v>
      </c>
      <c r="B303" t="s">
        <v>6397</v>
      </c>
      <c r="C303" t="s">
        <v>7649</v>
      </c>
      <c r="D303" s="3">
        <v>14202</v>
      </c>
      <c r="E303" t="s">
        <v>6097</v>
      </c>
      <c r="F303" t="s">
        <v>7650</v>
      </c>
      <c r="G303" t="s">
        <v>7651</v>
      </c>
      <c r="H303" t="s">
        <v>7652</v>
      </c>
      <c r="I303" t="s">
        <v>7653</v>
      </c>
    </row>
    <row r="304" spans="1:9" x14ac:dyDescent="0.25">
      <c r="A304">
        <v>1303</v>
      </c>
      <c r="B304" t="s">
        <v>7654</v>
      </c>
      <c r="C304" t="s">
        <v>6890</v>
      </c>
      <c r="D304" s="3">
        <v>13286</v>
      </c>
      <c r="E304" t="s">
        <v>6097</v>
      </c>
      <c r="F304" t="s">
        <v>7655</v>
      </c>
      <c r="G304" t="s">
        <v>7656</v>
      </c>
      <c r="H304" t="s">
        <v>7657</v>
      </c>
      <c r="I304" t="s">
        <v>7658</v>
      </c>
    </row>
    <row r="305" spans="1:9" x14ac:dyDescent="0.25">
      <c r="A305">
        <v>1304</v>
      </c>
      <c r="B305" t="s">
        <v>6162</v>
      </c>
      <c r="C305" t="s">
        <v>7659</v>
      </c>
      <c r="D305" s="3">
        <v>33986</v>
      </c>
      <c r="E305" t="s">
        <v>6097</v>
      </c>
      <c r="F305" t="s">
        <v>7660</v>
      </c>
      <c r="G305" t="s">
        <v>7661</v>
      </c>
      <c r="H305" t="s">
        <v>7662</v>
      </c>
      <c r="I305" t="s">
        <v>7663</v>
      </c>
    </row>
    <row r="306" spans="1:9" x14ac:dyDescent="0.25">
      <c r="A306">
        <v>1305</v>
      </c>
      <c r="B306" t="s">
        <v>7664</v>
      </c>
      <c r="C306" t="s">
        <v>7665</v>
      </c>
      <c r="D306" s="3">
        <v>3189</v>
      </c>
      <c r="E306" t="s">
        <v>6084</v>
      </c>
      <c r="F306" t="s">
        <v>7666</v>
      </c>
      <c r="G306" t="s">
        <v>7667</v>
      </c>
      <c r="H306" t="s">
        <v>7668</v>
      </c>
      <c r="I306" t="s">
        <v>7669</v>
      </c>
    </row>
    <row r="307" spans="1:9" x14ac:dyDescent="0.25">
      <c r="A307">
        <v>1306</v>
      </c>
      <c r="B307" t="s">
        <v>7670</v>
      </c>
      <c r="C307" t="s">
        <v>6103</v>
      </c>
      <c r="D307" s="3">
        <v>21561</v>
      </c>
      <c r="E307" t="s">
        <v>6084</v>
      </c>
      <c r="F307" t="s">
        <v>7671</v>
      </c>
      <c r="G307" t="s">
        <v>7672</v>
      </c>
      <c r="H307" t="s">
        <v>7673</v>
      </c>
      <c r="I307" t="s">
        <v>7674</v>
      </c>
    </row>
    <row r="308" spans="1:9" x14ac:dyDescent="0.25">
      <c r="A308">
        <v>1307</v>
      </c>
      <c r="B308" t="s">
        <v>7675</v>
      </c>
      <c r="C308" t="s">
        <v>6144</v>
      </c>
      <c r="D308" s="3">
        <v>32006</v>
      </c>
      <c r="E308" t="s">
        <v>6084</v>
      </c>
      <c r="F308" t="s">
        <v>7676</v>
      </c>
      <c r="G308" t="s">
        <v>7677</v>
      </c>
      <c r="H308" t="s">
        <v>7678</v>
      </c>
      <c r="I308" t="s">
        <v>7679</v>
      </c>
    </row>
    <row r="309" spans="1:9" x14ac:dyDescent="0.25">
      <c r="A309">
        <v>1308</v>
      </c>
      <c r="B309" t="s">
        <v>7680</v>
      </c>
      <c r="C309" t="s">
        <v>7099</v>
      </c>
      <c r="D309" s="3">
        <v>3466</v>
      </c>
      <c r="E309" t="s">
        <v>6097</v>
      </c>
      <c r="F309" t="s">
        <v>7681</v>
      </c>
      <c r="G309" t="s">
        <v>7682</v>
      </c>
      <c r="H309">
        <v>4138815046</v>
      </c>
      <c r="I309" t="s">
        <v>7683</v>
      </c>
    </row>
    <row r="310" spans="1:9" x14ac:dyDescent="0.25">
      <c r="A310">
        <v>1309</v>
      </c>
      <c r="B310" t="s">
        <v>7452</v>
      </c>
      <c r="C310" t="s">
        <v>7684</v>
      </c>
      <c r="D310" s="3">
        <v>26494</v>
      </c>
      <c r="E310" t="s">
        <v>6097</v>
      </c>
      <c r="F310" t="s">
        <v>7685</v>
      </c>
      <c r="G310" t="s">
        <v>7686</v>
      </c>
      <c r="H310" t="s">
        <v>7687</v>
      </c>
      <c r="I310" t="s">
        <v>7688</v>
      </c>
    </row>
    <row r="311" spans="1:9" x14ac:dyDescent="0.25">
      <c r="A311">
        <v>1310</v>
      </c>
      <c r="B311" t="s">
        <v>6538</v>
      </c>
      <c r="C311" t="s">
        <v>7689</v>
      </c>
      <c r="D311" s="3">
        <v>16604</v>
      </c>
      <c r="E311" t="s">
        <v>6084</v>
      </c>
      <c r="F311" t="s">
        <v>7690</v>
      </c>
      <c r="G311" t="s">
        <v>7691</v>
      </c>
      <c r="H311" t="s">
        <v>7692</v>
      </c>
      <c r="I311" t="s">
        <v>7693</v>
      </c>
    </row>
    <row r="312" spans="1:9" x14ac:dyDescent="0.25">
      <c r="A312">
        <v>1311</v>
      </c>
      <c r="B312" t="s">
        <v>7339</v>
      </c>
      <c r="C312" t="s">
        <v>7317</v>
      </c>
      <c r="D312" s="3">
        <v>29169</v>
      </c>
      <c r="E312" t="s">
        <v>6084</v>
      </c>
      <c r="F312" t="s">
        <v>7694</v>
      </c>
      <c r="G312" t="s">
        <v>7695</v>
      </c>
      <c r="H312" t="s">
        <v>7696</v>
      </c>
      <c r="I312" t="s">
        <v>7697</v>
      </c>
    </row>
    <row r="313" spans="1:9" x14ac:dyDescent="0.25">
      <c r="A313">
        <v>1312</v>
      </c>
      <c r="B313" t="s">
        <v>6819</v>
      </c>
      <c r="C313" t="s">
        <v>6725</v>
      </c>
      <c r="D313" s="3">
        <v>12228</v>
      </c>
      <c r="E313" t="s">
        <v>6084</v>
      </c>
      <c r="F313" t="s">
        <v>7698</v>
      </c>
      <c r="G313" t="s">
        <v>7699</v>
      </c>
      <c r="H313" t="s">
        <v>7700</v>
      </c>
      <c r="I313" t="s">
        <v>7701</v>
      </c>
    </row>
    <row r="314" spans="1:9" x14ac:dyDescent="0.25">
      <c r="A314">
        <v>1313</v>
      </c>
      <c r="B314" t="s">
        <v>6772</v>
      </c>
      <c r="C314" t="s">
        <v>6890</v>
      </c>
      <c r="D314" s="3">
        <v>27701</v>
      </c>
      <c r="E314" t="s">
        <v>6097</v>
      </c>
      <c r="F314" t="s">
        <v>7702</v>
      </c>
      <c r="G314" t="s">
        <v>7703</v>
      </c>
      <c r="H314" t="s">
        <v>7704</v>
      </c>
      <c r="I314" t="s">
        <v>7705</v>
      </c>
    </row>
    <row r="315" spans="1:9" x14ac:dyDescent="0.25">
      <c r="A315">
        <v>1314</v>
      </c>
      <c r="B315" t="s">
        <v>7706</v>
      </c>
      <c r="C315" t="s">
        <v>6460</v>
      </c>
      <c r="D315" s="3">
        <v>25845</v>
      </c>
      <c r="E315" t="s">
        <v>6097</v>
      </c>
      <c r="F315" t="s">
        <v>7707</v>
      </c>
      <c r="G315" t="s">
        <v>7708</v>
      </c>
      <c r="H315" t="s">
        <v>7709</v>
      </c>
      <c r="I315" t="s">
        <v>7710</v>
      </c>
    </row>
    <row r="316" spans="1:9" x14ac:dyDescent="0.25">
      <c r="A316">
        <v>1315</v>
      </c>
      <c r="B316" t="s">
        <v>6156</v>
      </c>
      <c r="C316" t="s">
        <v>6471</v>
      </c>
      <c r="D316" s="3">
        <v>11369</v>
      </c>
      <c r="E316" t="s">
        <v>6084</v>
      </c>
      <c r="F316" t="s">
        <v>7711</v>
      </c>
      <c r="G316" t="s">
        <v>7712</v>
      </c>
      <c r="H316" t="s">
        <v>7713</v>
      </c>
      <c r="I316" t="s">
        <v>7714</v>
      </c>
    </row>
    <row r="317" spans="1:9" x14ac:dyDescent="0.25">
      <c r="A317">
        <v>1316</v>
      </c>
      <c r="B317" t="s">
        <v>7715</v>
      </c>
      <c r="C317" t="s">
        <v>7716</v>
      </c>
      <c r="D317" s="3">
        <v>35287</v>
      </c>
      <c r="E317" t="s">
        <v>6097</v>
      </c>
      <c r="F317" t="s">
        <v>7717</v>
      </c>
      <c r="G317" t="s">
        <v>7718</v>
      </c>
      <c r="H317" t="s">
        <v>7719</v>
      </c>
      <c r="I317" t="s">
        <v>7720</v>
      </c>
    </row>
    <row r="318" spans="1:9" x14ac:dyDescent="0.25">
      <c r="A318">
        <v>1317</v>
      </c>
      <c r="B318" t="s">
        <v>7721</v>
      </c>
      <c r="C318" t="s">
        <v>7722</v>
      </c>
      <c r="D318" s="3">
        <v>38105</v>
      </c>
      <c r="E318" t="s">
        <v>6097</v>
      </c>
      <c r="F318" t="s">
        <v>7723</v>
      </c>
      <c r="G318" t="s">
        <v>7724</v>
      </c>
      <c r="H318" t="s">
        <v>7725</v>
      </c>
      <c r="I318" t="s">
        <v>7726</v>
      </c>
    </row>
    <row r="319" spans="1:9" x14ac:dyDescent="0.25">
      <c r="A319">
        <v>1318</v>
      </c>
      <c r="B319" t="s">
        <v>7456</v>
      </c>
      <c r="C319" t="s">
        <v>7727</v>
      </c>
      <c r="D319" s="3">
        <v>43899</v>
      </c>
      <c r="E319" t="s">
        <v>6084</v>
      </c>
      <c r="F319" t="s">
        <v>7728</v>
      </c>
      <c r="G319" t="s">
        <v>7729</v>
      </c>
      <c r="H319" t="s">
        <v>7730</v>
      </c>
      <c r="I319" t="s">
        <v>7731</v>
      </c>
    </row>
    <row r="320" spans="1:9" x14ac:dyDescent="0.25">
      <c r="A320">
        <v>1319</v>
      </c>
      <c r="B320" t="s">
        <v>7732</v>
      </c>
      <c r="C320" t="s">
        <v>7733</v>
      </c>
      <c r="D320" s="3">
        <v>42946</v>
      </c>
      <c r="E320" t="s">
        <v>6097</v>
      </c>
      <c r="F320" t="s">
        <v>7734</v>
      </c>
      <c r="G320" t="s">
        <v>7735</v>
      </c>
      <c r="H320" t="s">
        <v>7736</v>
      </c>
      <c r="I320" t="s">
        <v>7737</v>
      </c>
    </row>
    <row r="321" spans="1:9" x14ac:dyDescent="0.25">
      <c r="A321">
        <v>1320</v>
      </c>
      <c r="B321" t="s">
        <v>6339</v>
      </c>
      <c r="C321" t="s">
        <v>6267</v>
      </c>
      <c r="D321" s="3">
        <v>24230</v>
      </c>
      <c r="E321" t="s">
        <v>6084</v>
      </c>
      <c r="F321" t="s">
        <v>7738</v>
      </c>
      <c r="G321" t="s">
        <v>7739</v>
      </c>
      <c r="H321" t="s">
        <v>7740</v>
      </c>
      <c r="I321" t="s">
        <v>7741</v>
      </c>
    </row>
    <row r="322" spans="1:9" x14ac:dyDescent="0.25">
      <c r="A322">
        <v>1321</v>
      </c>
      <c r="B322" t="s">
        <v>7742</v>
      </c>
      <c r="C322" t="s">
        <v>7743</v>
      </c>
      <c r="D322" s="3">
        <v>31249</v>
      </c>
      <c r="E322" t="s">
        <v>6084</v>
      </c>
      <c r="F322" t="s">
        <v>7744</v>
      </c>
      <c r="G322" t="s">
        <v>7745</v>
      </c>
      <c r="H322" t="s">
        <v>7746</v>
      </c>
      <c r="I322" t="s">
        <v>7747</v>
      </c>
    </row>
    <row r="323" spans="1:9" x14ac:dyDescent="0.25">
      <c r="A323">
        <v>1322</v>
      </c>
      <c r="B323" t="s">
        <v>6206</v>
      </c>
      <c r="C323" t="s">
        <v>7042</v>
      </c>
      <c r="D323" s="3">
        <v>3521</v>
      </c>
      <c r="E323" t="s">
        <v>6084</v>
      </c>
      <c r="F323" t="s">
        <v>7748</v>
      </c>
      <c r="G323" t="s">
        <v>7749</v>
      </c>
      <c r="H323" t="s">
        <v>7750</v>
      </c>
      <c r="I323" t="s">
        <v>7751</v>
      </c>
    </row>
    <row r="324" spans="1:9" x14ac:dyDescent="0.25">
      <c r="A324">
        <v>1323</v>
      </c>
      <c r="B324" t="s">
        <v>7752</v>
      </c>
      <c r="C324" t="s">
        <v>6263</v>
      </c>
      <c r="D324" s="3">
        <v>39890</v>
      </c>
      <c r="E324" t="s">
        <v>6084</v>
      </c>
      <c r="F324" t="s">
        <v>7753</v>
      </c>
      <c r="G324" t="s">
        <v>7754</v>
      </c>
      <c r="H324" t="s">
        <v>7755</v>
      </c>
      <c r="I324" t="s">
        <v>7756</v>
      </c>
    </row>
    <row r="325" spans="1:9" x14ac:dyDescent="0.25">
      <c r="A325">
        <v>1324</v>
      </c>
      <c r="B325" t="s">
        <v>7757</v>
      </c>
      <c r="C325" t="s">
        <v>6471</v>
      </c>
      <c r="D325" s="3">
        <v>19083</v>
      </c>
      <c r="E325" t="s">
        <v>6084</v>
      </c>
      <c r="F325" t="s">
        <v>7758</v>
      </c>
      <c r="G325" t="s">
        <v>7759</v>
      </c>
      <c r="H325" t="s">
        <v>7760</v>
      </c>
      <c r="I325" t="s">
        <v>7761</v>
      </c>
    </row>
    <row r="326" spans="1:9" x14ac:dyDescent="0.25">
      <c r="A326">
        <v>1325</v>
      </c>
      <c r="B326" t="s">
        <v>7762</v>
      </c>
      <c r="C326" t="s">
        <v>7763</v>
      </c>
      <c r="D326" s="3">
        <v>43926</v>
      </c>
      <c r="E326" t="s">
        <v>6084</v>
      </c>
      <c r="F326" t="s">
        <v>7764</v>
      </c>
      <c r="G326" t="s">
        <v>7765</v>
      </c>
      <c r="H326">
        <v>3316223531</v>
      </c>
      <c r="I326" t="s">
        <v>7766</v>
      </c>
    </row>
    <row r="327" spans="1:9" x14ac:dyDescent="0.25">
      <c r="A327">
        <v>1326</v>
      </c>
      <c r="B327" t="s">
        <v>7767</v>
      </c>
      <c r="C327" t="s">
        <v>7768</v>
      </c>
      <c r="D327" s="3">
        <v>11224</v>
      </c>
      <c r="E327" t="s">
        <v>6097</v>
      </c>
      <c r="F327" t="s">
        <v>7769</v>
      </c>
      <c r="G327" t="s">
        <v>7770</v>
      </c>
      <c r="H327">
        <v>8993934998</v>
      </c>
      <c r="I327" t="s">
        <v>7771</v>
      </c>
    </row>
    <row r="328" spans="1:9" x14ac:dyDescent="0.25">
      <c r="A328">
        <v>1327</v>
      </c>
      <c r="B328" t="s">
        <v>6538</v>
      </c>
      <c r="C328" t="s">
        <v>7772</v>
      </c>
      <c r="D328" s="3">
        <v>35213</v>
      </c>
      <c r="E328" t="s">
        <v>6084</v>
      </c>
      <c r="F328" t="s">
        <v>7773</v>
      </c>
      <c r="G328" t="s">
        <v>7774</v>
      </c>
      <c r="H328" t="s">
        <v>7775</v>
      </c>
      <c r="I328" t="s">
        <v>7776</v>
      </c>
    </row>
    <row r="329" spans="1:9" x14ac:dyDescent="0.25">
      <c r="A329">
        <v>1328</v>
      </c>
      <c r="B329" t="s">
        <v>6290</v>
      </c>
      <c r="C329" t="s">
        <v>7777</v>
      </c>
      <c r="D329" s="3">
        <v>21670</v>
      </c>
      <c r="E329" t="s">
        <v>6084</v>
      </c>
      <c r="F329" t="s">
        <v>7778</v>
      </c>
      <c r="G329" t="s">
        <v>7779</v>
      </c>
      <c r="H329" t="s">
        <v>7780</v>
      </c>
      <c r="I329" t="s">
        <v>7781</v>
      </c>
    </row>
    <row r="330" spans="1:9" x14ac:dyDescent="0.25">
      <c r="A330">
        <v>1329</v>
      </c>
      <c r="B330" t="s">
        <v>7715</v>
      </c>
      <c r="C330" t="s">
        <v>7649</v>
      </c>
      <c r="D330" s="3">
        <v>39085</v>
      </c>
      <c r="E330" t="s">
        <v>6097</v>
      </c>
      <c r="F330" t="s">
        <v>7782</v>
      </c>
      <c r="G330" t="s">
        <v>7783</v>
      </c>
      <c r="H330" t="s">
        <v>7784</v>
      </c>
      <c r="I330" t="s">
        <v>7785</v>
      </c>
    </row>
    <row r="331" spans="1:9" x14ac:dyDescent="0.25">
      <c r="A331">
        <v>1330</v>
      </c>
      <c r="B331" t="s">
        <v>7786</v>
      </c>
      <c r="C331" t="s">
        <v>7787</v>
      </c>
      <c r="D331" s="3">
        <v>27465</v>
      </c>
      <c r="E331" t="s">
        <v>6097</v>
      </c>
      <c r="F331" t="s">
        <v>7788</v>
      </c>
      <c r="G331" t="s">
        <v>7789</v>
      </c>
      <c r="H331">
        <f>1-413-752-8128</f>
        <v>-9292</v>
      </c>
      <c r="I331" t="s">
        <v>7790</v>
      </c>
    </row>
    <row r="332" spans="1:9" x14ac:dyDescent="0.25">
      <c r="A332">
        <v>1331</v>
      </c>
      <c r="B332" t="s">
        <v>7791</v>
      </c>
      <c r="C332" t="s">
        <v>6471</v>
      </c>
      <c r="D332" s="3">
        <v>27028</v>
      </c>
      <c r="E332" t="s">
        <v>6084</v>
      </c>
      <c r="F332" t="s">
        <v>7792</v>
      </c>
      <c r="G332" t="s">
        <v>7793</v>
      </c>
      <c r="H332" t="s">
        <v>7794</v>
      </c>
      <c r="I332" t="s">
        <v>7795</v>
      </c>
    </row>
    <row r="333" spans="1:9" x14ac:dyDescent="0.25">
      <c r="A333">
        <v>1332</v>
      </c>
      <c r="B333" t="s">
        <v>6082</v>
      </c>
      <c r="C333" t="s">
        <v>7796</v>
      </c>
      <c r="D333" s="3">
        <v>43675</v>
      </c>
      <c r="E333" t="s">
        <v>6084</v>
      </c>
      <c r="F333" t="s">
        <v>7797</v>
      </c>
      <c r="G333" t="s">
        <v>7798</v>
      </c>
      <c r="H333" t="s">
        <v>7799</v>
      </c>
      <c r="I333" t="s">
        <v>7800</v>
      </c>
    </row>
    <row r="334" spans="1:9" x14ac:dyDescent="0.25">
      <c r="A334">
        <v>1333</v>
      </c>
      <c r="B334" t="s">
        <v>6156</v>
      </c>
      <c r="C334" t="s">
        <v>7801</v>
      </c>
      <c r="D334" s="3">
        <v>43204</v>
      </c>
      <c r="E334" t="s">
        <v>6084</v>
      </c>
      <c r="F334" t="s">
        <v>7802</v>
      </c>
      <c r="G334" t="s">
        <v>7803</v>
      </c>
      <c r="H334">
        <f>1-549-579-4863</f>
        <v>-5990</v>
      </c>
      <c r="I334" t="s">
        <v>7804</v>
      </c>
    </row>
    <row r="335" spans="1:9" x14ac:dyDescent="0.25">
      <c r="A335">
        <v>1334</v>
      </c>
      <c r="B335" t="s">
        <v>7528</v>
      </c>
      <c r="C335" t="s">
        <v>6702</v>
      </c>
      <c r="D335" s="3">
        <v>24725</v>
      </c>
      <c r="E335" t="s">
        <v>6097</v>
      </c>
      <c r="F335" t="s">
        <v>7805</v>
      </c>
      <c r="G335" t="s">
        <v>7806</v>
      </c>
      <c r="H335" t="s">
        <v>7807</v>
      </c>
      <c r="I335" t="s">
        <v>7808</v>
      </c>
    </row>
    <row r="336" spans="1:9" x14ac:dyDescent="0.25">
      <c r="A336">
        <v>1335</v>
      </c>
      <c r="B336" t="s">
        <v>7809</v>
      </c>
      <c r="C336" t="s">
        <v>6656</v>
      </c>
      <c r="D336" s="3">
        <v>8771</v>
      </c>
      <c r="E336" t="s">
        <v>6097</v>
      </c>
      <c r="F336" t="s">
        <v>7810</v>
      </c>
      <c r="G336" t="s">
        <v>7811</v>
      </c>
      <c r="H336" t="s">
        <v>7812</v>
      </c>
      <c r="I336" t="s">
        <v>7813</v>
      </c>
    </row>
    <row r="337" spans="1:9" x14ac:dyDescent="0.25">
      <c r="A337">
        <v>1336</v>
      </c>
      <c r="B337" t="s">
        <v>6798</v>
      </c>
      <c r="C337" t="s">
        <v>7814</v>
      </c>
      <c r="D337" s="3">
        <v>6165</v>
      </c>
      <c r="E337" t="s">
        <v>6097</v>
      </c>
      <c r="F337" t="s">
        <v>7815</v>
      </c>
      <c r="G337" t="s">
        <v>7816</v>
      </c>
      <c r="H337" t="s">
        <v>7817</v>
      </c>
      <c r="I337" t="s">
        <v>7818</v>
      </c>
    </row>
    <row r="338" spans="1:9" x14ac:dyDescent="0.25">
      <c r="A338">
        <v>1337</v>
      </c>
      <c r="B338" t="s">
        <v>6126</v>
      </c>
      <c r="C338" t="s">
        <v>6554</v>
      </c>
      <c r="D338" s="3">
        <v>21047</v>
      </c>
      <c r="E338" t="s">
        <v>6084</v>
      </c>
      <c r="F338" t="s">
        <v>7819</v>
      </c>
      <c r="G338" t="s">
        <v>7820</v>
      </c>
      <c r="H338" t="s">
        <v>7821</v>
      </c>
      <c r="I338" t="s">
        <v>7822</v>
      </c>
    </row>
    <row r="339" spans="1:9" x14ac:dyDescent="0.25">
      <c r="A339">
        <v>1338</v>
      </c>
      <c r="B339" t="s">
        <v>7088</v>
      </c>
      <c r="C339" t="s">
        <v>6481</v>
      </c>
      <c r="D339" s="3">
        <v>18477</v>
      </c>
      <c r="E339" t="s">
        <v>6084</v>
      </c>
      <c r="F339" t="s">
        <v>7823</v>
      </c>
      <c r="G339" t="s">
        <v>7824</v>
      </c>
      <c r="H339" t="s">
        <v>7825</v>
      </c>
      <c r="I339" t="s">
        <v>7826</v>
      </c>
    </row>
    <row r="340" spans="1:9" x14ac:dyDescent="0.25">
      <c r="A340">
        <v>1339</v>
      </c>
      <c r="B340" t="s">
        <v>7664</v>
      </c>
      <c r="C340" t="s">
        <v>7827</v>
      </c>
      <c r="D340" s="3">
        <v>37193</v>
      </c>
      <c r="E340" t="s">
        <v>6084</v>
      </c>
      <c r="F340" t="s">
        <v>7828</v>
      </c>
      <c r="G340" t="s">
        <v>7829</v>
      </c>
      <c r="H340" t="s">
        <v>7830</v>
      </c>
      <c r="I340" t="s">
        <v>7831</v>
      </c>
    </row>
    <row r="341" spans="1:9" x14ac:dyDescent="0.25">
      <c r="A341">
        <v>1340</v>
      </c>
      <c r="B341" t="s">
        <v>7062</v>
      </c>
      <c r="C341" t="s">
        <v>7529</v>
      </c>
      <c r="D341" s="3">
        <v>33286</v>
      </c>
      <c r="E341" t="s">
        <v>6097</v>
      </c>
      <c r="F341" t="s">
        <v>7832</v>
      </c>
      <c r="G341" t="s">
        <v>7833</v>
      </c>
      <c r="H341" t="s">
        <v>7834</v>
      </c>
      <c r="I341" t="s">
        <v>7835</v>
      </c>
    </row>
    <row r="342" spans="1:9" x14ac:dyDescent="0.25">
      <c r="A342">
        <v>1341</v>
      </c>
      <c r="B342" t="s">
        <v>7836</v>
      </c>
      <c r="C342" t="s">
        <v>7837</v>
      </c>
      <c r="D342" s="3">
        <v>3489</v>
      </c>
      <c r="E342" t="s">
        <v>6084</v>
      </c>
      <c r="F342" t="s">
        <v>7838</v>
      </c>
      <c r="G342" t="s">
        <v>7839</v>
      </c>
      <c r="H342" t="s">
        <v>7840</v>
      </c>
      <c r="I342" t="s">
        <v>7841</v>
      </c>
    </row>
    <row r="343" spans="1:9" x14ac:dyDescent="0.25">
      <c r="A343">
        <v>1342</v>
      </c>
      <c r="B343" t="s">
        <v>7842</v>
      </c>
      <c r="C343" t="s">
        <v>6252</v>
      </c>
      <c r="D343" s="3">
        <v>35493</v>
      </c>
      <c r="E343" t="s">
        <v>6097</v>
      </c>
      <c r="F343" t="s">
        <v>7843</v>
      </c>
      <c r="G343" t="s">
        <v>7844</v>
      </c>
      <c r="H343" t="s">
        <v>7845</v>
      </c>
      <c r="I343" t="s">
        <v>7846</v>
      </c>
    </row>
    <row r="344" spans="1:9" x14ac:dyDescent="0.25">
      <c r="A344">
        <v>1343</v>
      </c>
      <c r="B344" t="s">
        <v>7847</v>
      </c>
      <c r="C344" t="s">
        <v>7848</v>
      </c>
      <c r="D344" s="3">
        <v>37310</v>
      </c>
      <c r="E344" t="s">
        <v>6084</v>
      </c>
      <c r="F344" t="s">
        <v>7849</v>
      </c>
      <c r="G344" t="s">
        <v>7850</v>
      </c>
      <c r="H344" t="s">
        <v>7851</v>
      </c>
      <c r="I344" t="s">
        <v>7852</v>
      </c>
    </row>
    <row r="345" spans="1:9" x14ac:dyDescent="0.25">
      <c r="A345">
        <v>1344</v>
      </c>
      <c r="B345" t="s">
        <v>6114</v>
      </c>
      <c r="C345" t="s">
        <v>7853</v>
      </c>
      <c r="D345" s="3">
        <v>44893</v>
      </c>
      <c r="E345" t="s">
        <v>6084</v>
      </c>
      <c r="F345" t="s">
        <v>7854</v>
      </c>
      <c r="G345" t="s">
        <v>7855</v>
      </c>
      <c r="H345" t="s">
        <v>7856</v>
      </c>
      <c r="I345" t="s">
        <v>7857</v>
      </c>
    </row>
    <row r="346" spans="1:9" x14ac:dyDescent="0.25">
      <c r="A346">
        <v>1345</v>
      </c>
      <c r="B346" t="s">
        <v>7858</v>
      </c>
      <c r="C346" t="s">
        <v>6601</v>
      </c>
      <c r="D346" s="3">
        <v>5661</v>
      </c>
      <c r="E346" t="s">
        <v>6084</v>
      </c>
      <c r="F346" t="s">
        <v>7859</v>
      </c>
      <c r="G346" t="s">
        <v>7860</v>
      </c>
      <c r="H346" t="s">
        <v>7861</v>
      </c>
      <c r="I346" t="s">
        <v>7862</v>
      </c>
    </row>
    <row r="347" spans="1:9" x14ac:dyDescent="0.25">
      <c r="A347">
        <v>1346</v>
      </c>
      <c r="B347" t="s">
        <v>7512</v>
      </c>
      <c r="C347" t="s">
        <v>7863</v>
      </c>
      <c r="D347" s="3">
        <v>7291</v>
      </c>
      <c r="E347" t="s">
        <v>6097</v>
      </c>
      <c r="F347" t="s">
        <v>7864</v>
      </c>
      <c r="G347" t="s">
        <v>7865</v>
      </c>
      <c r="H347" t="s">
        <v>7866</v>
      </c>
      <c r="I347" t="s">
        <v>7867</v>
      </c>
    </row>
    <row r="348" spans="1:9" x14ac:dyDescent="0.25">
      <c r="A348">
        <v>1347</v>
      </c>
      <c r="B348" t="s">
        <v>7199</v>
      </c>
      <c r="C348" t="s">
        <v>6144</v>
      </c>
      <c r="D348" s="3">
        <v>44756</v>
      </c>
      <c r="E348" t="s">
        <v>6084</v>
      </c>
      <c r="F348" t="s">
        <v>7868</v>
      </c>
      <c r="G348" t="s">
        <v>7869</v>
      </c>
      <c r="H348" t="s">
        <v>7870</v>
      </c>
      <c r="I348" t="s">
        <v>7871</v>
      </c>
    </row>
    <row r="349" spans="1:9" x14ac:dyDescent="0.25">
      <c r="A349">
        <v>1348</v>
      </c>
      <c r="B349" t="s">
        <v>6649</v>
      </c>
      <c r="C349" t="s">
        <v>6179</v>
      </c>
      <c r="D349" s="3">
        <v>38844</v>
      </c>
      <c r="E349" t="s">
        <v>6097</v>
      </c>
      <c r="F349" t="s">
        <v>7872</v>
      </c>
      <c r="G349" t="s">
        <v>7873</v>
      </c>
      <c r="H349" t="s">
        <v>7874</v>
      </c>
      <c r="I349" t="s">
        <v>7875</v>
      </c>
    </row>
    <row r="350" spans="1:9" x14ac:dyDescent="0.25">
      <c r="A350">
        <v>1349</v>
      </c>
      <c r="B350" t="s">
        <v>7630</v>
      </c>
      <c r="C350" t="s">
        <v>7876</v>
      </c>
      <c r="D350" s="3">
        <v>28204</v>
      </c>
      <c r="E350" t="s">
        <v>6097</v>
      </c>
      <c r="F350" t="s">
        <v>7877</v>
      </c>
      <c r="G350" t="s">
        <v>7878</v>
      </c>
      <c r="H350" t="s">
        <v>7879</v>
      </c>
      <c r="I350" t="s">
        <v>7880</v>
      </c>
    </row>
    <row r="351" spans="1:9" x14ac:dyDescent="0.25">
      <c r="A351">
        <v>1350</v>
      </c>
      <c r="B351" t="s">
        <v>7088</v>
      </c>
      <c r="C351" t="s">
        <v>7853</v>
      </c>
      <c r="D351" s="3">
        <v>4870</v>
      </c>
      <c r="E351" t="s">
        <v>6084</v>
      </c>
      <c r="F351" t="s">
        <v>7881</v>
      </c>
      <c r="G351" t="s">
        <v>7882</v>
      </c>
      <c r="H351" t="s">
        <v>7883</v>
      </c>
      <c r="I351" t="s">
        <v>7884</v>
      </c>
    </row>
    <row r="352" spans="1:9" x14ac:dyDescent="0.25">
      <c r="A352">
        <v>1351</v>
      </c>
      <c r="B352" t="s">
        <v>6611</v>
      </c>
      <c r="C352" t="s">
        <v>6592</v>
      </c>
      <c r="D352" s="3">
        <v>14711</v>
      </c>
      <c r="E352" t="s">
        <v>6084</v>
      </c>
      <c r="F352" t="s">
        <v>7885</v>
      </c>
      <c r="G352" t="s">
        <v>7886</v>
      </c>
      <c r="H352" t="s">
        <v>7887</v>
      </c>
      <c r="I352" t="s">
        <v>7888</v>
      </c>
    </row>
    <row r="353" spans="1:9" x14ac:dyDescent="0.25">
      <c r="A353">
        <v>1352</v>
      </c>
      <c r="B353" t="s">
        <v>7889</v>
      </c>
      <c r="C353" t="s">
        <v>7890</v>
      </c>
      <c r="D353" s="3">
        <v>30214</v>
      </c>
      <c r="E353" t="s">
        <v>6084</v>
      </c>
      <c r="F353" t="s">
        <v>7891</v>
      </c>
      <c r="G353" t="s">
        <v>7892</v>
      </c>
      <c r="H353" t="s">
        <v>7893</v>
      </c>
      <c r="I353" t="s">
        <v>7894</v>
      </c>
    </row>
    <row r="354" spans="1:9" x14ac:dyDescent="0.25">
      <c r="A354">
        <v>1353</v>
      </c>
      <c r="B354" t="s">
        <v>6339</v>
      </c>
      <c r="C354" t="s">
        <v>6656</v>
      </c>
      <c r="D354" s="3">
        <v>7475</v>
      </c>
      <c r="E354" t="s">
        <v>6084</v>
      </c>
      <c r="F354" t="s">
        <v>7895</v>
      </c>
      <c r="G354" t="s">
        <v>7896</v>
      </c>
      <c r="H354" t="s">
        <v>7897</v>
      </c>
      <c r="I354" t="s">
        <v>7898</v>
      </c>
    </row>
    <row r="355" spans="1:9" x14ac:dyDescent="0.25">
      <c r="A355">
        <v>1354</v>
      </c>
      <c r="B355" t="s">
        <v>7899</v>
      </c>
      <c r="C355" t="s">
        <v>7900</v>
      </c>
      <c r="D355" s="3">
        <v>10883</v>
      </c>
      <c r="E355" t="s">
        <v>6097</v>
      </c>
      <c r="F355" t="s">
        <v>7901</v>
      </c>
      <c r="G355" t="s">
        <v>7902</v>
      </c>
      <c r="H355" t="s">
        <v>7903</v>
      </c>
      <c r="I355" t="s">
        <v>7904</v>
      </c>
    </row>
    <row r="356" spans="1:9" x14ac:dyDescent="0.25">
      <c r="A356">
        <v>1355</v>
      </c>
      <c r="B356" t="s">
        <v>7905</v>
      </c>
      <c r="C356" t="s">
        <v>7906</v>
      </c>
      <c r="D356" s="3">
        <v>10550</v>
      </c>
      <c r="E356" t="s">
        <v>6084</v>
      </c>
      <c r="F356" t="s">
        <v>7907</v>
      </c>
      <c r="G356" t="s">
        <v>7908</v>
      </c>
      <c r="H356" t="s">
        <v>7909</v>
      </c>
      <c r="I356" t="s">
        <v>7910</v>
      </c>
    </row>
    <row r="357" spans="1:9" x14ac:dyDescent="0.25">
      <c r="A357">
        <v>1356</v>
      </c>
      <c r="B357" t="s">
        <v>6639</v>
      </c>
      <c r="C357" t="s">
        <v>7911</v>
      </c>
      <c r="D357" s="3">
        <v>31359</v>
      </c>
      <c r="E357" t="s">
        <v>6097</v>
      </c>
      <c r="F357" t="s">
        <v>7912</v>
      </c>
      <c r="G357" t="s">
        <v>7913</v>
      </c>
      <c r="H357" t="s">
        <v>7914</v>
      </c>
      <c r="I357" t="s">
        <v>7915</v>
      </c>
    </row>
    <row r="358" spans="1:9" x14ac:dyDescent="0.25">
      <c r="A358">
        <v>1357</v>
      </c>
      <c r="B358" t="s">
        <v>6751</v>
      </c>
      <c r="C358" t="s">
        <v>7360</v>
      </c>
      <c r="D358" s="3">
        <v>7849</v>
      </c>
      <c r="E358" t="s">
        <v>6084</v>
      </c>
      <c r="F358" t="s">
        <v>7916</v>
      </c>
      <c r="G358" t="s">
        <v>7917</v>
      </c>
      <c r="H358" t="s">
        <v>7918</v>
      </c>
      <c r="I358" t="s">
        <v>7919</v>
      </c>
    </row>
    <row r="359" spans="1:9" x14ac:dyDescent="0.25">
      <c r="A359">
        <v>1358</v>
      </c>
      <c r="B359" t="s">
        <v>6132</v>
      </c>
      <c r="C359" t="s">
        <v>6133</v>
      </c>
      <c r="D359" s="3">
        <v>3045</v>
      </c>
      <c r="E359" t="s">
        <v>6084</v>
      </c>
      <c r="F359" t="s">
        <v>7920</v>
      </c>
      <c r="G359" t="s">
        <v>7921</v>
      </c>
      <c r="H359" t="s">
        <v>7922</v>
      </c>
      <c r="I359" t="s">
        <v>7923</v>
      </c>
    </row>
    <row r="360" spans="1:9" x14ac:dyDescent="0.25">
      <c r="A360">
        <v>1359</v>
      </c>
      <c r="B360" t="s">
        <v>7125</v>
      </c>
      <c r="C360" t="s">
        <v>7924</v>
      </c>
      <c r="D360" s="3">
        <v>32387</v>
      </c>
      <c r="E360" t="s">
        <v>6084</v>
      </c>
      <c r="F360" t="s">
        <v>7925</v>
      </c>
      <c r="G360" t="s">
        <v>7926</v>
      </c>
      <c r="H360" t="s">
        <v>7927</v>
      </c>
      <c r="I360" t="s">
        <v>7928</v>
      </c>
    </row>
    <row r="361" spans="1:9" x14ac:dyDescent="0.25">
      <c r="A361">
        <v>1360</v>
      </c>
      <c r="B361" t="s">
        <v>7929</v>
      </c>
      <c r="C361" t="s">
        <v>7649</v>
      </c>
      <c r="D361" s="3">
        <v>10503</v>
      </c>
      <c r="E361" t="s">
        <v>6097</v>
      </c>
      <c r="F361" t="s">
        <v>7930</v>
      </c>
      <c r="G361" t="s">
        <v>7931</v>
      </c>
      <c r="H361" t="s">
        <v>7932</v>
      </c>
      <c r="I361" t="s">
        <v>7933</v>
      </c>
    </row>
    <row r="362" spans="1:9" x14ac:dyDescent="0.25">
      <c r="A362">
        <v>1361</v>
      </c>
      <c r="B362" t="s">
        <v>7934</v>
      </c>
      <c r="C362" t="s">
        <v>6267</v>
      </c>
      <c r="D362" s="3">
        <v>34534</v>
      </c>
      <c r="E362" t="s">
        <v>6097</v>
      </c>
      <c r="F362" t="s">
        <v>7935</v>
      </c>
      <c r="G362" t="s">
        <v>7936</v>
      </c>
      <c r="H362" t="s">
        <v>7937</v>
      </c>
      <c r="I362" t="s">
        <v>7938</v>
      </c>
    </row>
    <row r="363" spans="1:9" x14ac:dyDescent="0.25">
      <c r="A363">
        <v>1362</v>
      </c>
      <c r="B363" t="s">
        <v>7939</v>
      </c>
      <c r="C363" t="s">
        <v>7940</v>
      </c>
      <c r="D363" s="3">
        <v>9649</v>
      </c>
      <c r="E363" t="s">
        <v>6084</v>
      </c>
      <c r="F363" t="s">
        <v>7941</v>
      </c>
      <c r="G363" t="s">
        <v>7942</v>
      </c>
      <c r="H363" t="s">
        <v>7943</v>
      </c>
      <c r="I363" t="s">
        <v>7944</v>
      </c>
    </row>
    <row r="364" spans="1:9" x14ac:dyDescent="0.25">
      <c r="A364">
        <v>1363</v>
      </c>
      <c r="B364" t="s">
        <v>6339</v>
      </c>
      <c r="C364" t="s">
        <v>6814</v>
      </c>
      <c r="D364" s="3">
        <v>20704</v>
      </c>
      <c r="E364" t="s">
        <v>6084</v>
      </c>
      <c r="F364" t="s">
        <v>7945</v>
      </c>
      <c r="G364" t="s">
        <v>7946</v>
      </c>
      <c r="H364" t="s">
        <v>7947</v>
      </c>
      <c r="I364" t="s">
        <v>7948</v>
      </c>
    </row>
    <row r="365" spans="1:9" x14ac:dyDescent="0.25">
      <c r="A365">
        <v>1364</v>
      </c>
      <c r="B365" t="s">
        <v>6639</v>
      </c>
      <c r="C365" t="s">
        <v>7949</v>
      </c>
      <c r="D365" s="3">
        <v>43594</v>
      </c>
      <c r="E365" t="s">
        <v>6097</v>
      </c>
      <c r="F365" t="s">
        <v>7950</v>
      </c>
      <c r="G365" t="s">
        <v>7951</v>
      </c>
      <c r="H365" t="s">
        <v>7952</v>
      </c>
      <c r="I365" t="s">
        <v>7953</v>
      </c>
    </row>
    <row r="366" spans="1:9" x14ac:dyDescent="0.25">
      <c r="A366">
        <v>1365</v>
      </c>
      <c r="B366" t="s">
        <v>7836</v>
      </c>
      <c r="C366" t="s">
        <v>6471</v>
      </c>
      <c r="D366" s="3">
        <v>15737</v>
      </c>
      <c r="E366" t="s">
        <v>6084</v>
      </c>
      <c r="F366" t="s">
        <v>7954</v>
      </c>
      <c r="G366" t="s">
        <v>7955</v>
      </c>
      <c r="H366" t="s">
        <v>7956</v>
      </c>
      <c r="I366" t="s">
        <v>7957</v>
      </c>
    </row>
    <row r="367" spans="1:9" x14ac:dyDescent="0.25">
      <c r="A367">
        <v>1366</v>
      </c>
      <c r="B367" t="s">
        <v>6538</v>
      </c>
      <c r="C367" t="s">
        <v>6279</v>
      </c>
      <c r="D367" s="3">
        <v>32622</v>
      </c>
      <c r="E367" t="s">
        <v>6084</v>
      </c>
      <c r="F367" t="s">
        <v>7958</v>
      </c>
      <c r="G367" t="s">
        <v>7959</v>
      </c>
      <c r="H367" t="s">
        <v>7960</v>
      </c>
      <c r="I367" t="s">
        <v>7961</v>
      </c>
    </row>
    <row r="368" spans="1:9" x14ac:dyDescent="0.25">
      <c r="A368">
        <v>1367</v>
      </c>
      <c r="B368" t="s">
        <v>7962</v>
      </c>
      <c r="C368" t="s">
        <v>7963</v>
      </c>
      <c r="D368" s="3">
        <v>30905</v>
      </c>
      <c r="E368" t="s">
        <v>6084</v>
      </c>
      <c r="F368" t="s">
        <v>7964</v>
      </c>
      <c r="G368" t="s">
        <v>7965</v>
      </c>
      <c r="H368" t="s">
        <v>7966</v>
      </c>
      <c r="I368" t="s">
        <v>7967</v>
      </c>
    </row>
    <row r="369" spans="1:9" x14ac:dyDescent="0.25">
      <c r="A369">
        <v>1368</v>
      </c>
      <c r="B369" t="s">
        <v>6813</v>
      </c>
      <c r="C369" t="s">
        <v>7157</v>
      </c>
      <c r="D369" s="3">
        <v>10126</v>
      </c>
      <c r="E369" t="s">
        <v>6097</v>
      </c>
      <c r="F369" t="s">
        <v>7968</v>
      </c>
      <c r="G369" t="s">
        <v>7969</v>
      </c>
      <c r="H369" t="s">
        <v>7970</v>
      </c>
      <c r="I369" t="s">
        <v>7971</v>
      </c>
    </row>
    <row r="370" spans="1:9" x14ac:dyDescent="0.25">
      <c r="A370">
        <v>1369</v>
      </c>
      <c r="B370" t="s">
        <v>6138</v>
      </c>
      <c r="C370" t="s">
        <v>7972</v>
      </c>
      <c r="D370" s="3">
        <v>33022</v>
      </c>
      <c r="E370" t="s">
        <v>6084</v>
      </c>
      <c r="F370" t="s">
        <v>7973</v>
      </c>
      <c r="G370" t="s">
        <v>7974</v>
      </c>
      <c r="H370" t="s">
        <v>7975</v>
      </c>
      <c r="I370" t="s">
        <v>7976</v>
      </c>
    </row>
    <row r="371" spans="1:9" x14ac:dyDescent="0.25">
      <c r="A371">
        <v>1370</v>
      </c>
      <c r="B371" t="s">
        <v>7198</v>
      </c>
      <c r="C371" t="s">
        <v>7977</v>
      </c>
      <c r="D371" s="3">
        <v>7517</v>
      </c>
      <c r="E371" t="s">
        <v>6084</v>
      </c>
      <c r="F371" t="s">
        <v>7978</v>
      </c>
      <c r="G371" t="s">
        <v>7979</v>
      </c>
      <c r="H371" t="s">
        <v>7980</v>
      </c>
      <c r="I371" t="s">
        <v>7981</v>
      </c>
    </row>
    <row r="372" spans="1:9" x14ac:dyDescent="0.25">
      <c r="A372">
        <v>1371</v>
      </c>
      <c r="B372" t="s">
        <v>7982</v>
      </c>
      <c r="C372" t="s">
        <v>6662</v>
      </c>
      <c r="D372" s="3">
        <v>5807</v>
      </c>
      <c r="E372" t="s">
        <v>6097</v>
      </c>
      <c r="F372" t="s">
        <v>7983</v>
      </c>
      <c r="G372" t="s">
        <v>7984</v>
      </c>
      <c r="H372" t="s">
        <v>7985</v>
      </c>
      <c r="I372" t="s">
        <v>7986</v>
      </c>
    </row>
    <row r="373" spans="1:9" x14ac:dyDescent="0.25">
      <c r="A373">
        <v>1372</v>
      </c>
      <c r="B373" t="s">
        <v>7987</v>
      </c>
      <c r="C373" t="s">
        <v>7988</v>
      </c>
      <c r="D373" s="3">
        <v>11847</v>
      </c>
      <c r="E373" t="s">
        <v>6084</v>
      </c>
      <c r="F373" t="s">
        <v>7989</v>
      </c>
      <c r="G373" t="s">
        <v>7990</v>
      </c>
      <c r="H373" t="s">
        <v>7991</v>
      </c>
      <c r="I373" t="s">
        <v>7992</v>
      </c>
    </row>
    <row r="374" spans="1:9" x14ac:dyDescent="0.25">
      <c r="A374">
        <v>1373</v>
      </c>
      <c r="B374" t="s">
        <v>7993</v>
      </c>
      <c r="C374" t="s">
        <v>7392</v>
      </c>
      <c r="D374" s="3">
        <v>16256</v>
      </c>
      <c r="E374" t="s">
        <v>6097</v>
      </c>
      <c r="F374" t="s">
        <v>7994</v>
      </c>
      <c r="G374" t="s">
        <v>7995</v>
      </c>
      <c r="H374" t="s">
        <v>7996</v>
      </c>
      <c r="I374" t="s">
        <v>7997</v>
      </c>
    </row>
    <row r="375" spans="1:9" x14ac:dyDescent="0.25">
      <c r="A375">
        <v>1374</v>
      </c>
      <c r="B375" t="s">
        <v>7998</v>
      </c>
      <c r="C375" t="s">
        <v>7999</v>
      </c>
      <c r="D375" s="3">
        <v>38751</v>
      </c>
      <c r="E375" t="s">
        <v>6097</v>
      </c>
      <c r="F375" t="s">
        <v>8000</v>
      </c>
      <c r="G375" t="s">
        <v>8001</v>
      </c>
      <c r="H375" t="s">
        <v>8002</v>
      </c>
      <c r="I375" t="s">
        <v>8003</v>
      </c>
    </row>
    <row r="376" spans="1:9" x14ac:dyDescent="0.25">
      <c r="A376">
        <v>1375</v>
      </c>
      <c r="B376" t="s">
        <v>7456</v>
      </c>
      <c r="C376" t="s">
        <v>8004</v>
      </c>
      <c r="D376" s="3">
        <v>15067</v>
      </c>
      <c r="E376" t="s">
        <v>6084</v>
      </c>
      <c r="F376" t="s">
        <v>8005</v>
      </c>
      <c r="G376" t="s">
        <v>8006</v>
      </c>
      <c r="H376" t="s">
        <v>8007</v>
      </c>
      <c r="I376" t="s">
        <v>8008</v>
      </c>
    </row>
    <row r="377" spans="1:9" x14ac:dyDescent="0.25">
      <c r="A377">
        <v>1376</v>
      </c>
      <c r="B377" t="s">
        <v>6548</v>
      </c>
      <c r="C377" t="s">
        <v>8009</v>
      </c>
      <c r="D377" s="3">
        <v>16669</v>
      </c>
      <c r="E377" t="s">
        <v>6097</v>
      </c>
      <c r="F377" t="s">
        <v>8010</v>
      </c>
      <c r="G377" t="s">
        <v>8011</v>
      </c>
      <c r="H377" t="s">
        <v>8012</v>
      </c>
      <c r="I377" t="s">
        <v>8013</v>
      </c>
    </row>
    <row r="378" spans="1:9" x14ac:dyDescent="0.25">
      <c r="A378">
        <v>1377</v>
      </c>
      <c r="B378" t="s">
        <v>7119</v>
      </c>
      <c r="C378" t="s">
        <v>8014</v>
      </c>
      <c r="D378" s="3">
        <v>36192</v>
      </c>
      <c r="E378" t="s">
        <v>6097</v>
      </c>
      <c r="F378" t="s">
        <v>8015</v>
      </c>
      <c r="G378" t="s">
        <v>8016</v>
      </c>
      <c r="H378" t="s">
        <v>8017</v>
      </c>
      <c r="I378" t="s">
        <v>8018</v>
      </c>
    </row>
    <row r="379" spans="1:9" x14ac:dyDescent="0.25">
      <c r="A379">
        <v>1378</v>
      </c>
      <c r="B379" t="s">
        <v>6126</v>
      </c>
      <c r="C379" t="s">
        <v>7924</v>
      </c>
      <c r="D379" s="3">
        <v>44580</v>
      </c>
      <c r="E379" t="s">
        <v>6084</v>
      </c>
      <c r="F379" t="s">
        <v>8019</v>
      </c>
      <c r="G379" t="s">
        <v>8020</v>
      </c>
      <c r="H379" t="s">
        <v>8021</v>
      </c>
      <c r="I379" t="s">
        <v>8022</v>
      </c>
    </row>
    <row r="380" spans="1:9" x14ac:dyDescent="0.25">
      <c r="A380">
        <v>1379</v>
      </c>
      <c r="B380" t="s">
        <v>7161</v>
      </c>
      <c r="C380" t="s">
        <v>7207</v>
      </c>
      <c r="D380" s="3">
        <v>32076</v>
      </c>
      <c r="E380" t="s">
        <v>6084</v>
      </c>
      <c r="F380" t="s">
        <v>8023</v>
      </c>
      <c r="G380" t="s">
        <v>8024</v>
      </c>
      <c r="H380" t="s">
        <v>8025</v>
      </c>
      <c r="I380" t="s">
        <v>8026</v>
      </c>
    </row>
    <row r="381" spans="1:9" x14ac:dyDescent="0.25">
      <c r="A381">
        <v>1380</v>
      </c>
      <c r="B381" t="s">
        <v>6095</v>
      </c>
      <c r="C381" t="s">
        <v>7827</v>
      </c>
      <c r="D381" s="3">
        <v>30077</v>
      </c>
      <c r="E381" t="s">
        <v>6097</v>
      </c>
      <c r="F381" t="s">
        <v>8027</v>
      </c>
      <c r="G381" t="s">
        <v>8028</v>
      </c>
      <c r="H381" t="s">
        <v>8029</v>
      </c>
      <c r="I381" t="s">
        <v>8030</v>
      </c>
    </row>
    <row r="382" spans="1:9" x14ac:dyDescent="0.25">
      <c r="A382">
        <v>1381</v>
      </c>
      <c r="B382" t="s">
        <v>6756</v>
      </c>
      <c r="C382" t="s">
        <v>6773</v>
      </c>
      <c r="D382" s="3">
        <v>31302</v>
      </c>
      <c r="E382" t="s">
        <v>6084</v>
      </c>
      <c r="F382" t="s">
        <v>8031</v>
      </c>
      <c r="G382" t="s">
        <v>8032</v>
      </c>
      <c r="H382" t="s">
        <v>8033</v>
      </c>
      <c r="I382" t="s">
        <v>8034</v>
      </c>
    </row>
    <row r="383" spans="1:9" x14ac:dyDescent="0.25">
      <c r="A383">
        <v>1382</v>
      </c>
      <c r="B383" t="s">
        <v>6095</v>
      </c>
      <c r="C383" t="s">
        <v>8035</v>
      </c>
      <c r="D383" s="3">
        <v>30619</v>
      </c>
      <c r="E383" t="s">
        <v>6097</v>
      </c>
      <c r="F383" t="s">
        <v>8036</v>
      </c>
      <c r="G383" t="s">
        <v>8037</v>
      </c>
      <c r="H383" t="s">
        <v>8038</v>
      </c>
      <c r="I383" t="s">
        <v>8039</v>
      </c>
    </row>
    <row r="384" spans="1:9" x14ac:dyDescent="0.25">
      <c r="A384">
        <v>1383</v>
      </c>
      <c r="B384" t="s">
        <v>7777</v>
      </c>
      <c r="C384" t="s">
        <v>8040</v>
      </c>
      <c r="D384" s="3">
        <v>32002</v>
      </c>
      <c r="E384" t="s">
        <v>6084</v>
      </c>
      <c r="F384" t="s">
        <v>8041</v>
      </c>
      <c r="G384" t="s">
        <v>8042</v>
      </c>
      <c r="H384" t="s">
        <v>8043</v>
      </c>
      <c r="I384" t="s">
        <v>8044</v>
      </c>
    </row>
    <row r="385" spans="1:9" x14ac:dyDescent="0.25">
      <c r="A385">
        <v>1384</v>
      </c>
      <c r="B385" t="s">
        <v>6628</v>
      </c>
      <c r="C385" t="s">
        <v>8045</v>
      </c>
      <c r="D385" s="3">
        <v>11028</v>
      </c>
      <c r="E385" t="s">
        <v>6084</v>
      </c>
      <c r="F385" t="s">
        <v>8046</v>
      </c>
      <c r="G385" t="s">
        <v>8047</v>
      </c>
      <c r="H385" t="s">
        <v>8048</v>
      </c>
      <c r="I385" t="s">
        <v>8049</v>
      </c>
    </row>
    <row r="386" spans="1:9" x14ac:dyDescent="0.25">
      <c r="A386">
        <v>1385</v>
      </c>
      <c r="B386" t="s">
        <v>6397</v>
      </c>
      <c r="C386" t="s">
        <v>8050</v>
      </c>
      <c r="D386" s="3">
        <v>9475</v>
      </c>
      <c r="E386" t="s">
        <v>6097</v>
      </c>
      <c r="F386" t="s">
        <v>8051</v>
      </c>
      <c r="G386" t="s">
        <v>8052</v>
      </c>
      <c r="H386" t="s">
        <v>8053</v>
      </c>
      <c r="I386" t="s">
        <v>8054</v>
      </c>
    </row>
    <row r="387" spans="1:9" x14ac:dyDescent="0.25">
      <c r="A387">
        <v>1386</v>
      </c>
      <c r="B387" t="s">
        <v>8055</v>
      </c>
      <c r="C387" t="s">
        <v>7489</v>
      </c>
      <c r="D387" s="3">
        <v>33381</v>
      </c>
      <c r="E387" t="s">
        <v>6097</v>
      </c>
      <c r="F387" t="s">
        <v>8056</v>
      </c>
      <c r="G387" t="s">
        <v>8057</v>
      </c>
      <c r="H387" t="s">
        <v>8058</v>
      </c>
      <c r="I387" t="s">
        <v>8059</v>
      </c>
    </row>
    <row r="388" spans="1:9" x14ac:dyDescent="0.25">
      <c r="A388">
        <v>1387</v>
      </c>
      <c r="B388" t="s">
        <v>6697</v>
      </c>
      <c r="C388" t="s">
        <v>6364</v>
      </c>
      <c r="D388" s="3">
        <v>8645</v>
      </c>
      <c r="E388" t="s">
        <v>6097</v>
      </c>
      <c r="F388" t="s">
        <v>8060</v>
      </c>
      <c r="G388" t="s">
        <v>8061</v>
      </c>
      <c r="H388" t="s">
        <v>8062</v>
      </c>
      <c r="I388" t="s">
        <v>8063</v>
      </c>
    </row>
    <row r="389" spans="1:9" x14ac:dyDescent="0.25">
      <c r="A389">
        <v>1388</v>
      </c>
      <c r="B389" t="s">
        <v>6633</v>
      </c>
      <c r="C389" t="s">
        <v>6426</v>
      </c>
      <c r="D389" s="3">
        <v>38622</v>
      </c>
      <c r="E389" t="s">
        <v>6084</v>
      </c>
      <c r="F389" t="s">
        <v>8064</v>
      </c>
      <c r="G389" t="s">
        <v>8065</v>
      </c>
      <c r="H389" t="s">
        <v>8066</v>
      </c>
      <c r="I389" t="s">
        <v>8067</v>
      </c>
    </row>
    <row r="390" spans="1:9" x14ac:dyDescent="0.25">
      <c r="A390">
        <v>1389</v>
      </c>
      <c r="B390" t="s">
        <v>6879</v>
      </c>
      <c r="C390" t="s">
        <v>8068</v>
      </c>
      <c r="D390" s="3">
        <v>13090</v>
      </c>
      <c r="E390" t="s">
        <v>6084</v>
      </c>
      <c r="F390" t="s">
        <v>8069</v>
      </c>
      <c r="G390" t="s">
        <v>8070</v>
      </c>
      <c r="H390">
        <v>3436472557</v>
      </c>
      <c r="I390" t="s">
        <v>8071</v>
      </c>
    </row>
    <row r="391" spans="1:9" x14ac:dyDescent="0.25">
      <c r="A391">
        <v>1390</v>
      </c>
      <c r="B391" t="s">
        <v>6425</v>
      </c>
      <c r="C391" t="s">
        <v>7052</v>
      </c>
      <c r="D391" s="3">
        <v>34846</v>
      </c>
      <c r="E391" t="s">
        <v>6097</v>
      </c>
      <c r="F391" t="s">
        <v>8072</v>
      </c>
      <c r="G391" t="s">
        <v>8073</v>
      </c>
      <c r="H391" t="s">
        <v>8074</v>
      </c>
      <c r="I391" t="s">
        <v>8075</v>
      </c>
    </row>
    <row r="392" spans="1:9" x14ac:dyDescent="0.25">
      <c r="A392">
        <v>1391</v>
      </c>
      <c r="B392" t="s">
        <v>8076</v>
      </c>
      <c r="C392" t="s">
        <v>6223</v>
      </c>
      <c r="D392" s="3">
        <v>43525</v>
      </c>
      <c r="E392" t="s">
        <v>6084</v>
      </c>
      <c r="F392" t="s">
        <v>8077</v>
      </c>
      <c r="G392" t="s">
        <v>8078</v>
      </c>
      <c r="H392" t="s">
        <v>8079</v>
      </c>
      <c r="I392" t="s">
        <v>8080</v>
      </c>
    </row>
    <row r="393" spans="1:9" x14ac:dyDescent="0.25">
      <c r="A393">
        <v>1392</v>
      </c>
      <c r="B393" t="s">
        <v>6217</v>
      </c>
      <c r="C393" t="s">
        <v>8081</v>
      </c>
      <c r="D393" s="3">
        <v>20058</v>
      </c>
      <c r="E393" t="s">
        <v>6084</v>
      </c>
      <c r="F393" t="s">
        <v>8082</v>
      </c>
      <c r="G393" t="s">
        <v>8083</v>
      </c>
      <c r="H393" t="s">
        <v>8084</v>
      </c>
      <c r="I393" t="s">
        <v>8085</v>
      </c>
    </row>
    <row r="394" spans="1:9" x14ac:dyDescent="0.25">
      <c r="A394">
        <v>1393</v>
      </c>
      <c r="B394" t="s">
        <v>6272</v>
      </c>
      <c r="C394" t="s">
        <v>7379</v>
      </c>
      <c r="D394" s="3">
        <v>39125</v>
      </c>
      <c r="E394" t="s">
        <v>6097</v>
      </c>
      <c r="F394" t="s">
        <v>8086</v>
      </c>
      <c r="G394" t="s">
        <v>8087</v>
      </c>
      <c r="H394" t="s">
        <v>8088</v>
      </c>
      <c r="I394" t="s">
        <v>8089</v>
      </c>
    </row>
    <row r="395" spans="1:9" x14ac:dyDescent="0.25">
      <c r="A395">
        <v>1394</v>
      </c>
      <c r="B395" t="s">
        <v>6532</v>
      </c>
      <c r="C395" t="s">
        <v>6218</v>
      </c>
      <c r="D395" s="3">
        <v>42194</v>
      </c>
      <c r="E395" t="s">
        <v>6084</v>
      </c>
      <c r="F395" t="s">
        <v>8090</v>
      </c>
      <c r="G395" t="s">
        <v>8091</v>
      </c>
      <c r="H395" t="s">
        <v>8092</v>
      </c>
      <c r="I395" t="s">
        <v>8093</v>
      </c>
    </row>
    <row r="396" spans="1:9" x14ac:dyDescent="0.25">
      <c r="A396">
        <v>1395</v>
      </c>
      <c r="B396" t="s">
        <v>6126</v>
      </c>
      <c r="C396" t="s">
        <v>8094</v>
      </c>
      <c r="D396" s="3">
        <v>12812</v>
      </c>
      <c r="E396" t="s">
        <v>6084</v>
      </c>
      <c r="F396" t="s">
        <v>8095</v>
      </c>
      <c r="G396" t="s">
        <v>8096</v>
      </c>
      <c r="H396" t="s">
        <v>8097</v>
      </c>
      <c r="I396" t="s">
        <v>8098</v>
      </c>
    </row>
    <row r="397" spans="1:9" x14ac:dyDescent="0.25">
      <c r="A397">
        <v>1396</v>
      </c>
      <c r="B397" t="s">
        <v>8099</v>
      </c>
      <c r="C397" t="s">
        <v>6804</v>
      </c>
      <c r="D397" s="3">
        <v>17753</v>
      </c>
      <c r="E397" t="s">
        <v>6097</v>
      </c>
      <c r="F397" t="s">
        <v>8100</v>
      </c>
      <c r="G397" t="s">
        <v>8101</v>
      </c>
      <c r="H397" t="s">
        <v>8102</v>
      </c>
      <c r="I397" t="s">
        <v>8103</v>
      </c>
    </row>
    <row r="398" spans="1:9" x14ac:dyDescent="0.25">
      <c r="A398">
        <v>1397</v>
      </c>
      <c r="B398" t="s">
        <v>6392</v>
      </c>
      <c r="C398" t="s">
        <v>6364</v>
      </c>
      <c r="D398" s="3">
        <v>15497</v>
      </c>
      <c r="E398" t="s">
        <v>6097</v>
      </c>
      <c r="F398" t="s">
        <v>8104</v>
      </c>
      <c r="G398" t="s">
        <v>8105</v>
      </c>
      <c r="H398" t="s">
        <v>8106</v>
      </c>
      <c r="I398" t="s">
        <v>8107</v>
      </c>
    </row>
    <row r="399" spans="1:9" x14ac:dyDescent="0.25">
      <c r="A399">
        <v>1398</v>
      </c>
      <c r="B399" t="s">
        <v>8108</v>
      </c>
      <c r="C399" t="s">
        <v>7143</v>
      </c>
      <c r="D399" s="3">
        <v>3071</v>
      </c>
      <c r="E399" t="s">
        <v>6097</v>
      </c>
      <c r="F399" t="s">
        <v>8109</v>
      </c>
      <c r="G399" t="s">
        <v>8110</v>
      </c>
      <c r="H399" t="s">
        <v>8111</v>
      </c>
      <c r="I399" t="s">
        <v>8112</v>
      </c>
    </row>
    <row r="400" spans="1:9" x14ac:dyDescent="0.25">
      <c r="A400">
        <v>1399</v>
      </c>
      <c r="B400" t="s">
        <v>6115</v>
      </c>
      <c r="C400" t="s">
        <v>6814</v>
      </c>
      <c r="D400" s="3">
        <v>9418</v>
      </c>
      <c r="E400" t="s">
        <v>6084</v>
      </c>
      <c r="F400" t="s">
        <v>8113</v>
      </c>
      <c r="G400" t="s">
        <v>8114</v>
      </c>
      <c r="H400">
        <f>1-686-867-606</f>
        <v>-2158</v>
      </c>
      <c r="I400" t="s">
        <v>8115</v>
      </c>
    </row>
    <row r="401" spans="1:9" x14ac:dyDescent="0.25">
      <c r="A401">
        <v>1400</v>
      </c>
      <c r="B401" t="s">
        <v>8116</v>
      </c>
      <c r="C401" t="s">
        <v>6410</v>
      </c>
      <c r="D401" s="3">
        <v>33267</v>
      </c>
      <c r="E401" t="s">
        <v>6084</v>
      </c>
      <c r="F401" t="s">
        <v>8117</v>
      </c>
      <c r="G401" t="s">
        <v>8118</v>
      </c>
      <c r="H401" t="s">
        <v>8119</v>
      </c>
      <c r="I401" t="s">
        <v>8120</v>
      </c>
    </row>
    <row r="402" spans="1:9" x14ac:dyDescent="0.25">
      <c r="A402">
        <v>1401</v>
      </c>
      <c r="B402" t="s">
        <v>6162</v>
      </c>
      <c r="C402" t="s">
        <v>7716</v>
      </c>
      <c r="D402" s="3">
        <v>40579</v>
      </c>
      <c r="E402" t="s">
        <v>6097</v>
      </c>
      <c r="F402" t="s">
        <v>8121</v>
      </c>
      <c r="G402" t="s">
        <v>8122</v>
      </c>
      <c r="H402" t="s">
        <v>8123</v>
      </c>
      <c r="I402" t="s">
        <v>8124</v>
      </c>
    </row>
    <row r="403" spans="1:9" x14ac:dyDescent="0.25">
      <c r="A403">
        <v>1402</v>
      </c>
      <c r="B403" t="s">
        <v>6655</v>
      </c>
      <c r="C403" t="s">
        <v>6449</v>
      </c>
      <c r="D403" s="3">
        <v>11003</v>
      </c>
      <c r="E403" t="s">
        <v>6097</v>
      </c>
      <c r="F403" t="s">
        <v>8125</v>
      </c>
      <c r="G403" t="s">
        <v>8126</v>
      </c>
      <c r="H403" t="s">
        <v>8127</v>
      </c>
      <c r="I403" t="s">
        <v>8128</v>
      </c>
    </row>
    <row r="404" spans="1:9" x14ac:dyDescent="0.25">
      <c r="A404">
        <v>1403</v>
      </c>
      <c r="B404" t="s">
        <v>6217</v>
      </c>
      <c r="C404" t="s">
        <v>8129</v>
      </c>
      <c r="D404" s="3">
        <v>10419</v>
      </c>
      <c r="E404" t="s">
        <v>6084</v>
      </c>
      <c r="F404" t="s">
        <v>8130</v>
      </c>
      <c r="G404" t="s">
        <v>8131</v>
      </c>
      <c r="H404" t="s">
        <v>8132</v>
      </c>
      <c r="I404" t="s">
        <v>8133</v>
      </c>
    </row>
    <row r="405" spans="1:9" x14ac:dyDescent="0.25">
      <c r="A405">
        <v>1404</v>
      </c>
      <c r="B405" t="s">
        <v>6697</v>
      </c>
      <c r="C405" t="s">
        <v>7120</v>
      </c>
      <c r="D405" s="3">
        <v>39723</v>
      </c>
      <c r="E405" t="s">
        <v>6097</v>
      </c>
      <c r="F405" t="s">
        <v>8134</v>
      </c>
      <c r="G405" t="s">
        <v>8135</v>
      </c>
      <c r="H405" t="s">
        <v>8136</v>
      </c>
      <c r="I405" t="s">
        <v>8137</v>
      </c>
    </row>
    <row r="406" spans="1:9" x14ac:dyDescent="0.25">
      <c r="A406">
        <v>1405</v>
      </c>
      <c r="B406" t="s">
        <v>8138</v>
      </c>
      <c r="C406" t="s">
        <v>8139</v>
      </c>
      <c r="D406" s="3">
        <v>11703</v>
      </c>
      <c r="E406" t="s">
        <v>6084</v>
      </c>
      <c r="F406" t="s">
        <v>8140</v>
      </c>
      <c r="G406" t="s">
        <v>8141</v>
      </c>
      <c r="H406">
        <v>7249186060</v>
      </c>
      <c r="I406" t="s">
        <v>8142</v>
      </c>
    </row>
    <row r="407" spans="1:9" x14ac:dyDescent="0.25">
      <c r="A407">
        <v>1406</v>
      </c>
      <c r="B407" t="s">
        <v>8143</v>
      </c>
      <c r="C407" t="s">
        <v>8144</v>
      </c>
      <c r="D407" s="3">
        <v>26045</v>
      </c>
      <c r="E407" t="s">
        <v>6097</v>
      </c>
      <c r="F407" t="s">
        <v>8145</v>
      </c>
      <c r="G407" t="s">
        <v>8146</v>
      </c>
      <c r="H407" t="s">
        <v>8147</v>
      </c>
      <c r="I407" t="s">
        <v>8148</v>
      </c>
    </row>
    <row r="408" spans="1:9" x14ac:dyDescent="0.25">
      <c r="A408">
        <v>1407</v>
      </c>
      <c r="B408" t="s">
        <v>7899</v>
      </c>
      <c r="C408" t="s">
        <v>6773</v>
      </c>
      <c r="D408" s="3">
        <v>44639</v>
      </c>
      <c r="E408" t="s">
        <v>6097</v>
      </c>
      <c r="F408" t="s">
        <v>8149</v>
      </c>
      <c r="G408" t="s">
        <v>8150</v>
      </c>
      <c r="H408" t="s">
        <v>8151</v>
      </c>
      <c r="I408" t="s">
        <v>8152</v>
      </c>
    </row>
    <row r="409" spans="1:9" x14ac:dyDescent="0.25">
      <c r="A409">
        <v>1408</v>
      </c>
      <c r="B409" t="s">
        <v>8153</v>
      </c>
      <c r="C409" t="s">
        <v>7630</v>
      </c>
      <c r="D409" s="3">
        <v>3200</v>
      </c>
      <c r="E409" t="s">
        <v>6097</v>
      </c>
      <c r="F409" t="s">
        <v>8154</v>
      </c>
      <c r="G409" t="s">
        <v>8155</v>
      </c>
      <c r="H409" t="s">
        <v>8156</v>
      </c>
      <c r="I409" t="s">
        <v>8157</v>
      </c>
    </row>
    <row r="410" spans="1:9" x14ac:dyDescent="0.25">
      <c r="A410">
        <v>1409</v>
      </c>
      <c r="B410" t="s">
        <v>6339</v>
      </c>
      <c r="C410" t="s">
        <v>6252</v>
      </c>
      <c r="D410" s="3">
        <v>17443</v>
      </c>
      <c r="E410" t="s">
        <v>6084</v>
      </c>
      <c r="F410" t="s">
        <v>8158</v>
      </c>
      <c r="G410" t="s">
        <v>8159</v>
      </c>
      <c r="H410" t="s">
        <v>8160</v>
      </c>
      <c r="I410" t="s">
        <v>8161</v>
      </c>
    </row>
    <row r="411" spans="1:9" x14ac:dyDescent="0.25">
      <c r="A411">
        <v>1410</v>
      </c>
      <c r="B411" t="s">
        <v>6538</v>
      </c>
      <c r="C411" t="s">
        <v>6252</v>
      </c>
      <c r="D411" s="3">
        <v>28743</v>
      </c>
      <c r="E411" t="s">
        <v>6084</v>
      </c>
      <c r="F411" t="s">
        <v>8162</v>
      </c>
      <c r="G411" t="s">
        <v>8163</v>
      </c>
      <c r="H411" t="s">
        <v>8164</v>
      </c>
      <c r="I411" t="s">
        <v>8165</v>
      </c>
    </row>
    <row r="412" spans="1:9" x14ac:dyDescent="0.25">
      <c r="A412">
        <v>1411</v>
      </c>
      <c r="B412" t="s">
        <v>8166</v>
      </c>
      <c r="C412" t="s">
        <v>8167</v>
      </c>
      <c r="D412" s="3">
        <v>35006</v>
      </c>
      <c r="E412" t="s">
        <v>6084</v>
      </c>
      <c r="F412" t="s">
        <v>8168</v>
      </c>
      <c r="G412" t="s">
        <v>8169</v>
      </c>
      <c r="H412" t="s">
        <v>8170</v>
      </c>
      <c r="I412" t="s">
        <v>8171</v>
      </c>
    </row>
    <row r="413" spans="1:9" x14ac:dyDescent="0.25">
      <c r="A413">
        <v>1412</v>
      </c>
      <c r="B413" t="s">
        <v>6126</v>
      </c>
      <c r="C413" t="s">
        <v>8172</v>
      </c>
      <c r="D413" s="3">
        <v>8404</v>
      </c>
      <c r="E413" t="s">
        <v>6084</v>
      </c>
      <c r="F413" t="s">
        <v>8173</v>
      </c>
      <c r="G413" t="s">
        <v>8174</v>
      </c>
      <c r="H413" t="s">
        <v>8175</v>
      </c>
      <c r="I413" t="s">
        <v>8176</v>
      </c>
    </row>
    <row r="414" spans="1:9" x14ac:dyDescent="0.25">
      <c r="A414">
        <v>1413</v>
      </c>
      <c r="B414" t="s">
        <v>6120</v>
      </c>
      <c r="C414" t="s">
        <v>8177</v>
      </c>
      <c r="D414" s="3">
        <v>37591</v>
      </c>
      <c r="E414" t="s">
        <v>6097</v>
      </c>
      <c r="F414" t="s">
        <v>8178</v>
      </c>
      <c r="G414" t="s">
        <v>8179</v>
      </c>
      <c r="H414" t="s">
        <v>8180</v>
      </c>
      <c r="I414" t="s">
        <v>8181</v>
      </c>
    </row>
    <row r="415" spans="1:9" x14ac:dyDescent="0.25">
      <c r="A415">
        <v>1414</v>
      </c>
      <c r="B415" t="s">
        <v>6425</v>
      </c>
      <c r="C415" t="s">
        <v>6121</v>
      </c>
      <c r="D415" s="3">
        <v>28504</v>
      </c>
      <c r="E415" t="s">
        <v>6097</v>
      </c>
      <c r="F415" t="s">
        <v>8182</v>
      </c>
      <c r="G415" t="s">
        <v>8183</v>
      </c>
      <c r="H415" t="s">
        <v>8184</v>
      </c>
      <c r="I415" t="s">
        <v>8185</v>
      </c>
    </row>
    <row r="416" spans="1:9" x14ac:dyDescent="0.25">
      <c r="A416">
        <v>1415</v>
      </c>
      <c r="B416" t="s">
        <v>6172</v>
      </c>
      <c r="C416" t="s">
        <v>8186</v>
      </c>
      <c r="D416" s="3">
        <v>33854</v>
      </c>
      <c r="E416" t="s">
        <v>6097</v>
      </c>
      <c r="F416" t="s">
        <v>8187</v>
      </c>
      <c r="G416" t="s">
        <v>8188</v>
      </c>
      <c r="H416" t="s">
        <v>8189</v>
      </c>
      <c r="I416" t="s">
        <v>8190</v>
      </c>
    </row>
    <row r="417" spans="1:9" x14ac:dyDescent="0.25">
      <c r="A417">
        <v>1416</v>
      </c>
      <c r="B417" t="s">
        <v>6290</v>
      </c>
      <c r="C417" t="s">
        <v>8191</v>
      </c>
      <c r="D417" s="3">
        <v>17477</v>
      </c>
      <c r="E417" t="s">
        <v>6084</v>
      </c>
      <c r="F417" t="s">
        <v>8192</v>
      </c>
      <c r="G417" t="s">
        <v>8193</v>
      </c>
      <c r="H417" t="s">
        <v>8194</v>
      </c>
      <c r="I417" t="s">
        <v>8195</v>
      </c>
    </row>
    <row r="418" spans="1:9" x14ac:dyDescent="0.25">
      <c r="A418">
        <v>1417</v>
      </c>
      <c r="B418" t="s">
        <v>6162</v>
      </c>
      <c r="C418" t="s">
        <v>8196</v>
      </c>
      <c r="D418" s="3">
        <v>18480</v>
      </c>
      <c r="E418" t="s">
        <v>6097</v>
      </c>
      <c r="F418" t="s">
        <v>8197</v>
      </c>
      <c r="G418" t="s">
        <v>8198</v>
      </c>
      <c r="H418" t="s">
        <v>8199</v>
      </c>
      <c r="I418" t="s">
        <v>8200</v>
      </c>
    </row>
    <row r="419" spans="1:9" x14ac:dyDescent="0.25">
      <c r="A419">
        <v>1418</v>
      </c>
      <c r="B419" t="s">
        <v>6345</v>
      </c>
      <c r="C419" t="s">
        <v>8201</v>
      </c>
      <c r="D419" s="3">
        <v>17673</v>
      </c>
      <c r="E419" t="s">
        <v>6097</v>
      </c>
      <c r="F419" t="s">
        <v>8202</v>
      </c>
      <c r="G419" t="s">
        <v>8203</v>
      </c>
      <c r="H419">
        <v>9436561077</v>
      </c>
      <c r="I419" t="s">
        <v>8204</v>
      </c>
    </row>
    <row r="420" spans="1:9" x14ac:dyDescent="0.25">
      <c r="A420">
        <v>1419</v>
      </c>
      <c r="B420" t="s">
        <v>6397</v>
      </c>
      <c r="C420" t="s">
        <v>6741</v>
      </c>
      <c r="D420" s="3">
        <v>4946</v>
      </c>
      <c r="E420" t="s">
        <v>6097</v>
      </c>
      <c r="F420" t="s">
        <v>8205</v>
      </c>
      <c r="G420" t="s">
        <v>8206</v>
      </c>
      <c r="H420" t="s">
        <v>8207</v>
      </c>
      <c r="I420" t="s">
        <v>8208</v>
      </c>
    </row>
    <row r="421" spans="1:9" x14ac:dyDescent="0.25">
      <c r="A421">
        <v>1420</v>
      </c>
      <c r="B421" t="s">
        <v>8209</v>
      </c>
      <c r="C421" t="s">
        <v>8210</v>
      </c>
      <c r="D421" s="3">
        <v>12658</v>
      </c>
      <c r="E421" t="s">
        <v>6097</v>
      </c>
      <c r="F421" t="s">
        <v>8211</v>
      </c>
      <c r="G421" t="s">
        <v>8212</v>
      </c>
      <c r="H421" t="s">
        <v>8213</v>
      </c>
      <c r="I421" t="s">
        <v>8214</v>
      </c>
    </row>
    <row r="422" spans="1:9" x14ac:dyDescent="0.25">
      <c r="A422">
        <v>1421</v>
      </c>
      <c r="B422" t="s">
        <v>7088</v>
      </c>
      <c r="C422" t="s">
        <v>8215</v>
      </c>
      <c r="D422" s="3">
        <v>20062</v>
      </c>
      <c r="E422" t="s">
        <v>6084</v>
      </c>
      <c r="F422" t="s">
        <v>8216</v>
      </c>
      <c r="G422" t="s">
        <v>8217</v>
      </c>
      <c r="H422" t="s">
        <v>8218</v>
      </c>
      <c r="I422" t="s">
        <v>8219</v>
      </c>
    </row>
    <row r="423" spans="1:9" x14ac:dyDescent="0.25">
      <c r="A423">
        <v>1422</v>
      </c>
      <c r="B423" t="s">
        <v>6162</v>
      </c>
      <c r="C423" t="s">
        <v>7787</v>
      </c>
      <c r="D423" s="3">
        <v>29772</v>
      </c>
      <c r="E423" t="s">
        <v>6097</v>
      </c>
      <c r="F423" t="s">
        <v>8220</v>
      </c>
      <c r="G423" t="s">
        <v>8221</v>
      </c>
      <c r="H423">
        <v>9945297771</v>
      </c>
      <c r="I423" t="s">
        <v>8222</v>
      </c>
    </row>
    <row r="424" spans="1:9" x14ac:dyDescent="0.25">
      <c r="A424">
        <v>1423</v>
      </c>
      <c r="B424" t="s">
        <v>8223</v>
      </c>
      <c r="C424" t="s">
        <v>6460</v>
      </c>
      <c r="D424" s="3">
        <v>19022</v>
      </c>
      <c r="E424" t="s">
        <v>6097</v>
      </c>
      <c r="F424" t="s">
        <v>8224</v>
      </c>
      <c r="G424" t="s">
        <v>8225</v>
      </c>
      <c r="H424" t="s">
        <v>8226</v>
      </c>
      <c r="I424" t="s">
        <v>8227</v>
      </c>
    </row>
    <row r="425" spans="1:9" x14ac:dyDescent="0.25">
      <c r="A425">
        <v>1424</v>
      </c>
      <c r="B425" t="s">
        <v>7418</v>
      </c>
      <c r="C425" t="s">
        <v>6460</v>
      </c>
      <c r="D425" s="3">
        <v>43092</v>
      </c>
      <c r="E425" t="s">
        <v>6097</v>
      </c>
      <c r="F425" t="s">
        <v>8228</v>
      </c>
      <c r="G425" t="s">
        <v>8229</v>
      </c>
      <c r="H425" t="s">
        <v>8230</v>
      </c>
      <c r="I425" t="s">
        <v>8231</v>
      </c>
    </row>
    <row r="426" spans="1:9" x14ac:dyDescent="0.25">
      <c r="A426">
        <v>1425</v>
      </c>
      <c r="B426" t="s">
        <v>6978</v>
      </c>
      <c r="C426" t="s">
        <v>8232</v>
      </c>
      <c r="D426" s="3">
        <v>23040</v>
      </c>
      <c r="E426" t="s">
        <v>6084</v>
      </c>
      <c r="F426" t="s">
        <v>8233</v>
      </c>
      <c r="G426" t="s">
        <v>8234</v>
      </c>
      <c r="H426" t="s">
        <v>8235</v>
      </c>
      <c r="I426" t="s">
        <v>8236</v>
      </c>
    </row>
    <row r="427" spans="1:9" x14ac:dyDescent="0.25">
      <c r="A427">
        <v>1426</v>
      </c>
      <c r="B427" t="s">
        <v>6611</v>
      </c>
      <c r="C427" t="s">
        <v>6380</v>
      </c>
      <c r="D427" s="3">
        <v>10867</v>
      </c>
      <c r="E427" t="s">
        <v>6084</v>
      </c>
      <c r="F427" t="s">
        <v>8237</v>
      </c>
      <c r="G427" t="s">
        <v>8238</v>
      </c>
      <c r="H427" t="s">
        <v>8239</v>
      </c>
      <c r="I427" t="s">
        <v>8240</v>
      </c>
    </row>
    <row r="428" spans="1:9" x14ac:dyDescent="0.25">
      <c r="A428">
        <v>1427</v>
      </c>
      <c r="B428" t="s">
        <v>7993</v>
      </c>
      <c r="C428" t="s">
        <v>8241</v>
      </c>
      <c r="D428" s="3">
        <v>14213</v>
      </c>
      <c r="E428" t="s">
        <v>6097</v>
      </c>
      <c r="F428" t="s">
        <v>8242</v>
      </c>
      <c r="G428" t="s">
        <v>8243</v>
      </c>
      <c r="H428" t="s">
        <v>8244</v>
      </c>
      <c r="I428" t="s">
        <v>8245</v>
      </c>
    </row>
    <row r="429" spans="1:9" x14ac:dyDescent="0.25">
      <c r="A429">
        <v>1428</v>
      </c>
      <c r="B429" t="s">
        <v>6126</v>
      </c>
      <c r="C429" t="s">
        <v>6844</v>
      </c>
      <c r="D429" s="3">
        <v>25905</v>
      </c>
      <c r="E429" t="s">
        <v>6084</v>
      </c>
      <c r="F429" t="s">
        <v>8246</v>
      </c>
      <c r="G429" t="s">
        <v>8247</v>
      </c>
      <c r="H429" t="s">
        <v>8248</v>
      </c>
      <c r="I429" t="s">
        <v>8249</v>
      </c>
    </row>
    <row r="430" spans="1:9" x14ac:dyDescent="0.25">
      <c r="A430">
        <v>1429</v>
      </c>
      <c r="B430" t="s">
        <v>6697</v>
      </c>
      <c r="C430" t="s">
        <v>7104</v>
      </c>
      <c r="D430" s="3">
        <v>34947</v>
      </c>
      <c r="E430" t="s">
        <v>6097</v>
      </c>
      <c r="F430" t="s">
        <v>8250</v>
      </c>
      <c r="G430" t="s">
        <v>8251</v>
      </c>
      <c r="H430">
        <f>1-775-370-1705</f>
        <v>-2849</v>
      </c>
      <c r="I430" t="s">
        <v>8252</v>
      </c>
    </row>
    <row r="431" spans="1:9" x14ac:dyDescent="0.25">
      <c r="A431">
        <v>1430</v>
      </c>
      <c r="B431" t="s">
        <v>6978</v>
      </c>
      <c r="C431" t="s">
        <v>8253</v>
      </c>
      <c r="D431" s="3">
        <v>13991</v>
      </c>
      <c r="E431" t="s">
        <v>6084</v>
      </c>
      <c r="F431" t="s">
        <v>8254</v>
      </c>
      <c r="G431" t="s">
        <v>8255</v>
      </c>
      <c r="H431">
        <v>8613160621</v>
      </c>
      <c r="I431" t="s">
        <v>8256</v>
      </c>
    </row>
    <row r="432" spans="1:9" x14ac:dyDescent="0.25">
      <c r="A432">
        <v>1431</v>
      </c>
      <c r="B432" t="s">
        <v>8257</v>
      </c>
      <c r="C432" t="s">
        <v>6460</v>
      </c>
      <c r="D432" s="3">
        <v>27515</v>
      </c>
      <c r="E432" t="s">
        <v>6097</v>
      </c>
      <c r="F432" t="s">
        <v>8258</v>
      </c>
      <c r="G432" t="s">
        <v>8259</v>
      </c>
      <c r="H432" t="s">
        <v>8260</v>
      </c>
      <c r="I432" t="s">
        <v>8261</v>
      </c>
    </row>
    <row r="433" spans="1:9" x14ac:dyDescent="0.25">
      <c r="A433">
        <v>1432</v>
      </c>
      <c r="B433" t="s">
        <v>6339</v>
      </c>
      <c r="C433" t="s">
        <v>8262</v>
      </c>
      <c r="D433" s="3">
        <v>15080</v>
      </c>
      <c r="E433" t="s">
        <v>6084</v>
      </c>
      <c r="F433" t="s">
        <v>8263</v>
      </c>
      <c r="G433" t="s">
        <v>8264</v>
      </c>
      <c r="H433" t="s">
        <v>8265</v>
      </c>
      <c r="I433" t="s">
        <v>8266</v>
      </c>
    </row>
    <row r="434" spans="1:9" x14ac:dyDescent="0.25">
      <c r="A434">
        <v>1433</v>
      </c>
      <c r="B434" t="s">
        <v>7537</v>
      </c>
      <c r="C434" t="s">
        <v>8267</v>
      </c>
      <c r="D434" s="3">
        <v>4333</v>
      </c>
      <c r="E434" t="s">
        <v>6097</v>
      </c>
      <c r="F434" t="s">
        <v>8268</v>
      </c>
      <c r="G434" t="s">
        <v>8269</v>
      </c>
      <c r="H434" t="s">
        <v>8270</v>
      </c>
      <c r="I434" t="s">
        <v>8271</v>
      </c>
    </row>
    <row r="435" spans="1:9" x14ac:dyDescent="0.25">
      <c r="A435">
        <v>1434</v>
      </c>
      <c r="B435" t="s">
        <v>7301</v>
      </c>
      <c r="C435" t="s">
        <v>8272</v>
      </c>
      <c r="D435" s="3">
        <v>25353</v>
      </c>
      <c r="E435" t="s">
        <v>6084</v>
      </c>
      <c r="F435" t="s">
        <v>8273</v>
      </c>
      <c r="G435" t="s">
        <v>8274</v>
      </c>
      <c r="H435">
        <f>1-378-962-7337</f>
        <v>-8676</v>
      </c>
      <c r="I435" t="s">
        <v>8275</v>
      </c>
    </row>
    <row r="436" spans="1:9" x14ac:dyDescent="0.25">
      <c r="A436">
        <v>1435</v>
      </c>
      <c r="B436" t="s">
        <v>6756</v>
      </c>
      <c r="C436" t="s">
        <v>8276</v>
      </c>
      <c r="D436" s="3">
        <v>4600</v>
      </c>
      <c r="E436" t="s">
        <v>6084</v>
      </c>
      <c r="F436" t="s">
        <v>8277</v>
      </c>
      <c r="G436" t="s">
        <v>8278</v>
      </c>
      <c r="H436" t="s">
        <v>8279</v>
      </c>
      <c r="I436" t="s">
        <v>8280</v>
      </c>
    </row>
    <row r="437" spans="1:9" x14ac:dyDescent="0.25">
      <c r="A437">
        <v>1436</v>
      </c>
      <c r="B437" t="s">
        <v>6126</v>
      </c>
      <c r="C437" t="s">
        <v>8281</v>
      </c>
      <c r="D437" s="3">
        <v>4753</v>
      </c>
      <c r="E437" t="s">
        <v>6084</v>
      </c>
      <c r="F437" t="s">
        <v>8282</v>
      </c>
      <c r="G437" t="s">
        <v>8283</v>
      </c>
      <c r="H437" t="s">
        <v>8284</v>
      </c>
      <c r="I437" t="s">
        <v>8285</v>
      </c>
    </row>
    <row r="438" spans="1:9" x14ac:dyDescent="0.25">
      <c r="A438">
        <v>1437</v>
      </c>
      <c r="B438" t="s">
        <v>8286</v>
      </c>
      <c r="C438" t="s">
        <v>8287</v>
      </c>
      <c r="D438" s="3">
        <v>4091</v>
      </c>
      <c r="E438" t="s">
        <v>6084</v>
      </c>
      <c r="F438" t="s">
        <v>8288</v>
      </c>
      <c r="G438" t="s">
        <v>8289</v>
      </c>
      <c r="H438" t="s">
        <v>8290</v>
      </c>
      <c r="I438" t="s">
        <v>8291</v>
      </c>
    </row>
    <row r="439" spans="1:9" x14ac:dyDescent="0.25">
      <c r="A439">
        <v>1438</v>
      </c>
      <c r="B439" t="s">
        <v>8292</v>
      </c>
      <c r="C439" t="s">
        <v>6179</v>
      </c>
      <c r="D439" s="3">
        <v>8892</v>
      </c>
      <c r="E439" t="s">
        <v>6084</v>
      </c>
      <c r="F439" t="s">
        <v>8293</v>
      </c>
      <c r="G439" t="s">
        <v>8294</v>
      </c>
      <c r="H439" t="s">
        <v>8295</v>
      </c>
      <c r="I439" t="s">
        <v>8296</v>
      </c>
    </row>
    <row r="440" spans="1:9" x14ac:dyDescent="0.25">
      <c r="A440">
        <v>1439</v>
      </c>
      <c r="B440" t="s">
        <v>8297</v>
      </c>
      <c r="C440" t="s">
        <v>8298</v>
      </c>
      <c r="D440" s="3">
        <v>37578</v>
      </c>
      <c r="E440" t="s">
        <v>6084</v>
      </c>
      <c r="F440" t="s">
        <v>8299</v>
      </c>
      <c r="G440" t="s">
        <v>8300</v>
      </c>
      <c r="H440" t="s">
        <v>8301</v>
      </c>
      <c r="I440" t="s">
        <v>8302</v>
      </c>
    </row>
    <row r="441" spans="1:9" x14ac:dyDescent="0.25">
      <c r="A441">
        <v>1440</v>
      </c>
      <c r="B441" t="s">
        <v>8303</v>
      </c>
      <c r="C441" t="s">
        <v>6890</v>
      </c>
      <c r="D441" s="3">
        <v>38508</v>
      </c>
      <c r="E441" t="s">
        <v>6097</v>
      </c>
      <c r="F441" t="s">
        <v>8304</v>
      </c>
      <c r="G441" t="s">
        <v>8305</v>
      </c>
      <c r="H441" t="s">
        <v>8306</v>
      </c>
      <c r="I441" t="s">
        <v>8307</v>
      </c>
    </row>
    <row r="442" spans="1:9" x14ac:dyDescent="0.25">
      <c r="A442">
        <v>1441</v>
      </c>
      <c r="B442" t="s">
        <v>8308</v>
      </c>
      <c r="C442" t="s">
        <v>8309</v>
      </c>
      <c r="D442" s="3">
        <v>28191</v>
      </c>
      <c r="E442" t="s">
        <v>6097</v>
      </c>
      <c r="F442" t="s">
        <v>8310</v>
      </c>
      <c r="G442" t="s">
        <v>8311</v>
      </c>
      <c r="H442" t="s">
        <v>8312</v>
      </c>
      <c r="I442" t="s">
        <v>8313</v>
      </c>
    </row>
    <row r="443" spans="1:9" x14ac:dyDescent="0.25">
      <c r="A443">
        <v>1442</v>
      </c>
      <c r="B443" t="s">
        <v>8314</v>
      </c>
      <c r="C443" t="s">
        <v>6601</v>
      </c>
      <c r="D443" s="3">
        <v>13628</v>
      </c>
      <c r="E443" t="s">
        <v>6084</v>
      </c>
      <c r="F443" t="s">
        <v>8315</v>
      </c>
      <c r="G443" t="s">
        <v>8316</v>
      </c>
      <c r="H443" t="s">
        <v>8317</v>
      </c>
      <c r="I443" t="s">
        <v>8318</v>
      </c>
    </row>
    <row r="444" spans="1:9" x14ac:dyDescent="0.25">
      <c r="A444">
        <v>1443</v>
      </c>
      <c r="B444" t="s">
        <v>6559</v>
      </c>
      <c r="C444" t="s">
        <v>6426</v>
      </c>
      <c r="D444" s="3">
        <v>39899</v>
      </c>
      <c r="E444" t="s">
        <v>6084</v>
      </c>
      <c r="F444" t="s">
        <v>8319</v>
      </c>
      <c r="G444" t="s">
        <v>8320</v>
      </c>
      <c r="H444" t="s">
        <v>8321</v>
      </c>
      <c r="I444" t="s">
        <v>8322</v>
      </c>
    </row>
    <row r="445" spans="1:9" x14ac:dyDescent="0.25">
      <c r="A445">
        <v>1444</v>
      </c>
      <c r="B445" t="s">
        <v>8323</v>
      </c>
      <c r="C445" t="s">
        <v>6890</v>
      </c>
      <c r="D445" s="3">
        <v>28347</v>
      </c>
      <c r="E445" t="s">
        <v>6084</v>
      </c>
      <c r="F445" t="s">
        <v>8324</v>
      </c>
      <c r="G445" t="s">
        <v>8325</v>
      </c>
      <c r="H445" t="s">
        <v>8326</v>
      </c>
      <c r="I445" t="s">
        <v>8327</v>
      </c>
    </row>
    <row r="446" spans="1:9" x14ac:dyDescent="0.25">
      <c r="A446">
        <v>1445</v>
      </c>
      <c r="B446" t="s">
        <v>7488</v>
      </c>
      <c r="C446" t="s">
        <v>7301</v>
      </c>
      <c r="D446" s="3">
        <v>37450</v>
      </c>
      <c r="E446" t="s">
        <v>6097</v>
      </c>
      <c r="F446" t="s">
        <v>8328</v>
      </c>
      <c r="G446" t="s">
        <v>8329</v>
      </c>
      <c r="H446" t="s">
        <v>8330</v>
      </c>
      <c r="I446" t="s">
        <v>8331</v>
      </c>
    </row>
    <row r="447" spans="1:9" x14ac:dyDescent="0.25">
      <c r="A447">
        <v>1446</v>
      </c>
      <c r="B447" t="s">
        <v>8332</v>
      </c>
      <c r="C447" t="s">
        <v>8333</v>
      </c>
      <c r="D447" s="3">
        <v>7194</v>
      </c>
      <c r="E447" t="s">
        <v>6084</v>
      </c>
      <c r="F447" t="s">
        <v>8334</v>
      </c>
      <c r="G447" t="s">
        <v>8335</v>
      </c>
      <c r="H447" t="s">
        <v>8336</v>
      </c>
      <c r="I447" t="s">
        <v>8337</v>
      </c>
    </row>
    <row r="448" spans="1:9" x14ac:dyDescent="0.25">
      <c r="A448">
        <v>1447</v>
      </c>
      <c r="B448" t="s">
        <v>8338</v>
      </c>
      <c r="C448" t="s">
        <v>8339</v>
      </c>
      <c r="D448" s="3">
        <v>25456</v>
      </c>
      <c r="E448" t="s">
        <v>6097</v>
      </c>
      <c r="F448" t="s">
        <v>8340</v>
      </c>
      <c r="G448" t="s">
        <v>8341</v>
      </c>
      <c r="H448" t="s">
        <v>8342</v>
      </c>
      <c r="I448" t="s">
        <v>8343</v>
      </c>
    </row>
    <row r="449" spans="1:9" x14ac:dyDescent="0.25">
      <c r="A449">
        <v>1448</v>
      </c>
      <c r="B449" t="s">
        <v>7223</v>
      </c>
      <c r="C449" t="s">
        <v>7126</v>
      </c>
      <c r="D449" s="3">
        <v>28865</v>
      </c>
      <c r="E449" t="s">
        <v>6084</v>
      </c>
      <c r="F449" t="s">
        <v>8344</v>
      </c>
      <c r="G449" t="s">
        <v>8345</v>
      </c>
      <c r="H449" t="s">
        <v>8346</v>
      </c>
      <c r="I449" t="s">
        <v>8347</v>
      </c>
    </row>
    <row r="450" spans="1:9" x14ac:dyDescent="0.25">
      <c r="A450">
        <v>1449</v>
      </c>
      <c r="B450" t="s">
        <v>6150</v>
      </c>
      <c r="C450" t="s">
        <v>8348</v>
      </c>
      <c r="D450" s="3">
        <v>20772</v>
      </c>
      <c r="E450" t="s">
        <v>6097</v>
      </c>
      <c r="F450" t="s">
        <v>8349</v>
      </c>
      <c r="G450" t="s">
        <v>8350</v>
      </c>
      <c r="H450">
        <v>8557330949</v>
      </c>
      <c r="I450" t="s">
        <v>8351</v>
      </c>
    </row>
    <row r="451" spans="1:9" x14ac:dyDescent="0.25">
      <c r="A451">
        <v>1450</v>
      </c>
      <c r="B451" t="s">
        <v>6089</v>
      </c>
      <c r="C451" t="s">
        <v>8352</v>
      </c>
      <c r="D451" s="3">
        <v>7795</v>
      </c>
      <c r="E451" t="s">
        <v>6084</v>
      </c>
      <c r="F451" t="s">
        <v>8353</v>
      </c>
      <c r="G451" t="s">
        <v>8354</v>
      </c>
      <c r="H451" t="s">
        <v>8355</v>
      </c>
      <c r="I451" t="s">
        <v>8356</v>
      </c>
    </row>
    <row r="452" spans="1:9" x14ac:dyDescent="0.25">
      <c r="A452">
        <v>1451</v>
      </c>
      <c r="B452" t="s">
        <v>7982</v>
      </c>
      <c r="C452" t="s">
        <v>6108</v>
      </c>
      <c r="D452" s="3">
        <v>15729</v>
      </c>
      <c r="E452" t="s">
        <v>6097</v>
      </c>
      <c r="F452" t="s">
        <v>8357</v>
      </c>
      <c r="G452" t="s">
        <v>8358</v>
      </c>
      <c r="H452" t="s">
        <v>8359</v>
      </c>
      <c r="I452" t="s">
        <v>8360</v>
      </c>
    </row>
    <row r="453" spans="1:9" x14ac:dyDescent="0.25">
      <c r="A453">
        <v>1452</v>
      </c>
      <c r="B453" t="s">
        <v>6403</v>
      </c>
      <c r="C453" t="s">
        <v>6163</v>
      </c>
      <c r="D453" s="3">
        <v>15974</v>
      </c>
      <c r="E453" t="s">
        <v>6097</v>
      </c>
      <c r="F453" t="s">
        <v>8361</v>
      </c>
      <c r="G453" t="s">
        <v>8362</v>
      </c>
      <c r="H453" t="s">
        <v>8363</v>
      </c>
      <c r="I453" t="s">
        <v>8364</v>
      </c>
    </row>
    <row r="454" spans="1:9" x14ac:dyDescent="0.25">
      <c r="A454">
        <v>1453</v>
      </c>
      <c r="B454" t="s">
        <v>6392</v>
      </c>
      <c r="C454" t="s">
        <v>6317</v>
      </c>
      <c r="D454" s="3">
        <v>8640</v>
      </c>
      <c r="E454" t="s">
        <v>6097</v>
      </c>
      <c r="F454" t="s">
        <v>8365</v>
      </c>
      <c r="G454" t="s">
        <v>8366</v>
      </c>
      <c r="H454" t="s">
        <v>8367</v>
      </c>
      <c r="I454" t="s">
        <v>8368</v>
      </c>
    </row>
    <row r="455" spans="1:9" x14ac:dyDescent="0.25">
      <c r="A455">
        <v>1454</v>
      </c>
      <c r="B455" t="s">
        <v>6925</v>
      </c>
      <c r="C455" t="s">
        <v>8369</v>
      </c>
      <c r="D455" s="3">
        <v>44375</v>
      </c>
      <c r="E455" t="s">
        <v>6097</v>
      </c>
      <c r="F455" t="s">
        <v>8370</v>
      </c>
      <c r="G455" t="s">
        <v>8371</v>
      </c>
      <c r="H455" t="s">
        <v>8372</v>
      </c>
      <c r="I455" t="s">
        <v>8373</v>
      </c>
    </row>
    <row r="456" spans="1:9" x14ac:dyDescent="0.25">
      <c r="A456">
        <v>1455</v>
      </c>
      <c r="B456" t="s">
        <v>6379</v>
      </c>
      <c r="C456" t="s">
        <v>8374</v>
      </c>
      <c r="D456" s="3">
        <v>14005</v>
      </c>
      <c r="E456" t="s">
        <v>6097</v>
      </c>
      <c r="F456" t="s">
        <v>8375</v>
      </c>
      <c r="G456" t="s">
        <v>8376</v>
      </c>
      <c r="H456" t="s">
        <v>8377</v>
      </c>
      <c r="I456" t="s">
        <v>8378</v>
      </c>
    </row>
    <row r="457" spans="1:9" x14ac:dyDescent="0.25">
      <c r="A457">
        <v>1456</v>
      </c>
      <c r="B457" t="s">
        <v>8338</v>
      </c>
      <c r="C457" t="s">
        <v>7011</v>
      </c>
      <c r="D457" s="3">
        <v>30493</v>
      </c>
      <c r="E457" t="s">
        <v>6097</v>
      </c>
      <c r="F457" t="s">
        <v>8379</v>
      </c>
      <c r="G457" t="s">
        <v>8380</v>
      </c>
      <c r="H457" t="s">
        <v>8381</v>
      </c>
      <c r="I457" t="s">
        <v>8382</v>
      </c>
    </row>
    <row r="458" spans="1:9" x14ac:dyDescent="0.25">
      <c r="A458">
        <v>1457</v>
      </c>
      <c r="B458" t="s">
        <v>6114</v>
      </c>
      <c r="C458" t="s">
        <v>6895</v>
      </c>
      <c r="D458" s="3">
        <v>8067</v>
      </c>
      <c r="E458" t="s">
        <v>6084</v>
      </c>
      <c r="F458" t="s">
        <v>8383</v>
      </c>
      <c r="G458" t="s">
        <v>8384</v>
      </c>
      <c r="H458" t="s">
        <v>8385</v>
      </c>
      <c r="I458" t="s">
        <v>8386</v>
      </c>
    </row>
    <row r="459" spans="1:9" x14ac:dyDescent="0.25">
      <c r="A459">
        <v>1458</v>
      </c>
      <c r="B459" t="s">
        <v>7119</v>
      </c>
      <c r="C459" t="s">
        <v>7837</v>
      </c>
      <c r="D459" s="3">
        <v>8223</v>
      </c>
      <c r="E459" t="s">
        <v>6097</v>
      </c>
      <c r="F459" t="s">
        <v>8387</v>
      </c>
      <c r="G459" t="s">
        <v>8388</v>
      </c>
      <c r="H459" t="s">
        <v>8389</v>
      </c>
      <c r="I459" t="s">
        <v>8390</v>
      </c>
    </row>
    <row r="460" spans="1:9" x14ac:dyDescent="0.25">
      <c r="A460">
        <v>1459</v>
      </c>
      <c r="B460" t="s">
        <v>6156</v>
      </c>
      <c r="C460" t="s">
        <v>6285</v>
      </c>
      <c r="D460" s="3">
        <v>12682</v>
      </c>
      <c r="E460" t="s">
        <v>6084</v>
      </c>
      <c r="F460" t="s">
        <v>8391</v>
      </c>
      <c r="G460" t="s">
        <v>8392</v>
      </c>
      <c r="H460" t="s">
        <v>8393</v>
      </c>
      <c r="I460" t="s">
        <v>8394</v>
      </c>
    </row>
    <row r="461" spans="1:9" x14ac:dyDescent="0.25">
      <c r="A461">
        <v>1460</v>
      </c>
      <c r="B461" t="s">
        <v>6089</v>
      </c>
      <c r="C461" t="s">
        <v>6831</v>
      </c>
      <c r="D461" s="3">
        <v>17729</v>
      </c>
      <c r="E461" t="s">
        <v>6084</v>
      </c>
      <c r="F461" t="s">
        <v>8395</v>
      </c>
      <c r="G461" t="s">
        <v>8396</v>
      </c>
      <c r="H461" t="s">
        <v>8397</v>
      </c>
      <c r="I461" t="s">
        <v>8398</v>
      </c>
    </row>
    <row r="462" spans="1:9" x14ac:dyDescent="0.25">
      <c r="A462">
        <v>1461</v>
      </c>
      <c r="B462" t="s">
        <v>8399</v>
      </c>
      <c r="C462" t="s">
        <v>8400</v>
      </c>
      <c r="D462" s="3">
        <v>23738</v>
      </c>
      <c r="E462" t="s">
        <v>6097</v>
      </c>
      <c r="F462" t="s">
        <v>8401</v>
      </c>
      <c r="G462" t="s">
        <v>8402</v>
      </c>
      <c r="H462" t="s">
        <v>8403</v>
      </c>
      <c r="I462" t="s">
        <v>8404</v>
      </c>
    </row>
    <row r="463" spans="1:9" x14ac:dyDescent="0.25">
      <c r="A463">
        <v>1462</v>
      </c>
      <c r="B463" t="s">
        <v>6745</v>
      </c>
      <c r="C463" t="s">
        <v>6931</v>
      </c>
      <c r="D463" s="3">
        <v>43083</v>
      </c>
      <c r="E463" t="s">
        <v>6084</v>
      </c>
      <c r="F463" t="s">
        <v>8405</v>
      </c>
      <c r="G463" t="s">
        <v>8406</v>
      </c>
      <c r="H463" t="s">
        <v>8407</v>
      </c>
      <c r="I463" t="s">
        <v>8408</v>
      </c>
    </row>
    <row r="464" spans="1:9" x14ac:dyDescent="0.25">
      <c r="A464">
        <v>1463</v>
      </c>
      <c r="B464" t="s">
        <v>6082</v>
      </c>
      <c r="C464" t="s">
        <v>7258</v>
      </c>
      <c r="D464" s="3">
        <v>39660</v>
      </c>
      <c r="E464" t="s">
        <v>6084</v>
      </c>
      <c r="F464" t="s">
        <v>8409</v>
      </c>
      <c r="G464" t="s">
        <v>8410</v>
      </c>
      <c r="H464" t="s">
        <v>8411</v>
      </c>
      <c r="I464" t="s">
        <v>8412</v>
      </c>
    </row>
    <row r="465" spans="1:9" x14ac:dyDescent="0.25">
      <c r="A465">
        <v>1464</v>
      </c>
      <c r="B465" t="s">
        <v>6730</v>
      </c>
      <c r="C465" t="s">
        <v>8413</v>
      </c>
      <c r="D465" s="3">
        <v>40246</v>
      </c>
      <c r="E465" t="s">
        <v>6097</v>
      </c>
      <c r="F465" t="s">
        <v>8414</v>
      </c>
      <c r="G465" t="s">
        <v>8415</v>
      </c>
      <c r="H465" t="s">
        <v>8416</v>
      </c>
      <c r="I465" t="s">
        <v>8417</v>
      </c>
    </row>
    <row r="466" spans="1:9" x14ac:dyDescent="0.25">
      <c r="A466">
        <v>1465</v>
      </c>
      <c r="B466" t="s">
        <v>7301</v>
      </c>
      <c r="C466" t="s">
        <v>8418</v>
      </c>
      <c r="D466" s="3">
        <v>23103</v>
      </c>
      <c r="E466" t="s">
        <v>6084</v>
      </c>
      <c r="F466" t="s">
        <v>8419</v>
      </c>
      <c r="G466" t="s">
        <v>8420</v>
      </c>
      <c r="H466" t="s">
        <v>8421</v>
      </c>
      <c r="I466" t="s">
        <v>8422</v>
      </c>
    </row>
    <row r="467" spans="1:9" x14ac:dyDescent="0.25">
      <c r="A467">
        <v>1466</v>
      </c>
      <c r="B467" t="s">
        <v>8423</v>
      </c>
      <c r="C467" t="s">
        <v>8424</v>
      </c>
      <c r="D467" s="3">
        <v>31042</v>
      </c>
      <c r="E467" t="s">
        <v>6097</v>
      </c>
      <c r="F467" t="s">
        <v>8425</v>
      </c>
      <c r="G467" t="s">
        <v>8426</v>
      </c>
      <c r="H467" t="s">
        <v>8427</v>
      </c>
      <c r="I467" t="s">
        <v>8428</v>
      </c>
    </row>
    <row r="468" spans="1:9" x14ac:dyDescent="0.25">
      <c r="A468">
        <v>1467</v>
      </c>
      <c r="B468" t="s">
        <v>8338</v>
      </c>
      <c r="C468" t="s">
        <v>7052</v>
      </c>
      <c r="D468" s="3">
        <v>44148</v>
      </c>
      <c r="E468" t="s">
        <v>6097</v>
      </c>
      <c r="F468" t="s">
        <v>8429</v>
      </c>
      <c r="G468" t="s">
        <v>8430</v>
      </c>
      <c r="H468" t="s">
        <v>8431</v>
      </c>
      <c r="I468" t="s">
        <v>8432</v>
      </c>
    </row>
    <row r="469" spans="1:9" x14ac:dyDescent="0.25">
      <c r="A469">
        <v>1468</v>
      </c>
      <c r="B469" t="s">
        <v>6150</v>
      </c>
      <c r="C469" t="s">
        <v>8433</v>
      </c>
      <c r="D469" s="3">
        <v>15373</v>
      </c>
      <c r="E469" t="s">
        <v>6097</v>
      </c>
      <c r="F469" t="s">
        <v>8434</v>
      </c>
      <c r="G469" t="s">
        <v>8435</v>
      </c>
      <c r="H469" t="s">
        <v>8436</v>
      </c>
      <c r="I469" t="s">
        <v>8437</v>
      </c>
    </row>
    <row r="470" spans="1:9" x14ac:dyDescent="0.25">
      <c r="A470">
        <v>1469</v>
      </c>
      <c r="B470" t="s">
        <v>6713</v>
      </c>
      <c r="C470" t="s">
        <v>6426</v>
      </c>
      <c r="D470" s="3">
        <v>39952</v>
      </c>
      <c r="E470" t="s">
        <v>6097</v>
      </c>
      <c r="F470" t="s">
        <v>8438</v>
      </c>
      <c r="G470" t="s">
        <v>8439</v>
      </c>
      <c r="H470" t="s">
        <v>8440</v>
      </c>
      <c r="I470" t="s">
        <v>8441</v>
      </c>
    </row>
    <row r="471" spans="1:9" x14ac:dyDescent="0.25">
      <c r="A471">
        <v>1470</v>
      </c>
      <c r="B471" t="s">
        <v>6150</v>
      </c>
      <c r="C471" t="s">
        <v>6890</v>
      </c>
      <c r="D471" s="3">
        <v>26598</v>
      </c>
      <c r="E471" t="s">
        <v>6084</v>
      </c>
      <c r="F471" t="s">
        <v>8442</v>
      </c>
      <c r="G471" t="s">
        <v>8443</v>
      </c>
      <c r="H471" t="s">
        <v>8444</v>
      </c>
      <c r="I471" t="s">
        <v>8445</v>
      </c>
    </row>
    <row r="472" spans="1:9" x14ac:dyDescent="0.25">
      <c r="A472">
        <v>1471</v>
      </c>
      <c r="B472" t="s">
        <v>6628</v>
      </c>
      <c r="C472" t="s">
        <v>8446</v>
      </c>
      <c r="D472" s="3">
        <v>40119</v>
      </c>
      <c r="E472" t="s">
        <v>6084</v>
      </c>
      <c r="F472" t="s">
        <v>8447</v>
      </c>
      <c r="G472" t="s">
        <v>8448</v>
      </c>
      <c r="H472" t="s">
        <v>8449</v>
      </c>
      <c r="I472" t="s">
        <v>8450</v>
      </c>
    </row>
    <row r="473" spans="1:9" x14ac:dyDescent="0.25">
      <c r="A473">
        <v>1472</v>
      </c>
      <c r="B473" t="s">
        <v>8451</v>
      </c>
      <c r="C473" t="s">
        <v>6263</v>
      </c>
      <c r="D473" s="3">
        <v>6194</v>
      </c>
      <c r="E473" t="s">
        <v>6084</v>
      </c>
      <c r="F473" t="s">
        <v>8452</v>
      </c>
      <c r="G473" t="s">
        <v>8453</v>
      </c>
      <c r="H473" t="s">
        <v>8454</v>
      </c>
      <c r="I473" t="s">
        <v>8455</v>
      </c>
    </row>
    <row r="474" spans="1:9" x14ac:dyDescent="0.25">
      <c r="A474">
        <v>1473</v>
      </c>
      <c r="B474" t="s">
        <v>6089</v>
      </c>
      <c r="C474" t="s">
        <v>6133</v>
      </c>
      <c r="D474" s="3">
        <v>9890</v>
      </c>
      <c r="E474" t="s">
        <v>6084</v>
      </c>
      <c r="F474" t="s">
        <v>8456</v>
      </c>
      <c r="G474" t="s">
        <v>8457</v>
      </c>
      <c r="H474" t="s">
        <v>8458</v>
      </c>
      <c r="I474" t="s">
        <v>8459</v>
      </c>
    </row>
    <row r="475" spans="1:9" x14ac:dyDescent="0.25">
      <c r="A475">
        <v>1474</v>
      </c>
      <c r="B475" t="s">
        <v>8460</v>
      </c>
      <c r="C475" t="s">
        <v>6380</v>
      </c>
      <c r="D475" s="3">
        <v>9622</v>
      </c>
      <c r="E475" t="s">
        <v>6097</v>
      </c>
      <c r="F475" t="s">
        <v>8461</v>
      </c>
      <c r="G475" t="s">
        <v>8462</v>
      </c>
      <c r="H475" t="s">
        <v>8463</v>
      </c>
      <c r="I475" t="s">
        <v>8464</v>
      </c>
    </row>
    <row r="476" spans="1:9" x14ac:dyDescent="0.25">
      <c r="A476">
        <v>1475</v>
      </c>
      <c r="B476" t="s">
        <v>8465</v>
      </c>
      <c r="C476" t="s">
        <v>8466</v>
      </c>
      <c r="D476" s="3">
        <v>4876</v>
      </c>
      <c r="E476" t="s">
        <v>6084</v>
      </c>
      <c r="F476" t="s">
        <v>8467</v>
      </c>
      <c r="G476" t="s">
        <v>8468</v>
      </c>
      <c r="H476" t="s">
        <v>8469</v>
      </c>
      <c r="I476" t="s">
        <v>8470</v>
      </c>
    </row>
    <row r="477" spans="1:9" x14ac:dyDescent="0.25">
      <c r="A477">
        <v>1476</v>
      </c>
      <c r="B477" t="s">
        <v>7296</v>
      </c>
      <c r="C477" t="s">
        <v>7787</v>
      </c>
      <c r="D477" s="3">
        <v>41175</v>
      </c>
      <c r="E477" t="s">
        <v>6097</v>
      </c>
      <c r="F477" t="s">
        <v>8471</v>
      </c>
      <c r="G477" t="s">
        <v>8472</v>
      </c>
      <c r="H477">
        <v>2759363833</v>
      </c>
      <c r="I477" t="s">
        <v>8473</v>
      </c>
    </row>
    <row r="478" spans="1:9" x14ac:dyDescent="0.25">
      <c r="A478">
        <v>1477</v>
      </c>
      <c r="B478" t="s">
        <v>7047</v>
      </c>
      <c r="C478" t="s">
        <v>6592</v>
      </c>
      <c r="D478" s="3">
        <v>4256</v>
      </c>
      <c r="E478" t="s">
        <v>6097</v>
      </c>
      <c r="F478" t="s">
        <v>8474</v>
      </c>
      <c r="G478" t="s">
        <v>8475</v>
      </c>
      <c r="H478" t="s">
        <v>8476</v>
      </c>
      <c r="I478" t="s">
        <v>8477</v>
      </c>
    </row>
    <row r="479" spans="1:9" x14ac:dyDescent="0.25">
      <c r="A479">
        <v>1478</v>
      </c>
      <c r="B479" t="s">
        <v>8478</v>
      </c>
      <c r="C479" t="s">
        <v>6102</v>
      </c>
      <c r="D479" s="3">
        <v>15841</v>
      </c>
      <c r="E479" t="s">
        <v>6097</v>
      </c>
      <c r="F479" t="s">
        <v>8479</v>
      </c>
      <c r="G479" t="s">
        <v>8480</v>
      </c>
      <c r="H479" t="s">
        <v>8481</v>
      </c>
      <c r="I479" t="s">
        <v>8482</v>
      </c>
    </row>
    <row r="480" spans="1:9" x14ac:dyDescent="0.25">
      <c r="A480">
        <v>1479</v>
      </c>
      <c r="B480" t="s">
        <v>7899</v>
      </c>
      <c r="C480" t="s">
        <v>8483</v>
      </c>
      <c r="D480" s="3">
        <v>39590</v>
      </c>
      <c r="E480" t="s">
        <v>6097</v>
      </c>
      <c r="F480" t="s">
        <v>8484</v>
      </c>
      <c r="G480" t="s">
        <v>8485</v>
      </c>
      <c r="H480" t="s">
        <v>8486</v>
      </c>
      <c r="I480" t="s">
        <v>8487</v>
      </c>
    </row>
    <row r="481" spans="1:9" x14ac:dyDescent="0.25">
      <c r="A481">
        <v>1480</v>
      </c>
      <c r="B481" t="s">
        <v>8488</v>
      </c>
      <c r="C481" t="s">
        <v>8489</v>
      </c>
      <c r="D481" s="3">
        <v>44994</v>
      </c>
      <c r="E481" t="s">
        <v>6084</v>
      </c>
      <c r="F481" t="s">
        <v>8490</v>
      </c>
      <c r="G481" t="s">
        <v>8491</v>
      </c>
      <c r="H481" t="s">
        <v>8492</v>
      </c>
      <c r="I481" t="s">
        <v>8493</v>
      </c>
    </row>
    <row r="482" spans="1:9" x14ac:dyDescent="0.25">
      <c r="A482">
        <v>1481</v>
      </c>
      <c r="B482" t="s">
        <v>6302</v>
      </c>
      <c r="C482" t="s">
        <v>8494</v>
      </c>
      <c r="D482" s="3">
        <v>18161</v>
      </c>
      <c r="E482" t="s">
        <v>6084</v>
      </c>
      <c r="F482" t="s">
        <v>8495</v>
      </c>
      <c r="G482" t="s">
        <v>8496</v>
      </c>
      <c r="H482" t="s">
        <v>8497</v>
      </c>
      <c r="I482" t="s">
        <v>8498</v>
      </c>
    </row>
    <row r="483" spans="1:9" x14ac:dyDescent="0.25">
      <c r="A483">
        <v>1482</v>
      </c>
      <c r="B483" t="s">
        <v>6431</v>
      </c>
      <c r="C483" t="s">
        <v>8499</v>
      </c>
      <c r="D483" s="3">
        <v>19353</v>
      </c>
      <c r="E483" t="s">
        <v>6084</v>
      </c>
      <c r="F483" t="s">
        <v>8500</v>
      </c>
      <c r="G483" t="s">
        <v>8501</v>
      </c>
      <c r="H483" t="s">
        <v>8502</v>
      </c>
      <c r="I483" t="s">
        <v>8503</v>
      </c>
    </row>
    <row r="484" spans="1:9" x14ac:dyDescent="0.25">
      <c r="A484">
        <v>1483</v>
      </c>
      <c r="B484" t="s">
        <v>8504</v>
      </c>
      <c r="C484" t="s">
        <v>8505</v>
      </c>
      <c r="D484" s="3">
        <v>24365</v>
      </c>
      <c r="E484" t="s">
        <v>6084</v>
      </c>
      <c r="F484" t="s">
        <v>8506</v>
      </c>
      <c r="G484" t="s">
        <v>8507</v>
      </c>
      <c r="H484">
        <v>4859109067</v>
      </c>
      <c r="I484" t="s">
        <v>8508</v>
      </c>
    </row>
    <row r="485" spans="1:9" x14ac:dyDescent="0.25">
      <c r="A485">
        <v>1484</v>
      </c>
      <c r="B485" t="s">
        <v>6611</v>
      </c>
      <c r="C485" t="s">
        <v>7636</v>
      </c>
      <c r="D485" s="3">
        <v>44233</v>
      </c>
      <c r="E485" t="s">
        <v>6084</v>
      </c>
      <c r="F485" t="s">
        <v>8509</v>
      </c>
      <c r="G485" t="s">
        <v>8510</v>
      </c>
      <c r="H485" t="s">
        <v>8511</v>
      </c>
      <c r="I485" t="s">
        <v>8512</v>
      </c>
    </row>
    <row r="486" spans="1:9" x14ac:dyDescent="0.25">
      <c r="A486">
        <v>1485</v>
      </c>
      <c r="B486" t="s">
        <v>6193</v>
      </c>
      <c r="C486" t="s">
        <v>6173</v>
      </c>
      <c r="D486" s="3">
        <v>30529</v>
      </c>
      <c r="E486" t="s">
        <v>6084</v>
      </c>
      <c r="F486" t="s">
        <v>8513</v>
      </c>
      <c r="G486" t="s">
        <v>8514</v>
      </c>
      <c r="H486" t="s">
        <v>8515</v>
      </c>
      <c r="I486" t="s">
        <v>8516</v>
      </c>
    </row>
    <row r="487" spans="1:9" x14ac:dyDescent="0.25">
      <c r="A487">
        <v>1486</v>
      </c>
      <c r="B487" t="s">
        <v>6751</v>
      </c>
      <c r="C487" t="s">
        <v>8517</v>
      </c>
      <c r="D487" s="3">
        <v>3606</v>
      </c>
      <c r="E487" t="s">
        <v>6084</v>
      </c>
      <c r="F487" t="s">
        <v>8518</v>
      </c>
      <c r="G487" t="s">
        <v>8519</v>
      </c>
      <c r="H487">
        <f>1-948-886-8723</f>
        <v>-10556</v>
      </c>
      <c r="I487" t="s">
        <v>8520</v>
      </c>
    </row>
    <row r="488" spans="1:9" x14ac:dyDescent="0.25">
      <c r="A488">
        <v>1487</v>
      </c>
      <c r="B488" t="s">
        <v>7456</v>
      </c>
      <c r="C488" t="s">
        <v>6656</v>
      </c>
      <c r="D488" s="3">
        <v>18683</v>
      </c>
      <c r="E488" t="s">
        <v>6084</v>
      </c>
      <c r="F488" t="s">
        <v>8521</v>
      </c>
      <c r="G488" t="s">
        <v>8522</v>
      </c>
      <c r="H488" t="s">
        <v>8523</v>
      </c>
      <c r="I488" t="s">
        <v>8524</v>
      </c>
    </row>
    <row r="489" spans="1:9" x14ac:dyDescent="0.25">
      <c r="A489">
        <v>1488</v>
      </c>
      <c r="B489" t="s">
        <v>6403</v>
      </c>
      <c r="C489" t="s">
        <v>8525</v>
      </c>
      <c r="D489" s="3">
        <v>19846</v>
      </c>
      <c r="E489" t="s">
        <v>6097</v>
      </c>
      <c r="F489" t="s">
        <v>8526</v>
      </c>
      <c r="G489" t="s">
        <v>8527</v>
      </c>
      <c r="H489" t="s">
        <v>8528</v>
      </c>
      <c r="I489" t="s">
        <v>8529</v>
      </c>
    </row>
    <row r="490" spans="1:9" x14ac:dyDescent="0.25">
      <c r="A490">
        <v>1489</v>
      </c>
      <c r="B490" t="s">
        <v>6576</v>
      </c>
      <c r="C490" t="s">
        <v>7489</v>
      </c>
      <c r="D490" s="3">
        <v>27244</v>
      </c>
      <c r="E490" t="s">
        <v>6084</v>
      </c>
      <c r="F490" t="s">
        <v>8530</v>
      </c>
      <c r="G490" t="s">
        <v>8531</v>
      </c>
      <c r="H490">
        <v>6914438257</v>
      </c>
      <c r="I490" t="s">
        <v>8532</v>
      </c>
    </row>
    <row r="491" spans="1:9" x14ac:dyDescent="0.25">
      <c r="A491">
        <v>1490</v>
      </c>
      <c r="B491" t="s">
        <v>6978</v>
      </c>
      <c r="C491" t="s">
        <v>6279</v>
      </c>
      <c r="D491" s="3">
        <v>37601</v>
      </c>
      <c r="E491" t="s">
        <v>6084</v>
      </c>
      <c r="F491" t="s">
        <v>8533</v>
      </c>
      <c r="G491" t="s">
        <v>8534</v>
      </c>
      <c r="H491" t="s">
        <v>8535</v>
      </c>
      <c r="I491" t="s">
        <v>8536</v>
      </c>
    </row>
    <row r="492" spans="1:9" x14ac:dyDescent="0.25">
      <c r="A492">
        <v>1491</v>
      </c>
      <c r="B492" t="s">
        <v>8537</v>
      </c>
      <c r="C492" t="s">
        <v>8538</v>
      </c>
      <c r="D492" s="3">
        <v>42275</v>
      </c>
      <c r="E492" t="s">
        <v>6097</v>
      </c>
      <c r="F492" t="s">
        <v>8539</v>
      </c>
      <c r="G492" t="s">
        <v>8540</v>
      </c>
      <c r="H492">
        <v>9609357096</v>
      </c>
      <c r="I492" t="s">
        <v>8541</v>
      </c>
    </row>
    <row r="493" spans="1:9" x14ac:dyDescent="0.25">
      <c r="A493">
        <v>1492</v>
      </c>
      <c r="B493" t="s">
        <v>6082</v>
      </c>
      <c r="C493" t="s">
        <v>8542</v>
      </c>
      <c r="D493" s="3">
        <v>32669</v>
      </c>
      <c r="E493" t="s">
        <v>6084</v>
      </c>
      <c r="F493" t="s">
        <v>8543</v>
      </c>
      <c r="G493" t="s">
        <v>8544</v>
      </c>
      <c r="H493">
        <v>6156136934</v>
      </c>
      <c r="I493" t="s">
        <v>8545</v>
      </c>
    </row>
    <row r="494" spans="1:9" x14ac:dyDescent="0.25">
      <c r="A494">
        <v>1493</v>
      </c>
      <c r="B494" t="s">
        <v>8546</v>
      </c>
      <c r="C494" t="s">
        <v>8547</v>
      </c>
      <c r="D494" s="3">
        <v>35596</v>
      </c>
      <c r="E494" t="s">
        <v>6084</v>
      </c>
      <c r="F494" t="s">
        <v>8548</v>
      </c>
      <c r="G494" t="s">
        <v>8549</v>
      </c>
      <c r="H494" t="s">
        <v>8550</v>
      </c>
      <c r="I494" t="s">
        <v>8551</v>
      </c>
    </row>
    <row r="495" spans="1:9" x14ac:dyDescent="0.25">
      <c r="A495">
        <v>1494</v>
      </c>
      <c r="B495" t="s">
        <v>6267</v>
      </c>
      <c r="C495" t="s">
        <v>8253</v>
      </c>
      <c r="D495" s="3">
        <v>26387</v>
      </c>
      <c r="E495" t="s">
        <v>6084</v>
      </c>
      <c r="F495" t="s">
        <v>8552</v>
      </c>
      <c r="G495" t="s">
        <v>8553</v>
      </c>
      <c r="H495" t="s">
        <v>8554</v>
      </c>
      <c r="I495" t="s">
        <v>8555</v>
      </c>
    </row>
    <row r="496" spans="1:9" x14ac:dyDescent="0.25">
      <c r="A496">
        <v>1495</v>
      </c>
      <c r="B496" t="s">
        <v>6082</v>
      </c>
      <c r="C496" t="s">
        <v>8556</v>
      </c>
      <c r="D496" s="3">
        <v>38092</v>
      </c>
      <c r="E496" t="s">
        <v>6084</v>
      </c>
      <c r="F496" t="s">
        <v>8557</v>
      </c>
      <c r="G496" t="s">
        <v>8558</v>
      </c>
      <c r="H496" t="s">
        <v>8559</v>
      </c>
      <c r="I496" t="s">
        <v>8560</v>
      </c>
    </row>
    <row r="497" spans="1:9" x14ac:dyDescent="0.25">
      <c r="A497">
        <v>1496</v>
      </c>
      <c r="B497" t="s">
        <v>7456</v>
      </c>
      <c r="C497" t="s">
        <v>8561</v>
      </c>
      <c r="D497" s="3">
        <v>3268</v>
      </c>
      <c r="E497" t="s">
        <v>6084</v>
      </c>
      <c r="F497" t="s">
        <v>8562</v>
      </c>
      <c r="G497" t="s">
        <v>8563</v>
      </c>
      <c r="H497" t="s">
        <v>8564</v>
      </c>
      <c r="I497" t="s">
        <v>8565</v>
      </c>
    </row>
    <row r="498" spans="1:9" x14ac:dyDescent="0.25">
      <c r="A498">
        <v>1497</v>
      </c>
      <c r="B498" t="s">
        <v>6234</v>
      </c>
      <c r="C498" t="s">
        <v>7924</v>
      </c>
      <c r="D498" s="3">
        <v>21315</v>
      </c>
      <c r="E498" t="s">
        <v>6097</v>
      </c>
      <c r="F498" t="s">
        <v>8566</v>
      </c>
      <c r="G498" t="s">
        <v>8567</v>
      </c>
      <c r="H498" t="s">
        <v>8568</v>
      </c>
      <c r="I498" t="s">
        <v>8569</v>
      </c>
    </row>
    <row r="499" spans="1:9" x14ac:dyDescent="0.25">
      <c r="A499">
        <v>1498</v>
      </c>
      <c r="B499" t="s">
        <v>8570</v>
      </c>
      <c r="C499" t="s">
        <v>8004</v>
      </c>
      <c r="D499" s="3">
        <v>16899</v>
      </c>
      <c r="E499" t="s">
        <v>6084</v>
      </c>
      <c r="F499" t="s">
        <v>8571</v>
      </c>
      <c r="G499" t="s">
        <v>8572</v>
      </c>
      <c r="H499" t="s">
        <v>8573</v>
      </c>
      <c r="I499" t="s">
        <v>8574</v>
      </c>
    </row>
    <row r="500" spans="1:9" x14ac:dyDescent="0.25">
      <c r="A500">
        <v>1499</v>
      </c>
      <c r="B500" t="s">
        <v>8575</v>
      </c>
      <c r="C500" t="s">
        <v>8576</v>
      </c>
      <c r="D500" s="3">
        <v>30953</v>
      </c>
      <c r="E500" t="s">
        <v>6097</v>
      </c>
      <c r="F500" t="s">
        <v>8577</v>
      </c>
      <c r="G500" t="s">
        <v>8578</v>
      </c>
      <c r="H500" t="s">
        <v>8579</v>
      </c>
      <c r="I500" t="s">
        <v>8580</v>
      </c>
    </row>
    <row r="501" spans="1:9" x14ac:dyDescent="0.25">
      <c r="A501">
        <v>1500</v>
      </c>
      <c r="B501" t="s">
        <v>8581</v>
      </c>
      <c r="C501" t="s">
        <v>6855</v>
      </c>
      <c r="D501" s="3">
        <v>23691</v>
      </c>
      <c r="E501" t="s">
        <v>6097</v>
      </c>
      <c r="F501" t="s">
        <v>8582</v>
      </c>
      <c r="G501" t="s">
        <v>8583</v>
      </c>
      <c r="H501" t="s">
        <v>8584</v>
      </c>
      <c r="I501" t="s">
        <v>8585</v>
      </c>
    </row>
    <row r="502" spans="1:9" x14ac:dyDescent="0.25">
      <c r="A502">
        <v>1501</v>
      </c>
      <c r="B502" t="s">
        <v>6156</v>
      </c>
      <c r="C502" t="s">
        <v>6267</v>
      </c>
      <c r="D502" s="3">
        <v>10493</v>
      </c>
      <c r="E502" t="s">
        <v>6084</v>
      </c>
      <c r="F502" t="s">
        <v>8586</v>
      </c>
      <c r="G502" t="s">
        <v>8587</v>
      </c>
      <c r="H502" t="s">
        <v>8588</v>
      </c>
      <c r="I502" t="s">
        <v>8589</v>
      </c>
    </row>
    <row r="503" spans="1:9" x14ac:dyDescent="0.25">
      <c r="A503">
        <v>1502</v>
      </c>
      <c r="B503" t="s">
        <v>6403</v>
      </c>
      <c r="C503" t="s">
        <v>8590</v>
      </c>
      <c r="D503" s="3">
        <v>14085</v>
      </c>
      <c r="E503" t="s">
        <v>6097</v>
      </c>
      <c r="F503" t="s">
        <v>8591</v>
      </c>
      <c r="G503" t="s">
        <v>8592</v>
      </c>
      <c r="H503" t="s">
        <v>8593</v>
      </c>
      <c r="I503" t="s">
        <v>8594</v>
      </c>
    </row>
    <row r="504" spans="1:9" x14ac:dyDescent="0.25">
      <c r="A504">
        <v>1503</v>
      </c>
      <c r="B504" t="s">
        <v>8595</v>
      </c>
      <c r="C504" t="s">
        <v>7301</v>
      </c>
      <c r="D504" s="3">
        <v>36612</v>
      </c>
      <c r="E504" t="s">
        <v>6097</v>
      </c>
      <c r="F504" t="s">
        <v>8596</v>
      </c>
      <c r="G504" t="s">
        <v>8597</v>
      </c>
      <c r="H504" t="s">
        <v>8598</v>
      </c>
      <c r="I504" t="s">
        <v>8599</v>
      </c>
    </row>
    <row r="505" spans="1:9" x14ac:dyDescent="0.25">
      <c r="A505">
        <v>1504</v>
      </c>
      <c r="B505" t="s">
        <v>8600</v>
      </c>
      <c r="C505" t="s">
        <v>6144</v>
      </c>
      <c r="D505" s="3">
        <v>17551</v>
      </c>
      <c r="E505" t="s">
        <v>6084</v>
      </c>
      <c r="F505" t="s">
        <v>8601</v>
      </c>
      <c r="G505" t="s">
        <v>8602</v>
      </c>
      <c r="H505" t="s">
        <v>8603</v>
      </c>
      <c r="I505" t="s">
        <v>8604</v>
      </c>
    </row>
    <row r="506" spans="1:9" x14ac:dyDescent="0.25">
      <c r="A506">
        <v>1505</v>
      </c>
      <c r="B506" t="s">
        <v>6798</v>
      </c>
      <c r="C506" t="s">
        <v>8605</v>
      </c>
      <c r="D506" s="3">
        <v>3059</v>
      </c>
      <c r="E506" t="s">
        <v>6097</v>
      </c>
      <c r="F506" t="s">
        <v>8606</v>
      </c>
      <c r="G506" t="s">
        <v>8607</v>
      </c>
      <c r="H506" t="s">
        <v>8608</v>
      </c>
      <c r="I506" t="s">
        <v>8609</v>
      </c>
    </row>
    <row r="507" spans="1:9" x14ac:dyDescent="0.25">
      <c r="A507">
        <v>1506</v>
      </c>
      <c r="B507" t="s">
        <v>8610</v>
      </c>
      <c r="C507" t="s">
        <v>7468</v>
      </c>
      <c r="D507" s="3">
        <v>13954</v>
      </c>
      <c r="E507" t="s">
        <v>6084</v>
      </c>
      <c r="F507" t="s">
        <v>8611</v>
      </c>
      <c r="G507" t="s">
        <v>8612</v>
      </c>
      <c r="H507" t="s">
        <v>8613</v>
      </c>
      <c r="I507" t="s">
        <v>8614</v>
      </c>
    </row>
    <row r="508" spans="1:9" x14ac:dyDescent="0.25">
      <c r="A508">
        <v>1507</v>
      </c>
      <c r="B508" t="s">
        <v>6448</v>
      </c>
      <c r="C508" t="s">
        <v>6460</v>
      </c>
      <c r="D508" s="3">
        <v>29935</v>
      </c>
      <c r="E508" t="s">
        <v>6097</v>
      </c>
      <c r="F508" t="s">
        <v>8615</v>
      </c>
      <c r="G508" t="s">
        <v>8616</v>
      </c>
      <c r="H508" t="s">
        <v>8617</v>
      </c>
      <c r="I508" t="s">
        <v>8618</v>
      </c>
    </row>
    <row r="509" spans="1:9" x14ac:dyDescent="0.25">
      <c r="A509">
        <v>1508</v>
      </c>
      <c r="B509" t="s">
        <v>8619</v>
      </c>
      <c r="C509" t="s">
        <v>7182</v>
      </c>
      <c r="D509" s="3">
        <v>14102</v>
      </c>
      <c r="E509" t="s">
        <v>6084</v>
      </c>
      <c r="F509" t="s">
        <v>8620</v>
      </c>
      <c r="G509" t="s">
        <v>8621</v>
      </c>
      <c r="H509">
        <f>1-348-315-1075</f>
        <v>-1737</v>
      </c>
      <c r="I509" t="s">
        <v>8622</v>
      </c>
    </row>
    <row r="510" spans="1:9" x14ac:dyDescent="0.25">
      <c r="A510">
        <v>1509</v>
      </c>
      <c r="B510" t="s">
        <v>7088</v>
      </c>
      <c r="C510" t="s">
        <v>6218</v>
      </c>
      <c r="D510" s="3">
        <v>8177</v>
      </c>
      <c r="E510" t="s">
        <v>6084</v>
      </c>
      <c r="F510" t="s">
        <v>8623</v>
      </c>
      <c r="G510" t="s">
        <v>8624</v>
      </c>
      <c r="H510" t="s">
        <v>8625</v>
      </c>
      <c r="I510" t="s">
        <v>8626</v>
      </c>
    </row>
    <row r="511" spans="1:9" x14ac:dyDescent="0.25">
      <c r="A511">
        <v>1510</v>
      </c>
      <c r="B511" t="s">
        <v>6559</v>
      </c>
      <c r="C511" t="s">
        <v>6844</v>
      </c>
      <c r="D511" s="3">
        <v>3411</v>
      </c>
      <c r="E511" t="s">
        <v>6084</v>
      </c>
      <c r="F511" t="s">
        <v>8627</v>
      </c>
      <c r="G511" t="s">
        <v>8628</v>
      </c>
      <c r="H511" t="s">
        <v>8629</v>
      </c>
      <c r="I511" t="s">
        <v>8630</v>
      </c>
    </row>
    <row r="512" spans="1:9" x14ac:dyDescent="0.25">
      <c r="A512">
        <v>1511</v>
      </c>
      <c r="B512" t="s">
        <v>7836</v>
      </c>
      <c r="C512" t="s">
        <v>8631</v>
      </c>
      <c r="D512" s="3">
        <v>37332</v>
      </c>
      <c r="E512" t="s">
        <v>6084</v>
      </c>
      <c r="F512" t="s">
        <v>8632</v>
      </c>
      <c r="G512" t="s">
        <v>8633</v>
      </c>
      <c r="H512" t="s">
        <v>8634</v>
      </c>
      <c r="I512" t="s">
        <v>8635</v>
      </c>
    </row>
    <row r="513" spans="1:9" x14ac:dyDescent="0.25">
      <c r="A513">
        <v>1512</v>
      </c>
      <c r="B513" t="s">
        <v>7675</v>
      </c>
      <c r="C513" t="s">
        <v>6102</v>
      </c>
      <c r="D513" s="3">
        <v>26738</v>
      </c>
      <c r="E513" t="s">
        <v>6084</v>
      </c>
      <c r="F513" t="s">
        <v>8636</v>
      </c>
      <c r="G513" t="s">
        <v>8637</v>
      </c>
      <c r="H513" t="s">
        <v>8638</v>
      </c>
      <c r="I513" t="s">
        <v>8639</v>
      </c>
    </row>
    <row r="514" spans="1:9" x14ac:dyDescent="0.25">
      <c r="A514">
        <v>1513</v>
      </c>
      <c r="B514" t="s">
        <v>6156</v>
      </c>
      <c r="C514" t="s">
        <v>6252</v>
      </c>
      <c r="D514" s="3">
        <v>37208</v>
      </c>
      <c r="E514" t="s">
        <v>6084</v>
      </c>
      <c r="F514" t="s">
        <v>8640</v>
      </c>
      <c r="G514" t="s">
        <v>8641</v>
      </c>
      <c r="H514" t="s">
        <v>8642</v>
      </c>
      <c r="I514" t="s">
        <v>8643</v>
      </c>
    </row>
    <row r="515" spans="1:9" x14ac:dyDescent="0.25">
      <c r="A515">
        <v>1514</v>
      </c>
      <c r="B515" t="s">
        <v>7401</v>
      </c>
      <c r="C515" t="s">
        <v>8644</v>
      </c>
      <c r="D515" s="3">
        <v>36838</v>
      </c>
      <c r="E515" t="s">
        <v>6084</v>
      </c>
      <c r="F515" t="s">
        <v>8645</v>
      </c>
      <c r="G515" t="s">
        <v>8646</v>
      </c>
      <c r="H515">
        <v>8425295454</v>
      </c>
      <c r="I515" t="s">
        <v>8647</v>
      </c>
    </row>
    <row r="516" spans="1:9" x14ac:dyDescent="0.25">
      <c r="A516">
        <v>1515</v>
      </c>
      <c r="B516" t="s">
        <v>6272</v>
      </c>
      <c r="C516" t="s">
        <v>6121</v>
      </c>
      <c r="D516" s="3">
        <v>26114</v>
      </c>
      <c r="E516" t="s">
        <v>6097</v>
      </c>
      <c r="F516" t="s">
        <v>8648</v>
      </c>
      <c r="G516" t="s">
        <v>8649</v>
      </c>
      <c r="H516" t="s">
        <v>8650</v>
      </c>
      <c r="I516" t="s">
        <v>8651</v>
      </c>
    </row>
    <row r="517" spans="1:9" x14ac:dyDescent="0.25">
      <c r="A517">
        <v>1516</v>
      </c>
      <c r="B517" t="s">
        <v>8652</v>
      </c>
      <c r="C517" t="s">
        <v>8339</v>
      </c>
      <c r="D517" s="3">
        <v>31971</v>
      </c>
      <c r="E517" t="s">
        <v>6097</v>
      </c>
      <c r="F517" t="s">
        <v>8653</v>
      </c>
      <c r="G517" t="s">
        <v>8654</v>
      </c>
      <c r="H517" t="s">
        <v>8655</v>
      </c>
      <c r="I517" t="s">
        <v>8656</v>
      </c>
    </row>
    <row r="518" spans="1:9" x14ac:dyDescent="0.25">
      <c r="A518">
        <v>1517</v>
      </c>
      <c r="B518" t="s">
        <v>8657</v>
      </c>
      <c r="C518" t="s">
        <v>8658</v>
      </c>
      <c r="D518" s="3">
        <v>30881</v>
      </c>
      <c r="E518" t="s">
        <v>6097</v>
      </c>
      <c r="F518" t="s">
        <v>8659</v>
      </c>
      <c r="G518" t="s">
        <v>8660</v>
      </c>
      <c r="H518" t="s">
        <v>8661</v>
      </c>
      <c r="I518" t="s">
        <v>8662</v>
      </c>
    </row>
    <row r="519" spans="1:9" x14ac:dyDescent="0.25">
      <c r="A519">
        <v>1518</v>
      </c>
      <c r="B519" t="s">
        <v>8663</v>
      </c>
      <c r="C519" t="s">
        <v>7273</v>
      </c>
      <c r="D519" s="3">
        <v>41004</v>
      </c>
      <c r="E519" t="s">
        <v>6097</v>
      </c>
      <c r="F519" t="s">
        <v>8664</v>
      </c>
      <c r="G519" t="s">
        <v>8665</v>
      </c>
      <c r="H519" t="s">
        <v>8666</v>
      </c>
      <c r="I519" t="s">
        <v>8667</v>
      </c>
    </row>
    <row r="520" spans="1:9" x14ac:dyDescent="0.25">
      <c r="A520">
        <v>1519</v>
      </c>
      <c r="B520" t="s">
        <v>7418</v>
      </c>
      <c r="C520" t="s">
        <v>8668</v>
      </c>
      <c r="D520" s="3">
        <v>32748</v>
      </c>
      <c r="E520" t="s">
        <v>6084</v>
      </c>
      <c r="F520" t="s">
        <v>8669</v>
      </c>
      <c r="G520" t="s">
        <v>8670</v>
      </c>
      <c r="H520" t="s">
        <v>8671</v>
      </c>
      <c r="I520" t="s">
        <v>8672</v>
      </c>
    </row>
    <row r="521" spans="1:9" x14ac:dyDescent="0.25">
      <c r="A521">
        <v>1520</v>
      </c>
      <c r="B521" t="s">
        <v>6162</v>
      </c>
      <c r="C521" t="s">
        <v>8673</v>
      </c>
      <c r="D521" s="3">
        <v>37263</v>
      </c>
      <c r="E521" t="s">
        <v>6097</v>
      </c>
      <c r="F521" t="s">
        <v>8674</v>
      </c>
      <c r="G521" t="s">
        <v>8675</v>
      </c>
      <c r="H521">
        <v>8407258425</v>
      </c>
      <c r="I521" t="s">
        <v>8676</v>
      </c>
    </row>
    <row r="522" spans="1:9" x14ac:dyDescent="0.25">
      <c r="A522">
        <v>1521</v>
      </c>
      <c r="B522" t="s">
        <v>8677</v>
      </c>
      <c r="C522" t="s">
        <v>6746</v>
      </c>
      <c r="D522" s="3">
        <v>10894</v>
      </c>
      <c r="E522" t="s">
        <v>6097</v>
      </c>
      <c r="F522" t="s">
        <v>8678</v>
      </c>
      <c r="G522" t="s">
        <v>8679</v>
      </c>
      <c r="H522" t="s">
        <v>8680</v>
      </c>
      <c r="I522" t="s">
        <v>8681</v>
      </c>
    </row>
    <row r="523" spans="1:9" x14ac:dyDescent="0.25">
      <c r="A523">
        <v>1522</v>
      </c>
      <c r="B523" t="s">
        <v>8682</v>
      </c>
      <c r="C523" t="s">
        <v>8556</v>
      </c>
      <c r="D523" s="3">
        <v>7520</v>
      </c>
      <c r="E523" t="s">
        <v>6097</v>
      </c>
      <c r="F523" t="s">
        <v>8683</v>
      </c>
      <c r="G523" t="s">
        <v>8684</v>
      </c>
      <c r="H523" t="s">
        <v>8685</v>
      </c>
      <c r="I523" t="s">
        <v>8686</v>
      </c>
    </row>
    <row r="524" spans="1:9" x14ac:dyDescent="0.25">
      <c r="A524">
        <v>1523</v>
      </c>
      <c r="B524" t="s">
        <v>6409</v>
      </c>
      <c r="C524" t="s">
        <v>8687</v>
      </c>
      <c r="D524" s="3">
        <v>14362</v>
      </c>
      <c r="E524" t="s">
        <v>6097</v>
      </c>
      <c r="F524" t="s">
        <v>8688</v>
      </c>
      <c r="G524" t="s">
        <v>8689</v>
      </c>
      <c r="H524" t="s">
        <v>8690</v>
      </c>
      <c r="I524" t="s">
        <v>8691</v>
      </c>
    </row>
    <row r="525" spans="1:9" x14ac:dyDescent="0.25">
      <c r="A525">
        <v>1524</v>
      </c>
      <c r="B525" t="s">
        <v>8692</v>
      </c>
      <c r="C525" t="s">
        <v>6836</v>
      </c>
      <c r="D525" s="3">
        <v>10009</v>
      </c>
      <c r="E525" t="s">
        <v>6097</v>
      </c>
      <c r="F525" t="s">
        <v>8693</v>
      </c>
      <c r="G525" t="s">
        <v>8694</v>
      </c>
      <c r="H525" t="s">
        <v>8695</v>
      </c>
      <c r="I525" t="s">
        <v>8696</v>
      </c>
    </row>
    <row r="526" spans="1:9" x14ac:dyDescent="0.25">
      <c r="A526">
        <v>1525</v>
      </c>
      <c r="B526" t="s">
        <v>6156</v>
      </c>
      <c r="C526" t="s">
        <v>8697</v>
      </c>
      <c r="D526" s="3">
        <v>40146</v>
      </c>
      <c r="E526" t="s">
        <v>6084</v>
      </c>
      <c r="F526" t="s">
        <v>8698</v>
      </c>
      <c r="G526" t="s">
        <v>8699</v>
      </c>
      <c r="H526">
        <f>1-440-382-5427</f>
        <v>-6248</v>
      </c>
      <c r="I526" t="s">
        <v>8700</v>
      </c>
    </row>
    <row r="527" spans="1:9" x14ac:dyDescent="0.25">
      <c r="A527">
        <v>1526</v>
      </c>
      <c r="B527" t="s">
        <v>8701</v>
      </c>
      <c r="C527" t="s">
        <v>8702</v>
      </c>
      <c r="D527" s="3">
        <v>37168</v>
      </c>
      <c r="E527" t="s">
        <v>6084</v>
      </c>
      <c r="F527" t="s">
        <v>8703</v>
      </c>
      <c r="G527" t="s">
        <v>8704</v>
      </c>
      <c r="H527" t="s">
        <v>8705</v>
      </c>
      <c r="I527" t="s">
        <v>8706</v>
      </c>
    </row>
    <row r="528" spans="1:9" x14ac:dyDescent="0.25">
      <c r="A528">
        <v>1527</v>
      </c>
      <c r="B528" t="s">
        <v>8707</v>
      </c>
      <c r="C528" t="s">
        <v>6702</v>
      </c>
      <c r="D528" s="3">
        <v>32039</v>
      </c>
      <c r="E528" t="s">
        <v>6097</v>
      </c>
      <c r="F528" t="s">
        <v>8708</v>
      </c>
      <c r="G528" t="s">
        <v>8709</v>
      </c>
      <c r="H528" t="s">
        <v>8710</v>
      </c>
      <c r="I528" t="s">
        <v>8711</v>
      </c>
    </row>
    <row r="529" spans="1:9" x14ac:dyDescent="0.25">
      <c r="A529">
        <v>1528</v>
      </c>
      <c r="B529" t="s">
        <v>8712</v>
      </c>
      <c r="C529" t="s">
        <v>8167</v>
      </c>
      <c r="D529" s="3">
        <v>21410</v>
      </c>
      <c r="E529" t="s">
        <v>6097</v>
      </c>
      <c r="F529" t="s">
        <v>8713</v>
      </c>
      <c r="G529" t="s">
        <v>8714</v>
      </c>
      <c r="H529" t="s">
        <v>8715</v>
      </c>
      <c r="I529" t="s">
        <v>8716</v>
      </c>
    </row>
    <row r="530" spans="1:9" x14ac:dyDescent="0.25">
      <c r="A530">
        <v>1529</v>
      </c>
      <c r="B530" t="s">
        <v>8717</v>
      </c>
      <c r="C530" t="s">
        <v>8718</v>
      </c>
      <c r="D530" s="3">
        <v>42898</v>
      </c>
      <c r="E530" t="s">
        <v>6084</v>
      </c>
      <c r="F530" t="s">
        <v>8719</v>
      </c>
      <c r="G530" t="s">
        <v>8720</v>
      </c>
      <c r="H530" t="s">
        <v>8721</v>
      </c>
      <c r="I530" t="s">
        <v>8722</v>
      </c>
    </row>
    <row r="531" spans="1:9" x14ac:dyDescent="0.25">
      <c r="A531">
        <v>1530</v>
      </c>
      <c r="B531" t="s">
        <v>6403</v>
      </c>
      <c r="C531" t="s">
        <v>8723</v>
      </c>
      <c r="D531" s="3">
        <v>18858</v>
      </c>
      <c r="E531" t="s">
        <v>6097</v>
      </c>
      <c r="F531" t="s">
        <v>8724</v>
      </c>
      <c r="G531" t="s">
        <v>8725</v>
      </c>
      <c r="H531">
        <v>2113446386</v>
      </c>
      <c r="I531" t="s">
        <v>8726</v>
      </c>
    </row>
    <row r="532" spans="1:9" x14ac:dyDescent="0.25">
      <c r="A532">
        <v>1531</v>
      </c>
      <c r="B532" t="s">
        <v>8727</v>
      </c>
      <c r="C532" t="s">
        <v>8728</v>
      </c>
      <c r="D532" s="3">
        <v>14385</v>
      </c>
      <c r="E532" t="s">
        <v>6097</v>
      </c>
      <c r="F532" t="s">
        <v>8729</v>
      </c>
      <c r="G532" t="s">
        <v>8730</v>
      </c>
      <c r="H532" t="s">
        <v>8731</v>
      </c>
      <c r="I532" t="s">
        <v>8732</v>
      </c>
    </row>
    <row r="533" spans="1:9" x14ac:dyDescent="0.25">
      <c r="A533">
        <v>1532</v>
      </c>
      <c r="B533" t="s">
        <v>6290</v>
      </c>
      <c r="C533" t="s">
        <v>6459</v>
      </c>
      <c r="D533" s="3">
        <v>23626</v>
      </c>
      <c r="E533" t="s">
        <v>6097</v>
      </c>
      <c r="F533" t="s">
        <v>8733</v>
      </c>
      <c r="G533" t="s">
        <v>8734</v>
      </c>
      <c r="H533" t="s">
        <v>8735</v>
      </c>
      <c r="I533" t="s">
        <v>8736</v>
      </c>
    </row>
    <row r="534" spans="1:9" x14ac:dyDescent="0.25">
      <c r="A534">
        <v>1533</v>
      </c>
      <c r="B534" t="s">
        <v>8737</v>
      </c>
      <c r="C534" t="s">
        <v>8738</v>
      </c>
      <c r="D534" s="3">
        <v>39315</v>
      </c>
      <c r="E534" t="s">
        <v>6084</v>
      </c>
      <c r="F534" t="s">
        <v>8739</v>
      </c>
      <c r="G534" t="s">
        <v>8740</v>
      </c>
      <c r="H534" t="s">
        <v>8741</v>
      </c>
      <c r="I534" t="s">
        <v>8742</v>
      </c>
    </row>
    <row r="535" spans="1:9" x14ac:dyDescent="0.25">
      <c r="A535">
        <v>1534</v>
      </c>
      <c r="B535" t="s">
        <v>8743</v>
      </c>
      <c r="C535" t="s">
        <v>8374</v>
      </c>
      <c r="D535" s="3">
        <v>30864</v>
      </c>
      <c r="E535" t="s">
        <v>6084</v>
      </c>
      <c r="F535" t="s">
        <v>8744</v>
      </c>
      <c r="G535" t="s">
        <v>8745</v>
      </c>
      <c r="H535" t="s">
        <v>8746</v>
      </c>
      <c r="I535" t="s">
        <v>8747</v>
      </c>
    </row>
    <row r="536" spans="1:9" x14ac:dyDescent="0.25">
      <c r="A536">
        <v>1535</v>
      </c>
      <c r="B536" t="s">
        <v>8423</v>
      </c>
      <c r="C536" t="s">
        <v>6937</v>
      </c>
      <c r="D536" s="3">
        <v>40724</v>
      </c>
      <c r="E536" t="s">
        <v>6097</v>
      </c>
      <c r="F536" t="s">
        <v>8748</v>
      </c>
      <c r="G536" t="s">
        <v>8749</v>
      </c>
      <c r="H536" t="s">
        <v>8750</v>
      </c>
      <c r="I536" t="s">
        <v>8751</v>
      </c>
    </row>
    <row r="537" spans="1:9" x14ac:dyDescent="0.25">
      <c r="A537">
        <v>1536</v>
      </c>
      <c r="B537" t="s">
        <v>8399</v>
      </c>
      <c r="C537" t="s">
        <v>8752</v>
      </c>
      <c r="D537" s="3">
        <v>32272</v>
      </c>
      <c r="E537" t="s">
        <v>6097</v>
      </c>
      <c r="F537" t="s">
        <v>8753</v>
      </c>
      <c r="G537" t="s">
        <v>8754</v>
      </c>
      <c r="H537" t="s">
        <v>8755</v>
      </c>
      <c r="I537" t="s">
        <v>8756</v>
      </c>
    </row>
    <row r="538" spans="1:9" x14ac:dyDescent="0.25">
      <c r="A538">
        <v>1537</v>
      </c>
      <c r="B538" t="s">
        <v>6397</v>
      </c>
      <c r="C538" t="s">
        <v>8757</v>
      </c>
      <c r="D538" s="3">
        <v>31615</v>
      </c>
      <c r="E538" t="s">
        <v>6097</v>
      </c>
      <c r="F538" t="s">
        <v>8758</v>
      </c>
      <c r="G538" t="s">
        <v>8759</v>
      </c>
      <c r="H538" t="s">
        <v>8760</v>
      </c>
      <c r="I538" t="s">
        <v>8761</v>
      </c>
    </row>
    <row r="539" spans="1:9" x14ac:dyDescent="0.25">
      <c r="A539">
        <v>1538</v>
      </c>
      <c r="B539" t="s">
        <v>8762</v>
      </c>
      <c r="C539" t="s">
        <v>8763</v>
      </c>
      <c r="D539" s="3">
        <v>34551</v>
      </c>
      <c r="E539" t="s">
        <v>6084</v>
      </c>
      <c r="F539" t="s">
        <v>8764</v>
      </c>
      <c r="G539" t="s">
        <v>8765</v>
      </c>
      <c r="H539" t="s">
        <v>8766</v>
      </c>
      <c r="I539" t="s">
        <v>8767</v>
      </c>
    </row>
    <row r="540" spans="1:9" x14ac:dyDescent="0.25">
      <c r="A540">
        <v>1539</v>
      </c>
      <c r="B540" t="s">
        <v>7401</v>
      </c>
      <c r="C540" t="s">
        <v>8177</v>
      </c>
      <c r="D540" s="3">
        <v>23903</v>
      </c>
      <c r="E540" t="s">
        <v>6084</v>
      </c>
      <c r="F540" t="s">
        <v>8768</v>
      </c>
      <c r="G540" t="s">
        <v>8769</v>
      </c>
      <c r="H540" t="s">
        <v>8770</v>
      </c>
      <c r="I540" t="s">
        <v>8771</v>
      </c>
    </row>
    <row r="541" spans="1:9" x14ac:dyDescent="0.25">
      <c r="A541">
        <v>1540</v>
      </c>
      <c r="B541" t="s">
        <v>7142</v>
      </c>
      <c r="C541" t="s">
        <v>7199</v>
      </c>
      <c r="D541" s="3">
        <v>41465</v>
      </c>
      <c r="E541" t="s">
        <v>6084</v>
      </c>
      <c r="F541" t="s">
        <v>8772</v>
      </c>
      <c r="G541" t="s">
        <v>8773</v>
      </c>
      <c r="H541" t="s">
        <v>8774</v>
      </c>
      <c r="I541" t="s">
        <v>8775</v>
      </c>
    </row>
    <row r="542" spans="1:9" x14ac:dyDescent="0.25">
      <c r="A542">
        <v>1541</v>
      </c>
      <c r="B542" t="s">
        <v>7987</v>
      </c>
      <c r="C542" t="s">
        <v>7052</v>
      </c>
      <c r="D542" s="3">
        <v>3896</v>
      </c>
      <c r="E542" t="s">
        <v>6084</v>
      </c>
      <c r="F542" t="s">
        <v>8776</v>
      </c>
      <c r="G542" t="s">
        <v>8777</v>
      </c>
      <c r="H542" t="s">
        <v>8778</v>
      </c>
      <c r="I542" t="s">
        <v>8779</v>
      </c>
    </row>
    <row r="543" spans="1:9" x14ac:dyDescent="0.25">
      <c r="A543">
        <v>1542</v>
      </c>
      <c r="B543" t="s">
        <v>7142</v>
      </c>
      <c r="C543" t="s">
        <v>6223</v>
      </c>
      <c r="D543" s="3">
        <v>5014</v>
      </c>
      <c r="E543" t="s">
        <v>6084</v>
      </c>
      <c r="F543" t="s">
        <v>8780</v>
      </c>
      <c r="G543" t="s">
        <v>8781</v>
      </c>
      <c r="H543" t="s">
        <v>8782</v>
      </c>
      <c r="I543" t="s">
        <v>8783</v>
      </c>
    </row>
    <row r="544" spans="1:9" x14ac:dyDescent="0.25">
      <c r="A544">
        <v>1543</v>
      </c>
      <c r="B544" t="s">
        <v>8546</v>
      </c>
      <c r="C544" t="s">
        <v>7649</v>
      </c>
      <c r="D544" s="3">
        <v>36487</v>
      </c>
      <c r="E544" t="s">
        <v>6084</v>
      </c>
      <c r="F544" t="s">
        <v>8784</v>
      </c>
      <c r="G544" t="s">
        <v>8785</v>
      </c>
      <c r="H544">
        <f>1-876-248-118</f>
        <v>-1241</v>
      </c>
      <c r="I544" t="s">
        <v>8786</v>
      </c>
    </row>
    <row r="545" spans="1:9" x14ac:dyDescent="0.25">
      <c r="A545">
        <v>1544</v>
      </c>
      <c r="B545" t="s">
        <v>6538</v>
      </c>
      <c r="C545" t="s">
        <v>8787</v>
      </c>
      <c r="D545" s="3">
        <v>41183</v>
      </c>
      <c r="E545" t="s">
        <v>6084</v>
      </c>
      <c r="F545" t="s">
        <v>8788</v>
      </c>
      <c r="G545" t="s">
        <v>8789</v>
      </c>
      <c r="H545" t="s">
        <v>8790</v>
      </c>
      <c r="I545" t="s">
        <v>8791</v>
      </c>
    </row>
    <row r="546" spans="1:9" x14ac:dyDescent="0.25">
      <c r="A546">
        <v>1545</v>
      </c>
      <c r="B546" t="s">
        <v>6649</v>
      </c>
      <c r="C546" t="s">
        <v>6217</v>
      </c>
      <c r="D546" s="3">
        <v>35802</v>
      </c>
      <c r="E546" t="s">
        <v>6097</v>
      </c>
      <c r="F546" t="s">
        <v>8792</v>
      </c>
      <c r="G546" t="s">
        <v>8793</v>
      </c>
      <c r="H546" t="s">
        <v>8794</v>
      </c>
      <c r="I546" t="s">
        <v>8795</v>
      </c>
    </row>
    <row r="547" spans="1:9" x14ac:dyDescent="0.25">
      <c r="A547">
        <v>1546</v>
      </c>
      <c r="B547" t="s">
        <v>8796</v>
      </c>
      <c r="C547" t="s">
        <v>7052</v>
      </c>
      <c r="D547" s="3">
        <v>4237</v>
      </c>
      <c r="E547" t="s">
        <v>6097</v>
      </c>
      <c r="F547" t="s">
        <v>8797</v>
      </c>
      <c r="G547" t="s">
        <v>8798</v>
      </c>
      <c r="H547" t="s">
        <v>8799</v>
      </c>
      <c r="I547" t="s">
        <v>8800</v>
      </c>
    </row>
    <row r="548" spans="1:9" x14ac:dyDescent="0.25">
      <c r="A548">
        <v>1547</v>
      </c>
      <c r="B548" t="s">
        <v>7413</v>
      </c>
      <c r="C548" t="s">
        <v>7238</v>
      </c>
      <c r="D548" s="3">
        <v>24737</v>
      </c>
      <c r="E548" t="s">
        <v>6084</v>
      </c>
      <c r="F548" t="s">
        <v>8801</v>
      </c>
      <c r="G548" t="s">
        <v>8802</v>
      </c>
      <c r="H548">
        <v>2299686374</v>
      </c>
      <c r="I548" t="s">
        <v>8803</v>
      </c>
    </row>
    <row r="549" spans="1:9" x14ac:dyDescent="0.25">
      <c r="A549">
        <v>1548</v>
      </c>
      <c r="B549" t="s">
        <v>8338</v>
      </c>
      <c r="C549" t="s">
        <v>8276</v>
      </c>
      <c r="D549" s="3">
        <v>8703</v>
      </c>
      <c r="E549" t="s">
        <v>6097</v>
      </c>
      <c r="F549" t="s">
        <v>8804</v>
      </c>
      <c r="G549" t="s">
        <v>8805</v>
      </c>
      <c r="H549" t="s">
        <v>8806</v>
      </c>
      <c r="I549" t="s">
        <v>8807</v>
      </c>
    </row>
    <row r="550" spans="1:9" x14ac:dyDescent="0.25">
      <c r="A550">
        <v>1549</v>
      </c>
      <c r="B550" t="s">
        <v>7287</v>
      </c>
      <c r="C550" t="s">
        <v>8808</v>
      </c>
      <c r="D550" s="3">
        <v>43899</v>
      </c>
      <c r="E550" t="s">
        <v>6097</v>
      </c>
      <c r="F550" t="s">
        <v>8809</v>
      </c>
      <c r="G550" t="s">
        <v>8810</v>
      </c>
      <c r="H550" t="s">
        <v>8811</v>
      </c>
      <c r="I550" t="s">
        <v>8812</v>
      </c>
    </row>
    <row r="551" spans="1:9" x14ac:dyDescent="0.25">
      <c r="A551">
        <v>1550</v>
      </c>
      <c r="B551" t="s">
        <v>6267</v>
      </c>
      <c r="C551" t="s">
        <v>7052</v>
      </c>
      <c r="D551" s="3">
        <v>14760</v>
      </c>
      <c r="E551" t="s">
        <v>6084</v>
      </c>
      <c r="F551" t="s">
        <v>8813</v>
      </c>
      <c r="G551" t="s">
        <v>8814</v>
      </c>
      <c r="H551" t="s">
        <v>8815</v>
      </c>
      <c r="I551" t="s">
        <v>8816</v>
      </c>
    </row>
    <row r="552" spans="1:9" x14ac:dyDescent="0.25">
      <c r="A552">
        <v>1551</v>
      </c>
      <c r="B552" t="s">
        <v>8338</v>
      </c>
      <c r="C552" t="s">
        <v>6173</v>
      </c>
      <c r="D552" s="3">
        <v>34409</v>
      </c>
      <c r="E552" t="s">
        <v>6097</v>
      </c>
      <c r="F552" t="s">
        <v>8817</v>
      </c>
      <c r="G552" t="s">
        <v>8818</v>
      </c>
      <c r="H552" t="s">
        <v>8819</v>
      </c>
      <c r="I552" t="s">
        <v>8820</v>
      </c>
    </row>
    <row r="553" spans="1:9" x14ac:dyDescent="0.25">
      <c r="A553">
        <v>1552</v>
      </c>
      <c r="B553" t="s">
        <v>6954</v>
      </c>
      <c r="C553" t="s">
        <v>7837</v>
      </c>
      <c r="D553" s="3">
        <v>36200</v>
      </c>
      <c r="E553" t="s">
        <v>6084</v>
      </c>
      <c r="F553" t="s">
        <v>8821</v>
      </c>
      <c r="G553" t="s">
        <v>8822</v>
      </c>
      <c r="H553">
        <v>8059586859</v>
      </c>
      <c r="I553" t="s">
        <v>8823</v>
      </c>
    </row>
    <row r="554" spans="1:9" x14ac:dyDescent="0.25">
      <c r="A554">
        <v>1553</v>
      </c>
      <c r="B554" t="s">
        <v>6138</v>
      </c>
      <c r="C554" t="s">
        <v>7114</v>
      </c>
      <c r="D554" s="3">
        <v>32668</v>
      </c>
      <c r="E554" t="s">
        <v>6084</v>
      </c>
      <c r="F554" t="s">
        <v>8824</v>
      </c>
      <c r="G554" t="s">
        <v>8825</v>
      </c>
      <c r="H554" t="s">
        <v>8826</v>
      </c>
      <c r="I554" t="s">
        <v>8827</v>
      </c>
    </row>
    <row r="555" spans="1:9" x14ac:dyDescent="0.25">
      <c r="A555">
        <v>1554</v>
      </c>
      <c r="B555" t="s">
        <v>6425</v>
      </c>
      <c r="C555" t="s">
        <v>8728</v>
      </c>
      <c r="D555" s="3">
        <v>21856</v>
      </c>
      <c r="E555" t="s">
        <v>6097</v>
      </c>
      <c r="F555" t="s">
        <v>8828</v>
      </c>
      <c r="G555" t="s">
        <v>8829</v>
      </c>
      <c r="H555" t="s">
        <v>8830</v>
      </c>
      <c r="I555" t="s">
        <v>8831</v>
      </c>
    </row>
    <row r="556" spans="1:9" x14ac:dyDescent="0.25">
      <c r="A556">
        <v>1555</v>
      </c>
      <c r="B556" t="s">
        <v>6448</v>
      </c>
      <c r="C556" t="s">
        <v>6263</v>
      </c>
      <c r="D556" s="3">
        <v>31948</v>
      </c>
      <c r="E556" t="s">
        <v>6097</v>
      </c>
      <c r="F556" t="s">
        <v>8832</v>
      </c>
      <c r="G556" t="s">
        <v>8833</v>
      </c>
      <c r="H556" t="s">
        <v>8834</v>
      </c>
      <c r="I556" t="s">
        <v>8835</v>
      </c>
    </row>
    <row r="557" spans="1:9" x14ac:dyDescent="0.25">
      <c r="A557">
        <v>1556</v>
      </c>
      <c r="B557" t="s">
        <v>7621</v>
      </c>
      <c r="C557" t="s">
        <v>8836</v>
      </c>
      <c r="D557" s="3">
        <v>20940</v>
      </c>
      <c r="E557" t="s">
        <v>6084</v>
      </c>
      <c r="F557" t="s">
        <v>8837</v>
      </c>
      <c r="G557" t="s">
        <v>8838</v>
      </c>
      <c r="H557" t="s">
        <v>8839</v>
      </c>
      <c r="I557" t="s">
        <v>8840</v>
      </c>
    </row>
    <row r="558" spans="1:9" x14ac:dyDescent="0.25">
      <c r="A558">
        <v>1557</v>
      </c>
      <c r="B558" t="s">
        <v>6339</v>
      </c>
      <c r="C558" t="s">
        <v>7772</v>
      </c>
      <c r="D558" s="3">
        <v>32627</v>
      </c>
      <c r="E558" t="s">
        <v>6084</v>
      </c>
      <c r="F558" t="s">
        <v>8841</v>
      </c>
      <c r="G558" t="s">
        <v>8842</v>
      </c>
      <c r="H558">
        <v>2167185022</v>
      </c>
      <c r="I558" t="s">
        <v>8843</v>
      </c>
    </row>
    <row r="559" spans="1:9" x14ac:dyDescent="0.25">
      <c r="A559">
        <v>1558</v>
      </c>
      <c r="B559" t="s">
        <v>6459</v>
      </c>
      <c r="C559" t="s">
        <v>6516</v>
      </c>
      <c r="D559" s="3">
        <v>19146</v>
      </c>
      <c r="E559" t="s">
        <v>6097</v>
      </c>
      <c r="F559" t="s">
        <v>8844</v>
      </c>
      <c r="G559" t="s">
        <v>8845</v>
      </c>
      <c r="H559" t="s">
        <v>8846</v>
      </c>
      <c r="I559" t="s">
        <v>8847</v>
      </c>
    </row>
    <row r="560" spans="1:9" x14ac:dyDescent="0.25">
      <c r="A560">
        <v>1559</v>
      </c>
      <c r="B560" t="s">
        <v>6089</v>
      </c>
      <c r="C560" t="s">
        <v>8848</v>
      </c>
      <c r="D560" s="3">
        <v>26547</v>
      </c>
      <c r="E560" t="s">
        <v>6084</v>
      </c>
      <c r="F560" t="s">
        <v>8849</v>
      </c>
      <c r="G560" t="s">
        <v>8850</v>
      </c>
      <c r="H560" t="s">
        <v>8851</v>
      </c>
      <c r="I560" t="s">
        <v>8852</v>
      </c>
    </row>
    <row r="561" spans="1:9" x14ac:dyDescent="0.25">
      <c r="A561">
        <v>1560</v>
      </c>
      <c r="B561" t="s">
        <v>6345</v>
      </c>
      <c r="C561" t="s">
        <v>8853</v>
      </c>
      <c r="D561" s="3">
        <v>9557</v>
      </c>
      <c r="E561" t="s">
        <v>6097</v>
      </c>
      <c r="F561" t="s">
        <v>8854</v>
      </c>
      <c r="G561" t="s">
        <v>8855</v>
      </c>
      <c r="H561" t="s">
        <v>8856</v>
      </c>
      <c r="I561" t="s">
        <v>8857</v>
      </c>
    </row>
    <row r="562" spans="1:9" x14ac:dyDescent="0.25">
      <c r="A562">
        <v>1561</v>
      </c>
      <c r="B562" t="s">
        <v>8858</v>
      </c>
      <c r="C562" t="s">
        <v>8859</v>
      </c>
      <c r="D562" s="3">
        <v>32688</v>
      </c>
      <c r="E562" t="s">
        <v>6097</v>
      </c>
      <c r="F562" t="s">
        <v>8860</v>
      </c>
      <c r="G562" t="s">
        <v>8861</v>
      </c>
      <c r="H562" t="s">
        <v>8862</v>
      </c>
      <c r="I562" t="s">
        <v>8863</v>
      </c>
    </row>
    <row r="563" spans="1:9" x14ac:dyDescent="0.25">
      <c r="A563">
        <v>1562</v>
      </c>
      <c r="B563" t="s">
        <v>7119</v>
      </c>
      <c r="C563" t="s">
        <v>7143</v>
      </c>
      <c r="D563" s="3">
        <v>28956</v>
      </c>
      <c r="E563" t="s">
        <v>6097</v>
      </c>
      <c r="F563" t="s">
        <v>8864</v>
      </c>
      <c r="G563" t="s">
        <v>8865</v>
      </c>
      <c r="H563">
        <f>1-914-847-4067</f>
        <v>-5827</v>
      </c>
      <c r="I563" t="s">
        <v>8866</v>
      </c>
    </row>
    <row r="564" spans="1:9" x14ac:dyDescent="0.25">
      <c r="A564">
        <v>1563</v>
      </c>
      <c r="B564" t="s">
        <v>8867</v>
      </c>
      <c r="C564" t="s">
        <v>8868</v>
      </c>
      <c r="D564" s="3">
        <v>26340</v>
      </c>
      <c r="E564" t="s">
        <v>6097</v>
      </c>
      <c r="F564" t="s">
        <v>8869</v>
      </c>
      <c r="G564" t="s">
        <v>8870</v>
      </c>
      <c r="H564">
        <f>1-612-285-7369</f>
        <v>-8265</v>
      </c>
      <c r="I564" t="s">
        <v>8871</v>
      </c>
    </row>
    <row r="565" spans="1:9" x14ac:dyDescent="0.25">
      <c r="A565">
        <v>1564</v>
      </c>
      <c r="B565" t="s">
        <v>6819</v>
      </c>
      <c r="C565" t="s">
        <v>6263</v>
      </c>
      <c r="D565" s="3">
        <v>8192</v>
      </c>
      <c r="E565" t="s">
        <v>6084</v>
      </c>
      <c r="F565" t="s">
        <v>8872</v>
      </c>
      <c r="G565" t="s">
        <v>8873</v>
      </c>
      <c r="H565" t="s">
        <v>8874</v>
      </c>
      <c r="I565" t="s">
        <v>8875</v>
      </c>
    </row>
    <row r="566" spans="1:9" x14ac:dyDescent="0.25">
      <c r="A566">
        <v>1565</v>
      </c>
      <c r="B566" t="s">
        <v>6199</v>
      </c>
      <c r="C566" t="s">
        <v>8876</v>
      </c>
      <c r="D566" s="3">
        <v>41238</v>
      </c>
      <c r="E566" t="s">
        <v>6097</v>
      </c>
      <c r="F566" t="s">
        <v>8877</v>
      </c>
      <c r="G566" t="s">
        <v>8878</v>
      </c>
      <c r="H566" t="s">
        <v>8879</v>
      </c>
      <c r="I566" t="s">
        <v>8880</v>
      </c>
    </row>
    <row r="567" spans="1:9" x14ac:dyDescent="0.25">
      <c r="A567">
        <v>1566</v>
      </c>
      <c r="B567" t="s">
        <v>6576</v>
      </c>
      <c r="C567" t="s">
        <v>6252</v>
      </c>
      <c r="D567" s="3">
        <v>26924</v>
      </c>
      <c r="E567" t="s">
        <v>6084</v>
      </c>
      <c r="F567" t="s">
        <v>8881</v>
      </c>
      <c r="G567" t="s">
        <v>8882</v>
      </c>
      <c r="H567" t="s">
        <v>8883</v>
      </c>
      <c r="I567" t="s">
        <v>8884</v>
      </c>
    </row>
    <row r="568" spans="1:9" x14ac:dyDescent="0.25">
      <c r="A568">
        <v>1567</v>
      </c>
      <c r="B568" t="s">
        <v>8525</v>
      </c>
      <c r="C568" t="s">
        <v>7768</v>
      </c>
      <c r="D568" s="3">
        <v>13344</v>
      </c>
      <c r="E568" t="s">
        <v>6097</v>
      </c>
      <c r="F568" t="s">
        <v>8885</v>
      </c>
      <c r="G568" t="s">
        <v>8886</v>
      </c>
      <c r="H568" t="s">
        <v>8887</v>
      </c>
      <c r="I568" t="s">
        <v>8888</v>
      </c>
    </row>
    <row r="569" spans="1:9" x14ac:dyDescent="0.25">
      <c r="A569">
        <v>1568</v>
      </c>
      <c r="B569" t="s">
        <v>6942</v>
      </c>
      <c r="C569" t="s">
        <v>7317</v>
      </c>
      <c r="D569" s="3">
        <v>35757</v>
      </c>
      <c r="E569" t="s">
        <v>6084</v>
      </c>
      <c r="F569" t="s">
        <v>8889</v>
      </c>
      <c r="G569" t="s">
        <v>8890</v>
      </c>
      <c r="H569" t="s">
        <v>8891</v>
      </c>
      <c r="I569" t="s">
        <v>8892</v>
      </c>
    </row>
    <row r="570" spans="1:9" x14ac:dyDescent="0.25">
      <c r="A570">
        <v>1569</v>
      </c>
      <c r="B570" t="s">
        <v>6199</v>
      </c>
      <c r="C570" t="s">
        <v>6688</v>
      </c>
      <c r="D570" s="3">
        <v>3286</v>
      </c>
      <c r="E570" t="s">
        <v>6097</v>
      </c>
      <c r="F570" t="s">
        <v>8893</v>
      </c>
      <c r="G570" t="s">
        <v>8894</v>
      </c>
      <c r="H570">
        <v>5164424623</v>
      </c>
      <c r="I570" t="s">
        <v>8895</v>
      </c>
    </row>
    <row r="571" spans="1:9" x14ac:dyDescent="0.25">
      <c r="A571">
        <v>1570</v>
      </c>
      <c r="B571" t="s">
        <v>6813</v>
      </c>
      <c r="C571" t="s">
        <v>6323</v>
      </c>
      <c r="D571" s="3">
        <v>44497</v>
      </c>
      <c r="E571" t="s">
        <v>6097</v>
      </c>
      <c r="F571" t="s">
        <v>8896</v>
      </c>
      <c r="G571" t="s">
        <v>8897</v>
      </c>
      <c r="H571">
        <v>2615821396</v>
      </c>
      <c r="I571" t="s">
        <v>8898</v>
      </c>
    </row>
    <row r="572" spans="1:9" x14ac:dyDescent="0.25">
      <c r="A572">
        <v>1571</v>
      </c>
      <c r="B572" t="s">
        <v>7021</v>
      </c>
      <c r="C572" t="s">
        <v>6449</v>
      </c>
      <c r="D572" s="3">
        <v>11236</v>
      </c>
      <c r="E572" t="s">
        <v>6097</v>
      </c>
      <c r="F572" t="s">
        <v>8899</v>
      </c>
      <c r="G572" t="s">
        <v>8900</v>
      </c>
      <c r="H572" t="s">
        <v>8901</v>
      </c>
      <c r="I572" t="s">
        <v>8902</v>
      </c>
    </row>
    <row r="573" spans="1:9" x14ac:dyDescent="0.25">
      <c r="A573">
        <v>1572</v>
      </c>
      <c r="B573" t="s">
        <v>7836</v>
      </c>
      <c r="C573" t="s">
        <v>7312</v>
      </c>
      <c r="D573" s="3">
        <v>2916</v>
      </c>
      <c r="E573" t="s">
        <v>6084</v>
      </c>
      <c r="F573" t="s">
        <v>8903</v>
      </c>
      <c r="G573" t="s">
        <v>8904</v>
      </c>
      <c r="H573" t="s">
        <v>8905</v>
      </c>
      <c r="I573" t="s">
        <v>8906</v>
      </c>
    </row>
    <row r="574" spans="1:9" x14ac:dyDescent="0.25">
      <c r="A574">
        <v>1573</v>
      </c>
      <c r="B574" t="s">
        <v>8907</v>
      </c>
      <c r="C574" t="s">
        <v>8908</v>
      </c>
      <c r="D574" s="3">
        <v>13288</v>
      </c>
      <c r="E574" t="s">
        <v>6084</v>
      </c>
      <c r="F574" t="s">
        <v>8909</v>
      </c>
      <c r="G574" t="s">
        <v>8910</v>
      </c>
      <c r="H574" t="s">
        <v>8911</v>
      </c>
      <c r="I574" t="s">
        <v>8912</v>
      </c>
    </row>
    <row r="575" spans="1:9" x14ac:dyDescent="0.25">
      <c r="A575">
        <v>1574</v>
      </c>
      <c r="B575" t="s">
        <v>6516</v>
      </c>
      <c r="C575" t="s">
        <v>8913</v>
      </c>
      <c r="D575" s="3">
        <v>24283</v>
      </c>
      <c r="E575" t="s">
        <v>6097</v>
      </c>
      <c r="F575" t="s">
        <v>8914</v>
      </c>
      <c r="G575" t="s">
        <v>8915</v>
      </c>
      <c r="H575">
        <v>9718412509</v>
      </c>
      <c r="I575" t="s">
        <v>8916</v>
      </c>
    </row>
    <row r="576" spans="1:9" x14ac:dyDescent="0.25">
      <c r="A576">
        <v>1575</v>
      </c>
      <c r="B576" t="s">
        <v>6278</v>
      </c>
      <c r="C576" t="s">
        <v>8917</v>
      </c>
      <c r="D576" s="3">
        <v>38492</v>
      </c>
      <c r="E576" t="s">
        <v>6097</v>
      </c>
      <c r="F576" t="s">
        <v>8918</v>
      </c>
      <c r="G576" t="s">
        <v>8919</v>
      </c>
      <c r="H576" t="s">
        <v>8920</v>
      </c>
      <c r="I576" t="s">
        <v>8921</v>
      </c>
    </row>
    <row r="577" spans="1:9" x14ac:dyDescent="0.25">
      <c r="A577">
        <v>1576</v>
      </c>
      <c r="B577" t="s">
        <v>6126</v>
      </c>
      <c r="C577" t="s">
        <v>8922</v>
      </c>
      <c r="D577" s="3">
        <v>28815</v>
      </c>
      <c r="E577" t="s">
        <v>6084</v>
      </c>
      <c r="F577" t="s">
        <v>8923</v>
      </c>
      <c r="G577" t="s">
        <v>8924</v>
      </c>
      <c r="H577" t="s">
        <v>8925</v>
      </c>
      <c r="I577" t="s">
        <v>8926</v>
      </c>
    </row>
    <row r="578" spans="1:9" x14ac:dyDescent="0.25">
      <c r="A578">
        <v>1577</v>
      </c>
      <c r="B578" t="s">
        <v>6217</v>
      </c>
      <c r="C578" t="s">
        <v>6471</v>
      </c>
      <c r="D578" s="3">
        <v>28267</v>
      </c>
      <c r="E578" t="s">
        <v>6084</v>
      </c>
      <c r="F578" t="s">
        <v>8927</v>
      </c>
      <c r="G578" t="s">
        <v>8928</v>
      </c>
      <c r="H578" t="s">
        <v>8929</v>
      </c>
      <c r="I578" t="s">
        <v>8930</v>
      </c>
    </row>
    <row r="579" spans="1:9" x14ac:dyDescent="0.25">
      <c r="A579">
        <v>1578</v>
      </c>
      <c r="B579" t="s">
        <v>6205</v>
      </c>
      <c r="C579" t="s">
        <v>6108</v>
      </c>
      <c r="D579" s="3">
        <v>26792</v>
      </c>
      <c r="E579" t="s">
        <v>6097</v>
      </c>
      <c r="F579" t="s">
        <v>8931</v>
      </c>
      <c r="G579" t="s">
        <v>8932</v>
      </c>
      <c r="H579" t="s">
        <v>8933</v>
      </c>
      <c r="I579" t="s">
        <v>8934</v>
      </c>
    </row>
    <row r="580" spans="1:9" x14ac:dyDescent="0.25">
      <c r="A580">
        <v>1579</v>
      </c>
      <c r="B580" t="s">
        <v>8935</v>
      </c>
      <c r="C580" t="s">
        <v>8167</v>
      </c>
      <c r="D580" s="3">
        <v>13314</v>
      </c>
      <c r="E580" t="s">
        <v>6084</v>
      </c>
      <c r="F580" t="s">
        <v>8936</v>
      </c>
      <c r="G580" t="s">
        <v>8937</v>
      </c>
      <c r="H580" t="s">
        <v>8938</v>
      </c>
      <c r="I580" t="s">
        <v>8939</v>
      </c>
    </row>
    <row r="581" spans="1:9" x14ac:dyDescent="0.25">
      <c r="A581">
        <v>1580</v>
      </c>
      <c r="B581" t="s">
        <v>6108</v>
      </c>
      <c r="C581" t="s">
        <v>8940</v>
      </c>
      <c r="D581" s="3">
        <v>31698</v>
      </c>
      <c r="E581" t="s">
        <v>6084</v>
      </c>
      <c r="F581" t="s">
        <v>8941</v>
      </c>
      <c r="G581" t="s">
        <v>8942</v>
      </c>
      <c r="H581" t="s">
        <v>8943</v>
      </c>
      <c r="I581" t="s">
        <v>8944</v>
      </c>
    </row>
    <row r="582" spans="1:9" x14ac:dyDescent="0.25">
      <c r="A582">
        <v>1581</v>
      </c>
      <c r="B582" t="s">
        <v>8727</v>
      </c>
      <c r="C582" t="s">
        <v>8945</v>
      </c>
      <c r="D582" s="3">
        <v>28041</v>
      </c>
      <c r="E582" t="s">
        <v>6097</v>
      </c>
      <c r="F582" t="s">
        <v>8946</v>
      </c>
      <c r="G582" t="s">
        <v>8947</v>
      </c>
      <c r="H582" t="s">
        <v>8948</v>
      </c>
      <c r="I582" t="s">
        <v>8949</v>
      </c>
    </row>
    <row r="583" spans="1:9" x14ac:dyDescent="0.25">
      <c r="A583">
        <v>1582</v>
      </c>
      <c r="B583" t="s">
        <v>6798</v>
      </c>
      <c r="C583" t="s">
        <v>8950</v>
      </c>
      <c r="D583" s="3">
        <v>40109</v>
      </c>
      <c r="E583" t="s">
        <v>6097</v>
      </c>
      <c r="F583" t="s">
        <v>8951</v>
      </c>
      <c r="G583" t="s">
        <v>8952</v>
      </c>
      <c r="H583">
        <v>9913283761</v>
      </c>
      <c r="I583" t="s">
        <v>8953</v>
      </c>
    </row>
    <row r="584" spans="1:9" x14ac:dyDescent="0.25">
      <c r="A584">
        <v>1583</v>
      </c>
      <c r="B584" t="s">
        <v>6611</v>
      </c>
      <c r="C584" t="s">
        <v>6364</v>
      </c>
      <c r="D584" s="3">
        <v>20400</v>
      </c>
      <c r="E584" t="s">
        <v>6084</v>
      </c>
      <c r="F584" t="s">
        <v>8954</v>
      </c>
      <c r="G584" t="s">
        <v>8955</v>
      </c>
      <c r="H584" t="s">
        <v>8956</v>
      </c>
      <c r="I584" t="s">
        <v>8957</v>
      </c>
    </row>
    <row r="585" spans="1:9" x14ac:dyDescent="0.25">
      <c r="A585">
        <v>1584</v>
      </c>
      <c r="B585" t="s">
        <v>8958</v>
      </c>
      <c r="C585" t="s">
        <v>6212</v>
      </c>
      <c r="D585" s="3">
        <v>11110</v>
      </c>
      <c r="E585" t="s">
        <v>6097</v>
      </c>
      <c r="F585" t="s">
        <v>8959</v>
      </c>
      <c r="G585" t="s">
        <v>8960</v>
      </c>
      <c r="H585">
        <f>1-601-291-764</f>
        <v>-1655</v>
      </c>
      <c r="I585" t="s">
        <v>8961</v>
      </c>
    </row>
    <row r="586" spans="1:9" x14ac:dyDescent="0.25">
      <c r="A586">
        <v>1585</v>
      </c>
      <c r="B586" t="s">
        <v>8707</v>
      </c>
      <c r="C586" t="s">
        <v>8644</v>
      </c>
      <c r="D586" s="3">
        <v>11051</v>
      </c>
      <c r="E586" t="s">
        <v>6097</v>
      </c>
      <c r="F586" t="s">
        <v>8962</v>
      </c>
      <c r="G586" t="s">
        <v>8963</v>
      </c>
      <c r="H586" t="s">
        <v>8964</v>
      </c>
      <c r="I586" t="s">
        <v>8965</v>
      </c>
    </row>
    <row r="587" spans="1:9" x14ac:dyDescent="0.25">
      <c r="A587">
        <v>1586</v>
      </c>
      <c r="B587" t="s">
        <v>6538</v>
      </c>
      <c r="C587" t="s">
        <v>8966</v>
      </c>
      <c r="D587" s="3">
        <v>16116</v>
      </c>
      <c r="E587" t="s">
        <v>6084</v>
      </c>
      <c r="F587" t="s">
        <v>8967</v>
      </c>
      <c r="G587" t="s">
        <v>8968</v>
      </c>
      <c r="H587" t="s">
        <v>8969</v>
      </c>
      <c r="I587" t="s">
        <v>8970</v>
      </c>
    </row>
    <row r="588" spans="1:9" x14ac:dyDescent="0.25">
      <c r="A588">
        <v>1587</v>
      </c>
      <c r="B588" t="s">
        <v>8971</v>
      </c>
      <c r="C588" t="s">
        <v>6267</v>
      </c>
      <c r="D588" s="3">
        <v>34494</v>
      </c>
      <c r="E588" t="s">
        <v>6084</v>
      </c>
      <c r="F588" t="s">
        <v>8972</v>
      </c>
      <c r="G588" t="s">
        <v>8973</v>
      </c>
      <c r="H588">
        <v>3214071494</v>
      </c>
      <c r="I588" t="s">
        <v>8974</v>
      </c>
    </row>
    <row r="589" spans="1:9" x14ac:dyDescent="0.25">
      <c r="A589">
        <v>1588</v>
      </c>
      <c r="B589" t="s">
        <v>8975</v>
      </c>
      <c r="C589" t="s">
        <v>7772</v>
      </c>
      <c r="D589" s="3">
        <v>3556</v>
      </c>
      <c r="E589" t="s">
        <v>6097</v>
      </c>
      <c r="F589" t="s">
        <v>8976</v>
      </c>
      <c r="G589" t="s">
        <v>8977</v>
      </c>
      <c r="H589" t="s">
        <v>8978</v>
      </c>
      <c r="I589" t="s">
        <v>8979</v>
      </c>
    </row>
    <row r="590" spans="1:9" x14ac:dyDescent="0.25">
      <c r="A590">
        <v>1589</v>
      </c>
      <c r="B590" t="s">
        <v>8581</v>
      </c>
      <c r="C590" t="s">
        <v>8068</v>
      </c>
      <c r="D590" s="3">
        <v>40954</v>
      </c>
      <c r="E590" t="s">
        <v>6097</v>
      </c>
      <c r="F590" t="s">
        <v>8980</v>
      </c>
      <c r="G590" t="s">
        <v>8981</v>
      </c>
      <c r="H590" t="s">
        <v>8982</v>
      </c>
      <c r="I590" t="s">
        <v>8983</v>
      </c>
    </row>
    <row r="591" spans="1:9" x14ac:dyDescent="0.25">
      <c r="A591">
        <v>1590</v>
      </c>
      <c r="B591" t="s">
        <v>6403</v>
      </c>
      <c r="C591" t="s">
        <v>6212</v>
      </c>
      <c r="D591" s="3">
        <v>15222</v>
      </c>
      <c r="E591" t="s">
        <v>6097</v>
      </c>
      <c r="F591" t="s">
        <v>8984</v>
      </c>
      <c r="G591" t="s">
        <v>8985</v>
      </c>
      <c r="H591" t="s">
        <v>8986</v>
      </c>
      <c r="I591" t="s">
        <v>8987</v>
      </c>
    </row>
    <row r="592" spans="1:9" x14ac:dyDescent="0.25">
      <c r="A592">
        <v>1591</v>
      </c>
      <c r="B592" t="s">
        <v>6798</v>
      </c>
      <c r="C592" t="s">
        <v>8988</v>
      </c>
      <c r="D592" s="3">
        <v>18607</v>
      </c>
      <c r="E592" t="s">
        <v>6097</v>
      </c>
      <c r="F592" t="s">
        <v>8989</v>
      </c>
      <c r="G592" t="s">
        <v>8990</v>
      </c>
      <c r="H592">
        <f>1-447-791-6234</f>
        <v>-7471</v>
      </c>
      <c r="I592" t="s">
        <v>8991</v>
      </c>
    </row>
    <row r="593" spans="1:9" x14ac:dyDescent="0.25">
      <c r="A593">
        <v>1592</v>
      </c>
      <c r="B593" t="s">
        <v>8992</v>
      </c>
      <c r="C593" t="s">
        <v>6121</v>
      </c>
      <c r="D593" s="3">
        <v>25962</v>
      </c>
      <c r="E593" t="s">
        <v>6097</v>
      </c>
      <c r="F593" t="s">
        <v>8993</v>
      </c>
      <c r="G593" t="s">
        <v>8994</v>
      </c>
      <c r="H593" t="s">
        <v>8995</v>
      </c>
      <c r="I593" t="s">
        <v>8996</v>
      </c>
    </row>
    <row r="594" spans="1:9" x14ac:dyDescent="0.25">
      <c r="A594">
        <v>1593</v>
      </c>
      <c r="B594" t="s">
        <v>6199</v>
      </c>
      <c r="C594" t="s">
        <v>6814</v>
      </c>
      <c r="D594" s="3">
        <v>34365</v>
      </c>
      <c r="E594" t="s">
        <v>6097</v>
      </c>
      <c r="F594" t="s">
        <v>8997</v>
      </c>
      <c r="G594" t="s">
        <v>8998</v>
      </c>
      <c r="H594" t="s">
        <v>8999</v>
      </c>
      <c r="I594" t="s">
        <v>9000</v>
      </c>
    </row>
    <row r="595" spans="1:9" x14ac:dyDescent="0.25">
      <c r="A595">
        <v>1594</v>
      </c>
      <c r="B595" t="s">
        <v>6217</v>
      </c>
      <c r="C595" t="s">
        <v>9001</v>
      </c>
      <c r="D595" s="3">
        <v>4032</v>
      </c>
      <c r="E595" t="s">
        <v>6084</v>
      </c>
      <c r="F595" t="s">
        <v>9002</v>
      </c>
      <c r="G595" t="s">
        <v>9003</v>
      </c>
      <c r="H595" t="s">
        <v>9004</v>
      </c>
      <c r="I595" t="s">
        <v>9005</v>
      </c>
    </row>
    <row r="596" spans="1:9" x14ac:dyDescent="0.25">
      <c r="A596">
        <v>1595</v>
      </c>
      <c r="B596" t="s">
        <v>6566</v>
      </c>
      <c r="C596" t="s">
        <v>6157</v>
      </c>
      <c r="D596" s="3">
        <v>38770</v>
      </c>
      <c r="E596" t="s">
        <v>6084</v>
      </c>
      <c r="F596" t="s">
        <v>9006</v>
      </c>
      <c r="G596" t="s">
        <v>9007</v>
      </c>
      <c r="H596" t="s">
        <v>9008</v>
      </c>
      <c r="I596" t="s">
        <v>9009</v>
      </c>
    </row>
    <row r="597" spans="1:9" x14ac:dyDescent="0.25">
      <c r="A597">
        <v>1596</v>
      </c>
      <c r="B597" t="s">
        <v>8701</v>
      </c>
      <c r="C597" t="s">
        <v>9010</v>
      </c>
      <c r="D597" s="3">
        <v>9530</v>
      </c>
      <c r="E597" t="s">
        <v>6084</v>
      </c>
      <c r="F597" t="s">
        <v>9011</v>
      </c>
      <c r="G597" t="s">
        <v>9012</v>
      </c>
      <c r="H597" t="s">
        <v>9013</v>
      </c>
      <c r="I597" t="s">
        <v>9014</v>
      </c>
    </row>
    <row r="598" spans="1:9" x14ac:dyDescent="0.25">
      <c r="A598">
        <v>1597</v>
      </c>
      <c r="B598" t="s">
        <v>9015</v>
      </c>
      <c r="C598" t="s">
        <v>7473</v>
      </c>
      <c r="D598" s="3">
        <v>8884</v>
      </c>
      <c r="E598" t="s">
        <v>6097</v>
      </c>
      <c r="F598" t="s">
        <v>9016</v>
      </c>
      <c r="G598" t="s">
        <v>9017</v>
      </c>
      <c r="H598" t="s">
        <v>9018</v>
      </c>
      <c r="I598" t="s">
        <v>9019</v>
      </c>
    </row>
    <row r="599" spans="1:9" x14ac:dyDescent="0.25">
      <c r="A599">
        <v>1598</v>
      </c>
      <c r="B599" t="s">
        <v>6089</v>
      </c>
      <c r="C599" t="s">
        <v>9020</v>
      </c>
      <c r="D599" s="3">
        <v>26167</v>
      </c>
      <c r="E599" t="s">
        <v>6084</v>
      </c>
      <c r="F599" t="s">
        <v>9021</v>
      </c>
      <c r="G599" t="s">
        <v>9022</v>
      </c>
      <c r="H599" t="s">
        <v>9023</v>
      </c>
      <c r="I599" t="s">
        <v>9024</v>
      </c>
    </row>
    <row r="600" spans="1:9" x14ac:dyDescent="0.25">
      <c r="A600">
        <v>1599</v>
      </c>
      <c r="B600" t="s">
        <v>6339</v>
      </c>
      <c r="C600" t="s">
        <v>9025</v>
      </c>
      <c r="D600" s="3">
        <v>24581</v>
      </c>
      <c r="E600" t="s">
        <v>6084</v>
      </c>
      <c r="F600" t="s">
        <v>9026</v>
      </c>
      <c r="G600" t="s">
        <v>9027</v>
      </c>
      <c r="H600" t="s">
        <v>9028</v>
      </c>
      <c r="I600" t="s">
        <v>9029</v>
      </c>
    </row>
    <row r="601" spans="1:9" x14ac:dyDescent="0.25">
      <c r="A601">
        <v>1600</v>
      </c>
      <c r="B601" t="s">
        <v>6942</v>
      </c>
      <c r="C601" t="s">
        <v>9030</v>
      </c>
      <c r="D601" s="3">
        <v>25589</v>
      </c>
      <c r="E601" t="s">
        <v>6084</v>
      </c>
      <c r="F601" t="s">
        <v>9031</v>
      </c>
      <c r="G601" t="s">
        <v>9032</v>
      </c>
      <c r="H601" t="s">
        <v>9033</v>
      </c>
      <c r="I601" t="s">
        <v>9034</v>
      </c>
    </row>
    <row r="602" spans="1:9" x14ac:dyDescent="0.25">
      <c r="A602">
        <v>1601</v>
      </c>
      <c r="B602" t="s">
        <v>6391</v>
      </c>
      <c r="C602" t="s">
        <v>6272</v>
      </c>
      <c r="D602" s="3">
        <v>6598</v>
      </c>
      <c r="E602" t="s">
        <v>6097</v>
      </c>
      <c r="F602" t="s">
        <v>9035</v>
      </c>
      <c r="G602" t="s">
        <v>9036</v>
      </c>
      <c r="H602" t="s">
        <v>9037</v>
      </c>
      <c r="I602" t="s">
        <v>9038</v>
      </c>
    </row>
    <row r="603" spans="1:9" x14ac:dyDescent="0.25">
      <c r="A603">
        <v>1602</v>
      </c>
      <c r="B603" t="s">
        <v>6687</v>
      </c>
      <c r="C603" t="s">
        <v>6890</v>
      </c>
      <c r="D603" s="3">
        <v>43558</v>
      </c>
      <c r="E603" t="s">
        <v>6097</v>
      </c>
      <c r="F603" t="s">
        <v>9039</v>
      </c>
      <c r="G603" t="s">
        <v>9040</v>
      </c>
      <c r="H603" t="s">
        <v>9041</v>
      </c>
      <c r="I603" t="s">
        <v>9042</v>
      </c>
    </row>
    <row r="604" spans="1:9" x14ac:dyDescent="0.25">
      <c r="A604">
        <v>1603</v>
      </c>
      <c r="B604" t="s">
        <v>6538</v>
      </c>
      <c r="C604" t="s">
        <v>6702</v>
      </c>
      <c r="D604" s="3">
        <v>34122</v>
      </c>
      <c r="E604" t="s">
        <v>6084</v>
      </c>
      <c r="F604" t="s">
        <v>9043</v>
      </c>
      <c r="G604" t="s">
        <v>9044</v>
      </c>
      <c r="H604" t="s">
        <v>9045</v>
      </c>
      <c r="I604" t="s">
        <v>9046</v>
      </c>
    </row>
    <row r="605" spans="1:9" x14ac:dyDescent="0.25">
      <c r="A605">
        <v>1604</v>
      </c>
      <c r="B605" t="s">
        <v>9047</v>
      </c>
      <c r="C605" t="s">
        <v>9048</v>
      </c>
      <c r="D605" s="3">
        <v>10124</v>
      </c>
      <c r="E605" t="s">
        <v>6097</v>
      </c>
      <c r="F605" t="s">
        <v>9049</v>
      </c>
      <c r="G605" t="s">
        <v>9050</v>
      </c>
      <c r="H605" t="s">
        <v>9051</v>
      </c>
      <c r="I605" t="s">
        <v>9052</v>
      </c>
    </row>
    <row r="606" spans="1:9" x14ac:dyDescent="0.25">
      <c r="A606">
        <v>1605</v>
      </c>
      <c r="B606" t="s">
        <v>6559</v>
      </c>
      <c r="C606" t="s">
        <v>6814</v>
      </c>
      <c r="D606" s="3">
        <v>4277</v>
      </c>
      <c r="E606" t="s">
        <v>6084</v>
      </c>
      <c r="F606" t="s">
        <v>9053</v>
      </c>
      <c r="G606" t="s">
        <v>9054</v>
      </c>
      <c r="H606" t="s">
        <v>9055</v>
      </c>
      <c r="I606" t="s">
        <v>9056</v>
      </c>
    </row>
    <row r="607" spans="1:9" x14ac:dyDescent="0.25">
      <c r="A607">
        <v>1606</v>
      </c>
      <c r="B607" t="s">
        <v>6655</v>
      </c>
      <c r="C607" t="s">
        <v>6640</v>
      </c>
      <c r="D607" s="3">
        <v>39663</v>
      </c>
      <c r="E607" t="s">
        <v>6097</v>
      </c>
      <c r="F607" t="s">
        <v>9057</v>
      </c>
      <c r="G607" t="s">
        <v>9058</v>
      </c>
      <c r="H607" t="s">
        <v>9059</v>
      </c>
      <c r="I607" t="s">
        <v>9060</v>
      </c>
    </row>
    <row r="608" spans="1:9" x14ac:dyDescent="0.25">
      <c r="A608">
        <v>1607</v>
      </c>
      <c r="B608" t="s">
        <v>6745</v>
      </c>
      <c r="C608" t="s">
        <v>8728</v>
      </c>
      <c r="D608" s="3">
        <v>6782</v>
      </c>
      <c r="E608" t="s">
        <v>6084</v>
      </c>
      <c r="F608" t="s">
        <v>9061</v>
      </c>
      <c r="G608" t="s">
        <v>9062</v>
      </c>
      <c r="H608" t="s">
        <v>9063</v>
      </c>
      <c r="I608" t="s">
        <v>9064</v>
      </c>
    </row>
    <row r="609" spans="1:9" x14ac:dyDescent="0.25">
      <c r="A609">
        <v>1608</v>
      </c>
      <c r="B609" t="s">
        <v>7635</v>
      </c>
      <c r="C609" t="s">
        <v>9065</v>
      </c>
      <c r="D609" s="3">
        <v>30822</v>
      </c>
      <c r="E609" t="s">
        <v>6084</v>
      </c>
      <c r="F609" t="s">
        <v>9066</v>
      </c>
      <c r="G609" t="s">
        <v>9067</v>
      </c>
      <c r="H609" t="s">
        <v>9068</v>
      </c>
      <c r="I609" t="s">
        <v>9069</v>
      </c>
    </row>
    <row r="610" spans="1:9" x14ac:dyDescent="0.25">
      <c r="A610">
        <v>1609</v>
      </c>
      <c r="B610" t="s">
        <v>6391</v>
      </c>
      <c r="C610" t="s">
        <v>9070</v>
      </c>
      <c r="D610" s="3">
        <v>5646</v>
      </c>
      <c r="E610" t="s">
        <v>6097</v>
      </c>
      <c r="F610" t="s">
        <v>9071</v>
      </c>
      <c r="G610" t="s">
        <v>9072</v>
      </c>
      <c r="H610" t="s">
        <v>9073</v>
      </c>
      <c r="I610" t="s">
        <v>9074</v>
      </c>
    </row>
    <row r="611" spans="1:9" x14ac:dyDescent="0.25">
      <c r="A611">
        <v>1610</v>
      </c>
      <c r="B611" t="s">
        <v>7777</v>
      </c>
      <c r="C611" t="s">
        <v>9075</v>
      </c>
      <c r="D611" s="3">
        <v>14807</v>
      </c>
      <c r="E611" t="s">
        <v>6084</v>
      </c>
      <c r="F611" t="s">
        <v>9076</v>
      </c>
      <c r="G611" t="s">
        <v>9077</v>
      </c>
      <c r="H611">
        <f>1-352-419-2668</f>
        <v>-3438</v>
      </c>
      <c r="I611" t="s">
        <v>9078</v>
      </c>
    </row>
    <row r="612" spans="1:9" x14ac:dyDescent="0.25">
      <c r="A612">
        <v>1611</v>
      </c>
      <c r="B612" t="s">
        <v>6392</v>
      </c>
      <c r="C612" t="s">
        <v>7876</v>
      </c>
      <c r="D612" s="3">
        <v>9510</v>
      </c>
      <c r="E612" t="s">
        <v>6097</v>
      </c>
      <c r="F612" t="s">
        <v>9079</v>
      </c>
      <c r="G612" t="s">
        <v>9080</v>
      </c>
      <c r="H612" t="s">
        <v>9081</v>
      </c>
      <c r="I612" t="s">
        <v>9082</v>
      </c>
    </row>
    <row r="613" spans="1:9" x14ac:dyDescent="0.25">
      <c r="A613">
        <v>1612</v>
      </c>
      <c r="B613" t="s">
        <v>6756</v>
      </c>
      <c r="C613" t="s">
        <v>6173</v>
      </c>
      <c r="D613" s="3">
        <v>9265</v>
      </c>
      <c r="E613" t="s">
        <v>6084</v>
      </c>
      <c r="F613" t="s">
        <v>9083</v>
      </c>
      <c r="G613" t="s">
        <v>9084</v>
      </c>
      <c r="H613">
        <v>6044476759</v>
      </c>
      <c r="I613" t="s">
        <v>9085</v>
      </c>
    </row>
    <row r="614" spans="1:9" x14ac:dyDescent="0.25">
      <c r="A614">
        <v>1613</v>
      </c>
      <c r="B614" t="s">
        <v>9086</v>
      </c>
      <c r="C614" t="s">
        <v>6937</v>
      </c>
      <c r="D614" s="3">
        <v>21961</v>
      </c>
      <c r="E614" t="s">
        <v>6084</v>
      </c>
      <c r="F614" t="s">
        <v>9087</v>
      </c>
      <c r="G614" t="s">
        <v>9088</v>
      </c>
      <c r="H614" t="s">
        <v>9089</v>
      </c>
      <c r="I614" t="s">
        <v>9090</v>
      </c>
    </row>
    <row r="615" spans="1:9" x14ac:dyDescent="0.25">
      <c r="A615">
        <v>1614</v>
      </c>
      <c r="B615" t="s">
        <v>8525</v>
      </c>
      <c r="C615" t="s">
        <v>9091</v>
      </c>
      <c r="D615" s="3">
        <v>21789</v>
      </c>
      <c r="E615" t="s">
        <v>6097</v>
      </c>
      <c r="F615" t="s">
        <v>9092</v>
      </c>
      <c r="G615" t="s">
        <v>9093</v>
      </c>
      <c r="H615" t="s">
        <v>9094</v>
      </c>
      <c r="I615" t="s">
        <v>9095</v>
      </c>
    </row>
    <row r="616" spans="1:9" x14ac:dyDescent="0.25">
      <c r="A616">
        <v>1615</v>
      </c>
      <c r="B616" t="s">
        <v>7125</v>
      </c>
      <c r="C616" t="s">
        <v>8576</v>
      </c>
      <c r="D616" s="3">
        <v>22447</v>
      </c>
      <c r="E616" t="s">
        <v>6084</v>
      </c>
      <c r="F616" t="s">
        <v>9096</v>
      </c>
      <c r="G616" t="s">
        <v>9097</v>
      </c>
      <c r="H616" t="s">
        <v>9098</v>
      </c>
      <c r="I616" t="s">
        <v>9099</v>
      </c>
    </row>
    <row r="617" spans="1:9" x14ac:dyDescent="0.25">
      <c r="A617">
        <v>1616</v>
      </c>
      <c r="B617" t="s">
        <v>9100</v>
      </c>
      <c r="C617" t="s">
        <v>7126</v>
      </c>
      <c r="D617" s="3">
        <v>34769</v>
      </c>
      <c r="E617" t="s">
        <v>6084</v>
      </c>
      <c r="F617" t="s">
        <v>9101</v>
      </c>
      <c r="G617" t="s">
        <v>9102</v>
      </c>
      <c r="H617" t="s">
        <v>9103</v>
      </c>
      <c r="I617" t="s">
        <v>9104</v>
      </c>
    </row>
    <row r="618" spans="1:9" x14ac:dyDescent="0.25">
      <c r="A618">
        <v>1617</v>
      </c>
      <c r="B618" t="s">
        <v>6719</v>
      </c>
      <c r="C618" t="s">
        <v>9105</v>
      </c>
      <c r="D618" s="3">
        <v>9384</v>
      </c>
      <c r="E618" t="s">
        <v>6097</v>
      </c>
      <c r="F618" t="s">
        <v>9106</v>
      </c>
      <c r="G618" t="s">
        <v>9107</v>
      </c>
      <c r="H618" t="s">
        <v>9108</v>
      </c>
      <c r="I618" t="s">
        <v>9109</v>
      </c>
    </row>
    <row r="619" spans="1:9" x14ac:dyDescent="0.25">
      <c r="A619">
        <v>1618</v>
      </c>
      <c r="B619" t="s">
        <v>9110</v>
      </c>
      <c r="C619" t="s">
        <v>9111</v>
      </c>
      <c r="D619" s="3">
        <v>43608</v>
      </c>
      <c r="E619" t="s">
        <v>6097</v>
      </c>
      <c r="F619" t="s">
        <v>9112</v>
      </c>
      <c r="G619" t="s">
        <v>9113</v>
      </c>
      <c r="H619" t="s">
        <v>9114</v>
      </c>
      <c r="I619" t="s">
        <v>9115</v>
      </c>
    </row>
    <row r="620" spans="1:9" x14ac:dyDescent="0.25">
      <c r="A620">
        <v>1619</v>
      </c>
      <c r="B620" t="s">
        <v>6628</v>
      </c>
      <c r="C620" t="s">
        <v>7052</v>
      </c>
      <c r="D620" s="3">
        <v>37778</v>
      </c>
      <c r="E620" t="s">
        <v>6084</v>
      </c>
      <c r="F620" t="s">
        <v>9116</v>
      </c>
      <c r="G620" t="s">
        <v>9117</v>
      </c>
      <c r="H620">
        <f>1-826-830-3830</f>
        <v>-5485</v>
      </c>
      <c r="I620" t="s">
        <v>9118</v>
      </c>
    </row>
    <row r="621" spans="1:9" x14ac:dyDescent="0.25">
      <c r="A621">
        <v>1620</v>
      </c>
      <c r="B621" t="s">
        <v>6813</v>
      </c>
      <c r="C621" t="s">
        <v>9119</v>
      </c>
      <c r="D621" s="3">
        <v>29387</v>
      </c>
      <c r="E621" t="s">
        <v>6097</v>
      </c>
      <c r="F621" t="s">
        <v>9120</v>
      </c>
      <c r="G621" t="s">
        <v>9121</v>
      </c>
      <c r="H621" t="s">
        <v>9122</v>
      </c>
      <c r="I621" t="s">
        <v>9123</v>
      </c>
    </row>
    <row r="622" spans="1:9" x14ac:dyDescent="0.25">
      <c r="A622">
        <v>1621</v>
      </c>
      <c r="B622" t="s">
        <v>8657</v>
      </c>
      <c r="C622" t="s">
        <v>6522</v>
      </c>
      <c r="D622" s="3">
        <v>39022</v>
      </c>
      <c r="E622" t="s">
        <v>6097</v>
      </c>
      <c r="F622" t="s">
        <v>9124</v>
      </c>
      <c r="G622" t="s">
        <v>9125</v>
      </c>
      <c r="H622" t="s">
        <v>9126</v>
      </c>
      <c r="I622" t="s">
        <v>9127</v>
      </c>
    </row>
    <row r="623" spans="1:9" x14ac:dyDescent="0.25">
      <c r="A623">
        <v>1622</v>
      </c>
      <c r="B623" t="s">
        <v>7125</v>
      </c>
      <c r="C623" t="s">
        <v>7837</v>
      </c>
      <c r="D623" s="3">
        <v>20720</v>
      </c>
      <c r="E623" t="s">
        <v>6084</v>
      </c>
      <c r="F623" t="s">
        <v>9128</v>
      </c>
      <c r="G623" t="s">
        <v>9129</v>
      </c>
      <c r="H623" t="s">
        <v>9130</v>
      </c>
      <c r="I623" t="s">
        <v>9131</v>
      </c>
    </row>
    <row r="624" spans="1:9" x14ac:dyDescent="0.25">
      <c r="A624">
        <v>1623</v>
      </c>
      <c r="B624" t="s">
        <v>7198</v>
      </c>
      <c r="C624" t="s">
        <v>9132</v>
      </c>
      <c r="D624" s="3">
        <v>9347</v>
      </c>
      <c r="E624" t="s">
        <v>6084</v>
      </c>
      <c r="F624" t="s">
        <v>9133</v>
      </c>
      <c r="G624" t="s">
        <v>9134</v>
      </c>
      <c r="H624" t="s">
        <v>9135</v>
      </c>
      <c r="I624" t="s">
        <v>9136</v>
      </c>
    </row>
    <row r="625" spans="1:9" x14ac:dyDescent="0.25">
      <c r="A625">
        <v>1624</v>
      </c>
      <c r="B625" t="s">
        <v>7161</v>
      </c>
      <c r="C625" t="s">
        <v>9137</v>
      </c>
      <c r="D625" s="3">
        <v>20636</v>
      </c>
      <c r="E625" t="s">
        <v>6084</v>
      </c>
      <c r="F625" t="s">
        <v>9138</v>
      </c>
      <c r="G625" t="s">
        <v>9139</v>
      </c>
      <c r="H625" t="s">
        <v>9140</v>
      </c>
      <c r="I625" t="s">
        <v>9141</v>
      </c>
    </row>
    <row r="626" spans="1:9" x14ac:dyDescent="0.25">
      <c r="A626">
        <v>1625</v>
      </c>
      <c r="B626" t="s">
        <v>7036</v>
      </c>
      <c r="C626" t="s">
        <v>9142</v>
      </c>
      <c r="D626" s="3">
        <v>14193</v>
      </c>
      <c r="E626" t="s">
        <v>6084</v>
      </c>
      <c r="F626" t="s">
        <v>9143</v>
      </c>
      <c r="G626" t="s">
        <v>9144</v>
      </c>
      <c r="H626" t="s">
        <v>9145</v>
      </c>
      <c r="I626" t="s">
        <v>9146</v>
      </c>
    </row>
    <row r="627" spans="1:9" x14ac:dyDescent="0.25">
      <c r="A627">
        <v>1626</v>
      </c>
      <c r="B627" t="s">
        <v>6548</v>
      </c>
      <c r="C627" t="s">
        <v>6346</v>
      </c>
      <c r="D627" s="3">
        <v>13474</v>
      </c>
      <c r="E627" t="s">
        <v>6097</v>
      </c>
      <c r="F627" t="s">
        <v>9147</v>
      </c>
      <c r="G627" t="s">
        <v>9148</v>
      </c>
      <c r="H627" t="s">
        <v>9149</v>
      </c>
      <c r="I627" t="s">
        <v>9150</v>
      </c>
    </row>
    <row r="628" spans="1:9" x14ac:dyDescent="0.25">
      <c r="A628">
        <v>1627</v>
      </c>
      <c r="B628" t="s">
        <v>9151</v>
      </c>
      <c r="C628" t="s">
        <v>6157</v>
      </c>
      <c r="D628" s="3">
        <v>9598</v>
      </c>
      <c r="E628" t="s">
        <v>6084</v>
      </c>
      <c r="F628" t="s">
        <v>9152</v>
      </c>
      <c r="G628" t="s">
        <v>9153</v>
      </c>
      <c r="H628">
        <v>8369851785</v>
      </c>
      <c r="I628" t="s">
        <v>9154</v>
      </c>
    </row>
    <row r="629" spans="1:9" x14ac:dyDescent="0.25">
      <c r="A629">
        <v>1628</v>
      </c>
      <c r="B629" t="s">
        <v>8727</v>
      </c>
      <c r="C629" t="s">
        <v>6144</v>
      </c>
      <c r="D629" s="3">
        <v>3776</v>
      </c>
      <c r="E629" t="s">
        <v>6097</v>
      </c>
      <c r="F629" t="s">
        <v>9155</v>
      </c>
      <c r="G629" t="s">
        <v>9156</v>
      </c>
      <c r="H629" t="s">
        <v>9157</v>
      </c>
      <c r="I629" t="s">
        <v>9158</v>
      </c>
    </row>
    <row r="630" spans="1:9" x14ac:dyDescent="0.25">
      <c r="A630">
        <v>1629</v>
      </c>
      <c r="B630" t="s">
        <v>9159</v>
      </c>
      <c r="C630" t="s">
        <v>9160</v>
      </c>
      <c r="D630" s="3">
        <v>38613</v>
      </c>
      <c r="E630" t="s">
        <v>6097</v>
      </c>
      <c r="F630" t="s">
        <v>9161</v>
      </c>
      <c r="G630" t="s">
        <v>9162</v>
      </c>
      <c r="H630" t="s">
        <v>9163</v>
      </c>
      <c r="I630" t="s">
        <v>9164</v>
      </c>
    </row>
    <row r="631" spans="1:9" x14ac:dyDescent="0.25">
      <c r="A631">
        <v>1630</v>
      </c>
      <c r="B631" t="s">
        <v>6290</v>
      </c>
      <c r="C631" t="s">
        <v>7654</v>
      </c>
      <c r="D631" s="3">
        <v>30779</v>
      </c>
      <c r="E631" t="s">
        <v>6097</v>
      </c>
      <c r="F631" t="s">
        <v>9165</v>
      </c>
      <c r="G631" t="s">
        <v>9166</v>
      </c>
      <c r="H631" t="s">
        <v>9167</v>
      </c>
      <c r="I631" t="s">
        <v>9168</v>
      </c>
    </row>
    <row r="632" spans="1:9" x14ac:dyDescent="0.25">
      <c r="A632">
        <v>1631</v>
      </c>
      <c r="B632" t="s">
        <v>6114</v>
      </c>
      <c r="C632" t="s">
        <v>6746</v>
      </c>
      <c r="D632" s="3">
        <v>29121</v>
      </c>
      <c r="E632" t="s">
        <v>6084</v>
      </c>
      <c r="F632" t="s">
        <v>9169</v>
      </c>
      <c r="G632" t="s">
        <v>6545</v>
      </c>
      <c r="H632" t="s">
        <v>9170</v>
      </c>
      <c r="I632" t="s">
        <v>9171</v>
      </c>
    </row>
    <row r="633" spans="1:9" x14ac:dyDescent="0.25">
      <c r="A633">
        <v>1632</v>
      </c>
      <c r="B633" t="s">
        <v>6379</v>
      </c>
      <c r="C633" t="s">
        <v>9172</v>
      </c>
      <c r="D633" s="3">
        <v>31282</v>
      </c>
      <c r="E633" t="s">
        <v>6097</v>
      </c>
      <c r="F633" t="s">
        <v>9173</v>
      </c>
      <c r="G633" t="s">
        <v>9174</v>
      </c>
      <c r="H633" t="s">
        <v>9175</v>
      </c>
      <c r="I633" t="s">
        <v>9176</v>
      </c>
    </row>
    <row r="634" spans="1:9" x14ac:dyDescent="0.25">
      <c r="A634">
        <v>1633</v>
      </c>
      <c r="B634" t="s">
        <v>6538</v>
      </c>
      <c r="C634" t="s">
        <v>8808</v>
      </c>
      <c r="D634" s="3">
        <v>15282</v>
      </c>
      <c r="E634" t="s">
        <v>6084</v>
      </c>
      <c r="F634" t="s">
        <v>9177</v>
      </c>
      <c r="G634" t="s">
        <v>9178</v>
      </c>
      <c r="H634">
        <f>1-203-840-8709</f>
        <v>-9751</v>
      </c>
      <c r="I634" t="s">
        <v>9179</v>
      </c>
    </row>
    <row r="635" spans="1:9" x14ac:dyDescent="0.25">
      <c r="A635">
        <v>1634</v>
      </c>
      <c r="B635" t="s">
        <v>8600</v>
      </c>
      <c r="C635" t="s">
        <v>6144</v>
      </c>
      <c r="D635" s="3">
        <v>43644</v>
      </c>
      <c r="E635" t="s">
        <v>6084</v>
      </c>
      <c r="F635" t="s">
        <v>9180</v>
      </c>
      <c r="G635" t="s">
        <v>9181</v>
      </c>
      <c r="H635" t="s">
        <v>9182</v>
      </c>
      <c r="I635" t="s">
        <v>9183</v>
      </c>
    </row>
    <row r="636" spans="1:9" x14ac:dyDescent="0.25">
      <c r="A636">
        <v>1635</v>
      </c>
      <c r="B636" t="s">
        <v>6942</v>
      </c>
      <c r="C636" t="s">
        <v>6410</v>
      </c>
      <c r="D636" s="3">
        <v>26821</v>
      </c>
      <c r="E636" t="s">
        <v>6084</v>
      </c>
      <c r="F636" t="s">
        <v>9184</v>
      </c>
      <c r="G636" t="s">
        <v>9185</v>
      </c>
      <c r="H636" t="s">
        <v>9186</v>
      </c>
      <c r="I636" t="s">
        <v>9187</v>
      </c>
    </row>
    <row r="637" spans="1:9" x14ac:dyDescent="0.25">
      <c r="A637">
        <v>1636</v>
      </c>
      <c r="B637" t="s">
        <v>7047</v>
      </c>
      <c r="C637" t="s">
        <v>6212</v>
      </c>
      <c r="D637" s="3">
        <v>5464</v>
      </c>
      <c r="E637" t="s">
        <v>6097</v>
      </c>
      <c r="F637" t="s">
        <v>9188</v>
      </c>
      <c r="G637" t="s">
        <v>9189</v>
      </c>
      <c r="H637" t="s">
        <v>9190</v>
      </c>
      <c r="I637" t="s">
        <v>9191</v>
      </c>
    </row>
    <row r="638" spans="1:9" x14ac:dyDescent="0.25">
      <c r="A638">
        <v>1637</v>
      </c>
      <c r="B638" t="s">
        <v>9192</v>
      </c>
      <c r="C638" t="s">
        <v>6471</v>
      </c>
      <c r="D638" s="3">
        <v>27480</v>
      </c>
      <c r="E638" t="s">
        <v>6097</v>
      </c>
      <c r="F638" t="s">
        <v>9193</v>
      </c>
      <c r="G638" t="s">
        <v>9194</v>
      </c>
      <c r="H638" t="s">
        <v>9195</v>
      </c>
      <c r="I638" t="s">
        <v>9196</v>
      </c>
    </row>
    <row r="639" spans="1:9" x14ac:dyDescent="0.25">
      <c r="A639">
        <v>1638</v>
      </c>
      <c r="B639" t="s">
        <v>6538</v>
      </c>
      <c r="C639" t="s">
        <v>9197</v>
      </c>
      <c r="D639" s="3">
        <v>40816</v>
      </c>
      <c r="E639" t="s">
        <v>6084</v>
      </c>
      <c r="F639" t="s">
        <v>9198</v>
      </c>
      <c r="G639" t="s">
        <v>9199</v>
      </c>
      <c r="H639" t="s">
        <v>9200</v>
      </c>
      <c r="I639" t="s">
        <v>9201</v>
      </c>
    </row>
    <row r="640" spans="1:9" x14ac:dyDescent="0.25">
      <c r="A640">
        <v>1639</v>
      </c>
      <c r="B640" t="s">
        <v>6095</v>
      </c>
      <c r="C640" t="s">
        <v>7291</v>
      </c>
      <c r="D640" s="3">
        <v>28652</v>
      </c>
      <c r="E640" t="s">
        <v>6097</v>
      </c>
      <c r="F640" t="s">
        <v>9202</v>
      </c>
      <c r="G640" t="s">
        <v>9203</v>
      </c>
      <c r="H640" t="s">
        <v>9204</v>
      </c>
      <c r="I640" t="s">
        <v>9205</v>
      </c>
    </row>
    <row r="641" spans="1:9" x14ac:dyDescent="0.25">
      <c r="A641">
        <v>1640</v>
      </c>
      <c r="B641" t="s">
        <v>8958</v>
      </c>
      <c r="C641" t="s">
        <v>6420</v>
      </c>
      <c r="D641" s="3">
        <v>40575</v>
      </c>
      <c r="E641" t="s">
        <v>6097</v>
      </c>
      <c r="F641" t="s">
        <v>9206</v>
      </c>
      <c r="G641" t="s">
        <v>9207</v>
      </c>
      <c r="H641" t="s">
        <v>9208</v>
      </c>
      <c r="I641" t="s">
        <v>9209</v>
      </c>
    </row>
    <row r="642" spans="1:9" x14ac:dyDescent="0.25">
      <c r="A642">
        <v>1641</v>
      </c>
      <c r="B642" t="s">
        <v>7538</v>
      </c>
      <c r="C642" t="s">
        <v>6741</v>
      </c>
      <c r="D642" s="3">
        <v>27716</v>
      </c>
      <c r="E642" t="s">
        <v>6084</v>
      </c>
      <c r="F642" t="s">
        <v>9210</v>
      </c>
      <c r="G642" t="s">
        <v>9211</v>
      </c>
      <c r="H642" t="s">
        <v>9212</v>
      </c>
      <c r="I642" t="s">
        <v>9213</v>
      </c>
    </row>
    <row r="643" spans="1:9" x14ac:dyDescent="0.25">
      <c r="A643">
        <v>1642</v>
      </c>
      <c r="B643" t="s">
        <v>7777</v>
      </c>
      <c r="C643" t="s">
        <v>7273</v>
      </c>
      <c r="D643" s="3">
        <v>36191</v>
      </c>
      <c r="E643" t="s">
        <v>6084</v>
      </c>
      <c r="F643" t="s">
        <v>9214</v>
      </c>
      <c r="G643" t="s">
        <v>9215</v>
      </c>
      <c r="H643" t="s">
        <v>9216</v>
      </c>
      <c r="I643" t="s">
        <v>9217</v>
      </c>
    </row>
    <row r="644" spans="1:9" x14ac:dyDescent="0.25">
      <c r="A644">
        <v>1643</v>
      </c>
      <c r="B644" t="s">
        <v>6403</v>
      </c>
      <c r="C644" t="s">
        <v>6380</v>
      </c>
      <c r="D644" s="3">
        <v>39062</v>
      </c>
      <c r="E644" t="s">
        <v>6097</v>
      </c>
      <c r="F644" t="s">
        <v>9218</v>
      </c>
      <c r="G644" t="s">
        <v>9219</v>
      </c>
      <c r="H644" t="s">
        <v>9220</v>
      </c>
      <c r="I644" t="s">
        <v>9221</v>
      </c>
    </row>
    <row r="645" spans="1:9" x14ac:dyDescent="0.25">
      <c r="A645">
        <v>1644</v>
      </c>
      <c r="B645" t="s">
        <v>6156</v>
      </c>
      <c r="C645" t="s">
        <v>8333</v>
      </c>
      <c r="D645" s="3">
        <v>37179</v>
      </c>
      <c r="E645" t="s">
        <v>6084</v>
      </c>
      <c r="F645" t="s">
        <v>9222</v>
      </c>
      <c r="G645" t="s">
        <v>9223</v>
      </c>
      <c r="H645" t="s">
        <v>9224</v>
      </c>
      <c r="I645" t="s">
        <v>9225</v>
      </c>
    </row>
    <row r="646" spans="1:9" x14ac:dyDescent="0.25">
      <c r="A646">
        <v>1645</v>
      </c>
      <c r="B646" t="s">
        <v>6459</v>
      </c>
      <c r="C646" t="s">
        <v>9226</v>
      </c>
      <c r="D646" s="3">
        <v>18713</v>
      </c>
      <c r="E646" t="s">
        <v>6097</v>
      </c>
      <c r="F646" t="s">
        <v>9227</v>
      </c>
      <c r="G646" t="s">
        <v>9228</v>
      </c>
      <c r="H646" t="s">
        <v>9229</v>
      </c>
      <c r="I646" t="s">
        <v>9230</v>
      </c>
    </row>
    <row r="647" spans="1:9" x14ac:dyDescent="0.25">
      <c r="A647">
        <v>1646</v>
      </c>
      <c r="B647" t="s">
        <v>7047</v>
      </c>
      <c r="C647" t="s">
        <v>6831</v>
      </c>
      <c r="D647" s="3">
        <v>31412</v>
      </c>
      <c r="E647" t="s">
        <v>6097</v>
      </c>
      <c r="F647" t="s">
        <v>9231</v>
      </c>
      <c r="G647" t="s">
        <v>9232</v>
      </c>
      <c r="H647" t="s">
        <v>9233</v>
      </c>
      <c r="I647" t="s">
        <v>9234</v>
      </c>
    </row>
    <row r="648" spans="1:9" x14ac:dyDescent="0.25">
      <c r="A648">
        <v>1647</v>
      </c>
      <c r="B648" t="s">
        <v>9235</v>
      </c>
      <c r="C648" t="s">
        <v>6103</v>
      </c>
      <c r="D648" s="3">
        <v>10987</v>
      </c>
      <c r="E648" t="s">
        <v>6097</v>
      </c>
      <c r="F648" t="s">
        <v>9236</v>
      </c>
      <c r="G648" t="s">
        <v>9237</v>
      </c>
      <c r="H648" t="s">
        <v>9238</v>
      </c>
      <c r="I648" t="s">
        <v>9239</v>
      </c>
    </row>
    <row r="649" spans="1:9" x14ac:dyDescent="0.25">
      <c r="A649">
        <v>1648</v>
      </c>
      <c r="B649" t="s">
        <v>7767</v>
      </c>
      <c r="C649" t="s">
        <v>9240</v>
      </c>
      <c r="D649" s="3">
        <v>18139</v>
      </c>
      <c r="E649" t="s">
        <v>6097</v>
      </c>
      <c r="F649" t="s">
        <v>9241</v>
      </c>
      <c r="G649" t="s">
        <v>9242</v>
      </c>
      <c r="H649" t="s">
        <v>9243</v>
      </c>
      <c r="I649" t="s">
        <v>9244</v>
      </c>
    </row>
    <row r="650" spans="1:9" x14ac:dyDescent="0.25">
      <c r="A650">
        <v>1649</v>
      </c>
      <c r="B650" t="s">
        <v>6745</v>
      </c>
      <c r="C650" t="s">
        <v>9245</v>
      </c>
      <c r="D650" s="3">
        <v>40667</v>
      </c>
      <c r="E650" t="s">
        <v>6084</v>
      </c>
      <c r="F650" t="s">
        <v>9246</v>
      </c>
      <c r="G650" t="s">
        <v>9247</v>
      </c>
      <c r="H650" t="s">
        <v>9248</v>
      </c>
      <c r="I650" t="s">
        <v>9249</v>
      </c>
    </row>
    <row r="651" spans="1:9" x14ac:dyDescent="0.25">
      <c r="A651">
        <v>1650</v>
      </c>
      <c r="B651" t="s">
        <v>8707</v>
      </c>
      <c r="C651" t="s">
        <v>7649</v>
      </c>
      <c r="D651" s="3">
        <v>34700</v>
      </c>
      <c r="E651" t="s">
        <v>6097</v>
      </c>
      <c r="F651" t="s">
        <v>9250</v>
      </c>
      <c r="G651" t="s">
        <v>9251</v>
      </c>
      <c r="H651" t="s">
        <v>9252</v>
      </c>
      <c r="I651" t="s">
        <v>9253</v>
      </c>
    </row>
    <row r="652" spans="1:9" x14ac:dyDescent="0.25">
      <c r="A652">
        <v>1651</v>
      </c>
      <c r="B652" t="s">
        <v>7899</v>
      </c>
      <c r="C652" t="s">
        <v>8339</v>
      </c>
      <c r="D652" s="3">
        <v>25023</v>
      </c>
      <c r="E652" t="s">
        <v>6097</v>
      </c>
      <c r="F652" t="s">
        <v>9254</v>
      </c>
      <c r="G652" t="s">
        <v>9255</v>
      </c>
      <c r="H652" t="s">
        <v>9256</v>
      </c>
      <c r="I652" t="s">
        <v>9257</v>
      </c>
    </row>
    <row r="653" spans="1:9" x14ac:dyDescent="0.25">
      <c r="A653">
        <v>1652</v>
      </c>
      <c r="B653" t="s">
        <v>9258</v>
      </c>
      <c r="C653" t="s">
        <v>6263</v>
      </c>
      <c r="D653" s="3">
        <v>24524</v>
      </c>
      <c r="E653" t="s">
        <v>6097</v>
      </c>
      <c r="F653" t="s">
        <v>9259</v>
      </c>
      <c r="G653" t="s">
        <v>9260</v>
      </c>
      <c r="H653" t="s">
        <v>9261</v>
      </c>
      <c r="I653" t="s">
        <v>9262</v>
      </c>
    </row>
    <row r="654" spans="1:9" x14ac:dyDescent="0.25">
      <c r="A654">
        <v>1653</v>
      </c>
      <c r="B654" t="s">
        <v>9263</v>
      </c>
      <c r="C654" t="s">
        <v>6410</v>
      </c>
      <c r="D654" s="3">
        <v>22131</v>
      </c>
      <c r="E654" t="s">
        <v>6084</v>
      </c>
      <c r="F654" t="s">
        <v>9264</v>
      </c>
      <c r="G654" t="s">
        <v>9265</v>
      </c>
      <c r="H654" t="s">
        <v>9266</v>
      </c>
      <c r="I654" t="s">
        <v>9267</v>
      </c>
    </row>
    <row r="655" spans="1:9" x14ac:dyDescent="0.25">
      <c r="A655">
        <v>1654</v>
      </c>
      <c r="B655" t="s">
        <v>6217</v>
      </c>
      <c r="C655" t="s">
        <v>6426</v>
      </c>
      <c r="D655" s="3">
        <v>27251</v>
      </c>
      <c r="E655" t="s">
        <v>6084</v>
      </c>
      <c r="F655" t="s">
        <v>9268</v>
      </c>
      <c r="G655" t="s">
        <v>9269</v>
      </c>
      <c r="H655" t="s">
        <v>9270</v>
      </c>
      <c r="I655" t="s">
        <v>9271</v>
      </c>
    </row>
    <row r="656" spans="1:9" x14ac:dyDescent="0.25">
      <c r="A656">
        <v>1655</v>
      </c>
      <c r="B656" t="s">
        <v>6611</v>
      </c>
      <c r="C656" t="s">
        <v>6438</v>
      </c>
      <c r="D656" s="3">
        <v>24160</v>
      </c>
      <c r="E656" t="s">
        <v>6084</v>
      </c>
      <c r="F656" t="s">
        <v>9272</v>
      </c>
      <c r="G656" t="s">
        <v>9273</v>
      </c>
      <c r="H656" t="s">
        <v>9274</v>
      </c>
      <c r="I656" t="s">
        <v>9275</v>
      </c>
    </row>
    <row r="657" spans="1:9" x14ac:dyDescent="0.25">
      <c r="A657">
        <v>1656</v>
      </c>
      <c r="B657" t="s">
        <v>7093</v>
      </c>
      <c r="C657" t="s">
        <v>8446</v>
      </c>
      <c r="D657" s="3">
        <v>20582</v>
      </c>
      <c r="E657" t="s">
        <v>6097</v>
      </c>
      <c r="F657" t="s">
        <v>9276</v>
      </c>
      <c r="G657" t="s">
        <v>9277</v>
      </c>
      <c r="H657" t="s">
        <v>9278</v>
      </c>
      <c r="I657" t="s">
        <v>9279</v>
      </c>
    </row>
    <row r="658" spans="1:9" x14ac:dyDescent="0.25">
      <c r="A658">
        <v>1657</v>
      </c>
      <c r="B658" t="s">
        <v>8717</v>
      </c>
      <c r="C658" t="s">
        <v>9280</v>
      </c>
      <c r="D658" s="3">
        <v>7934</v>
      </c>
      <c r="E658" t="s">
        <v>6084</v>
      </c>
      <c r="F658" t="s">
        <v>9281</v>
      </c>
      <c r="G658" t="s">
        <v>9282</v>
      </c>
      <c r="H658" t="s">
        <v>9283</v>
      </c>
      <c r="I658" t="s">
        <v>9284</v>
      </c>
    </row>
    <row r="659" spans="1:9" x14ac:dyDescent="0.25">
      <c r="A659">
        <v>1658</v>
      </c>
      <c r="B659" t="s">
        <v>9285</v>
      </c>
      <c r="C659" t="s">
        <v>6890</v>
      </c>
      <c r="D659" s="3">
        <v>31761</v>
      </c>
      <c r="E659" t="s">
        <v>6097</v>
      </c>
      <c r="F659" t="s">
        <v>9286</v>
      </c>
      <c r="G659" t="s">
        <v>9287</v>
      </c>
      <c r="H659" t="s">
        <v>9288</v>
      </c>
      <c r="I659" t="s">
        <v>9289</v>
      </c>
    </row>
    <row r="660" spans="1:9" x14ac:dyDescent="0.25">
      <c r="A660">
        <v>1659</v>
      </c>
      <c r="B660" t="s">
        <v>9290</v>
      </c>
      <c r="C660" t="s">
        <v>6460</v>
      </c>
      <c r="D660" s="3">
        <v>8195</v>
      </c>
      <c r="E660" t="s">
        <v>6084</v>
      </c>
      <c r="F660" t="s">
        <v>9291</v>
      </c>
      <c r="G660" t="s">
        <v>9292</v>
      </c>
      <c r="H660" t="s">
        <v>9293</v>
      </c>
      <c r="I660" t="s">
        <v>9294</v>
      </c>
    </row>
    <row r="661" spans="1:9" x14ac:dyDescent="0.25">
      <c r="A661">
        <v>1660</v>
      </c>
      <c r="B661" t="s">
        <v>6290</v>
      </c>
      <c r="C661" t="s">
        <v>6538</v>
      </c>
      <c r="D661" s="3">
        <v>36760</v>
      </c>
      <c r="E661" t="s">
        <v>6084</v>
      </c>
      <c r="F661" t="s">
        <v>9295</v>
      </c>
      <c r="G661" t="s">
        <v>9296</v>
      </c>
      <c r="H661" t="s">
        <v>9297</v>
      </c>
      <c r="I661" t="s">
        <v>9298</v>
      </c>
    </row>
    <row r="662" spans="1:9" x14ac:dyDescent="0.25">
      <c r="A662">
        <v>1661</v>
      </c>
      <c r="B662" t="s">
        <v>9299</v>
      </c>
      <c r="C662" t="s">
        <v>6931</v>
      </c>
      <c r="D662" s="3">
        <v>27633</v>
      </c>
      <c r="E662" t="s">
        <v>6097</v>
      </c>
      <c r="F662" t="s">
        <v>9300</v>
      </c>
      <c r="G662" t="s">
        <v>9301</v>
      </c>
      <c r="H662" t="s">
        <v>9302</v>
      </c>
      <c r="I662" t="s">
        <v>9303</v>
      </c>
    </row>
    <row r="663" spans="1:9" x14ac:dyDescent="0.25">
      <c r="A663">
        <v>1662</v>
      </c>
      <c r="B663" t="s">
        <v>9304</v>
      </c>
      <c r="C663" t="s">
        <v>8702</v>
      </c>
      <c r="D663" s="3">
        <v>23880</v>
      </c>
      <c r="E663" t="s">
        <v>6097</v>
      </c>
      <c r="F663" t="s">
        <v>9305</v>
      </c>
      <c r="G663" t="s">
        <v>9306</v>
      </c>
      <c r="H663" t="s">
        <v>9307</v>
      </c>
      <c r="I663" t="s">
        <v>9308</v>
      </c>
    </row>
    <row r="664" spans="1:9" x14ac:dyDescent="0.25">
      <c r="A664">
        <v>1663</v>
      </c>
      <c r="B664" t="s">
        <v>7762</v>
      </c>
      <c r="C664" t="s">
        <v>6329</v>
      </c>
      <c r="D664" s="3">
        <v>40421</v>
      </c>
      <c r="E664" t="s">
        <v>6084</v>
      </c>
      <c r="F664" t="s">
        <v>9309</v>
      </c>
      <c r="G664" t="s">
        <v>9310</v>
      </c>
      <c r="H664" t="s">
        <v>9311</v>
      </c>
      <c r="I664" t="s">
        <v>9312</v>
      </c>
    </row>
    <row r="665" spans="1:9" x14ac:dyDescent="0.25">
      <c r="A665">
        <v>1664</v>
      </c>
      <c r="B665" t="s">
        <v>6102</v>
      </c>
      <c r="C665" t="s">
        <v>6420</v>
      </c>
      <c r="D665" s="3">
        <v>40492</v>
      </c>
      <c r="E665" t="s">
        <v>6097</v>
      </c>
      <c r="F665" t="s">
        <v>9313</v>
      </c>
      <c r="G665" t="s">
        <v>9314</v>
      </c>
      <c r="H665" t="s">
        <v>9315</v>
      </c>
      <c r="I665" t="s">
        <v>9316</v>
      </c>
    </row>
    <row r="666" spans="1:9" x14ac:dyDescent="0.25">
      <c r="A666">
        <v>1665</v>
      </c>
      <c r="B666" t="s">
        <v>7062</v>
      </c>
      <c r="C666" t="s">
        <v>6460</v>
      </c>
      <c r="D666" s="3">
        <v>28699</v>
      </c>
      <c r="E666" t="s">
        <v>6097</v>
      </c>
      <c r="F666" t="s">
        <v>9317</v>
      </c>
      <c r="G666" t="s">
        <v>9318</v>
      </c>
      <c r="H666" t="s">
        <v>9319</v>
      </c>
      <c r="I666" t="s">
        <v>9320</v>
      </c>
    </row>
    <row r="667" spans="1:9" x14ac:dyDescent="0.25">
      <c r="A667">
        <v>1666</v>
      </c>
      <c r="B667" t="s">
        <v>7654</v>
      </c>
      <c r="C667" t="s">
        <v>9321</v>
      </c>
      <c r="D667" s="3">
        <v>32330</v>
      </c>
      <c r="E667" t="s">
        <v>6097</v>
      </c>
      <c r="F667" t="s">
        <v>9322</v>
      </c>
      <c r="G667" t="s">
        <v>9323</v>
      </c>
      <c r="H667" t="s">
        <v>9324</v>
      </c>
      <c r="I667" t="s">
        <v>9325</v>
      </c>
    </row>
    <row r="668" spans="1:9" x14ac:dyDescent="0.25">
      <c r="A668">
        <v>1667</v>
      </c>
      <c r="B668" t="s">
        <v>9326</v>
      </c>
      <c r="C668" t="s">
        <v>7848</v>
      </c>
      <c r="D668" s="3">
        <v>26240</v>
      </c>
      <c r="E668" t="s">
        <v>6097</v>
      </c>
      <c r="F668" t="s">
        <v>9327</v>
      </c>
      <c r="G668" t="s">
        <v>9328</v>
      </c>
      <c r="H668" t="s">
        <v>9329</v>
      </c>
      <c r="I668" t="s">
        <v>9330</v>
      </c>
    </row>
    <row r="669" spans="1:9" x14ac:dyDescent="0.25">
      <c r="A669">
        <v>1668</v>
      </c>
      <c r="B669" t="s">
        <v>6089</v>
      </c>
      <c r="C669" t="s">
        <v>9331</v>
      </c>
      <c r="D669" s="3">
        <v>5512</v>
      </c>
      <c r="E669" t="s">
        <v>6084</v>
      </c>
      <c r="F669" t="s">
        <v>9332</v>
      </c>
      <c r="G669" t="s">
        <v>9333</v>
      </c>
      <c r="H669" t="s">
        <v>9334</v>
      </c>
      <c r="I669" t="s">
        <v>9335</v>
      </c>
    </row>
    <row r="670" spans="1:9" x14ac:dyDescent="0.25">
      <c r="A670">
        <v>1669</v>
      </c>
      <c r="B670" t="s">
        <v>6162</v>
      </c>
      <c r="C670" t="s">
        <v>7126</v>
      </c>
      <c r="D670" s="3">
        <v>5980</v>
      </c>
      <c r="E670" t="s">
        <v>6097</v>
      </c>
      <c r="F670" t="s">
        <v>9336</v>
      </c>
      <c r="G670" t="s">
        <v>9337</v>
      </c>
      <c r="H670" t="s">
        <v>9338</v>
      </c>
      <c r="I670" t="s">
        <v>9339</v>
      </c>
    </row>
    <row r="671" spans="1:9" x14ac:dyDescent="0.25">
      <c r="A671">
        <v>1670</v>
      </c>
      <c r="B671" t="s">
        <v>9340</v>
      </c>
      <c r="C671" t="s">
        <v>9341</v>
      </c>
      <c r="D671" s="3">
        <v>38428</v>
      </c>
      <c r="E671" t="s">
        <v>6097</v>
      </c>
      <c r="F671" t="s">
        <v>9342</v>
      </c>
      <c r="G671" t="s">
        <v>9343</v>
      </c>
      <c r="H671" t="s">
        <v>9344</v>
      </c>
      <c r="I671" t="s">
        <v>9345</v>
      </c>
    </row>
    <row r="672" spans="1:9" x14ac:dyDescent="0.25">
      <c r="A672">
        <v>1671</v>
      </c>
      <c r="B672" t="s">
        <v>6089</v>
      </c>
      <c r="C672" t="s">
        <v>8465</v>
      </c>
      <c r="D672" s="3">
        <v>11688</v>
      </c>
      <c r="E672" t="s">
        <v>6084</v>
      </c>
      <c r="F672" t="s">
        <v>9346</v>
      </c>
      <c r="G672" t="s">
        <v>9347</v>
      </c>
      <c r="H672">
        <v>2395712604</v>
      </c>
      <c r="I672" t="s">
        <v>9348</v>
      </c>
    </row>
    <row r="673" spans="1:9" x14ac:dyDescent="0.25">
      <c r="A673">
        <v>1672</v>
      </c>
      <c r="B673" t="s">
        <v>8858</v>
      </c>
      <c r="C673" t="s">
        <v>6108</v>
      </c>
      <c r="D673" s="3">
        <v>34341</v>
      </c>
      <c r="E673" t="s">
        <v>6097</v>
      </c>
      <c r="F673" t="s">
        <v>9349</v>
      </c>
      <c r="G673" t="s">
        <v>9350</v>
      </c>
      <c r="H673">
        <v>4678029760</v>
      </c>
      <c r="I673" t="s">
        <v>9351</v>
      </c>
    </row>
    <row r="674" spans="1:9" x14ac:dyDescent="0.25">
      <c r="A674">
        <v>1673</v>
      </c>
      <c r="B674" t="s">
        <v>9352</v>
      </c>
      <c r="C674" t="s">
        <v>9353</v>
      </c>
      <c r="D674" s="3">
        <v>40774</v>
      </c>
      <c r="E674" t="s">
        <v>6097</v>
      </c>
      <c r="F674" t="s">
        <v>9354</v>
      </c>
      <c r="G674" t="s">
        <v>9355</v>
      </c>
      <c r="H674">
        <v>6807119229</v>
      </c>
      <c r="I674" t="s">
        <v>9356</v>
      </c>
    </row>
    <row r="675" spans="1:9" x14ac:dyDescent="0.25">
      <c r="A675">
        <v>1674</v>
      </c>
      <c r="B675" t="s">
        <v>9357</v>
      </c>
      <c r="C675" t="s">
        <v>7924</v>
      </c>
      <c r="D675" s="3">
        <v>26838</v>
      </c>
      <c r="E675" t="s">
        <v>6097</v>
      </c>
      <c r="F675" t="s">
        <v>9358</v>
      </c>
      <c r="G675" t="s">
        <v>9359</v>
      </c>
      <c r="H675" t="s">
        <v>9360</v>
      </c>
      <c r="I675" t="s">
        <v>9361</v>
      </c>
    </row>
    <row r="676" spans="1:9" x14ac:dyDescent="0.25">
      <c r="A676">
        <v>1675</v>
      </c>
      <c r="B676" t="s">
        <v>9362</v>
      </c>
      <c r="C676" t="s">
        <v>9363</v>
      </c>
      <c r="D676" s="3">
        <v>19750</v>
      </c>
      <c r="E676" t="s">
        <v>6097</v>
      </c>
      <c r="F676" t="s">
        <v>9364</v>
      </c>
      <c r="G676" t="s">
        <v>9365</v>
      </c>
      <c r="H676" t="s">
        <v>9366</v>
      </c>
      <c r="I676" t="s">
        <v>9367</v>
      </c>
    </row>
    <row r="677" spans="1:9" x14ac:dyDescent="0.25">
      <c r="A677">
        <v>1676</v>
      </c>
      <c r="B677" t="s">
        <v>7836</v>
      </c>
      <c r="C677" t="s">
        <v>6554</v>
      </c>
      <c r="D677" s="3">
        <v>30246</v>
      </c>
      <c r="E677" t="s">
        <v>6084</v>
      </c>
      <c r="F677" t="s">
        <v>9368</v>
      </c>
      <c r="G677" t="s">
        <v>9369</v>
      </c>
      <c r="H677">
        <v>3604941427</v>
      </c>
      <c r="I677" t="s">
        <v>9370</v>
      </c>
    </row>
    <row r="678" spans="1:9" x14ac:dyDescent="0.25">
      <c r="A678">
        <v>1677</v>
      </c>
      <c r="B678" t="s">
        <v>6095</v>
      </c>
      <c r="C678" t="s">
        <v>6212</v>
      </c>
      <c r="D678" s="3">
        <v>30433</v>
      </c>
      <c r="E678" t="s">
        <v>6097</v>
      </c>
      <c r="F678" t="s">
        <v>9371</v>
      </c>
      <c r="G678" t="s">
        <v>9372</v>
      </c>
      <c r="H678">
        <f>1-245-220-3306</f>
        <v>-3770</v>
      </c>
      <c r="I678" t="s">
        <v>9373</v>
      </c>
    </row>
    <row r="679" spans="1:9" x14ac:dyDescent="0.25">
      <c r="A679">
        <v>1678</v>
      </c>
      <c r="B679" t="s">
        <v>6649</v>
      </c>
      <c r="C679" t="s">
        <v>9374</v>
      </c>
      <c r="D679" s="3">
        <v>36145</v>
      </c>
      <c r="E679" t="s">
        <v>6097</v>
      </c>
      <c r="F679" t="s">
        <v>9375</v>
      </c>
      <c r="G679" t="s">
        <v>9376</v>
      </c>
      <c r="H679" t="s">
        <v>9377</v>
      </c>
      <c r="I679" t="s">
        <v>9378</v>
      </c>
    </row>
    <row r="680" spans="1:9" x14ac:dyDescent="0.25">
      <c r="A680">
        <v>1679</v>
      </c>
      <c r="B680" t="s">
        <v>6565</v>
      </c>
      <c r="C680" t="s">
        <v>9379</v>
      </c>
      <c r="D680" s="3">
        <v>37107</v>
      </c>
      <c r="E680" t="s">
        <v>6097</v>
      </c>
      <c r="F680" t="s">
        <v>9380</v>
      </c>
      <c r="G680" t="s">
        <v>9381</v>
      </c>
      <c r="H680" t="s">
        <v>9382</v>
      </c>
      <c r="I680" t="s">
        <v>9383</v>
      </c>
    </row>
    <row r="681" spans="1:9" x14ac:dyDescent="0.25">
      <c r="A681">
        <v>1680</v>
      </c>
      <c r="B681" t="s">
        <v>8707</v>
      </c>
      <c r="C681" t="s">
        <v>6895</v>
      </c>
      <c r="D681" s="3">
        <v>33176</v>
      </c>
      <c r="E681" t="s">
        <v>6097</v>
      </c>
      <c r="F681" t="s">
        <v>9384</v>
      </c>
      <c r="G681" t="s">
        <v>9385</v>
      </c>
      <c r="H681" t="s">
        <v>9386</v>
      </c>
      <c r="I681" t="s">
        <v>9387</v>
      </c>
    </row>
    <row r="682" spans="1:9" x14ac:dyDescent="0.25">
      <c r="A682">
        <v>1681</v>
      </c>
      <c r="B682" t="s">
        <v>6114</v>
      </c>
      <c r="C682" t="s">
        <v>9388</v>
      </c>
      <c r="D682" s="3">
        <v>34824</v>
      </c>
      <c r="E682" t="s">
        <v>6084</v>
      </c>
      <c r="F682" t="s">
        <v>9389</v>
      </c>
      <c r="G682" t="s">
        <v>9390</v>
      </c>
      <c r="H682" t="s">
        <v>9391</v>
      </c>
      <c r="I682" t="s">
        <v>9392</v>
      </c>
    </row>
    <row r="683" spans="1:9" x14ac:dyDescent="0.25">
      <c r="A683">
        <v>1682</v>
      </c>
      <c r="B683" t="s">
        <v>7147</v>
      </c>
      <c r="C683" t="s">
        <v>6083</v>
      </c>
      <c r="D683" s="3">
        <v>40037</v>
      </c>
      <c r="E683" t="s">
        <v>6097</v>
      </c>
      <c r="F683" t="s">
        <v>9393</v>
      </c>
      <c r="G683" t="s">
        <v>9394</v>
      </c>
      <c r="H683" t="s">
        <v>9395</v>
      </c>
      <c r="I683" t="s">
        <v>9396</v>
      </c>
    </row>
    <row r="684" spans="1:9" x14ac:dyDescent="0.25">
      <c r="A684">
        <v>1683</v>
      </c>
      <c r="B684" t="s">
        <v>9397</v>
      </c>
      <c r="C684" t="s">
        <v>7016</v>
      </c>
      <c r="D684" s="3">
        <v>31338</v>
      </c>
      <c r="E684" t="s">
        <v>6097</v>
      </c>
      <c r="F684" t="s">
        <v>9398</v>
      </c>
      <c r="G684" t="s">
        <v>9399</v>
      </c>
      <c r="H684">
        <f>1-735-959-3078</f>
        <v>-4771</v>
      </c>
      <c r="I684" t="s">
        <v>9400</v>
      </c>
    </row>
    <row r="685" spans="1:9" x14ac:dyDescent="0.25">
      <c r="A685">
        <v>1684</v>
      </c>
      <c r="B685" t="s">
        <v>6465</v>
      </c>
      <c r="C685" t="s">
        <v>7988</v>
      </c>
      <c r="D685" s="3">
        <v>20766</v>
      </c>
      <c r="E685" t="s">
        <v>6097</v>
      </c>
      <c r="F685" t="s">
        <v>9401</v>
      </c>
      <c r="G685" t="s">
        <v>9402</v>
      </c>
      <c r="H685" t="s">
        <v>9403</v>
      </c>
      <c r="I685" t="s">
        <v>9404</v>
      </c>
    </row>
    <row r="686" spans="1:9" x14ac:dyDescent="0.25">
      <c r="A686">
        <v>1685</v>
      </c>
      <c r="B686" t="s">
        <v>6649</v>
      </c>
      <c r="C686" t="s">
        <v>9405</v>
      </c>
      <c r="D686" s="3">
        <v>4248</v>
      </c>
      <c r="E686" t="s">
        <v>6097</v>
      </c>
      <c r="F686" t="s">
        <v>9406</v>
      </c>
      <c r="G686" t="s">
        <v>9407</v>
      </c>
      <c r="H686" t="s">
        <v>9408</v>
      </c>
      <c r="I686" t="s">
        <v>9409</v>
      </c>
    </row>
    <row r="687" spans="1:9" x14ac:dyDescent="0.25">
      <c r="A687">
        <v>1686</v>
      </c>
      <c r="B687" t="s">
        <v>7791</v>
      </c>
      <c r="C687" t="s">
        <v>9410</v>
      </c>
      <c r="D687" s="3">
        <v>12649</v>
      </c>
      <c r="E687" t="s">
        <v>6084</v>
      </c>
      <c r="F687" t="s">
        <v>9411</v>
      </c>
      <c r="G687" t="s">
        <v>9412</v>
      </c>
      <c r="H687" t="s">
        <v>9413</v>
      </c>
      <c r="I687" t="s">
        <v>9414</v>
      </c>
    </row>
    <row r="688" spans="1:9" x14ac:dyDescent="0.25">
      <c r="A688">
        <v>1687</v>
      </c>
      <c r="B688" t="s">
        <v>7047</v>
      </c>
      <c r="C688" t="s">
        <v>8738</v>
      </c>
      <c r="D688" s="3">
        <v>13121</v>
      </c>
      <c r="E688" t="s">
        <v>6097</v>
      </c>
      <c r="F688" t="s">
        <v>9415</v>
      </c>
      <c r="G688" t="s">
        <v>9416</v>
      </c>
      <c r="H688" t="s">
        <v>9417</v>
      </c>
      <c r="I688" t="s">
        <v>9418</v>
      </c>
    </row>
    <row r="689" spans="1:9" x14ac:dyDescent="0.25">
      <c r="A689">
        <v>1688</v>
      </c>
      <c r="B689" t="s">
        <v>8701</v>
      </c>
      <c r="C689" t="s">
        <v>9419</v>
      </c>
      <c r="D689" s="3">
        <v>25048</v>
      </c>
      <c r="E689" t="s">
        <v>6084</v>
      </c>
      <c r="F689" t="s">
        <v>9420</v>
      </c>
      <c r="G689" t="s">
        <v>9421</v>
      </c>
      <c r="H689" t="s">
        <v>9422</v>
      </c>
      <c r="I689" t="s">
        <v>9423</v>
      </c>
    </row>
    <row r="690" spans="1:9" x14ac:dyDescent="0.25">
      <c r="A690">
        <v>1689</v>
      </c>
      <c r="B690" t="s">
        <v>6156</v>
      </c>
      <c r="C690" t="s">
        <v>9424</v>
      </c>
      <c r="D690" s="3">
        <v>37857</v>
      </c>
      <c r="E690" t="s">
        <v>6084</v>
      </c>
      <c r="F690" t="s">
        <v>9425</v>
      </c>
      <c r="G690" t="s">
        <v>9426</v>
      </c>
      <c r="H690" t="s">
        <v>9427</v>
      </c>
      <c r="I690" t="s">
        <v>9428</v>
      </c>
    </row>
    <row r="691" spans="1:9" x14ac:dyDescent="0.25">
      <c r="A691">
        <v>1690</v>
      </c>
      <c r="B691" t="s">
        <v>7198</v>
      </c>
      <c r="C691" t="s">
        <v>7052</v>
      </c>
      <c r="D691" s="3">
        <v>16665</v>
      </c>
      <c r="E691" t="s">
        <v>6084</v>
      </c>
      <c r="F691" t="s">
        <v>9429</v>
      </c>
      <c r="G691" t="s">
        <v>9430</v>
      </c>
      <c r="H691" t="s">
        <v>9431</v>
      </c>
      <c r="I691" t="s">
        <v>9432</v>
      </c>
    </row>
    <row r="692" spans="1:9" x14ac:dyDescent="0.25">
      <c r="A692">
        <v>1691</v>
      </c>
      <c r="B692" t="s">
        <v>7082</v>
      </c>
      <c r="C692" t="s">
        <v>9433</v>
      </c>
      <c r="D692" s="3">
        <v>26079</v>
      </c>
      <c r="E692" t="s">
        <v>6097</v>
      </c>
      <c r="F692" t="s">
        <v>9434</v>
      </c>
      <c r="G692" t="s">
        <v>9435</v>
      </c>
      <c r="H692" t="s">
        <v>9436</v>
      </c>
      <c r="I692" t="s">
        <v>9437</v>
      </c>
    </row>
    <row r="693" spans="1:9" x14ac:dyDescent="0.25">
      <c r="A693">
        <v>1692</v>
      </c>
      <c r="B693" t="s">
        <v>7537</v>
      </c>
      <c r="C693" t="s">
        <v>6688</v>
      </c>
      <c r="D693" s="3">
        <v>13707</v>
      </c>
      <c r="E693" t="s">
        <v>6097</v>
      </c>
      <c r="F693" t="s">
        <v>9438</v>
      </c>
      <c r="G693" t="s">
        <v>9439</v>
      </c>
      <c r="H693">
        <v>7606041966</v>
      </c>
      <c r="I693" t="s">
        <v>9440</v>
      </c>
    </row>
    <row r="694" spans="1:9" x14ac:dyDescent="0.25">
      <c r="A694">
        <v>1693</v>
      </c>
      <c r="B694" t="s">
        <v>7752</v>
      </c>
      <c r="C694" t="s">
        <v>8068</v>
      </c>
      <c r="D694" s="3">
        <v>12089</v>
      </c>
      <c r="E694" t="s">
        <v>6084</v>
      </c>
      <c r="F694" t="s">
        <v>9441</v>
      </c>
      <c r="G694" t="s">
        <v>9442</v>
      </c>
      <c r="H694">
        <f>1-594-415-7904</f>
        <v>-8912</v>
      </c>
      <c r="I694" t="s">
        <v>9443</v>
      </c>
    </row>
    <row r="695" spans="1:9" x14ac:dyDescent="0.25">
      <c r="A695">
        <v>1694</v>
      </c>
      <c r="B695" t="s">
        <v>7939</v>
      </c>
      <c r="C695" t="s">
        <v>9444</v>
      </c>
      <c r="D695" s="3">
        <v>29953</v>
      </c>
      <c r="E695" t="s">
        <v>6084</v>
      </c>
      <c r="F695" t="s">
        <v>9445</v>
      </c>
      <c r="G695" t="s">
        <v>9446</v>
      </c>
      <c r="H695" t="s">
        <v>9447</v>
      </c>
      <c r="I695" t="s">
        <v>9448</v>
      </c>
    </row>
    <row r="696" spans="1:9" x14ac:dyDescent="0.25">
      <c r="A696">
        <v>1695</v>
      </c>
      <c r="B696" t="s">
        <v>7022</v>
      </c>
      <c r="C696" t="s">
        <v>7172</v>
      </c>
      <c r="D696" s="3">
        <v>21967</v>
      </c>
      <c r="E696" t="s">
        <v>6084</v>
      </c>
      <c r="F696" t="s">
        <v>9449</v>
      </c>
      <c r="G696" t="s">
        <v>9450</v>
      </c>
      <c r="H696" t="s">
        <v>9451</v>
      </c>
      <c r="I696" t="s">
        <v>9452</v>
      </c>
    </row>
    <row r="697" spans="1:9" x14ac:dyDescent="0.25">
      <c r="A697">
        <v>1696</v>
      </c>
      <c r="B697" t="s">
        <v>6576</v>
      </c>
      <c r="C697" t="s">
        <v>8262</v>
      </c>
      <c r="D697" s="3">
        <v>18868</v>
      </c>
      <c r="E697" t="s">
        <v>6084</v>
      </c>
      <c r="F697" t="s">
        <v>9453</v>
      </c>
      <c r="G697" t="s">
        <v>9454</v>
      </c>
      <c r="H697" t="s">
        <v>9455</v>
      </c>
      <c r="I697" t="s">
        <v>9456</v>
      </c>
    </row>
    <row r="698" spans="1:9" x14ac:dyDescent="0.25">
      <c r="A698">
        <v>1697</v>
      </c>
      <c r="B698" t="s">
        <v>6217</v>
      </c>
      <c r="C698" t="s">
        <v>7626</v>
      </c>
      <c r="D698" s="3">
        <v>6225</v>
      </c>
      <c r="E698" t="s">
        <v>6084</v>
      </c>
      <c r="F698" t="s">
        <v>9457</v>
      </c>
      <c r="G698" t="s">
        <v>9458</v>
      </c>
      <c r="H698" t="s">
        <v>9459</v>
      </c>
      <c r="I698" t="s">
        <v>9460</v>
      </c>
    </row>
    <row r="699" spans="1:9" x14ac:dyDescent="0.25">
      <c r="A699">
        <v>1698</v>
      </c>
      <c r="B699" t="s">
        <v>9340</v>
      </c>
      <c r="C699" t="s">
        <v>7837</v>
      </c>
      <c r="D699" s="3">
        <v>33385</v>
      </c>
      <c r="E699" t="s">
        <v>6097</v>
      </c>
      <c r="F699" t="s">
        <v>9461</v>
      </c>
      <c r="G699" t="s">
        <v>9462</v>
      </c>
      <c r="H699" t="s">
        <v>9463</v>
      </c>
      <c r="I699" t="s">
        <v>9464</v>
      </c>
    </row>
    <row r="700" spans="1:9" x14ac:dyDescent="0.25">
      <c r="A700">
        <v>1699</v>
      </c>
      <c r="B700" t="s">
        <v>8055</v>
      </c>
      <c r="C700" t="s">
        <v>9465</v>
      </c>
      <c r="D700" s="3">
        <v>41398</v>
      </c>
      <c r="E700" t="s">
        <v>6097</v>
      </c>
      <c r="F700" t="s">
        <v>9466</v>
      </c>
      <c r="G700" t="s">
        <v>9467</v>
      </c>
      <c r="H700">
        <f>1-283-753-2634</f>
        <v>-3669</v>
      </c>
      <c r="I700" t="s">
        <v>9468</v>
      </c>
    </row>
    <row r="701" spans="1:9" x14ac:dyDescent="0.25">
      <c r="A701">
        <v>1700</v>
      </c>
      <c r="B701" t="s">
        <v>6363</v>
      </c>
      <c r="C701" t="s">
        <v>9469</v>
      </c>
      <c r="D701" s="3">
        <v>15857</v>
      </c>
      <c r="E701" t="s">
        <v>6097</v>
      </c>
      <c r="F701" t="s">
        <v>9470</v>
      </c>
      <c r="G701" t="s">
        <v>9471</v>
      </c>
      <c r="H701" t="s">
        <v>9472</v>
      </c>
      <c r="I701" t="s">
        <v>9473</v>
      </c>
    </row>
    <row r="702" spans="1:9" x14ac:dyDescent="0.25">
      <c r="A702">
        <v>1701</v>
      </c>
      <c r="B702" t="s">
        <v>9474</v>
      </c>
      <c r="C702" t="s">
        <v>9475</v>
      </c>
      <c r="D702" s="3">
        <v>10565</v>
      </c>
      <c r="E702" t="s">
        <v>6097</v>
      </c>
      <c r="F702" t="s">
        <v>9476</v>
      </c>
      <c r="G702" t="s">
        <v>9477</v>
      </c>
      <c r="H702" t="s">
        <v>9478</v>
      </c>
      <c r="I702" t="s">
        <v>9479</v>
      </c>
    </row>
    <row r="703" spans="1:9" x14ac:dyDescent="0.25">
      <c r="A703">
        <v>1702</v>
      </c>
      <c r="B703" t="s">
        <v>6649</v>
      </c>
      <c r="C703" t="s">
        <v>7924</v>
      </c>
      <c r="D703" s="3">
        <v>10884</v>
      </c>
      <c r="E703" t="s">
        <v>6097</v>
      </c>
      <c r="F703" t="s">
        <v>9480</v>
      </c>
      <c r="G703" t="s">
        <v>9481</v>
      </c>
      <c r="H703" t="s">
        <v>9482</v>
      </c>
      <c r="I703" t="s">
        <v>9483</v>
      </c>
    </row>
    <row r="704" spans="1:9" x14ac:dyDescent="0.25">
      <c r="A704">
        <v>1703</v>
      </c>
      <c r="B704" t="s">
        <v>7456</v>
      </c>
      <c r="C704" t="s">
        <v>9484</v>
      </c>
      <c r="D704" s="3">
        <v>19177</v>
      </c>
      <c r="E704" t="s">
        <v>6084</v>
      </c>
      <c r="F704" t="s">
        <v>9485</v>
      </c>
      <c r="G704" t="s">
        <v>9486</v>
      </c>
      <c r="H704">
        <v>8709955092</v>
      </c>
      <c r="I704" t="s">
        <v>9487</v>
      </c>
    </row>
    <row r="705" spans="1:9" x14ac:dyDescent="0.25">
      <c r="A705">
        <v>1704</v>
      </c>
      <c r="B705" t="s">
        <v>6363</v>
      </c>
      <c r="C705" t="s">
        <v>6979</v>
      </c>
      <c r="D705" s="3">
        <v>21366</v>
      </c>
      <c r="E705" t="s">
        <v>6097</v>
      </c>
      <c r="F705" t="s">
        <v>9488</v>
      </c>
      <c r="G705" t="s">
        <v>9489</v>
      </c>
      <c r="H705">
        <v>4896691542</v>
      </c>
      <c r="I705" t="s">
        <v>9490</v>
      </c>
    </row>
    <row r="706" spans="1:9" x14ac:dyDescent="0.25">
      <c r="A706">
        <v>1705</v>
      </c>
      <c r="B706" t="s">
        <v>7350</v>
      </c>
      <c r="C706" t="s">
        <v>9132</v>
      </c>
      <c r="D706" s="3">
        <v>20409</v>
      </c>
      <c r="E706" t="s">
        <v>6097</v>
      </c>
      <c r="F706" t="s">
        <v>9491</v>
      </c>
      <c r="G706" t="s">
        <v>9492</v>
      </c>
      <c r="H706" t="s">
        <v>9493</v>
      </c>
      <c r="I706" t="s">
        <v>9494</v>
      </c>
    </row>
    <row r="707" spans="1:9" x14ac:dyDescent="0.25">
      <c r="A707">
        <v>1706</v>
      </c>
      <c r="B707" t="s">
        <v>6425</v>
      </c>
      <c r="C707" t="s">
        <v>6460</v>
      </c>
      <c r="D707" s="3">
        <v>32741</v>
      </c>
      <c r="E707" t="s">
        <v>6097</v>
      </c>
      <c r="F707" t="s">
        <v>9495</v>
      </c>
      <c r="G707" t="s">
        <v>9496</v>
      </c>
      <c r="H707" t="s">
        <v>9497</v>
      </c>
      <c r="I707" t="s">
        <v>9498</v>
      </c>
    </row>
    <row r="708" spans="1:9" x14ac:dyDescent="0.25">
      <c r="A708">
        <v>1707</v>
      </c>
      <c r="B708" t="s">
        <v>6217</v>
      </c>
      <c r="C708" t="s">
        <v>7900</v>
      </c>
      <c r="D708" s="3">
        <v>43385</v>
      </c>
      <c r="E708" t="s">
        <v>6084</v>
      </c>
      <c r="F708" t="s">
        <v>9499</v>
      </c>
      <c r="G708" t="s">
        <v>9500</v>
      </c>
      <c r="H708" t="s">
        <v>9501</v>
      </c>
      <c r="I708" t="s">
        <v>9502</v>
      </c>
    </row>
    <row r="709" spans="1:9" x14ac:dyDescent="0.25">
      <c r="A709">
        <v>1708</v>
      </c>
      <c r="B709" t="s">
        <v>7939</v>
      </c>
      <c r="C709" t="s">
        <v>6895</v>
      </c>
      <c r="D709" s="3">
        <v>10168</v>
      </c>
      <c r="E709" t="s">
        <v>6084</v>
      </c>
      <c r="F709" t="s">
        <v>9503</v>
      </c>
      <c r="G709" t="s">
        <v>9504</v>
      </c>
      <c r="H709" t="s">
        <v>9505</v>
      </c>
      <c r="I709" t="s">
        <v>9506</v>
      </c>
    </row>
    <row r="710" spans="1:9" x14ac:dyDescent="0.25">
      <c r="A710">
        <v>1709</v>
      </c>
      <c r="B710" t="s">
        <v>6267</v>
      </c>
      <c r="C710" t="s">
        <v>6677</v>
      </c>
      <c r="D710" s="3">
        <v>25846</v>
      </c>
      <c r="E710" t="s">
        <v>6084</v>
      </c>
      <c r="F710" t="s">
        <v>9507</v>
      </c>
      <c r="G710" t="s">
        <v>9508</v>
      </c>
      <c r="H710" t="s">
        <v>9509</v>
      </c>
      <c r="I710" t="s">
        <v>9510</v>
      </c>
    </row>
    <row r="711" spans="1:9" x14ac:dyDescent="0.25">
      <c r="A711">
        <v>1710</v>
      </c>
      <c r="B711" t="s">
        <v>9511</v>
      </c>
      <c r="C711" t="s">
        <v>6601</v>
      </c>
      <c r="D711" s="3">
        <v>7854</v>
      </c>
      <c r="E711" t="s">
        <v>6097</v>
      </c>
      <c r="F711" t="s">
        <v>9512</v>
      </c>
      <c r="G711" t="s">
        <v>9513</v>
      </c>
      <c r="H711" t="s">
        <v>9514</v>
      </c>
      <c r="I711" t="s">
        <v>9515</v>
      </c>
    </row>
    <row r="712" spans="1:9" x14ac:dyDescent="0.25">
      <c r="A712">
        <v>1711</v>
      </c>
      <c r="B712" t="s">
        <v>9340</v>
      </c>
      <c r="C712" t="s">
        <v>9516</v>
      </c>
      <c r="D712" s="3">
        <v>26271</v>
      </c>
      <c r="E712" t="s">
        <v>6097</v>
      </c>
      <c r="F712" t="s">
        <v>9517</v>
      </c>
      <c r="G712" t="s">
        <v>9518</v>
      </c>
      <c r="H712">
        <v>8665079599</v>
      </c>
      <c r="I712" t="s">
        <v>9519</v>
      </c>
    </row>
    <row r="713" spans="1:9" x14ac:dyDescent="0.25">
      <c r="A713">
        <v>1712</v>
      </c>
      <c r="B713" t="s">
        <v>7125</v>
      </c>
      <c r="C713" t="s">
        <v>6443</v>
      </c>
      <c r="D713" s="3">
        <v>22952</v>
      </c>
      <c r="E713" t="s">
        <v>6084</v>
      </c>
      <c r="F713" t="s">
        <v>9520</v>
      </c>
      <c r="G713" t="s">
        <v>9521</v>
      </c>
      <c r="H713">
        <v>4646186570</v>
      </c>
      <c r="I713" t="s">
        <v>9522</v>
      </c>
    </row>
    <row r="714" spans="1:9" x14ac:dyDescent="0.25">
      <c r="A714">
        <v>1713</v>
      </c>
      <c r="B714" t="s">
        <v>6082</v>
      </c>
      <c r="C714" t="s">
        <v>8210</v>
      </c>
      <c r="D714" s="3">
        <v>20278</v>
      </c>
      <c r="E714" t="s">
        <v>6084</v>
      </c>
      <c r="F714" t="s">
        <v>9523</v>
      </c>
      <c r="G714" t="s">
        <v>9524</v>
      </c>
      <c r="H714" t="s">
        <v>9525</v>
      </c>
      <c r="I714" t="s">
        <v>9526</v>
      </c>
    </row>
    <row r="715" spans="1:9" x14ac:dyDescent="0.25">
      <c r="A715">
        <v>1714</v>
      </c>
      <c r="B715" t="s">
        <v>7456</v>
      </c>
      <c r="C715" t="s">
        <v>9527</v>
      </c>
      <c r="D715" s="3">
        <v>17502</v>
      </c>
      <c r="E715" t="s">
        <v>6084</v>
      </c>
      <c r="F715" t="s">
        <v>9528</v>
      </c>
      <c r="G715" t="s">
        <v>9529</v>
      </c>
      <c r="H715" t="s">
        <v>9530</v>
      </c>
      <c r="I715" t="s">
        <v>9531</v>
      </c>
    </row>
    <row r="716" spans="1:9" x14ac:dyDescent="0.25">
      <c r="A716">
        <v>1715</v>
      </c>
      <c r="B716" t="s">
        <v>6649</v>
      </c>
      <c r="C716" t="s">
        <v>6200</v>
      </c>
      <c r="D716" s="3">
        <v>41347</v>
      </c>
      <c r="E716" t="s">
        <v>6097</v>
      </c>
      <c r="F716" t="s">
        <v>9532</v>
      </c>
      <c r="G716" t="s">
        <v>9533</v>
      </c>
      <c r="H716" t="s">
        <v>9534</v>
      </c>
      <c r="I716" t="s">
        <v>9535</v>
      </c>
    </row>
    <row r="717" spans="1:9" x14ac:dyDescent="0.25">
      <c r="A717">
        <v>1716</v>
      </c>
      <c r="B717" t="s">
        <v>9357</v>
      </c>
      <c r="C717" t="s">
        <v>6471</v>
      </c>
      <c r="D717" s="3">
        <v>31627</v>
      </c>
      <c r="E717" t="s">
        <v>6097</v>
      </c>
      <c r="F717" t="s">
        <v>9536</v>
      </c>
      <c r="G717" t="s">
        <v>9537</v>
      </c>
      <c r="H717" t="s">
        <v>9538</v>
      </c>
      <c r="I717" t="s">
        <v>9539</v>
      </c>
    </row>
    <row r="718" spans="1:9" x14ac:dyDescent="0.25">
      <c r="A718">
        <v>1717</v>
      </c>
      <c r="B718" t="s">
        <v>6278</v>
      </c>
      <c r="C718" t="s">
        <v>6263</v>
      </c>
      <c r="D718" s="3">
        <v>8833</v>
      </c>
      <c r="E718" t="s">
        <v>6097</v>
      </c>
      <c r="F718" t="s">
        <v>9540</v>
      </c>
      <c r="G718" t="s">
        <v>9541</v>
      </c>
      <c r="H718" t="s">
        <v>9542</v>
      </c>
      <c r="I718" t="s">
        <v>9543</v>
      </c>
    </row>
    <row r="719" spans="1:9" x14ac:dyDescent="0.25">
      <c r="A719">
        <v>1718</v>
      </c>
      <c r="B719" t="s">
        <v>9544</v>
      </c>
      <c r="C719" t="s">
        <v>9545</v>
      </c>
      <c r="D719" s="3">
        <v>19691</v>
      </c>
      <c r="E719" t="s">
        <v>6084</v>
      </c>
      <c r="F719" t="s">
        <v>9546</v>
      </c>
      <c r="G719" t="s">
        <v>9547</v>
      </c>
      <c r="H719" t="s">
        <v>9548</v>
      </c>
      <c r="I719" t="s">
        <v>9549</v>
      </c>
    </row>
    <row r="720" spans="1:9" x14ac:dyDescent="0.25">
      <c r="A720">
        <v>1719</v>
      </c>
      <c r="B720" t="s">
        <v>6403</v>
      </c>
      <c r="C720" t="s">
        <v>6571</v>
      </c>
      <c r="D720" s="3">
        <v>6385</v>
      </c>
      <c r="E720" t="s">
        <v>6097</v>
      </c>
      <c r="F720" t="s">
        <v>9550</v>
      </c>
      <c r="G720" t="s">
        <v>9551</v>
      </c>
      <c r="H720" t="s">
        <v>9552</v>
      </c>
      <c r="I720" t="s">
        <v>9553</v>
      </c>
    </row>
    <row r="721" spans="1:9" x14ac:dyDescent="0.25">
      <c r="A721">
        <v>1720</v>
      </c>
      <c r="B721" t="s">
        <v>6819</v>
      </c>
      <c r="C721" t="s">
        <v>9554</v>
      </c>
      <c r="D721" s="3">
        <v>4257</v>
      </c>
      <c r="E721" t="s">
        <v>6084</v>
      </c>
      <c r="F721" t="s">
        <v>9555</v>
      </c>
      <c r="G721" t="s">
        <v>9556</v>
      </c>
      <c r="H721" t="s">
        <v>9557</v>
      </c>
      <c r="I721" t="s">
        <v>9558</v>
      </c>
    </row>
    <row r="722" spans="1:9" x14ac:dyDescent="0.25">
      <c r="A722">
        <v>1721</v>
      </c>
      <c r="B722" t="s">
        <v>8153</v>
      </c>
      <c r="C722" t="s">
        <v>6426</v>
      </c>
      <c r="D722" s="3">
        <v>8666</v>
      </c>
      <c r="E722" t="s">
        <v>6097</v>
      </c>
      <c r="F722" t="s">
        <v>9559</v>
      </c>
      <c r="G722" t="s">
        <v>9560</v>
      </c>
      <c r="H722" t="s">
        <v>9561</v>
      </c>
      <c r="I722" t="s">
        <v>9562</v>
      </c>
    </row>
    <row r="723" spans="1:9" x14ac:dyDescent="0.25">
      <c r="A723">
        <v>1722</v>
      </c>
      <c r="B723" t="s">
        <v>6930</v>
      </c>
      <c r="C723" t="s">
        <v>9527</v>
      </c>
      <c r="D723" s="3">
        <v>43259</v>
      </c>
      <c r="E723" t="s">
        <v>6097</v>
      </c>
      <c r="F723" t="s">
        <v>9563</v>
      </c>
      <c r="G723" t="s">
        <v>9564</v>
      </c>
      <c r="H723" t="s">
        <v>9565</v>
      </c>
      <c r="I723" t="s">
        <v>9566</v>
      </c>
    </row>
    <row r="724" spans="1:9" x14ac:dyDescent="0.25">
      <c r="A724">
        <v>1723</v>
      </c>
      <c r="B724" t="s">
        <v>9567</v>
      </c>
      <c r="C724" t="s">
        <v>9568</v>
      </c>
      <c r="D724" s="3">
        <v>4082</v>
      </c>
      <c r="E724" t="s">
        <v>6097</v>
      </c>
      <c r="F724" t="s">
        <v>9569</v>
      </c>
      <c r="G724" t="s">
        <v>9570</v>
      </c>
      <c r="H724">
        <f>1-577-400-8562</f>
        <v>-9538</v>
      </c>
      <c r="I724" t="s">
        <v>9571</v>
      </c>
    </row>
    <row r="725" spans="1:9" x14ac:dyDescent="0.25">
      <c r="A725">
        <v>1724</v>
      </c>
      <c r="B725" t="s">
        <v>7022</v>
      </c>
      <c r="C725" t="s">
        <v>9572</v>
      </c>
      <c r="D725" s="3">
        <v>36247</v>
      </c>
      <c r="E725" t="s">
        <v>6084</v>
      </c>
      <c r="F725" t="s">
        <v>9573</v>
      </c>
      <c r="G725" t="s">
        <v>9574</v>
      </c>
      <c r="H725" t="s">
        <v>9575</v>
      </c>
      <c r="I725" t="s">
        <v>9576</v>
      </c>
    </row>
    <row r="726" spans="1:9" x14ac:dyDescent="0.25">
      <c r="A726">
        <v>1725</v>
      </c>
      <c r="B726" t="s">
        <v>9577</v>
      </c>
      <c r="C726" t="s">
        <v>6121</v>
      </c>
      <c r="D726" s="3">
        <v>22998</v>
      </c>
      <c r="E726" t="s">
        <v>6084</v>
      </c>
      <c r="F726" t="s">
        <v>9578</v>
      </c>
      <c r="G726" t="s">
        <v>9579</v>
      </c>
      <c r="H726" t="s">
        <v>9580</v>
      </c>
      <c r="I726" t="s">
        <v>9581</v>
      </c>
    </row>
    <row r="727" spans="1:9" x14ac:dyDescent="0.25">
      <c r="A727">
        <v>1726</v>
      </c>
      <c r="B727" t="s">
        <v>6082</v>
      </c>
      <c r="C727" t="s">
        <v>8009</v>
      </c>
      <c r="D727" s="3">
        <v>26232</v>
      </c>
      <c r="E727" t="s">
        <v>6084</v>
      </c>
      <c r="F727" t="s">
        <v>9582</v>
      </c>
      <c r="G727" t="s">
        <v>9583</v>
      </c>
      <c r="H727">
        <f>1-557-652-6172</f>
        <v>-7380</v>
      </c>
      <c r="I727" t="s">
        <v>9584</v>
      </c>
    </row>
    <row r="728" spans="1:9" x14ac:dyDescent="0.25">
      <c r="A728">
        <v>1727</v>
      </c>
      <c r="B728" t="s">
        <v>9585</v>
      </c>
      <c r="C728" t="s">
        <v>9586</v>
      </c>
      <c r="D728" s="3">
        <v>21610</v>
      </c>
      <c r="E728" t="s">
        <v>6097</v>
      </c>
      <c r="F728" t="s">
        <v>9587</v>
      </c>
      <c r="G728" t="s">
        <v>9588</v>
      </c>
      <c r="H728" t="s">
        <v>9589</v>
      </c>
      <c r="I728" t="s">
        <v>9590</v>
      </c>
    </row>
    <row r="729" spans="1:9" x14ac:dyDescent="0.25">
      <c r="A729">
        <v>1728</v>
      </c>
      <c r="B729" t="s">
        <v>9591</v>
      </c>
      <c r="C729" t="s">
        <v>9592</v>
      </c>
      <c r="D729" s="3">
        <v>18076</v>
      </c>
      <c r="E729" t="s">
        <v>6097</v>
      </c>
      <c r="F729" t="s">
        <v>9593</v>
      </c>
      <c r="G729" t="s">
        <v>9594</v>
      </c>
      <c r="H729" t="s">
        <v>9595</v>
      </c>
      <c r="I729" t="s">
        <v>9596</v>
      </c>
    </row>
    <row r="730" spans="1:9" x14ac:dyDescent="0.25">
      <c r="A730">
        <v>1729</v>
      </c>
      <c r="B730" t="s">
        <v>9597</v>
      </c>
      <c r="C730" t="s">
        <v>9598</v>
      </c>
      <c r="D730" s="3">
        <v>7140</v>
      </c>
      <c r="E730" t="s">
        <v>6097</v>
      </c>
      <c r="F730" t="s">
        <v>9599</v>
      </c>
      <c r="G730" t="s">
        <v>9600</v>
      </c>
      <c r="H730" t="s">
        <v>9601</v>
      </c>
      <c r="I730" t="s">
        <v>9602</v>
      </c>
    </row>
    <row r="731" spans="1:9" x14ac:dyDescent="0.25">
      <c r="A731">
        <v>1730</v>
      </c>
      <c r="B731" t="s">
        <v>9603</v>
      </c>
      <c r="C731" t="s">
        <v>9604</v>
      </c>
      <c r="D731" s="3">
        <v>20083</v>
      </c>
      <c r="E731" t="s">
        <v>6097</v>
      </c>
      <c r="F731" t="s">
        <v>9605</v>
      </c>
      <c r="G731" t="s">
        <v>9606</v>
      </c>
      <c r="H731" t="s">
        <v>9607</v>
      </c>
      <c r="I731" t="s">
        <v>9608</v>
      </c>
    </row>
    <row r="732" spans="1:9" x14ac:dyDescent="0.25">
      <c r="A732">
        <v>1731</v>
      </c>
      <c r="B732" t="s">
        <v>6328</v>
      </c>
      <c r="C732" t="s">
        <v>6814</v>
      </c>
      <c r="D732" s="3">
        <v>13556</v>
      </c>
      <c r="E732" t="s">
        <v>6097</v>
      </c>
      <c r="F732" t="s">
        <v>9609</v>
      </c>
      <c r="G732" t="s">
        <v>9610</v>
      </c>
      <c r="H732" t="s">
        <v>9611</v>
      </c>
      <c r="I732" t="s">
        <v>9612</v>
      </c>
    </row>
    <row r="733" spans="1:9" x14ac:dyDescent="0.25">
      <c r="A733">
        <v>1732</v>
      </c>
      <c r="B733" t="s">
        <v>7752</v>
      </c>
      <c r="C733" t="s">
        <v>6103</v>
      </c>
      <c r="D733" s="3">
        <v>9304</v>
      </c>
      <c r="E733" t="s">
        <v>6084</v>
      </c>
      <c r="F733" t="s">
        <v>9613</v>
      </c>
      <c r="G733" t="s">
        <v>9614</v>
      </c>
      <c r="H733" t="s">
        <v>9615</v>
      </c>
      <c r="I733" t="s">
        <v>9616</v>
      </c>
    </row>
    <row r="734" spans="1:9" x14ac:dyDescent="0.25">
      <c r="A734">
        <v>1733</v>
      </c>
      <c r="B734" t="s">
        <v>6819</v>
      </c>
      <c r="C734" t="s">
        <v>9617</v>
      </c>
      <c r="D734" s="3">
        <v>27931</v>
      </c>
      <c r="E734" t="s">
        <v>6084</v>
      </c>
      <c r="F734" t="s">
        <v>9618</v>
      </c>
      <c r="G734" t="s">
        <v>9619</v>
      </c>
      <c r="H734">
        <f>1-920-462-8329</f>
        <v>-9710</v>
      </c>
      <c r="I734" t="s">
        <v>9620</v>
      </c>
    </row>
    <row r="735" spans="1:9" x14ac:dyDescent="0.25">
      <c r="A735">
        <v>1734</v>
      </c>
      <c r="B735" t="s">
        <v>6697</v>
      </c>
      <c r="C735" t="s">
        <v>6688</v>
      </c>
      <c r="D735" s="3">
        <v>8701</v>
      </c>
      <c r="E735" t="s">
        <v>6097</v>
      </c>
      <c r="F735" t="s">
        <v>9621</v>
      </c>
      <c r="G735" t="s">
        <v>9622</v>
      </c>
      <c r="H735" t="s">
        <v>9623</v>
      </c>
      <c r="I735" t="s">
        <v>9624</v>
      </c>
    </row>
    <row r="736" spans="1:9" x14ac:dyDescent="0.25">
      <c r="A736">
        <v>1735</v>
      </c>
      <c r="B736" t="s">
        <v>6522</v>
      </c>
      <c r="C736" t="s">
        <v>7161</v>
      </c>
      <c r="D736" s="3">
        <v>16098</v>
      </c>
      <c r="E736" t="s">
        <v>6097</v>
      </c>
      <c r="F736" t="s">
        <v>9625</v>
      </c>
      <c r="G736" t="s">
        <v>9626</v>
      </c>
      <c r="H736" t="s">
        <v>9627</v>
      </c>
      <c r="I736" t="s">
        <v>9628</v>
      </c>
    </row>
    <row r="737" spans="1:9" x14ac:dyDescent="0.25">
      <c r="A737">
        <v>1736</v>
      </c>
      <c r="B737" t="s">
        <v>6291</v>
      </c>
      <c r="C737" t="s">
        <v>8757</v>
      </c>
      <c r="D737" s="3">
        <v>43215</v>
      </c>
      <c r="E737" t="s">
        <v>6097</v>
      </c>
      <c r="F737" t="s">
        <v>9629</v>
      </c>
      <c r="G737" t="s">
        <v>9630</v>
      </c>
      <c r="H737" t="s">
        <v>9631</v>
      </c>
      <c r="I737" t="s">
        <v>9632</v>
      </c>
    </row>
    <row r="738" spans="1:9" x14ac:dyDescent="0.25">
      <c r="A738">
        <v>1737</v>
      </c>
      <c r="B738" t="s">
        <v>6565</v>
      </c>
      <c r="C738" t="s">
        <v>7556</v>
      </c>
      <c r="D738" s="3">
        <v>40179</v>
      </c>
      <c r="E738" t="s">
        <v>6097</v>
      </c>
      <c r="F738" t="s">
        <v>9633</v>
      </c>
      <c r="G738" t="s">
        <v>9634</v>
      </c>
      <c r="H738" t="s">
        <v>9635</v>
      </c>
      <c r="I738" t="s">
        <v>9636</v>
      </c>
    </row>
    <row r="739" spans="1:9" x14ac:dyDescent="0.25">
      <c r="A739">
        <v>1738</v>
      </c>
      <c r="B739" t="s">
        <v>6930</v>
      </c>
      <c r="C739" t="s">
        <v>6460</v>
      </c>
      <c r="D739" s="3">
        <v>8112</v>
      </c>
      <c r="E739" t="s">
        <v>6097</v>
      </c>
      <c r="F739" t="s">
        <v>9637</v>
      </c>
      <c r="G739" t="s">
        <v>9638</v>
      </c>
      <c r="H739" t="s">
        <v>9639</v>
      </c>
      <c r="I739" t="s">
        <v>9640</v>
      </c>
    </row>
    <row r="740" spans="1:9" x14ac:dyDescent="0.25">
      <c r="A740">
        <v>1739</v>
      </c>
      <c r="B740" t="s">
        <v>6363</v>
      </c>
      <c r="C740" t="s">
        <v>8538</v>
      </c>
      <c r="D740" s="3">
        <v>43788</v>
      </c>
      <c r="E740" t="s">
        <v>6097</v>
      </c>
      <c r="F740" t="s">
        <v>9641</v>
      </c>
      <c r="G740" t="s">
        <v>9642</v>
      </c>
      <c r="H740" t="s">
        <v>9643</v>
      </c>
      <c r="I740" t="s">
        <v>9644</v>
      </c>
    </row>
    <row r="741" spans="1:9" x14ac:dyDescent="0.25">
      <c r="A741">
        <v>1740</v>
      </c>
      <c r="B741" t="s">
        <v>6082</v>
      </c>
      <c r="C741" t="s">
        <v>7489</v>
      </c>
      <c r="D741" s="3">
        <v>31479</v>
      </c>
      <c r="E741" t="s">
        <v>6084</v>
      </c>
      <c r="F741" t="s">
        <v>9645</v>
      </c>
      <c r="G741" t="s">
        <v>9646</v>
      </c>
      <c r="H741" t="s">
        <v>9647</v>
      </c>
      <c r="I741" t="s">
        <v>9648</v>
      </c>
    </row>
    <row r="742" spans="1:9" x14ac:dyDescent="0.25">
      <c r="A742">
        <v>1741</v>
      </c>
      <c r="B742" t="s">
        <v>6756</v>
      </c>
      <c r="C742" t="s">
        <v>6263</v>
      </c>
      <c r="D742" s="3">
        <v>25767</v>
      </c>
      <c r="E742" t="s">
        <v>6084</v>
      </c>
      <c r="F742" t="s">
        <v>9649</v>
      </c>
      <c r="G742" t="s">
        <v>9650</v>
      </c>
      <c r="H742" t="s">
        <v>9651</v>
      </c>
      <c r="I742" t="s">
        <v>9652</v>
      </c>
    </row>
    <row r="743" spans="1:9" x14ac:dyDescent="0.25">
      <c r="A743">
        <v>1742</v>
      </c>
      <c r="B743" t="s">
        <v>9653</v>
      </c>
      <c r="C743" t="s">
        <v>6895</v>
      </c>
      <c r="D743" s="3">
        <v>16639</v>
      </c>
      <c r="E743" t="s">
        <v>6084</v>
      </c>
      <c r="F743" t="s">
        <v>9654</v>
      </c>
      <c r="G743" t="s">
        <v>9655</v>
      </c>
      <c r="H743" t="s">
        <v>9656</v>
      </c>
      <c r="I743" t="s">
        <v>9657</v>
      </c>
    </row>
    <row r="744" spans="1:9" x14ac:dyDescent="0.25">
      <c r="A744">
        <v>1743</v>
      </c>
      <c r="B744" t="s">
        <v>7413</v>
      </c>
      <c r="C744" t="s">
        <v>6487</v>
      </c>
      <c r="D744" s="3">
        <v>33994</v>
      </c>
      <c r="E744" t="s">
        <v>6084</v>
      </c>
      <c r="F744" t="s">
        <v>9658</v>
      </c>
      <c r="G744" t="s">
        <v>9659</v>
      </c>
      <c r="H744" t="s">
        <v>9660</v>
      </c>
      <c r="I744" t="s">
        <v>9661</v>
      </c>
    </row>
    <row r="745" spans="1:9" x14ac:dyDescent="0.25">
      <c r="A745">
        <v>1744</v>
      </c>
      <c r="B745" t="s">
        <v>9662</v>
      </c>
      <c r="C745" t="s">
        <v>6476</v>
      </c>
      <c r="D745" s="3">
        <v>8419</v>
      </c>
      <c r="E745" t="s">
        <v>6097</v>
      </c>
      <c r="F745" t="s">
        <v>9663</v>
      </c>
      <c r="G745" t="s">
        <v>9664</v>
      </c>
      <c r="H745" t="s">
        <v>9665</v>
      </c>
      <c r="I745" t="s">
        <v>9666</v>
      </c>
    </row>
    <row r="746" spans="1:9" x14ac:dyDescent="0.25">
      <c r="A746">
        <v>1745</v>
      </c>
      <c r="B746" t="s">
        <v>8525</v>
      </c>
      <c r="C746" t="s">
        <v>6985</v>
      </c>
      <c r="D746" s="3">
        <v>26294</v>
      </c>
      <c r="E746" t="s">
        <v>6097</v>
      </c>
      <c r="F746" t="s">
        <v>9667</v>
      </c>
      <c r="G746" t="s">
        <v>9668</v>
      </c>
      <c r="H746" t="s">
        <v>9669</v>
      </c>
      <c r="I746" t="s">
        <v>9670</v>
      </c>
    </row>
    <row r="747" spans="1:9" x14ac:dyDescent="0.25">
      <c r="A747">
        <v>1746</v>
      </c>
      <c r="B747" t="s">
        <v>8076</v>
      </c>
      <c r="C747" t="s">
        <v>9671</v>
      </c>
      <c r="D747" s="3">
        <v>30540</v>
      </c>
      <c r="E747" t="s">
        <v>6084</v>
      </c>
      <c r="F747" t="s">
        <v>9672</v>
      </c>
      <c r="G747" t="s">
        <v>9673</v>
      </c>
      <c r="H747">
        <f>1-422-975-1743</f>
        <v>-3139</v>
      </c>
      <c r="I747" t="s">
        <v>9674</v>
      </c>
    </row>
    <row r="748" spans="1:9" x14ac:dyDescent="0.25">
      <c r="A748">
        <v>1747</v>
      </c>
      <c r="B748" t="s">
        <v>9397</v>
      </c>
      <c r="C748" t="s">
        <v>6252</v>
      </c>
      <c r="D748" s="3">
        <v>4037</v>
      </c>
      <c r="E748" t="s">
        <v>6097</v>
      </c>
      <c r="F748" t="s">
        <v>9675</v>
      </c>
      <c r="G748" t="s">
        <v>9676</v>
      </c>
      <c r="H748" t="s">
        <v>9677</v>
      </c>
      <c r="I748" t="s">
        <v>9678</v>
      </c>
    </row>
    <row r="749" spans="1:9" x14ac:dyDescent="0.25">
      <c r="A749">
        <v>1748</v>
      </c>
      <c r="B749" t="s">
        <v>6173</v>
      </c>
      <c r="C749" t="s">
        <v>7340</v>
      </c>
      <c r="D749" s="3">
        <v>19571</v>
      </c>
      <c r="E749" t="s">
        <v>6084</v>
      </c>
      <c r="F749" t="s">
        <v>9679</v>
      </c>
      <c r="G749" t="s">
        <v>9680</v>
      </c>
      <c r="H749" t="s">
        <v>9681</v>
      </c>
      <c r="I749" t="s">
        <v>9682</v>
      </c>
    </row>
    <row r="750" spans="1:9" x14ac:dyDescent="0.25">
      <c r="A750">
        <v>1749</v>
      </c>
      <c r="B750" t="s">
        <v>6995</v>
      </c>
      <c r="C750" t="s">
        <v>9683</v>
      </c>
      <c r="D750" s="3">
        <v>3463</v>
      </c>
      <c r="E750" t="s">
        <v>6084</v>
      </c>
      <c r="F750" t="s">
        <v>9684</v>
      </c>
      <c r="G750" t="s">
        <v>9685</v>
      </c>
      <c r="H750" t="s">
        <v>9686</v>
      </c>
      <c r="I750" t="s">
        <v>9687</v>
      </c>
    </row>
    <row r="751" spans="1:9" x14ac:dyDescent="0.25">
      <c r="A751">
        <v>1750</v>
      </c>
      <c r="B751" t="s">
        <v>6751</v>
      </c>
      <c r="C751" t="s">
        <v>9688</v>
      </c>
      <c r="D751" s="3">
        <v>43826</v>
      </c>
      <c r="E751" t="s">
        <v>6084</v>
      </c>
      <c r="F751" t="s">
        <v>9689</v>
      </c>
      <c r="G751" t="s">
        <v>9690</v>
      </c>
      <c r="H751" t="s">
        <v>9691</v>
      </c>
      <c r="I751" t="s">
        <v>9692</v>
      </c>
    </row>
    <row r="752" spans="1:9" x14ac:dyDescent="0.25">
      <c r="A752">
        <v>1751</v>
      </c>
      <c r="B752" t="s">
        <v>6425</v>
      </c>
      <c r="C752" t="s">
        <v>7611</v>
      </c>
      <c r="D752" s="3">
        <v>25297</v>
      </c>
      <c r="E752" t="s">
        <v>6097</v>
      </c>
      <c r="F752" t="s">
        <v>9693</v>
      </c>
      <c r="G752" t="s">
        <v>9694</v>
      </c>
      <c r="H752" t="s">
        <v>9695</v>
      </c>
      <c r="I752" t="s">
        <v>9696</v>
      </c>
    </row>
    <row r="753" spans="1:9" x14ac:dyDescent="0.25">
      <c r="A753">
        <v>1752</v>
      </c>
      <c r="B753" t="s">
        <v>8209</v>
      </c>
      <c r="C753" t="s">
        <v>9697</v>
      </c>
      <c r="D753" s="3">
        <v>6715</v>
      </c>
      <c r="E753" t="s">
        <v>6097</v>
      </c>
      <c r="F753" t="s">
        <v>9698</v>
      </c>
      <c r="G753" t="s">
        <v>9699</v>
      </c>
      <c r="H753">
        <v>6952643965</v>
      </c>
      <c r="I753" t="s">
        <v>9700</v>
      </c>
    </row>
    <row r="754" spans="1:9" x14ac:dyDescent="0.25">
      <c r="A754">
        <v>1753</v>
      </c>
      <c r="B754" t="s">
        <v>9701</v>
      </c>
      <c r="C754" t="s">
        <v>6937</v>
      </c>
      <c r="D754" s="3">
        <v>19559</v>
      </c>
      <c r="E754" t="s">
        <v>6097</v>
      </c>
      <c r="F754" t="s">
        <v>9702</v>
      </c>
      <c r="G754" t="s">
        <v>9703</v>
      </c>
      <c r="H754" t="s">
        <v>9704</v>
      </c>
      <c r="I754" t="s">
        <v>9705</v>
      </c>
    </row>
    <row r="755" spans="1:9" x14ac:dyDescent="0.25">
      <c r="A755">
        <v>1754</v>
      </c>
      <c r="B755" t="s">
        <v>7537</v>
      </c>
      <c r="C755" t="s">
        <v>9706</v>
      </c>
      <c r="D755" s="3">
        <v>27560</v>
      </c>
      <c r="E755" t="s">
        <v>6097</v>
      </c>
      <c r="F755" t="s">
        <v>9707</v>
      </c>
      <c r="G755" t="s">
        <v>9708</v>
      </c>
      <c r="H755" t="s">
        <v>9709</v>
      </c>
      <c r="I755" t="s">
        <v>9710</v>
      </c>
    </row>
    <row r="756" spans="1:9" x14ac:dyDescent="0.25">
      <c r="A756">
        <v>1755</v>
      </c>
      <c r="B756" t="s">
        <v>6089</v>
      </c>
      <c r="C756" t="s">
        <v>7972</v>
      </c>
      <c r="D756" s="3">
        <v>14963</v>
      </c>
      <c r="E756" t="s">
        <v>6084</v>
      </c>
      <c r="F756" t="s">
        <v>9711</v>
      </c>
      <c r="G756" t="s">
        <v>9712</v>
      </c>
      <c r="H756" t="s">
        <v>9713</v>
      </c>
      <c r="I756" t="s">
        <v>9714</v>
      </c>
    </row>
    <row r="757" spans="1:9" x14ac:dyDescent="0.25">
      <c r="A757">
        <v>1756</v>
      </c>
      <c r="B757" t="s">
        <v>6278</v>
      </c>
      <c r="C757" t="s">
        <v>9715</v>
      </c>
      <c r="D757" s="3">
        <v>42046</v>
      </c>
      <c r="E757" t="s">
        <v>6097</v>
      </c>
      <c r="F757" t="s">
        <v>9716</v>
      </c>
      <c r="G757" t="s">
        <v>9717</v>
      </c>
      <c r="H757" t="s">
        <v>9718</v>
      </c>
      <c r="I757" t="s">
        <v>9719</v>
      </c>
    </row>
    <row r="758" spans="1:9" x14ac:dyDescent="0.25">
      <c r="A758">
        <v>1757</v>
      </c>
      <c r="B758" t="s">
        <v>6150</v>
      </c>
      <c r="C758" t="s">
        <v>9720</v>
      </c>
      <c r="D758" s="3">
        <v>25316</v>
      </c>
      <c r="E758" t="s">
        <v>6084</v>
      </c>
      <c r="F758" t="s">
        <v>9721</v>
      </c>
      <c r="G758" t="s">
        <v>9722</v>
      </c>
      <c r="H758" t="s">
        <v>9723</v>
      </c>
      <c r="I758" t="s">
        <v>9724</v>
      </c>
    </row>
    <row r="759" spans="1:9" x14ac:dyDescent="0.25">
      <c r="A759">
        <v>1758</v>
      </c>
      <c r="B759" t="s">
        <v>6761</v>
      </c>
      <c r="C759" t="s">
        <v>6640</v>
      </c>
      <c r="D759" s="3">
        <v>35627</v>
      </c>
      <c r="E759" t="s">
        <v>6097</v>
      </c>
      <c r="F759" t="s">
        <v>9725</v>
      </c>
      <c r="G759" t="s">
        <v>9726</v>
      </c>
      <c r="H759" t="s">
        <v>9727</v>
      </c>
      <c r="I759" t="s">
        <v>9728</v>
      </c>
    </row>
    <row r="760" spans="1:9" x14ac:dyDescent="0.25">
      <c r="A760">
        <v>1759</v>
      </c>
      <c r="B760" t="s">
        <v>8707</v>
      </c>
      <c r="C760" t="s">
        <v>6329</v>
      </c>
      <c r="D760" s="3">
        <v>41567</v>
      </c>
      <c r="E760" t="s">
        <v>6097</v>
      </c>
      <c r="F760" t="s">
        <v>9729</v>
      </c>
      <c r="G760" t="s">
        <v>9730</v>
      </c>
      <c r="H760" t="s">
        <v>9731</v>
      </c>
      <c r="I760" t="s">
        <v>9732</v>
      </c>
    </row>
    <row r="761" spans="1:9" x14ac:dyDescent="0.25">
      <c r="A761">
        <v>1760</v>
      </c>
      <c r="B761" t="s">
        <v>8958</v>
      </c>
      <c r="C761" t="s">
        <v>7468</v>
      </c>
      <c r="D761" s="3">
        <v>29454</v>
      </c>
      <c r="E761" t="s">
        <v>6097</v>
      </c>
      <c r="F761" t="s">
        <v>9733</v>
      </c>
      <c r="G761" t="s">
        <v>9734</v>
      </c>
      <c r="H761" t="s">
        <v>9735</v>
      </c>
      <c r="I761" t="s">
        <v>9736</v>
      </c>
    </row>
    <row r="762" spans="1:9" x14ac:dyDescent="0.25">
      <c r="A762">
        <v>1761</v>
      </c>
      <c r="B762" t="s">
        <v>6156</v>
      </c>
      <c r="C762" t="s">
        <v>6252</v>
      </c>
      <c r="D762" s="3">
        <v>16715</v>
      </c>
      <c r="E762" t="s">
        <v>6084</v>
      </c>
      <c r="F762" t="s">
        <v>9737</v>
      </c>
      <c r="G762" t="s">
        <v>9738</v>
      </c>
      <c r="H762" t="s">
        <v>9739</v>
      </c>
      <c r="I762" t="s">
        <v>9740</v>
      </c>
    </row>
    <row r="763" spans="1:9" x14ac:dyDescent="0.25">
      <c r="A763">
        <v>1762</v>
      </c>
      <c r="B763" t="s">
        <v>7528</v>
      </c>
      <c r="C763" t="s">
        <v>6115</v>
      </c>
      <c r="D763" s="3">
        <v>30698</v>
      </c>
      <c r="E763" t="s">
        <v>6097</v>
      </c>
      <c r="F763" t="s">
        <v>9741</v>
      </c>
      <c r="G763" t="s">
        <v>9742</v>
      </c>
      <c r="H763" t="s">
        <v>9743</v>
      </c>
      <c r="I763" t="s">
        <v>9744</v>
      </c>
    </row>
    <row r="764" spans="1:9" x14ac:dyDescent="0.25">
      <c r="A764">
        <v>1763</v>
      </c>
      <c r="B764" t="s">
        <v>6465</v>
      </c>
      <c r="C764" t="s">
        <v>6218</v>
      </c>
      <c r="D764" s="3">
        <v>15065</v>
      </c>
      <c r="E764" t="s">
        <v>6097</v>
      </c>
      <c r="F764" t="s">
        <v>9745</v>
      </c>
      <c r="G764" t="s">
        <v>9746</v>
      </c>
      <c r="H764" t="s">
        <v>9747</v>
      </c>
      <c r="I764" t="s">
        <v>9748</v>
      </c>
    </row>
    <row r="765" spans="1:9" x14ac:dyDescent="0.25">
      <c r="A765">
        <v>1764</v>
      </c>
      <c r="B765" t="s">
        <v>6082</v>
      </c>
      <c r="C765" t="s">
        <v>9749</v>
      </c>
      <c r="D765" s="3">
        <v>29371</v>
      </c>
      <c r="E765" t="s">
        <v>6084</v>
      </c>
      <c r="F765" t="s">
        <v>9750</v>
      </c>
      <c r="G765" t="s">
        <v>9751</v>
      </c>
      <c r="H765" t="s">
        <v>9752</v>
      </c>
      <c r="I765" t="s">
        <v>9753</v>
      </c>
    </row>
    <row r="766" spans="1:9" x14ac:dyDescent="0.25">
      <c r="A766">
        <v>1765</v>
      </c>
      <c r="B766" t="s">
        <v>6538</v>
      </c>
      <c r="C766" t="s">
        <v>9754</v>
      </c>
      <c r="D766" s="3">
        <v>8722</v>
      </c>
      <c r="E766" t="s">
        <v>6084</v>
      </c>
      <c r="F766" t="s">
        <v>9755</v>
      </c>
      <c r="G766" t="s">
        <v>9756</v>
      </c>
      <c r="H766" t="s">
        <v>9757</v>
      </c>
      <c r="I766" t="s">
        <v>9758</v>
      </c>
    </row>
    <row r="767" spans="1:9" x14ac:dyDescent="0.25">
      <c r="A767">
        <v>1766</v>
      </c>
      <c r="B767" t="s">
        <v>6500</v>
      </c>
      <c r="C767" t="s">
        <v>6931</v>
      </c>
      <c r="D767" s="3">
        <v>27519</v>
      </c>
      <c r="E767" t="s">
        <v>6097</v>
      </c>
      <c r="F767" t="s">
        <v>9759</v>
      </c>
      <c r="G767" t="s">
        <v>9760</v>
      </c>
      <c r="H767" t="s">
        <v>9761</v>
      </c>
      <c r="I767" t="s">
        <v>9762</v>
      </c>
    </row>
    <row r="768" spans="1:9" x14ac:dyDescent="0.25">
      <c r="A768">
        <v>1767</v>
      </c>
      <c r="B768" t="s">
        <v>6108</v>
      </c>
      <c r="C768" t="s">
        <v>6476</v>
      </c>
      <c r="D768" s="3">
        <v>35903</v>
      </c>
      <c r="E768" t="s">
        <v>6084</v>
      </c>
      <c r="F768" t="s">
        <v>9763</v>
      </c>
      <c r="G768" t="s">
        <v>9764</v>
      </c>
      <c r="H768" t="s">
        <v>9765</v>
      </c>
      <c r="I768" t="s">
        <v>9766</v>
      </c>
    </row>
    <row r="769" spans="1:9" x14ac:dyDescent="0.25">
      <c r="A769">
        <v>1768</v>
      </c>
      <c r="B769" t="s">
        <v>7311</v>
      </c>
      <c r="C769" t="s">
        <v>7561</v>
      </c>
      <c r="D769" s="3">
        <v>25402</v>
      </c>
      <c r="E769" t="s">
        <v>6097</v>
      </c>
      <c r="F769" t="s">
        <v>9767</v>
      </c>
      <c r="G769" t="s">
        <v>9768</v>
      </c>
      <c r="H769" t="s">
        <v>9769</v>
      </c>
      <c r="I769" t="s">
        <v>9770</v>
      </c>
    </row>
    <row r="770" spans="1:9" x14ac:dyDescent="0.25">
      <c r="A770">
        <v>1769</v>
      </c>
      <c r="B770" t="s">
        <v>6930</v>
      </c>
      <c r="C770" t="s">
        <v>6460</v>
      </c>
      <c r="D770" s="3">
        <v>16666</v>
      </c>
      <c r="E770" t="s">
        <v>6097</v>
      </c>
      <c r="F770" t="s">
        <v>9771</v>
      </c>
      <c r="G770" t="s">
        <v>9772</v>
      </c>
      <c r="H770" t="s">
        <v>9773</v>
      </c>
      <c r="I770" t="s">
        <v>9774</v>
      </c>
    </row>
    <row r="771" spans="1:9" x14ac:dyDescent="0.25">
      <c r="A771">
        <v>1770</v>
      </c>
      <c r="B771" t="s">
        <v>6291</v>
      </c>
      <c r="C771" t="s">
        <v>9775</v>
      </c>
      <c r="D771" s="3">
        <v>13305</v>
      </c>
      <c r="E771" t="s">
        <v>6097</v>
      </c>
      <c r="F771" t="s">
        <v>9776</v>
      </c>
      <c r="G771" t="s">
        <v>9777</v>
      </c>
      <c r="H771">
        <f>1-472-202-2284</f>
        <v>-2957</v>
      </c>
      <c r="I771" t="s">
        <v>9778</v>
      </c>
    </row>
    <row r="772" spans="1:9" x14ac:dyDescent="0.25">
      <c r="A772">
        <v>1771</v>
      </c>
      <c r="B772" t="s">
        <v>6756</v>
      </c>
      <c r="C772" t="s">
        <v>6194</v>
      </c>
      <c r="D772" s="3">
        <v>16528</v>
      </c>
      <c r="E772" t="s">
        <v>6084</v>
      </c>
      <c r="F772" t="s">
        <v>9779</v>
      </c>
      <c r="G772" t="s">
        <v>9780</v>
      </c>
      <c r="H772">
        <v>3639757650</v>
      </c>
      <c r="I772" t="s">
        <v>9781</v>
      </c>
    </row>
    <row r="773" spans="1:9" x14ac:dyDescent="0.25">
      <c r="A773">
        <v>1772</v>
      </c>
      <c r="B773" t="s">
        <v>9782</v>
      </c>
      <c r="C773" t="s">
        <v>9783</v>
      </c>
      <c r="D773" s="3">
        <v>27912</v>
      </c>
      <c r="E773" t="s">
        <v>6084</v>
      </c>
      <c r="F773" t="s">
        <v>9784</v>
      </c>
      <c r="G773" t="s">
        <v>9785</v>
      </c>
      <c r="H773" t="s">
        <v>9786</v>
      </c>
      <c r="I773" t="s">
        <v>9787</v>
      </c>
    </row>
    <row r="774" spans="1:9" x14ac:dyDescent="0.25">
      <c r="A774">
        <v>1773</v>
      </c>
      <c r="B774" t="s">
        <v>7982</v>
      </c>
      <c r="C774" t="s">
        <v>6252</v>
      </c>
      <c r="D774" s="3">
        <v>30419</v>
      </c>
      <c r="E774" t="s">
        <v>6097</v>
      </c>
      <c r="F774" t="s">
        <v>9788</v>
      </c>
      <c r="G774" t="s">
        <v>9789</v>
      </c>
      <c r="H774" t="s">
        <v>9790</v>
      </c>
      <c r="I774" t="s">
        <v>9791</v>
      </c>
    </row>
    <row r="775" spans="1:9" x14ac:dyDescent="0.25">
      <c r="A775">
        <v>1774</v>
      </c>
      <c r="B775" t="s">
        <v>7777</v>
      </c>
      <c r="C775" t="s">
        <v>6398</v>
      </c>
      <c r="D775" s="3">
        <v>21706</v>
      </c>
      <c r="E775" t="s">
        <v>6084</v>
      </c>
      <c r="F775" t="s">
        <v>9792</v>
      </c>
      <c r="G775" t="s">
        <v>9793</v>
      </c>
      <c r="H775" t="s">
        <v>9794</v>
      </c>
      <c r="I775" t="s">
        <v>9795</v>
      </c>
    </row>
    <row r="776" spans="1:9" x14ac:dyDescent="0.25">
      <c r="A776">
        <v>1775</v>
      </c>
      <c r="B776" t="s">
        <v>6217</v>
      </c>
      <c r="C776" t="s">
        <v>7457</v>
      </c>
      <c r="D776" s="3">
        <v>34238</v>
      </c>
      <c r="E776" t="s">
        <v>6084</v>
      </c>
      <c r="F776" t="s">
        <v>9796</v>
      </c>
      <c r="G776" t="s">
        <v>9797</v>
      </c>
      <c r="H776" t="s">
        <v>9798</v>
      </c>
      <c r="I776" t="s">
        <v>9799</v>
      </c>
    </row>
    <row r="777" spans="1:9" x14ac:dyDescent="0.25">
      <c r="A777">
        <v>1776</v>
      </c>
      <c r="B777" t="s">
        <v>6639</v>
      </c>
      <c r="C777" t="s">
        <v>9800</v>
      </c>
      <c r="D777" s="3">
        <v>21648</v>
      </c>
      <c r="E777" t="s">
        <v>6097</v>
      </c>
      <c r="F777" t="s">
        <v>9801</v>
      </c>
      <c r="G777" t="s">
        <v>9802</v>
      </c>
      <c r="H777" t="s">
        <v>9803</v>
      </c>
      <c r="I777" t="s">
        <v>9804</v>
      </c>
    </row>
    <row r="778" spans="1:9" x14ac:dyDescent="0.25">
      <c r="A778">
        <v>1777</v>
      </c>
      <c r="B778" t="s">
        <v>6611</v>
      </c>
      <c r="C778" t="s">
        <v>6426</v>
      </c>
      <c r="D778" s="3">
        <v>13297</v>
      </c>
      <c r="E778" t="s">
        <v>6084</v>
      </c>
      <c r="F778" t="s">
        <v>9805</v>
      </c>
      <c r="G778" t="s">
        <v>9806</v>
      </c>
      <c r="H778" t="s">
        <v>9807</v>
      </c>
      <c r="I778" t="s">
        <v>9808</v>
      </c>
    </row>
    <row r="779" spans="1:9" x14ac:dyDescent="0.25">
      <c r="A779">
        <v>1778</v>
      </c>
      <c r="B779" t="s">
        <v>7166</v>
      </c>
      <c r="C779" t="s">
        <v>7452</v>
      </c>
      <c r="D779" s="3">
        <v>17495</v>
      </c>
      <c r="E779" t="s">
        <v>6097</v>
      </c>
      <c r="F779" t="s">
        <v>9809</v>
      </c>
      <c r="G779" t="s">
        <v>9810</v>
      </c>
      <c r="H779" t="s">
        <v>9811</v>
      </c>
      <c r="I779" t="s">
        <v>9812</v>
      </c>
    </row>
    <row r="780" spans="1:9" x14ac:dyDescent="0.25">
      <c r="A780">
        <v>1779</v>
      </c>
      <c r="B780" t="s">
        <v>6978</v>
      </c>
      <c r="C780" t="s">
        <v>9813</v>
      </c>
      <c r="D780" s="3">
        <v>24877</v>
      </c>
      <c r="E780" t="s">
        <v>6084</v>
      </c>
      <c r="F780" t="s">
        <v>9814</v>
      </c>
      <c r="G780" t="s">
        <v>9815</v>
      </c>
      <c r="H780" t="s">
        <v>9816</v>
      </c>
      <c r="I780" t="s">
        <v>9817</v>
      </c>
    </row>
    <row r="781" spans="1:9" x14ac:dyDescent="0.25">
      <c r="A781">
        <v>1780</v>
      </c>
      <c r="B781" t="s">
        <v>6565</v>
      </c>
      <c r="C781" t="s">
        <v>8517</v>
      </c>
      <c r="D781" s="3">
        <v>38486</v>
      </c>
      <c r="E781" t="s">
        <v>6097</v>
      </c>
      <c r="F781" t="s">
        <v>9818</v>
      </c>
      <c r="G781" t="s">
        <v>9819</v>
      </c>
      <c r="H781" t="s">
        <v>9820</v>
      </c>
      <c r="I781" t="s">
        <v>9821</v>
      </c>
    </row>
    <row r="782" spans="1:9" x14ac:dyDescent="0.25">
      <c r="A782">
        <v>1781</v>
      </c>
      <c r="B782" t="s">
        <v>6819</v>
      </c>
      <c r="C782" t="s">
        <v>7659</v>
      </c>
      <c r="D782" s="3">
        <v>6866</v>
      </c>
      <c r="E782" t="s">
        <v>6084</v>
      </c>
      <c r="F782" t="s">
        <v>9822</v>
      </c>
      <c r="G782" t="s">
        <v>9823</v>
      </c>
      <c r="H782" t="s">
        <v>9824</v>
      </c>
      <c r="I782" t="s">
        <v>9825</v>
      </c>
    </row>
    <row r="783" spans="1:9" x14ac:dyDescent="0.25">
      <c r="A783">
        <v>1782</v>
      </c>
      <c r="B783" t="s">
        <v>6217</v>
      </c>
      <c r="C783" t="s">
        <v>8697</v>
      </c>
      <c r="D783" s="3">
        <v>19114</v>
      </c>
      <c r="E783" t="s">
        <v>6084</v>
      </c>
      <c r="F783" t="s">
        <v>9826</v>
      </c>
      <c r="G783" t="s">
        <v>9827</v>
      </c>
      <c r="H783" t="s">
        <v>9828</v>
      </c>
      <c r="I783" t="s">
        <v>9829</v>
      </c>
    </row>
    <row r="784" spans="1:9" x14ac:dyDescent="0.25">
      <c r="A784">
        <v>1783</v>
      </c>
      <c r="B784" t="s">
        <v>7621</v>
      </c>
      <c r="C784" t="s">
        <v>8413</v>
      </c>
      <c r="D784" s="3">
        <v>25762</v>
      </c>
      <c r="E784" t="s">
        <v>6084</v>
      </c>
      <c r="F784" t="s">
        <v>9830</v>
      </c>
      <c r="G784" t="s">
        <v>9831</v>
      </c>
      <c r="H784" t="s">
        <v>9832</v>
      </c>
      <c r="I784" t="s">
        <v>9833</v>
      </c>
    </row>
    <row r="785" spans="1:9" x14ac:dyDescent="0.25">
      <c r="A785">
        <v>1784</v>
      </c>
      <c r="B785" t="s">
        <v>6138</v>
      </c>
      <c r="C785" t="s">
        <v>9834</v>
      </c>
      <c r="D785" s="3">
        <v>14530</v>
      </c>
      <c r="E785" t="s">
        <v>6084</v>
      </c>
      <c r="F785" t="s">
        <v>9835</v>
      </c>
      <c r="G785" t="s">
        <v>9836</v>
      </c>
      <c r="H785">
        <v>8829639308</v>
      </c>
      <c r="I785" t="s">
        <v>9837</v>
      </c>
    </row>
    <row r="786" spans="1:9" x14ac:dyDescent="0.25">
      <c r="A786">
        <v>1785</v>
      </c>
      <c r="B786" t="s">
        <v>6448</v>
      </c>
      <c r="C786" t="s">
        <v>9838</v>
      </c>
      <c r="D786" s="3">
        <v>24425</v>
      </c>
      <c r="E786" t="s">
        <v>6097</v>
      </c>
      <c r="F786" t="s">
        <v>9839</v>
      </c>
      <c r="G786" t="s">
        <v>9840</v>
      </c>
      <c r="H786" t="s">
        <v>9841</v>
      </c>
      <c r="I786" t="s">
        <v>9842</v>
      </c>
    </row>
    <row r="787" spans="1:9" x14ac:dyDescent="0.25">
      <c r="A787">
        <v>1786</v>
      </c>
      <c r="B787" t="s">
        <v>6527</v>
      </c>
      <c r="C787" t="s">
        <v>6311</v>
      </c>
      <c r="D787" s="3">
        <v>5432</v>
      </c>
      <c r="E787" t="s">
        <v>6097</v>
      </c>
      <c r="F787" t="s">
        <v>9843</v>
      </c>
      <c r="G787" t="s">
        <v>9844</v>
      </c>
      <c r="H787" t="s">
        <v>9845</v>
      </c>
      <c r="I787" t="s">
        <v>9846</v>
      </c>
    </row>
    <row r="788" spans="1:9" x14ac:dyDescent="0.25">
      <c r="A788">
        <v>1787</v>
      </c>
      <c r="B788" t="s">
        <v>9847</v>
      </c>
      <c r="C788" t="s">
        <v>9848</v>
      </c>
      <c r="D788" s="3">
        <v>6876</v>
      </c>
      <c r="E788" t="s">
        <v>6097</v>
      </c>
      <c r="F788" t="s">
        <v>9849</v>
      </c>
      <c r="G788" t="s">
        <v>9850</v>
      </c>
      <c r="H788" t="s">
        <v>9851</v>
      </c>
      <c r="I788" t="s">
        <v>9852</v>
      </c>
    </row>
    <row r="789" spans="1:9" x14ac:dyDescent="0.25">
      <c r="A789">
        <v>1788</v>
      </c>
      <c r="B789" t="s">
        <v>6339</v>
      </c>
      <c r="C789" t="s">
        <v>9853</v>
      </c>
      <c r="D789" s="3">
        <v>21546</v>
      </c>
      <c r="E789" t="s">
        <v>6084</v>
      </c>
      <c r="F789" t="s">
        <v>9854</v>
      </c>
      <c r="G789" t="s">
        <v>9855</v>
      </c>
      <c r="H789" t="s">
        <v>9856</v>
      </c>
      <c r="I789" t="s">
        <v>9857</v>
      </c>
    </row>
    <row r="790" spans="1:9" x14ac:dyDescent="0.25">
      <c r="A790">
        <v>1789</v>
      </c>
      <c r="B790" t="s">
        <v>9858</v>
      </c>
      <c r="C790" t="s">
        <v>6991</v>
      </c>
      <c r="D790" s="3">
        <v>37720</v>
      </c>
      <c r="E790" t="s">
        <v>6097</v>
      </c>
      <c r="F790" t="s">
        <v>9859</v>
      </c>
      <c r="G790" t="s">
        <v>9860</v>
      </c>
      <c r="H790" t="s">
        <v>9861</v>
      </c>
      <c r="I790" t="s">
        <v>9862</v>
      </c>
    </row>
    <row r="791" spans="1:9" x14ac:dyDescent="0.25">
      <c r="A791">
        <v>1790</v>
      </c>
      <c r="B791" t="s">
        <v>7537</v>
      </c>
      <c r="C791" t="s">
        <v>9863</v>
      </c>
      <c r="D791" s="3">
        <v>11437</v>
      </c>
      <c r="E791" t="s">
        <v>6097</v>
      </c>
      <c r="F791" t="s">
        <v>9864</v>
      </c>
      <c r="G791" t="s">
        <v>9865</v>
      </c>
      <c r="H791">
        <f>1-943-545-2274</f>
        <v>-3761</v>
      </c>
      <c r="I791" t="s">
        <v>9866</v>
      </c>
    </row>
    <row r="792" spans="1:9" x14ac:dyDescent="0.25">
      <c r="A792">
        <v>1791</v>
      </c>
      <c r="B792" t="s">
        <v>6199</v>
      </c>
      <c r="C792" t="s">
        <v>9867</v>
      </c>
      <c r="D792" s="3">
        <v>15799</v>
      </c>
      <c r="E792" t="s">
        <v>6097</v>
      </c>
      <c r="F792" t="s">
        <v>9868</v>
      </c>
      <c r="G792" t="s">
        <v>9869</v>
      </c>
      <c r="H792" t="s">
        <v>9870</v>
      </c>
      <c r="I792" t="s">
        <v>9871</v>
      </c>
    </row>
    <row r="793" spans="1:9" x14ac:dyDescent="0.25">
      <c r="A793">
        <v>1792</v>
      </c>
      <c r="B793" t="s">
        <v>7528</v>
      </c>
      <c r="C793" t="s">
        <v>7649</v>
      </c>
      <c r="D793" s="3">
        <v>9217</v>
      </c>
      <c r="E793" t="s">
        <v>6097</v>
      </c>
      <c r="F793" t="s">
        <v>9872</v>
      </c>
      <c r="G793" t="s">
        <v>9873</v>
      </c>
      <c r="H793" t="s">
        <v>9874</v>
      </c>
      <c r="I793" t="s">
        <v>9875</v>
      </c>
    </row>
    <row r="794" spans="1:9" x14ac:dyDescent="0.25">
      <c r="A794">
        <v>1793</v>
      </c>
      <c r="B794" t="s">
        <v>7456</v>
      </c>
      <c r="C794" t="s">
        <v>9876</v>
      </c>
      <c r="D794" s="3">
        <v>40888</v>
      </c>
      <c r="E794" t="s">
        <v>6084</v>
      </c>
      <c r="F794" t="s">
        <v>9877</v>
      </c>
      <c r="G794" t="s">
        <v>9878</v>
      </c>
      <c r="H794">
        <f>1-536-927-3561</f>
        <v>-5023</v>
      </c>
      <c r="I794" t="s">
        <v>9879</v>
      </c>
    </row>
    <row r="795" spans="1:9" x14ac:dyDescent="0.25">
      <c r="A795">
        <v>1794</v>
      </c>
      <c r="B795" t="s">
        <v>9603</v>
      </c>
      <c r="C795" t="s">
        <v>6741</v>
      </c>
      <c r="D795" s="3">
        <v>20485</v>
      </c>
      <c r="E795" t="s">
        <v>6097</v>
      </c>
      <c r="F795" t="s">
        <v>9880</v>
      </c>
      <c r="G795" t="s">
        <v>9881</v>
      </c>
      <c r="H795">
        <v>3429185926</v>
      </c>
      <c r="I795" t="s">
        <v>9882</v>
      </c>
    </row>
    <row r="796" spans="1:9" x14ac:dyDescent="0.25">
      <c r="A796">
        <v>1795</v>
      </c>
      <c r="B796" t="s">
        <v>9662</v>
      </c>
      <c r="C796" t="s">
        <v>6890</v>
      </c>
      <c r="D796" s="3">
        <v>19576</v>
      </c>
      <c r="E796" t="s">
        <v>6097</v>
      </c>
      <c r="F796" t="s">
        <v>9883</v>
      </c>
      <c r="G796" t="s">
        <v>9884</v>
      </c>
      <c r="H796" t="s">
        <v>9885</v>
      </c>
      <c r="I796" t="s">
        <v>9886</v>
      </c>
    </row>
    <row r="797" spans="1:9" x14ac:dyDescent="0.25">
      <c r="A797">
        <v>1796</v>
      </c>
      <c r="B797" t="s">
        <v>9110</v>
      </c>
      <c r="C797" t="s">
        <v>9887</v>
      </c>
      <c r="D797" s="3">
        <v>34378</v>
      </c>
      <c r="E797" t="s">
        <v>6097</v>
      </c>
      <c r="F797" t="s">
        <v>9888</v>
      </c>
      <c r="G797" t="s">
        <v>9889</v>
      </c>
      <c r="H797">
        <v>2092475569</v>
      </c>
      <c r="I797" t="s">
        <v>9890</v>
      </c>
    </row>
    <row r="798" spans="1:9" x14ac:dyDescent="0.25">
      <c r="A798">
        <v>1797</v>
      </c>
      <c r="B798" t="s">
        <v>9891</v>
      </c>
      <c r="C798" t="s">
        <v>7468</v>
      </c>
      <c r="D798" s="3">
        <v>23305</v>
      </c>
      <c r="E798" t="s">
        <v>6097</v>
      </c>
      <c r="F798" t="s">
        <v>9892</v>
      </c>
      <c r="G798" t="s">
        <v>9893</v>
      </c>
      <c r="H798">
        <v>5356801361</v>
      </c>
      <c r="I798" t="s">
        <v>9894</v>
      </c>
    </row>
    <row r="799" spans="1:9" x14ac:dyDescent="0.25">
      <c r="A799">
        <v>1798</v>
      </c>
      <c r="B799" t="s">
        <v>6267</v>
      </c>
      <c r="C799" t="s">
        <v>9895</v>
      </c>
      <c r="D799" s="3">
        <v>28716</v>
      </c>
      <c r="E799" t="s">
        <v>6084</v>
      </c>
      <c r="F799" t="s">
        <v>9896</v>
      </c>
      <c r="G799" t="s">
        <v>9897</v>
      </c>
      <c r="H799" t="s">
        <v>9898</v>
      </c>
      <c r="I799" t="s">
        <v>9899</v>
      </c>
    </row>
    <row r="800" spans="1:9" x14ac:dyDescent="0.25">
      <c r="A800">
        <v>1799</v>
      </c>
      <c r="B800" t="s">
        <v>6942</v>
      </c>
      <c r="C800" t="s">
        <v>8971</v>
      </c>
      <c r="D800" s="3">
        <v>34772</v>
      </c>
      <c r="E800" t="s">
        <v>6084</v>
      </c>
      <c r="F800" t="s">
        <v>9900</v>
      </c>
      <c r="G800" t="s">
        <v>9901</v>
      </c>
      <c r="H800" t="s">
        <v>9902</v>
      </c>
      <c r="I800" t="s">
        <v>9903</v>
      </c>
    </row>
    <row r="801" spans="1:9" x14ac:dyDescent="0.25">
      <c r="A801">
        <v>1800</v>
      </c>
      <c r="B801" t="s">
        <v>6538</v>
      </c>
      <c r="C801" t="s">
        <v>6380</v>
      </c>
      <c r="D801" s="3">
        <v>29886</v>
      </c>
      <c r="E801" t="s">
        <v>6084</v>
      </c>
      <c r="F801" t="s">
        <v>9904</v>
      </c>
      <c r="G801" t="s">
        <v>9905</v>
      </c>
      <c r="H801" t="s">
        <v>9906</v>
      </c>
      <c r="I801" t="s">
        <v>9907</v>
      </c>
    </row>
    <row r="802" spans="1:9" x14ac:dyDescent="0.25">
      <c r="A802">
        <v>1801</v>
      </c>
      <c r="B802" t="s">
        <v>7456</v>
      </c>
      <c r="C802" t="s">
        <v>6173</v>
      </c>
      <c r="D802" s="3">
        <v>30230</v>
      </c>
      <c r="E802" t="s">
        <v>6084</v>
      </c>
      <c r="F802" t="s">
        <v>9908</v>
      </c>
      <c r="G802" t="s">
        <v>9909</v>
      </c>
      <c r="H802">
        <v>9899304324</v>
      </c>
      <c r="I802" t="s">
        <v>9910</v>
      </c>
    </row>
    <row r="803" spans="1:9" x14ac:dyDescent="0.25">
      <c r="A803">
        <v>1802</v>
      </c>
      <c r="B803" t="s">
        <v>6611</v>
      </c>
      <c r="C803" t="s">
        <v>9911</v>
      </c>
      <c r="D803" s="3">
        <v>31913</v>
      </c>
      <c r="E803" t="s">
        <v>6084</v>
      </c>
      <c r="F803" t="s">
        <v>9912</v>
      </c>
      <c r="G803" t="s">
        <v>9913</v>
      </c>
      <c r="H803" t="s">
        <v>9914</v>
      </c>
      <c r="I803" t="s">
        <v>9915</v>
      </c>
    </row>
    <row r="804" spans="1:9" x14ac:dyDescent="0.25">
      <c r="A804">
        <v>1803</v>
      </c>
      <c r="B804" t="s">
        <v>9916</v>
      </c>
      <c r="C804" t="s">
        <v>7473</v>
      </c>
      <c r="D804" s="3">
        <v>35163</v>
      </c>
      <c r="E804" t="s">
        <v>6084</v>
      </c>
      <c r="F804" t="s">
        <v>9917</v>
      </c>
      <c r="G804" t="s">
        <v>9918</v>
      </c>
      <c r="H804" t="s">
        <v>9919</v>
      </c>
      <c r="I804" t="s">
        <v>9920</v>
      </c>
    </row>
    <row r="805" spans="1:9" x14ac:dyDescent="0.25">
      <c r="A805">
        <v>1804</v>
      </c>
      <c r="B805" t="s">
        <v>9921</v>
      </c>
      <c r="C805" t="s">
        <v>9922</v>
      </c>
      <c r="D805" s="3">
        <v>27222</v>
      </c>
      <c r="E805" t="s">
        <v>6084</v>
      </c>
      <c r="F805" t="s">
        <v>9923</v>
      </c>
      <c r="G805" t="s">
        <v>9924</v>
      </c>
      <c r="H805" t="s">
        <v>9925</v>
      </c>
      <c r="I805" t="s">
        <v>9926</v>
      </c>
    </row>
    <row r="806" spans="1:9" x14ac:dyDescent="0.25">
      <c r="A806">
        <v>1805</v>
      </c>
      <c r="B806" t="s">
        <v>6425</v>
      </c>
      <c r="C806" t="s">
        <v>6773</v>
      </c>
      <c r="D806" s="3">
        <v>8235</v>
      </c>
      <c r="E806" t="s">
        <v>6097</v>
      </c>
      <c r="F806" t="s">
        <v>9927</v>
      </c>
      <c r="G806" t="s">
        <v>9928</v>
      </c>
      <c r="H806" t="s">
        <v>9929</v>
      </c>
      <c r="I806" t="s">
        <v>9930</v>
      </c>
    </row>
    <row r="807" spans="1:9" x14ac:dyDescent="0.25">
      <c r="A807">
        <v>1806</v>
      </c>
      <c r="B807" t="s">
        <v>7899</v>
      </c>
      <c r="C807" t="s">
        <v>7972</v>
      </c>
      <c r="D807" s="3">
        <v>9215</v>
      </c>
      <c r="E807" t="s">
        <v>6097</v>
      </c>
      <c r="F807" t="s">
        <v>9931</v>
      </c>
      <c r="G807" t="s">
        <v>9932</v>
      </c>
      <c r="H807">
        <v>8735548651</v>
      </c>
      <c r="I807" t="s">
        <v>9933</v>
      </c>
    </row>
    <row r="808" spans="1:9" x14ac:dyDescent="0.25">
      <c r="A808">
        <v>1807</v>
      </c>
      <c r="B808" t="s">
        <v>8707</v>
      </c>
      <c r="C808" t="s">
        <v>7743</v>
      </c>
      <c r="D808" s="3">
        <v>13514</v>
      </c>
      <c r="E808" t="s">
        <v>6097</v>
      </c>
      <c r="F808" t="s">
        <v>9934</v>
      </c>
      <c r="G808" t="s">
        <v>9935</v>
      </c>
      <c r="H808">
        <v>9446428340</v>
      </c>
      <c r="I808" t="s">
        <v>9936</v>
      </c>
    </row>
    <row r="809" spans="1:9" x14ac:dyDescent="0.25">
      <c r="A809">
        <v>1808</v>
      </c>
      <c r="B809" t="s">
        <v>9937</v>
      </c>
      <c r="C809" t="s">
        <v>8139</v>
      </c>
      <c r="D809" s="3">
        <v>39249</v>
      </c>
      <c r="E809" t="s">
        <v>6097</v>
      </c>
      <c r="F809" t="s">
        <v>9938</v>
      </c>
      <c r="G809" t="s">
        <v>9939</v>
      </c>
      <c r="H809" t="s">
        <v>9940</v>
      </c>
      <c r="I809" t="s">
        <v>9941</v>
      </c>
    </row>
    <row r="810" spans="1:9" x14ac:dyDescent="0.25">
      <c r="A810">
        <v>1809</v>
      </c>
      <c r="B810" t="s">
        <v>7836</v>
      </c>
      <c r="C810" t="s">
        <v>7031</v>
      </c>
      <c r="D810" s="3">
        <v>30248</v>
      </c>
      <c r="E810" t="s">
        <v>6084</v>
      </c>
      <c r="F810" t="s">
        <v>9942</v>
      </c>
      <c r="G810" t="s">
        <v>9943</v>
      </c>
      <c r="H810" t="s">
        <v>9944</v>
      </c>
      <c r="I810" t="s">
        <v>9945</v>
      </c>
    </row>
    <row r="811" spans="1:9" x14ac:dyDescent="0.25">
      <c r="A811">
        <v>1810</v>
      </c>
      <c r="B811" t="s">
        <v>6217</v>
      </c>
      <c r="C811" t="s">
        <v>7848</v>
      </c>
      <c r="D811" s="3">
        <v>9059</v>
      </c>
      <c r="E811" t="s">
        <v>6084</v>
      </c>
      <c r="F811" t="s">
        <v>9946</v>
      </c>
      <c r="G811" t="s">
        <v>9947</v>
      </c>
      <c r="H811" t="s">
        <v>9948</v>
      </c>
      <c r="I811" t="s">
        <v>9949</v>
      </c>
    </row>
    <row r="812" spans="1:9" x14ac:dyDescent="0.25">
      <c r="A812">
        <v>1811</v>
      </c>
      <c r="B812" t="s">
        <v>9086</v>
      </c>
      <c r="C812" t="s">
        <v>9950</v>
      </c>
      <c r="D812" s="3">
        <v>31776</v>
      </c>
      <c r="E812" t="s">
        <v>6084</v>
      </c>
      <c r="F812" t="s">
        <v>9951</v>
      </c>
      <c r="G812" t="s">
        <v>9952</v>
      </c>
      <c r="H812" t="s">
        <v>9953</v>
      </c>
      <c r="I812" t="s">
        <v>9954</v>
      </c>
    </row>
    <row r="813" spans="1:9" x14ac:dyDescent="0.25">
      <c r="A813">
        <v>1812</v>
      </c>
      <c r="B813" t="s">
        <v>9955</v>
      </c>
      <c r="C813" t="s">
        <v>7743</v>
      </c>
      <c r="D813" s="3">
        <v>4007</v>
      </c>
      <c r="E813" t="s">
        <v>6097</v>
      </c>
      <c r="F813" t="s">
        <v>9956</v>
      </c>
      <c r="G813" t="s">
        <v>9957</v>
      </c>
      <c r="H813" t="s">
        <v>9958</v>
      </c>
      <c r="I813" t="s">
        <v>9959</v>
      </c>
    </row>
    <row r="814" spans="1:9" x14ac:dyDescent="0.25">
      <c r="A814">
        <v>1813</v>
      </c>
      <c r="B814" t="s">
        <v>9960</v>
      </c>
      <c r="C814" t="s">
        <v>9961</v>
      </c>
      <c r="D814" s="3">
        <v>29735</v>
      </c>
      <c r="E814" t="s">
        <v>6097</v>
      </c>
      <c r="F814" t="s">
        <v>9962</v>
      </c>
      <c r="G814" t="s">
        <v>9963</v>
      </c>
      <c r="H814">
        <f>1-837-283-3395</f>
        <v>-4514</v>
      </c>
      <c r="I814" t="s">
        <v>9964</v>
      </c>
    </row>
    <row r="815" spans="1:9" x14ac:dyDescent="0.25">
      <c r="A815">
        <v>1814</v>
      </c>
      <c r="B815" t="s">
        <v>6403</v>
      </c>
      <c r="C815" t="s">
        <v>6895</v>
      </c>
      <c r="D815" s="3">
        <v>8663</v>
      </c>
      <c r="E815" t="s">
        <v>6097</v>
      </c>
      <c r="F815" t="s">
        <v>9965</v>
      </c>
      <c r="G815" t="s">
        <v>9966</v>
      </c>
      <c r="H815" t="s">
        <v>9967</v>
      </c>
      <c r="I815" t="s">
        <v>9968</v>
      </c>
    </row>
    <row r="816" spans="1:9" x14ac:dyDescent="0.25">
      <c r="A816">
        <v>1815</v>
      </c>
      <c r="B816" t="s">
        <v>9969</v>
      </c>
      <c r="C816" t="s">
        <v>7906</v>
      </c>
      <c r="D816" s="3">
        <v>10118</v>
      </c>
      <c r="E816" t="s">
        <v>6097</v>
      </c>
      <c r="F816" t="s">
        <v>9970</v>
      </c>
      <c r="G816" t="s">
        <v>9971</v>
      </c>
      <c r="H816" t="s">
        <v>9972</v>
      </c>
      <c r="I816" t="s">
        <v>9973</v>
      </c>
    </row>
    <row r="817" spans="1:9" x14ac:dyDescent="0.25">
      <c r="A817">
        <v>1816</v>
      </c>
      <c r="B817" t="s">
        <v>8099</v>
      </c>
      <c r="C817" t="s">
        <v>6296</v>
      </c>
      <c r="D817" s="3">
        <v>20597</v>
      </c>
      <c r="E817" t="s">
        <v>6097</v>
      </c>
      <c r="F817" t="s">
        <v>9974</v>
      </c>
      <c r="G817" t="s">
        <v>9975</v>
      </c>
      <c r="H817" t="s">
        <v>9976</v>
      </c>
      <c r="I817" t="s">
        <v>9977</v>
      </c>
    </row>
    <row r="818" spans="1:9" x14ac:dyDescent="0.25">
      <c r="A818">
        <v>1817</v>
      </c>
      <c r="B818" t="s">
        <v>6126</v>
      </c>
      <c r="C818" t="s">
        <v>6102</v>
      </c>
      <c r="D818" s="3">
        <v>40308</v>
      </c>
      <c r="E818" t="s">
        <v>6084</v>
      </c>
      <c r="F818" t="s">
        <v>9978</v>
      </c>
      <c r="G818" t="s">
        <v>9979</v>
      </c>
      <c r="H818" t="s">
        <v>9980</v>
      </c>
      <c r="I818" t="s">
        <v>9981</v>
      </c>
    </row>
    <row r="819" spans="1:9" x14ac:dyDescent="0.25">
      <c r="A819">
        <v>1818</v>
      </c>
      <c r="B819" t="s">
        <v>9982</v>
      </c>
      <c r="C819" t="s">
        <v>8466</v>
      </c>
      <c r="D819" s="3">
        <v>30237</v>
      </c>
      <c r="E819" t="s">
        <v>6097</v>
      </c>
      <c r="F819" t="s">
        <v>9983</v>
      </c>
      <c r="G819" t="s">
        <v>9984</v>
      </c>
      <c r="H819" t="s">
        <v>9985</v>
      </c>
      <c r="I819" t="s">
        <v>9986</v>
      </c>
    </row>
    <row r="820" spans="1:9" x14ac:dyDescent="0.25">
      <c r="A820">
        <v>1819</v>
      </c>
      <c r="B820" t="s">
        <v>9969</v>
      </c>
      <c r="C820" t="s">
        <v>9987</v>
      </c>
      <c r="D820" s="3">
        <v>11239</v>
      </c>
      <c r="E820" t="s">
        <v>6097</v>
      </c>
      <c r="F820" t="s">
        <v>9988</v>
      </c>
      <c r="G820" t="s">
        <v>9989</v>
      </c>
      <c r="H820">
        <v>2373740451</v>
      </c>
      <c r="I820" t="s">
        <v>9990</v>
      </c>
    </row>
    <row r="821" spans="1:9" x14ac:dyDescent="0.25">
      <c r="A821">
        <v>1820</v>
      </c>
      <c r="B821" t="s">
        <v>8762</v>
      </c>
      <c r="C821" t="s">
        <v>6410</v>
      </c>
      <c r="D821" s="3">
        <v>24867</v>
      </c>
      <c r="E821" t="s">
        <v>6084</v>
      </c>
      <c r="F821" t="s">
        <v>9991</v>
      </c>
      <c r="G821" t="s">
        <v>9992</v>
      </c>
      <c r="H821" t="s">
        <v>9993</v>
      </c>
      <c r="I821" t="s">
        <v>9994</v>
      </c>
    </row>
    <row r="822" spans="1:9" x14ac:dyDescent="0.25">
      <c r="A822">
        <v>1821</v>
      </c>
      <c r="B822" t="s">
        <v>9995</v>
      </c>
      <c r="C822" t="s">
        <v>6995</v>
      </c>
      <c r="D822" s="3">
        <v>29308</v>
      </c>
      <c r="E822" t="s">
        <v>6084</v>
      </c>
      <c r="F822" t="s">
        <v>9996</v>
      </c>
      <c r="G822" t="s">
        <v>9997</v>
      </c>
      <c r="H822" t="s">
        <v>9998</v>
      </c>
      <c r="I822" t="s">
        <v>9999</v>
      </c>
    </row>
    <row r="823" spans="1:9" x14ac:dyDescent="0.25">
      <c r="A823">
        <v>1822</v>
      </c>
      <c r="B823" t="s">
        <v>6409</v>
      </c>
      <c r="C823" t="s">
        <v>7207</v>
      </c>
      <c r="D823" s="3">
        <v>25869</v>
      </c>
      <c r="E823" t="s">
        <v>6097</v>
      </c>
      <c r="F823" t="s">
        <v>10000</v>
      </c>
      <c r="G823" t="s">
        <v>10001</v>
      </c>
      <c r="H823" t="s">
        <v>10002</v>
      </c>
      <c r="I823" t="s">
        <v>10003</v>
      </c>
    </row>
    <row r="824" spans="1:9" x14ac:dyDescent="0.25">
      <c r="A824">
        <v>1823</v>
      </c>
      <c r="B824" t="s">
        <v>10004</v>
      </c>
      <c r="C824" t="s">
        <v>6836</v>
      </c>
      <c r="D824" s="3">
        <v>24084</v>
      </c>
      <c r="E824" t="s">
        <v>6084</v>
      </c>
      <c r="F824" t="s">
        <v>10005</v>
      </c>
      <c r="G824" t="s">
        <v>10006</v>
      </c>
      <c r="H824" t="s">
        <v>10007</v>
      </c>
      <c r="I824" t="s">
        <v>10008</v>
      </c>
    </row>
    <row r="825" spans="1:9" x14ac:dyDescent="0.25">
      <c r="A825">
        <v>1824</v>
      </c>
      <c r="B825" t="s">
        <v>6538</v>
      </c>
      <c r="C825" t="s">
        <v>7772</v>
      </c>
      <c r="D825" s="3">
        <v>41625</v>
      </c>
      <c r="E825" t="s">
        <v>6084</v>
      </c>
      <c r="F825" t="s">
        <v>10009</v>
      </c>
      <c r="G825" t="s">
        <v>10010</v>
      </c>
      <c r="H825" t="s">
        <v>10011</v>
      </c>
      <c r="I825" t="s">
        <v>10012</v>
      </c>
    </row>
    <row r="826" spans="1:9" x14ac:dyDescent="0.25">
      <c r="A826">
        <v>1825</v>
      </c>
      <c r="B826" t="s">
        <v>10013</v>
      </c>
      <c r="C826" t="s">
        <v>6273</v>
      </c>
      <c r="D826" s="3">
        <v>5555</v>
      </c>
      <c r="E826" t="s">
        <v>6084</v>
      </c>
      <c r="F826" t="s">
        <v>10014</v>
      </c>
      <c r="G826" t="s">
        <v>10015</v>
      </c>
      <c r="H826" t="s">
        <v>10016</v>
      </c>
      <c r="I826" t="s">
        <v>10017</v>
      </c>
    </row>
    <row r="827" spans="1:9" x14ac:dyDescent="0.25">
      <c r="A827">
        <v>1826</v>
      </c>
      <c r="B827" t="s">
        <v>6120</v>
      </c>
      <c r="C827" t="s">
        <v>10018</v>
      </c>
      <c r="D827" s="3">
        <v>41473</v>
      </c>
      <c r="E827" t="s">
        <v>6097</v>
      </c>
      <c r="F827" t="s">
        <v>10019</v>
      </c>
      <c r="G827" t="s">
        <v>10020</v>
      </c>
      <c r="H827" t="s">
        <v>10021</v>
      </c>
      <c r="I827" t="s">
        <v>10022</v>
      </c>
    </row>
    <row r="828" spans="1:9" x14ac:dyDescent="0.25">
      <c r="A828">
        <v>1827</v>
      </c>
      <c r="B828" t="s">
        <v>6611</v>
      </c>
      <c r="C828" t="s">
        <v>7273</v>
      </c>
      <c r="D828" s="3">
        <v>11102</v>
      </c>
      <c r="E828" t="s">
        <v>6084</v>
      </c>
      <c r="F828" t="s">
        <v>10023</v>
      </c>
      <c r="G828" t="s">
        <v>10024</v>
      </c>
      <c r="H828" t="s">
        <v>10025</v>
      </c>
      <c r="I828" t="s">
        <v>10026</v>
      </c>
    </row>
    <row r="829" spans="1:9" x14ac:dyDescent="0.25">
      <c r="A829">
        <v>1828</v>
      </c>
      <c r="B829" t="s">
        <v>6150</v>
      </c>
      <c r="C829" t="s">
        <v>10027</v>
      </c>
      <c r="D829" s="3">
        <v>24724</v>
      </c>
      <c r="E829" t="s">
        <v>6097</v>
      </c>
      <c r="F829" t="s">
        <v>10028</v>
      </c>
      <c r="G829" t="s">
        <v>10029</v>
      </c>
      <c r="H829" t="s">
        <v>10030</v>
      </c>
      <c r="I829" t="s">
        <v>10031</v>
      </c>
    </row>
    <row r="830" spans="1:9" x14ac:dyDescent="0.25">
      <c r="A830">
        <v>1829</v>
      </c>
      <c r="B830" t="s">
        <v>6150</v>
      </c>
      <c r="C830" t="s">
        <v>8525</v>
      </c>
      <c r="D830" s="3">
        <v>29177</v>
      </c>
      <c r="E830" t="s">
        <v>6097</v>
      </c>
      <c r="F830" t="s">
        <v>10032</v>
      </c>
      <c r="G830" t="s">
        <v>10033</v>
      </c>
      <c r="H830" t="s">
        <v>10034</v>
      </c>
      <c r="I830" t="s">
        <v>10035</v>
      </c>
    </row>
    <row r="831" spans="1:9" x14ac:dyDescent="0.25">
      <c r="A831">
        <v>1830</v>
      </c>
      <c r="B831" t="s">
        <v>6205</v>
      </c>
      <c r="C831" t="s">
        <v>6364</v>
      </c>
      <c r="D831" s="3">
        <v>41094</v>
      </c>
      <c r="E831" t="s">
        <v>6097</v>
      </c>
      <c r="F831" t="s">
        <v>10036</v>
      </c>
      <c r="G831" t="s">
        <v>10037</v>
      </c>
      <c r="H831" t="s">
        <v>10038</v>
      </c>
      <c r="I831" t="s">
        <v>10039</v>
      </c>
    </row>
    <row r="832" spans="1:9" x14ac:dyDescent="0.25">
      <c r="A832">
        <v>1831</v>
      </c>
      <c r="B832" t="s">
        <v>6697</v>
      </c>
      <c r="C832" t="s">
        <v>10040</v>
      </c>
      <c r="D832" s="3">
        <v>19762</v>
      </c>
      <c r="E832" t="s">
        <v>6097</v>
      </c>
      <c r="F832" t="s">
        <v>10041</v>
      </c>
      <c r="G832" t="s">
        <v>10042</v>
      </c>
      <c r="H832" t="s">
        <v>10043</v>
      </c>
      <c r="I832" t="s">
        <v>10044</v>
      </c>
    </row>
    <row r="833" spans="1:9" x14ac:dyDescent="0.25">
      <c r="A833">
        <v>1832</v>
      </c>
      <c r="B833" t="s">
        <v>10045</v>
      </c>
      <c r="C833" t="s">
        <v>7716</v>
      </c>
      <c r="D833" s="3">
        <v>26404</v>
      </c>
      <c r="E833" t="s">
        <v>6097</v>
      </c>
      <c r="F833" t="s">
        <v>10046</v>
      </c>
      <c r="G833" t="s">
        <v>10047</v>
      </c>
      <c r="H833" t="s">
        <v>10048</v>
      </c>
      <c r="I833" t="s">
        <v>10049</v>
      </c>
    </row>
    <row r="834" spans="1:9" x14ac:dyDescent="0.25">
      <c r="A834">
        <v>1833</v>
      </c>
      <c r="B834" t="s">
        <v>6730</v>
      </c>
      <c r="C834" t="s">
        <v>6410</v>
      </c>
      <c r="D834" s="3">
        <v>41311</v>
      </c>
      <c r="E834" t="s">
        <v>6097</v>
      </c>
      <c r="F834" t="s">
        <v>10050</v>
      </c>
      <c r="G834" t="s">
        <v>10051</v>
      </c>
      <c r="H834" t="s">
        <v>10052</v>
      </c>
      <c r="I834" t="s">
        <v>10053</v>
      </c>
    </row>
    <row r="835" spans="1:9" x14ac:dyDescent="0.25">
      <c r="A835">
        <v>1834</v>
      </c>
      <c r="B835" t="s">
        <v>9847</v>
      </c>
      <c r="C835" t="s">
        <v>7837</v>
      </c>
      <c r="D835" s="3">
        <v>25914</v>
      </c>
      <c r="E835" t="s">
        <v>6097</v>
      </c>
      <c r="F835" t="s">
        <v>10054</v>
      </c>
      <c r="G835" t="s">
        <v>10055</v>
      </c>
      <c r="H835" t="s">
        <v>10056</v>
      </c>
      <c r="I835" t="s">
        <v>10057</v>
      </c>
    </row>
    <row r="836" spans="1:9" x14ac:dyDescent="0.25">
      <c r="A836">
        <v>1835</v>
      </c>
      <c r="B836" t="s">
        <v>6522</v>
      </c>
      <c r="C836" t="s">
        <v>10058</v>
      </c>
      <c r="D836" s="3">
        <v>12907</v>
      </c>
      <c r="E836" t="s">
        <v>6097</v>
      </c>
      <c r="F836" t="s">
        <v>10059</v>
      </c>
      <c r="G836" t="s">
        <v>10060</v>
      </c>
      <c r="H836" t="s">
        <v>10061</v>
      </c>
      <c r="I836" t="s">
        <v>10062</v>
      </c>
    </row>
    <row r="837" spans="1:9" x14ac:dyDescent="0.25">
      <c r="A837">
        <v>1836</v>
      </c>
      <c r="B837" t="s">
        <v>6339</v>
      </c>
      <c r="C837" t="s">
        <v>6340</v>
      </c>
      <c r="D837" s="3">
        <v>39397</v>
      </c>
      <c r="E837" t="s">
        <v>6084</v>
      </c>
      <c r="F837" t="s">
        <v>10063</v>
      </c>
      <c r="G837" t="s">
        <v>10064</v>
      </c>
      <c r="H837" t="s">
        <v>10065</v>
      </c>
      <c r="I837" t="s">
        <v>10066</v>
      </c>
    </row>
    <row r="838" spans="1:9" x14ac:dyDescent="0.25">
      <c r="A838">
        <v>1837</v>
      </c>
      <c r="B838" t="s">
        <v>10067</v>
      </c>
      <c r="C838" t="s">
        <v>10068</v>
      </c>
      <c r="D838" s="3">
        <v>35172</v>
      </c>
      <c r="E838" t="s">
        <v>6084</v>
      </c>
      <c r="F838" t="s">
        <v>10069</v>
      </c>
      <c r="G838" t="s">
        <v>10070</v>
      </c>
      <c r="H838" t="s">
        <v>10071</v>
      </c>
      <c r="I838" t="s">
        <v>10072</v>
      </c>
    </row>
    <row r="839" spans="1:9" x14ac:dyDescent="0.25">
      <c r="A839">
        <v>1838</v>
      </c>
      <c r="B839" t="s">
        <v>7836</v>
      </c>
      <c r="C839" t="s">
        <v>8196</v>
      </c>
      <c r="D839" s="3">
        <v>7089</v>
      </c>
      <c r="E839" t="s">
        <v>6084</v>
      </c>
      <c r="F839" t="s">
        <v>10073</v>
      </c>
      <c r="G839" t="s">
        <v>10074</v>
      </c>
      <c r="H839">
        <v>6477692327</v>
      </c>
      <c r="I839" t="s">
        <v>10075</v>
      </c>
    </row>
    <row r="840" spans="1:9" x14ac:dyDescent="0.25">
      <c r="A840">
        <v>1839</v>
      </c>
      <c r="B840" t="s">
        <v>10076</v>
      </c>
      <c r="C840" t="s">
        <v>9572</v>
      </c>
      <c r="D840" s="3">
        <v>15551</v>
      </c>
      <c r="E840" t="s">
        <v>6097</v>
      </c>
      <c r="F840" t="s">
        <v>10077</v>
      </c>
      <c r="G840" t="s">
        <v>10078</v>
      </c>
      <c r="H840" t="s">
        <v>10079</v>
      </c>
      <c r="I840" t="s">
        <v>10080</v>
      </c>
    </row>
    <row r="841" spans="1:9" x14ac:dyDescent="0.25">
      <c r="A841">
        <v>1840</v>
      </c>
      <c r="B841" t="s">
        <v>6633</v>
      </c>
      <c r="C841" t="s">
        <v>6814</v>
      </c>
      <c r="D841" s="3">
        <v>35810</v>
      </c>
      <c r="E841" t="s">
        <v>6084</v>
      </c>
      <c r="F841" t="s">
        <v>10081</v>
      </c>
      <c r="G841" t="s">
        <v>10082</v>
      </c>
      <c r="H841" t="s">
        <v>10083</v>
      </c>
      <c r="I841" t="s">
        <v>10084</v>
      </c>
    </row>
    <row r="842" spans="1:9" x14ac:dyDescent="0.25">
      <c r="A842">
        <v>1841</v>
      </c>
      <c r="B842" t="s">
        <v>10085</v>
      </c>
      <c r="C842" t="s">
        <v>10086</v>
      </c>
      <c r="D842" s="3">
        <v>34968</v>
      </c>
      <c r="E842" t="s">
        <v>6097</v>
      </c>
      <c r="F842" t="s">
        <v>10087</v>
      </c>
      <c r="G842" t="s">
        <v>10088</v>
      </c>
      <c r="H842" t="s">
        <v>10089</v>
      </c>
      <c r="I842" t="s">
        <v>10090</v>
      </c>
    </row>
    <row r="843" spans="1:9" x14ac:dyDescent="0.25">
      <c r="A843">
        <v>1842</v>
      </c>
      <c r="B843" t="s">
        <v>9326</v>
      </c>
      <c r="C843" t="s">
        <v>6501</v>
      </c>
      <c r="D843" s="3">
        <v>8240</v>
      </c>
      <c r="E843" t="s">
        <v>6097</v>
      </c>
      <c r="F843" t="s">
        <v>10091</v>
      </c>
      <c r="G843" t="s">
        <v>10092</v>
      </c>
      <c r="H843" t="s">
        <v>10093</v>
      </c>
      <c r="I843" t="s">
        <v>10094</v>
      </c>
    </row>
    <row r="844" spans="1:9" x14ac:dyDescent="0.25">
      <c r="A844">
        <v>1843</v>
      </c>
      <c r="B844" t="s">
        <v>6205</v>
      </c>
      <c r="C844" t="s">
        <v>6895</v>
      </c>
      <c r="D844" s="3">
        <v>4865</v>
      </c>
      <c r="E844" t="s">
        <v>6097</v>
      </c>
      <c r="F844" t="s">
        <v>10095</v>
      </c>
      <c r="G844" t="s">
        <v>10096</v>
      </c>
      <c r="H844" t="s">
        <v>10097</v>
      </c>
      <c r="I844" t="s">
        <v>10098</v>
      </c>
    </row>
    <row r="845" spans="1:9" x14ac:dyDescent="0.25">
      <c r="A845">
        <v>1844</v>
      </c>
      <c r="B845" t="s">
        <v>7062</v>
      </c>
      <c r="C845" t="s">
        <v>6115</v>
      </c>
      <c r="D845" s="3">
        <v>8132</v>
      </c>
      <c r="E845" t="s">
        <v>6097</v>
      </c>
      <c r="F845" t="s">
        <v>10099</v>
      </c>
      <c r="G845" t="s">
        <v>10100</v>
      </c>
      <c r="H845" t="s">
        <v>10101</v>
      </c>
      <c r="I845" t="s">
        <v>10102</v>
      </c>
    </row>
    <row r="846" spans="1:9" x14ac:dyDescent="0.25">
      <c r="A846">
        <v>1845</v>
      </c>
      <c r="B846" t="s">
        <v>6697</v>
      </c>
      <c r="C846" t="s">
        <v>8068</v>
      </c>
      <c r="D846" s="3">
        <v>29661</v>
      </c>
      <c r="E846" t="s">
        <v>6097</v>
      </c>
      <c r="F846" t="s">
        <v>10103</v>
      </c>
      <c r="G846" t="s">
        <v>10104</v>
      </c>
      <c r="H846" t="s">
        <v>10105</v>
      </c>
      <c r="I846" t="s">
        <v>10106</v>
      </c>
    </row>
    <row r="847" spans="1:9" x14ac:dyDescent="0.25">
      <c r="A847">
        <v>1846</v>
      </c>
      <c r="B847" t="s">
        <v>6173</v>
      </c>
      <c r="C847" t="s">
        <v>9132</v>
      </c>
      <c r="D847" s="3">
        <v>3305</v>
      </c>
      <c r="E847" t="s">
        <v>6084</v>
      </c>
      <c r="F847" t="s">
        <v>10107</v>
      </c>
      <c r="G847" t="s">
        <v>10108</v>
      </c>
      <c r="H847" t="s">
        <v>10109</v>
      </c>
      <c r="I847" t="s">
        <v>10110</v>
      </c>
    </row>
    <row r="848" spans="1:9" x14ac:dyDescent="0.25">
      <c r="A848">
        <v>1847</v>
      </c>
      <c r="B848" t="s">
        <v>7119</v>
      </c>
      <c r="C848" t="s">
        <v>10111</v>
      </c>
      <c r="D848" s="3">
        <v>44494</v>
      </c>
      <c r="E848" t="s">
        <v>6097</v>
      </c>
      <c r="F848" t="s">
        <v>10112</v>
      </c>
      <c r="G848" t="s">
        <v>10113</v>
      </c>
      <c r="H848" t="s">
        <v>10114</v>
      </c>
      <c r="I848" t="s">
        <v>10115</v>
      </c>
    </row>
    <row r="849" spans="1:9" x14ac:dyDescent="0.25">
      <c r="A849">
        <v>1848</v>
      </c>
      <c r="B849" t="s">
        <v>10116</v>
      </c>
      <c r="C849" t="s">
        <v>6471</v>
      </c>
      <c r="D849" s="3">
        <v>33418</v>
      </c>
      <c r="E849" t="s">
        <v>6084</v>
      </c>
      <c r="F849" t="s">
        <v>10117</v>
      </c>
      <c r="G849" t="s">
        <v>10118</v>
      </c>
      <c r="H849" t="s">
        <v>10119</v>
      </c>
      <c r="I849" t="s">
        <v>10120</v>
      </c>
    </row>
    <row r="850" spans="1:9" x14ac:dyDescent="0.25">
      <c r="A850">
        <v>1849</v>
      </c>
      <c r="B850" t="s">
        <v>7939</v>
      </c>
      <c r="C850" t="s">
        <v>10121</v>
      </c>
      <c r="D850" s="3">
        <v>25982</v>
      </c>
      <c r="E850" t="s">
        <v>6084</v>
      </c>
      <c r="F850" t="s">
        <v>10122</v>
      </c>
      <c r="G850" t="s">
        <v>10123</v>
      </c>
      <c r="H850" t="s">
        <v>10124</v>
      </c>
      <c r="I850" t="s">
        <v>10125</v>
      </c>
    </row>
    <row r="851" spans="1:9" x14ac:dyDescent="0.25">
      <c r="A851">
        <v>1850</v>
      </c>
      <c r="B851" t="s">
        <v>6948</v>
      </c>
      <c r="C851" t="s">
        <v>6814</v>
      </c>
      <c r="D851" s="3">
        <v>24582</v>
      </c>
      <c r="E851" t="s">
        <v>6097</v>
      </c>
      <c r="F851" t="s">
        <v>10126</v>
      </c>
      <c r="G851" t="s">
        <v>10127</v>
      </c>
      <c r="H851" t="s">
        <v>10128</v>
      </c>
      <c r="I851" t="s">
        <v>10129</v>
      </c>
    </row>
    <row r="852" spans="1:9" x14ac:dyDescent="0.25">
      <c r="A852">
        <v>1851</v>
      </c>
      <c r="B852" t="s">
        <v>10130</v>
      </c>
      <c r="C852" t="s">
        <v>8196</v>
      </c>
      <c r="D852" s="3">
        <v>13812</v>
      </c>
      <c r="E852" t="s">
        <v>6084</v>
      </c>
      <c r="F852" t="s">
        <v>10131</v>
      </c>
      <c r="G852" t="s">
        <v>10132</v>
      </c>
      <c r="H852" t="s">
        <v>10133</v>
      </c>
      <c r="I852" t="s">
        <v>10134</v>
      </c>
    </row>
    <row r="853" spans="1:9" x14ac:dyDescent="0.25">
      <c r="A853">
        <v>1852</v>
      </c>
      <c r="B853" t="s">
        <v>10135</v>
      </c>
      <c r="C853" t="s">
        <v>8561</v>
      </c>
      <c r="D853" s="3">
        <v>22021</v>
      </c>
      <c r="E853" t="s">
        <v>6097</v>
      </c>
      <c r="F853" t="s">
        <v>10136</v>
      </c>
      <c r="G853" t="s">
        <v>10137</v>
      </c>
      <c r="H853" t="s">
        <v>10138</v>
      </c>
      <c r="I853" t="s">
        <v>10139</v>
      </c>
    </row>
    <row r="854" spans="1:9" x14ac:dyDescent="0.25">
      <c r="A854">
        <v>1853</v>
      </c>
      <c r="B854" t="s">
        <v>7198</v>
      </c>
      <c r="C854" t="s">
        <v>7649</v>
      </c>
      <c r="D854" s="3">
        <v>39846</v>
      </c>
      <c r="E854" t="s">
        <v>6084</v>
      </c>
      <c r="F854" t="s">
        <v>10140</v>
      </c>
      <c r="G854" t="s">
        <v>10141</v>
      </c>
      <c r="H854" t="s">
        <v>10142</v>
      </c>
      <c r="I854" t="s">
        <v>10143</v>
      </c>
    </row>
    <row r="855" spans="1:9" x14ac:dyDescent="0.25">
      <c r="A855">
        <v>1854</v>
      </c>
      <c r="B855" t="s">
        <v>6936</v>
      </c>
      <c r="C855" t="s">
        <v>6115</v>
      </c>
      <c r="D855" s="3">
        <v>16801</v>
      </c>
      <c r="E855" t="s">
        <v>6084</v>
      </c>
      <c r="F855" t="s">
        <v>10144</v>
      </c>
      <c r="G855" t="s">
        <v>10145</v>
      </c>
      <c r="H855" t="s">
        <v>10146</v>
      </c>
      <c r="I855" t="s">
        <v>10147</v>
      </c>
    </row>
    <row r="856" spans="1:9" x14ac:dyDescent="0.25">
      <c r="A856">
        <v>1855</v>
      </c>
      <c r="B856" t="s">
        <v>9891</v>
      </c>
      <c r="C856" t="s">
        <v>6102</v>
      </c>
      <c r="D856" s="3">
        <v>20855</v>
      </c>
      <c r="E856" t="s">
        <v>6097</v>
      </c>
      <c r="F856" t="s">
        <v>10148</v>
      </c>
      <c r="G856" t="s">
        <v>10149</v>
      </c>
      <c r="H856" t="s">
        <v>10150</v>
      </c>
      <c r="I856" t="s">
        <v>10151</v>
      </c>
    </row>
    <row r="857" spans="1:9" x14ac:dyDescent="0.25">
      <c r="A857">
        <v>1856</v>
      </c>
      <c r="B857" t="s">
        <v>6272</v>
      </c>
      <c r="C857" t="s">
        <v>6476</v>
      </c>
      <c r="D857" s="3">
        <v>22344</v>
      </c>
      <c r="E857" t="s">
        <v>6097</v>
      </c>
      <c r="F857" t="s">
        <v>10152</v>
      </c>
      <c r="G857" t="s">
        <v>10153</v>
      </c>
      <c r="H857" t="s">
        <v>10154</v>
      </c>
      <c r="I857" t="s">
        <v>10155</v>
      </c>
    </row>
    <row r="858" spans="1:9" x14ac:dyDescent="0.25">
      <c r="A858">
        <v>1857</v>
      </c>
      <c r="B858" t="s">
        <v>9357</v>
      </c>
      <c r="C858" t="s">
        <v>10156</v>
      </c>
      <c r="D858" s="3">
        <v>28123</v>
      </c>
      <c r="E858" t="s">
        <v>6097</v>
      </c>
      <c r="F858" t="s">
        <v>10157</v>
      </c>
      <c r="G858" t="s">
        <v>10158</v>
      </c>
      <c r="H858" t="s">
        <v>10159</v>
      </c>
      <c r="I858" t="s">
        <v>10160</v>
      </c>
    </row>
    <row r="859" spans="1:9" x14ac:dyDescent="0.25">
      <c r="A859">
        <v>1858</v>
      </c>
      <c r="B859" t="s">
        <v>7161</v>
      </c>
      <c r="C859" t="s">
        <v>8525</v>
      </c>
      <c r="D859" s="3">
        <v>24202</v>
      </c>
      <c r="E859" t="s">
        <v>6084</v>
      </c>
      <c r="F859" t="s">
        <v>10161</v>
      </c>
      <c r="G859" t="s">
        <v>10162</v>
      </c>
      <c r="H859" t="s">
        <v>10163</v>
      </c>
      <c r="I859" t="s">
        <v>10164</v>
      </c>
    </row>
    <row r="860" spans="1:9" x14ac:dyDescent="0.25">
      <c r="A860">
        <v>1859</v>
      </c>
      <c r="B860" t="s">
        <v>6089</v>
      </c>
      <c r="C860" t="s">
        <v>6895</v>
      </c>
      <c r="D860" s="3">
        <v>37614</v>
      </c>
      <c r="E860" t="s">
        <v>6084</v>
      </c>
      <c r="F860" t="s">
        <v>10165</v>
      </c>
      <c r="G860" t="s">
        <v>10166</v>
      </c>
      <c r="H860">
        <v>2725159425</v>
      </c>
      <c r="I860" t="s">
        <v>10167</v>
      </c>
    </row>
    <row r="861" spans="1:9" x14ac:dyDescent="0.25">
      <c r="A861">
        <v>1860</v>
      </c>
      <c r="B861" t="s">
        <v>6291</v>
      </c>
      <c r="C861" t="s">
        <v>6426</v>
      </c>
      <c r="D861" s="3">
        <v>33014</v>
      </c>
      <c r="E861" t="s">
        <v>6097</v>
      </c>
      <c r="F861" t="s">
        <v>10168</v>
      </c>
      <c r="G861" t="s">
        <v>10169</v>
      </c>
      <c r="H861" t="s">
        <v>10170</v>
      </c>
      <c r="I861" t="s">
        <v>10171</v>
      </c>
    </row>
    <row r="862" spans="1:9" x14ac:dyDescent="0.25">
      <c r="A862">
        <v>1861</v>
      </c>
      <c r="B862" t="s">
        <v>7836</v>
      </c>
      <c r="C862" t="s">
        <v>6431</v>
      </c>
      <c r="D862" s="3">
        <v>18480</v>
      </c>
      <c r="E862" t="s">
        <v>6084</v>
      </c>
      <c r="F862" t="s">
        <v>10172</v>
      </c>
      <c r="G862" t="s">
        <v>10173</v>
      </c>
      <c r="H862" t="s">
        <v>10174</v>
      </c>
      <c r="I862" t="s">
        <v>10175</v>
      </c>
    </row>
    <row r="863" spans="1:9" x14ac:dyDescent="0.25">
      <c r="A863">
        <v>1862</v>
      </c>
      <c r="B863" t="s">
        <v>7528</v>
      </c>
      <c r="C863" t="s">
        <v>10176</v>
      </c>
      <c r="D863" s="3">
        <v>9017</v>
      </c>
      <c r="E863" t="s">
        <v>6097</v>
      </c>
      <c r="F863" t="s">
        <v>10177</v>
      </c>
      <c r="G863" t="s">
        <v>10178</v>
      </c>
      <c r="H863" t="s">
        <v>10179</v>
      </c>
      <c r="I863" t="s">
        <v>10180</v>
      </c>
    </row>
    <row r="864" spans="1:9" x14ac:dyDescent="0.25">
      <c r="A864">
        <v>1863</v>
      </c>
      <c r="B864" t="s">
        <v>6374</v>
      </c>
      <c r="C864" t="s">
        <v>9887</v>
      </c>
      <c r="D864" s="3">
        <v>21759</v>
      </c>
      <c r="E864" t="s">
        <v>6084</v>
      </c>
      <c r="F864" t="s">
        <v>10181</v>
      </c>
      <c r="G864" t="s">
        <v>10182</v>
      </c>
      <c r="H864" t="s">
        <v>10183</v>
      </c>
      <c r="I864" t="s">
        <v>10184</v>
      </c>
    </row>
    <row r="865" spans="1:9" x14ac:dyDescent="0.25">
      <c r="A865">
        <v>1864</v>
      </c>
      <c r="B865" t="s">
        <v>7972</v>
      </c>
      <c r="C865" t="s">
        <v>7068</v>
      </c>
      <c r="D865" s="3">
        <v>16297</v>
      </c>
      <c r="E865" t="s">
        <v>6084</v>
      </c>
      <c r="F865" t="s">
        <v>10185</v>
      </c>
      <c r="G865" t="s">
        <v>10186</v>
      </c>
      <c r="H865" t="s">
        <v>10187</v>
      </c>
      <c r="I865" t="s">
        <v>10188</v>
      </c>
    </row>
    <row r="866" spans="1:9" x14ac:dyDescent="0.25">
      <c r="A866">
        <v>1865</v>
      </c>
      <c r="B866" t="s">
        <v>6212</v>
      </c>
      <c r="C866" t="s">
        <v>8081</v>
      </c>
      <c r="D866" s="3">
        <v>20795</v>
      </c>
      <c r="E866" t="s">
        <v>6084</v>
      </c>
      <c r="F866" t="s">
        <v>10189</v>
      </c>
      <c r="G866" t="s">
        <v>10190</v>
      </c>
      <c r="H866" t="s">
        <v>10191</v>
      </c>
      <c r="I866" t="s">
        <v>10192</v>
      </c>
    </row>
    <row r="867" spans="1:9" x14ac:dyDescent="0.25">
      <c r="A867">
        <v>1866</v>
      </c>
      <c r="B867" t="s">
        <v>6205</v>
      </c>
      <c r="C867" t="s">
        <v>6380</v>
      </c>
      <c r="D867" s="3">
        <v>40395</v>
      </c>
      <c r="E867" t="s">
        <v>6097</v>
      </c>
      <c r="F867" t="s">
        <v>10193</v>
      </c>
      <c r="G867" t="s">
        <v>10194</v>
      </c>
      <c r="H867" t="s">
        <v>10195</v>
      </c>
      <c r="I867" t="s">
        <v>10196</v>
      </c>
    </row>
    <row r="868" spans="1:9" x14ac:dyDescent="0.25">
      <c r="A868">
        <v>1867</v>
      </c>
      <c r="B868" t="s">
        <v>6095</v>
      </c>
      <c r="C868" t="s">
        <v>10197</v>
      </c>
      <c r="D868" s="3">
        <v>18595</v>
      </c>
      <c r="E868" t="s">
        <v>6097</v>
      </c>
      <c r="F868" t="s">
        <v>10198</v>
      </c>
      <c r="G868" t="s">
        <v>10199</v>
      </c>
      <c r="H868" t="s">
        <v>10200</v>
      </c>
      <c r="I868" t="s">
        <v>10201</v>
      </c>
    </row>
    <row r="869" spans="1:9" x14ac:dyDescent="0.25">
      <c r="A869">
        <v>1868</v>
      </c>
      <c r="B869" t="s">
        <v>7993</v>
      </c>
      <c r="C869" t="s">
        <v>10202</v>
      </c>
      <c r="D869" s="3">
        <v>15713</v>
      </c>
      <c r="E869" t="s">
        <v>6097</v>
      </c>
      <c r="F869" t="s">
        <v>10203</v>
      </c>
      <c r="G869" t="s">
        <v>10204</v>
      </c>
      <c r="H869" t="s">
        <v>10205</v>
      </c>
      <c r="I869" t="s">
        <v>10206</v>
      </c>
    </row>
    <row r="870" spans="1:9" x14ac:dyDescent="0.25">
      <c r="A870">
        <v>1869</v>
      </c>
      <c r="B870" t="s">
        <v>7630</v>
      </c>
      <c r="C870" t="s">
        <v>10207</v>
      </c>
      <c r="D870" s="3">
        <v>38551</v>
      </c>
      <c r="E870" t="s">
        <v>6084</v>
      </c>
      <c r="F870" t="s">
        <v>10208</v>
      </c>
      <c r="G870" t="s">
        <v>10209</v>
      </c>
      <c r="H870" t="s">
        <v>10210</v>
      </c>
      <c r="I870" t="s">
        <v>10211</v>
      </c>
    </row>
    <row r="871" spans="1:9" x14ac:dyDescent="0.25">
      <c r="A871">
        <v>1870</v>
      </c>
      <c r="B871" t="s">
        <v>7512</v>
      </c>
      <c r="C871" t="s">
        <v>6601</v>
      </c>
      <c r="D871" s="3">
        <v>19737</v>
      </c>
      <c r="E871" t="s">
        <v>6097</v>
      </c>
      <c r="F871" t="s">
        <v>10212</v>
      </c>
      <c r="G871" t="s">
        <v>10213</v>
      </c>
      <c r="H871" t="s">
        <v>10214</v>
      </c>
      <c r="I871" t="s">
        <v>10215</v>
      </c>
    </row>
    <row r="872" spans="1:9" x14ac:dyDescent="0.25">
      <c r="A872">
        <v>1871</v>
      </c>
      <c r="B872" t="s">
        <v>6392</v>
      </c>
      <c r="C872" t="s">
        <v>8068</v>
      </c>
      <c r="D872" s="3">
        <v>23048</v>
      </c>
      <c r="E872" t="s">
        <v>6097</v>
      </c>
      <c r="F872" t="s">
        <v>10216</v>
      </c>
      <c r="G872" t="s">
        <v>10217</v>
      </c>
      <c r="H872" t="s">
        <v>10218</v>
      </c>
      <c r="I872" t="s">
        <v>10219</v>
      </c>
    </row>
    <row r="873" spans="1:9" x14ac:dyDescent="0.25">
      <c r="A873">
        <v>1872</v>
      </c>
      <c r="B873" t="s">
        <v>10220</v>
      </c>
      <c r="C873" t="s">
        <v>9475</v>
      </c>
      <c r="D873" s="3">
        <v>40339</v>
      </c>
      <c r="E873" t="s">
        <v>6097</v>
      </c>
      <c r="F873" t="s">
        <v>10221</v>
      </c>
      <c r="G873" t="s">
        <v>10222</v>
      </c>
      <c r="H873" t="s">
        <v>10223</v>
      </c>
      <c r="I873" t="s">
        <v>10224</v>
      </c>
    </row>
    <row r="874" spans="1:9" x14ac:dyDescent="0.25">
      <c r="A874">
        <v>1873</v>
      </c>
      <c r="B874" t="s">
        <v>7339</v>
      </c>
      <c r="C874" t="s">
        <v>8339</v>
      </c>
      <c r="D874" s="3">
        <v>5771</v>
      </c>
      <c r="E874" t="s">
        <v>6084</v>
      </c>
      <c r="F874" t="s">
        <v>10225</v>
      </c>
      <c r="G874" t="s">
        <v>10226</v>
      </c>
      <c r="H874" t="s">
        <v>10227</v>
      </c>
      <c r="I874" t="s">
        <v>10228</v>
      </c>
    </row>
    <row r="875" spans="1:9" x14ac:dyDescent="0.25">
      <c r="A875">
        <v>1874</v>
      </c>
      <c r="B875" t="s">
        <v>6217</v>
      </c>
      <c r="C875" t="s">
        <v>6121</v>
      </c>
      <c r="D875" s="3">
        <v>25003</v>
      </c>
      <c r="E875" t="s">
        <v>6084</v>
      </c>
      <c r="F875" t="s">
        <v>10229</v>
      </c>
      <c r="G875" t="s">
        <v>10230</v>
      </c>
      <c r="H875" t="s">
        <v>10231</v>
      </c>
      <c r="I875" t="s">
        <v>10232</v>
      </c>
    </row>
    <row r="876" spans="1:9" x14ac:dyDescent="0.25">
      <c r="A876">
        <v>1875</v>
      </c>
      <c r="B876" t="s">
        <v>6559</v>
      </c>
      <c r="C876" t="s">
        <v>10233</v>
      </c>
      <c r="D876" s="3">
        <v>26207</v>
      </c>
      <c r="E876" t="s">
        <v>6084</v>
      </c>
      <c r="F876" t="s">
        <v>10234</v>
      </c>
      <c r="G876" t="s">
        <v>10235</v>
      </c>
      <c r="H876" t="s">
        <v>10236</v>
      </c>
      <c r="I876" t="s">
        <v>10237</v>
      </c>
    </row>
    <row r="877" spans="1:9" x14ac:dyDescent="0.25">
      <c r="A877">
        <v>1876</v>
      </c>
      <c r="B877" t="s">
        <v>6879</v>
      </c>
      <c r="C877" t="s">
        <v>6895</v>
      </c>
      <c r="D877" s="3">
        <v>38062</v>
      </c>
      <c r="E877" t="s">
        <v>6084</v>
      </c>
      <c r="F877" t="s">
        <v>10238</v>
      </c>
      <c r="G877" t="s">
        <v>8229</v>
      </c>
      <c r="H877" t="s">
        <v>10239</v>
      </c>
      <c r="I877" t="s">
        <v>10240</v>
      </c>
    </row>
    <row r="878" spans="1:9" x14ac:dyDescent="0.25">
      <c r="A878">
        <v>1877</v>
      </c>
      <c r="B878" t="s">
        <v>8652</v>
      </c>
      <c r="C878" t="s">
        <v>6460</v>
      </c>
      <c r="D878" s="3">
        <v>36060</v>
      </c>
      <c r="E878" t="s">
        <v>6097</v>
      </c>
      <c r="F878" t="s">
        <v>10241</v>
      </c>
      <c r="G878" t="s">
        <v>10242</v>
      </c>
      <c r="H878">
        <f>1-530-801-5530</f>
        <v>-6860</v>
      </c>
      <c r="I878" t="s">
        <v>10243</v>
      </c>
    </row>
    <row r="879" spans="1:9" x14ac:dyDescent="0.25">
      <c r="A879">
        <v>1878</v>
      </c>
      <c r="B879" t="s">
        <v>10244</v>
      </c>
      <c r="C879" t="s">
        <v>7727</v>
      </c>
      <c r="D879" s="3">
        <v>30563</v>
      </c>
      <c r="E879" t="s">
        <v>6097</v>
      </c>
      <c r="F879" t="s">
        <v>10245</v>
      </c>
      <c r="G879" t="s">
        <v>10246</v>
      </c>
      <c r="H879" t="s">
        <v>10247</v>
      </c>
      <c r="I879" t="s">
        <v>10248</v>
      </c>
    </row>
    <row r="880" spans="1:9" x14ac:dyDescent="0.25">
      <c r="A880">
        <v>1879</v>
      </c>
      <c r="B880" t="s">
        <v>6543</v>
      </c>
      <c r="C880" t="s">
        <v>6144</v>
      </c>
      <c r="D880" s="3">
        <v>27297</v>
      </c>
      <c r="E880" t="s">
        <v>6097</v>
      </c>
      <c r="F880" t="s">
        <v>10249</v>
      </c>
      <c r="G880" t="s">
        <v>10250</v>
      </c>
      <c r="H880" t="s">
        <v>10251</v>
      </c>
      <c r="I880" t="s">
        <v>10252</v>
      </c>
    </row>
    <row r="881" spans="1:9" x14ac:dyDescent="0.25">
      <c r="A881">
        <v>1880</v>
      </c>
      <c r="B881" t="s">
        <v>7589</v>
      </c>
      <c r="C881" t="s">
        <v>9867</v>
      </c>
      <c r="D881" s="3">
        <v>37644</v>
      </c>
      <c r="E881" t="s">
        <v>6084</v>
      </c>
      <c r="F881" t="s">
        <v>10253</v>
      </c>
      <c r="G881" t="s">
        <v>10254</v>
      </c>
      <c r="H881" t="s">
        <v>10255</v>
      </c>
      <c r="I881" t="s">
        <v>10256</v>
      </c>
    </row>
    <row r="882" spans="1:9" x14ac:dyDescent="0.25">
      <c r="A882">
        <v>1881</v>
      </c>
      <c r="B882" t="s">
        <v>6095</v>
      </c>
      <c r="C882" t="s">
        <v>10257</v>
      </c>
      <c r="D882" s="3">
        <v>13480</v>
      </c>
      <c r="E882" t="s">
        <v>6097</v>
      </c>
      <c r="F882" t="s">
        <v>10258</v>
      </c>
      <c r="G882" t="s">
        <v>10259</v>
      </c>
      <c r="H882" t="s">
        <v>10260</v>
      </c>
      <c r="I882" t="s">
        <v>10261</v>
      </c>
    </row>
    <row r="883" spans="1:9" x14ac:dyDescent="0.25">
      <c r="A883">
        <v>1882</v>
      </c>
      <c r="B883" t="s">
        <v>6397</v>
      </c>
      <c r="C883" t="s">
        <v>6380</v>
      </c>
      <c r="D883" s="3">
        <v>28452</v>
      </c>
      <c r="E883" t="s">
        <v>6097</v>
      </c>
      <c r="F883" t="s">
        <v>10262</v>
      </c>
      <c r="G883" t="s">
        <v>10263</v>
      </c>
      <c r="H883" t="s">
        <v>10264</v>
      </c>
      <c r="I883" t="s">
        <v>10265</v>
      </c>
    </row>
    <row r="884" spans="1:9" x14ac:dyDescent="0.25">
      <c r="A884">
        <v>1883</v>
      </c>
      <c r="B884" t="s">
        <v>6199</v>
      </c>
      <c r="C884" t="s">
        <v>10266</v>
      </c>
      <c r="D884" s="3">
        <v>30633</v>
      </c>
      <c r="E884" t="s">
        <v>6097</v>
      </c>
      <c r="F884" t="s">
        <v>10267</v>
      </c>
      <c r="G884" t="s">
        <v>10268</v>
      </c>
      <c r="H884" t="s">
        <v>10269</v>
      </c>
      <c r="I884" t="s">
        <v>10270</v>
      </c>
    </row>
    <row r="885" spans="1:9" x14ac:dyDescent="0.25">
      <c r="A885">
        <v>1884</v>
      </c>
      <c r="B885" t="s">
        <v>6543</v>
      </c>
      <c r="C885" t="s">
        <v>7263</v>
      </c>
      <c r="D885" s="3">
        <v>8209</v>
      </c>
      <c r="E885" t="s">
        <v>6097</v>
      </c>
      <c r="F885" t="s">
        <v>10271</v>
      </c>
      <c r="G885" t="s">
        <v>10272</v>
      </c>
      <c r="H885" t="s">
        <v>10273</v>
      </c>
      <c r="I885" t="s">
        <v>10274</v>
      </c>
    </row>
    <row r="886" spans="1:9" x14ac:dyDescent="0.25">
      <c r="A886">
        <v>1885</v>
      </c>
      <c r="B886" t="s">
        <v>6391</v>
      </c>
      <c r="C886" t="s">
        <v>6162</v>
      </c>
      <c r="D886" s="3">
        <v>3496</v>
      </c>
      <c r="E886" t="s">
        <v>6097</v>
      </c>
      <c r="F886" t="s">
        <v>10275</v>
      </c>
      <c r="G886" t="s">
        <v>10276</v>
      </c>
      <c r="H886" t="s">
        <v>10277</v>
      </c>
      <c r="I886" t="s">
        <v>10278</v>
      </c>
    </row>
    <row r="887" spans="1:9" x14ac:dyDescent="0.25">
      <c r="A887">
        <v>1886</v>
      </c>
      <c r="B887" t="s">
        <v>6345</v>
      </c>
      <c r="C887" t="s">
        <v>6799</v>
      </c>
      <c r="D887" s="3">
        <v>21727</v>
      </c>
      <c r="E887" t="s">
        <v>6097</v>
      </c>
      <c r="F887" t="s">
        <v>10279</v>
      </c>
      <c r="G887" t="s">
        <v>10280</v>
      </c>
      <c r="H887" t="s">
        <v>10281</v>
      </c>
      <c r="I887" t="s">
        <v>10282</v>
      </c>
    </row>
    <row r="888" spans="1:9" x14ac:dyDescent="0.25">
      <c r="A888">
        <v>1887</v>
      </c>
      <c r="B888" t="s">
        <v>7589</v>
      </c>
      <c r="C888" t="s">
        <v>8009</v>
      </c>
      <c r="D888" s="3">
        <v>22934</v>
      </c>
      <c r="E888" t="s">
        <v>6084</v>
      </c>
      <c r="F888" t="s">
        <v>10283</v>
      </c>
      <c r="G888" t="s">
        <v>10284</v>
      </c>
      <c r="H888" t="s">
        <v>10285</v>
      </c>
      <c r="I888" t="s">
        <v>10286</v>
      </c>
    </row>
    <row r="889" spans="1:9" x14ac:dyDescent="0.25">
      <c r="A889">
        <v>1888</v>
      </c>
      <c r="B889" t="s">
        <v>10287</v>
      </c>
      <c r="C889" t="s">
        <v>10288</v>
      </c>
      <c r="D889" s="3">
        <v>8009</v>
      </c>
      <c r="E889" t="s">
        <v>6097</v>
      </c>
      <c r="F889" t="s">
        <v>10289</v>
      </c>
      <c r="G889" t="s">
        <v>10290</v>
      </c>
      <c r="H889" t="s">
        <v>10291</v>
      </c>
      <c r="I889" t="s">
        <v>10292</v>
      </c>
    </row>
    <row r="890" spans="1:9" x14ac:dyDescent="0.25">
      <c r="A890">
        <v>1889</v>
      </c>
      <c r="B890" t="s">
        <v>9474</v>
      </c>
      <c r="C890" t="s">
        <v>10293</v>
      </c>
      <c r="D890" s="3">
        <v>40786</v>
      </c>
      <c r="E890" t="s">
        <v>6097</v>
      </c>
      <c r="F890" t="s">
        <v>10294</v>
      </c>
      <c r="G890" t="s">
        <v>10295</v>
      </c>
      <c r="H890" t="s">
        <v>10296</v>
      </c>
      <c r="I890" t="s">
        <v>10297</v>
      </c>
    </row>
    <row r="891" spans="1:9" x14ac:dyDescent="0.25">
      <c r="A891">
        <v>1890</v>
      </c>
      <c r="B891" t="s">
        <v>6290</v>
      </c>
      <c r="C891" t="s">
        <v>6162</v>
      </c>
      <c r="D891" s="3">
        <v>20996</v>
      </c>
      <c r="E891" t="s">
        <v>6097</v>
      </c>
      <c r="F891" t="s">
        <v>10298</v>
      </c>
      <c r="G891" t="s">
        <v>10299</v>
      </c>
      <c r="H891" t="s">
        <v>10300</v>
      </c>
      <c r="I891" t="s">
        <v>10301</v>
      </c>
    </row>
    <row r="892" spans="1:9" x14ac:dyDescent="0.25">
      <c r="A892">
        <v>1891</v>
      </c>
      <c r="B892" t="s">
        <v>6339</v>
      </c>
      <c r="C892" t="s">
        <v>10302</v>
      </c>
      <c r="D892" s="3">
        <v>41742</v>
      </c>
      <c r="E892" t="s">
        <v>6084</v>
      </c>
      <c r="F892" t="s">
        <v>10303</v>
      </c>
      <c r="G892" t="s">
        <v>10304</v>
      </c>
      <c r="H892" t="s">
        <v>10305</v>
      </c>
      <c r="I892" t="s">
        <v>10306</v>
      </c>
    </row>
    <row r="893" spans="1:9" x14ac:dyDescent="0.25">
      <c r="A893">
        <v>1892</v>
      </c>
      <c r="B893" t="s">
        <v>10307</v>
      </c>
      <c r="C893" t="s">
        <v>7402</v>
      </c>
      <c r="D893" s="3">
        <v>28683</v>
      </c>
      <c r="E893" t="s">
        <v>6097</v>
      </c>
      <c r="F893" t="s">
        <v>10308</v>
      </c>
      <c r="G893" t="s">
        <v>10309</v>
      </c>
      <c r="H893" t="s">
        <v>10310</v>
      </c>
      <c r="I893" t="s">
        <v>10311</v>
      </c>
    </row>
    <row r="894" spans="1:9" x14ac:dyDescent="0.25">
      <c r="A894">
        <v>1893</v>
      </c>
      <c r="B894" t="s">
        <v>10307</v>
      </c>
      <c r="C894" t="s">
        <v>7489</v>
      </c>
      <c r="D894" s="3">
        <v>11249</v>
      </c>
      <c r="E894" t="s">
        <v>6097</v>
      </c>
      <c r="F894" t="s">
        <v>10312</v>
      </c>
      <c r="G894" t="s">
        <v>10313</v>
      </c>
      <c r="H894" t="s">
        <v>10314</v>
      </c>
      <c r="I894" t="s">
        <v>10315</v>
      </c>
    </row>
    <row r="895" spans="1:9" x14ac:dyDescent="0.25">
      <c r="A895">
        <v>1894</v>
      </c>
      <c r="B895" t="s">
        <v>6697</v>
      </c>
      <c r="C895" t="s">
        <v>8728</v>
      </c>
      <c r="D895" s="3">
        <v>26908</v>
      </c>
      <c r="E895" t="s">
        <v>6097</v>
      </c>
      <c r="F895" t="s">
        <v>10316</v>
      </c>
      <c r="G895" t="s">
        <v>10317</v>
      </c>
      <c r="H895" t="s">
        <v>10318</v>
      </c>
      <c r="I895" t="s">
        <v>10319</v>
      </c>
    </row>
    <row r="896" spans="1:9" x14ac:dyDescent="0.25">
      <c r="A896">
        <v>1895</v>
      </c>
      <c r="B896" t="s">
        <v>10320</v>
      </c>
      <c r="C896" t="s">
        <v>10321</v>
      </c>
      <c r="D896" s="3">
        <v>10046</v>
      </c>
      <c r="E896" t="s">
        <v>6084</v>
      </c>
      <c r="F896" t="s">
        <v>10322</v>
      </c>
      <c r="G896" t="s">
        <v>10323</v>
      </c>
      <c r="H896" t="s">
        <v>10324</v>
      </c>
      <c r="I896" t="s">
        <v>10325</v>
      </c>
    </row>
    <row r="897" spans="1:9" x14ac:dyDescent="0.25">
      <c r="A897">
        <v>1896</v>
      </c>
      <c r="B897" t="s">
        <v>6942</v>
      </c>
      <c r="C897" t="s">
        <v>7052</v>
      </c>
      <c r="D897" s="3">
        <v>17017</v>
      </c>
      <c r="E897" t="s">
        <v>6084</v>
      </c>
      <c r="F897" t="s">
        <v>10326</v>
      </c>
      <c r="G897" t="s">
        <v>10327</v>
      </c>
      <c r="H897" t="s">
        <v>10328</v>
      </c>
      <c r="I897" t="s">
        <v>10329</v>
      </c>
    </row>
    <row r="898" spans="1:9" x14ac:dyDescent="0.25">
      <c r="A898">
        <v>1897</v>
      </c>
      <c r="B898" t="s">
        <v>6425</v>
      </c>
      <c r="C898" t="s">
        <v>8728</v>
      </c>
      <c r="D898" s="3">
        <v>39708</v>
      </c>
      <c r="E898" t="s">
        <v>6097</v>
      </c>
      <c r="F898" t="s">
        <v>10330</v>
      </c>
      <c r="G898" t="s">
        <v>10331</v>
      </c>
      <c r="H898" t="s">
        <v>10332</v>
      </c>
      <c r="I898" t="s">
        <v>10333</v>
      </c>
    </row>
    <row r="899" spans="1:9" x14ac:dyDescent="0.25">
      <c r="A899">
        <v>1898</v>
      </c>
      <c r="B899" t="s">
        <v>6290</v>
      </c>
      <c r="C899" t="s">
        <v>6425</v>
      </c>
      <c r="D899" s="3">
        <v>22794</v>
      </c>
      <c r="E899" t="s">
        <v>6097</v>
      </c>
      <c r="F899" t="s">
        <v>10334</v>
      </c>
      <c r="G899" t="s">
        <v>10335</v>
      </c>
      <c r="H899">
        <f>1-539-206-8547</f>
        <v>-9291</v>
      </c>
      <c r="I899" t="s">
        <v>10336</v>
      </c>
    </row>
    <row r="900" spans="1:9" x14ac:dyDescent="0.25">
      <c r="A900">
        <v>1899</v>
      </c>
      <c r="B900" t="s">
        <v>6095</v>
      </c>
      <c r="C900" t="s">
        <v>8808</v>
      </c>
      <c r="D900" s="3">
        <v>13874</v>
      </c>
      <c r="E900" t="s">
        <v>6097</v>
      </c>
      <c r="F900" t="s">
        <v>10337</v>
      </c>
      <c r="G900" t="s">
        <v>10338</v>
      </c>
      <c r="H900" t="s">
        <v>10339</v>
      </c>
      <c r="I900" t="s">
        <v>10340</v>
      </c>
    </row>
    <row r="901" spans="1:9" x14ac:dyDescent="0.25">
      <c r="A901">
        <v>1900</v>
      </c>
      <c r="B901" t="s">
        <v>6942</v>
      </c>
      <c r="C901" t="s">
        <v>6937</v>
      </c>
      <c r="D901" s="3">
        <v>27497</v>
      </c>
      <c r="E901" t="s">
        <v>6084</v>
      </c>
      <c r="F901" t="s">
        <v>10341</v>
      </c>
      <c r="G901" t="s">
        <v>10342</v>
      </c>
      <c r="H901" t="s">
        <v>10343</v>
      </c>
      <c r="I901" t="s">
        <v>10344</v>
      </c>
    </row>
    <row r="902" spans="1:9" x14ac:dyDescent="0.25">
      <c r="A902">
        <v>1901</v>
      </c>
      <c r="B902" t="s">
        <v>10345</v>
      </c>
      <c r="C902" t="s">
        <v>7837</v>
      </c>
      <c r="D902" s="3">
        <v>6464</v>
      </c>
      <c r="E902" t="s">
        <v>6084</v>
      </c>
      <c r="F902" t="s">
        <v>10346</v>
      </c>
      <c r="G902" t="s">
        <v>10347</v>
      </c>
      <c r="H902" t="s">
        <v>10348</v>
      </c>
      <c r="I902" t="s">
        <v>10349</v>
      </c>
    </row>
    <row r="903" spans="1:9" x14ac:dyDescent="0.25">
      <c r="A903">
        <v>1902</v>
      </c>
      <c r="B903" t="s">
        <v>6156</v>
      </c>
      <c r="C903" t="s">
        <v>10350</v>
      </c>
      <c r="D903" s="3">
        <v>12316</v>
      </c>
      <c r="E903" t="s">
        <v>6084</v>
      </c>
      <c r="F903" t="s">
        <v>10351</v>
      </c>
      <c r="G903" t="s">
        <v>10352</v>
      </c>
      <c r="H903" t="s">
        <v>10353</v>
      </c>
      <c r="I903" t="s">
        <v>10354</v>
      </c>
    </row>
    <row r="904" spans="1:9" x14ac:dyDescent="0.25">
      <c r="A904">
        <v>1903</v>
      </c>
      <c r="B904" t="s">
        <v>10355</v>
      </c>
      <c r="C904" t="s">
        <v>10356</v>
      </c>
      <c r="D904" s="3">
        <v>27189</v>
      </c>
      <c r="E904" t="s">
        <v>6097</v>
      </c>
      <c r="F904" t="s">
        <v>10357</v>
      </c>
      <c r="G904" t="s">
        <v>10358</v>
      </c>
      <c r="H904" t="s">
        <v>10359</v>
      </c>
      <c r="I904" t="s">
        <v>10360</v>
      </c>
    </row>
    <row r="905" spans="1:9" x14ac:dyDescent="0.25">
      <c r="A905">
        <v>1904</v>
      </c>
      <c r="B905" t="s">
        <v>8907</v>
      </c>
      <c r="C905" t="s">
        <v>7900</v>
      </c>
      <c r="D905" s="3">
        <v>8862</v>
      </c>
      <c r="E905" t="s">
        <v>6084</v>
      </c>
      <c r="F905" t="s">
        <v>10361</v>
      </c>
      <c r="G905" t="s">
        <v>10362</v>
      </c>
      <c r="H905" t="s">
        <v>10363</v>
      </c>
      <c r="I905" t="s">
        <v>10364</v>
      </c>
    </row>
    <row r="906" spans="1:9" x14ac:dyDescent="0.25">
      <c r="A906">
        <v>1905</v>
      </c>
      <c r="B906" t="s">
        <v>6108</v>
      </c>
      <c r="C906" t="s">
        <v>6741</v>
      </c>
      <c r="D906" s="3">
        <v>41956</v>
      </c>
      <c r="E906" t="s">
        <v>6084</v>
      </c>
      <c r="F906" t="s">
        <v>10365</v>
      </c>
      <c r="G906" t="s">
        <v>10366</v>
      </c>
      <c r="H906" t="s">
        <v>10367</v>
      </c>
      <c r="I906" t="s">
        <v>10368</v>
      </c>
    </row>
    <row r="907" spans="1:9" x14ac:dyDescent="0.25">
      <c r="A907">
        <v>1906</v>
      </c>
      <c r="B907" t="s">
        <v>7125</v>
      </c>
      <c r="C907" t="s">
        <v>6410</v>
      </c>
      <c r="D907" s="3">
        <v>41063</v>
      </c>
      <c r="E907" t="s">
        <v>6084</v>
      </c>
      <c r="F907" t="s">
        <v>10369</v>
      </c>
      <c r="G907" t="s">
        <v>10370</v>
      </c>
      <c r="H907" t="s">
        <v>10371</v>
      </c>
      <c r="I907" t="s">
        <v>10372</v>
      </c>
    </row>
    <row r="908" spans="1:9" x14ac:dyDescent="0.25">
      <c r="A908">
        <v>1907</v>
      </c>
      <c r="B908" t="s">
        <v>8076</v>
      </c>
      <c r="C908" t="s">
        <v>10373</v>
      </c>
      <c r="D908" s="3">
        <v>33960</v>
      </c>
      <c r="E908" t="s">
        <v>6084</v>
      </c>
      <c r="F908" t="s">
        <v>10374</v>
      </c>
      <c r="G908" t="s">
        <v>10375</v>
      </c>
      <c r="H908" t="s">
        <v>10376</v>
      </c>
      <c r="I908" t="s">
        <v>10377</v>
      </c>
    </row>
    <row r="909" spans="1:9" x14ac:dyDescent="0.25">
      <c r="A909">
        <v>1908</v>
      </c>
      <c r="B909" t="s">
        <v>6126</v>
      </c>
      <c r="C909" t="s">
        <v>10068</v>
      </c>
      <c r="D909" s="3">
        <v>10541</v>
      </c>
      <c r="E909" t="s">
        <v>6084</v>
      </c>
      <c r="F909" t="s">
        <v>10378</v>
      </c>
      <c r="G909" t="s">
        <v>10379</v>
      </c>
      <c r="H909" t="s">
        <v>10380</v>
      </c>
      <c r="I909" t="s">
        <v>10381</v>
      </c>
    </row>
    <row r="910" spans="1:9" x14ac:dyDescent="0.25">
      <c r="A910">
        <v>1909</v>
      </c>
      <c r="B910" t="s">
        <v>6978</v>
      </c>
      <c r="C910" t="s">
        <v>6677</v>
      </c>
      <c r="D910" s="3">
        <v>19553</v>
      </c>
      <c r="E910" t="s">
        <v>6084</v>
      </c>
      <c r="F910" t="s">
        <v>10382</v>
      </c>
      <c r="G910" t="s">
        <v>10383</v>
      </c>
      <c r="H910" t="s">
        <v>10384</v>
      </c>
      <c r="I910" t="s">
        <v>10385</v>
      </c>
    </row>
    <row r="911" spans="1:9" x14ac:dyDescent="0.25">
      <c r="A911">
        <v>1910</v>
      </c>
      <c r="B911" t="s">
        <v>6272</v>
      </c>
      <c r="C911" t="s">
        <v>6890</v>
      </c>
      <c r="D911" s="3">
        <v>10058</v>
      </c>
      <c r="E911" t="s">
        <v>6097</v>
      </c>
      <c r="F911" t="s">
        <v>10386</v>
      </c>
      <c r="G911" t="s">
        <v>10387</v>
      </c>
      <c r="H911" t="s">
        <v>10388</v>
      </c>
      <c r="I911" t="s">
        <v>10389</v>
      </c>
    </row>
    <row r="912" spans="1:9" x14ac:dyDescent="0.25">
      <c r="A912">
        <v>1911</v>
      </c>
      <c r="B912" t="s">
        <v>10390</v>
      </c>
      <c r="C912" t="s">
        <v>10391</v>
      </c>
      <c r="D912" s="3">
        <v>3179</v>
      </c>
      <c r="E912" t="s">
        <v>6084</v>
      </c>
      <c r="F912" t="s">
        <v>10392</v>
      </c>
      <c r="G912" t="s">
        <v>10393</v>
      </c>
      <c r="H912" t="s">
        <v>10394</v>
      </c>
      <c r="I912" t="s">
        <v>10395</v>
      </c>
    </row>
    <row r="913" spans="1:9" x14ac:dyDescent="0.25">
      <c r="A913">
        <v>1912</v>
      </c>
      <c r="B913" t="s">
        <v>9585</v>
      </c>
      <c r="C913" t="s">
        <v>10396</v>
      </c>
      <c r="D913" s="3">
        <v>15453</v>
      </c>
      <c r="E913" t="s">
        <v>6097</v>
      </c>
      <c r="F913" t="s">
        <v>10397</v>
      </c>
      <c r="G913" t="s">
        <v>10398</v>
      </c>
      <c r="H913" t="s">
        <v>10399</v>
      </c>
      <c r="I913" t="s">
        <v>10400</v>
      </c>
    </row>
    <row r="914" spans="1:9" x14ac:dyDescent="0.25">
      <c r="A914">
        <v>1913</v>
      </c>
      <c r="B914" t="s">
        <v>6425</v>
      </c>
      <c r="C914" t="s">
        <v>6650</v>
      </c>
      <c r="D914" s="3">
        <v>6084</v>
      </c>
      <c r="E914" t="s">
        <v>6097</v>
      </c>
      <c r="F914" t="s">
        <v>10401</v>
      </c>
      <c r="G914" t="s">
        <v>10402</v>
      </c>
      <c r="H914">
        <v>9972302572</v>
      </c>
      <c r="I914" t="s">
        <v>10403</v>
      </c>
    </row>
    <row r="915" spans="1:9" x14ac:dyDescent="0.25">
      <c r="A915">
        <v>1914</v>
      </c>
      <c r="B915" t="s">
        <v>6936</v>
      </c>
      <c r="C915" t="s">
        <v>6126</v>
      </c>
      <c r="D915" s="3">
        <v>24561</v>
      </c>
      <c r="E915" t="s">
        <v>6084</v>
      </c>
      <c r="F915" t="s">
        <v>10404</v>
      </c>
      <c r="G915" t="s">
        <v>10405</v>
      </c>
      <c r="H915" t="s">
        <v>10406</v>
      </c>
      <c r="I915" t="s">
        <v>10407</v>
      </c>
    </row>
    <row r="916" spans="1:9" x14ac:dyDescent="0.25">
      <c r="A916">
        <v>1915</v>
      </c>
      <c r="B916" t="s">
        <v>10408</v>
      </c>
      <c r="C916" t="s">
        <v>7684</v>
      </c>
      <c r="D916" s="3">
        <v>39195</v>
      </c>
      <c r="E916" t="s">
        <v>6097</v>
      </c>
      <c r="F916" t="s">
        <v>10409</v>
      </c>
      <c r="G916" t="s">
        <v>10410</v>
      </c>
      <c r="H916" t="s">
        <v>10411</v>
      </c>
      <c r="I916" t="s">
        <v>10412</v>
      </c>
    </row>
    <row r="917" spans="1:9" x14ac:dyDescent="0.25">
      <c r="A917">
        <v>1916</v>
      </c>
      <c r="B917" t="s">
        <v>7675</v>
      </c>
      <c r="C917" t="s">
        <v>8644</v>
      </c>
      <c r="D917" s="3">
        <v>13599</v>
      </c>
      <c r="E917" t="s">
        <v>6084</v>
      </c>
      <c r="F917" t="s">
        <v>10413</v>
      </c>
      <c r="G917" t="s">
        <v>10414</v>
      </c>
      <c r="H917" t="s">
        <v>10415</v>
      </c>
      <c r="I917" t="s">
        <v>10416</v>
      </c>
    </row>
    <row r="918" spans="1:9" x14ac:dyDescent="0.25">
      <c r="A918">
        <v>1917</v>
      </c>
      <c r="B918" t="s">
        <v>6538</v>
      </c>
      <c r="C918" t="s">
        <v>6895</v>
      </c>
      <c r="D918" s="3">
        <v>33456</v>
      </c>
      <c r="E918" t="s">
        <v>6084</v>
      </c>
      <c r="F918" t="s">
        <v>10417</v>
      </c>
      <c r="G918" t="s">
        <v>10418</v>
      </c>
      <c r="H918" t="s">
        <v>10419</v>
      </c>
      <c r="I918" t="s">
        <v>10420</v>
      </c>
    </row>
    <row r="919" spans="1:9" x14ac:dyDescent="0.25">
      <c r="A919">
        <v>1918</v>
      </c>
      <c r="B919" t="s">
        <v>6639</v>
      </c>
      <c r="C919" t="s">
        <v>9813</v>
      </c>
      <c r="D919" s="3">
        <v>45154</v>
      </c>
      <c r="E919" t="s">
        <v>6097</v>
      </c>
      <c r="F919" t="s">
        <v>10421</v>
      </c>
      <c r="G919" t="s">
        <v>10422</v>
      </c>
      <c r="H919" t="s">
        <v>10423</v>
      </c>
      <c r="I919" t="s">
        <v>10424</v>
      </c>
    </row>
    <row r="920" spans="1:9" x14ac:dyDescent="0.25">
      <c r="A920">
        <v>1919</v>
      </c>
      <c r="B920" t="s">
        <v>9749</v>
      </c>
      <c r="C920" t="s">
        <v>10425</v>
      </c>
      <c r="D920" s="3">
        <v>19635</v>
      </c>
      <c r="E920" t="s">
        <v>6084</v>
      </c>
      <c r="F920" t="s">
        <v>10426</v>
      </c>
      <c r="G920" t="s">
        <v>10427</v>
      </c>
      <c r="H920" t="s">
        <v>10428</v>
      </c>
      <c r="I920" t="s">
        <v>10429</v>
      </c>
    </row>
    <row r="921" spans="1:9" x14ac:dyDescent="0.25">
      <c r="A921">
        <v>1920</v>
      </c>
      <c r="B921" t="s">
        <v>6930</v>
      </c>
      <c r="C921" t="s">
        <v>10430</v>
      </c>
      <c r="D921" s="3">
        <v>39212</v>
      </c>
      <c r="E921" t="s">
        <v>6097</v>
      </c>
      <c r="F921" t="s">
        <v>10431</v>
      </c>
      <c r="G921" t="s">
        <v>10432</v>
      </c>
      <c r="H921" t="s">
        <v>10433</v>
      </c>
      <c r="I921" t="s">
        <v>10434</v>
      </c>
    </row>
    <row r="922" spans="1:9" x14ac:dyDescent="0.25">
      <c r="A922">
        <v>1921</v>
      </c>
      <c r="B922" t="s">
        <v>8191</v>
      </c>
      <c r="C922" t="s">
        <v>6931</v>
      </c>
      <c r="D922" s="3">
        <v>14614</v>
      </c>
      <c r="E922" t="s">
        <v>6084</v>
      </c>
      <c r="F922" t="s">
        <v>10435</v>
      </c>
      <c r="G922" t="s">
        <v>10436</v>
      </c>
      <c r="H922">
        <v>6019693181</v>
      </c>
      <c r="I922" t="s">
        <v>10437</v>
      </c>
    </row>
    <row r="923" spans="1:9" x14ac:dyDescent="0.25">
      <c r="A923">
        <v>1922</v>
      </c>
      <c r="B923" t="s">
        <v>9285</v>
      </c>
      <c r="C923" t="s">
        <v>7616</v>
      </c>
      <c r="D923" s="3">
        <v>8260</v>
      </c>
      <c r="E923" t="s">
        <v>6097</v>
      </c>
      <c r="F923" t="s">
        <v>10438</v>
      </c>
      <c r="G923" t="s">
        <v>10439</v>
      </c>
      <c r="H923" t="s">
        <v>10440</v>
      </c>
      <c r="I923" t="s">
        <v>10441</v>
      </c>
    </row>
    <row r="924" spans="1:9" x14ac:dyDescent="0.25">
      <c r="A924">
        <v>1923</v>
      </c>
      <c r="B924" t="s">
        <v>6115</v>
      </c>
      <c r="C924" t="s">
        <v>6708</v>
      </c>
      <c r="D924" s="3">
        <v>9473</v>
      </c>
      <c r="E924" t="s">
        <v>6084</v>
      </c>
      <c r="F924" t="s">
        <v>10442</v>
      </c>
      <c r="G924" t="s">
        <v>10443</v>
      </c>
      <c r="H924" t="s">
        <v>10444</v>
      </c>
      <c r="I924" t="s">
        <v>10445</v>
      </c>
    </row>
    <row r="925" spans="1:9" x14ac:dyDescent="0.25">
      <c r="A925">
        <v>1924</v>
      </c>
      <c r="B925" t="s">
        <v>8338</v>
      </c>
      <c r="C925" t="s">
        <v>6380</v>
      </c>
      <c r="D925" s="3">
        <v>20599</v>
      </c>
      <c r="E925" t="s">
        <v>6097</v>
      </c>
      <c r="F925" t="s">
        <v>10446</v>
      </c>
      <c r="G925" t="s">
        <v>10447</v>
      </c>
      <c r="H925" t="s">
        <v>10448</v>
      </c>
      <c r="I925" t="s">
        <v>10449</v>
      </c>
    </row>
    <row r="926" spans="1:9" x14ac:dyDescent="0.25">
      <c r="A926">
        <v>1925</v>
      </c>
      <c r="B926" t="s">
        <v>6392</v>
      </c>
      <c r="C926" t="s">
        <v>6133</v>
      </c>
      <c r="D926" s="3">
        <v>3221</v>
      </c>
      <c r="E926" t="s">
        <v>6097</v>
      </c>
      <c r="F926" t="s">
        <v>10450</v>
      </c>
      <c r="G926" t="s">
        <v>10451</v>
      </c>
      <c r="H926">
        <v>2896708393</v>
      </c>
      <c r="I926" t="s">
        <v>10452</v>
      </c>
    </row>
    <row r="927" spans="1:9" x14ac:dyDescent="0.25">
      <c r="A927">
        <v>1926</v>
      </c>
      <c r="B927" t="s">
        <v>10453</v>
      </c>
      <c r="C927" t="s">
        <v>10454</v>
      </c>
      <c r="D927" s="3">
        <v>11181</v>
      </c>
      <c r="E927" t="s">
        <v>6097</v>
      </c>
      <c r="F927" t="s">
        <v>10455</v>
      </c>
      <c r="G927" t="s">
        <v>10456</v>
      </c>
      <c r="H927">
        <v>4689251973</v>
      </c>
      <c r="I927" t="s">
        <v>10457</v>
      </c>
    </row>
    <row r="928" spans="1:9" x14ac:dyDescent="0.25">
      <c r="A928">
        <v>1927</v>
      </c>
      <c r="B928" t="s">
        <v>10320</v>
      </c>
      <c r="C928" t="s">
        <v>10458</v>
      </c>
      <c r="D928" s="3">
        <v>10204</v>
      </c>
      <c r="E928" t="s">
        <v>6084</v>
      </c>
      <c r="F928" t="s">
        <v>10459</v>
      </c>
      <c r="G928" t="s">
        <v>10460</v>
      </c>
      <c r="H928" t="s">
        <v>10461</v>
      </c>
      <c r="I928" t="s">
        <v>10462</v>
      </c>
    </row>
    <row r="929" spans="1:9" x14ac:dyDescent="0.25">
      <c r="A929">
        <v>1928</v>
      </c>
      <c r="B929" t="s">
        <v>7082</v>
      </c>
      <c r="C929" t="s">
        <v>6449</v>
      </c>
      <c r="D929" s="3">
        <v>11336</v>
      </c>
      <c r="E929" t="s">
        <v>6097</v>
      </c>
      <c r="F929" t="s">
        <v>10463</v>
      </c>
      <c r="G929" t="s">
        <v>10464</v>
      </c>
      <c r="H929" t="s">
        <v>10465</v>
      </c>
      <c r="I929" t="s">
        <v>10466</v>
      </c>
    </row>
    <row r="930" spans="1:9" x14ac:dyDescent="0.25">
      <c r="A930">
        <v>1929</v>
      </c>
      <c r="B930" t="s">
        <v>6879</v>
      </c>
      <c r="C930" t="s">
        <v>9853</v>
      </c>
      <c r="D930" s="3">
        <v>24369</v>
      </c>
      <c r="E930" t="s">
        <v>6084</v>
      </c>
      <c r="F930" t="s">
        <v>10467</v>
      </c>
      <c r="G930" t="s">
        <v>10468</v>
      </c>
      <c r="H930" t="s">
        <v>10469</v>
      </c>
      <c r="I930" t="s">
        <v>10470</v>
      </c>
    </row>
    <row r="931" spans="1:9" x14ac:dyDescent="0.25">
      <c r="A931">
        <v>1930</v>
      </c>
      <c r="B931" t="s">
        <v>8907</v>
      </c>
      <c r="C931" t="s">
        <v>10471</v>
      </c>
      <c r="D931" s="3">
        <v>7030</v>
      </c>
      <c r="E931" t="s">
        <v>6084</v>
      </c>
      <c r="F931" t="s">
        <v>10472</v>
      </c>
      <c r="G931" t="s">
        <v>10473</v>
      </c>
      <c r="H931" t="s">
        <v>10474</v>
      </c>
      <c r="I931" t="s">
        <v>10475</v>
      </c>
    </row>
    <row r="932" spans="1:9" x14ac:dyDescent="0.25">
      <c r="A932">
        <v>1931</v>
      </c>
      <c r="B932" t="s">
        <v>7589</v>
      </c>
      <c r="C932" t="s">
        <v>10476</v>
      </c>
      <c r="D932" s="3">
        <v>10092</v>
      </c>
      <c r="E932" t="s">
        <v>6084</v>
      </c>
      <c r="F932" t="s">
        <v>10477</v>
      </c>
      <c r="G932" t="s">
        <v>10478</v>
      </c>
      <c r="H932">
        <v>2938258204</v>
      </c>
      <c r="I932" t="s">
        <v>10479</v>
      </c>
    </row>
    <row r="933" spans="1:9" x14ac:dyDescent="0.25">
      <c r="A933">
        <v>1932</v>
      </c>
      <c r="B933" t="s">
        <v>6339</v>
      </c>
      <c r="C933" t="s">
        <v>6108</v>
      </c>
      <c r="D933" s="3">
        <v>23735</v>
      </c>
      <c r="E933" t="s">
        <v>6084</v>
      </c>
      <c r="F933" t="s">
        <v>10480</v>
      </c>
      <c r="G933" t="s">
        <v>10481</v>
      </c>
      <c r="H933" t="s">
        <v>10482</v>
      </c>
      <c r="I933" t="s">
        <v>10483</v>
      </c>
    </row>
    <row r="934" spans="1:9" x14ac:dyDescent="0.25">
      <c r="A934">
        <v>1933</v>
      </c>
      <c r="B934" t="s">
        <v>6089</v>
      </c>
      <c r="C934" t="s">
        <v>7572</v>
      </c>
      <c r="D934" s="3">
        <v>13816</v>
      </c>
      <c r="E934" t="s">
        <v>6084</v>
      </c>
      <c r="F934" t="s">
        <v>10484</v>
      </c>
      <c r="G934" t="s">
        <v>10485</v>
      </c>
      <c r="H934" t="s">
        <v>10486</v>
      </c>
      <c r="I934" t="s">
        <v>10487</v>
      </c>
    </row>
    <row r="935" spans="1:9" x14ac:dyDescent="0.25">
      <c r="A935">
        <v>1934</v>
      </c>
      <c r="B935" t="s">
        <v>6150</v>
      </c>
      <c r="C935" t="s">
        <v>8723</v>
      </c>
      <c r="D935" s="3">
        <v>5800</v>
      </c>
      <c r="E935" t="s">
        <v>6097</v>
      </c>
      <c r="F935" t="s">
        <v>10488</v>
      </c>
      <c r="G935" t="s">
        <v>10489</v>
      </c>
      <c r="H935" t="s">
        <v>10490</v>
      </c>
      <c r="I935" t="s">
        <v>10491</v>
      </c>
    </row>
    <row r="936" spans="1:9" x14ac:dyDescent="0.25">
      <c r="A936">
        <v>1935</v>
      </c>
      <c r="B936" t="s">
        <v>8652</v>
      </c>
      <c r="C936" t="s">
        <v>6173</v>
      </c>
      <c r="D936" s="3">
        <v>5930</v>
      </c>
      <c r="E936" t="s">
        <v>6097</v>
      </c>
      <c r="F936" t="s">
        <v>10492</v>
      </c>
      <c r="G936" t="s">
        <v>10493</v>
      </c>
      <c r="H936" t="s">
        <v>10494</v>
      </c>
      <c r="I936" t="s">
        <v>10495</v>
      </c>
    </row>
    <row r="937" spans="1:9" x14ac:dyDescent="0.25">
      <c r="A937">
        <v>1936</v>
      </c>
      <c r="B937" t="s">
        <v>6431</v>
      </c>
      <c r="C937" t="s">
        <v>6554</v>
      </c>
      <c r="D937" s="3">
        <v>35094</v>
      </c>
      <c r="E937" t="s">
        <v>6084</v>
      </c>
      <c r="F937" t="s">
        <v>10496</v>
      </c>
      <c r="G937" t="s">
        <v>10497</v>
      </c>
      <c r="H937" t="s">
        <v>10498</v>
      </c>
      <c r="I937" t="s">
        <v>10499</v>
      </c>
    </row>
    <row r="938" spans="1:9" x14ac:dyDescent="0.25">
      <c r="A938">
        <v>1937</v>
      </c>
      <c r="B938" t="s">
        <v>7512</v>
      </c>
      <c r="C938" t="s">
        <v>10500</v>
      </c>
      <c r="D938" s="3">
        <v>39502</v>
      </c>
      <c r="E938" t="s">
        <v>6097</v>
      </c>
      <c r="F938" t="s">
        <v>10501</v>
      </c>
      <c r="G938" t="s">
        <v>10502</v>
      </c>
      <c r="H938" t="s">
        <v>10503</v>
      </c>
      <c r="I938" t="s">
        <v>10504</v>
      </c>
    </row>
    <row r="939" spans="1:9" x14ac:dyDescent="0.25">
      <c r="A939">
        <v>1938</v>
      </c>
      <c r="B939" t="s">
        <v>9086</v>
      </c>
      <c r="C939" t="s">
        <v>10505</v>
      </c>
      <c r="D939" s="3">
        <v>10247</v>
      </c>
      <c r="E939" t="s">
        <v>6084</v>
      </c>
      <c r="F939" t="s">
        <v>10506</v>
      </c>
      <c r="G939" t="s">
        <v>10507</v>
      </c>
      <c r="H939">
        <v>6574827190</v>
      </c>
      <c r="I939" t="s">
        <v>10508</v>
      </c>
    </row>
    <row r="940" spans="1:9" x14ac:dyDescent="0.25">
      <c r="A940">
        <v>1939</v>
      </c>
      <c r="B940" t="s">
        <v>9858</v>
      </c>
      <c r="C940" t="s">
        <v>6814</v>
      </c>
      <c r="D940" s="3">
        <v>29695</v>
      </c>
      <c r="E940" t="s">
        <v>6097</v>
      </c>
      <c r="F940" t="s">
        <v>10509</v>
      </c>
      <c r="G940" t="s">
        <v>10510</v>
      </c>
      <c r="H940" t="s">
        <v>10511</v>
      </c>
      <c r="I940" t="s">
        <v>10512</v>
      </c>
    </row>
    <row r="941" spans="1:9" x14ac:dyDescent="0.25">
      <c r="A941">
        <v>1940</v>
      </c>
      <c r="B941" t="s">
        <v>6132</v>
      </c>
      <c r="C941" t="s">
        <v>6895</v>
      </c>
      <c r="D941" s="3">
        <v>26101</v>
      </c>
      <c r="E941" t="s">
        <v>6084</v>
      </c>
      <c r="F941" t="s">
        <v>10513</v>
      </c>
      <c r="G941" t="s">
        <v>10514</v>
      </c>
      <c r="H941">
        <v>5625663824</v>
      </c>
      <c r="I941" t="s">
        <v>10515</v>
      </c>
    </row>
    <row r="942" spans="1:9" x14ac:dyDescent="0.25">
      <c r="A942">
        <v>1941</v>
      </c>
      <c r="B942" t="s">
        <v>7998</v>
      </c>
      <c r="C942" t="s">
        <v>10516</v>
      </c>
      <c r="D942" s="3">
        <v>30339</v>
      </c>
      <c r="E942" t="s">
        <v>6097</v>
      </c>
      <c r="F942" t="s">
        <v>10517</v>
      </c>
      <c r="G942" t="s">
        <v>10518</v>
      </c>
      <c r="H942" t="s">
        <v>10519</v>
      </c>
      <c r="I942" t="s">
        <v>10520</v>
      </c>
    </row>
    <row r="943" spans="1:9" x14ac:dyDescent="0.25">
      <c r="A943">
        <v>1942</v>
      </c>
      <c r="B943" t="s">
        <v>6173</v>
      </c>
      <c r="C943" t="s">
        <v>8210</v>
      </c>
      <c r="D943" s="3">
        <v>41074</v>
      </c>
      <c r="E943" t="s">
        <v>6084</v>
      </c>
      <c r="F943" t="s">
        <v>10521</v>
      </c>
      <c r="G943" t="s">
        <v>10522</v>
      </c>
      <c r="H943" t="s">
        <v>10523</v>
      </c>
      <c r="I943" t="s">
        <v>10524</v>
      </c>
    </row>
    <row r="944" spans="1:9" x14ac:dyDescent="0.25">
      <c r="A944">
        <v>1943</v>
      </c>
      <c r="B944" t="s">
        <v>6082</v>
      </c>
      <c r="C944" t="s">
        <v>6814</v>
      </c>
      <c r="D944" s="3">
        <v>3373</v>
      </c>
      <c r="E944" t="s">
        <v>6084</v>
      </c>
      <c r="F944" t="s">
        <v>10525</v>
      </c>
      <c r="G944" t="s">
        <v>10526</v>
      </c>
      <c r="H944" t="s">
        <v>10527</v>
      </c>
      <c r="I944" t="s">
        <v>10528</v>
      </c>
    </row>
    <row r="945" spans="1:9" x14ac:dyDescent="0.25">
      <c r="A945">
        <v>1944</v>
      </c>
      <c r="B945" t="s">
        <v>10529</v>
      </c>
      <c r="C945" t="s">
        <v>9544</v>
      </c>
      <c r="D945" s="3">
        <v>16232</v>
      </c>
      <c r="E945" t="s">
        <v>6084</v>
      </c>
      <c r="F945" t="s">
        <v>10530</v>
      </c>
      <c r="G945" t="s">
        <v>10531</v>
      </c>
      <c r="H945">
        <v>5643896841</v>
      </c>
      <c r="I945" t="s">
        <v>10532</v>
      </c>
    </row>
    <row r="946" spans="1:9" x14ac:dyDescent="0.25">
      <c r="A946">
        <v>1945</v>
      </c>
      <c r="B946" t="s">
        <v>6459</v>
      </c>
      <c r="C946" t="s">
        <v>7016</v>
      </c>
      <c r="D946" s="3">
        <v>15667</v>
      </c>
      <c r="E946" t="s">
        <v>6097</v>
      </c>
      <c r="F946" t="s">
        <v>10533</v>
      </c>
      <c r="G946" t="s">
        <v>10534</v>
      </c>
      <c r="H946" t="s">
        <v>10535</v>
      </c>
      <c r="I946" t="s">
        <v>10536</v>
      </c>
    </row>
    <row r="947" spans="1:9" x14ac:dyDescent="0.25">
      <c r="A947">
        <v>1946</v>
      </c>
      <c r="B947" t="s">
        <v>10537</v>
      </c>
      <c r="C947" t="s">
        <v>6340</v>
      </c>
      <c r="D947" s="3">
        <v>31203</v>
      </c>
      <c r="E947" t="s">
        <v>6097</v>
      </c>
      <c r="F947" t="s">
        <v>10538</v>
      </c>
      <c r="G947" t="s">
        <v>10539</v>
      </c>
      <c r="H947" t="s">
        <v>10540</v>
      </c>
      <c r="I947" t="s">
        <v>10541</v>
      </c>
    </row>
    <row r="948" spans="1:9" x14ac:dyDescent="0.25">
      <c r="A948">
        <v>1947</v>
      </c>
      <c r="B948" t="s">
        <v>6162</v>
      </c>
      <c r="C948" t="s">
        <v>6157</v>
      </c>
      <c r="D948" s="3">
        <v>28284</v>
      </c>
      <c r="E948" t="s">
        <v>6097</v>
      </c>
      <c r="F948" t="s">
        <v>10542</v>
      </c>
      <c r="G948" t="s">
        <v>10543</v>
      </c>
      <c r="H948" t="s">
        <v>10544</v>
      </c>
      <c r="I948" t="s">
        <v>10545</v>
      </c>
    </row>
    <row r="949" spans="1:9" x14ac:dyDescent="0.25">
      <c r="A949">
        <v>1948</v>
      </c>
      <c r="B949" t="s">
        <v>6391</v>
      </c>
      <c r="C949" t="s">
        <v>7630</v>
      </c>
      <c r="D949" s="3">
        <v>16631</v>
      </c>
      <c r="E949" t="s">
        <v>6097</v>
      </c>
      <c r="F949" t="s">
        <v>10546</v>
      </c>
      <c r="G949" t="s">
        <v>10547</v>
      </c>
      <c r="H949" t="s">
        <v>10548</v>
      </c>
      <c r="I949" t="s">
        <v>10549</v>
      </c>
    </row>
    <row r="950" spans="1:9" x14ac:dyDescent="0.25">
      <c r="A950">
        <v>1949</v>
      </c>
      <c r="B950" t="s">
        <v>6936</v>
      </c>
      <c r="C950" t="s">
        <v>6538</v>
      </c>
      <c r="D950" s="3">
        <v>17894</v>
      </c>
      <c r="E950" t="s">
        <v>6084</v>
      </c>
      <c r="F950" t="s">
        <v>10550</v>
      </c>
      <c r="G950" t="s">
        <v>10551</v>
      </c>
      <c r="H950" t="s">
        <v>10552</v>
      </c>
      <c r="I950" t="s">
        <v>10553</v>
      </c>
    </row>
    <row r="951" spans="1:9" x14ac:dyDescent="0.25">
      <c r="A951">
        <v>1950</v>
      </c>
      <c r="B951" t="s">
        <v>10554</v>
      </c>
      <c r="C951" t="s">
        <v>6895</v>
      </c>
      <c r="D951" s="3">
        <v>23393</v>
      </c>
      <c r="E951" t="s">
        <v>6097</v>
      </c>
      <c r="F951" t="s">
        <v>10555</v>
      </c>
      <c r="G951" t="s">
        <v>10556</v>
      </c>
      <c r="H951" t="s">
        <v>10557</v>
      </c>
      <c r="I951" t="s">
        <v>10558</v>
      </c>
    </row>
    <row r="952" spans="1:9" x14ac:dyDescent="0.25">
      <c r="A952">
        <v>1951</v>
      </c>
      <c r="B952" t="s">
        <v>9662</v>
      </c>
      <c r="C952" t="s">
        <v>9867</v>
      </c>
      <c r="D952" s="3">
        <v>5222</v>
      </c>
      <c r="E952" t="s">
        <v>6097</v>
      </c>
      <c r="F952" t="s">
        <v>10559</v>
      </c>
      <c r="G952" t="s">
        <v>10560</v>
      </c>
      <c r="H952" t="s">
        <v>10561</v>
      </c>
      <c r="I952" t="s">
        <v>10562</v>
      </c>
    </row>
    <row r="953" spans="1:9" x14ac:dyDescent="0.25">
      <c r="A953">
        <v>1952</v>
      </c>
      <c r="B953" t="s">
        <v>8657</v>
      </c>
      <c r="C953" t="s">
        <v>6184</v>
      </c>
      <c r="D953" s="3">
        <v>7245</v>
      </c>
      <c r="E953" t="s">
        <v>6097</v>
      </c>
      <c r="F953" t="s">
        <v>10563</v>
      </c>
      <c r="G953" t="s">
        <v>10564</v>
      </c>
      <c r="H953" t="s">
        <v>10565</v>
      </c>
      <c r="I953" t="s">
        <v>10566</v>
      </c>
    </row>
    <row r="954" spans="1:9" x14ac:dyDescent="0.25">
      <c r="A954">
        <v>1953</v>
      </c>
      <c r="B954" t="s">
        <v>10355</v>
      </c>
      <c r="C954" t="s">
        <v>6895</v>
      </c>
      <c r="D954" s="3">
        <v>28121</v>
      </c>
      <c r="E954" t="s">
        <v>6097</v>
      </c>
      <c r="F954" t="s">
        <v>10567</v>
      </c>
      <c r="G954" t="s">
        <v>10568</v>
      </c>
      <c r="H954" t="s">
        <v>10569</v>
      </c>
      <c r="I954" t="s">
        <v>10570</v>
      </c>
    </row>
    <row r="955" spans="1:9" x14ac:dyDescent="0.25">
      <c r="A955">
        <v>1954</v>
      </c>
      <c r="B955" t="s">
        <v>7488</v>
      </c>
      <c r="C955" t="s">
        <v>6958</v>
      </c>
      <c r="D955" s="3">
        <v>32613</v>
      </c>
      <c r="E955" t="s">
        <v>6097</v>
      </c>
      <c r="F955" t="s">
        <v>10571</v>
      </c>
      <c r="G955" t="s">
        <v>10572</v>
      </c>
      <c r="H955" t="s">
        <v>10573</v>
      </c>
      <c r="I955" t="s">
        <v>10574</v>
      </c>
    </row>
    <row r="956" spans="1:9" x14ac:dyDescent="0.25">
      <c r="A956">
        <v>1955</v>
      </c>
      <c r="B956" t="s">
        <v>6089</v>
      </c>
      <c r="C956" t="s">
        <v>10575</v>
      </c>
      <c r="D956" s="3">
        <v>18041</v>
      </c>
      <c r="E956" t="s">
        <v>6084</v>
      </c>
      <c r="F956" t="s">
        <v>10576</v>
      </c>
      <c r="G956" t="s">
        <v>10577</v>
      </c>
      <c r="H956" t="s">
        <v>10578</v>
      </c>
      <c r="I956" t="s">
        <v>10579</v>
      </c>
    </row>
    <row r="957" spans="1:9" x14ac:dyDescent="0.25">
      <c r="A957">
        <v>1956</v>
      </c>
      <c r="B957" t="s">
        <v>6756</v>
      </c>
      <c r="C957" t="s">
        <v>9280</v>
      </c>
      <c r="D957" s="3">
        <v>26601</v>
      </c>
      <c r="E957" t="s">
        <v>6084</v>
      </c>
      <c r="F957" t="s">
        <v>10580</v>
      </c>
      <c r="G957" t="s">
        <v>10581</v>
      </c>
      <c r="H957" t="s">
        <v>10582</v>
      </c>
      <c r="I957" t="s">
        <v>10583</v>
      </c>
    </row>
    <row r="958" spans="1:9" x14ac:dyDescent="0.25">
      <c r="A958">
        <v>1957</v>
      </c>
      <c r="B958" t="s">
        <v>6114</v>
      </c>
      <c r="C958" t="s">
        <v>10584</v>
      </c>
      <c r="D958" s="3">
        <v>29226</v>
      </c>
      <c r="E958" t="s">
        <v>6084</v>
      </c>
      <c r="F958" t="s">
        <v>10585</v>
      </c>
      <c r="G958" t="s">
        <v>10586</v>
      </c>
      <c r="H958" t="s">
        <v>10587</v>
      </c>
      <c r="I958" t="s">
        <v>10588</v>
      </c>
    </row>
    <row r="959" spans="1:9" x14ac:dyDescent="0.25">
      <c r="A959">
        <v>1958</v>
      </c>
      <c r="B959" t="s">
        <v>10045</v>
      </c>
      <c r="C959" t="s">
        <v>9706</v>
      </c>
      <c r="D959" s="3">
        <v>13746</v>
      </c>
      <c r="E959" t="s">
        <v>6097</v>
      </c>
      <c r="F959" t="s">
        <v>10589</v>
      </c>
      <c r="G959" t="s">
        <v>10590</v>
      </c>
      <c r="H959" t="s">
        <v>10591</v>
      </c>
      <c r="I959" t="s">
        <v>10592</v>
      </c>
    </row>
    <row r="960" spans="1:9" x14ac:dyDescent="0.25">
      <c r="A960">
        <v>1959</v>
      </c>
      <c r="B960" t="s">
        <v>6415</v>
      </c>
      <c r="C960" t="s">
        <v>10593</v>
      </c>
      <c r="D960" s="3">
        <v>11246</v>
      </c>
      <c r="E960" t="s">
        <v>6097</v>
      </c>
      <c r="F960" t="s">
        <v>10594</v>
      </c>
      <c r="G960" t="s">
        <v>10595</v>
      </c>
      <c r="H960" t="s">
        <v>10596</v>
      </c>
      <c r="I960" t="s">
        <v>10597</v>
      </c>
    </row>
    <row r="961" spans="1:9" x14ac:dyDescent="0.25">
      <c r="A961">
        <v>1960</v>
      </c>
      <c r="B961" t="s">
        <v>10598</v>
      </c>
      <c r="C961" t="s">
        <v>10599</v>
      </c>
      <c r="D961" s="3">
        <v>18632</v>
      </c>
      <c r="E961" t="s">
        <v>6097</v>
      </c>
      <c r="F961" t="s">
        <v>10600</v>
      </c>
      <c r="G961" t="s">
        <v>10601</v>
      </c>
      <c r="H961" t="s">
        <v>10602</v>
      </c>
      <c r="I961" t="s">
        <v>10603</v>
      </c>
    </row>
    <row r="962" spans="1:9" x14ac:dyDescent="0.25">
      <c r="A962">
        <v>1961</v>
      </c>
      <c r="B962" t="s">
        <v>6745</v>
      </c>
      <c r="C962" t="s">
        <v>7924</v>
      </c>
      <c r="D962" s="3">
        <v>8752</v>
      </c>
      <c r="E962" t="s">
        <v>6084</v>
      </c>
      <c r="F962" t="s">
        <v>10604</v>
      </c>
      <c r="G962" t="s">
        <v>10605</v>
      </c>
      <c r="H962" t="s">
        <v>10606</v>
      </c>
      <c r="I962" t="s">
        <v>10607</v>
      </c>
    </row>
    <row r="963" spans="1:9" x14ac:dyDescent="0.25">
      <c r="A963">
        <v>1962</v>
      </c>
      <c r="B963" t="s">
        <v>9701</v>
      </c>
      <c r="C963" t="s">
        <v>7340</v>
      </c>
      <c r="D963" s="3">
        <v>19002</v>
      </c>
      <c r="E963" t="s">
        <v>6097</v>
      </c>
      <c r="F963" t="s">
        <v>10608</v>
      </c>
      <c r="G963" t="s">
        <v>10609</v>
      </c>
      <c r="H963" t="s">
        <v>10610</v>
      </c>
      <c r="I963" t="s">
        <v>10611</v>
      </c>
    </row>
    <row r="964" spans="1:9" x14ac:dyDescent="0.25">
      <c r="A964">
        <v>1963</v>
      </c>
      <c r="B964" t="s">
        <v>7082</v>
      </c>
      <c r="C964" t="s">
        <v>9887</v>
      </c>
      <c r="D964" s="3">
        <v>26309</v>
      </c>
      <c r="E964" t="s">
        <v>6097</v>
      </c>
      <c r="F964" t="s">
        <v>10612</v>
      </c>
      <c r="G964" t="s">
        <v>10613</v>
      </c>
      <c r="H964" t="s">
        <v>10614</v>
      </c>
      <c r="I964" t="s">
        <v>10615</v>
      </c>
    </row>
    <row r="965" spans="1:9" x14ac:dyDescent="0.25">
      <c r="A965">
        <v>1964</v>
      </c>
      <c r="B965" t="s">
        <v>9921</v>
      </c>
      <c r="C965" t="s">
        <v>10616</v>
      </c>
      <c r="D965" s="3">
        <v>43594</v>
      </c>
      <c r="E965" t="s">
        <v>6084</v>
      </c>
      <c r="F965" t="s">
        <v>10617</v>
      </c>
      <c r="G965" t="s">
        <v>10618</v>
      </c>
      <c r="H965" t="s">
        <v>10619</v>
      </c>
      <c r="I965" t="s">
        <v>10620</v>
      </c>
    </row>
    <row r="966" spans="1:9" x14ac:dyDescent="0.25">
      <c r="A966">
        <v>1965</v>
      </c>
      <c r="B966" t="s">
        <v>10621</v>
      </c>
      <c r="C966" t="s">
        <v>7369</v>
      </c>
      <c r="D966" s="3">
        <v>38873</v>
      </c>
      <c r="E966" t="s">
        <v>6084</v>
      </c>
      <c r="F966" t="s">
        <v>10622</v>
      </c>
      <c r="G966" t="s">
        <v>10623</v>
      </c>
      <c r="H966" t="s">
        <v>10624</v>
      </c>
      <c r="I966" t="s">
        <v>10625</v>
      </c>
    </row>
    <row r="967" spans="1:9" x14ac:dyDescent="0.25">
      <c r="A967">
        <v>1966</v>
      </c>
      <c r="B967" t="s">
        <v>8153</v>
      </c>
      <c r="C967" t="s">
        <v>10626</v>
      </c>
      <c r="D967" s="3">
        <v>36945</v>
      </c>
      <c r="E967" t="s">
        <v>6097</v>
      </c>
      <c r="F967" t="s">
        <v>10627</v>
      </c>
      <c r="G967" t="s">
        <v>10628</v>
      </c>
      <c r="H967" t="s">
        <v>10629</v>
      </c>
      <c r="I967" t="s">
        <v>10630</v>
      </c>
    </row>
    <row r="968" spans="1:9" x14ac:dyDescent="0.25">
      <c r="A968">
        <v>1967</v>
      </c>
      <c r="B968" t="s">
        <v>7836</v>
      </c>
      <c r="C968" t="s">
        <v>8853</v>
      </c>
      <c r="D968" s="3">
        <v>42521</v>
      </c>
      <c r="E968" t="s">
        <v>6084</v>
      </c>
      <c r="F968" t="s">
        <v>10631</v>
      </c>
      <c r="G968" t="s">
        <v>10632</v>
      </c>
      <c r="H968" t="s">
        <v>10633</v>
      </c>
      <c r="I968" t="s">
        <v>10634</v>
      </c>
    </row>
    <row r="969" spans="1:9" x14ac:dyDescent="0.25">
      <c r="A969">
        <v>1968</v>
      </c>
      <c r="B969" t="s">
        <v>6095</v>
      </c>
      <c r="C969" t="s">
        <v>6179</v>
      </c>
      <c r="D969" s="3">
        <v>16033</v>
      </c>
      <c r="E969" t="s">
        <v>6097</v>
      </c>
      <c r="F969" t="s">
        <v>10635</v>
      </c>
      <c r="G969" t="s">
        <v>10636</v>
      </c>
      <c r="H969" t="s">
        <v>10637</v>
      </c>
      <c r="I969" t="s">
        <v>10638</v>
      </c>
    </row>
    <row r="970" spans="1:9" x14ac:dyDescent="0.25">
      <c r="A970">
        <v>1969</v>
      </c>
      <c r="B970" t="s">
        <v>6751</v>
      </c>
      <c r="C970" t="s">
        <v>10639</v>
      </c>
      <c r="D970" s="3">
        <v>19892</v>
      </c>
      <c r="E970" t="s">
        <v>6084</v>
      </c>
      <c r="F970" t="s">
        <v>10640</v>
      </c>
      <c r="G970" t="s">
        <v>10641</v>
      </c>
      <c r="H970" t="s">
        <v>10642</v>
      </c>
      <c r="I970" t="s">
        <v>10643</v>
      </c>
    </row>
    <row r="971" spans="1:9" x14ac:dyDescent="0.25">
      <c r="A971">
        <v>1970</v>
      </c>
      <c r="B971" t="s">
        <v>6089</v>
      </c>
      <c r="C971" t="s">
        <v>10644</v>
      </c>
      <c r="D971" s="3">
        <v>41520</v>
      </c>
      <c r="E971" t="s">
        <v>6084</v>
      </c>
      <c r="F971" t="s">
        <v>10645</v>
      </c>
      <c r="G971" t="s">
        <v>10646</v>
      </c>
      <c r="H971">
        <f>1-945-449-3175</f>
        <v>-4568</v>
      </c>
      <c r="I971" t="s">
        <v>10647</v>
      </c>
    </row>
    <row r="972" spans="1:9" x14ac:dyDescent="0.25">
      <c r="A972">
        <v>1971</v>
      </c>
      <c r="B972" t="s">
        <v>10648</v>
      </c>
      <c r="C972" t="s">
        <v>6836</v>
      </c>
      <c r="D972" s="3">
        <v>9100</v>
      </c>
      <c r="E972" t="s">
        <v>6084</v>
      </c>
      <c r="F972" t="s">
        <v>10649</v>
      </c>
      <c r="G972" t="s">
        <v>10650</v>
      </c>
      <c r="H972" t="s">
        <v>10651</v>
      </c>
      <c r="I972" t="s">
        <v>10652</v>
      </c>
    </row>
    <row r="973" spans="1:9" x14ac:dyDescent="0.25">
      <c r="A973">
        <v>1972</v>
      </c>
      <c r="B973" t="s">
        <v>6942</v>
      </c>
      <c r="C973" t="s">
        <v>8139</v>
      </c>
      <c r="D973" s="3">
        <v>12939</v>
      </c>
      <c r="E973" t="s">
        <v>6084</v>
      </c>
      <c r="F973" t="s">
        <v>10653</v>
      </c>
      <c r="G973" t="s">
        <v>10654</v>
      </c>
      <c r="H973" t="s">
        <v>10655</v>
      </c>
      <c r="I973" t="s">
        <v>10656</v>
      </c>
    </row>
    <row r="974" spans="1:9" x14ac:dyDescent="0.25">
      <c r="A974">
        <v>1973</v>
      </c>
      <c r="B974" t="s">
        <v>10657</v>
      </c>
      <c r="C974" t="s">
        <v>6571</v>
      </c>
      <c r="D974" s="3">
        <v>35771</v>
      </c>
      <c r="E974" t="s">
        <v>6084</v>
      </c>
      <c r="F974" t="s">
        <v>10658</v>
      </c>
      <c r="G974" t="s">
        <v>10659</v>
      </c>
      <c r="H974" t="s">
        <v>10660</v>
      </c>
      <c r="I974" t="s">
        <v>10661</v>
      </c>
    </row>
    <row r="975" spans="1:9" x14ac:dyDescent="0.25">
      <c r="A975">
        <v>1974</v>
      </c>
      <c r="B975" t="s">
        <v>6465</v>
      </c>
      <c r="C975" t="s">
        <v>10662</v>
      </c>
      <c r="D975" s="3">
        <v>39373</v>
      </c>
      <c r="E975" t="s">
        <v>6097</v>
      </c>
      <c r="F975" t="s">
        <v>10663</v>
      </c>
      <c r="G975" t="s">
        <v>10664</v>
      </c>
      <c r="H975" t="s">
        <v>10665</v>
      </c>
      <c r="I975" t="s">
        <v>10666</v>
      </c>
    </row>
    <row r="976" spans="1:9" x14ac:dyDescent="0.25">
      <c r="A976">
        <v>1975</v>
      </c>
      <c r="B976" t="s">
        <v>6538</v>
      </c>
      <c r="C976" t="s">
        <v>8068</v>
      </c>
      <c r="D976" s="3">
        <v>42491</v>
      </c>
      <c r="E976" t="s">
        <v>6084</v>
      </c>
      <c r="F976" t="s">
        <v>10667</v>
      </c>
      <c r="G976" t="s">
        <v>10668</v>
      </c>
      <c r="H976">
        <v>8013821735</v>
      </c>
      <c r="I976" t="s">
        <v>10669</v>
      </c>
    </row>
    <row r="977" spans="1:9" x14ac:dyDescent="0.25">
      <c r="A977">
        <v>1976</v>
      </c>
      <c r="B977" t="s">
        <v>6948</v>
      </c>
      <c r="C977" t="s">
        <v>6826</v>
      </c>
      <c r="D977" s="3">
        <v>38922</v>
      </c>
      <c r="E977" t="s">
        <v>6097</v>
      </c>
      <c r="F977" t="s">
        <v>10670</v>
      </c>
      <c r="G977" t="s">
        <v>10671</v>
      </c>
      <c r="H977" t="s">
        <v>10672</v>
      </c>
      <c r="I977" t="s">
        <v>10673</v>
      </c>
    </row>
    <row r="978" spans="1:9" x14ac:dyDescent="0.25">
      <c r="A978">
        <v>1977</v>
      </c>
      <c r="B978" t="s">
        <v>6223</v>
      </c>
      <c r="C978" t="s">
        <v>10674</v>
      </c>
      <c r="D978" s="3">
        <v>13764</v>
      </c>
      <c r="E978" t="s">
        <v>6097</v>
      </c>
      <c r="F978" t="s">
        <v>10675</v>
      </c>
      <c r="G978" t="s">
        <v>10676</v>
      </c>
      <c r="H978" t="s">
        <v>10677</v>
      </c>
      <c r="I978" t="s">
        <v>10678</v>
      </c>
    </row>
    <row r="979" spans="1:9" x14ac:dyDescent="0.25">
      <c r="A979">
        <v>1978</v>
      </c>
      <c r="B979" t="s">
        <v>6611</v>
      </c>
      <c r="C979" t="s">
        <v>6263</v>
      </c>
      <c r="D979" s="3">
        <v>12739</v>
      </c>
      <c r="E979" t="s">
        <v>6084</v>
      </c>
      <c r="F979" t="s">
        <v>10679</v>
      </c>
      <c r="G979" t="s">
        <v>10680</v>
      </c>
      <c r="H979">
        <v>3756680997</v>
      </c>
      <c r="I979" t="s">
        <v>10681</v>
      </c>
    </row>
    <row r="980" spans="1:9" x14ac:dyDescent="0.25">
      <c r="A980">
        <v>1979</v>
      </c>
      <c r="B980" t="s">
        <v>6228</v>
      </c>
      <c r="C980" t="s">
        <v>9465</v>
      </c>
      <c r="D980" s="3">
        <v>33647</v>
      </c>
      <c r="E980" t="s">
        <v>6084</v>
      </c>
      <c r="F980" t="s">
        <v>10682</v>
      </c>
      <c r="G980" t="s">
        <v>10683</v>
      </c>
      <c r="H980" t="s">
        <v>10684</v>
      </c>
      <c r="I980" t="s">
        <v>10685</v>
      </c>
    </row>
    <row r="981" spans="1:9" x14ac:dyDescent="0.25">
      <c r="A981">
        <v>1980</v>
      </c>
      <c r="B981" t="s">
        <v>8935</v>
      </c>
      <c r="C981" t="s">
        <v>6662</v>
      </c>
      <c r="D981" s="3">
        <v>13035</v>
      </c>
      <c r="E981" t="s">
        <v>6084</v>
      </c>
      <c r="F981" t="s">
        <v>10686</v>
      </c>
      <c r="G981" t="s">
        <v>10687</v>
      </c>
      <c r="H981" t="s">
        <v>10688</v>
      </c>
      <c r="I981" t="s">
        <v>10689</v>
      </c>
    </row>
    <row r="982" spans="1:9" x14ac:dyDescent="0.25">
      <c r="A982">
        <v>1981</v>
      </c>
      <c r="B982" t="s">
        <v>10690</v>
      </c>
      <c r="C982" t="s">
        <v>10691</v>
      </c>
      <c r="D982" s="3">
        <v>4834</v>
      </c>
      <c r="E982" t="s">
        <v>6097</v>
      </c>
      <c r="F982" t="s">
        <v>10692</v>
      </c>
      <c r="G982" t="s">
        <v>10693</v>
      </c>
      <c r="H982" t="s">
        <v>10694</v>
      </c>
      <c r="I982" t="s">
        <v>10695</v>
      </c>
    </row>
    <row r="983" spans="1:9" x14ac:dyDescent="0.25">
      <c r="A983">
        <v>1982</v>
      </c>
      <c r="B983" t="s">
        <v>7939</v>
      </c>
      <c r="C983" t="s">
        <v>6460</v>
      </c>
      <c r="D983" s="3">
        <v>7197</v>
      </c>
      <c r="E983" t="s">
        <v>6084</v>
      </c>
      <c r="F983" t="s">
        <v>10696</v>
      </c>
      <c r="G983" t="s">
        <v>10697</v>
      </c>
      <c r="H983" t="s">
        <v>10698</v>
      </c>
      <c r="I983" t="s">
        <v>10699</v>
      </c>
    </row>
    <row r="984" spans="1:9" x14ac:dyDescent="0.25">
      <c r="A984">
        <v>1983</v>
      </c>
      <c r="B984" t="s">
        <v>8701</v>
      </c>
      <c r="C984" t="s">
        <v>8374</v>
      </c>
      <c r="D984" s="3">
        <v>17688</v>
      </c>
      <c r="E984" t="s">
        <v>6084</v>
      </c>
      <c r="F984" t="s">
        <v>10700</v>
      </c>
      <c r="G984" t="s">
        <v>10701</v>
      </c>
      <c r="H984">
        <f>1-944-587-1887</f>
        <v>-3417</v>
      </c>
      <c r="I984" t="s">
        <v>10702</v>
      </c>
    </row>
    <row r="985" spans="1:9" x14ac:dyDescent="0.25">
      <c r="A985">
        <v>1984</v>
      </c>
      <c r="B985" t="s">
        <v>6813</v>
      </c>
      <c r="C985" t="s">
        <v>10703</v>
      </c>
      <c r="D985" s="3">
        <v>28473</v>
      </c>
      <c r="E985" t="s">
        <v>6097</v>
      </c>
      <c r="F985" t="s">
        <v>10704</v>
      </c>
      <c r="G985" t="s">
        <v>10705</v>
      </c>
      <c r="H985">
        <v>9394058594</v>
      </c>
      <c r="I985" t="s">
        <v>10706</v>
      </c>
    </row>
    <row r="986" spans="1:9" x14ac:dyDescent="0.25">
      <c r="A986">
        <v>1985</v>
      </c>
      <c r="B986" t="s">
        <v>8600</v>
      </c>
      <c r="C986" t="s">
        <v>10707</v>
      </c>
      <c r="D986" s="3">
        <v>41772</v>
      </c>
      <c r="E986" t="s">
        <v>6084</v>
      </c>
      <c r="F986" t="s">
        <v>10708</v>
      </c>
      <c r="G986" t="s">
        <v>10709</v>
      </c>
      <c r="H986" t="s">
        <v>10710</v>
      </c>
      <c r="I986" t="s">
        <v>10711</v>
      </c>
    </row>
    <row r="987" spans="1:9" x14ac:dyDescent="0.25">
      <c r="A987">
        <v>1986</v>
      </c>
      <c r="B987" t="s">
        <v>10690</v>
      </c>
      <c r="C987" t="s">
        <v>10712</v>
      </c>
      <c r="D987" s="3">
        <v>35649</v>
      </c>
      <c r="E987" t="s">
        <v>6097</v>
      </c>
      <c r="F987" t="s">
        <v>10713</v>
      </c>
      <c r="G987" t="s">
        <v>10714</v>
      </c>
      <c r="H987" t="s">
        <v>10715</v>
      </c>
      <c r="I987" t="s">
        <v>10716</v>
      </c>
    </row>
    <row r="988" spans="1:9" x14ac:dyDescent="0.25">
      <c r="A988">
        <v>1987</v>
      </c>
      <c r="B988" t="s">
        <v>6942</v>
      </c>
      <c r="C988" t="s">
        <v>7016</v>
      </c>
      <c r="D988" s="3">
        <v>9475</v>
      </c>
      <c r="E988" t="s">
        <v>6084</v>
      </c>
      <c r="F988" t="s">
        <v>10717</v>
      </c>
      <c r="G988" t="s">
        <v>10718</v>
      </c>
      <c r="H988" t="s">
        <v>10719</v>
      </c>
      <c r="I988" t="s">
        <v>10720</v>
      </c>
    </row>
    <row r="989" spans="1:9" x14ac:dyDescent="0.25">
      <c r="A989">
        <v>1988</v>
      </c>
      <c r="B989" t="s">
        <v>8707</v>
      </c>
      <c r="C989" t="s">
        <v>10721</v>
      </c>
      <c r="D989" s="3">
        <v>19664</v>
      </c>
      <c r="E989" t="s">
        <v>6097</v>
      </c>
      <c r="F989" t="s">
        <v>10722</v>
      </c>
      <c r="G989" t="s">
        <v>10723</v>
      </c>
      <c r="H989">
        <v>6215900997</v>
      </c>
      <c r="I989" t="s">
        <v>10724</v>
      </c>
    </row>
    <row r="990" spans="1:9" x14ac:dyDescent="0.25">
      <c r="A990">
        <v>1989</v>
      </c>
      <c r="B990" t="s">
        <v>10725</v>
      </c>
      <c r="C990" t="s">
        <v>9697</v>
      </c>
      <c r="D990" s="3">
        <v>39719</v>
      </c>
      <c r="E990" t="s">
        <v>6097</v>
      </c>
      <c r="F990" t="s">
        <v>10726</v>
      </c>
      <c r="G990" t="s">
        <v>10727</v>
      </c>
      <c r="H990" t="s">
        <v>10728</v>
      </c>
      <c r="I990" t="s">
        <v>10729</v>
      </c>
    </row>
    <row r="991" spans="1:9" x14ac:dyDescent="0.25">
      <c r="A991">
        <v>1990</v>
      </c>
      <c r="B991" t="s">
        <v>8525</v>
      </c>
      <c r="C991" t="s">
        <v>8763</v>
      </c>
      <c r="D991" s="3">
        <v>29759</v>
      </c>
      <c r="E991" t="s">
        <v>6084</v>
      </c>
      <c r="F991" t="s">
        <v>10730</v>
      </c>
      <c r="G991" t="s">
        <v>10731</v>
      </c>
      <c r="H991" t="s">
        <v>10732</v>
      </c>
      <c r="I991" t="s">
        <v>10733</v>
      </c>
    </row>
    <row r="992" spans="1:9" x14ac:dyDescent="0.25">
      <c r="A992">
        <v>1991</v>
      </c>
      <c r="B992" t="s">
        <v>8525</v>
      </c>
      <c r="C992" t="s">
        <v>10734</v>
      </c>
      <c r="D992" s="3">
        <v>20250</v>
      </c>
      <c r="E992" t="s">
        <v>6097</v>
      </c>
      <c r="F992" t="s">
        <v>10735</v>
      </c>
      <c r="G992" t="s">
        <v>10736</v>
      </c>
      <c r="H992" t="s">
        <v>10737</v>
      </c>
      <c r="I992" t="s">
        <v>10738</v>
      </c>
    </row>
    <row r="993" spans="1:9" x14ac:dyDescent="0.25">
      <c r="A993">
        <v>1992</v>
      </c>
      <c r="B993" t="s">
        <v>6936</v>
      </c>
      <c r="C993" t="s">
        <v>6156</v>
      </c>
      <c r="D993" s="3">
        <v>42958</v>
      </c>
      <c r="E993" t="s">
        <v>6084</v>
      </c>
      <c r="F993" t="s">
        <v>10739</v>
      </c>
      <c r="G993" t="s">
        <v>10740</v>
      </c>
      <c r="H993" t="s">
        <v>10741</v>
      </c>
      <c r="I993" t="s">
        <v>10742</v>
      </c>
    </row>
    <row r="994" spans="1:9" x14ac:dyDescent="0.25">
      <c r="A994">
        <v>1993</v>
      </c>
      <c r="B994" t="s">
        <v>6108</v>
      </c>
      <c r="C994" t="s">
        <v>10743</v>
      </c>
      <c r="D994" s="3">
        <v>18127</v>
      </c>
      <c r="E994" t="s">
        <v>6084</v>
      </c>
      <c r="F994" t="s">
        <v>10744</v>
      </c>
      <c r="G994" t="s">
        <v>10745</v>
      </c>
      <c r="H994" t="s">
        <v>10746</v>
      </c>
      <c r="I994" t="s">
        <v>10747</v>
      </c>
    </row>
    <row r="995" spans="1:9" x14ac:dyDescent="0.25">
      <c r="A995">
        <v>1994</v>
      </c>
      <c r="B995" t="s">
        <v>7621</v>
      </c>
      <c r="C995" t="s">
        <v>9280</v>
      </c>
      <c r="D995" s="3">
        <v>39235</v>
      </c>
      <c r="E995" t="s">
        <v>6084</v>
      </c>
      <c r="F995" t="s">
        <v>10748</v>
      </c>
      <c r="G995" t="s">
        <v>10749</v>
      </c>
      <c r="H995" t="s">
        <v>10750</v>
      </c>
      <c r="I995" t="s">
        <v>10751</v>
      </c>
    </row>
    <row r="996" spans="1:9" x14ac:dyDescent="0.25">
      <c r="A996">
        <v>1995</v>
      </c>
      <c r="B996" t="s">
        <v>7993</v>
      </c>
      <c r="C996" t="s">
        <v>10752</v>
      </c>
      <c r="D996" s="3">
        <v>31018</v>
      </c>
      <c r="E996" t="s">
        <v>6097</v>
      </c>
      <c r="F996" t="s">
        <v>10753</v>
      </c>
      <c r="G996" t="s">
        <v>10754</v>
      </c>
      <c r="H996" t="s">
        <v>10755</v>
      </c>
      <c r="I996" t="s">
        <v>10756</v>
      </c>
    </row>
    <row r="997" spans="1:9" x14ac:dyDescent="0.25">
      <c r="A997">
        <v>1996</v>
      </c>
      <c r="B997" t="s">
        <v>6302</v>
      </c>
      <c r="C997" t="s">
        <v>6296</v>
      </c>
      <c r="D997" s="3">
        <v>39347</v>
      </c>
      <c r="E997" t="s">
        <v>6084</v>
      </c>
      <c r="F997" t="s">
        <v>10757</v>
      </c>
      <c r="G997" t="s">
        <v>10758</v>
      </c>
      <c r="H997" t="s">
        <v>10759</v>
      </c>
      <c r="I997" t="s">
        <v>10760</v>
      </c>
    </row>
    <row r="998" spans="1:9" x14ac:dyDescent="0.25">
      <c r="A998">
        <v>1997</v>
      </c>
      <c r="B998" t="s">
        <v>6628</v>
      </c>
      <c r="C998" t="s">
        <v>6252</v>
      </c>
      <c r="D998" s="3">
        <v>26503</v>
      </c>
      <c r="E998" t="s">
        <v>6084</v>
      </c>
      <c r="F998" t="s">
        <v>10761</v>
      </c>
      <c r="G998" t="s">
        <v>10762</v>
      </c>
      <c r="H998" t="s">
        <v>10763</v>
      </c>
      <c r="I998" t="s">
        <v>10764</v>
      </c>
    </row>
    <row r="999" spans="1:9" x14ac:dyDescent="0.25">
      <c r="A999">
        <v>1998</v>
      </c>
      <c r="B999" t="s">
        <v>6532</v>
      </c>
      <c r="C999" t="s">
        <v>8499</v>
      </c>
      <c r="D999" s="3">
        <v>10041</v>
      </c>
      <c r="E999" t="s">
        <v>6084</v>
      </c>
      <c r="F999" t="s">
        <v>10765</v>
      </c>
      <c r="G999" t="s">
        <v>10766</v>
      </c>
      <c r="H999">
        <v>6983749322</v>
      </c>
      <c r="I999" t="s">
        <v>10767</v>
      </c>
    </row>
    <row r="1000" spans="1:9" x14ac:dyDescent="0.25">
      <c r="A1000">
        <v>1999</v>
      </c>
      <c r="B1000" t="s">
        <v>6272</v>
      </c>
      <c r="C1000" t="s">
        <v>8913</v>
      </c>
      <c r="D1000" s="3">
        <v>37084</v>
      </c>
      <c r="E1000" t="s">
        <v>6097</v>
      </c>
      <c r="F1000" t="s">
        <v>10768</v>
      </c>
      <c r="G1000" t="s">
        <v>10769</v>
      </c>
      <c r="H1000" t="s">
        <v>10770</v>
      </c>
      <c r="I1000" t="s">
        <v>10771</v>
      </c>
    </row>
    <row r="1001" spans="1:9" x14ac:dyDescent="0.25">
      <c r="A1001">
        <v>2000</v>
      </c>
      <c r="B1001" t="s">
        <v>6745</v>
      </c>
      <c r="C1001" t="s">
        <v>7083</v>
      </c>
      <c r="D1001" s="3">
        <v>35647</v>
      </c>
      <c r="E1001" t="s">
        <v>6084</v>
      </c>
      <c r="F1001" t="s">
        <v>10772</v>
      </c>
      <c r="G1001" t="s">
        <v>10773</v>
      </c>
      <c r="H1001" t="s">
        <v>10774</v>
      </c>
      <c r="I1001" t="s">
        <v>10775</v>
      </c>
    </row>
    <row r="1002" spans="1:9" x14ac:dyDescent="0.25">
      <c r="A1002">
        <v>2001</v>
      </c>
      <c r="B1002" t="s">
        <v>6745</v>
      </c>
      <c r="C1002" t="s">
        <v>9961</v>
      </c>
      <c r="D1002" s="3">
        <v>14783</v>
      </c>
      <c r="E1002" t="s">
        <v>6084</v>
      </c>
      <c r="F1002" t="s">
        <v>10776</v>
      </c>
      <c r="G1002" t="s">
        <v>10777</v>
      </c>
      <c r="H1002" t="s">
        <v>10778</v>
      </c>
      <c r="I1002" t="s">
        <v>10779</v>
      </c>
    </row>
    <row r="1003" spans="1:9" x14ac:dyDescent="0.25">
      <c r="A1003">
        <v>2002</v>
      </c>
      <c r="B1003" t="s">
        <v>10780</v>
      </c>
      <c r="C1003" t="s">
        <v>8281</v>
      </c>
      <c r="D1003" s="3">
        <v>44074</v>
      </c>
      <c r="E1003" t="s">
        <v>6097</v>
      </c>
      <c r="F1003" t="s">
        <v>10781</v>
      </c>
      <c r="G1003" t="s">
        <v>10782</v>
      </c>
      <c r="H1003" t="s">
        <v>10783</v>
      </c>
      <c r="I1003" t="s">
        <v>10784</v>
      </c>
    </row>
    <row r="1004" spans="1:9" x14ac:dyDescent="0.25">
      <c r="A1004">
        <v>2003</v>
      </c>
      <c r="B1004" t="s">
        <v>7198</v>
      </c>
      <c r="C1004" t="s">
        <v>10785</v>
      </c>
      <c r="D1004" s="3">
        <v>5604</v>
      </c>
      <c r="E1004" t="s">
        <v>6084</v>
      </c>
      <c r="F1004" t="s">
        <v>10786</v>
      </c>
      <c r="G1004" t="s">
        <v>10787</v>
      </c>
      <c r="H1004" t="s">
        <v>10788</v>
      </c>
      <c r="I1004" t="s">
        <v>10789</v>
      </c>
    </row>
    <row r="1005" spans="1:9" x14ac:dyDescent="0.25">
      <c r="A1005">
        <v>2004</v>
      </c>
      <c r="B1005" t="s">
        <v>10790</v>
      </c>
      <c r="C1005" t="s">
        <v>6200</v>
      </c>
      <c r="D1005" s="3">
        <v>20962</v>
      </c>
      <c r="E1005" t="s">
        <v>6084</v>
      </c>
      <c r="F1005" t="s">
        <v>10791</v>
      </c>
      <c r="G1005" t="s">
        <v>10792</v>
      </c>
      <c r="H1005" t="s">
        <v>10793</v>
      </c>
      <c r="I1005" t="s">
        <v>10794</v>
      </c>
    </row>
    <row r="1006" spans="1:9" x14ac:dyDescent="0.25">
      <c r="A1006">
        <v>2005</v>
      </c>
      <c r="B1006" t="s">
        <v>7125</v>
      </c>
      <c r="C1006" t="s">
        <v>6351</v>
      </c>
      <c r="D1006" s="3">
        <v>7179</v>
      </c>
      <c r="E1006" t="s">
        <v>6084</v>
      </c>
      <c r="F1006" t="s">
        <v>10795</v>
      </c>
      <c r="G1006" t="s">
        <v>10796</v>
      </c>
      <c r="H1006">
        <f>1-415-895-6474</f>
        <v>-7783</v>
      </c>
      <c r="I1006" t="s">
        <v>10797</v>
      </c>
    </row>
    <row r="1007" spans="1:9" x14ac:dyDescent="0.25">
      <c r="A1007">
        <v>2006</v>
      </c>
      <c r="B1007" t="s">
        <v>6751</v>
      </c>
      <c r="C1007" t="s">
        <v>8413</v>
      </c>
      <c r="D1007" s="3">
        <v>25879</v>
      </c>
      <c r="E1007" t="s">
        <v>6084</v>
      </c>
      <c r="F1007" t="s">
        <v>10798</v>
      </c>
      <c r="G1007" t="s">
        <v>10799</v>
      </c>
      <c r="H1007" t="s">
        <v>10800</v>
      </c>
      <c r="I1007" t="s">
        <v>10801</v>
      </c>
    </row>
    <row r="1008" spans="1:9" x14ac:dyDescent="0.25">
      <c r="A1008">
        <v>2007</v>
      </c>
      <c r="B1008" t="s">
        <v>8257</v>
      </c>
      <c r="C1008" t="s">
        <v>6895</v>
      </c>
      <c r="D1008" s="3">
        <v>7865</v>
      </c>
      <c r="E1008" t="s">
        <v>6097</v>
      </c>
      <c r="F1008" t="s">
        <v>10802</v>
      </c>
      <c r="G1008" t="s">
        <v>9054</v>
      </c>
      <c r="H1008" t="s">
        <v>10803</v>
      </c>
      <c r="I1008" t="s">
        <v>10804</v>
      </c>
    </row>
    <row r="1009" spans="1:9" x14ac:dyDescent="0.25">
      <c r="A1009">
        <v>2008</v>
      </c>
      <c r="B1009" t="s">
        <v>7993</v>
      </c>
      <c r="C1009" t="s">
        <v>7322</v>
      </c>
      <c r="D1009" s="3">
        <v>40346</v>
      </c>
      <c r="E1009" t="s">
        <v>6097</v>
      </c>
      <c r="F1009" t="s">
        <v>10805</v>
      </c>
      <c r="G1009" t="s">
        <v>10806</v>
      </c>
      <c r="H1009" t="s">
        <v>10807</v>
      </c>
      <c r="I1009" t="s">
        <v>10808</v>
      </c>
    </row>
    <row r="1010" spans="1:9" x14ac:dyDescent="0.25">
      <c r="A1010">
        <v>2009</v>
      </c>
      <c r="B1010" t="s">
        <v>6162</v>
      </c>
      <c r="C1010" t="s">
        <v>6173</v>
      </c>
      <c r="D1010" s="3">
        <v>13266</v>
      </c>
      <c r="E1010" t="s">
        <v>6097</v>
      </c>
      <c r="F1010" t="s">
        <v>10809</v>
      </c>
      <c r="G1010" t="s">
        <v>10810</v>
      </c>
      <c r="H1010" t="s">
        <v>10811</v>
      </c>
      <c r="I1010" t="s">
        <v>10812</v>
      </c>
    </row>
    <row r="1011" spans="1:9" x14ac:dyDescent="0.25">
      <c r="A1011">
        <v>2010</v>
      </c>
      <c r="B1011" t="s">
        <v>6687</v>
      </c>
      <c r="C1011" t="s">
        <v>8848</v>
      </c>
      <c r="D1011" s="3">
        <v>7604</v>
      </c>
      <c r="E1011" t="s">
        <v>6097</v>
      </c>
      <c r="F1011" t="s">
        <v>10813</v>
      </c>
      <c r="G1011" t="s">
        <v>10814</v>
      </c>
      <c r="H1011" t="s">
        <v>10815</v>
      </c>
      <c r="I1011" t="s">
        <v>10816</v>
      </c>
    </row>
    <row r="1012" spans="1:9" x14ac:dyDescent="0.25">
      <c r="A1012">
        <v>2011</v>
      </c>
      <c r="B1012" t="s">
        <v>6391</v>
      </c>
      <c r="C1012" t="s">
        <v>6199</v>
      </c>
      <c r="D1012" s="3">
        <v>21511</v>
      </c>
      <c r="E1012" t="s">
        <v>6097</v>
      </c>
      <c r="F1012" t="s">
        <v>10817</v>
      </c>
      <c r="G1012" t="s">
        <v>10818</v>
      </c>
      <c r="H1012" t="s">
        <v>10819</v>
      </c>
      <c r="I1012" t="s">
        <v>10820</v>
      </c>
    </row>
    <row r="1013" spans="1:9" x14ac:dyDescent="0.25">
      <c r="A1013">
        <v>2012</v>
      </c>
      <c r="B1013" t="s">
        <v>7125</v>
      </c>
      <c r="C1013" t="s">
        <v>9876</v>
      </c>
      <c r="D1013" s="3">
        <v>25094</v>
      </c>
      <c r="E1013" t="s">
        <v>6084</v>
      </c>
      <c r="F1013" t="s">
        <v>10821</v>
      </c>
      <c r="G1013" t="s">
        <v>10822</v>
      </c>
      <c r="H1013" t="s">
        <v>10823</v>
      </c>
      <c r="I1013" t="s">
        <v>10824</v>
      </c>
    </row>
    <row r="1014" spans="1:9" x14ac:dyDescent="0.25">
      <c r="A1014">
        <v>2013</v>
      </c>
      <c r="B1014" t="s">
        <v>6978</v>
      </c>
      <c r="C1014" t="s">
        <v>6380</v>
      </c>
      <c r="D1014" s="3">
        <v>37624</v>
      </c>
      <c r="E1014" t="s">
        <v>6084</v>
      </c>
      <c r="F1014" t="s">
        <v>10825</v>
      </c>
      <c r="G1014" t="s">
        <v>10826</v>
      </c>
      <c r="H1014" t="s">
        <v>10827</v>
      </c>
      <c r="I1014" t="s">
        <v>10828</v>
      </c>
    </row>
    <row r="1015" spans="1:9" x14ac:dyDescent="0.25">
      <c r="A1015">
        <v>2014</v>
      </c>
      <c r="B1015" t="s">
        <v>7715</v>
      </c>
      <c r="C1015" t="s">
        <v>10829</v>
      </c>
      <c r="D1015" s="3">
        <v>31739</v>
      </c>
      <c r="E1015" t="s">
        <v>6097</v>
      </c>
      <c r="F1015" t="s">
        <v>10830</v>
      </c>
      <c r="G1015" t="s">
        <v>10831</v>
      </c>
      <c r="H1015" t="s">
        <v>10832</v>
      </c>
      <c r="I1015" t="s">
        <v>10833</v>
      </c>
    </row>
    <row r="1016" spans="1:9" x14ac:dyDescent="0.25">
      <c r="A1016">
        <v>2015</v>
      </c>
      <c r="B1016" t="s">
        <v>9858</v>
      </c>
      <c r="C1016" t="s">
        <v>6438</v>
      </c>
      <c r="D1016" s="3">
        <v>24995</v>
      </c>
      <c r="E1016" t="s">
        <v>6097</v>
      </c>
      <c r="F1016" t="s">
        <v>10834</v>
      </c>
      <c r="G1016" t="s">
        <v>10835</v>
      </c>
      <c r="H1016">
        <v>9156996404</v>
      </c>
      <c r="I1016" t="s">
        <v>10836</v>
      </c>
    </row>
    <row r="1017" spans="1:9" x14ac:dyDescent="0.25">
      <c r="A1017">
        <v>2016</v>
      </c>
      <c r="B1017" t="s">
        <v>10067</v>
      </c>
      <c r="C1017" t="s">
        <v>9838</v>
      </c>
      <c r="D1017" s="3">
        <v>13144</v>
      </c>
      <c r="E1017" t="s">
        <v>6084</v>
      </c>
      <c r="F1017" t="s">
        <v>10837</v>
      </c>
      <c r="G1017" t="s">
        <v>10838</v>
      </c>
      <c r="H1017">
        <f>1-235-638-1545</f>
        <v>-2417</v>
      </c>
      <c r="I1017" t="s">
        <v>10839</v>
      </c>
    </row>
    <row r="1018" spans="1:9" x14ac:dyDescent="0.25">
      <c r="A1018">
        <v>2017</v>
      </c>
      <c r="B1018" t="s">
        <v>6948</v>
      </c>
      <c r="C1018" t="s">
        <v>10840</v>
      </c>
      <c r="D1018" s="3">
        <v>11072</v>
      </c>
      <c r="E1018" t="s">
        <v>6097</v>
      </c>
      <c r="F1018" t="s">
        <v>10841</v>
      </c>
      <c r="G1018" t="s">
        <v>10842</v>
      </c>
      <c r="H1018" t="s">
        <v>10843</v>
      </c>
      <c r="I1018" t="s">
        <v>10844</v>
      </c>
    </row>
    <row r="1019" spans="1:9" x14ac:dyDescent="0.25">
      <c r="A1019">
        <v>2018</v>
      </c>
      <c r="B1019" t="s">
        <v>8525</v>
      </c>
      <c r="C1019" t="s">
        <v>8525</v>
      </c>
      <c r="D1019" s="3">
        <v>41366</v>
      </c>
      <c r="E1019" t="s">
        <v>6097</v>
      </c>
      <c r="F1019" t="s">
        <v>10845</v>
      </c>
      <c r="G1019" t="s">
        <v>10846</v>
      </c>
      <c r="H1019" t="s">
        <v>10847</v>
      </c>
      <c r="I1019" t="s">
        <v>10848</v>
      </c>
    </row>
    <row r="1020" spans="1:9" x14ac:dyDescent="0.25">
      <c r="A1020">
        <v>2019</v>
      </c>
      <c r="B1020" t="s">
        <v>10849</v>
      </c>
      <c r="C1020" t="s">
        <v>6554</v>
      </c>
      <c r="D1020" s="3">
        <v>5638</v>
      </c>
      <c r="E1020" t="s">
        <v>6097</v>
      </c>
      <c r="F1020" t="s">
        <v>10850</v>
      </c>
      <c r="G1020" t="s">
        <v>10851</v>
      </c>
      <c r="H1020" t="s">
        <v>10852</v>
      </c>
      <c r="I1020" t="s">
        <v>10853</v>
      </c>
    </row>
    <row r="1021" spans="1:9" x14ac:dyDescent="0.25">
      <c r="A1021">
        <v>2020</v>
      </c>
      <c r="B1021" t="s">
        <v>7413</v>
      </c>
      <c r="C1021" t="s">
        <v>8177</v>
      </c>
      <c r="D1021" s="3">
        <v>8219</v>
      </c>
      <c r="E1021" t="s">
        <v>6084</v>
      </c>
      <c r="F1021" t="s">
        <v>10854</v>
      </c>
      <c r="G1021" t="s">
        <v>10855</v>
      </c>
      <c r="H1021" t="s">
        <v>10856</v>
      </c>
      <c r="I1021" t="s">
        <v>10857</v>
      </c>
    </row>
    <row r="1022" spans="1:9" x14ac:dyDescent="0.25">
      <c r="A1022">
        <v>2021</v>
      </c>
      <c r="B1022" t="s">
        <v>6565</v>
      </c>
      <c r="C1022" t="s">
        <v>7478</v>
      </c>
      <c r="D1022" s="3">
        <v>9095</v>
      </c>
      <c r="E1022" t="s">
        <v>6097</v>
      </c>
      <c r="F1022" t="s">
        <v>10858</v>
      </c>
      <c r="G1022" t="s">
        <v>10859</v>
      </c>
      <c r="H1022" t="s">
        <v>10860</v>
      </c>
      <c r="I1022" t="s">
        <v>10861</v>
      </c>
    </row>
    <row r="1023" spans="1:9" x14ac:dyDescent="0.25">
      <c r="A1023">
        <v>2022</v>
      </c>
      <c r="B1023" t="s">
        <v>10862</v>
      </c>
      <c r="C1023" t="s">
        <v>6516</v>
      </c>
      <c r="D1023" s="3">
        <v>26317</v>
      </c>
      <c r="E1023" t="s">
        <v>6097</v>
      </c>
      <c r="F1023" t="s">
        <v>10863</v>
      </c>
      <c r="G1023" t="s">
        <v>10864</v>
      </c>
      <c r="H1023" t="s">
        <v>10865</v>
      </c>
      <c r="I1023" t="s">
        <v>10866</v>
      </c>
    </row>
    <row r="1024" spans="1:9" x14ac:dyDescent="0.25">
      <c r="A1024">
        <v>2023</v>
      </c>
      <c r="B1024" t="s">
        <v>8460</v>
      </c>
      <c r="C1024" t="s">
        <v>6410</v>
      </c>
      <c r="D1024" s="3">
        <v>12807</v>
      </c>
      <c r="E1024" t="s">
        <v>6097</v>
      </c>
      <c r="F1024" t="s">
        <v>10867</v>
      </c>
      <c r="G1024" t="s">
        <v>10868</v>
      </c>
      <c r="H1024" t="s">
        <v>10869</v>
      </c>
      <c r="I1024" t="s">
        <v>10870</v>
      </c>
    </row>
    <row r="1025" spans="1:9" x14ac:dyDescent="0.25">
      <c r="A1025">
        <v>2024</v>
      </c>
      <c r="B1025" t="s">
        <v>6745</v>
      </c>
      <c r="C1025" t="s">
        <v>7772</v>
      </c>
      <c r="D1025" s="3">
        <v>44641</v>
      </c>
      <c r="E1025" t="s">
        <v>6084</v>
      </c>
      <c r="F1025" t="s">
        <v>10871</v>
      </c>
      <c r="G1025" t="s">
        <v>10872</v>
      </c>
      <c r="H1025">
        <v>4899382797</v>
      </c>
      <c r="I1025" t="s">
        <v>10873</v>
      </c>
    </row>
    <row r="1026" spans="1:9" x14ac:dyDescent="0.25">
      <c r="A1026">
        <v>2025</v>
      </c>
      <c r="B1026" t="s">
        <v>9921</v>
      </c>
      <c r="C1026" t="s">
        <v>10874</v>
      </c>
      <c r="D1026" s="3">
        <v>16105</v>
      </c>
      <c r="E1026" t="s">
        <v>6084</v>
      </c>
      <c r="F1026" t="s">
        <v>10875</v>
      </c>
      <c r="G1026" t="s">
        <v>10876</v>
      </c>
      <c r="H1026" t="s">
        <v>10877</v>
      </c>
      <c r="I1026" t="s">
        <v>10878</v>
      </c>
    </row>
    <row r="1027" spans="1:9" x14ac:dyDescent="0.25">
      <c r="A1027">
        <v>2026</v>
      </c>
      <c r="B1027" t="s">
        <v>6628</v>
      </c>
      <c r="C1027" t="s">
        <v>10879</v>
      </c>
      <c r="D1027" s="3">
        <v>38505</v>
      </c>
      <c r="E1027" t="s">
        <v>6084</v>
      </c>
      <c r="F1027" t="s">
        <v>10880</v>
      </c>
      <c r="G1027" t="s">
        <v>10881</v>
      </c>
      <c r="H1027">
        <v>4574296755</v>
      </c>
      <c r="I1027" t="s">
        <v>10882</v>
      </c>
    </row>
    <row r="1028" spans="1:9" x14ac:dyDescent="0.25">
      <c r="A1028">
        <v>2027</v>
      </c>
      <c r="B1028" t="s">
        <v>6251</v>
      </c>
      <c r="C1028" t="s">
        <v>6471</v>
      </c>
      <c r="D1028" s="3">
        <v>23289</v>
      </c>
      <c r="E1028" t="s">
        <v>6084</v>
      </c>
      <c r="F1028" t="s">
        <v>10883</v>
      </c>
      <c r="G1028" t="s">
        <v>10884</v>
      </c>
      <c r="H1028" t="s">
        <v>10885</v>
      </c>
      <c r="I1028" t="s">
        <v>10886</v>
      </c>
    </row>
    <row r="1029" spans="1:9" x14ac:dyDescent="0.25">
      <c r="A1029">
        <v>2028</v>
      </c>
      <c r="B1029" t="s">
        <v>10887</v>
      </c>
      <c r="C1029" t="s">
        <v>6516</v>
      </c>
      <c r="D1029" s="3">
        <v>34857</v>
      </c>
      <c r="E1029" t="s">
        <v>6097</v>
      </c>
      <c r="F1029" t="s">
        <v>10888</v>
      </c>
      <c r="G1029" t="s">
        <v>10889</v>
      </c>
      <c r="H1029" t="s">
        <v>10890</v>
      </c>
      <c r="I1029" t="s">
        <v>10891</v>
      </c>
    </row>
    <row r="1030" spans="1:9" x14ac:dyDescent="0.25">
      <c r="A1030">
        <v>2029</v>
      </c>
      <c r="B1030" t="s">
        <v>10892</v>
      </c>
      <c r="C1030" t="s">
        <v>6773</v>
      </c>
      <c r="D1030" s="3">
        <v>11195</v>
      </c>
      <c r="E1030" t="s">
        <v>6097</v>
      </c>
      <c r="F1030" t="s">
        <v>10893</v>
      </c>
      <c r="G1030" t="s">
        <v>10894</v>
      </c>
      <c r="H1030" t="s">
        <v>10895</v>
      </c>
      <c r="I1030" t="s">
        <v>10896</v>
      </c>
    </row>
    <row r="1031" spans="1:9" x14ac:dyDescent="0.25">
      <c r="A1031">
        <v>2030</v>
      </c>
      <c r="B1031" t="s">
        <v>6538</v>
      </c>
      <c r="C1031" t="s">
        <v>6890</v>
      </c>
      <c r="D1031" s="3">
        <v>14275</v>
      </c>
      <c r="E1031" t="s">
        <v>6084</v>
      </c>
      <c r="F1031" t="s">
        <v>10897</v>
      </c>
      <c r="G1031" t="s">
        <v>10898</v>
      </c>
      <c r="H1031" t="s">
        <v>10899</v>
      </c>
      <c r="I1031" t="s">
        <v>10900</v>
      </c>
    </row>
    <row r="1032" spans="1:9" x14ac:dyDescent="0.25">
      <c r="A1032">
        <v>2031</v>
      </c>
      <c r="B1032" t="s">
        <v>6217</v>
      </c>
      <c r="C1032" t="s">
        <v>6554</v>
      </c>
      <c r="D1032" s="3">
        <v>37502</v>
      </c>
      <c r="E1032" t="s">
        <v>6084</v>
      </c>
      <c r="F1032" t="s">
        <v>10901</v>
      </c>
      <c r="G1032" t="s">
        <v>10902</v>
      </c>
      <c r="H1032" t="s">
        <v>10903</v>
      </c>
      <c r="I1032" t="s">
        <v>10904</v>
      </c>
    </row>
    <row r="1033" spans="1:9" x14ac:dyDescent="0.25">
      <c r="A1033">
        <v>2032</v>
      </c>
      <c r="B1033" t="s">
        <v>6156</v>
      </c>
      <c r="C1033" t="s">
        <v>10905</v>
      </c>
      <c r="D1033" s="3">
        <v>31152</v>
      </c>
      <c r="E1033" t="s">
        <v>6084</v>
      </c>
      <c r="F1033" t="s">
        <v>10906</v>
      </c>
      <c r="G1033" t="s">
        <v>10907</v>
      </c>
      <c r="H1033" t="s">
        <v>10908</v>
      </c>
      <c r="I1033" t="s">
        <v>10909</v>
      </c>
    </row>
    <row r="1034" spans="1:9" x14ac:dyDescent="0.25">
      <c r="A1034">
        <v>2033</v>
      </c>
      <c r="B1034" t="s">
        <v>10910</v>
      </c>
      <c r="C1034" t="s">
        <v>8787</v>
      </c>
      <c r="D1034" s="3">
        <v>39304</v>
      </c>
      <c r="E1034" t="s">
        <v>6097</v>
      </c>
      <c r="F1034" t="s">
        <v>10911</v>
      </c>
      <c r="G1034" t="s">
        <v>10912</v>
      </c>
      <c r="H1034" t="s">
        <v>10913</v>
      </c>
      <c r="I1034" t="s">
        <v>10914</v>
      </c>
    </row>
    <row r="1035" spans="1:9" x14ac:dyDescent="0.25">
      <c r="A1035">
        <v>2034</v>
      </c>
      <c r="B1035" t="s">
        <v>6633</v>
      </c>
      <c r="C1035" t="s">
        <v>6426</v>
      </c>
      <c r="D1035" s="3">
        <v>39988</v>
      </c>
      <c r="E1035" t="s">
        <v>6084</v>
      </c>
      <c r="F1035" t="s">
        <v>10915</v>
      </c>
      <c r="G1035" t="s">
        <v>10916</v>
      </c>
      <c r="H1035">
        <v>5206838343</v>
      </c>
      <c r="I1035" t="s">
        <v>10917</v>
      </c>
    </row>
    <row r="1036" spans="1:9" x14ac:dyDescent="0.25">
      <c r="A1036">
        <v>2035</v>
      </c>
      <c r="B1036" t="s">
        <v>6538</v>
      </c>
      <c r="C1036" t="s">
        <v>9469</v>
      </c>
      <c r="D1036" s="3">
        <v>40982</v>
      </c>
      <c r="E1036" t="s">
        <v>6084</v>
      </c>
      <c r="F1036" t="s">
        <v>10918</v>
      </c>
      <c r="G1036" t="s">
        <v>10919</v>
      </c>
      <c r="H1036" t="s">
        <v>10920</v>
      </c>
      <c r="I1036" t="s">
        <v>10921</v>
      </c>
    </row>
    <row r="1037" spans="1:9" x14ac:dyDescent="0.25">
      <c r="A1037">
        <v>2036</v>
      </c>
      <c r="B1037" t="s">
        <v>9015</v>
      </c>
      <c r="C1037" t="s">
        <v>10922</v>
      </c>
      <c r="D1037" s="3">
        <v>43847</v>
      </c>
      <c r="E1037" t="s">
        <v>6097</v>
      </c>
      <c r="F1037" t="s">
        <v>10923</v>
      </c>
      <c r="G1037" t="s">
        <v>10924</v>
      </c>
      <c r="H1037" t="s">
        <v>10925</v>
      </c>
      <c r="I1037" t="s">
        <v>10926</v>
      </c>
    </row>
    <row r="1038" spans="1:9" x14ac:dyDescent="0.25">
      <c r="A1038">
        <v>2037</v>
      </c>
      <c r="B1038" t="s">
        <v>10287</v>
      </c>
      <c r="C1038" t="s">
        <v>10927</v>
      </c>
      <c r="D1038" s="3">
        <v>19484</v>
      </c>
      <c r="E1038" t="s">
        <v>6097</v>
      </c>
      <c r="F1038" t="s">
        <v>10928</v>
      </c>
      <c r="G1038" t="s">
        <v>10929</v>
      </c>
      <c r="H1038" t="s">
        <v>10930</v>
      </c>
      <c r="I1038" t="s">
        <v>10931</v>
      </c>
    </row>
    <row r="1039" spans="1:9" x14ac:dyDescent="0.25">
      <c r="A1039">
        <v>2038</v>
      </c>
      <c r="B1039" t="s">
        <v>10932</v>
      </c>
      <c r="C1039" t="s">
        <v>10933</v>
      </c>
      <c r="D1039" s="3">
        <v>9969</v>
      </c>
      <c r="E1039" t="s">
        <v>6097</v>
      </c>
      <c r="F1039" t="s">
        <v>10934</v>
      </c>
      <c r="G1039" t="s">
        <v>10935</v>
      </c>
      <c r="H1039" t="s">
        <v>10936</v>
      </c>
      <c r="I1039" t="s">
        <v>10937</v>
      </c>
    </row>
    <row r="1040" spans="1:9" x14ac:dyDescent="0.25">
      <c r="A1040">
        <v>2039</v>
      </c>
      <c r="B1040" t="s">
        <v>6500</v>
      </c>
      <c r="C1040" t="s">
        <v>10938</v>
      </c>
      <c r="D1040" s="3">
        <v>7327</v>
      </c>
      <c r="E1040" t="s">
        <v>6097</v>
      </c>
      <c r="F1040" t="s">
        <v>10939</v>
      </c>
      <c r="G1040" t="s">
        <v>10940</v>
      </c>
      <c r="H1040" t="s">
        <v>10941</v>
      </c>
      <c r="I1040" t="s">
        <v>10942</v>
      </c>
    </row>
    <row r="1041" spans="1:9" x14ac:dyDescent="0.25">
      <c r="A1041">
        <v>2040</v>
      </c>
      <c r="B1041" t="s">
        <v>6854</v>
      </c>
      <c r="C1041" t="s">
        <v>9527</v>
      </c>
      <c r="D1041" s="3">
        <v>11146</v>
      </c>
      <c r="E1041" t="s">
        <v>6084</v>
      </c>
      <c r="F1041" t="s">
        <v>10943</v>
      </c>
      <c r="G1041" t="s">
        <v>10944</v>
      </c>
      <c r="H1041">
        <f>1-621-723-4890</f>
        <v>-6233</v>
      </c>
      <c r="I1041" t="s">
        <v>10945</v>
      </c>
    </row>
    <row r="1042" spans="1:9" x14ac:dyDescent="0.25">
      <c r="A1042">
        <v>2041</v>
      </c>
      <c r="B1042" t="s">
        <v>6415</v>
      </c>
      <c r="C1042" t="s">
        <v>6420</v>
      </c>
      <c r="D1042" s="3">
        <v>42444</v>
      </c>
      <c r="E1042" t="s">
        <v>6097</v>
      </c>
      <c r="F1042" t="s">
        <v>10946</v>
      </c>
      <c r="G1042" t="s">
        <v>10947</v>
      </c>
      <c r="H1042" t="s">
        <v>10948</v>
      </c>
      <c r="I1042" t="s">
        <v>10949</v>
      </c>
    </row>
    <row r="1043" spans="1:9" x14ac:dyDescent="0.25">
      <c r="A1043">
        <v>2042</v>
      </c>
      <c r="B1043" t="s">
        <v>10287</v>
      </c>
      <c r="C1043" t="s">
        <v>9475</v>
      </c>
      <c r="D1043" s="3">
        <v>2878</v>
      </c>
      <c r="E1043" t="s">
        <v>6097</v>
      </c>
      <c r="F1043" t="s">
        <v>10950</v>
      </c>
      <c r="G1043" t="s">
        <v>10951</v>
      </c>
      <c r="H1043" t="s">
        <v>10952</v>
      </c>
      <c r="I1043" t="s">
        <v>10953</v>
      </c>
    </row>
    <row r="1044" spans="1:9" x14ac:dyDescent="0.25">
      <c r="A1044">
        <v>2043</v>
      </c>
      <c r="B1044" t="s">
        <v>6403</v>
      </c>
      <c r="C1044" t="s">
        <v>6083</v>
      </c>
      <c r="D1044" s="3">
        <v>14813</v>
      </c>
      <c r="E1044" t="s">
        <v>6097</v>
      </c>
      <c r="F1044" t="s">
        <v>10954</v>
      </c>
      <c r="G1044" t="s">
        <v>10955</v>
      </c>
      <c r="H1044" t="s">
        <v>10956</v>
      </c>
      <c r="I1044" t="s">
        <v>10957</v>
      </c>
    </row>
    <row r="1045" spans="1:9" x14ac:dyDescent="0.25">
      <c r="A1045">
        <v>2044</v>
      </c>
      <c r="B1045" t="s">
        <v>10958</v>
      </c>
      <c r="C1045" t="s">
        <v>6263</v>
      </c>
      <c r="D1045" s="3">
        <v>8637</v>
      </c>
      <c r="E1045" t="s">
        <v>6097</v>
      </c>
      <c r="F1045" t="s">
        <v>10959</v>
      </c>
      <c r="G1045" t="s">
        <v>10960</v>
      </c>
      <c r="H1045" t="s">
        <v>10961</v>
      </c>
      <c r="I1045" t="s">
        <v>10962</v>
      </c>
    </row>
    <row r="1046" spans="1:9" x14ac:dyDescent="0.25">
      <c r="A1046">
        <v>2045</v>
      </c>
      <c r="B1046" t="s">
        <v>8717</v>
      </c>
      <c r="C1046" t="s">
        <v>6364</v>
      </c>
      <c r="D1046" s="3">
        <v>17975</v>
      </c>
      <c r="E1046" t="s">
        <v>6084</v>
      </c>
      <c r="F1046" t="s">
        <v>10963</v>
      </c>
      <c r="G1046" t="s">
        <v>10964</v>
      </c>
      <c r="H1046">
        <v>2238009080</v>
      </c>
      <c r="I1046" t="s">
        <v>10965</v>
      </c>
    </row>
    <row r="1047" spans="1:9" x14ac:dyDescent="0.25">
      <c r="A1047">
        <v>2046</v>
      </c>
      <c r="B1047" t="s">
        <v>10345</v>
      </c>
      <c r="C1047" t="s">
        <v>10966</v>
      </c>
      <c r="D1047" s="3">
        <v>28180</v>
      </c>
      <c r="E1047" t="s">
        <v>6084</v>
      </c>
      <c r="F1047" t="s">
        <v>10967</v>
      </c>
      <c r="G1047" t="s">
        <v>10968</v>
      </c>
      <c r="H1047" t="s">
        <v>10969</v>
      </c>
      <c r="I1047" t="s">
        <v>10970</v>
      </c>
    </row>
    <row r="1048" spans="1:9" x14ac:dyDescent="0.25">
      <c r="A1048">
        <v>2047</v>
      </c>
      <c r="B1048" t="s">
        <v>6559</v>
      </c>
      <c r="C1048" t="s">
        <v>7114</v>
      </c>
      <c r="D1048" s="3">
        <v>21773</v>
      </c>
      <c r="E1048" t="s">
        <v>6084</v>
      </c>
      <c r="F1048" t="s">
        <v>10971</v>
      </c>
      <c r="G1048" t="s">
        <v>10972</v>
      </c>
      <c r="H1048" t="s">
        <v>10973</v>
      </c>
      <c r="I1048" t="s">
        <v>10974</v>
      </c>
    </row>
    <row r="1049" spans="1:9" x14ac:dyDescent="0.25">
      <c r="A1049">
        <v>2048</v>
      </c>
      <c r="B1049" t="s">
        <v>10453</v>
      </c>
      <c r="C1049" t="s">
        <v>6410</v>
      </c>
      <c r="D1049" s="3">
        <v>13377</v>
      </c>
      <c r="E1049" t="s">
        <v>6097</v>
      </c>
      <c r="F1049" t="s">
        <v>10975</v>
      </c>
      <c r="G1049" t="s">
        <v>10976</v>
      </c>
      <c r="H1049" t="s">
        <v>10977</v>
      </c>
      <c r="I1049" t="s">
        <v>10978</v>
      </c>
    </row>
    <row r="1050" spans="1:9" x14ac:dyDescent="0.25">
      <c r="A1050">
        <v>2049</v>
      </c>
      <c r="B1050" t="s">
        <v>6172</v>
      </c>
      <c r="C1050" t="s">
        <v>6212</v>
      </c>
      <c r="D1050" s="3">
        <v>16281</v>
      </c>
      <c r="E1050" t="s">
        <v>6097</v>
      </c>
      <c r="F1050" t="s">
        <v>10979</v>
      </c>
      <c r="G1050" t="s">
        <v>10980</v>
      </c>
      <c r="H1050" t="s">
        <v>10981</v>
      </c>
      <c r="I1050" t="s">
        <v>10982</v>
      </c>
    </row>
    <row r="1051" spans="1:9" x14ac:dyDescent="0.25">
      <c r="A1051">
        <v>2050</v>
      </c>
      <c r="B1051" t="s">
        <v>6936</v>
      </c>
      <c r="C1051" t="s">
        <v>6089</v>
      </c>
      <c r="D1051" s="3">
        <v>22573</v>
      </c>
      <c r="E1051" t="s">
        <v>6084</v>
      </c>
      <c r="F1051" t="s">
        <v>10983</v>
      </c>
      <c r="G1051" t="s">
        <v>10984</v>
      </c>
      <c r="H1051">
        <f>1-582-601-5547</f>
        <v>-6729</v>
      </c>
      <c r="I1051" t="s">
        <v>10985</v>
      </c>
    </row>
    <row r="1052" spans="1:9" x14ac:dyDescent="0.25">
      <c r="A1052">
        <v>2051</v>
      </c>
      <c r="B1052" t="s">
        <v>9921</v>
      </c>
      <c r="C1052" t="s">
        <v>10986</v>
      </c>
      <c r="D1052" s="3">
        <v>41839</v>
      </c>
      <c r="E1052" t="s">
        <v>6084</v>
      </c>
      <c r="F1052" t="s">
        <v>10987</v>
      </c>
      <c r="G1052" t="s">
        <v>10988</v>
      </c>
      <c r="H1052" t="s">
        <v>10989</v>
      </c>
      <c r="I1052" t="s">
        <v>10990</v>
      </c>
    </row>
    <row r="1053" spans="1:9" x14ac:dyDescent="0.25">
      <c r="A1053">
        <v>2052</v>
      </c>
      <c r="B1053" t="s">
        <v>7777</v>
      </c>
      <c r="C1053" t="s">
        <v>6212</v>
      </c>
      <c r="D1053" s="3">
        <v>12611</v>
      </c>
      <c r="E1053" t="s">
        <v>6084</v>
      </c>
      <c r="F1053" t="s">
        <v>10991</v>
      </c>
      <c r="G1053" t="s">
        <v>10992</v>
      </c>
      <c r="H1053" t="s">
        <v>10993</v>
      </c>
      <c r="I1053" t="s">
        <v>10994</v>
      </c>
    </row>
    <row r="1054" spans="1:9" x14ac:dyDescent="0.25">
      <c r="A1054">
        <v>2053</v>
      </c>
      <c r="B1054" t="s">
        <v>7198</v>
      </c>
      <c r="C1054" t="s">
        <v>6779</v>
      </c>
      <c r="D1054" s="3">
        <v>35433</v>
      </c>
      <c r="E1054" t="s">
        <v>6084</v>
      </c>
      <c r="F1054" t="s">
        <v>10995</v>
      </c>
      <c r="G1054" t="s">
        <v>10996</v>
      </c>
      <c r="H1054" t="s">
        <v>10997</v>
      </c>
      <c r="I1054" t="s">
        <v>10998</v>
      </c>
    </row>
    <row r="1055" spans="1:9" x14ac:dyDescent="0.25">
      <c r="A1055">
        <v>2054</v>
      </c>
      <c r="B1055" t="s">
        <v>6082</v>
      </c>
      <c r="C1055" t="s">
        <v>7340</v>
      </c>
      <c r="D1055" s="3">
        <v>25855</v>
      </c>
      <c r="E1055" t="s">
        <v>6084</v>
      </c>
      <c r="F1055" t="s">
        <v>10999</v>
      </c>
      <c r="G1055" t="s">
        <v>11000</v>
      </c>
      <c r="H1055" t="s">
        <v>11001</v>
      </c>
      <c r="I1055" t="s">
        <v>11002</v>
      </c>
    </row>
    <row r="1056" spans="1:9" x14ac:dyDescent="0.25">
      <c r="A1056">
        <v>2055</v>
      </c>
      <c r="B1056" t="s">
        <v>7982</v>
      </c>
      <c r="C1056" t="s">
        <v>7940</v>
      </c>
      <c r="D1056" s="3">
        <v>10571</v>
      </c>
      <c r="E1056" t="s">
        <v>6097</v>
      </c>
      <c r="F1056" t="s">
        <v>11003</v>
      </c>
      <c r="G1056" t="s">
        <v>11004</v>
      </c>
      <c r="H1056" t="s">
        <v>11005</v>
      </c>
      <c r="I1056" t="s">
        <v>11006</v>
      </c>
    </row>
    <row r="1057" spans="1:9" x14ac:dyDescent="0.25">
      <c r="A1057">
        <v>2056</v>
      </c>
      <c r="B1057" t="s">
        <v>6605</v>
      </c>
      <c r="C1057" t="s">
        <v>10396</v>
      </c>
      <c r="D1057" s="3">
        <v>36635</v>
      </c>
      <c r="E1057" t="s">
        <v>6084</v>
      </c>
      <c r="F1057" t="s">
        <v>11007</v>
      </c>
      <c r="G1057" t="s">
        <v>11008</v>
      </c>
      <c r="H1057" t="s">
        <v>11009</v>
      </c>
      <c r="I1057" t="s">
        <v>11010</v>
      </c>
    </row>
    <row r="1058" spans="1:9" x14ac:dyDescent="0.25">
      <c r="A1058">
        <v>2057</v>
      </c>
      <c r="B1058" t="s">
        <v>6622</v>
      </c>
      <c r="C1058" t="s">
        <v>6346</v>
      </c>
      <c r="D1058" s="3">
        <v>31588</v>
      </c>
      <c r="E1058" t="s">
        <v>6097</v>
      </c>
      <c r="F1058" t="s">
        <v>11011</v>
      </c>
      <c r="G1058" t="s">
        <v>11012</v>
      </c>
      <c r="H1058" t="s">
        <v>11013</v>
      </c>
      <c r="I1058" t="s">
        <v>11014</v>
      </c>
    </row>
    <row r="1059" spans="1:9" x14ac:dyDescent="0.25">
      <c r="A1059">
        <v>2058</v>
      </c>
      <c r="B1059" t="s">
        <v>8257</v>
      </c>
      <c r="C1059" t="s">
        <v>6426</v>
      </c>
      <c r="D1059" s="3">
        <v>15757</v>
      </c>
      <c r="E1059" t="s">
        <v>6097</v>
      </c>
      <c r="F1059" t="s">
        <v>11015</v>
      </c>
      <c r="G1059" t="s">
        <v>11016</v>
      </c>
      <c r="H1059" t="s">
        <v>11017</v>
      </c>
      <c r="I1059" t="s">
        <v>11018</v>
      </c>
    </row>
    <row r="1060" spans="1:9" x14ac:dyDescent="0.25">
      <c r="A1060">
        <v>2059</v>
      </c>
      <c r="B1060" t="s">
        <v>6448</v>
      </c>
      <c r="C1060" t="s">
        <v>10575</v>
      </c>
      <c r="D1060" s="3">
        <v>16108</v>
      </c>
      <c r="E1060" t="s">
        <v>6097</v>
      </c>
      <c r="F1060" t="s">
        <v>11019</v>
      </c>
      <c r="G1060" t="s">
        <v>11020</v>
      </c>
      <c r="H1060">
        <f>1-654-683-6844</f>
        <v>-8180</v>
      </c>
      <c r="I1060" t="s">
        <v>11021</v>
      </c>
    </row>
    <row r="1061" spans="1:9" x14ac:dyDescent="0.25">
      <c r="A1061">
        <v>2060</v>
      </c>
      <c r="B1061" t="s">
        <v>6120</v>
      </c>
      <c r="C1061" t="s">
        <v>6426</v>
      </c>
      <c r="D1061" s="3">
        <v>41900</v>
      </c>
      <c r="E1061" t="s">
        <v>6097</v>
      </c>
      <c r="F1061" t="s">
        <v>11022</v>
      </c>
      <c r="G1061" t="s">
        <v>11023</v>
      </c>
      <c r="H1061" t="s">
        <v>11024</v>
      </c>
      <c r="I1061" t="s">
        <v>11025</v>
      </c>
    </row>
    <row r="1062" spans="1:9" x14ac:dyDescent="0.25">
      <c r="A1062">
        <v>2061</v>
      </c>
      <c r="B1062" t="s">
        <v>6409</v>
      </c>
      <c r="C1062" t="s">
        <v>7172</v>
      </c>
      <c r="D1062" s="3">
        <v>28656</v>
      </c>
      <c r="E1062" t="s">
        <v>6097</v>
      </c>
      <c r="F1062" t="s">
        <v>11026</v>
      </c>
      <c r="G1062" t="s">
        <v>11027</v>
      </c>
      <c r="H1062" t="s">
        <v>11028</v>
      </c>
      <c r="I1062" t="s">
        <v>11029</v>
      </c>
    </row>
    <row r="1063" spans="1:9" x14ac:dyDescent="0.25">
      <c r="A1063">
        <v>2062</v>
      </c>
      <c r="B1063" t="s">
        <v>11030</v>
      </c>
      <c r="C1063" t="s">
        <v>11031</v>
      </c>
      <c r="D1063" s="3">
        <v>12417</v>
      </c>
      <c r="E1063" t="s">
        <v>6097</v>
      </c>
      <c r="F1063" t="s">
        <v>11032</v>
      </c>
      <c r="G1063" t="s">
        <v>11033</v>
      </c>
      <c r="H1063" t="s">
        <v>11034</v>
      </c>
      <c r="I1063" t="s">
        <v>11035</v>
      </c>
    </row>
    <row r="1064" spans="1:9" x14ac:dyDescent="0.25">
      <c r="A1064">
        <v>2063</v>
      </c>
      <c r="B1064" t="s">
        <v>6290</v>
      </c>
      <c r="C1064" t="s">
        <v>6756</v>
      </c>
      <c r="D1064" s="3">
        <v>44064</v>
      </c>
      <c r="E1064" t="s">
        <v>6084</v>
      </c>
      <c r="F1064" t="s">
        <v>11036</v>
      </c>
      <c r="G1064" t="s">
        <v>11037</v>
      </c>
      <c r="H1064" t="s">
        <v>11038</v>
      </c>
      <c r="I1064" t="s">
        <v>11039</v>
      </c>
    </row>
    <row r="1065" spans="1:9" x14ac:dyDescent="0.25">
      <c r="A1065">
        <v>2064</v>
      </c>
      <c r="B1065" t="s">
        <v>8076</v>
      </c>
      <c r="C1065" t="s">
        <v>9775</v>
      </c>
      <c r="D1065" s="3">
        <v>30197</v>
      </c>
      <c r="E1065" t="s">
        <v>6084</v>
      </c>
      <c r="F1065" t="s">
        <v>11040</v>
      </c>
      <c r="G1065" t="s">
        <v>11041</v>
      </c>
      <c r="H1065" t="s">
        <v>11042</v>
      </c>
      <c r="I1065" t="s">
        <v>11043</v>
      </c>
    </row>
    <row r="1066" spans="1:9" x14ac:dyDescent="0.25">
      <c r="A1066">
        <v>2065</v>
      </c>
      <c r="B1066" t="s">
        <v>9847</v>
      </c>
      <c r="C1066" t="s">
        <v>6133</v>
      </c>
      <c r="D1066" s="3">
        <v>40424</v>
      </c>
      <c r="E1066" t="s">
        <v>6097</v>
      </c>
      <c r="F1066" t="s">
        <v>11044</v>
      </c>
      <c r="G1066" t="s">
        <v>11045</v>
      </c>
      <c r="H1066" t="s">
        <v>11046</v>
      </c>
      <c r="I1066" t="s">
        <v>11047</v>
      </c>
    </row>
    <row r="1067" spans="1:9" x14ac:dyDescent="0.25">
      <c r="A1067">
        <v>2066</v>
      </c>
      <c r="B1067" t="s">
        <v>11048</v>
      </c>
      <c r="C1067" t="s">
        <v>11049</v>
      </c>
      <c r="D1067" s="3">
        <v>5507</v>
      </c>
      <c r="E1067" t="s">
        <v>6084</v>
      </c>
      <c r="F1067" t="s">
        <v>11050</v>
      </c>
      <c r="G1067" t="s">
        <v>11051</v>
      </c>
      <c r="H1067" t="s">
        <v>11052</v>
      </c>
      <c r="I1067" t="s">
        <v>11053</v>
      </c>
    </row>
    <row r="1068" spans="1:9" x14ac:dyDescent="0.25">
      <c r="A1068">
        <v>2067</v>
      </c>
      <c r="B1068" t="s">
        <v>6173</v>
      </c>
      <c r="C1068" t="s">
        <v>8499</v>
      </c>
      <c r="D1068" s="3">
        <v>3680</v>
      </c>
      <c r="E1068" t="s">
        <v>6084</v>
      </c>
      <c r="F1068" t="s">
        <v>11054</v>
      </c>
      <c r="G1068" t="s">
        <v>11055</v>
      </c>
      <c r="H1068" t="s">
        <v>11056</v>
      </c>
      <c r="I1068" t="s">
        <v>11057</v>
      </c>
    </row>
    <row r="1069" spans="1:9" x14ac:dyDescent="0.25">
      <c r="A1069">
        <v>2068</v>
      </c>
      <c r="B1069" t="s">
        <v>8935</v>
      </c>
      <c r="C1069" t="s">
        <v>7423</v>
      </c>
      <c r="D1069" s="3">
        <v>29690</v>
      </c>
      <c r="E1069" t="s">
        <v>6084</v>
      </c>
      <c r="F1069" t="s">
        <v>11058</v>
      </c>
      <c r="G1069" t="s">
        <v>11059</v>
      </c>
      <c r="H1069" t="s">
        <v>11060</v>
      </c>
      <c r="I1069" t="s">
        <v>11061</v>
      </c>
    </row>
    <row r="1070" spans="1:9" x14ac:dyDescent="0.25">
      <c r="A1070">
        <v>2069</v>
      </c>
      <c r="B1070" t="s">
        <v>6089</v>
      </c>
      <c r="C1070" t="s">
        <v>7052</v>
      </c>
      <c r="D1070" s="3">
        <v>43511</v>
      </c>
      <c r="E1070" t="s">
        <v>6084</v>
      </c>
      <c r="F1070" t="s">
        <v>11062</v>
      </c>
      <c r="G1070" t="s">
        <v>11063</v>
      </c>
      <c r="H1070" t="s">
        <v>11064</v>
      </c>
      <c r="I1070" t="s">
        <v>11065</v>
      </c>
    </row>
    <row r="1071" spans="1:9" x14ac:dyDescent="0.25">
      <c r="A1071">
        <v>2070</v>
      </c>
      <c r="B1071" t="s">
        <v>6516</v>
      </c>
      <c r="C1071" t="s">
        <v>8068</v>
      </c>
      <c r="D1071" s="3">
        <v>14322</v>
      </c>
      <c r="E1071" t="s">
        <v>6084</v>
      </c>
      <c r="F1071" t="s">
        <v>11066</v>
      </c>
      <c r="G1071" t="s">
        <v>11067</v>
      </c>
      <c r="H1071" t="s">
        <v>11068</v>
      </c>
      <c r="I1071" t="s">
        <v>11069</v>
      </c>
    </row>
    <row r="1072" spans="1:9" x14ac:dyDescent="0.25">
      <c r="A1072">
        <v>2071</v>
      </c>
      <c r="B1072" t="s">
        <v>7899</v>
      </c>
      <c r="C1072" t="s">
        <v>6380</v>
      </c>
      <c r="D1072" s="3">
        <v>16304</v>
      </c>
      <c r="E1072" t="s">
        <v>6097</v>
      </c>
      <c r="F1072" t="s">
        <v>11070</v>
      </c>
      <c r="G1072" t="s">
        <v>11071</v>
      </c>
      <c r="H1072" t="s">
        <v>11072</v>
      </c>
      <c r="I1072" t="s">
        <v>11073</v>
      </c>
    </row>
    <row r="1073" spans="1:9" x14ac:dyDescent="0.25">
      <c r="A1073">
        <v>2072</v>
      </c>
      <c r="B1073" t="s">
        <v>11074</v>
      </c>
      <c r="C1073" t="s">
        <v>6702</v>
      </c>
      <c r="D1073" s="3">
        <v>35885</v>
      </c>
      <c r="E1073" t="s">
        <v>6097</v>
      </c>
      <c r="F1073" t="s">
        <v>11075</v>
      </c>
      <c r="G1073" t="s">
        <v>11076</v>
      </c>
      <c r="H1073" t="s">
        <v>11077</v>
      </c>
      <c r="I1073" t="s">
        <v>11078</v>
      </c>
    </row>
    <row r="1074" spans="1:9" x14ac:dyDescent="0.25">
      <c r="A1074">
        <v>2073</v>
      </c>
      <c r="B1074" t="s">
        <v>11079</v>
      </c>
      <c r="C1074" t="s">
        <v>6890</v>
      </c>
      <c r="D1074" s="3">
        <v>9624</v>
      </c>
      <c r="E1074" t="s">
        <v>6097</v>
      </c>
      <c r="F1074" t="s">
        <v>11080</v>
      </c>
      <c r="G1074" t="s">
        <v>11081</v>
      </c>
      <c r="H1074" t="s">
        <v>11082</v>
      </c>
      <c r="I1074" t="s">
        <v>11083</v>
      </c>
    </row>
    <row r="1075" spans="1:9" x14ac:dyDescent="0.25">
      <c r="A1075">
        <v>2074</v>
      </c>
      <c r="B1075" t="s">
        <v>10320</v>
      </c>
      <c r="C1075" t="s">
        <v>6224</v>
      </c>
      <c r="D1075" s="3">
        <v>8338</v>
      </c>
      <c r="E1075" t="s">
        <v>6084</v>
      </c>
      <c r="F1075" t="s">
        <v>11084</v>
      </c>
      <c r="G1075" t="s">
        <v>11085</v>
      </c>
      <c r="H1075">
        <v>8166086833</v>
      </c>
      <c r="I1075" t="s">
        <v>11086</v>
      </c>
    </row>
    <row r="1076" spans="1:9" x14ac:dyDescent="0.25">
      <c r="A1076">
        <v>2075</v>
      </c>
      <c r="B1076" t="s">
        <v>6156</v>
      </c>
      <c r="C1076" t="s">
        <v>9800</v>
      </c>
      <c r="D1076" s="3">
        <v>33042</v>
      </c>
      <c r="E1076" t="s">
        <v>6084</v>
      </c>
      <c r="F1076" t="s">
        <v>11087</v>
      </c>
      <c r="G1076" t="s">
        <v>11088</v>
      </c>
      <c r="H1076" t="s">
        <v>11089</v>
      </c>
      <c r="I1076" t="s">
        <v>11090</v>
      </c>
    </row>
    <row r="1077" spans="1:9" x14ac:dyDescent="0.25">
      <c r="A1077">
        <v>2076</v>
      </c>
      <c r="B1077" t="s">
        <v>6173</v>
      </c>
      <c r="C1077" t="s">
        <v>11091</v>
      </c>
      <c r="D1077" s="3">
        <v>26247</v>
      </c>
      <c r="E1077" t="s">
        <v>6084</v>
      </c>
      <c r="F1077" t="s">
        <v>11092</v>
      </c>
      <c r="G1077" t="s">
        <v>11093</v>
      </c>
      <c r="H1077" t="s">
        <v>11094</v>
      </c>
      <c r="I1077" t="s">
        <v>11095</v>
      </c>
    </row>
    <row r="1078" spans="1:9" x14ac:dyDescent="0.25">
      <c r="A1078">
        <v>2077</v>
      </c>
      <c r="B1078" t="s">
        <v>6538</v>
      </c>
      <c r="C1078" t="s">
        <v>6157</v>
      </c>
      <c r="D1078" s="3">
        <v>37640</v>
      </c>
      <c r="E1078" t="s">
        <v>6084</v>
      </c>
      <c r="F1078" t="s">
        <v>11096</v>
      </c>
      <c r="G1078" t="s">
        <v>11097</v>
      </c>
      <c r="H1078" t="s">
        <v>11098</v>
      </c>
      <c r="I1078" t="s">
        <v>11099</v>
      </c>
    </row>
    <row r="1079" spans="1:9" x14ac:dyDescent="0.25">
      <c r="A1079">
        <v>2078</v>
      </c>
      <c r="B1079" t="s">
        <v>6978</v>
      </c>
      <c r="C1079" t="s">
        <v>9001</v>
      </c>
      <c r="D1079" s="3">
        <v>22024</v>
      </c>
      <c r="E1079" t="s">
        <v>6084</v>
      </c>
      <c r="F1079" t="s">
        <v>11100</v>
      </c>
      <c r="G1079" t="s">
        <v>11101</v>
      </c>
      <c r="H1079" t="s">
        <v>11102</v>
      </c>
      <c r="I1079" t="s">
        <v>11103</v>
      </c>
    </row>
    <row r="1080" spans="1:9" x14ac:dyDescent="0.25">
      <c r="A1080">
        <v>2079</v>
      </c>
      <c r="B1080" t="s">
        <v>11104</v>
      </c>
      <c r="C1080" t="s">
        <v>7172</v>
      </c>
      <c r="D1080" s="3">
        <v>9047</v>
      </c>
      <c r="E1080" t="s">
        <v>6097</v>
      </c>
      <c r="F1080" t="s">
        <v>11105</v>
      </c>
      <c r="G1080" t="s">
        <v>11106</v>
      </c>
      <c r="H1080" t="s">
        <v>11107</v>
      </c>
      <c r="I1080" t="s">
        <v>11108</v>
      </c>
    </row>
    <row r="1081" spans="1:9" x14ac:dyDescent="0.25">
      <c r="A1081">
        <v>2080</v>
      </c>
      <c r="B1081" t="s">
        <v>6095</v>
      </c>
      <c r="C1081" t="s">
        <v>7131</v>
      </c>
      <c r="D1081" s="3">
        <v>6261</v>
      </c>
      <c r="E1081" t="s">
        <v>6097</v>
      </c>
      <c r="F1081" t="s">
        <v>11109</v>
      </c>
      <c r="G1081" t="s">
        <v>11110</v>
      </c>
      <c r="H1081" t="s">
        <v>11111</v>
      </c>
      <c r="I1081" t="s">
        <v>11112</v>
      </c>
    </row>
    <row r="1082" spans="1:9" x14ac:dyDescent="0.25">
      <c r="A1082">
        <v>2081</v>
      </c>
      <c r="B1082" t="s">
        <v>6611</v>
      </c>
      <c r="C1082" t="s">
        <v>6554</v>
      </c>
      <c r="D1082" s="3">
        <v>38949</v>
      </c>
      <c r="E1082" t="s">
        <v>6084</v>
      </c>
      <c r="F1082" t="s">
        <v>11113</v>
      </c>
      <c r="G1082" t="s">
        <v>11114</v>
      </c>
      <c r="H1082" t="s">
        <v>11115</v>
      </c>
      <c r="I1082" t="s">
        <v>11116</v>
      </c>
    </row>
    <row r="1083" spans="1:9" x14ac:dyDescent="0.25">
      <c r="A1083">
        <v>2082</v>
      </c>
      <c r="B1083" t="s">
        <v>6516</v>
      </c>
      <c r="C1083" t="s">
        <v>6995</v>
      </c>
      <c r="D1083" s="3">
        <v>29298</v>
      </c>
      <c r="E1083" t="s">
        <v>6084</v>
      </c>
      <c r="F1083" t="s">
        <v>11117</v>
      </c>
      <c r="G1083" t="s">
        <v>11118</v>
      </c>
      <c r="H1083" t="s">
        <v>11119</v>
      </c>
      <c r="I1083" t="s">
        <v>11120</v>
      </c>
    </row>
    <row r="1084" spans="1:9" x14ac:dyDescent="0.25">
      <c r="A1084">
        <v>2083</v>
      </c>
      <c r="B1084" t="s">
        <v>6262</v>
      </c>
      <c r="C1084" t="s">
        <v>10927</v>
      </c>
      <c r="D1084" s="3">
        <v>26978</v>
      </c>
      <c r="E1084" t="s">
        <v>6084</v>
      </c>
      <c r="F1084" t="s">
        <v>11121</v>
      </c>
      <c r="G1084" t="s">
        <v>11122</v>
      </c>
      <c r="H1084" t="s">
        <v>11123</v>
      </c>
      <c r="I1084" t="s">
        <v>11124</v>
      </c>
    </row>
    <row r="1085" spans="1:9" x14ac:dyDescent="0.25">
      <c r="A1085">
        <v>2084</v>
      </c>
      <c r="B1085" t="s">
        <v>8595</v>
      </c>
      <c r="C1085" t="s">
        <v>6954</v>
      </c>
      <c r="D1085" s="3">
        <v>44658</v>
      </c>
      <c r="E1085" t="s">
        <v>6097</v>
      </c>
      <c r="F1085" t="s">
        <v>11125</v>
      </c>
      <c r="G1085" t="s">
        <v>11126</v>
      </c>
      <c r="H1085">
        <v>4536674134</v>
      </c>
      <c r="I1085" t="s">
        <v>11127</v>
      </c>
    </row>
    <row r="1086" spans="1:9" x14ac:dyDescent="0.25">
      <c r="A1086">
        <v>2085</v>
      </c>
      <c r="B1086" t="s">
        <v>7022</v>
      </c>
      <c r="C1086" t="s">
        <v>8525</v>
      </c>
      <c r="D1086" s="3">
        <v>34101</v>
      </c>
      <c r="E1086" t="s">
        <v>6084</v>
      </c>
      <c r="F1086" t="s">
        <v>11128</v>
      </c>
      <c r="G1086" t="s">
        <v>11129</v>
      </c>
      <c r="H1086" t="s">
        <v>11130</v>
      </c>
      <c r="I1086" t="s">
        <v>11131</v>
      </c>
    </row>
    <row r="1087" spans="1:9" x14ac:dyDescent="0.25">
      <c r="A1087">
        <v>2086</v>
      </c>
      <c r="B1087" t="s">
        <v>9969</v>
      </c>
      <c r="C1087" t="s">
        <v>9697</v>
      </c>
      <c r="D1087" s="3">
        <v>32016</v>
      </c>
      <c r="E1087" t="s">
        <v>6097</v>
      </c>
      <c r="F1087" t="s">
        <v>11132</v>
      </c>
      <c r="G1087" t="s">
        <v>11133</v>
      </c>
      <c r="H1087" t="s">
        <v>11134</v>
      </c>
      <c r="I1087" t="s">
        <v>11135</v>
      </c>
    </row>
    <row r="1088" spans="1:9" x14ac:dyDescent="0.25">
      <c r="A1088">
        <v>2087</v>
      </c>
      <c r="B1088" t="s">
        <v>6267</v>
      </c>
      <c r="C1088" t="s">
        <v>9706</v>
      </c>
      <c r="D1088" s="3">
        <v>31237</v>
      </c>
      <c r="E1088" t="s">
        <v>6084</v>
      </c>
      <c r="F1088" t="s">
        <v>11136</v>
      </c>
      <c r="G1088" t="s">
        <v>11137</v>
      </c>
      <c r="H1088" t="s">
        <v>11138</v>
      </c>
      <c r="I1088" t="s">
        <v>11139</v>
      </c>
    </row>
    <row r="1089" spans="1:9" x14ac:dyDescent="0.25">
      <c r="A1089">
        <v>2088</v>
      </c>
      <c r="B1089" t="s">
        <v>7732</v>
      </c>
      <c r="C1089" t="s">
        <v>11140</v>
      </c>
      <c r="D1089" s="3">
        <v>8392</v>
      </c>
      <c r="E1089" t="s">
        <v>6097</v>
      </c>
      <c r="F1089" t="s">
        <v>11141</v>
      </c>
      <c r="G1089" t="s">
        <v>11142</v>
      </c>
      <c r="H1089" t="s">
        <v>11143</v>
      </c>
      <c r="I1089" t="s">
        <v>11144</v>
      </c>
    </row>
    <row r="1090" spans="1:9" x14ac:dyDescent="0.25">
      <c r="A1090">
        <v>2089</v>
      </c>
      <c r="B1090" t="s">
        <v>7809</v>
      </c>
      <c r="C1090" t="s">
        <v>6323</v>
      </c>
      <c r="D1090" s="3">
        <v>41253</v>
      </c>
      <c r="E1090" t="s">
        <v>6097</v>
      </c>
      <c r="F1090" t="s">
        <v>11145</v>
      </c>
      <c r="G1090" t="s">
        <v>11146</v>
      </c>
      <c r="H1090" t="s">
        <v>11147</v>
      </c>
      <c r="I1090" t="s">
        <v>11148</v>
      </c>
    </row>
    <row r="1091" spans="1:9" x14ac:dyDescent="0.25">
      <c r="A1091">
        <v>2090</v>
      </c>
      <c r="B1091" t="s">
        <v>11149</v>
      </c>
      <c r="C1091" t="s">
        <v>7317</v>
      </c>
      <c r="D1091" s="3">
        <v>39928</v>
      </c>
      <c r="E1091" t="s">
        <v>6084</v>
      </c>
      <c r="F1091" t="s">
        <v>11150</v>
      </c>
      <c r="G1091" t="s">
        <v>11151</v>
      </c>
      <c r="H1091" t="s">
        <v>11152</v>
      </c>
      <c r="I1091" t="s">
        <v>11153</v>
      </c>
    </row>
    <row r="1092" spans="1:9" x14ac:dyDescent="0.25">
      <c r="A1092">
        <v>2091</v>
      </c>
      <c r="B1092" t="s">
        <v>11154</v>
      </c>
      <c r="C1092" t="s">
        <v>8465</v>
      </c>
      <c r="D1092" s="3">
        <v>28423</v>
      </c>
      <c r="E1092" t="s">
        <v>6084</v>
      </c>
      <c r="F1092" t="s">
        <v>11155</v>
      </c>
      <c r="G1092" t="s">
        <v>11156</v>
      </c>
      <c r="H1092" t="s">
        <v>11157</v>
      </c>
      <c r="I1092" t="s">
        <v>11158</v>
      </c>
    </row>
    <row r="1093" spans="1:9" x14ac:dyDescent="0.25">
      <c r="A1093">
        <v>2092</v>
      </c>
      <c r="B1093" t="s">
        <v>6611</v>
      </c>
      <c r="C1093" t="s">
        <v>6849</v>
      </c>
      <c r="D1093" s="3">
        <v>25717</v>
      </c>
      <c r="E1093" t="s">
        <v>6084</v>
      </c>
      <c r="F1093" t="s">
        <v>11159</v>
      </c>
      <c r="G1093" t="s">
        <v>11160</v>
      </c>
      <c r="H1093" t="s">
        <v>11161</v>
      </c>
      <c r="I1093" t="s">
        <v>11162</v>
      </c>
    </row>
    <row r="1094" spans="1:9" x14ac:dyDescent="0.25">
      <c r="A1094">
        <v>2093</v>
      </c>
      <c r="B1094" t="s">
        <v>10287</v>
      </c>
      <c r="C1094" t="s">
        <v>6808</v>
      </c>
      <c r="D1094" s="3">
        <v>34669</v>
      </c>
      <c r="E1094" t="s">
        <v>6097</v>
      </c>
      <c r="F1094" t="s">
        <v>11163</v>
      </c>
      <c r="G1094" t="s">
        <v>11164</v>
      </c>
      <c r="H1094" t="s">
        <v>11165</v>
      </c>
      <c r="I1094" t="s">
        <v>11166</v>
      </c>
    </row>
    <row r="1095" spans="1:9" x14ac:dyDescent="0.25">
      <c r="A1095">
        <v>2094</v>
      </c>
      <c r="B1095" t="s">
        <v>7664</v>
      </c>
      <c r="C1095" t="s">
        <v>6103</v>
      </c>
      <c r="D1095" s="3">
        <v>33096</v>
      </c>
      <c r="E1095" t="s">
        <v>6084</v>
      </c>
      <c r="F1095" t="s">
        <v>11167</v>
      </c>
      <c r="G1095" t="s">
        <v>11168</v>
      </c>
      <c r="H1095" t="s">
        <v>11169</v>
      </c>
      <c r="I1095" t="s">
        <v>11170</v>
      </c>
    </row>
    <row r="1096" spans="1:9" x14ac:dyDescent="0.25">
      <c r="A1096">
        <v>2095</v>
      </c>
      <c r="B1096" t="s">
        <v>6559</v>
      </c>
      <c r="C1096" t="s">
        <v>8413</v>
      </c>
      <c r="D1096" s="3">
        <v>22518</v>
      </c>
      <c r="E1096" t="s">
        <v>6084</v>
      </c>
      <c r="F1096" t="s">
        <v>11171</v>
      </c>
      <c r="G1096" t="s">
        <v>11172</v>
      </c>
      <c r="H1096" t="s">
        <v>11173</v>
      </c>
      <c r="I1096" t="s">
        <v>11174</v>
      </c>
    </row>
    <row r="1097" spans="1:9" x14ac:dyDescent="0.25">
      <c r="A1097">
        <v>2096</v>
      </c>
      <c r="B1097" t="s">
        <v>6290</v>
      </c>
      <c r="C1097" t="s">
        <v>11175</v>
      </c>
      <c r="D1097" s="3">
        <v>19556</v>
      </c>
      <c r="E1097" t="s">
        <v>6097</v>
      </c>
      <c r="F1097" t="s">
        <v>11176</v>
      </c>
      <c r="G1097" t="s">
        <v>11177</v>
      </c>
      <c r="H1097" t="s">
        <v>11178</v>
      </c>
      <c r="I1097" t="s">
        <v>11179</v>
      </c>
    </row>
    <row r="1098" spans="1:9" x14ac:dyDescent="0.25">
      <c r="A1098">
        <v>2097</v>
      </c>
      <c r="B1098" t="s">
        <v>8537</v>
      </c>
      <c r="C1098" t="s">
        <v>6937</v>
      </c>
      <c r="D1098" s="3">
        <v>15341</v>
      </c>
      <c r="E1098" t="s">
        <v>6097</v>
      </c>
      <c r="F1098" t="s">
        <v>11180</v>
      </c>
      <c r="G1098" t="s">
        <v>11181</v>
      </c>
      <c r="H1098" t="s">
        <v>11182</v>
      </c>
      <c r="I1098" t="s">
        <v>11183</v>
      </c>
    </row>
    <row r="1099" spans="1:9" x14ac:dyDescent="0.25">
      <c r="A1099">
        <v>2098</v>
      </c>
      <c r="B1099" t="s">
        <v>6115</v>
      </c>
      <c r="C1099" t="s">
        <v>6179</v>
      </c>
      <c r="D1099" s="3">
        <v>19470</v>
      </c>
      <c r="E1099" t="s">
        <v>6084</v>
      </c>
      <c r="F1099" t="s">
        <v>11184</v>
      </c>
      <c r="G1099" t="s">
        <v>11185</v>
      </c>
      <c r="H1099" t="s">
        <v>11186</v>
      </c>
      <c r="I1099" t="s">
        <v>11187</v>
      </c>
    </row>
    <row r="1100" spans="1:9" x14ac:dyDescent="0.25">
      <c r="A1100">
        <v>2099</v>
      </c>
      <c r="B1100" t="s">
        <v>7899</v>
      </c>
      <c r="C1100" t="s">
        <v>6157</v>
      </c>
      <c r="D1100" s="3">
        <v>8001</v>
      </c>
      <c r="E1100" t="s">
        <v>6097</v>
      </c>
      <c r="F1100" t="s">
        <v>11188</v>
      </c>
      <c r="G1100" t="s">
        <v>11189</v>
      </c>
      <c r="H1100" t="s">
        <v>11190</v>
      </c>
      <c r="I1100" t="s">
        <v>11191</v>
      </c>
    </row>
    <row r="1101" spans="1:9" x14ac:dyDescent="0.25">
      <c r="A1101">
        <v>2100</v>
      </c>
      <c r="B1101" t="s">
        <v>6649</v>
      </c>
      <c r="C1101" t="s">
        <v>9030</v>
      </c>
      <c r="D1101" s="3">
        <v>31791</v>
      </c>
      <c r="E1101" t="s">
        <v>6097</v>
      </c>
      <c r="F1101" t="s">
        <v>11192</v>
      </c>
      <c r="G1101" t="s">
        <v>11193</v>
      </c>
      <c r="H1101" t="s">
        <v>11194</v>
      </c>
      <c r="I1101" t="s">
        <v>11195</v>
      </c>
    </row>
    <row r="1102" spans="1:9" x14ac:dyDescent="0.25">
      <c r="A1102">
        <v>2101</v>
      </c>
      <c r="B1102" t="s">
        <v>10690</v>
      </c>
      <c r="C1102" t="s">
        <v>6212</v>
      </c>
      <c r="D1102" s="3">
        <v>7403</v>
      </c>
      <c r="E1102" t="s">
        <v>6097</v>
      </c>
      <c r="F1102" t="s">
        <v>11196</v>
      </c>
      <c r="G1102" t="s">
        <v>11197</v>
      </c>
      <c r="H1102" t="s">
        <v>11198</v>
      </c>
      <c r="I1102" t="s">
        <v>11199</v>
      </c>
    </row>
    <row r="1103" spans="1:9" x14ac:dyDescent="0.25">
      <c r="A1103">
        <v>2102</v>
      </c>
      <c r="B1103" t="s">
        <v>7056</v>
      </c>
      <c r="C1103" t="s">
        <v>7016</v>
      </c>
      <c r="D1103" s="3">
        <v>9956</v>
      </c>
      <c r="E1103" t="s">
        <v>6097</v>
      </c>
      <c r="F1103" t="s">
        <v>11200</v>
      </c>
      <c r="G1103" t="s">
        <v>11201</v>
      </c>
      <c r="H1103" t="s">
        <v>11202</v>
      </c>
      <c r="I1103" t="s">
        <v>11203</v>
      </c>
    </row>
    <row r="1104" spans="1:9" x14ac:dyDescent="0.25">
      <c r="A1104">
        <v>2103</v>
      </c>
      <c r="B1104" t="s">
        <v>6272</v>
      </c>
      <c r="C1104" t="s">
        <v>11204</v>
      </c>
      <c r="D1104" s="3">
        <v>15524</v>
      </c>
      <c r="E1104" t="s">
        <v>6097</v>
      </c>
      <c r="F1104" t="s">
        <v>11205</v>
      </c>
      <c r="G1104" t="s">
        <v>11206</v>
      </c>
      <c r="H1104" t="s">
        <v>11207</v>
      </c>
      <c r="I1104" t="s">
        <v>11208</v>
      </c>
    </row>
    <row r="1105" spans="1:9" x14ac:dyDescent="0.25">
      <c r="A1105">
        <v>2104</v>
      </c>
      <c r="B1105" t="s">
        <v>7125</v>
      </c>
      <c r="C1105" t="s">
        <v>7743</v>
      </c>
      <c r="D1105" s="3">
        <v>38119</v>
      </c>
      <c r="E1105" t="s">
        <v>6084</v>
      </c>
      <c r="F1105" t="s">
        <v>11209</v>
      </c>
      <c r="G1105" t="s">
        <v>11210</v>
      </c>
      <c r="H1105" t="s">
        <v>11211</v>
      </c>
      <c r="I1105" t="s">
        <v>11212</v>
      </c>
    </row>
    <row r="1106" spans="1:9" x14ac:dyDescent="0.25">
      <c r="A1106">
        <v>2105</v>
      </c>
      <c r="B1106" t="s">
        <v>6431</v>
      </c>
      <c r="C1106" t="s">
        <v>7630</v>
      </c>
      <c r="D1106" s="3">
        <v>25024</v>
      </c>
      <c r="E1106" t="s">
        <v>6084</v>
      </c>
      <c r="F1106" t="s">
        <v>11213</v>
      </c>
      <c r="G1106" t="s">
        <v>11214</v>
      </c>
      <c r="H1106" t="s">
        <v>11215</v>
      </c>
      <c r="I1106" t="s">
        <v>11216</v>
      </c>
    </row>
    <row r="1107" spans="1:9" x14ac:dyDescent="0.25">
      <c r="A1107">
        <v>2106</v>
      </c>
      <c r="B1107" t="s">
        <v>7136</v>
      </c>
      <c r="C1107" t="s">
        <v>6890</v>
      </c>
      <c r="D1107" s="3">
        <v>29796</v>
      </c>
      <c r="E1107" t="s">
        <v>6084</v>
      </c>
      <c r="F1107" t="s">
        <v>11217</v>
      </c>
      <c r="G1107" t="s">
        <v>11218</v>
      </c>
      <c r="H1107" t="s">
        <v>11219</v>
      </c>
      <c r="I1107" t="s">
        <v>11220</v>
      </c>
    </row>
    <row r="1108" spans="1:9" x14ac:dyDescent="0.25">
      <c r="A1108">
        <v>2107</v>
      </c>
      <c r="B1108" t="s">
        <v>6611</v>
      </c>
      <c r="C1108" t="s">
        <v>8400</v>
      </c>
      <c r="D1108" s="3">
        <v>32523</v>
      </c>
      <c r="E1108" t="s">
        <v>6084</v>
      </c>
      <c r="F1108" t="s">
        <v>11221</v>
      </c>
      <c r="G1108" t="s">
        <v>11222</v>
      </c>
      <c r="H1108" t="s">
        <v>11223</v>
      </c>
      <c r="I1108" t="s">
        <v>11224</v>
      </c>
    </row>
    <row r="1109" spans="1:9" x14ac:dyDescent="0.25">
      <c r="A1109">
        <v>2108</v>
      </c>
      <c r="B1109" t="s">
        <v>8191</v>
      </c>
      <c r="C1109" t="s">
        <v>11225</v>
      </c>
      <c r="D1109" s="3">
        <v>15068</v>
      </c>
      <c r="E1109" t="s">
        <v>6084</v>
      </c>
      <c r="F1109" t="s">
        <v>11226</v>
      </c>
      <c r="G1109" t="s">
        <v>11227</v>
      </c>
      <c r="H1109" t="s">
        <v>11228</v>
      </c>
      <c r="I1109" t="s">
        <v>11229</v>
      </c>
    </row>
    <row r="1110" spans="1:9" x14ac:dyDescent="0.25">
      <c r="A1110">
        <v>2109</v>
      </c>
      <c r="B1110" t="s">
        <v>7167</v>
      </c>
      <c r="C1110" t="s">
        <v>6194</v>
      </c>
      <c r="D1110" s="3">
        <v>15167</v>
      </c>
      <c r="E1110" t="s">
        <v>6097</v>
      </c>
      <c r="F1110" t="s">
        <v>11230</v>
      </c>
      <c r="G1110" t="s">
        <v>11231</v>
      </c>
      <c r="H1110" t="s">
        <v>11232</v>
      </c>
      <c r="I1110" t="s">
        <v>11233</v>
      </c>
    </row>
    <row r="1111" spans="1:9" x14ac:dyDescent="0.25">
      <c r="A1111">
        <v>2110</v>
      </c>
      <c r="B1111" t="s">
        <v>11234</v>
      </c>
      <c r="C1111" t="s">
        <v>11235</v>
      </c>
      <c r="D1111" s="3">
        <v>14084</v>
      </c>
      <c r="E1111" t="s">
        <v>6084</v>
      </c>
      <c r="F1111" t="s">
        <v>11236</v>
      </c>
      <c r="G1111" t="s">
        <v>11237</v>
      </c>
      <c r="H1111">
        <v>3788156269</v>
      </c>
      <c r="I1111" t="s">
        <v>11238</v>
      </c>
    </row>
    <row r="1112" spans="1:9" x14ac:dyDescent="0.25">
      <c r="A1112">
        <v>2111</v>
      </c>
      <c r="B1112" t="s">
        <v>11239</v>
      </c>
      <c r="C1112" t="s">
        <v>11240</v>
      </c>
      <c r="D1112" s="3">
        <v>31527</v>
      </c>
      <c r="E1112" t="s">
        <v>6084</v>
      </c>
      <c r="F1112" t="s">
        <v>11241</v>
      </c>
      <c r="G1112" t="s">
        <v>11242</v>
      </c>
      <c r="H1112">
        <v>4973865275</v>
      </c>
      <c r="I1112" t="s">
        <v>11243</v>
      </c>
    </row>
    <row r="1113" spans="1:9" x14ac:dyDescent="0.25">
      <c r="A1113">
        <v>2112</v>
      </c>
      <c r="B1113" t="s">
        <v>6156</v>
      </c>
      <c r="C1113" t="s">
        <v>7052</v>
      </c>
      <c r="D1113" s="3">
        <v>35321</v>
      </c>
      <c r="E1113" t="s">
        <v>6084</v>
      </c>
      <c r="F1113" t="s">
        <v>11244</v>
      </c>
      <c r="G1113" t="s">
        <v>11245</v>
      </c>
      <c r="H1113" t="s">
        <v>11246</v>
      </c>
      <c r="I1113" t="s">
        <v>11247</v>
      </c>
    </row>
    <row r="1114" spans="1:9" x14ac:dyDescent="0.25">
      <c r="A1114">
        <v>2113</v>
      </c>
      <c r="B1114" t="s">
        <v>6114</v>
      </c>
      <c r="C1114" t="s">
        <v>11248</v>
      </c>
      <c r="D1114" s="3">
        <v>38976</v>
      </c>
      <c r="E1114" t="s">
        <v>6084</v>
      </c>
      <c r="F1114" t="s">
        <v>11249</v>
      </c>
      <c r="G1114" t="s">
        <v>11250</v>
      </c>
      <c r="H1114">
        <v>5744400302</v>
      </c>
      <c r="I1114" t="s">
        <v>11251</v>
      </c>
    </row>
    <row r="1115" spans="1:9" x14ac:dyDescent="0.25">
      <c r="A1115">
        <v>2114</v>
      </c>
      <c r="B1115" t="s">
        <v>6156</v>
      </c>
      <c r="C1115" t="s">
        <v>10257</v>
      </c>
      <c r="D1115" s="3">
        <v>18130</v>
      </c>
      <c r="E1115" t="s">
        <v>6084</v>
      </c>
      <c r="F1115" t="s">
        <v>11252</v>
      </c>
      <c r="G1115" t="s">
        <v>11253</v>
      </c>
      <c r="H1115" t="s">
        <v>11254</v>
      </c>
      <c r="I1115" t="s">
        <v>11255</v>
      </c>
    </row>
    <row r="1116" spans="1:9" x14ac:dyDescent="0.25">
      <c r="A1116">
        <v>2115</v>
      </c>
      <c r="B1116" t="s">
        <v>9585</v>
      </c>
      <c r="C1116" t="s">
        <v>6438</v>
      </c>
      <c r="D1116" s="3">
        <v>42790</v>
      </c>
      <c r="E1116" t="s">
        <v>6097</v>
      </c>
      <c r="F1116" t="s">
        <v>11256</v>
      </c>
      <c r="G1116" t="s">
        <v>11257</v>
      </c>
      <c r="H1116" t="s">
        <v>11258</v>
      </c>
      <c r="I1116" t="s">
        <v>11259</v>
      </c>
    </row>
    <row r="1117" spans="1:9" x14ac:dyDescent="0.25">
      <c r="A1117">
        <v>2116</v>
      </c>
      <c r="B1117" t="s">
        <v>9662</v>
      </c>
      <c r="C1117" t="s">
        <v>7052</v>
      </c>
      <c r="D1117" s="3">
        <v>21893</v>
      </c>
      <c r="E1117" t="s">
        <v>6097</v>
      </c>
      <c r="F1117" t="s">
        <v>11260</v>
      </c>
      <c r="G1117" t="s">
        <v>11261</v>
      </c>
      <c r="H1117" t="s">
        <v>11262</v>
      </c>
      <c r="I1117" t="s">
        <v>11263</v>
      </c>
    </row>
    <row r="1118" spans="1:9" x14ac:dyDescent="0.25">
      <c r="A1118">
        <v>2117</v>
      </c>
      <c r="B1118" t="s">
        <v>9577</v>
      </c>
      <c r="C1118" t="s">
        <v>6460</v>
      </c>
      <c r="D1118" s="3">
        <v>34380</v>
      </c>
      <c r="E1118" t="s">
        <v>6084</v>
      </c>
      <c r="F1118" t="s">
        <v>11264</v>
      </c>
      <c r="G1118" t="s">
        <v>11265</v>
      </c>
      <c r="H1118" t="s">
        <v>11266</v>
      </c>
      <c r="I1118" t="s">
        <v>11267</v>
      </c>
    </row>
    <row r="1119" spans="1:9" x14ac:dyDescent="0.25">
      <c r="A1119">
        <v>2118</v>
      </c>
      <c r="B1119" t="s">
        <v>6138</v>
      </c>
      <c r="C1119" t="s">
        <v>11268</v>
      </c>
      <c r="D1119" s="3">
        <v>14589</v>
      </c>
      <c r="E1119" t="s">
        <v>6084</v>
      </c>
      <c r="F1119" t="s">
        <v>11269</v>
      </c>
      <c r="G1119" t="s">
        <v>11270</v>
      </c>
      <c r="H1119" t="s">
        <v>11271</v>
      </c>
      <c r="I1119" t="s">
        <v>11272</v>
      </c>
    </row>
    <row r="1120" spans="1:9" x14ac:dyDescent="0.25">
      <c r="A1120">
        <v>2119</v>
      </c>
      <c r="B1120" t="s">
        <v>6649</v>
      </c>
      <c r="C1120" t="s">
        <v>6212</v>
      </c>
      <c r="D1120" s="3">
        <v>28115</v>
      </c>
      <c r="E1120" t="s">
        <v>6097</v>
      </c>
      <c r="F1120" t="s">
        <v>11273</v>
      </c>
      <c r="G1120" t="s">
        <v>11274</v>
      </c>
      <c r="H1120">
        <v>9749419788</v>
      </c>
      <c r="I1120" t="s">
        <v>11275</v>
      </c>
    </row>
    <row r="1121" spans="1:9" x14ac:dyDescent="0.25">
      <c r="A1121">
        <v>2120</v>
      </c>
      <c r="B1121" t="s">
        <v>7119</v>
      </c>
      <c r="C1121" t="s">
        <v>6364</v>
      </c>
      <c r="D1121" s="3">
        <v>41894</v>
      </c>
      <c r="E1121" t="s">
        <v>6097</v>
      </c>
      <c r="F1121" t="s">
        <v>11276</v>
      </c>
      <c r="G1121" t="s">
        <v>11277</v>
      </c>
      <c r="H1121" t="s">
        <v>11278</v>
      </c>
      <c r="I1121" t="s">
        <v>11279</v>
      </c>
    </row>
    <row r="1122" spans="1:9" x14ac:dyDescent="0.25">
      <c r="A1122">
        <v>2121</v>
      </c>
      <c r="B1122" t="s">
        <v>8727</v>
      </c>
      <c r="C1122" t="s">
        <v>8940</v>
      </c>
      <c r="D1122" s="3">
        <v>15208</v>
      </c>
      <c r="E1122" t="s">
        <v>6097</v>
      </c>
      <c r="F1122" t="s">
        <v>11280</v>
      </c>
      <c r="G1122" t="s">
        <v>11281</v>
      </c>
      <c r="H1122" t="s">
        <v>11282</v>
      </c>
      <c r="I1122" t="s">
        <v>11283</v>
      </c>
    </row>
    <row r="1123" spans="1:9" x14ac:dyDescent="0.25">
      <c r="A1123">
        <v>2122</v>
      </c>
      <c r="B1123" t="s">
        <v>6538</v>
      </c>
      <c r="C1123" t="s">
        <v>6460</v>
      </c>
      <c r="D1123" s="3">
        <v>33428</v>
      </c>
      <c r="E1123" t="s">
        <v>6084</v>
      </c>
      <c r="F1123" t="s">
        <v>11284</v>
      </c>
      <c r="G1123" t="s">
        <v>11285</v>
      </c>
      <c r="H1123" t="s">
        <v>11286</v>
      </c>
      <c r="I1123" t="s">
        <v>11287</v>
      </c>
    </row>
    <row r="1124" spans="1:9" x14ac:dyDescent="0.25">
      <c r="A1124">
        <v>2123</v>
      </c>
      <c r="B1124" t="s">
        <v>6162</v>
      </c>
      <c r="C1124" t="s">
        <v>11288</v>
      </c>
      <c r="D1124" s="3">
        <v>40581</v>
      </c>
      <c r="E1124" t="s">
        <v>6097</v>
      </c>
      <c r="F1124" t="s">
        <v>11289</v>
      </c>
      <c r="G1124" t="s">
        <v>11290</v>
      </c>
      <c r="H1124" t="s">
        <v>11291</v>
      </c>
      <c r="I1124" t="s">
        <v>11292</v>
      </c>
    </row>
    <row r="1125" spans="1:9" x14ac:dyDescent="0.25">
      <c r="A1125">
        <v>2124</v>
      </c>
      <c r="B1125" t="s">
        <v>6900</v>
      </c>
      <c r="C1125" t="s">
        <v>6460</v>
      </c>
      <c r="D1125" s="3">
        <v>18455</v>
      </c>
      <c r="E1125" t="s">
        <v>6097</v>
      </c>
      <c r="F1125" t="s">
        <v>11293</v>
      </c>
      <c r="G1125" t="s">
        <v>11294</v>
      </c>
      <c r="H1125" t="s">
        <v>11295</v>
      </c>
      <c r="I1125" t="s">
        <v>11296</v>
      </c>
    </row>
    <row r="1126" spans="1:9" x14ac:dyDescent="0.25">
      <c r="A1126">
        <v>2125</v>
      </c>
      <c r="B1126" t="s">
        <v>6879</v>
      </c>
      <c r="C1126" t="s">
        <v>11297</v>
      </c>
      <c r="D1126" s="3">
        <v>24623</v>
      </c>
      <c r="E1126" t="s">
        <v>6084</v>
      </c>
      <c r="F1126" t="s">
        <v>11298</v>
      </c>
      <c r="G1126" t="s">
        <v>11299</v>
      </c>
      <c r="H1126" t="s">
        <v>11300</v>
      </c>
      <c r="I1126" t="s">
        <v>11301</v>
      </c>
    </row>
    <row r="1127" spans="1:9" x14ac:dyDescent="0.25">
      <c r="A1127">
        <v>2126</v>
      </c>
      <c r="B1127" t="s">
        <v>8712</v>
      </c>
      <c r="C1127" t="s">
        <v>7489</v>
      </c>
      <c r="D1127" s="3">
        <v>9288</v>
      </c>
      <c r="E1127" t="s">
        <v>6097</v>
      </c>
      <c r="F1127" t="s">
        <v>11302</v>
      </c>
      <c r="G1127" t="s">
        <v>11303</v>
      </c>
      <c r="H1127" t="s">
        <v>11304</v>
      </c>
      <c r="I1127" t="s">
        <v>11305</v>
      </c>
    </row>
    <row r="1128" spans="1:9" x14ac:dyDescent="0.25">
      <c r="A1128">
        <v>2127</v>
      </c>
      <c r="B1128" t="s">
        <v>6879</v>
      </c>
      <c r="C1128" t="s">
        <v>7052</v>
      </c>
      <c r="D1128" s="3">
        <v>36777</v>
      </c>
      <c r="E1128" t="s">
        <v>6084</v>
      </c>
      <c r="F1128" t="s">
        <v>11306</v>
      </c>
      <c r="G1128" t="s">
        <v>11307</v>
      </c>
      <c r="H1128">
        <v>5869711089</v>
      </c>
      <c r="I1128" t="s">
        <v>11308</v>
      </c>
    </row>
    <row r="1129" spans="1:9" x14ac:dyDescent="0.25">
      <c r="A1129">
        <v>2128</v>
      </c>
      <c r="B1129" t="s">
        <v>11309</v>
      </c>
      <c r="C1129" t="s">
        <v>6115</v>
      </c>
      <c r="D1129" s="3">
        <v>20103</v>
      </c>
      <c r="E1129" t="s">
        <v>6097</v>
      </c>
      <c r="F1129" t="s">
        <v>11310</v>
      </c>
      <c r="G1129" t="s">
        <v>11311</v>
      </c>
      <c r="H1129" t="s">
        <v>11312</v>
      </c>
      <c r="I1129" t="s">
        <v>11313</v>
      </c>
    </row>
    <row r="1130" spans="1:9" x14ac:dyDescent="0.25">
      <c r="A1130">
        <v>2129</v>
      </c>
      <c r="B1130" t="s">
        <v>8537</v>
      </c>
      <c r="C1130" t="s">
        <v>11314</v>
      </c>
      <c r="D1130" s="3">
        <v>5248</v>
      </c>
      <c r="E1130" t="s">
        <v>6097</v>
      </c>
      <c r="F1130" t="s">
        <v>11315</v>
      </c>
      <c r="G1130" t="s">
        <v>11316</v>
      </c>
      <c r="H1130">
        <v>4562203080</v>
      </c>
      <c r="I1130" t="s">
        <v>11317</v>
      </c>
    </row>
    <row r="1131" spans="1:9" x14ac:dyDescent="0.25">
      <c r="A1131">
        <v>2130</v>
      </c>
      <c r="B1131" t="s">
        <v>6538</v>
      </c>
      <c r="C1131" t="s">
        <v>11318</v>
      </c>
      <c r="D1131" s="3">
        <v>6136</v>
      </c>
      <c r="E1131" t="s">
        <v>6084</v>
      </c>
      <c r="F1131" t="s">
        <v>11319</v>
      </c>
      <c r="G1131" t="s">
        <v>11320</v>
      </c>
      <c r="H1131" t="s">
        <v>11321</v>
      </c>
      <c r="I1131" t="s">
        <v>11322</v>
      </c>
    </row>
    <row r="1132" spans="1:9" x14ac:dyDescent="0.25">
      <c r="A1132">
        <v>2131</v>
      </c>
      <c r="B1132" t="s">
        <v>6611</v>
      </c>
      <c r="C1132" t="s">
        <v>11323</v>
      </c>
      <c r="D1132" s="3">
        <v>21335</v>
      </c>
      <c r="E1132" t="s">
        <v>6084</v>
      </c>
      <c r="F1132" t="s">
        <v>11324</v>
      </c>
      <c r="G1132" t="s">
        <v>11325</v>
      </c>
      <c r="H1132" t="s">
        <v>11326</v>
      </c>
      <c r="I1132" t="s">
        <v>11327</v>
      </c>
    </row>
    <row r="1133" spans="1:9" x14ac:dyDescent="0.25">
      <c r="A1133">
        <v>2132</v>
      </c>
      <c r="B1133" t="s">
        <v>6082</v>
      </c>
      <c r="C1133" t="s">
        <v>6471</v>
      </c>
      <c r="D1133" s="3">
        <v>19655</v>
      </c>
      <c r="E1133" t="s">
        <v>6084</v>
      </c>
      <c r="F1133" t="s">
        <v>11328</v>
      </c>
      <c r="G1133" t="s">
        <v>11329</v>
      </c>
      <c r="H1133" t="s">
        <v>11330</v>
      </c>
      <c r="I1133" t="s">
        <v>11331</v>
      </c>
    </row>
    <row r="1134" spans="1:9" x14ac:dyDescent="0.25">
      <c r="A1134">
        <v>2133</v>
      </c>
      <c r="B1134" t="s">
        <v>6995</v>
      </c>
      <c r="C1134" t="s">
        <v>8505</v>
      </c>
      <c r="D1134" s="3">
        <v>21927</v>
      </c>
      <c r="E1134" t="s">
        <v>6084</v>
      </c>
      <c r="F1134" t="s">
        <v>11332</v>
      </c>
      <c r="G1134" t="s">
        <v>11333</v>
      </c>
      <c r="H1134" t="s">
        <v>11334</v>
      </c>
      <c r="I1134" t="s">
        <v>11335</v>
      </c>
    </row>
    <row r="1135" spans="1:9" x14ac:dyDescent="0.25">
      <c r="A1135">
        <v>2134</v>
      </c>
      <c r="B1135" t="s">
        <v>7462</v>
      </c>
      <c r="C1135" t="s">
        <v>6702</v>
      </c>
      <c r="D1135" s="3">
        <v>34928</v>
      </c>
      <c r="E1135" t="s">
        <v>6084</v>
      </c>
      <c r="F1135" t="s">
        <v>11336</v>
      </c>
      <c r="G1135" t="s">
        <v>11337</v>
      </c>
      <c r="H1135">
        <f>1-820-961-3102</f>
        <v>-4882</v>
      </c>
      <c r="I1135" t="s">
        <v>11338</v>
      </c>
    </row>
    <row r="1136" spans="1:9" x14ac:dyDescent="0.25">
      <c r="A1136">
        <v>2135</v>
      </c>
      <c r="B1136" t="s">
        <v>11339</v>
      </c>
      <c r="C1136" t="s">
        <v>11340</v>
      </c>
      <c r="D1136" s="3">
        <v>33357</v>
      </c>
      <c r="E1136" t="s">
        <v>6097</v>
      </c>
      <c r="F1136" t="s">
        <v>11341</v>
      </c>
      <c r="G1136" t="s">
        <v>11342</v>
      </c>
      <c r="H1136" t="s">
        <v>11343</v>
      </c>
      <c r="I1136" t="s">
        <v>11344</v>
      </c>
    </row>
    <row r="1137" spans="1:9" x14ac:dyDescent="0.25">
      <c r="A1137">
        <v>2136</v>
      </c>
      <c r="B1137" t="s">
        <v>6948</v>
      </c>
      <c r="C1137" t="s">
        <v>11345</v>
      </c>
      <c r="D1137" s="3">
        <v>24830</v>
      </c>
      <c r="E1137" t="s">
        <v>6097</v>
      </c>
      <c r="F1137" t="s">
        <v>11346</v>
      </c>
      <c r="G1137" t="s">
        <v>11347</v>
      </c>
      <c r="H1137">
        <v>8329782801</v>
      </c>
      <c r="I1137" t="s">
        <v>11348</v>
      </c>
    </row>
    <row r="1138" spans="1:9" x14ac:dyDescent="0.25">
      <c r="A1138">
        <v>2137</v>
      </c>
      <c r="B1138" t="s">
        <v>9110</v>
      </c>
      <c r="C1138" t="s">
        <v>8547</v>
      </c>
      <c r="D1138" s="3">
        <v>39941</v>
      </c>
      <c r="E1138" t="s">
        <v>6097</v>
      </c>
      <c r="F1138" t="s">
        <v>11349</v>
      </c>
      <c r="G1138" t="s">
        <v>11350</v>
      </c>
      <c r="H1138" t="s">
        <v>11351</v>
      </c>
      <c r="I1138" t="s">
        <v>11352</v>
      </c>
    </row>
    <row r="1139" spans="1:9" x14ac:dyDescent="0.25">
      <c r="A1139">
        <v>2138</v>
      </c>
      <c r="B1139" t="s">
        <v>7125</v>
      </c>
      <c r="C1139" t="s">
        <v>6736</v>
      </c>
      <c r="D1139" s="3">
        <v>36597</v>
      </c>
      <c r="E1139" t="s">
        <v>6084</v>
      </c>
      <c r="F1139" t="s">
        <v>11353</v>
      </c>
      <c r="G1139" t="s">
        <v>11354</v>
      </c>
      <c r="H1139">
        <v>9787915758</v>
      </c>
      <c r="I1139" t="s">
        <v>11355</v>
      </c>
    </row>
    <row r="1140" spans="1:9" x14ac:dyDescent="0.25">
      <c r="A1140">
        <v>2139</v>
      </c>
      <c r="B1140" t="s">
        <v>6397</v>
      </c>
      <c r="C1140" t="s">
        <v>11140</v>
      </c>
      <c r="D1140" s="3">
        <v>38569</v>
      </c>
      <c r="E1140" t="s">
        <v>6097</v>
      </c>
      <c r="F1140" t="s">
        <v>11356</v>
      </c>
      <c r="G1140" t="s">
        <v>11357</v>
      </c>
      <c r="H1140" t="s">
        <v>11358</v>
      </c>
      <c r="I1140" t="s">
        <v>11359</v>
      </c>
    </row>
    <row r="1141" spans="1:9" x14ac:dyDescent="0.25">
      <c r="A1141">
        <v>2140</v>
      </c>
      <c r="B1141" t="s">
        <v>11360</v>
      </c>
      <c r="C1141" t="s">
        <v>11361</v>
      </c>
      <c r="D1141" s="3">
        <v>20766</v>
      </c>
      <c r="E1141" t="s">
        <v>6084</v>
      </c>
      <c r="F1141" t="s">
        <v>11362</v>
      </c>
      <c r="G1141" t="s">
        <v>11363</v>
      </c>
      <c r="H1141" t="s">
        <v>11364</v>
      </c>
      <c r="I1141" t="s">
        <v>11365</v>
      </c>
    </row>
    <row r="1142" spans="1:9" x14ac:dyDescent="0.25">
      <c r="A1142">
        <v>2141</v>
      </c>
      <c r="B1142" t="s">
        <v>6173</v>
      </c>
      <c r="C1142" t="s">
        <v>7301</v>
      </c>
      <c r="D1142" s="3">
        <v>15960</v>
      </c>
      <c r="E1142" t="s">
        <v>6084</v>
      </c>
      <c r="F1142" t="s">
        <v>11366</v>
      </c>
      <c r="G1142" t="s">
        <v>11367</v>
      </c>
      <c r="H1142" t="s">
        <v>11368</v>
      </c>
      <c r="I1142" t="s">
        <v>11369</v>
      </c>
    </row>
    <row r="1143" spans="1:9" x14ac:dyDescent="0.25">
      <c r="A1143">
        <v>2142</v>
      </c>
      <c r="B1143" t="s">
        <v>6425</v>
      </c>
      <c r="C1143" t="s">
        <v>6460</v>
      </c>
      <c r="D1143" s="3">
        <v>17851</v>
      </c>
      <c r="E1143" t="s">
        <v>6097</v>
      </c>
      <c r="F1143" t="s">
        <v>11370</v>
      </c>
      <c r="G1143" t="s">
        <v>11371</v>
      </c>
      <c r="H1143">
        <f>1-997-460-2841</f>
        <v>-4297</v>
      </c>
      <c r="I1143" t="s">
        <v>11372</v>
      </c>
    </row>
    <row r="1144" spans="1:9" x14ac:dyDescent="0.25">
      <c r="A1144">
        <v>2143</v>
      </c>
      <c r="B1144" t="s">
        <v>6751</v>
      </c>
      <c r="C1144" t="s">
        <v>7963</v>
      </c>
      <c r="D1144" s="3">
        <v>35465</v>
      </c>
      <c r="E1144" t="s">
        <v>6084</v>
      </c>
      <c r="F1144" t="s">
        <v>11373</v>
      </c>
      <c r="G1144" t="s">
        <v>11374</v>
      </c>
      <c r="H1144" t="s">
        <v>11375</v>
      </c>
      <c r="I1144" t="s">
        <v>11376</v>
      </c>
    </row>
    <row r="1145" spans="1:9" x14ac:dyDescent="0.25">
      <c r="A1145">
        <v>2144</v>
      </c>
      <c r="B1145" t="s">
        <v>11377</v>
      </c>
      <c r="C1145" t="s">
        <v>6297</v>
      </c>
      <c r="D1145" s="3">
        <v>4819</v>
      </c>
      <c r="E1145" t="s">
        <v>6097</v>
      </c>
      <c r="F1145" t="s">
        <v>11378</v>
      </c>
      <c r="G1145" t="s">
        <v>11379</v>
      </c>
      <c r="H1145" t="s">
        <v>11380</v>
      </c>
      <c r="I1145" t="s">
        <v>11381</v>
      </c>
    </row>
    <row r="1146" spans="1:9" x14ac:dyDescent="0.25">
      <c r="A1146">
        <v>2145</v>
      </c>
      <c r="B1146" t="s">
        <v>7142</v>
      </c>
      <c r="C1146" t="s">
        <v>9465</v>
      </c>
      <c r="D1146" s="3">
        <v>24387</v>
      </c>
      <c r="E1146" t="s">
        <v>6084</v>
      </c>
      <c r="F1146" t="s">
        <v>11382</v>
      </c>
      <c r="G1146" t="s">
        <v>11383</v>
      </c>
      <c r="H1146" t="s">
        <v>11384</v>
      </c>
      <c r="I1146" t="s">
        <v>11385</v>
      </c>
    </row>
    <row r="1147" spans="1:9" x14ac:dyDescent="0.25">
      <c r="A1147">
        <v>2146</v>
      </c>
      <c r="B1147" t="s">
        <v>6328</v>
      </c>
      <c r="C1147" t="s">
        <v>10966</v>
      </c>
      <c r="D1147" s="3">
        <v>25122</v>
      </c>
      <c r="E1147" t="s">
        <v>6097</v>
      </c>
      <c r="F1147" t="s">
        <v>11386</v>
      </c>
      <c r="G1147" t="s">
        <v>11387</v>
      </c>
      <c r="H1147" t="s">
        <v>11388</v>
      </c>
      <c r="I1147" t="s">
        <v>11389</v>
      </c>
    </row>
    <row r="1148" spans="1:9" x14ac:dyDescent="0.25">
      <c r="A1148">
        <v>2147</v>
      </c>
      <c r="B1148" t="s">
        <v>6291</v>
      </c>
      <c r="C1148" t="s">
        <v>8068</v>
      </c>
      <c r="D1148" s="3">
        <v>40717</v>
      </c>
      <c r="E1148" t="s">
        <v>6097</v>
      </c>
      <c r="F1148" t="s">
        <v>11390</v>
      </c>
      <c r="G1148" t="s">
        <v>11391</v>
      </c>
      <c r="H1148" t="s">
        <v>11392</v>
      </c>
      <c r="I1148" t="s">
        <v>11393</v>
      </c>
    </row>
    <row r="1149" spans="1:9" x14ac:dyDescent="0.25">
      <c r="A1149">
        <v>2148</v>
      </c>
      <c r="B1149" t="s">
        <v>6628</v>
      </c>
      <c r="C1149" t="s">
        <v>6346</v>
      </c>
      <c r="D1149" s="3">
        <v>36481</v>
      </c>
      <c r="E1149" t="s">
        <v>6084</v>
      </c>
      <c r="F1149" t="s">
        <v>11394</v>
      </c>
      <c r="G1149" t="s">
        <v>11395</v>
      </c>
      <c r="H1149" t="s">
        <v>11396</v>
      </c>
      <c r="I1149" t="s">
        <v>11397</v>
      </c>
    </row>
    <row r="1150" spans="1:9" x14ac:dyDescent="0.25">
      <c r="A1150">
        <v>2149</v>
      </c>
      <c r="B1150" t="s">
        <v>6089</v>
      </c>
      <c r="C1150" t="s">
        <v>11398</v>
      </c>
      <c r="D1150" s="3">
        <v>43484</v>
      </c>
      <c r="E1150" t="s">
        <v>6084</v>
      </c>
      <c r="F1150" t="s">
        <v>11399</v>
      </c>
      <c r="G1150" t="s">
        <v>11400</v>
      </c>
      <c r="H1150" t="s">
        <v>11401</v>
      </c>
      <c r="I1150" t="s">
        <v>11402</v>
      </c>
    </row>
    <row r="1151" spans="1:9" x14ac:dyDescent="0.25">
      <c r="A1151">
        <v>2150</v>
      </c>
      <c r="B1151" t="s">
        <v>9235</v>
      </c>
      <c r="C1151" t="s">
        <v>7911</v>
      </c>
      <c r="D1151" s="3">
        <v>19528</v>
      </c>
      <c r="E1151" t="s">
        <v>6097</v>
      </c>
      <c r="F1151" t="s">
        <v>11403</v>
      </c>
      <c r="G1151" t="s">
        <v>11404</v>
      </c>
      <c r="H1151" t="s">
        <v>11405</v>
      </c>
      <c r="I1151" t="s">
        <v>11406</v>
      </c>
    </row>
    <row r="1152" spans="1:9" x14ac:dyDescent="0.25">
      <c r="A1152">
        <v>2151</v>
      </c>
      <c r="B1152" t="s">
        <v>7301</v>
      </c>
      <c r="C1152" t="s">
        <v>6688</v>
      </c>
      <c r="D1152" s="3">
        <v>20050</v>
      </c>
      <c r="E1152" t="s">
        <v>6084</v>
      </c>
      <c r="F1152" t="s">
        <v>11407</v>
      </c>
      <c r="G1152" t="s">
        <v>11408</v>
      </c>
      <c r="H1152" t="s">
        <v>11409</v>
      </c>
      <c r="I1152" t="s">
        <v>11410</v>
      </c>
    </row>
    <row r="1153" spans="1:9" x14ac:dyDescent="0.25">
      <c r="A1153">
        <v>2152</v>
      </c>
      <c r="B1153" t="s">
        <v>6538</v>
      </c>
      <c r="C1153" t="s">
        <v>6083</v>
      </c>
      <c r="D1153" s="3">
        <v>3458</v>
      </c>
      <c r="E1153" t="s">
        <v>6084</v>
      </c>
      <c r="F1153" t="s">
        <v>11411</v>
      </c>
      <c r="G1153" t="s">
        <v>7729</v>
      </c>
      <c r="H1153" t="s">
        <v>11412</v>
      </c>
      <c r="I1153" t="s">
        <v>11413</v>
      </c>
    </row>
    <row r="1154" spans="1:9" x14ac:dyDescent="0.25">
      <c r="A1154">
        <v>2153</v>
      </c>
      <c r="B1154" t="s">
        <v>7257</v>
      </c>
      <c r="C1154" t="s">
        <v>11414</v>
      </c>
      <c r="D1154" s="3">
        <v>33733</v>
      </c>
      <c r="E1154" t="s">
        <v>6084</v>
      </c>
      <c r="F1154" t="s">
        <v>11415</v>
      </c>
      <c r="G1154" t="s">
        <v>11416</v>
      </c>
      <c r="H1154" t="s">
        <v>11417</v>
      </c>
      <c r="I1154" t="s">
        <v>11418</v>
      </c>
    </row>
    <row r="1155" spans="1:9" x14ac:dyDescent="0.25">
      <c r="A1155">
        <v>2154</v>
      </c>
      <c r="B1155" t="s">
        <v>6527</v>
      </c>
      <c r="C1155" t="s">
        <v>8348</v>
      </c>
      <c r="D1155" s="3">
        <v>3255</v>
      </c>
      <c r="E1155" t="s">
        <v>6097</v>
      </c>
      <c r="F1155" t="s">
        <v>11419</v>
      </c>
      <c r="G1155" t="s">
        <v>11420</v>
      </c>
      <c r="H1155" t="s">
        <v>11421</v>
      </c>
      <c r="I1155" t="s">
        <v>11422</v>
      </c>
    </row>
    <row r="1156" spans="1:9" x14ac:dyDescent="0.25">
      <c r="A1156">
        <v>2155</v>
      </c>
      <c r="B1156" t="s">
        <v>6784</v>
      </c>
      <c r="C1156" t="s">
        <v>11423</v>
      </c>
      <c r="D1156" s="3">
        <v>32398</v>
      </c>
      <c r="E1156" t="s">
        <v>6084</v>
      </c>
      <c r="F1156" t="s">
        <v>11424</v>
      </c>
      <c r="G1156" t="s">
        <v>11425</v>
      </c>
      <c r="H1156" t="s">
        <v>11426</v>
      </c>
      <c r="I1156" t="s">
        <v>11427</v>
      </c>
    </row>
    <row r="1157" spans="1:9" x14ac:dyDescent="0.25">
      <c r="A1157">
        <v>2156</v>
      </c>
      <c r="B1157" t="s">
        <v>6272</v>
      </c>
      <c r="C1157" t="s">
        <v>8309</v>
      </c>
      <c r="D1157" s="3">
        <v>20689</v>
      </c>
      <c r="E1157" t="s">
        <v>6097</v>
      </c>
      <c r="F1157" t="s">
        <v>11428</v>
      </c>
      <c r="G1157" t="s">
        <v>11429</v>
      </c>
      <c r="H1157" t="s">
        <v>11430</v>
      </c>
      <c r="I1157" t="s">
        <v>11431</v>
      </c>
    </row>
    <row r="1158" spans="1:9" x14ac:dyDescent="0.25">
      <c r="A1158">
        <v>2157</v>
      </c>
      <c r="B1158" t="s">
        <v>7136</v>
      </c>
      <c r="C1158" t="s">
        <v>8950</v>
      </c>
      <c r="D1158" s="3">
        <v>36571</v>
      </c>
      <c r="E1158" t="s">
        <v>6084</v>
      </c>
      <c r="F1158" t="s">
        <v>11432</v>
      </c>
      <c r="G1158" t="s">
        <v>11433</v>
      </c>
      <c r="H1158" t="s">
        <v>11434</v>
      </c>
      <c r="I1158" t="s">
        <v>11435</v>
      </c>
    </row>
    <row r="1159" spans="1:9" x14ac:dyDescent="0.25">
      <c r="A1159">
        <v>2158</v>
      </c>
      <c r="B1159" t="s">
        <v>7047</v>
      </c>
      <c r="C1159" t="s">
        <v>9020</v>
      </c>
      <c r="D1159" s="3">
        <v>3004</v>
      </c>
      <c r="E1159" t="s">
        <v>6097</v>
      </c>
      <c r="F1159" t="s">
        <v>11436</v>
      </c>
      <c r="G1159" t="s">
        <v>11437</v>
      </c>
      <c r="H1159" t="s">
        <v>11438</v>
      </c>
      <c r="I1159" t="s">
        <v>11439</v>
      </c>
    </row>
    <row r="1160" spans="1:9" x14ac:dyDescent="0.25">
      <c r="A1160">
        <v>2159</v>
      </c>
      <c r="B1160" t="s">
        <v>11440</v>
      </c>
      <c r="C1160" t="s">
        <v>6346</v>
      </c>
      <c r="D1160" s="3">
        <v>18382</v>
      </c>
      <c r="E1160" t="s">
        <v>6097</v>
      </c>
      <c r="F1160" t="s">
        <v>11441</v>
      </c>
      <c r="G1160" t="s">
        <v>11442</v>
      </c>
      <c r="H1160" t="s">
        <v>11443</v>
      </c>
      <c r="I1160" t="s">
        <v>11444</v>
      </c>
    </row>
    <row r="1161" spans="1:9" x14ac:dyDescent="0.25">
      <c r="A1161">
        <v>2160</v>
      </c>
      <c r="B1161" t="s">
        <v>6448</v>
      </c>
      <c r="C1161" t="s">
        <v>8644</v>
      </c>
      <c r="D1161" s="3">
        <v>18528</v>
      </c>
      <c r="E1161" t="s">
        <v>6097</v>
      </c>
      <c r="F1161" t="s">
        <v>11445</v>
      </c>
      <c r="G1161" t="s">
        <v>11446</v>
      </c>
      <c r="H1161" t="s">
        <v>11447</v>
      </c>
      <c r="I1161" t="s">
        <v>11448</v>
      </c>
    </row>
    <row r="1162" spans="1:9" x14ac:dyDescent="0.25">
      <c r="A1162">
        <v>2161</v>
      </c>
      <c r="B1162" t="s">
        <v>6363</v>
      </c>
      <c r="C1162" t="s">
        <v>11449</v>
      </c>
      <c r="D1162" s="3">
        <v>25782</v>
      </c>
      <c r="E1162" t="s">
        <v>6097</v>
      </c>
      <c r="F1162" t="s">
        <v>11450</v>
      </c>
      <c r="G1162" t="s">
        <v>11451</v>
      </c>
      <c r="H1162" t="s">
        <v>11452</v>
      </c>
      <c r="I1162" t="s">
        <v>11453</v>
      </c>
    </row>
    <row r="1163" spans="1:9" x14ac:dyDescent="0.25">
      <c r="A1163">
        <v>2162</v>
      </c>
      <c r="B1163" t="s">
        <v>6942</v>
      </c>
      <c r="C1163" t="s">
        <v>8298</v>
      </c>
      <c r="D1163" s="3">
        <v>32843</v>
      </c>
      <c r="E1163" t="s">
        <v>6084</v>
      </c>
      <c r="F1163" t="s">
        <v>11454</v>
      </c>
      <c r="G1163" t="s">
        <v>11455</v>
      </c>
      <c r="H1163" t="s">
        <v>11456</v>
      </c>
      <c r="I1163" t="s">
        <v>11457</v>
      </c>
    </row>
    <row r="1164" spans="1:9" x14ac:dyDescent="0.25">
      <c r="A1164">
        <v>2163</v>
      </c>
      <c r="B1164" t="s">
        <v>7993</v>
      </c>
      <c r="C1164" t="s">
        <v>11458</v>
      </c>
      <c r="D1164" s="3">
        <v>39315</v>
      </c>
      <c r="E1164" t="s">
        <v>6097</v>
      </c>
      <c r="F1164" t="s">
        <v>11459</v>
      </c>
      <c r="G1164" t="s">
        <v>11460</v>
      </c>
      <c r="H1164" t="s">
        <v>11461</v>
      </c>
      <c r="I1164" t="s">
        <v>11462</v>
      </c>
    </row>
    <row r="1165" spans="1:9" x14ac:dyDescent="0.25">
      <c r="A1165">
        <v>2164</v>
      </c>
      <c r="B1165" t="s">
        <v>8657</v>
      </c>
      <c r="C1165" t="s">
        <v>9950</v>
      </c>
      <c r="D1165" s="3">
        <v>32563</v>
      </c>
      <c r="E1165" t="s">
        <v>6097</v>
      </c>
      <c r="F1165" t="s">
        <v>11463</v>
      </c>
      <c r="G1165" t="s">
        <v>11464</v>
      </c>
      <c r="H1165" t="s">
        <v>11465</v>
      </c>
      <c r="I1165" t="s">
        <v>11466</v>
      </c>
    </row>
    <row r="1166" spans="1:9" x14ac:dyDescent="0.25">
      <c r="A1166">
        <v>2165</v>
      </c>
      <c r="B1166" t="s">
        <v>9397</v>
      </c>
      <c r="C1166" t="s">
        <v>9465</v>
      </c>
      <c r="D1166" s="3">
        <v>14520</v>
      </c>
      <c r="E1166" t="s">
        <v>6097</v>
      </c>
      <c r="F1166" t="s">
        <v>11467</v>
      </c>
      <c r="G1166" t="s">
        <v>11468</v>
      </c>
      <c r="H1166" t="s">
        <v>11469</v>
      </c>
      <c r="I1166" t="s">
        <v>11470</v>
      </c>
    </row>
    <row r="1167" spans="1:9" x14ac:dyDescent="0.25">
      <c r="A1167">
        <v>2166</v>
      </c>
      <c r="B1167" t="s">
        <v>9585</v>
      </c>
      <c r="C1167" t="s">
        <v>9280</v>
      </c>
      <c r="D1167" s="3">
        <v>16445</v>
      </c>
      <c r="E1167" t="s">
        <v>6097</v>
      </c>
      <c r="F1167" t="s">
        <v>11471</v>
      </c>
      <c r="G1167" t="s">
        <v>11472</v>
      </c>
      <c r="H1167">
        <f>1-887-590-2952</f>
        <v>-4428</v>
      </c>
      <c r="I1167" t="s">
        <v>11473</v>
      </c>
    </row>
    <row r="1168" spans="1:9" x14ac:dyDescent="0.25">
      <c r="A1168">
        <v>2167</v>
      </c>
      <c r="B1168" t="s">
        <v>6798</v>
      </c>
      <c r="C1168" t="s">
        <v>8298</v>
      </c>
      <c r="D1168" s="3">
        <v>4790</v>
      </c>
      <c r="E1168" t="s">
        <v>6097</v>
      </c>
      <c r="F1168" t="s">
        <v>11474</v>
      </c>
      <c r="G1168" t="s">
        <v>11475</v>
      </c>
      <c r="H1168">
        <v>7922015772</v>
      </c>
      <c r="I1168" t="s">
        <v>11476</v>
      </c>
    </row>
    <row r="1169" spans="1:9" x14ac:dyDescent="0.25">
      <c r="A1169">
        <v>2168</v>
      </c>
      <c r="B1169" t="s">
        <v>6622</v>
      </c>
      <c r="C1169" t="s">
        <v>6144</v>
      </c>
      <c r="D1169" s="3">
        <v>33499</v>
      </c>
      <c r="E1169" t="s">
        <v>6097</v>
      </c>
      <c r="F1169" t="s">
        <v>11477</v>
      </c>
      <c r="G1169" t="s">
        <v>11478</v>
      </c>
      <c r="H1169" t="s">
        <v>11479</v>
      </c>
      <c r="I1169" t="s">
        <v>11480</v>
      </c>
    </row>
    <row r="1170" spans="1:9" x14ac:dyDescent="0.25">
      <c r="A1170">
        <v>2169</v>
      </c>
      <c r="B1170" t="s">
        <v>7654</v>
      </c>
      <c r="C1170" t="s">
        <v>9433</v>
      </c>
      <c r="D1170" s="3">
        <v>14123</v>
      </c>
      <c r="E1170" t="s">
        <v>6097</v>
      </c>
      <c r="F1170" t="s">
        <v>11481</v>
      </c>
      <c r="G1170" t="s">
        <v>11482</v>
      </c>
      <c r="H1170" t="s">
        <v>11483</v>
      </c>
      <c r="I1170" t="s">
        <v>11484</v>
      </c>
    </row>
    <row r="1171" spans="1:9" x14ac:dyDescent="0.25">
      <c r="A1171">
        <v>2170</v>
      </c>
      <c r="B1171" t="s">
        <v>6813</v>
      </c>
      <c r="C1171" t="s">
        <v>6571</v>
      </c>
      <c r="D1171" s="3">
        <v>39625</v>
      </c>
      <c r="E1171" t="s">
        <v>6097</v>
      </c>
      <c r="F1171" t="s">
        <v>11485</v>
      </c>
      <c r="G1171" t="s">
        <v>11486</v>
      </c>
      <c r="H1171" t="s">
        <v>11487</v>
      </c>
      <c r="I1171" t="s">
        <v>11488</v>
      </c>
    </row>
    <row r="1172" spans="1:9" x14ac:dyDescent="0.25">
      <c r="A1172">
        <v>2171</v>
      </c>
      <c r="B1172" t="s">
        <v>7223</v>
      </c>
      <c r="C1172" t="s">
        <v>6895</v>
      </c>
      <c r="D1172" s="3">
        <v>14702</v>
      </c>
      <c r="E1172" t="s">
        <v>6084</v>
      </c>
      <c r="F1172" t="s">
        <v>11489</v>
      </c>
      <c r="G1172" t="s">
        <v>11490</v>
      </c>
      <c r="H1172" t="s">
        <v>11491</v>
      </c>
      <c r="I1172" t="s">
        <v>11492</v>
      </c>
    </row>
    <row r="1173" spans="1:9" x14ac:dyDescent="0.25">
      <c r="A1173">
        <v>2172</v>
      </c>
      <c r="B1173" t="s">
        <v>6272</v>
      </c>
      <c r="C1173" t="s">
        <v>11414</v>
      </c>
      <c r="D1173" s="3">
        <v>38846</v>
      </c>
      <c r="E1173" t="s">
        <v>6097</v>
      </c>
      <c r="F1173" t="s">
        <v>11493</v>
      </c>
      <c r="G1173" t="s">
        <v>11494</v>
      </c>
      <c r="H1173" t="s">
        <v>11495</v>
      </c>
      <c r="I1173" t="s">
        <v>11496</v>
      </c>
    </row>
    <row r="1174" spans="1:9" x14ac:dyDescent="0.25">
      <c r="A1174">
        <v>2173</v>
      </c>
      <c r="B1174" t="s">
        <v>6114</v>
      </c>
      <c r="C1174" t="s">
        <v>11497</v>
      </c>
      <c r="D1174" s="3">
        <v>35234</v>
      </c>
      <c r="E1174" t="s">
        <v>6084</v>
      </c>
      <c r="F1174" t="s">
        <v>11498</v>
      </c>
      <c r="G1174" t="s">
        <v>11499</v>
      </c>
      <c r="H1174" t="s">
        <v>11500</v>
      </c>
      <c r="I1174" t="s">
        <v>11501</v>
      </c>
    </row>
    <row r="1175" spans="1:9" x14ac:dyDescent="0.25">
      <c r="A1175">
        <v>2174</v>
      </c>
      <c r="B1175" t="s">
        <v>10045</v>
      </c>
      <c r="C1175" t="s">
        <v>8424</v>
      </c>
      <c r="D1175" s="3">
        <v>10991</v>
      </c>
      <c r="E1175" t="s">
        <v>6097</v>
      </c>
      <c r="F1175" t="s">
        <v>11502</v>
      </c>
      <c r="G1175" t="s">
        <v>11503</v>
      </c>
      <c r="H1175" t="s">
        <v>11504</v>
      </c>
      <c r="I1175" t="s">
        <v>11505</v>
      </c>
    </row>
    <row r="1176" spans="1:9" x14ac:dyDescent="0.25">
      <c r="A1176">
        <v>2175</v>
      </c>
      <c r="B1176" t="s">
        <v>11506</v>
      </c>
      <c r="C1176" t="s">
        <v>6121</v>
      </c>
      <c r="D1176" s="3">
        <v>21306</v>
      </c>
      <c r="E1176" t="s">
        <v>6084</v>
      </c>
      <c r="F1176" t="s">
        <v>11507</v>
      </c>
      <c r="G1176" t="s">
        <v>11508</v>
      </c>
      <c r="H1176" t="s">
        <v>11509</v>
      </c>
      <c r="I1176" t="s">
        <v>11510</v>
      </c>
    </row>
    <row r="1177" spans="1:9" x14ac:dyDescent="0.25">
      <c r="A1177">
        <v>2176</v>
      </c>
      <c r="B1177" t="s">
        <v>10958</v>
      </c>
      <c r="C1177" t="s">
        <v>7392</v>
      </c>
      <c r="D1177" s="3">
        <v>42498</v>
      </c>
      <c r="E1177" t="s">
        <v>6097</v>
      </c>
      <c r="F1177" t="s">
        <v>11511</v>
      </c>
      <c r="G1177" t="s">
        <v>11512</v>
      </c>
      <c r="H1177" t="s">
        <v>11513</v>
      </c>
      <c r="I1177" t="s">
        <v>11514</v>
      </c>
    </row>
    <row r="1178" spans="1:9" x14ac:dyDescent="0.25">
      <c r="A1178">
        <v>2177</v>
      </c>
      <c r="B1178" t="s">
        <v>6089</v>
      </c>
      <c r="C1178" t="s">
        <v>9916</v>
      </c>
      <c r="D1178" s="3">
        <v>41588</v>
      </c>
      <c r="E1178" t="s">
        <v>6084</v>
      </c>
      <c r="F1178" t="s">
        <v>11515</v>
      </c>
      <c r="G1178" t="s">
        <v>11516</v>
      </c>
      <c r="H1178" t="s">
        <v>11517</v>
      </c>
      <c r="I1178" t="s">
        <v>11518</v>
      </c>
    </row>
    <row r="1179" spans="1:9" x14ac:dyDescent="0.25">
      <c r="A1179">
        <v>2178</v>
      </c>
      <c r="B1179" t="s">
        <v>7119</v>
      </c>
      <c r="C1179" t="s">
        <v>6958</v>
      </c>
      <c r="D1179" s="3">
        <v>44186</v>
      </c>
      <c r="E1179" t="s">
        <v>6097</v>
      </c>
      <c r="F1179" t="s">
        <v>11519</v>
      </c>
      <c r="G1179" t="s">
        <v>11520</v>
      </c>
      <c r="H1179" t="s">
        <v>11521</v>
      </c>
      <c r="I1179" t="s">
        <v>11522</v>
      </c>
    </row>
    <row r="1180" spans="1:9" x14ac:dyDescent="0.25">
      <c r="A1180">
        <v>2179</v>
      </c>
      <c r="B1180" t="s">
        <v>7836</v>
      </c>
      <c r="C1180" t="s">
        <v>6460</v>
      </c>
      <c r="D1180" s="3">
        <v>21190</v>
      </c>
      <c r="E1180" t="s">
        <v>6084</v>
      </c>
      <c r="F1180" t="s">
        <v>11523</v>
      </c>
      <c r="G1180" t="s">
        <v>11524</v>
      </c>
      <c r="H1180">
        <f>1-722-237-9141</f>
        <v>-10099</v>
      </c>
      <c r="I1180" t="s">
        <v>11525</v>
      </c>
    </row>
    <row r="1181" spans="1:9" x14ac:dyDescent="0.25">
      <c r="A1181">
        <v>2180</v>
      </c>
      <c r="B1181" t="s">
        <v>9192</v>
      </c>
      <c r="C1181" t="s">
        <v>11458</v>
      </c>
      <c r="D1181" s="3">
        <v>22054</v>
      </c>
      <c r="E1181" t="s">
        <v>6084</v>
      </c>
      <c r="F1181" t="s">
        <v>11526</v>
      </c>
      <c r="G1181" t="s">
        <v>11527</v>
      </c>
      <c r="H1181">
        <f>1-698-859-3514</f>
        <v>-5070</v>
      </c>
      <c r="I1181" t="s">
        <v>11528</v>
      </c>
    </row>
    <row r="1182" spans="1:9" x14ac:dyDescent="0.25">
      <c r="A1182">
        <v>2181</v>
      </c>
      <c r="B1182" t="s">
        <v>7062</v>
      </c>
      <c r="C1182" t="s">
        <v>6217</v>
      </c>
      <c r="D1182" s="3">
        <v>6507</v>
      </c>
      <c r="E1182" t="s">
        <v>6097</v>
      </c>
      <c r="F1182" t="s">
        <v>11529</v>
      </c>
      <c r="G1182" t="s">
        <v>11530</v>
      </c>
      <c r="H1182" t="s">
        <v>11531</v>
      </c>
      <c r="I1182" t="s">
        <v>11532</v>
      </c>
    </row>
    <row r="1183" spans="1:9" x14ac:dyDescent="0.25">
      <c r="A1183">
        <v>2182</v>
      </c>
      <c r="B1183" t="s">
        <v>6391</v>
      </c>
      <c r="C1183" t="s">
        <v>11440</v>
      </c>
      <c r="D1183" s="3">
        <v>36076</v>
      </c>
      <c r="E1183" t="s">
        <v>6097</v>
      </c>
      <c r="F1183" t="s">
        <v>11533</v>
      </c>
      <c r="G1183" t="s">
        <v>11534</v>
      </c>
      <c r="H1183" t="s">
        <v>11535</v>
      </c>
      <c r="I1183" t="s">
        <v>11536</v>
      </c>
    </row>
    <row r="1184" spans="1:9" x14ac:dyDescent="0.25">
      <c r="A1184">
        <v>2183</v>
      </c>
      <c r="B1184" t="s">
        <v>11537</v>
      </c>
      <c r="C1184" t="s">
        <v>9683</v>
      </c>
      <c r="D1184" s="3">
        <v>34217</v>
      </c>
      <c r="E1184" t="s">
        <v>6084</v>
      </c>
      <c r="F1184" t="s">
        <v>11538</v>
      </c>
      <c r="G1184" t="s">
        <v>11539</v>
      </c>
      <c r="H1184" t="s">
        <v>11540</v>
      </c>
      <c r="I1184" t="s">
        <v>11541</v>
      </c>
    </row>
    <row r="1185" spans="1:9" x14ac:dyDescent="0.25">
      <c r="A1185">
        <v>2184</v>
      </c>
      <c r="B1185" t="s">
        <v>11542</v>
      </c>
      <c r="C1185" t="s">
        <v>7649</v>
      </c>
      <c r="D1185" s="3">
        <v>4183</v>
      </c>
      <c r="E1185" t="s">
        <v>6097</v>
      </c>
      <c r="F1185" t="s">
        <v>11543</v>
      </c>
      <c r="G1185" t="s">
        <v>11544</v>
      </c>
      <c r="H1185" t="s">
        <v>11545</v>
      </c>
      <c r="I1185" t="s">
        <v>11546</v>
      </c>
    </row>
    <row r="1186" spans="1:9" x14ac:dyDescent="0.25">
      <c r="A1186">
        <v>2185</v>
      </c>
      <c r="B1186" t="s">
        <v>6649</v>
      </c>
      <c r="C1186" t="s">
        <v>9950</v>
      </c>
      <c r="D1186" s="3">
        <v>31181</v>
      </c>
      <c r="E1186" t="s">
        <v>6097</v>
      </c>
      <c r="F1186" t="s">
        <v>11547</v>
      </c>
      <c r="G1186" t="s">
        <v>11548</v>
      </c>
      <c r="H1186" t="s">
        <v>11549</v>
      </c>
      <c r="I1186" t="s">
        <v>11550</v>
      </c>
    </row>
    <row r="1187" spans="1:9" x14ac:dyDescent="0.25">
      <c r="A1187">
        <v>2186</v>
      </c>
      <c r="B1187" t="s">
        <v>6363</v>
      </c>
      <c r="C1187" t="s">
        <v>6931</v>
      </c>
      <c r="D1187" s="3">
        <v>10506</v>
      </c>
      <c r="E1187" t="s">
        <v>6097</v>
      </c>
      <c r="F1187" t="s">
        <v>11551</v>
      </c>
      <c r="G1187" t="s">
        <v>11552</v>
      </c>
      <c r="H1187" t="s">
        <v>11553</v>
      </c>
      <c r="I1187" t="s">
        <v>11554</v>
      </c>
    </row>
    <row r="1188" spans="1:9" x14ac:dyDescent="0.25">
      <c r="A1188">
        <v>2187</v>
      </c>
      <c r="B1188" t="s">
        <v>7413</v>
      </c>
      <c r="C1188" t="s">
        <v>6263</v>
      </c>
      <c r="D1188" s="3">
        <v>24510</v>
      </c>
      <c r="E1188" t="s">
        <v>6084</v>
      </c>
      <c r="F1188" t="s">
        <v>11555</v>
      </c>
      <c r="G1188" t="s">
        <v>11556</v>
      </c>
      <c r="H1188" t="s">
        <v>11557</v>
      </c>
      <c r="I1188" t="s">
        <v>11558</v>
      </c>
    </row>
    <row r="1189" spans="1:9" x14ac:dyDescent="0.25">
      <c r="A1189">
        <v>2188</v>
      </c>
      <c r="B1189" t="s">
        <v>7571</v>
      </c>
      <c r="C1189" t="s">
        <v>6157</v>
      </c>
      <c r="D1189" s="3">
        <v>28483</v>
      </c>
      <c r="E1189" t="s">
        <v>6084</v>
      </c>
      <c r="F1189" t="s">
        <v>11559</v>
      </c>
      <c r="G1189" t="s">
        <v>11560</v>
      </c>
      <c r="H1189" t="s">
        <v>11561</v>
      </c>
      <c r="I1189" t="s">
        <v>11562</v>
      </c>
    </row>
    <row r="1190" spans="1:9" x14ac:dyDescent="0.25">
      <c r="A1190">
        <v>2189</v>
      </c>
      <c r="B1190" t="s">
        <v>6628</v>
      </c>
      <c r="C1190" t="s">
        <v>8139</v>
      </c>
      <c r="D1190" s="3">
        <v>38249</v>
      </c>
      <c r="E1190" t="s">
        <v>6084</v>
      </c>
      <c r="F1190" t="s">
        <v>11563</v>
      </c>
      <c r="G1190" t="s">
        <v>11564</v>
      </c>
      <c r="H1190" t="s">
        <v>11565</v>
      </c>
      <c r="I1190" t="s">
        <v>11566</v>
      </c>
    </row>
    <row r="1191" spans="1:9" x14ac:dyDescent="0.25">
      <c r="A1191">
        <v>2190</v>
      </c>
      <c r="B1191" t="s">
        <v>10453</v>
      </c>
      <c r="C1191" t="s">
        <v>10257</v>
      </c>
      <c r="D1191" s="3">
        <v>17277</v>
      </c>
      <c r="E1191" t="s">
        <v>6097</v>
      </c>
      <c r="F1191" t="s">
        <v>11567</v>
      </c>
      <c r="G1191" t="s">
        <v>11568</v>
      </c>
      <c r="H1191" t="s">
        <v>11569</v>
      </c>
      <c r="I1191" t="s">
        <v>11570</v>
      </c>
    </row>
    <row r="1192" spans="1:9" x14ac:dyDescent="0.25">
      <c r="A1192">
        <v>2191</v>
      </c>
      <c r="B1192" t="s">
        <v>6751</v>
      </c>
      <c r="C1192" t="s">
        <v>7949</v>
      </c>
      <c r="D1192" s="3">
        <v>3476</v>
      </c>
      <c r="E1192" t="s">
        <v>6084</v>
      </c>
      <c r="F1192" t="s">
        <v>11571</v>
      </c>
      <c r="G1192" t="s">
        <v>11572</v>
      </c>
      <c r="H1192">
        <v>4453131319</v>
      </c>
      <c r="I1192" t="s">
        <v>11573</v>
      </c>
    </row>
    <row r="1193" spans="1:9" x14ac:dyDescent="0.25">
      <c r="A1193">
        <v>2192</v>
      </c>
      <c r="B1193" t="s">
        <v>6751</v>
      </c>
      <c r="C1193" t="s">
        <v>6163</v>
      </c>
      <c r="D1193" s="3">
        <v>26397</v>
      </c>
      <c r="E1193" t="s">
        <v>6084</v>
      </c>
      <c r="F1193" t="s">
        <v>11574</v>
      </c>
      <c r="G1193" t="s">
        <v>11575</v>
      </c>
      <c r="H1193" t="s">
        <v>11576</v>
      </c>
      <c r="I1193" t="s">
        <v>11577</v>
      </c>
    </row>
    <row r="1194" spans="1:9" x14ac:dyDescent="0.25">
      <c r="A1194">
        <v>2193</v>
      </c>
      <c r="B1194" t="s">
        <v>8323</v>
      </c>
      <c r="C1194" t="s">
        <v>6481</v>
      </c>
      <c r="D1194" s="3">
        <v>18372</v>
      </c>
      <c r="E1194" t="s">
        <v>6084</v>
      </c>
      <c r="F1194" t="s">
        <v>11578</v>
      </c>
      <c r="G1194" t="s">
        <v>11579</v>
      </c>
      <c r="H1194" t="s">
        <v>11580</v>
      </c>
      <c r="I1194" t="s">
        <v>11581</v>
      </c>
    </row>
    <row r="1195" spans="1:9" x14ac:dyDescent="0.25">
      <c r="A1195">
        <v>2194</v>
      </c>
      <c r="B1195" t="s">
        <v>7675</v>
      </c>
      <c r="C1195" t="s">
        <v>6410</v>
      </c>
      <c r="D1195" s="3">
        <v>13093</v>
      </c>
      <c r="E1195" t="s">
        <v>6084</v>
      </c>
      <c r="F1195" t="s">
        <v>11582</v>
      </c>
      <c r="G1195" t="s">
        <v>11583</v>
      </c>
      <c r="H1195">
        <v>4888533147</v>
      </c>
      <c r="I1195" t="s">
        <v>11584</v>
      </c>
    </row>
    <row r="1196" spans="1:9" x14ac:dyDescent="0.25">
      <c r="A1196">
        <v>2195</v>
      </c>
      <c r="B1196" t="s">
        <v>6431</v>
      </c>
      <c r="C1196" t="s">
        <v>6285</v>
      </c>
      <c r="D1196" s="3">
        <v>16476</v>
      </c>
      <c r="E1196" t="s">
        <v>6084</v>
      </c>
      <c r="F1196" t="s">
        <v>11585</v>
      </c>
      <c r="G1196" t="s">
        <v>11586</v>
      </c>
      <c r="H1196">
        <f>1-299-235-8330</f>
        <v>-8863</v>
      </c>
      <c r="I1196" t="s">
        <v>11587</v>
      </c>
    </row>
    <row r="1197" spans="1:9" x14ac:dyDescent="0.25">
      <c r="A1197">
        <v>2196</v>
      </c>
      <c r="B1197" t="s">
        <v>9921</v>
      </c>
      <c r="C1197" t="s">
        <v>6511</v>
      </c>
      <c r="D1197" s="3">
        <v>45046</v>
      </c>
      <c r="E1197" t="s">
        <v>6084</v>
      </c>
      <c r="F1197" t="s">
        <v>11588</v>
      </c>
      <c r="G1197" t="s">
        <v>11589</v>
      </c>
      <c r="H1197" t="s">
        <v>11590</v>
      </c>
      <c r="I1197" t="s">
        <v>11591</v>
      </c>
    </row>
    <row r="1198" spans="1:9" x14ac:dyDescent="0.25">
      <c r="A1198">
        <v>2197</v>
      </c>
      <c r="B1198" t="s">
        <v>6150</v>
      </c>
      <c r="C1198" t="s">
        <v>6426</v>
      </c>
      <c r="D1198" s="3">
        <v>30805</v>
      </c>
      <c r="E1198" t="s">
        <v>6097</v>
      </c>
      <c r="F1198" t="s">
        <v>11592</v>
      </c>
      <c r="G1198" t="s">
        <v>11593</v>
      </c>
      <c r="H1198" t="s">
        <v>11594</v>
      </c>
      <c r="I1198" t="s">
        <v>11595</v>
      </c>
    </row>
    <row r="1199" spans="1:9" x14ac:dyDescent="0.25">
      <c r="A1199">
        <v>2198</v>
      </c>
      <c r="B1199" t="s">
        <v>8303</v>
      </c>
      <c r="C1199" t="s">
        <v>6273</v>
      </c>
      <c r="D1199" s="3">
        <v>38407</v>
      </c>
      <c r="E1199" t="s">
        <v>6097</v>
      </c>
      <c r="F1199" t="s">
        <v>11596</v>
      </c>
      <c r="G1199" t="s">
        <v>11597</v>
      </c>
      <c r="H1199" t="s">
        <v>11598</v>
      </c>
      <c r="I1199" t="s">
        <v>11599</v>
      </c>
    </row>
    <row r="1200" spans="1:9" x14ac:dyDescent="0.25">
      <c r="A1200">
        <v>2199</v>
      </c>
      <c r="B1200" t="s">
        <v>6559</v>
      </c>
      <c r="C1200" t="s">
        <v>8309</v>
      </c>
      <c r="D1200" s="3">
        <v>4606</v>
      </c>
      <c r="E1200" t="s">
        <v>6084</v>
      </c>
      <c r="F1200" t="s">
        <v>11600</v>
      </c>
      <c r="G1200" t="s">
        <v>11601</v>
      </c>
      <c r="H1200" t="s">
        <v>11602</v>
      </c>
      <c r="I1200" t="s">
        <v>11603</v>
      </c>
    </row>
    <row r="1201" spans="1:9" x14ac:dyDescent="0.25">
      <c r="A1201">
        <v>2200</v>
      </c>
      <c r="B1201" t="s">
        <v>6425</v>
      </c>
      <c r="C1201" t="s">
        <v>10500</v>
      </c>
      <c r="D1201" s="3">
        <v>42111</v>
      </c>
      <c r="E1201" t="s">
        <v>6097</v>
      </c>
      <c r="F1201" t="s">
        <v>11604</v>
      </c>
      <c r="G1201" t="s">
        <v>11605</v>
      </c>
      <c r="H1201" t="s">
        <v>11606</v>
      </c>
      <c r="I1201" t="s">
        <v>11607</v>
      </c>
    </row>
    <row r="1202" spans="1:9" x14ac:dyDescent="0.25">
      <c r="A1202">
        <v>2201</v>
      </c>
      <c r="B1202" t="s">
        <v>7407</v>
      </c>
      <c r="C1202" t="s">
        <v>6179</v>
      </c>
      <c r="D1202" s="3">
        <v>19851</v>
      </c>
      <c r="E1202" t="s">
        <v>6084</v>
      </c>
      <c r="F1202" t="s">
        <v>11608</v>
      </c>
      <c r="G1202" t="s">
        <v>11609</v>
      </c>
      <c r="H1202" t="s">
        <v>11610</v>
      </c>
      <c r="I1202" t="s">
        <v>11611</v>
      </c>
    </row>
    <row r="1203" spans="1:9" x14ac:dyDescent="0.25">
      <c r="A1203">
        <v>2202</v>
      </c>
      <c r="B1203" t="s">
        <v>6611</v>
      </c>
      <c r="C1203" t="s">
        <v>8868</v>
      </c>
      <c r="D1203" s="3">
        <v>29535</v>
      </c>
      <c r="E1203" t="s">
        <v>6084</v>
      </c>
      <c r="F1203" t="s">
        <v>11612</v>
      </c>
      <c r="G1203" t="s">
        <v>11613</v>
      </c>
      <c r="H1203" t="s">
        <v>11614</v>
      </c>
      <c r="I1203" t="s">
        <v>11615</v>
      </c>
    </row>
    <row r="1204" spans="1:9" x14ac:dyDescent="0.25">
      <c r="A1204">
        <v>2203</v>
      </c>
      <c r="B1204" t="s">
        <v>6772</v>
      </c>
      <c r="C1204" t="s">
        <v>6560</v>
      </c>
      <c r="D1204" s="3">
        <v>26583</v>
      </c>
      <c r="E1204" t="s">
        <v>6097</v>
      </c>
      <c r="F1204" t="s">
        <v>11616</v>
      </c>
      <c r="G1204" t="s">
        <v>11617</v>
      </c>
      <c r="H1204">
        <v>4664472690</v>
      </c>
      <c r="I1204" t="s">
        <v>11618</v>
      </c>
    </row>
    <row r="1205" spans="1:9" x14ac:dyDescent="0.25">
      <c r="A1205">
        <v>2204</v>
      </c>
      <c r="B1205" t="s">
        <v>6628</v>
      </c>
      <c r="C1205" t="s">
        <v>11619</v>
      </c>
      <c r="D1205" s="3">
        <v>3518</v>
      </c>
      <c r="E1205" t="s">
        <v>6084</v>
      </c>
      <c r="F1205" t="s">
        <v>11620</v>
      </c>
      <c r="G1205" t="s">
        <v>11621</v>
      </c>
      <c r="H1205" t="s">
        <v>11622</v>
      </c>
      <c r="I1205" t="s">
        <v>11623</v>
      </c>
    </row>
    <row r="1206" spans="1:9" x14ac:dyDescent="0.25">
      <c r="A1206">
        <v>2205</v>
      </c>
      <c r="B1206" t="s">
        <v>7993</v>
      </c>
      <c r="C1206" t="s">
        <v>11624</v>
      </c>
      <c r="D1206" s="3">
        <v>4534</v>
      </c>
      <c r="E1206" t="s">
        <v>6097</v>
      </c>
      <c r="F1206" t="s">
        <v>11625</v>
      </c>
      <c r="G1206" t="s">
        <v>11626</v>
      </c>
      <c r="H1206" t="s">
        <v>11627</v>
      </c>
      <c r="I1206" t="s">
        <v>11628</v>
      </c>
    </row>
    <row r="1207" spans="1:9" x14ac:dyDescent="0.25">
      <c r="A1207">
        <v>2206</v>
      </c>
      <c r="B1207" t="s">
        <v>6102</v>
      </c>
      <c r="C1207" t="s">
        <v>6329</v>
      </c>
      <c r="D1207" s="3">
        <v>12000</v>
      </c>
      <c r="E1207" t="s">
        <v>6097</v>
      </c>
      <c r="F1207" t="s">
        <v>11629</v>
      </c>
      <c r="G1207" t="s">
        <v>11630</v>
      </c>
      <c r="H1207" t="s">
        <v>11631</v>
      </c>
      <c r="I1207" t="s">
        <v>11632</v>
      </c>
    </row>
    <row r="1208" spans="1:9" x14ac:dyDescent="0.25">
      <c r="A1208">
        <v>2207</v>
      </c>
      <c r="B1208" t="s">
        <v>6095</v>
      </c>
      <c r="C1208" t="s">
        <v>7340</v>
      </c>
      <c r="D1208" s="3">
        <v>44904</v>
      </c>
      <c r="E1208" t="s">
        <v>6097</v>
      </c>
      <c r="F1208" t="s">
        <v>11633</v>
      </c>
      <c r="G1208" t="s">
        <v>11634</v>
      </c>
      <c r="H1208" t="s">
        <v>11635</v>
      </c>
      <c r="I1208" t="s">
        <v>11636</v>
      </c>
    </row>
    <row r="1209" spans="1:9" x14ac:dyDescent="0.25">
      <c r="A1209">
        <v>2208</v>
      </c>
      <c r="B1209" t="s">
        <v>6217</v>
      </c>
      <c r="C1209" t="s">
        <v>6895</v>
      </c>
      <c r="D1209" s="3">
        <v>29832</v>
      </c>
      <c r="E1209" t="s">
        <v>6084</v>
      </c>
      <c r="F1209" t="s">
        <v>11637</v>
      </c>
      <c r="G1209" t="s">
        <v>11638</v>
      </c>
      <c r="H1209" t="s">
        <v>11639</v>
      </c>
      <c r="I1209" t="s">
        <v>11640</v>
      </c>
    </row>
    <row r="1210" spans="1:9" x14ac:dyDescent="0.25">
      <c r="A1210">
        <v>2209</v>
      </c>
      <c r="B1210" t="s">
        <v>6559</v>
      </c>
      <c r="C1210" t="s">
        <v>8068</v>
      </c>
      <c r="D1210" s="3">
        <v>41639</v>
      </c>
      <c r="E1210" t="s">
        <v>6084</v>
      </c>
      <c r="F1210" t="s">
        <v>11641</v>
      </c>
      <c r="G1210" t="s">
        <v>11642</v>
      </c>
      <c r="H1210" t="s">
        <v>11643</v>
      </c>
      <c r="I1210" t="s">
        <v>11644</v>
      </c>
    </row>
    <row r="1211" spans="1:9" x14ac:dyDescent="0.25">
      <c r="A1211">
        <v>2210</v>
      </c>
      <c r="B1211" t="s">
        <v>6978</v>
      </c>
      <c r="C1211" t="s">
        <v>11645</v>
      </c>
      <c r="D1211" s="3">
        <v>41863</v>
      </c>
      <c r="E1211" t="s">
        <v>6084</v>
      </c>
      <c r="F1211" t="s">
        <v>11646</v>
      </c>
      <c r="G1211" t="s">
        <v>11647</v>
      </c>
      <c r="H1211" t="s">
        <v>11648</v>
      </c>
      <c r="I1211" t="s">
        <v>11649</v>
      </c>
    </row>
    <row r="1212" spans="1:9" x14ac:dyDescent="0.25">
      <c r="A1212">
        <v>2211</v>
      </c>
      <c r="B1212" t="s">
        <v>6611</v>
      </c>
      <c r="C1212" t="s">
        <v>6223</v>
      </c>
      <c r="D1212" s="3">
        <v>35787</v>
      </c>
      <c r="E1212" t="s">
        <v>6084</v>
      </c>
      <c r="F1212" t="s">
        <v>11650</v>
      </c>
      <c r="G1212" t="s">
        <v>11651</v>
      </c>
      <c r="H1212" t="s">
        <v>11652</v>
      </c>
      <c r="I1212" t="s">
        <v>11653</v>
      </c>
    </row>
    <row r="1213" spans="1:9" x14ac:dyDescent="0.25">
      <c r="A1213">
        <v>2212</v>
      </c>
      <c r="B1213" t="s">
        <v>6819</v>
      </c>
      <c r="C1213" t="s">
        <v>11654</v>
      </c>
      <c r="D1213" s="3">
        <v>14513</v>
      </c>
      <c r="E1213" t="s">
        <v>6084</v>
      </c>
      <c r="F1213" t="s">
        <v>11655</v>
      </c>
      <c r="G1213" t="s">
        <v>11656</v>
      </c>
      <c r="H1213" t="s">
        <v>11657</v>
      </c>
      <c r="I1213" t="s">
        <v>11658</v>
      </c>
    </row>
    <row r="1214" spans="1:9" x14ac:dyDescent="0.25">
      <c r="A1214">
        <v>2213</v>
      </c>
      <c r="B1214" t="s">
        <v>6089</v>
      </c>
      <c r="C1214" t="s">
        <v>6476</v>
      </c>
      <c r="D1214" s="3">
        <v>21608</v>
      </c>
      <c r="E1214" t="s">
        <v>6084</v>
      </c>
      <c r="F1214" t="s">
        <v>11659</v>
      </c>
      <c r="G1214" t="s">
        <v>11660</v>
      </c>
      <c r="H1214" t="s">
        <v>11661</v>
      </c>
      <c r="I1214" t="s">
        <v>11662</v>
      </c>
    </row>
    <row r="1215" spans="1:9" x14ac:dyDescent="0.25">
      <c r="A1215">
        <v>2214</v>
      </c>
      <c r="B1215" t="s">
        <v>7939</v>
      </c>
      <c r="C1215" t="s">
        <v>6263</v>
      </c>
      <c r="D1215" s="3">
        <v>33885</v>
      </c>
      <c r="E1215" t="s">
        <v>6084</v>
      </c>
      <c r="F1215" t="s">
        <v>11663</v>
      </c>
      <c r="G1215" t="s">
        <v>11664</v>
      </c>
      <c r="H1215" t="s">
        <v>11665</v>
      </c>
      <c r="I1215" t="s">
        <v>11666</v>
      </c>
    </row>
    <row r="1216" spans="1:9" x14ac:dyDescent="0.25">
      <c r="A1216">
        <v>2215</v>
      </c>
      <c r="B1216" t="s">
        <v>11667</v>
      </c>
      <c r="C1216" t="s">
        <v>6252</v>
      </c>
      <c r="D1216" s="3">
        <v>30477</v>
      </c>
      <c r="E1216" t="s">
        <v>6097</v>
      </c>
      <c r="F1216" t="s">
        <v>11668</v>
      </c>
      <c r="G1216" t="s">
        <v>11669</v>
      </c>
      <c r="H1216" t="s">
        <v>11670</v>
      </c>
      <c r="I1216" t="s">
        <v>11671</v>
      </c>
    </row>
    <row r="1217" spans="1:9" x14ac:dyDescent="0.25">
      <c r="A1217">
        <v>2216</v>
      </c>
      <c r="B1217" t="s">
        <v>6745</v>
      </c>
      <c r="C1217" t="s">
        <v>11672</v>
      </c>
      <c r="D1217" s="3">
        <v>4804</v>
      </c>
      <c r="E1217" t="s">
        <v>6084</v>
      </c>
      <c r="F1217" t="s">
        <v>11673</v>
      </c>
      <c r="G1217" t="s">
        <v>11674</v>
      </c>
      <c r="H1217" t="s">
        <v>11675</v>
      </c>
      <c r="I1217" t="s">
        <v>11676</v>
      </c>
    </row>
    <row r="1218" spans="1:9" x14ac:dyDescent="0.25">
      <c r="A1218">
        <v>2217</v>
      </c>
      <c r="B1218" t="s">
        <v>7456</v>
      </c>
      <c r="C1218" t="s">
        <v>6931</v>
      </c>
      <c r="D1218" s="3">
        <v>25687</v>
      </c>
      <c r="E1218" t="s">
        <v>6084</v>
      </c>
      <c r="F1218" t="s">
        <v>11677</v>
      </c>
      <c r="G1218" t="s">
        <v>11678</v>
      </c>
      <c r="H1218" t="s">
        <v>11679</v>
      </c>
      <c r="I1218" t="s">
        <v>11680</v>
      </c>
    </row>
    <row r="1219" spans="1:9" x14ac:dyDescent="0.25">
      <c r="A1219">
        <v>2218</v>
      </c>
      <c r="B1219" t="s">
        <v>6860</v>
      </c>
      <c r="C1219" t="s">
        <v>10302</v>
      </c>
      <c r="D1219" s="3">
        <v>43458</v>
      </c>
      <c r="E1219" t="s">
        <v>6097</v>
      </c>
      <c r="F1219" t="s">
        <v>11681</v>
      </c>
      <c r="G1219" t="s">
        <v>11682</v>
      </c>
      <c r="H1219" t="s">
        <v>11683</v>
      </c>
      <c r="I1219" t="s">
        <v>11684</v>
      </c>
    </row>
    <row r="1220" spans="1:9" x14ac:dyDescent="0.25">
      <c r="A1220">
        <v>2219</v>
      </c>
      <c r="B1220" t="s">
        <v>7374</v>
      </c>
      <c r="C1220" t="s">
        <v>6426</v>
      </c>
      <c r="D1220" s="3">
        <v>34902</v>
      </c>
      <c r="E1220" t="s">
        <v>6097</v>
      </c>
      <c r="F1220" t="s">
        <v>11685</v>
      </c>
      <c r="G1220" t="s">
        <v>11686</v>
      </c>
      <c r="H1220" t="s">
        <v>11687</v>
      </c>
      <c r="I1220" t="s">
        <v>11688</v>
      </c>
    </row>
    <row r="1221" spans="1:9" x14ac:dyDescent="0.25">
      <c r="A1221">
        <v>2220</v>
      </c>
      <c r="B1221" t="s">
        <v>7589</v>
      </c>
      <c r="C1221" t="s">
        <v>11689</v>
      </c>
      <c r="D1221" s="3">
        <v>16752</v>
      </c>
      <c r="E1221" t="s">
        <v>6084</v>
      </c>
      <c r="F1221" t="s">
        <v>11690</v>
      </c>
      <c r="G1221" t="s">
        <v>11691</v>
      </c>
      <c r="H1221" t="s">
        <v>11692</v>
      </c>
      <c r="I1221" t="s">
        <v>11693</v>
      </c>
    </row>
    <row r="1222" spans="1:9" x14ac:dyDescent="0.25">
      <c r="A1222">
        <v>2221</v>
      </c>
      <c r="B1222" t="s">
        <v>6936</v>
      </c>
      <c r="C1222" t="s">
        <v>6605</v>
      </c>
      <c r="D1222" s="3">
        <v>33797</v>
      </c>
      <c r="E1222" t="s">
        <v>6084</v>
      </c>
      <c r="F1222" t="s">
        <v>11694</v>
      </c>
      <c r="G1222" t="s">
        <v>11695</v>
      </c>
      <c r="H1222" t="s">
        <v>11696</v>
      </c>
      <c r="I1222" t="s">
        <v>11697</v>
      </c>
    </row>
    <row r="1223" spans="1:9" x14ac:dyDescent="0.25">
      <c r="A1223">
        <v>2222</v>
      </c>
      <c r="B1223" t="s">
        <v>6751</v>
      </c>
      <c r="C1223" t="s">
        <v>8658</v>
      </c>
      <c r="D1223" s="3">
        <v>43682</v>
      </c>
      <c r="E1223" t="s">
        <v>6084</v>
      </c>
      <c r="F1223" t="s">
        <v>11698</v>
      </c>
      <c r="G1223" t="s">
        <v>11699</v>
      </c>
      <c r="H1223" t="s">
        <v>11700</v>
      </c>
      <c r="I1223" t="s">
        <v>11701</v>
      </c>
    </row>
    <row r="1224" spans="1:9" x14ac:dyDescent="0.25">
      <c r="A1224">
        <v>2223</v>
      </c>
      <c r="B1224" t="s">
        <v>6559</v>
      </c>
      <c r="C1224" t="s">
        <v>6426</v>
      </c>
      <c r="D1224" s="3">
        <v>28935</v>
      </c>
      <c r="E1224" t="s">
        <v>6084</v>
      </c>
      <c r="F1224" t="s">
        <v>11702</v>
      </c>
      <c r="G1224" t="s">
        <v>11703</v>
      </c>
      <c r="H1224" t="s">
        <v>11704</v>
      </c>
      <c r="I1224" t="s">
        <v>11705</v>
      </c>
    </row>
    <row r="1225" spans="1:9" x14ac:dyDescent="0.25">
      <c r="A1225">
        <v>2224</v>
      </c>
      <c r="B1225" t="s">
        <v>6819</v>
      </c>
      <c r="C1225" t="s">
        <v>6144</v>
      </c>
      <c r="D1225" s="3">
        <v>29218</v>
      </c>
      <c r="E1225" t="s">
        <v>6084</v>
      </c>
      <c r="F1225" t="s">
        <v>11706</v>
      </c>
      <c r="G1225" t="s">
        <v>11707</v>
      </c>
      <c r="H1225" t="s">
        <v>11708</v>
      </c>
      <c r="I1225" t="s">
        <v>11709</v>
      </c>
    </row>
    <row r="1226" spans="1:9" x14ac:dyDescent="0.25">
      <c r="A1226">
        <v>2225</v>
      </c>
      <c r="B1226" t="s">
        <v>8223</v>
      </c>
      <c r="C1226" t="s">
        <v>7616</v>
      </c>
      <c r="D1226" s="3">
        <v>40559</v>
      </c>
      <c r="E1226" t="s">
        <v>6097</v>
      </c>
      <c r="F1226" t="s">
        <v>11710</v>
      </c>
      <c r="G1226" t="s">
        <v>11711</v>
      </c>
      <c r="H1226" t="s">
        <v>11712</v>
      </c>
      <c r="I1226" t="s">
        <v>11713</v>
      </c>
    </row>
    <row r="1227" spans="1:9" x14ac:dyDescent="0.25">
      <c r="A1227">
        <v>2226</v>
      </c>
      <c r="B1227" t="s">
        <v>11714</v>
      </c>
      <c r="C1227" t="s">
        <v>6173</v>
      </c>
      <c r="D1227" s="3">
        <v>35820</v>
      </c>
      <c r="E1227" t="s">
        <v>6084</v>
      </c>
      <c r="F1227" t="s">
        <v>11715</v>
      </c>
      <c r="G1227" t="s">
        <v>11716</v>
      </c>
      <c r="H1227" t="s">
        <v>11717</v>
      </c>
      <c r="I1227" t="s">
        <v>11718</v>
      </c>
    </row>
    <row r="1228" spans="1:9" x14ac:dyDescent="0.25">
      <c r="A1228">
        <v>2227</v>
      </c>
      <c r="B1228" t="s">
        <v>6339</v>
      </c>
      <c r="C1228" t="s">
        <v>7052</v>
      </c>
      <c r="D1228" s="3">
        <v>7309</v>
      </c>
      <c r="E1228" t="s">
        <v>6084</v>
      </c>
      <c r="F1228" t="s">
        <v>11719</v>
      </c>
      <c r="G1228" t="s">
        <v>11720</v>
      </c>
      <c r="H1228" t="s">
        <v>11721</v>
      </c>
      <c r="I1228" t="s">
        <v>11722</v>
      </c>
    </row>
    <row r="1229" spans="1:9" x14ac:dyDescent="0.25">
      <c r="A1229">
        <v>2228</v>
      </c>
      <c r="B1229" t="s">
        <v>7456</v>
      </c>
      <c r="C1229" t="s">
        <v>11723</v>
      </c>
      <c r="D1229" s="3">
        <v>29078</v>
      </c>
      <c r="E1229" t="s">
        <v>6084</v>
      </c>
      <c r="F1229" t="s">
        <v>11724</v>
      </c>
      <c r="G1229" t="s">
        <v>11725</v>
      </c>
      <c r="H1229" t="s">
        <v>11726</v>
      </c>
      <c r="I1229" t="s">
        <v>11727</v>
      </c>
    </row>
    <row r="1230" spans="1:9" x14ac:dyDescent="0.25">
      <c r="A1230">
        <v>2229</v>
      </c>
      <c r="B1230" t="s">
        <v>6901</v>
      </c>
      <c r="C1230" t="s">
        <v>7890</v>
      </c>
      <c r="D1230" s="3">
        <v>28102</v>
      </c>
      <c r="E1230" t="s">
        <v>6084</v>
      </c>
      <c r="F1230" t="s">
        <v>11728</v>
      </c>
      <c r="G1230" t="s">
        <v>11729</v>
      </c>
      <c r="H1230" t="s">
        <v>11730</v>
      </c>
      <c r="I1230" t="s">
        <v>11731</v>
      </c>
    </row>
    <row r="1231" spans="1:9" x14ac:dyDescent="0.25">
      <c r="A1231">
        <v>2230</v>
      </c>
      <c r="B1231" t="s">
        <v>10537</v>
      </c>
      <c r="C1231" t="s">
        <v>10584</v>
      </c>
      <c r="D1231" s="3">
        <v>24118</v>
      </c>
      <c r="E1231" t="s">
        <v>6097</v>
      </c>
      <c r="F1231" t="s">
        <v>11732</v>
      </c>
      <c r="G1231" t="s">
        <v>11733</v>
      </c>
      <c r="H1231" t="s">
        <v>11734</v>
      </c>
      <c r="I1231" t="s">
        <v>11735</v>
      </c>
    </row>
    <row r="1232" spans="1:9" x14ac:dyDescent="0.25">
      <c r="A1232">
        <v>2231</v>
      </c>
      <c r="B1232" t="s">
        <v>7136</v>
      </c>
      <c r="C1232" t="s">
        <v>11736</v>
      </c>
      <c r="D1232" s="3">
        <v>5310</v>
      </c>
      <c r="E1232" t="s">
        <v>6084</v>
      </c>
      <c r="F1232" t="s">
        <v>11737</v>
      </c>
      <c r="G1232" t="s">
        <v>11738</v>
      </c>
      <c r="H1232" t="s">
        <v>11739</v>
      </c>
      <c r="I1232" t="s">
        <v>11740</v>
      </c>
    </row>
    <row r="1233" spans="1:9" x14ac:dyDescent="0.25">
      <c r="A1233">
        <v>2232</v>
      </c>
      <c r="B1233" t="s">
        <v>6397</v>
      </c>
      <c r="C1233" t="s">
        <v>11741</v>
      </c>
      <c r="D1233" s="3">
        <v>8038</v>
      </c>
      <c r="E1233" t="s">
        <v>6097</v>
      </c>
      <c r="F1233" t="s">
        <v>11742</v>
      </c>
      <c r="G1233" t="s">
        <v>11743</v>
      </c>
      <c r="H1233" t="s">
        <v>11744</v>
      </c>
      <c r="I1233" t="s">
        <v>11745</v>
      </c>
    </row>
    <row r="1234" spans="1:9" x14ac:dyDescent="0.25">
      <c r="A1234">
        <v>2233</v>
      </c>
      <c r="B1234" t="s">
        <v>9086</v>
      </c>
      <c r="C1234" t="s">
        <v>9405</v>
      </c>
      <c r="D1234" s="3">
        <v>14366</v>
      </c>
      <c r="E1234" t="s">
        <v>6084</v>
      </c>
      <c r="F1234" t="s">
        <v>11746</v>
      </c>
      <c r="G1234" t="s">
        <v>11747</v>
      </c>
      <c r="H1234" t="s">
        <v>11748</v>
      </c>
      <c r="I1234" t="s">
        <v>11749</v>
      </c>
    </row>
    <row r="1235" spans="1:9" x14ac:dyDescent="0.25">
      <c r="A1235">
        <v>2234</v>
      </c>
      <c r="B1235" t="s">
        <v>6633</v>
      </c>
      <c r="C1235" t="s">
        <v>6089</v>
      </c>
      <c r="D1235" s="3">
        <v>16579</v>
      </c>
      <c r="E1235" t="s">
        <v>6084</v>
      </c>
      <c r="F1235" t="s">
        <v>11750</v>
      </c>
      <c r="G1235" t="s">
        <v>11751</v>
      </c>
      <c r="H1235" t="s">
        <v>11752</v>
      </c>
      <c r="I1235" t="s">
        <v>11753</v>
      </c>
    </row>
    <row r="1236" spans="1:9" x14ac:dyDescent="0.25">
      <c r="A1236">
        <v>2235</v>
      </c>
      <c r="B1236" t="s">
        <v>8652</v>
      </c>
      <c r="C1236" t="s">
        <v>7649</v>
      </c>
      <c r="D1236" s="3">
        <v>35418</v>
      </c>
      <c r="E1236" t="s">
        <v>6097</v>
      </c>
      <c r="F1236" t="s">
        <v>11754</v>
      </c>
      <c r="G1236" t="s">
        <v>11755</v>
      </c>
      <c r="H1236" t="s">
        <v>11756</v>
      </c>
      <c r="I1236" t="s">
        <v>11757</v>
      </c>
    </row>
    <row r="1237" spans="1:9" x14ac:dyDescent="0.25">
      <c r="A1237">
        <v>2236</v>
      </c>
      <c r="B1237" t="s">
        <v>6095</v>
      </c>
      <c r="C1237" t="s">
        <v>6554</v>
      </c>
      <c r="D1237" s="3">
        <v>41812</v>
      </c>
      <c r="E1237" t="s">
        <v>6097</v>
      </c>
      <c r="F1237" t="s">
        <v>11758</v>
      </c>
      <c r="G1237" t="s">
        <v>11759</v>
      </c>
      <c r="H1237" t="s">
        <v>11760</v>
      </c>
      <c r="I1237" t="s">
        <v>11761</v>
      </c>
    </row>
    <row r="1238" spans="1:9" x14ac:dyDescent="0.25">
      <c r="A1238">
        <v>2237</v>
      </c>
      <c r="B1238" t="s">
        <v>7125</v>
      </c>
      <c r="C1238" t="s">
        <v>11762</v>
      </c>
      <c r="D1238" s="3">
        <v>29535</v>
      </c>
      <c r="E1238" t="s">
        <v>6084</v>
      </c>
      <c r="F1238" t="s">
        <v>11763</v>
      </c>
      <c r="G1238" t="s">
        <v>11764</v>
      </c>
      <c r="H1238">
        <f>1-437-601-9100</f>
        <v>-10137</v>
      </c>
      <c r="I1238" t="s">
        <v>11765</v>
      </c>
    </row>
    <row r="1239" spans="1:9" x14ac:dyDescent="0.25">
      <c r="A1239">
        <v>2238</v>
      </c>
      <c r="B1239" t="s">
        <v>7987</v>
      </c>
      <c r="C1239" t="s">
        <v>7360</v>
      </c>
      <c r="D1239" s="3">
        <v>26174</v>
      </c>
      <c r="E1239" t="s">
        <v>6084</v>
      </c>
      <c r="F1239" t="s">
        <v>11766</v>
      </c>
      <c r="G1239" t="s">
        <v>11767</v>
      </c>
      <c r="H1239" t="s">
        <v>11768</v>
      </c>
      <c r="I1239" t="s">
        <v>11769</v>
      </c>
    </row>
    <row r="1240" spans="1:9" x14ac:dyDescent="0.25">
      <c r="A1240">
        <v>2239</v>
      </c>
      <c r="B1240" t="s">
        <v>7809</v>
      </c>
      <c r="C1240" t="s">
        <v>11770</v>
      </c>
      <c r="D1240" s="3">
        <v>28500</v>
      </c>
      <c r="E1240" t="s">
        <v>6097</v>
      </c>
      <c r="F1240" t="s">
        <v>11771</v>
      </c>
      <c r="G1240" t="s">
        <v>11772</v>
      </c>
      <c r="H1240" t="s">
        <v>11773</v>
      </c>
      <c r="I1240" t="s">
        <v>11774</v>
      </c>
    </row>
    <row r="1241" spans="1:9" x14ac:dyDescent="0.25">
      <c r="A1241">
        <v>2240</v>
      </c>
      <c r="B1241" t="s">
        <v>7457</v>
      </c>
      <c r="C1241" t="s">
        <v>11775</v>
      </c>
      <c r="D1241" s="3">
        <v>44933</v>
      </c>
      <c r="E1241" t="s">
        <v>6084</v>
      </c>
      <c r="F1241" t="s">
        <v>11776</v>
      </c>
      <c r="G1241" t="s">
        <v>11777</v>
      </c>
      <c r="H1241" t="s">
        <v>11778</v>
      </c>
      <c r="I1241" t="s">
        <v>11779</v>
      </c>
    </row>
    <row r="1242" spans="1:9" x14ac:dyDescent="0.25">
      <c r="A1242">
        <v>2241</v>
      </c>
      <c r="B1242" t="s">
        <v>11780</v>
      </c>
      <c r="C1242" t="s">
        <v>6364</v>
      </c>
      <c r="D1242" s="3">
        <v>3216</v>
      </c>
      <c r="E1242" t="s">
        <v>6084</v>
      </c>
      <c r="F1242" t="s">
        <v>11781</v>
      </c>
      <c r="G1242" t="s">
        <v>11782</v>
      </c>
      <c r="H1242" t="s">
        <v>11783</v>
      </c>
      <c r="I1242" t="s">
        <v>11784</v>
      </c>
    </row>
    <row r="1243" spans="1:9" x14ac:dyDescent="0.25">
      <c r="A1243">
        <v>2242</v>
      </c>
      <c r="B1243" t="s">
        <v>7537</v>
      </c>
      <c r="C1243" t="s">
        <v>6173</v>
      </c>
      <c r="D1243" s="3">
        <v>31648</v>
      </c>
      <c r="E1243" t="s">
        <v>6097</v>
      </c>
      <c r="F1243" t="s">
        <v>11785</v>
      </c>
      <c r="G1243" t="s">
        <v>11786</v>
      </c>
      <c r="H1243" t="s">
        <v>11787</v>
      </c>
      <c r="I1243" t="s">
        <v>11788</v>
      </c>
    </row>
    <row r="1244" spans="1:9" x14ac:dyDescent="0.25">
      <c r="A1244">
        <v>2243</v>
      </c>
      <c r="B1244" t="s">
        <v>10639</v>
      </c>
      <c r="C1244" t="s">
        <v>6560</v>
      </c>
      <c r="D1244" s="3">
        <v>44330</v>
      </c>
      <c r="E1244" t="s">
        <v>6084</v>
      </c>
      <c r="F1244" t="s">
        <v>11789</v>
      </c>
      <c r="G1244" t="s">
        <v>11790</v>
      </c>
      <c r="H1244" t="s">
        <v>11791</v>
      </c>
      <c r="I1244" t="s">
        <v>11792</v>
      </c>
    </row>
    <row r="1245" spans="1:9" x14ac:dyDescent="0.25">
      <c r="A1245">
        <v>2244</v>
      </c>
      <c r="B1245" t="s">
        <v>10320</v>
      </c>
      <c r="C1245" t="s">
        <v>9280</v>
      </c>
      <c r="D1245" s="3">
        <v>11187</v>
      </c>
      <c r="E1245" t="s">
        <v>6084</v>
      </c>
      <c r="F1245" t="s">
        <v>11793</v>
      </c>
      <c r="G1245" t="s">
        <v>11794</v>
      </c>
      <c r="H1245" t="s">
        <v>11795</v>
      </c>
      <c r="I1245" t="s">
        <v>11796</v>
      </c>
    </row>
    <row r="1246" spans="1:9" x14ac:dyDescent="0.25">
      <c r="A1246">
        <v>2245</v>
      </c>
      <c r="B1246" t="s">
        <v>6162</v>
      </c>
      <c r="C1246" t="s">
        <v>6937</v>
      </c>
      <c r="D1246" s="3">
        <v>40269</v>
      </c>
      <c r="E1246" t="s">
        <v>6097</v>
      </c>
      <c r="F1246" t="s">
        <v>11797</v>
      </c>
      <c r="G1246" t="s">
        <v>11798</v>
      </c>
      <c r="H1246" t="s">
        <v>11799</v>
      </c>
      <c r="I1246" t="s">
        <v>11800</v>
      </c>
    </row>
    <row r="1247" spans="1:9" x14ac:dyDescent="0.25">
      <c r="A1247">
        <v>2246</v>
      </c>
      <c r="B1247" t="s">
        <v>6611</v>
      </c>
      <c r="C1247" t="s">
        <v>11801</v>
      </c>
      <c r="D1247" s="3">
        <v>11574</v>
      </c>
      <c r="E1247" t="s">
        <v>6084</v>
      </c>
      <c r="F1247" t="s">
        <v>11802</v>
      </c>
      <c r="G1247" t="s">
        <v>11803</v>
      </c>
      <c r="H1247" t="s">
        <v>11804</v>
      </c>
      <c r="I1247" t="s">
        <v>11805</v>
      </c>
    </row>
    <row r="1248" spans="1:9" x14ac:dyDescent="0.25">
      <c r="A1248">
        <v>2247</v>
      </c>
      <c r="B1248" t="s">
        <v>8971</v>
      </c>
      <c r="C1248" t="s">
        <v>7649</v>
      </c>
      <c r="D1248" s="3">
        <v>3444</v>
      </c>
      <c r="E1248" t="s">
        <v>6084</v>
      </c>
      <c r="F1248" t="s">
        <v>11806</v>
      </c>
      <c r="G1248" t="s">
        <v>11807</v>
      </c>
      <c r="H1248" t="s">
        <v>11808</v>
      </c>
      <c r="I1248" t="s">
        <v>11809</v>
      </c>
    </row>
    <row r="1249" spans="1:9" x14ac:dyDescent="0.25">
      <c r="A1249">
        <v>2248</v>
      </c>
      <c r="B1249" t="s">
        <v>6272</v>
      </c>
      <c r="C1249" t="s">
        <v>7837</v>
      </c>
      <c r="D1249" s="3">
        <v>33068</v>
      </c>
      <c r="E1249" t="s">
        <v>6097</v>
      </c>
      <c r="F1249" t="s">
        <v>11810</v>
      </c>
      <c r="G1249" t="s">
        <v>11811</v>
      </c>
      <c r="H1249" t="s">
        <v>11812</v>
      </c>
      <c r="I1249" t="s">
        <v>11813</v>
      </c>
    </row>
    <row r="1250" spans="1:9" x14ac:dyDescent="0.25">
      <c r="A1250">
        <v>2249</v>
      </c>
      <c r="B1250" t="s">
        <v>7456</v>
      </c>
      <c r="C1250" t="s">
        <v>9197</v>
      </c>
      <c r="D1250" s="3">
        <v>5542</v>
      </c>
      <c r="E1250" t="s">
        <v>6084</v>
      </c>
      <c r="F1250" t="s">
        <v>11814</v>
      </c>
      <c r="G1250" t="s">
        <v>11815</v>
      </c>
      <c r="H1250" t="s">
        <v>11816</v>
      </c>
      <c r="I1250" t="s">
        <v>11817</v>
      </c>
    </row>
    <row r="1251" spans="1:9" x14ac:dyDescent="0.25">
      <c r="A1251">
        <v>2250</v>
      </c>
      <c r="B1251" t="s">
        <v>8712</v>
      </c>
      <c r="C1251" t="s">
        <v>11818</v>
      </c>
      <c r="D1251" s="3">
        <v>2841</v>
      </c>
      <c r="E1251" t="s">
        <v>6097</v>
      </c>
      <c r="F1251" t="s">
        <v>11819</v>
      </c>
      <c r="G1251" t="s">
        <v>11820</v>
      </c>
      <c r="H1251" t="s">
        <v>11821</v>
      </c>
      <c r="I1251" t="s">
        <v>11822</v>
      </c>
    </row>
    <row r="1252" spans="1:9" x14ac:dyDescent="0.25">
      <c r="A1252">
        <v>2251</v>
      </c>
      <c r="B1252" t="s">
        <v>6156</v>
      </c>
      <c r="C1252" t="s">
        <v>6471</v>
      </c>
      <c r="D1252" s="3">
        <v>42139</v>
      </c>
      <c r="E1252" t="s">
        <v>6084</v>
      </c>
      <c r="F1252" t="s">
        <v>11823</v>
      </c>
      <c r="G1252" t="s">
        <v>11824</v>
      </c>
      <c r="H1252" t="s">
        <v>11825</v>
      </c>
      <c r="I1252" t="s">
        <v>11826</v>
      </c>
    </row>
    <row r="1253" spans="1:9" x14ac:dyDescent="0.25">
      <c r="A1253">
        <v>2252</v>
      </c>
      <c r="B1253" t="s">
        <v>7098</v>
      </c>
      <c r="C1253" t="s">
        <v>8253</v>
      </c>
      <c r="D1253" s="3">
        <v>34940</v>
      </c>
      <c r="E1253" t="s">
        <v>6097</v>
      </c>
      <c r="F1253" t="s">
        <v>11827</v>
      </c>
      <c r="G1253" t="s">
        <v>11828</v>
      </c>
      <c r="H1253">
        <f>1-605-628-1981</f>
        <v>-3213</v>
      </c>
      <c r="I1253" t="s">
        <v>11829</v>
      </c>
    </row>
    <row r="1254" spans="1:9" x14ac:dyDescent="0.25">
      <c r="A1254">
        <v>2253</v>
      </c>
      <c r="B1254" t="s">
        <v>6095</v>
      </c>
      <c r="C1254" t="s">
        <v>8605</v>
      </c>
      <c r="D1254" s="3">
        <v>14327</v>
      </c>
      <c r="E1254" t="s">
        <v>6097</v>
      </c>
      <c r="F1254" t="s">
        <v>11830</v>
      </c>
      <c r="G1254" t="s">
        <v>11831</v>
      </c>
      <c r="H1254" t="s">
        <v>11832</v>
      </c>
      <c r="I1254" t="s">
        <v>11833</v>
      </c>
    </row>
    <row r="1255" spans="1:9" x14ac:dyDescent="0.25">
      <c r="A1255">
        <v>2254</v>
      </c>
      <c r="B1255" t="s">
        <v>8040</v>
      </c>
      <c r="C1255" t="s">
        <v>6560</v>
      </c>
      <c r="D1255" s="3">
        <v>18535</v>
      </c>
      <c r="E1255" t="s">
        <v>6084</v>
      </c>
      <c r="F1255" t="s">
        <v>11834</v>
      </c>
      <c r="G1255" t="s">
        <v>11835</v>
      </c>
      <c r="H1255" t="s">
        <v>11836</v>
      </c>
      <c r="I1255" t="s">
        <v>11837</v>
      </c>
    </row>
    <row r="1256" spans="1:9" x14ac:dyDescent="0.25">
      <c r="A1256">
        <v>2255</v>
      </c>
      <c r="B1256" t="s">
        <v>6565</v>
      </c>
      <c r="C1256" t="s">
        <v>11838</v>
      </c>
      <c r="D1256" s="3">
        <v>16911</v>
      </c>
      <c r="E1256" t="s">
        <v>6097</v>
      </c>
      <c r="F1256" t="s">
        <v>11839</v>
      </c>
      <c r="G1256" t="s">
        <v>11840</v>
      </c>
      <c r="H1256" t="s">
        <v>11841</v>
      </c>
      <c r="I1256" t="s">
        <v>11842</v>
      </c>
    </row>
    <row r="1257" spans="1:9" x14ac:dyDescent="0.25">
      <c r="A1257">
        <v>2256</v>
      </c>
      <c r="B1257" t="s">
        <v>6126</v>
      </c>
      <c r="C1257" t="s">
        <v>8853</v>
      </c>
      <c r="D1257" s="3">
        <v>18441</v>
      </c>
      <c r="E1257" t="s">
        <v>6084</v>
      </c>
      <c r="F1257" t="s">
        <v>11843</v>
      </c>
      <c r="G1257" t="s">
        <v>11844</v>
      </c>
      <c r="H1257" t="s">
        <v>11845</v>
      </c>
      <c r="I1257" t="s">
        <v>11846</v>
      </c>
    </row>
    <row r="1258" spans="1:9" x14ac:dyDescent="0.25">
      <c r="A1258">
        <v>2257</v>
      </c>
      <c r="B1258" t="s">
        <v>6697</v>
      </c>
      <c r="C1258" t="s">
        <v>6263</v>
      </c>
      <c r="D1258" s="3">
        <v>29568</v>
      </c>
      <c r="E1258" t="s">
        <v>6097</v>
      </c>
      <c r="F1258" t="s">
        <v>11847</v>
      </c>
      <c r="G1258" t="s">
        <v>11848</v>
      </c>
      <c r="H1258">
        <v>2745973632</v>
      </c>
      <c r="I1258" t="s">
        <v>11849</v>
      </c>
    </row>
    <row r="1259" spans="1:9" x14ac:dyDescent="0.25">
      <c r="A1259">
        <v>2258</v>
      </c>
      <c r="B1259" t="s">
        <v>6480</v>
      </c>
      <c r="C1259" t="s">
        <v>11850</v>
      </c>
      <c r="D1259" s="3">
        <v>35864</v>
      </c>
      <c r="E1259" t="s">
        <v>6097</v>
      </c>
      <c r="F1259" t="s">
        <v>11851</v>
      </c>
      <c r="G1259" t="s">
        <v>11852</v>
      </c>
      <c r="H1259" t="s">
        <v>11853</v>
      </c>
      <c r="I1259" t="s">
        <v>11854</v>
      </c>
    </row>
    <row r="1260" spans="1:9" x14ac:dyDescent="0.25">
      <c r="A1260">
        <v>2259</v>
      </c>
      <c r="B1260" t="s">
        <v>11855</v>
      </c>
      <c r="C1260" t="s">
        <v>6151</v>
      </c>
      <c r="D1260" s="3">
        <v>9859</v>
      </c>
      <c r="E1260" t="s">
        <v>6097</v>
      </c>
      <c r="F1260" t="s">
        <v>11856</v>
      </c>
      <c r="G1260" t="s">
        <v>11857</v>
      </c>
      <c r="H1260">
        <f>1-293-478-4650</f>
        <v>-5420</v>
      </c>
      <c r="I1260" t="s">
        <v>11858</v>
      </c>
    </row>
    <row r="1261" spans="1:9" x14ac:dyDescent="0.25">
      <c r="A1261">
        <v>2260</v>
      </c>
      <c r="B1261" t="s">
        <v>6813</v>
      </c>
      <c r="C1261" t="s">
        <v>6340</v>
      </c>
      <c r="D1261" s="3">
        <v>3571</v>
      </c>
      <c r="E1261" t="s">
        <v>6097</v>
      </c>
      <c r="F1261" t="s">
        <v>11859</v>
      </c>
      <c r="G1261" t="s">
        <v>11860</v>
      </c>
      <c r="H1261" t="s">
        <v>11861</v>
      </c>
      <c r="I1261" t="s">
        <v>11862</v>
      </c>
    </row>
    <row r="1262" spans="1:9" x14ac:dyDescent="0.25">
      <c r="A1262">
        <v>2261</v>
      </c>
      <c r="B1262" t="s">
        <v>6532</v>
      </c>
      <c r="C1262" t="s">
        <v>9484</v>
      </c>
      <c r="D1262" s="3">
        <v>39425</v>
      </c>
      <c r="E1262" t="s">
        <v>6084</v>
      </c>
      <c r="F1262" t="s">
        <v>11863</v>
      </c>
      <c r="G1262" t="s">
        <v>11864</v>
      </c>
      <c r="H1262" t="s">
        <v>11865</v>
      </c>
      <c r="I1262" t="s">
        <v>11866</v>
      </c>
    </row>
    <row r="1263" spans="1:9" x14ac:dyDescent="0.25">
      <c r="A1263">
        <v>2262</v>
      </c>
      <c r="B1263" t="s">
        <v>9474</v>
      </c>
      <c r="C1263" t="s">
        <v>6890</v>
      </c>
      <c r="D1263" s="3">
        <v>14565</v>
      </c>
      <c r="E1263" t="s">
        <v>6097</v>
      </c>
      <c r="F1263" t="s">
        <v>11867</v>
      </c>
      <c r="G1263" t="s">
        <v>11868</v>
      </c>
      <c r="H1263" t="s">
        <v>11869</v>
      </c>
      <c r="I1263" t="s">
        <v>11870</v>
      </c>
    </row>
    <row r="1264" spans="1:9" x14ac:dyDescent="0.25">
      <c r="A1264">
        <v>2263</v>
      </c>
      <c r="B1264" t="s">
        <v>8727</v>
      </c>
      <c r="C1264" t="s">
        <v>11871</v>
      </c>
      <c r="D1264" s="3">
        <v>29891</v>
      </c>
      <c r="E1264" t="s">
        <v>6084</v>
      </c>
      <c r="F1264" t="s">
        <v>11872</v>
      </c>
      <c r="G1264" t="s">
        <v>11873</v>
      </c>
      <c r="H1264" t="s">
        <v>11874</v>
      </c>
      <c r="I1264" t="s">
        <v>11875</v>
      </c>
    </row>
    <row r="1265" spans="1:9" x14ac:dyDescent="0.25">
      <c r="A1265">
        <v>2264</v>
      </c>
      <c r="B1265" t="s">
        <v>6267</v>
      </c>
      <c r="C1265" t="s">
        <v>9465</v>
      </c>
      <c r="D1265" s="3">
        <v>23653</v>
      </c>
      <c r="E1265" t="s">
        <v>6084</v>
      </c>
      <c r="F1265" t="s">
        <v>11876</v>
      </c>
      <c r="G1265" t="s">
        <v>11877</v>
      </c>
      <c r="H1265" t="s">
        <v>11878</v>
      </c>
      <c r="I1265" t="s">
        <v>11879</v>
      </c>
    </row>
    <row r="1266" spans="1:9" x14ac:dyDescent="0.25">
      <c r="A1266">
        <v>2265</v>
      </c>
      <c r="B1266" t="s">
        <v>6860</v>
      </c>
      <c r="C1266" t="s">
        <v>6460</v>
      </c>
      <c r="D1266" s="3">
        <v>14072</v>
      </c>
      <c r="E1266" t="s">
        <v>6097</v>
      </c>
      <c r="F1266" t="s">
        <v>11880</v>
      </c>
      <c r="G1266" t="s">
        <v>11881</v>
      </c>
      <c r="H1266" t="s">
        <v>11882</v>
      </c>
      <c r="I1266" t="s">
        <v>11883</v>
      </c>
    </row>
    <row r="1267" spans="1:9" x14ac:dyDescent="0.25">
      <c r="A1267">
        <v>2266</v>
      </c>
      <c r="B1267" t="s">
        <v>6391</v>
      </c>
      <c r="C1267" t="s">
        <v>6272</v>
      </c>
      <c r="D1267" s="3">
        <v>42489</v>
      </c>
      <c r="E1267" t="s">
        <v>6097</v>
      </c>
      <c r="F1267" t="s">
        <v>11884</v>
      </c>
      <c r="G1267" t="s">
        <v>11885</v>
      </c>
      <c r="H1267" t="s">
        <v>11886</v>
      </c>
      <c r="I1267" t="s">
        <v>11887</v>
      </c>
    </row>
    <row r="1268" spans="1:9" x14ac:dyDescent="0.25">
      <c r="A1268">
        <v>2267</v>
      </c>
      <c r="B1268" t="s">
        <v>11888</v>
      </c>
      <c r="C1268" t="s">
        <v>6438</v>
      </c>
      <c r="D1268" s="3">
        <v>44247</v>
      </c>
      <c r="E1268" t="s">
        <v>6084</v>
      </c>
      <c r="F1268" t="s">
        <v>11889</v>
      </c>
      <c r="G1268" t="s">
        <v>11890</v>
      </c>
      <c r="H1268">
        <f>1-692-209-1991</f>
        <v>-2891</v>
      </c>
      <c r="I1268" t="s">
        <v>11891</v>
      </c>
    </row>
    <row r="1269" spans="1:9" x14ac:dyDescent="0.25">
      <c r="A1269">
        <v>2268</v>
      </c>
      <c r="B1269" t="s">
        <v>7147</v>
      </c>
      <c r="C1269" t="s">
        <v>6895</v>
      </c>
      <c r="D1269" s="3">
        <v>11367</v>
      </c>
      <c r="E1269" t="s">
        <v>6097</v>
      </c>
      <c r="F1269" t="s">
        <v>11892</v>
      </c>
      <c r="G1269" t="s">
        <v>11893</v>
      </c>
      <c r="H1269">
        <v>8115806446</v>
      </c>
      <c r="I1269" t="s">
        <v>11894</v>
      </c>
    </row>
    <row r="1270" spans="1:9" x14ac:dyDescent="0.25">
      <c r="A1270">
        <v>2269</v>
      </c>
      <c r="B1270" t="s">
        <v>6126</v>
      </c>
      <c r="C1270" t="s">
        <v>9469</v>
      </c>
      <c r="D1270" s="3">
        <v>41152</v>
      </c>
      <c r="E1270" t="s">
        <v>6084</v>
      </c>
      <c r="F1270" t="s">
        <v>11895</v>
      </c>
      <c r="G1270" t="s">
        <v>11896</v>
      </c>
      <c r="H1270" t="s">
        <v>11897</v>
      </c>
      <c r="I1270" t="s">
        <v>11898</v>
      </c>
    </row>
    <row r="1271" spans="1:9" x14ac:dyDescent="0.25">
      <c r="A1271">
        <v>2270</v>
      </c>
      <c r="B1271" t="s">
        <v>11899</v>
      </c>
      <c r="C1271" t="s">
        <v>11900</v>
      </c>
      <c r="D1271" s="3">
        <v>7152</v>
      </c>
      <c r="E1271" t="s">
        <v>6084</v>
      </c>
      <c r="F1271" t="s">
        <v>11901</v>
      </c>
      <c r="G1271" t="s">
        <v>11902</v>
      </c>
      <c r="H1271" t="s">
        <v>11903</v>
      </c>
      <c r="I1271" t="s">
        <v>11904</v>
      </c>
    </row>
    <row r="1272" spans="1:9" x14ac:dyDescent="0.25">
      <c r="A1272">
        <v>2271</v>
      </c>
      <c r="B1272" t="s">
        <v>11905</v>
      </c>
      <c r="C1272" t="s">
        <v>7649</v>
      </c>
      <c r="D1272" s="3">
        <v>12530</v>
      </c>
      <c r="E1272" t="s">
        <v>6084</v>
      </c>
      <c r="F1272" t="s">
        <v>11906</v>
      </c>
      <c r="G1272" t="s">
        <v>11907</v>
      </c>
      <c r="H1272" t="s">
        <v>11908</v>
      </c>
      <c r="I1272" t="s">
        <v>11909</v>
      </c>
    </row>
    <row r="1273" spans="1:9" x14ac:dyDescent="0.25">
      <c r="A1273">
        <v>2272</v>
      </c>
      <c r="B1273" t="s">
        <v>7021</v>
      </c>
      <c r="C1273" t="s">
        <v>6890</v>
      </c>
      <c r="D1273" s="3">
        <v>4787</v>
      </c>
      <c r="E1273" t="s">
        <v>6097</v>
      </c>
      <c r="F1273" t="s">
        <v>11910</v>
      </c>
      <c r="G1273" t="s">
        <v>11911</v>
      </c>
      <c r="H1273" t="s">
        <v>11912</v>
      </c>
      <c r="I1273" t="s">
        <v>11913</v>
      </c>
    </row>
    <row r="1274" spans="1:9" x14ac:dyDescent="0.25">
      <c r="A1274">
        <v>2273</v>
      </c>
      <c r="B1274" t="s">
        <v>6628</v>
      </c>
      <c r="C1274" t="s">
        <v>6380</v>
      </c>
      <c r="D1274" s="3">
        <v>35903</v>
      </c>
      <c r="E1274" t="s">
        <v>6084</v>
      </c>
      <c r="F1274" t="s">
        <v>11914</v>
      </c>
      <c r="G1274" t="s">
        <v>11915</v>
      </c>
      <c r="H1274" t="s">
        <v>11916</v>
      </c>
      <c r="I1274" t="s">
        <v>11917</v>
      </c>
    </row>
    <row r="1275" spans="1:9" x14ac:dyDescent="0.25">
      <c r="A1275">
        <v>2274</v>
      </c>
      <c r="B1275" t="s">
        <v>6082</v>
      </c>
      <c r="C1275" t="s">
        <v>11918</v>
      </c>
      <c r="D1275" s="3">
        <v>35996</v>
      </c>
      <c r="E1275" t="s">
        <v>6084</v>
      </c>
      <c r="F1275" t="s">
        <v>11919</v>
      </c>
      <c r="G1275" t="s">
        <v>11920</v>
      </c>
      <c r="H1275" t="s">
        <v>11921</v>
      </c>
      <c r="I1275" t="s">
        <v>11922</v>
      </c>
    </row>
    <row r="1276" spans="1:9" x14ac:dyDescent="0.25">
      <c r="A1276">
        <v>2275</v>
      </c>
      <c r="B1276" t="s">
        <v>7523</v>
      </c>
      <c r="C1276" t="s">
        <v>6460</v>
      </c>
      <c r="D1276" s="3">
        <v>39668</v>
      </c>
      <c r="E1276" t="s">
        <v>6084</v>
      </c>
      <c r="F1276" t="s">
        <v>11923</v>
      </c>
      <c r="G1276" t="s">
        <v>11924</v>
      </c>
      <c r="H1276" t="s">
        <v>11925</v>
      </c>
      <c r="I1276" t="s">
        <v>11926</v>
      </c>
    </row>
    <row r="1277" spans="1:9" x14ac:dyDescent="0.25">
      <c r="A1277">
        <v>2276</v>
      </c>
      <c r="B1277" t="s">
        <v>8992</v>
      </c>
      <c r="C1277" t="s">
        <v>8499</v>
      </c>
      <c r="D1277" s="3">
        <v>34726</v>
      </c>
      <c r="E1277" t="s">
        <v>6097</v>
      </c>
      <c r="F1277" t="s">
        <v>11927</v>
      </c>
      <c r="G1277" t="s">
        <v>11928</v>
      </c>
      <c r="H1277" t="s">
        <v>11929</v>
      </c>
      <c r="I1277" t="s">
        <v>11930</v>
      </c>
    </row>
    <row r="1278" spans="1:9" x14ac:dyDescent="0.25">
      <c r="A1278">
        <v>2277</v>
      </c>
      <c r="B1278" t="s">
        <v>7401</v>
      </c>
      <c r="C1278" t="s">
        <v>11931</v>
      </c>
      <c r="D1278" s="3">
        <v>3978</v>
      </c>
      <c r="E1278" t="s">
        <v>6084</v>
      </c>
      <c r="F1278" t="s">
        <v>11932</v>
      </c>
      <c r="G1278" t="s">
        <v>11933</v>
      </c>
      <c r="H1278" t="s">
        <v>11934</v>
      </c>
      <c r="I1278" t="s">
        <v>11935</v>
      </c>
    </row>
    <row r="1279" spans="1:9" x14ac:dyDescent="0.25">
      <c r="A1279">
        <v>2278</v>
      </c>
      <c r="B1279" t="s">
        <v>7047</v>
      </c>
      <c r="C1279" t="s">
        <v>11936</v>
      </c>
      <c r="D1279" s="3">
        <v>18127</v>
      </c>
      <c r="E1279" t="s">
        <v>6097</v>
      </c>
      <c r="F1279" t="s">
        <v>11937</v>
      </c>
      <c r="G1279" t="s">
        <v>11938</v>
      </c>
      <c r="H1279" t="s">
        <v>11939</v>
      </c>
      <c r="I1279" t="s">
        <v>11940</v>
      </c>
    </row>
    <row r="1280" spans="1:9" x14ac:dyDescent="0.25">
      <c r="A1280">
        <v>2279</v>
      </c>
      <c r="B1280" t="s">
        <v>10598</v>
      </c>
      <c r="C1280" t="s">
        <v>11941</v>
      </c>
      <c r="D1280" s="3">
        <v>23131</v>
      </c>
      <c r="E1280" t="s">
        <v>6097</v>
      </c>
      <c r="F1280" t="s">
        <v>11942</v>
      </c>
      <c r="G1280" t="s">
        <v>11943</v>
      </c>
      <c r="H1280" t="s">
        <v>11944</v>
      </c>
      <c r="I1280" t="s">
        <v>11945</v>
      </c>
    </row>
    <row r="1281" spans="1:9" x14ac:dyDescent="0.25">
      <c r="A1281">
        <v>2280</v>
      </c>
      <c r="B1281" t="s">
        <v>6814</v>
      </c>
      <c r="C1281" t="s">
        <v>11946</v>
      </c>
      <c r="D1281" s="3">
        <v>37839</v>
      </c>
      <c r="E1281" t="s">
        <v>6084</v>
      </c>
      <c r="F1281" t="s">
        <v>11947</v>
      </c>
      <c r="G1281" t="s">
        <v>11948</v>
      </c>
      <c r="H1281" t="s">
        <v>11949</v>
      </c>
      <c r="I1281" t="s">
        <v>11950</v>
      </c>
    </row>
    <row r="1282" spans="1:9" x14ac:dyDescent="0.25">
      <c r="A1282">
        <v>2281</v>
      </c>
      <c r="B1282" t="s">
        <v>7462</v>
      </c>
      <c r="C1282" t="s">
        <v>6725</v>
      </c>
      <c r="D1282" s="3">
        <v>31353</v>
      </c>
      <c r="E1282" t="s">
        <v>6084</v>
      </c>
      <c r="F1282" t="s">
        <v>11951</v>
      </c>
      <c r="G1282" t="s">
        <v>11952</v>
      </c>
      <c r="H1282" t="s">
        <v>11953</v>
      </c>
      <c r="I1282" t="s">
        <v>11954</v>
      </c>
    </row>
    <row r="1283" spans="1:9" x14ac:dyDescent="0.25">
      <c r="A1283">
        <v>2282</v>
      </c>
      <c r="B1283" t="s">
        <v>6328</v>
      </c>
      <c r="C1283" t="s">
        <v>6814</v>
      </c>
      <c r="D1283" s="3">
        <v>43242</v>
      </c>
      <c r="E1283" t="s">
        <v>6097</v>
      </c>
      <c r="F1283" t="s">
        <v>11955</v>
      </c>
      <c r="G1283" t="s">
        <v>11956</v>
      </c>
      <c r="H1283" t="s">
        <v>11957</v>
      </c>
      <c r="I1283" t="s">
        <v>11958</v>
      </c>
    </row>
    <row r="1284" spans="1:9" x14ac:dyDescent="0.25">
      <c r="A1284">
        <v>2283</v>
      </c>
      <c r="B1284" t="s">
        <v>7512</v>
      </c>
      <c r="C1284" t="s">
        <v>8004</v>
      </c>
      <c r="D1284" s="3">
        <v>14672</v>
      </c>
      <c r="E1284" t="s">
        <v>6097</v>
      </c>
      <c r="F1284" t="s">
        <v>11959</v>
      </c>
      <c r="G1284" t="s">
        <v>11960</v>
      </c>
      <c r="H1284">
        <f>1-612-535-51</f>
        <v>-1197</v>
      </c>
      <c r="I1284" t="s">
        <v>11961</v>
      </c>
    </row>
    <row r="1285" spans="1:9" x14ac:dyDescent="0.25">
      <c r="A1285">
        <v>2284</v>
      </c>
      <c r="B1285" t="s">
        <v>11962</v>
      </c>
      <c r="C1285" t="s">
        <v>9895</v>
      </c>
      <c r="D1285" s="3">
        <v>32819</v>
      </c>
      <c r="E1285" t="s">
        <v>6084</v>
      </c>
      <c r="F1285" t="s">
        <v>11963</v>
      </c>
      <c r="G1285" t="s">
        <v>11964</v>
      </c>
      <c r="H1285" t="s">
        <v>11965</v>
      </c>
      <c r="I1285" t="s">
        <v>11966</v>
      </c>
    </row>
    <row r="1286" spans="1:9" x14ac:dyDescent="0.25">
      <c r="A1286">
        <v>2285</v>
      </c>
      <c r="B1286" t="s">
        <v>6173</v>
      </c>
      <c r="C1286" t="s">
        <v>11967</v>
      </c>
      <c r="D1286" s="3">
        <v>23411</v>
      </c>
      <c r="E1286" t="s">
        <v>6084</v>
      </c>
      <c r="F1286" t="s">
        <v>11968</v>
      </c>
      <c r="G1286" t="s">
        <v>11969</v>
      </c>
      <c r="H1286" t="s">
        <v>11970</v>
      </c>
      <c r="I1286" t="s">
        <v>11971</v>
      </c>
    </row>
    <row r="1287" spans="1:9" x14ac:dyDescent="0.25">
      <c r="A1287">
        <v>2286</v>
      </c>
      <c r="B1287" t="s">
        <v>7537</v>
      </c>
      <c r="C1287" t="s">
        <v>6471</v>
      </c>
      <c r="D1287" s="3">
        <v>9453</v>
      </c>
      <c r="E1287" t="s">
        <v>6097</v>
      </c>
      <c r="F1287" t="s">
        <v>11972</v>
      </c>
      <c r="G1287" t="s">
        <v>11973</v>
      </c>
      <c r="H1287" t="s">
        <v>11974</v>
      </c>
      <c r="I1287" t="s">
        <v>11975</v>
      </c>
    </row>
    <row r="1288" spans="1:9" x14ac:dyDescent="0.25">
      <c r="A1288">
        <v>2287</v>
      </c>
      <c r="B1288" t="s">
        <v>7119</v>
      </c>
      <c r="C1288" t="s">
        <v>6426</v>
      </c>
      <c r="D1288" s="3">
        <v>22704</v>
      </c>
      <c r="E1288" t="s">
        <v>6097</v>
      </c>
      <c r="F1288" t="s">
        <v>11976</v>
      </c>
      <c r="G1288" t="s">
        <v>11977</v>
      </c>
      <c r="H1288" t="s">
        <v>11978</v>
      </c>
      <c r="I1288" t="s">
        <v>11979</v>
      </c>
    </row>
    <row r="1289" spans="1:9" x14ac:dyDescent="0.25">
      <c r="A1289">
        <v>2288</v>
      </c>
      <c r="B1289" t="s">
        <v>11980</v>
      </c>
      <c r="C1289" t="s">
        <v>11981</v>
      </c>
      <c r="D1289" s="3">
        <v>3838</v>
      </c>
      <c r="E1289" t="s">
        <v>6084</v>
      </c>
      <c r="F1289" t="s">
        <v>11982</v>
      </c>
      <c r="G1289" t="s">
        <v>11983</v>
      </c>
      <c r="H1289" t="s">
        <v>11984</v>
      </c>
      <c r="I1289" t="s">
        <v>11985</v>
      </c>
    </row>
    <row r="1290" spans="1:9" x14ac:dyDescent="0.25">
      <c r="A1290">
        <v>2289</v>
      </c>
      <c r="B1290" t="s">
        <v>7257</v>
      </c>
      <c r="C1290" t="s">
        <v>6890</v>
      </c>
      <c r="D1290" s="3">
        <v>20851</v>
      </c>
      <c r="E1290" t="s">
        <v>6084</v>
      </c>
      <c r="F1290" t="s">
        <v>11986</v>
      </c>
      <c r="G1290" t="s">
        <v>11987</v>
      </c>
      <c r="H1290" t="s">
        <v>11988</v>
      </c>
      <c r="I1290" t="s">
        <v>11989</v>
      </c>
    </row>
    <row r="1291" spans="1:9" x14ac:dyDescent="0.25">
      <c r="A1291">
        <v>2290</v>
      </c>
      <c r="B1291" t="s">
        <v>7136</v>
      </c>
      <c r="C1291" t="s">
        <v>6931</v>
      </c>
      <c r="D1291" s="3">
        <v>39987</v>
      </c>
      <c r="E1291" t="s">
        <v>6084</v>
      </c>
      <c r="F1291" t="s">
        <v>11990</v>
      </c>
      <c r="G1291" t="s">
        <v>11991</v>
      </c>
      <c r="H1291" t="s">
        <v>11992</v>
      </c>
      <c r="I1291" t="s">
        <v>11993</v>
      </c>
    </row>
    <row r="1292" spans="1:9" x14ac:dyDescent="0.25">
      <c r="A1292">
        <v>2291</v>
      </c>
      <c r="B1292" t="s">
        <v>6628</v>
      </c>
      <c r="C1292" t="s">
        <v>8267</v>
      </c>
      <c r="D1292" s="3">
        <v>41088</v>
      </c>
      <c r="E1292" t="s">
        <v>6084</v>
      </c>
      <c r="F1292" t="s">
        <v>11994</v>
      </c>
      <c r="G1292" t="s">
        <v>11995</v>
      </c>
      <c r="H1292" t="s">
        <v>11996</v>
      </c>
      <c r="I1292" t="s">
        <v>11997</v>
      </c>
    </row>
    <row r="1293" spans="1:9" x14ac:dyDescent="0.25">
      <c r="A1293">
        <v>2292</v>
      </c>
      <c r="B1293" t="s">
        <v>6559</v>
      </c>
      <c r="C1293" t="s">
        <v>11998</v>
      </c>
      <c r="D1293" s="3">
        <v>28496</v>
      </c>
      <c r="E1293" t="s">
        <v>6084</v>
      </c>
      <c r="F1293" t="s">
        <v>11999</v>
      </c>
      <c r="G1293" t="s">
        <v>12000</v>
      </c>
      <c r="H1293">
        <v>8223301139</v>
      </c>
      <c r="I1293" t="s">
        <v>12001</v>
      </c>
    </row>
    <row r="1294" spans="1:9" x14ac:dyDescent="0.25">
      <c r="A1294">
        <v>2293</v>
      </c>
      <c r="B1294" t="s">
        <v>6611</v>
      </c>
      <c r="C1294" t="s">
        <v>7999</v>
      </c>
      <c r="D1294" s="3">
        <v>38056</v>
      </c>
      <c r="E1294" t="s">
        <v>6084</v>
      </c>
      <c r="F1294" t="s">
        <v>12002</v>
      </c>
      <c r="G1294" t="s">
        <v>12003</v>
      </c>
      <c r="H1294" t="s">
        <v>12004</v>
      </c>
      <c r="I1294" t="s">
        <v>12005</v>
      </c>
    </row>
    <row r="1295" spans="1:9" x14ac:dyDescent="0.25">
      <c r="A1295">
        <v>2294</v>
      </c>
      <c r="B1295" t="s">
        <v>8399</v>
      </c>
      <c r="C1295" t="s">
        <v>6460</v>
      </c>
      <c r="D1295" s="3">
        <v>36945</v>
      </c>
      <c r="E1295" t="s">
        <v>6097</v>
      </c>
      <c r="F1295" t="s">
        <v>12006</v>
      </c>
      <c r="G1295" t="s">
        <v>12007</v>
      </c>
      <c r="H1295" t="s">
        <v>12008</v>
      </c>
      <c r="I1295" t="s">
        <v>12009</v>
      </c>
    </row>
    <row r="1296" spans="1:9" x14ac:dyDescent="0.25">
      <c r="A1296">
        <v>2295</v>
      </c>
      <c r="B1296" t="s">
        <v>6936</v>
      </c>
      <c r="C1296" t="s">
        <v>7339</v>
      </c>
      <c r="D1296" s="3">
        <v>37474</v>
      </c>
      <c r="E1296" t="s">
        <v>6084</v>
      </c>
      <c r="F1296" t="s">
        <v>12010</v>
      </c>
      <c r="G1296" t="s">
        <v>12011</v>
      </c>
      <c r="H1296" t="s">
        <v>12012</v>
      </c>
      <c r="I1296" t="s">
        <v>12013</v>
      </c>
    </row>
    <row r="1297" spans="1:9" x14ac:dyDescent="0.25">
      <c r="A1297">
        <v>2296</v>
      </c>
      <c r="B1297" t="s">
        <v>6751</v>
      </c>
      <c r="C1297" t="s">
        <v>8505</v>
      </c>
      <c r="D1297" s="3">
        <v>13672</v>
      </c>
      <c r="E1297" t="s">
        <v>6084</v>
      </c>
      <c r="F1297" t="s">
        <v>12014</v>
      </c>
      <c r="G1297" t="s">
        <v>12015</v>
      </c>
      <c r="H1297" t="s">
        <v>12016</v>
      </c>
      <c r="I1297" t="s">
        <v>12017</v>
      </c>
    </row>
    <row r="1298" spans="1:9" x14ac:dyDescent="0.25">
      <c r="A1298">
        <v>2297</v>
      </c>
      <c r="B1298" t="s">
        <v>7488</v>
      </c>
      <c r="C1298" t="s">
        <v>12018</v>
      </c>
      <c r="D1298" s="3">
        <v>14376</v>
      </c>
      <c r="E1298" t="s">
        <v>6097</v>
      </c>
      <c r="F1298" t="s">
        <v>12019</v>
      </c>
      <c r="G1298" t="s">
        <v>12020</v>
      </c>
      <c r="H1298" t="s">
        <v>12021</v>
      </c>
      <c r="I1298" t="s">
        <v>12022</v>
      </c>
    </row>
    <row r="1299" spans="1:9" x14ac:dyDescent="0.25">
      <c r="A1299">
        <v>2298</v>
      </c>
      <c r="B1299" t="s">
        <v>12023</v>
      </c>
      <c r="C1299" t="s">
        <v>12024</v>
      </c>
      <c r="D1299" s="3">
        <v>13645</v>
      </c>
      <c r="E1299" t="s">
        <v>6097</v>
      </c>
      <c r="F1299" t="s">
        <v>12025</v>
      </c>
      <c r="G1299" t="s">
        <v>12026</v>
      </c>
      <c r="H1299" t="s">
        <v>12027</v>
      </c>
      <c r="I1299" t="s">
        <v>12028</v>
      </c>
    </row>
    <row r="1300" spans="1:9" x14ac:dyDescent="0.25">
      <c r="A1300">
        <v>2299</v>
      </c>
      <c r="B1300" t="s">
        <v>6756</v>
      </c>
      <c r="C1300" t="s">
        <v>9783</v>
      </c>
      <c r="D1300" s="3">
        <v>12400</v>
      </c>
      <c r="E1300" t="s">
        <v>6084</v>
      </c>
      <c r="F1300" t="s">
        <v>12029</v>
      </c>
      <c r="G1300" t="s">
        <v>12030</v>
      </c>
      <c r="H1300" t="s">
        <v>12031</v>
      </c>
      <c r="I1300" t="s">
        <v>12032</v>
      </c>
    </row>
    <row r="1301" spans="1:9" x14ac:dyDescent="0.25">
      <c r="A1301">
        <v>2300</v>
      </c>
      <c r="B1301" t="s">
        <v>7512</v>
      </c>
      <c r="C1301" t="s">
        <v>6263</v>
      </c>
      <c r="D1301" s="3">
        <v>3978</v>
      </c>
      <c r="E1301" t="s">
        <v>6097</v>
      </c>
      <c r="F1301" t="s">
        <v>12033</v>
      </c>
      <c r="G1301" t="s">
        <v>12034</v>
      </c>
      <c r="H1301" t="s">
        <v>12035</v>
      </c>
      <c r="I1301" t="s">
        <v>12036</v>
      </c>
    </row>
    <row r="1302" spans="1:9" x14ac:dyDescent="0.25">
      <c r="A1302">
        <v>2301</v>
      </c>
      <c r="B1302" t="s">
        <v>6205</v>
      </c>
      <c r="C1302" t="s">
        <v>6890</v>
      </c>
      <c r="D1302" s="3">
        <v>20094</v>
      </c>
      <c r="E1302" t="s">
        <v>6097</v>
      </c>
      <c r="F1302" t="s">
        <v>12037</v>
      </c>
      <c r="G1302" t="s">
        <v>12038</v>
      </c>
      <c r="H1302" t="s">
        <v>12039</v>
      </c>
      <c r="I1302" t="s">
        <v>12040</v>
      </c>
    </row>
    <row r="1303" spans="1:9" x14ac:dyDescent="0.25">
      <c r="A1303">
        <v>2302</v>
      </c>
      <c r="B1303" t="s">
        <v>9015</v>
      </c>
      <c r="C1303" t="s">
        <v>12041</v>
      </c>
      <c r="D1303" s="3">
        <v>17061</v>
      </c>
      <c r="E1303" t="s">
        <v>6097</v>
      </c>
      <c r="F1303" t="s">
        <v>12042</v>
      </c>
      <c r="G1303" t="s">
        <v>12043</v>
      </c>
      <c r="H1303" t="s">
        <v>12044</v>
      </c>
      <c r="I1303" t="s">
        <v>12045</v>
      </c>
    </row>
    <row r="1304" spans="1:9" x14ac:dyDescent="0.25">
      <c r="A1304">
        <v>2303</v>
      </c>
      <c r="B1304" t="s">
        <v>6687</v>
      </c>
      <c r="C1304" t="s">
        <v>12046</v>
      </c>
      <c r="D1304" s="3">
        <v>35855</v>
      </c>
      <c r="E1304" t="s">
        <v>6097</v>
      </c>
      <c r="F1304" t="s">
        <v>12047</v>
      </c>
      <c r="G1304" t="s">
        <v>12048</v>
      </c>
      <c r="H1304" t="s">
        <v>12049</v>
      </c>
      <c r="I1304" t="s">
        <v>12050</v>
      </c>
    </row>
    <row r="1305" spans="1:9" x14ac:dyDescent="0.25">
      <c r="A1305">
        <v>2304</v>
      </c>
      <c r="B1305" t="s">
        <v>7836</v>
      </c>
      <c r="C1305" t="s">
        <v>9895</v>
      </c>
      <c r="D1305" s="3">
        <v>20147</v>
      </c>
      <c r="E1305" t="s">
        <v>6084</v>
      </c>
      <c r="F1305" t="s">
        <v>12051</v>
      </c>
      <c r="G1305" t="s">
        <v>12052</v>
      </c>
      <c r="H1305" t="s">
        <v>12053</v>
      </c>
      <c r="I1305" t="s">
        <v>12054</v>
      </c>
    </row>
    <row r="1306" spans="1:9" x14ac:dyDescent="0.25">
      <c r="A1306">
        <v>2305</v>
      </c>
      <c r="B1306" t="s">
        <v>10780</v>
      </c>
      <c r="C1306" t="s">
        <v>8723</v>
      </c>
      <c r="D1306" s="3">
        <v>36373</v>
      </c>
      <c r="E1306" t="s">
        <v>6097</v>
      </c>
      <c r="F1306" t="s">
        <v>12055</v>
      </c>
      <c r="G1306" t="s">
        <v>12056</v>
      </c>
      <c r="H1306">
        <f>1-373-495-1081</f>
        <v>-1948</v>
      </c>
      <c r="I1306" t="s">
        <v>12057</v>
      </c>
    </row>
    <row r="1307" spans="1:9" x14ac:dyDescent="0.25">
      <c r="A1307">
        <v>2306</v>
      </c>
      <c r="B1307" t="s">
        <v>7374</v>
      </c>
      <c r="C1307" t="s">
        <v>6173</v>
      </c>
      <c r="D1307" s="3">
        <v>26155</v>
      </c>
      <c r="E1307" t="s">
        <v>6097</v>
      </c>
      <c r="F1307" t="s">
        <v>12058</v>
      </c>
      <c r="G1307" t="s">
        <v>12059</v>
      </c>
      <c r="H1307" t="s">
        <v>12060</v>
      </c>
      <c r="I1307" t="s">
        <v>12061</v>
      </c>
    </row>
    <row r="1308" spans="1:9" x14ac:dyDescent="0.25">
      <c r="A1308">
        <v>2307</v>
      </c>
      <c r="B1308" t="s">
        <v>6936</v>
      </c>
      <c r="C1308" t="s">
        <v>12062</v>
      </c>
      <c r="D1308" s="3">
        <v>10209</v>
      </c>
      <c r="E1308" t="s">
        <v>6084</v>
      </c>
      <c r="F1308" t="s">
        <v>12063</v>
      </c>
      <c r="G1308" t="s">
        <v>12064</v>
      </c>
      <c r="H1308" t="s">
        <v>12065</v>
      </c>
      <c r="I1308" t="s">
        <v>12066</v>
      </c>
    </row>
    <row r="1309" spans="1:9" x14ac:dyDescent="0.25">
      <c r="A1309">
        <v>2308</v>
      </c>
      <c r="B1309" t="s">
        <v>6879</v>
      </c>
      <c r="C1309" t="s">
        <v>9950</v>
      </c>
      <c r="D1309" s="3">
        <v>18909</v>
      </c>
      <c r="E1309" t="s">
        <v>6084</v>
      </c>
      <c r="F1309" t="s">
        <v>12067</v>
      </c>
      <c r="G1309" t="s">
        <v>12068</v>
      </c>
      <c r="H1309" t="s">
        <v>12069</v>
      </c>
      <c r="I1309" t="s">
        <v>12070</v>
      </c>
    </row>
    <row r="1310" spans="1:9" x14ac:dyDescent="0.25">
      <c r="A1310">
        <v>2309</v>
      </c>
      <c r="B1310" t="s">
        <v>6649</v>
      </c>
      <c r="C1310" t="s">
        <v>11775</v>
      </c>
      <c r="D1310" s="3">
        <v>22306</v>
      </c>
      <c r="E1310" t="s">
        <v>6097</v>
      </c>
      <c r="F1310" t="s">
        <v>12071</v>
      </c>
      <c r="G1310" t="s">
        <v>12072</v>
      </c>
      <c r="H1310" t="s">
        <v>12073</v>
      </c>
      <c r="I1310" t="s">
        <v>12074</v>
      </c>
    </row>
    <row r="1311" spans="1:9" x14ac:dyDescent="0.25">
      <c r="A1311">
        <v>2310</v>
      </c>
      <c r="B1311" t="s">
        <v>6756</v>
      </c>
      <c r="C1311" t="s">
        <v>6720</v>
      </c>
      <c r="D1311" s="3">
        <v>9629</v>
      </c>
      <c r="E1311" t="s">
        <v>6084</v>
      </c>
      <c r="F1311" t="s">
        <v>12075</v>
      </c>
      <c r="G1311" t="s">
        <v>12076</v>
      </c>
      <c r="H1311" t="s">
        <v>12077</v>
      </c>
      <c r="I1311" t="s">
        <v>12078</v>
      </c>
    </row>
    <row r="1312" spans="1:9" x14ac:dyDescent="0.25">
      <c r="A1312">
        <v>2311</v>
      </c>
      <c r="B1312" t="s">
        <v>12079</v>
      </c>
      <c r="C1312" t="s">
        <v>7392</v>
      </c>
      <c r="D1312" s="3">
        <v>27817</v>
      </c>
      <c r="E1312" t="s">
        <v>6097</v>
      </c>
      <c r="F1312" t="s">
        <v>12080</v>
      </c>
      <c r="G1312" t="s">
        <v>12081</v>
      </c>
      <c r="H1312">
        <f>1-945-263-450</f>
        <v>-1657</v>
      </c>
      <c r="I1312" t="s">
        <v>12082</v>
      </c>
    </row>
    <row r="1313" spans="1:9" x14ac:dyDescent="0.25">
      <c r="A1313">
        <v>2312</v>
      </c>
      <c r="B1313" t="s">
        <v>6425</v>
      </c>
      <c r="C1313" t="s">
        <v>12083</v>
      </c>
      <c r="D1313" s="3">
        <v>6116</v>
      </c>
      <c r="E1313" t="s">
        <v>6097</v>
      </c>
      <c r="F1313" t="s">
        <v>12084</v>
      </c>
      <c r="G1313" t="s">
        <v>12085</v>
      </c>
      <c r="H1313" t="s">
        <v>12086</v>
      </c>
      <c r="I1313" t="s">
        <v>12087</v>
      </c>
    </row>
    <row r="1314" spans="1:9" x14ac:dyDescent="0.25">
      <c r="A1314">
        <v>2313</v>
      </c>
      <c r="B1314" t="s">
        <v>8971</v>
      </c>
      <c r="C1314" t="s">
        <v>9572</v>
      </c>
      <c r="D1314" s="3">
        <v>22957</v>
      </c>
      <c r="E1314" t="s">
        <v>6084</v>
      </c>
      <c r="F1314" t="s">
        <v>12088</v>
      </c>
      <c r="G1314" t="s">
        <v>12089</v>
      </c>
      <c r="H1314" t="s">
        <v>12090</v>
      </c>
      <c r="I1314" t="s">
        <v>12091</v>
      </c>
    </row>
    <row r="1315" spans="1:9" x14ac:dyDescent="0.25">
      <c r="A1315">
        <v>2314</v>
      </c>
      <c r="B1315" t="s">
        <v>6649</v>
      </c>
      <c r="C1315" t="s">
        <v>11741</v>
      </c>
      <c r="D1315" s="3">
        <v>41616</v>
      </c>
      <c r="E1315" t="s">
        <v>6097</v>
      </c>
      <c r="F1315" t="s">
        <v>12092</v>
      </c>
      <c r="G1315" t="s">
        <v>12093</v>
      </c>
      <c r="H1315" t="s">
        <v>12094</v>
      </c>
      <c r="I1315" t="s">
        <v>12095</v>
      </c>
    </row>
    <row r="1316" spans="1:9" x14ac:dyDescent="0.25">
      <c r="A1316">
        <v>2315</v>
      </c>
      <c r="B1316" t="s">
        <v>6095</v>
      </c>
      <c r="C1316" t="s">
        <v>6223</v>
      </c>
      <c r="D1316" s="3">
        <v>36992</v>
      </c>
      <c r="E1316" t="s">
        <v>6097</v>
      </c>
      <c r="F1316" t="s">
        <v>12096</v>
      </c>
      <c r="G1316" t="s">
        <v>12097</v>
      </c>
      <c r="H1316" t="s">
        <v>12098</v>
      </c>
      <c r="I1316" t="s">
        <v>12099</v>
      </c>
    </row>
    <row r="1317" spans="1:9" x14ac:dyDescent="0.25">
      <c r="A1317">
        <v>2316</v>
      </c>
      <c r="B1317" t="s">
        <v>12100</v>
      </c>
      <c r="C1317" t="s">
        <v>6263</v>
      </c>
      <c r="D1317" s="3">
        <v>8865</v>
      </c>
      <c r="E1317" t="s">
        <v>6097</v>
      </c>
      <c r="F1317" t="s">
        <v>12101</v>
      </c>
      <c r="G1317" t="s">
        <v>12102</v>
      </c>
      <c r="H1317" t="s">
        <v>12103</v>
      </c>
      <c r="I1317" t="s">
        <v>12104</v>
      </c>
    </row>
    <row r="1318" spans="1:9" x14ac:dyDescent="0.25">
      <c r="A1318">
        <v>2317</v>
      </c>
      <c r="B1318" t="s">
        <v>6860</v>
      </c>
      <c r="C1318" t="s">
        <v>12105</v>
      </c>
      <c r="D1318" s="3">
        <v>10392</v>
      </c>
      <c r="E1318" t="s">
        <v>6097</v>
      </c>
      <c r="F1318" t="s">
        <v>12106</v>
      </c>
      <c r="G1318" t="s">
        <v>12107</v>
      </c>
      <c r="H1318" t="s">
        <v>12108</v>
      </c>
      <c r="I1318" t="s">
        <v>12109</v>
      </c>
    </row>
    <row r="1319" spans="1:9" x14ac:dyDescent="0.25">
      <c r="A1319">
        <v>2318</v>
      </c>
      <c r="B1319" t="s">
        <v>6751</v>
      </c>
      <c r="C1319" t="s">
        <v>6329</v>
      </c>
      <c r="D1319" s="3">
        <v>18919</v>
      </c>
      <c r="E1319" t="s">
        <v>6084</v>
      </c>
      <c r="F1319" t="s">
        <v>12110</v>
      </c>
      <c r="G1319" t="s">
        <v>12111</v>
      </c>
      <c r="H1319" t="s">
        <v>12112</v>
      </c>
      <c r="I1319" t="s">
        <v>12113</v>
      </c>
    </row>
    <row r="1320" spans="1:9" x14ac:dyDescent="0.25">
      <c r="A1320">
        <v>2319</v>
      </c>
      <c r="B1320" t="s">
        <v>6339</v>
      </c>
      <c r="C1320" t="s">
        <v>6460</v>
      </c>
      <c r="D1320" s="3">
        <v>11213</v>
      </c>
      <c r="E1320" t="s">
        <v>6084</v>
      </c>
      <c r="F1320" t="s">
        <v>12114</v>
      </c>
      <c r="G1320" t="s">
        <v>12115</v>
      </c>
      <c r="H1320" t="s">
        <v>12116</v>
      </c>
      <c r="I1320" t="s">
        <v>12117</v>
      </c>
    </row>
    <row r="1321" spans="1:9" x14ac:dyDescent="0.25">
      <c r="A1321">
        <v>2320</v>
      </c>
      <c r="B1321" t="s">
        <v>6272</v>
      </c>
      <c r="C1321" t="s">
        <v>7157</v>
      </c>
      <c r="D1321" s="3">
        <v>35189</v>
      </c>
      <c r="E1321" t="s">
        <v>6097</v>
      </c>
      <c r="F1321" t="s">
        <v>12118</v>
      </c>
      <c r="G1321" t="s">
        <v>12119</v>
      </c>
      <c r="H1321" t="s">
        <v>12120</v>
      </c>
      <c r="I1321" t="s">
        <v>12121</v>
      </c>
    </row>
    <row r="1322" spans="1:9" x14ac:dyDescent="0.25">
      <c r="A1322">
        <v>2321</v>
      </c>
      <c r="B1322" t="s">
        <v>6339</v>
      </c>
      <c r="C1322" t="s">
        <v>6826</v>
      </c>
      <c r="D1322" s="3">
        <v>17865</v>
      </c>
      <c r="E1322" t="s">
        <v>6084</v>
      </c>
      <c r="F1322" t="s">
        <v>12122</v>
      </c>
      <c r="G1322" t="s">
        <v>12123</v>
      </c>
      <c r="H1322" t="s">
        <v>12124</v>
      </c>
      <c r="I1322" t="s">
        <v>12125</v>
      </c>
    </row>
    <row r="1323" spans="1:9" x14ac:dyDescent="0.25">
      <c r="A1323">
        <v>2322</v>
      </c>
      <c r="B1323" t="s">
        <v>12126</v>
      </c>
      <c r="C1323" t="s">
        <v>6920</v>
      </c>
      <c r="D1323" s="3">
        <v>17412</v>
      </c>
      <c r="E1323" t="s">
        <v>6084</v>
      </c>
      <c r="F1323" t="s">
        <v>12127</v>
      </c>
      <c r="G1323" t="s">
        <v>12128</v>
      </c>
      <c r="H1323" t="s">
        <v>12129</v>
      </c>
      <c r="I1323" t="s">
        <v>12130</v>
      </c>
    </row>
    <row r="1324" spans="1:9" x14ac:dyDescent="0.25">
      <c r="A1324">
        <v>2323</v>
      </c>
      <c r="B1324" t="s">
        <v>12131</v>
      </c>
      <c r="C1324" t="s">
        <v>7172</v>
      </c>
      <c r="D1324" s="3">
        <v>30485</v>
      </c>
      <c r="E1324" t="s">
        <v>6084</v>
      </c>
      <c r="F1324" t="s">
        <v>12132</v>
      </c>
      <c r="G1324" t="s">
        <v>12133</v>
      </c>
      <c r="H1324" t="s">
        <v>12134</v>
      </c>
      <c r="I1324" t="s">
        <v>12135</v>
      </c>
    </row>
    <row r="1325" spans="1:9" x14ac:dyDescent="0.25">
      <c r="A1325">
        <v>2324</v>
      </c>
      <c r="B1325" t="s">
        <v>8701</v>
      </c>
      <c r="C1325" t="s">
        <v>6571</v>
      </c>
      <c r="D1325" s="3">
        <v>29458</v>
      </c>
      <c r="E1325" t="s">
        <v>6084</v>
      </c>
      <c r="F1325" t="s">
        <v>12136</v>
      </c>
      <c r="G1325" t="s">
        <v>12137</v>
      </c>
      <c r="H1325" t="s">
        <v>12138</v>
      </c>
      <c r="I1325" t="s">
        <v>12139</v>
      </c>
    </row>
    <row r="1326" spans="1:9" x14ac:dyDescent="0.25">
      <c r="A1326">
        <v>2325</v>
      </c>
      <c r="B1326" t="s">
        <v>7675</v>
      </c>
      <c r="C1326" t="s">
        <v>6890</v>
      </c>
      <c r="D1326" s="3">
        <v>16881</v>
      </c>
      <c r="E1326" t="s">
        <v>6084</v>
      </c>
      <c r="F1326" t="s">
        <v>12140</v>
      </c>
      <c r="G1326" t="s">
        <v>12141</v>
      </c>
      <c r="H1326" t="s">
        <v>12142</v>
      </c>
      <c r="I1326" t="s">
        <v>12143</v>
      </c>
    </row>
    <row r="1327" spans="1:9" x14ac:dyDescent="0.25">
      <c r="A1327">
        <v>2326</v>
      </c>
      <c r="B1327" t="s">
        <v>6576</v>
      </c>
      <c r="C1327" t="s">
        <v>8339</v>
      </c>
      <c r="D1327" s="3">
        <v>9887</v>
      </c>
      <c r="E1327" t="s">
        <v>6084</v>
      </c>
      <c r="F1327" t="s">
        <v>12144</v>
      </c>
      <c r="G1327" t="s">
        <v>12145</v>
      </c>
      <c r="H1327" t="s">
        <v>12146</v>
      </c>
      <c r="I1327" t="s">
        <v>12147</v>
      </c>
    </row>
    <row r="1328" spans="1:9" x14ac:dyDescent="0.25">
      <c r="A1328">
        <v>2327</v>
      </c>
      <c r="B1328" t="s">
        <v>6605</v>
      </c>
      <c r="C1328" t="s">
        <v>6890</v>
      </c>
      <c r="D1328" s="3">
        <v>30125</v>
      </c>
      <c r="E1328" t="s">
        <v>6084</v>
      </c>
      <c r="F1328" t="s">
        <v>12148</v>
      </c>
      <c r="G1328" t="s">
        <v>12149</v>
      </c>
      <c r="H1328" t="s">
        <v>12150</v>
      </c>
      <c r="I1328" t="s">
        <v>12151</v>
      </c>
    </row>
    <row r="1329" spans="1:9" x14ac:dyDescent="0.25">
      <c r="A1329">
        <v>2328</v>
      </c>
      <c r="B1329" t="s">
        <v>6465</v>
      </c>
      <c r="C1329" t="s">
        <v>12152</v>
      </c>
      <c r="D1329" s="3">
        <v>15013</v>
      </c>
      <c r="E1329" t="s">
        <v>6097</v>
      </c>
      <c r="F1329" t="s">
        <v>12153</v>
      </c>
      <c r="G1329" t="s">
        <v>12154</v>
      </c>
      <c r="H1329">
        <v>2413599076</v>
      </c>
      <c r="I1329" t="s">
        <v>12155</v>
      </c>
    </row>
    <row r="1330" spans="1:9" x14ac:dyDescent="0.25">
      <c r="A1330">
        <v>2329</v>
      </c>
      <c r="B1330" t="s">
        <v>6425</v>
      </c>
      <c r="C1330" t="s">
        <v>12156</v>
      </c>
      <c r="D1330" s="3">
        <v>22331</v>
      </c>
      <c r="E1330" t="s">
        <v>6097</v>
      </c>
      <c r="F1330" t="s">
        <v>12157</v>
      </c>
      <c r="G1330" t="s">
        <v>12158</v>
      </c>
      <c r="H1330" t="s">
        <v>12159</v>
      </c>
      <c r="I1330" t="s">
        <v>12160</v>
      </c>
    </row>
    <row r="1331" spans="1:9" x14ac:dyDescent="0.25">
      <c r="A1331">
        <v>2330</v>
      </c>
      <c r="B1331" t="s">
        <v>6132</v>
      </c>
      <c r="C1331" t="s">
        <v>6144</v>
      </c>
      <c r="D1331" s="3">
        <v>36066</v>
      </c>
      <c r="E1331" t="s">
        <v>6084</v>
      </c>
      <c r="F1331" t="s">
        <v>12161</v>
      </c>
      <c r="G1331" t="s">
        <v>12162</v>
      </c>
      <c r="H1331" t="s">
        <v>12163</v>
      </c>
      <c r="I1331" t="s">
        <v>12164</v>
      </c>
    </row>
    <row r="1332" spans="1:9" x14ac:dyDescent="0.25">
      <c r="A1332">
        <v>2331</v>
      </c>
      <c r="B1332" t="s">
        <v>6751</v>
      </c>
      <c r="C1332" t="s">
        <v>7402</v>
      </c>
      <c r="D1332" s="3">
        <v>7206</v>
      </c>
      <c r="E1332" t="s">
        <v>6084</v>
      </c>
      <c r="F1332" t="s">
        <v>12165</v>
      </c>
      <c r="G1332" t="s">
        <v>12166</v>
      </c>
      <c r="H1332">
        <f>1-780-890-4586</f>
        <v>-6255</v>
      </c>
      <c r="I1332" t="s">
        <v>12167</v>
      </c>
    </row>
    <row r="1333" spans="1:9" x14ac:dyDescent="0.25">
      <c r="A1333">
        <v>2332</v>
      </c>
      <c r="B1333" t="s">
        <v>6095</v>
      </c>
      <c r="C1333" t="s">
        <v>12168</v>
      </c>
      <c r="D1333" s="3">
        <v>3429</v>
      </c>
      <c r="E1333" t="s">
        <v>6097</v>
      </c>
      <c r="F1333" t="s">
        <v>12169</v>
      </c>
      <c r="G1333" t="s">
        <v>12170</v>
      </c>
      <c r="H1333" t="s">
        <v>12171</v>
      </c>
      <c r="I1333" t="s">
        <v>12172</v>
      </c>
    </row>
    <row r="1334" spans="1:9" x14ac:dyDescent="0.25">
      <c r="A1334">
        <v>2333</v>
      </c>
      <c r="B1334" t="s">
        <v>6156</v>
      </c>
      <c r="C1334" t="s">
        <v>12173</v>
      </c>
      <c r="D1334" s="3">
        <v>2960</v>
      </c>
      <c r="E1334" t="s">
        <v>6084</v>
      </c>
      <c r="F1334" t="s">
        <v>12174</v>
      </c>
      <c r="G1334" t="s">
        <v>12175</v>
      </c>
      <c r="H1334" t="s">
        <v>12176</v>
      </c>
      <c r="I1334" t="s">
        <v>12177</v>
      </c>
    </row>
    <row r="1335" spans="1:9" x14ac:dyDescent="0.25">
      <c r="A1335">
        <v>2334</v>
      </c>
      <c r="B1335" t="s">
        <v>6901</v>
      </c>
      <c r="C1335" t="s">
        <v>12178</v>
      </c>
      <c r="D1335" s="3">
        <v>34181</v>
      </c>
      <c r="E1335" t="s">
        <v>6084</v>
      </c>
      <c r="F1335" t="s">
        <v>12179</v>
      </c>
      <c r="G1335" t="s">
        <v>12180</v>
      </c>
      <c r="H1335" t="s">
        <v>12181</v>
      </c>
      <c r="I1335" t="s">
        <v>12182</v>
      </c>
    </row>
    <row r="1336" spans="1:9" x14ac:dyDescent="0.25">
      <c r="A1336">
        <v>2335</v>
      </c>
      <c r="B1336" t="s">
        <v>8727</v>
      </c>
      <c r="C1336" t="s">
        <v>11946</v>
      </c>
      <c r="D1336" s="3">
        <v>29270</v>
      </c>
      <c r="E1336" t="s">
        <v>6097</v>
      </c>
      <c r="F1336" t="s">
        <v>12183</v>
      </c>
      <c r="G1336" t="s">
        <v>12184</v>
      </c>
      <c r="H1336" t="s">
        <v>12185</v>
      </c>
      <c r="I1336" t="s">
        <v>12186</v>
      </c>
    </row>
    <row r="1337" spans="1:9" x14ac:dyDescent="0.25">
      <c r="A1337">
        <v>2336</v>
      </c>
      <c r="B1337" t="s">
        <v>6089</v>
      </c>
      <c r="C1337" t="s">
        <v>7193</v>
      </c>
      <c r="D1337" s="3">
        <v>34845</v>
      </c>
      <c r="E1337" t="s">
        <v>6084</v>
      </c>
      <c r="F1337" t="s">
        <v>12187</v>
      </c>
      <c r="G1337" t="s">
        <v>12188</v>
      </c>
      <c r="H1337" t="s">
        <v>12189</v>
      </c>
      <c r="I1337" t="s">
        <v>12190</v>
      </c>
    </row>
    <row r="1338" spans="1:9" x14ac:dyDescent="0.25">
      <c r="A1338">
        <v>2337</v>
      </c>
      <c r="B1338" t="s">
        <v>7119</v>
      </c>
      <c r="C1338" t="s">
        <v>6516</v>
      </c>
      <c r="D1338" s="3">
        <v>41298</v>
      </c>
      <c r="E1338" t="s">
        <v>6097</v>
      </c>
      <c r="F1338" t="s">
        <v>12191</v>
      </c>
      <c r="G1338" t="s">
        <v>12192</v>
      </c>
      <c r="H1338" t="s">
        <v>12193</v>
      </c>
      <c r="I1338" t="s">
        <v>12194</v>
      </c>
    </row>
    <row r="1339" spans="1:9" x14ac:dyDescent="0.25">
      <c r="A1339">
        <v>2338</v>
      </c>
      <c r="B1339" t="s">
        <v>12195</v>
      </c>
      <c r="C1339" t="s">
        <v>7463</v>
      </c>
      <c r="D1339" s="3">
        <v>36295</v>
      </c>
      <c r="E1339" t="s">
        <v>6097</v>
      </c>
      <c r="F1339" t="s">
        <v>12196</v>
      </c>
      <c r="G1339" t="s">
        <v>12197</v>
      </c>
      <c r="H1339" t="s">
        <v>12198</v>
      </c>
      <c r="I1339" t="s">
        <v>12199</v>
      </c>
    </row>
    <row r="1340" spans="1:9" x14ac:dyDescent="0.25">
      <c r="A1340">
        <v>2339</v>
      </c>
      <c r="B1340" t="s">
        <v>9086</v>
      </c>
      <c r="C1340" t="s">
        <v>11361</v>
      </c>
      <c r="D1340" s="3">
        <v>33072</v>
      </c>
      <c r="E1340" t="s">
        <v>6084</v>
      </c>
      <c r="F1340" t="s">
        <v>12200</v>
      </c>
      <c r="G1340" t="s">
        <v>12201</v>
      </c>
      <c r="H1340">
        <v>6359607456</v>
      </c>
      <c r="I1340" t="s">
        <v>12202</v>
      </c>
    </row>
    <row r="1341" spans="1:9" x14ac:dyDescent="0.25">
      <c r="A1341">
        <v>2340</v>
      </c>
      <c r="B1341" t="s">
        <v>12203</v>
      </c>
      <c r="C1341" t="s">
        <v>6900</v>
      </c>
      <c r="D1341" s="3">
        <v>5351</v>
      </c>
      <c r="E1341" t="s">
        <v>6097</v>
      </c>
      <c r="F1341" t="s">
        <v>12204</v>
      </c>
      <c r="G1341" t="s">
        <v>12205</v>
      </c>
      <c r="H1341">
        <v>6897877658</v>
      </c>
      <c r="I1341" t="s">
        <v>12206</v>
      </c>
    </row>
    <row r="1342" spans="1:9" x14ac:dyDescent="0.25">
      <c r="A1342">
        <v>2341</v>
      </c>
      <c r="B1342" t="s">
        <v>12207</v>
      </c>
      <c r="C1342" t="s">
        <v>7924</v>
      </c>
      <c r="D1342" s="3">
        <v>40252</v>
      </c>
      <c r="E1342" t="s">
        <v>6097</v>
      </c>
      <c r="F1342" t="s">
        <v>12208</v>
      </c>
      <c r="G1342" t="s">
        <v>12209</v>
      </c>
      <c r="H1342" t="s">
        <v>12210</v>
      </c>
      <c r="I1342" t="s">
        <v>12211</v>
      </c>
    </row>
    <row r="1343" spans="1:9" x14ac:dyDescent="0.25">
      <c r="A1343">
        <v>2342</v>
      </c>
      <c r="B1343" t="s">
        <v>7732</v>
      </c>
      <c r="C1343" t="s">
        <v>6662</v>
      </c>
      <c r="D1343" s="3">
        <v>28932</v>
      </c>
      <c r="E1343" t="s">
        <v>6084</v>
      </c>
      <c r="F1343" t="s">
        <v>12212</v>
      </c>
      <c r="G1343" t="s">
        <v>12213</v>
      </c>
      <c r="H1343" t="s">
        <v>12214</v>
      </c>
      <c r="I1343" t="s">
        <v>12215</v>
      </c>
    </row>
    <row r="1344" spans="1:9" x14ac:dyDescent="0.25">
      <c r="A1344">
        <v>2343</v>
      </c>
      <c r="B1344" t="s">
        <v>9235</v>
      </c>
      <c r="C1344" t="s">
        <v>7258</v>
      </c>
      <c r="D1344" s="3">
        <v>14578</v>
      </c>
      <c r="E1344" t="s">
        <v>6097</v>
      </c>
      <c r="F1344" t="s">
        <v>12216</v>
      </c>
      <c r="G1344" t="s">
        <v>12217</v>
      </c>
      <c r="H1344" t="s">
        <v>12218</v>
      </c>
      <c r="I1344" t="s">
        <v>12219</v>
      </c>
    </row>
    <row r="1345" spans="1:9" x14ac:dyDescent="0.25">
      <c r="A1345">
        <v>2344</v>
      </c>
      <c r="B1345" t="s">
        <v>6291</v>
      </c>
      <c r="C1345" t="s">
        <v>9465</v>
      </c>
      <c r="D1345" s="3">
        <v>18581</v>
      </c>
      <c r="E1345" t="s">
        <v>6097</v>
      </c>
      <c r="F1345" t="s">
        <v>12220</v>
      </c>
      <c r="G1345" t="s">
        <v>12221</v>
      </c>
      <c r="H1345" t="s">
        <v>12222</v>
      </c>
      <c r="I1345" t="s">
        <v>12223</v>
      </c>
    </row>
    <row r="1346" spans="1:9" x14ac:dyDescent="0.25">
      <c r="A1346">
        <v>2345</v>
      </c>
      <c r="B1346" t="s">
        <v>7836</v>
      </c>
      <c r="C1346" t="s">
        <v>12224</v>
      </c>
      <c r="D1346" s="3">
        <v>43991</v>
      </c>
      <c r="E1346" t="s">
        <v>6084</v>
      </c>
      <c r="F1346" t="s">
        <v>12225</v>
      </c>
      <c r="G1346" t="s">
        <v>12226</v>
      </c>
      <c r="H1346" t="s">
        <v>12227</v>
      </c>
      <c r="I1346" t="s">
        <v>12228</v>
      </c>
    </row>
    <row r="1347" spans="1:9" x14ac:dyDescent="0.25">
      <c r="A1347">
        <v>2346</v>
      </c>
      <c r="B1347" t="s">
        <v>6745</v>
      </c>
      <c r="C1347" t="s">
        <v>6173</v>
      </c>
      <c r="D1347" s="3">
        <v>35430</v>
      </c>
      <c r="E1347" t="s">
        <v>6084</v>
      </c>
      <c r="F1347" t="s">
        <v>12229</v>
      </c>
      <c r="G1347" t="s">
        <v>12230</v>
      </c>
      <c r="H1347" t="s">
        <v>12231</v>
      </c>
      <c r="I1347" t="s">
        <v>12232</v>
      </c>
    </row>
    <row r="1348" spans="1:9" x14ac:dyDescent="0.25">
      <c r="A1348">
        <v>2347</v>
      </c>
      <c r="B1348" t="s">
        <v>9511</v>
      </c>
      <c r="C1348" t="s">
        <v>10207</v>
      </c>
      <c r="D1348" s="3">
        <v>11014</v>
      </c>
      <c r="E1348" t="s">
        <v>6097</v>
      </c>
      <c r="F1348" t="s">
        <v>12233</v>
      </c>
      <c r="G1348" t="s">
        <v>12234</v>
      </c>
      <c r="H1348" t="s">
        <v>12235</v>
      </c>
      <c r="I1348" t="s">
        <v>12236</v>
      </c>
    </row>
    <row r="1349" spans="1:9" x14ac:dyDescent="0.25">
      <c r="A1349">
        <v>2348</v>
      </c>
      <c r="B1349" t="s">
        <v>6173</v>
      </c>
      <c r="C1349" t="s">
        <v>6200</v>
      </c>
      <c r="D1349" s="3">
        <v>13847</v>
      </c>
      <c r="E1349" t="s">
        <v>6084</v>
      </c>
      <c r="F1349" t="s">
        <v>12237</v>
      </c>
      <c r="G1349" t="s">
        <v>12238</v>
      </c>
      <c r="H1349" t="s">
        <v>12239</v>
      </c>
      <c r="I1349" t="s">
        <v>12240</v>
      </c>
    </row>
    <row r="1350" spans="1:9" x14ac:dyDescent="0.25">
      <c r="A1350">
        <v>2349</v>
      </c>
      <c r="B1350" t="s">
        <v>9285</v>
      </c>
      <c r="C1350" t="s">
        <v>10584</v>
      </c>
      <c r="D1350" s="3">
        <v>34688</v>
      </c>
      <c r="E1350" t="s">
        <v>6097</v>
      </c>
      <c r="F1350" t="s">
        <v>12241</v>
      </c>
      <c r="G1350" t="s">
        <v>12242</v>
      </c>
      <c r="H1350" t="s">
        <v>12243</v>
      </c>
      <c r="I1350" t="s">
        <v>12244</v>
      </c>
    </row>
    <row r="1351" spans="1:9" x14ac:dyDescent="0.25">
      <c r="A1351">
        <v>2350</v>
      </c>
      <c r="B1351" t="s">
        <v>6156</v>
      </c>
      <c r="C1351" t="s">
        <v>8950</v>
      </c>
      <c r="D1351" s="3">
        <v>18824</v>
      </c>
      <c r="E1351" t="s">
        <v>6084</v>
      </c>
      <c r="F1351" t="s">
        <v>12245</v>
      </c>
      <c r="G1351" t="s">
        <v>12246</v>
      </c>
      <c r="H1351">
        <v>3017946418</v>
      </c>
      <c r="I1351" t="s">
        <v>12247</v>
      </c>
    </row>
    <row r="1352" spans="1:9" x14ac:dyDescent="0.25">
      <c r="A1352">
        <v>2351</v>
      </c>
      <c r="B1352" t="s">
        <v>6697</v>
      </c>
      <c r="C1352" t="s">
        <v>7238</v>
      </c>
      <c r="D1352" s="3">
        <v>43984</v>
      </c>
      <c r="E1352" t="s">
        <v>6097</v>
      </c>
      <c r="F1352" t="s">
        <v>12248</v>
      </c>
      <c r="G1352" t="s">
        <v>12249</v>
      </c>
      <c r="H1352">
        <v>3002263293</v>
      </c>
      <c r="I1352" t="s">
        <v>12250</v>
      </c>
    </row>
    <row r="1353" spans="1:9" x14ac:dyDescent="0.25">
      <c r="A1353">
        <v>2352</v>
      </c>
      <c r="B1353" t="s">
        <v>7407</v>
      </c>
      <c r="C1353" t="s">
        <v>6163</v>
      </c>
      <c r="D1353" s="3">
        <v>24045</v>
      </c>
      <c r="E1353" t="s">
        <v>6084</v>
      </c>
      <c r="F1353" t="s">
        <v>12251</v>
      </c>
      <c r="G1353" t="s">
        <v>12252</v>
      </c>
      <c r="H1353" t="s">
        <v>12253</v>
      </c>
      <c r="I1353" t="s">
        <v>12254</v>
      </c>
    </row>
    <row r="1354" spans="1:9" x14ac:dyDescent="0.25">
      <c r="A1354">
        <v>2353</v>
      </c>
      <c r="B1354" t="s">
        <v>12255</v>
      </c>
      <c r="C1354" t="s">
        <v>7263</v>
      </c>
      <c r="D1354" s="3">
        <v>5614</v>
      </c>
      <c r="E1354" t="s">
        <v>6084</v>
      </c>
      <c r="F1354" t="s">
        <v>12256</v>
      </c>
      <c r="G1354" t="s">
        <v>12257</v>
      </c>
      <c r="H1354" t="s">
        <v>12258</v>
      </c>
      <c r="I1354" t="s">
        <v>12259</v>
      </c>
    </row>
    <row r="1355" spans="1:9" x14ac:dyDescent="0.25">
      <c r="A1355">
        <v>2354</v>
      </c>
      <c r="B1355" t="s">
        <v>10453</v>
      </c>
      <c r="C1355" t="s">
        <v>9706</v>
      </c>
      <c r="D1355" s="3">
        <v>14892</v>
      </c>
      <c r="E1355" t="s">
        <v>6097</v>
      </c>
      <c r="F1355" t="s">
        <v>12260</v>
      </c>
      <c r="G1355" t="s">
        <v>12261</v>
      </c>
      <c r="H1355" t="s">
        <v>12262</v>
      </c>
      <c r="I1355" t="s">
        <v>12263</v>
      </c>
    </row>
    <row r="1356" spans="1:9" x14ac:dyDescent="0.25">
      <c r="A1356">
        <v>2355</v>
      </c>
      <c r="B1356" t="s">
        <v>6978</v>
      </c>
      <c r="C1356" t="s">
        <v>12264</v>
      </c>
      <c r="D1356" s="3">
        <v>39276</v>
      </c>
      <c r="E1356" t="s">
        <v>6084</v>
      </c>
      <c r="F1356" t="s">
        <v>12265</v>
      </c>
      <c r="G1356" t="s">
        <v>12266</v>
      </c>
      <c r="H1356" t="s">
        <v>12267</v>
      </c>
      <c r="I1356" t="s">
        <v>12268</v>
      </c>
    </row>
    <row r="1357" spans="1:9" x14ac:dyDescent="0.25">
      <c r="A1357">
        <v>2356</v>
      </c>
      <c r="B1357" t="s">
        <v>6272</v>
      </c>
      <c r="C1357" t="s">
        <v>12269</v>
      </c>
      <c r="D1357" s="3">
        <v>33300</v>
      </c>
      <c r="E1357" t="s">
        <v>6097</v>
      </c>
      <c r="F1357" t="s">
        <v>12270</v>
      </c>
      <c r="G1357" t="s">
        <v>12271</v>
      </c>
      <c r="H1357" t="s">
        <v>12272</v>
      </c>
      <c r="I1357" t="s">
        <v>12273</v>
      </c>
    </row>
    <row r="1358" spans="1:9" x14ac:dyDescent="0.25">
      <c r="A1358">
        <v>2357</v>
      </c>
      <c r="B1358" t="s">
        <v>6126</v>
      </c>
      <c r="C1358" t="s">
        <v>6826</v>
      </c>
      <c r="D1358" s="3">
        <v>35446</v>
      </c>
      <c r="E1358" t="s">
        <v>6084</v>
      </c>
      <c r="F1358" t="s">
        <v>12274</v>
      </c>
      <c r="G1358" t="s">
        <v>12275</v>
      </c>
      <c r="H1358" t="s">
        <v>12276</v>
      </c>
      <c r="I1358" t="s">
        <v>12277</v>
      </c>
    </row>
    <row r="1359" spans="1:9" x14ac:dyDescent="0.25">
      <c r="A1359">
        <v>2358</v>
      </c>
      <c r="B1359" t="s">
        <v>6212</v>
      </c>
      <c r="C1359" t="s">
        <v>8339</v>
      </c>
      <c r="D1359" s="3">
        <v>4230</v>
      </c>
      <c r="E1359" t="s">
        <v>6084</v>
      </c>
      <c r="F1359" t="s">
        <v>12278</v>
      </c>
      <c r="G1359" t="s">
        <v>12279</v>
      </c>
      <c r="H1359" t="s">
        <v>12280</v>
      </c>
      <c r="I1359" t="s">
        <v>12281</v>
      </c>
    </row>
    <row r="1360" spans="1:9" x14ac:dyDescent="0.25">
      <c r="A1360">
        <v>2359</v>
      </c>
      <c r="B1360" t="s">
        <v>6223</v>
      </c>
      <c r="C1360" t="s">
        <v>6895</v>
      </c>
      <c r="D1360" s="3">
        <v>36740</v>
      </c>
      <c r="E1360" t="s">
        <v>6097</v>
      </c>
      <c r="F1360" t="s">
        <v>12282</v>
      </c>
      <c r="G1360" t="s">
        <v>12283</v>
      </c>
      <c r="H1360" t="s">
        <v>12284</v>
      </c>
      <c r="I1360" t="s">
        <v>12285</v>
      </c>
    </row>
    <row r="1361" spans="1:9" x14ac:dyDescent="0.25">
      <c r="A1361">
        <v>2360</v>
      </c>
      <c r="B1361" t="s">
        <v>12286</v>
      </c>
      <c r="C1361" t="s">
        <v>12287</v>
      </c>
      <c r="D1361" s="3">
        <v>24129</v>
      </c>
      <c r="E1361" t="s">
        <v>6097</v>
      </c>
      <c r="F1361" t="s">
        <v>12288</v>
      </c>
      <c r="G1361" t="s">
        <v>12289</v>
      </c>
      <c r="H1361" t="s">
        <v>12290</v>
      </c>
      <c r="I1361" t="s">
        <v>12291</v>
      </c>
    </row>
    <row r="1362" spans="1:9" x14ac:dyDescent="0.25">
      <c r="A1362">
        <v>2361</v>
      </c>
      <c r="B1362" t="s">
        <v>7136</v>
      </c>
      <c r="C1362" t="s">
        <v>6352</v>
      </c>
      <c r="D1362" s="3">
        <v>20027</v>
      </c>
      <c r="E1362" t="s">
        <v>6084</v>
      </c>
      <c r="F1362" t="s">
        <v>12292</v>
      </c>
      <c r="G1362" t="s">
        <v>12293</v>
      </c>
      <c r="H1362" t="s">
        <v>12294</v>
      </c>
      <c r="I1362" t="s">
        <v>12295</v>
      </c>
    </row>
    <row r="1363" spans="1:9" x14ac:dyDescent="0.25">
      <c r="A1363">
        <v>2362</v>
      </c>
      <c r="B1363" t="s">
        <v>6290</v>
      </c>
      <c r="C1363" t="s">
        <v>10639</v>
      </c>
      <c r="D1363" s="3">
        <v>16045</v>
      </c>
      <c r="E1363" t="s">
        <v>6084</v>
      </c>
      <c r="F1363" t="s">
        <v>12296</v>
      </c>
      <c r="G1363" t="s">
        <v>12297</v>
      </c>
      <c r="H1363" t="s">
        <v>12298</v>
      </c>
      <c r="I1363" t="s">
        <v>12299</v>
      </c>
    </row>
    <row r="1364" spans="1:9" x14ac:dyDescent="0.25">
      <c r="A1364">
        <v>2363</v>
      </c>
      <c r="B1364" t="s">
        <v>8712</v>
      </c>
      <c r="C1364" t="s">
        <v>6163</v>
      </c>
      <c r="D1364" s="3">
        <v>43103</v>
      </c>
      <c r="E1364" t="s">
        <v>6097</v>
      </c>
      <c r="F1364" t="s">
        <v>12300</v>
      </c>
      <c r="G1364" t="s">
        <v>12301</v>
      </c>
      <c r="H1364" t="s">
        <v>12302</v>
      </c>
      <c r="I1364" t="s">
        <v>12303</v>
      </c>
    </row>
    <row r="1365" spans="1:9" x14ac:dyDescent="0.25">
      <c r="A1365">
        <v>2364</v>
      </c>
      <c r="B1365" t="s">
        <v>7654</v>
      </c>
      <c r="C1365" t="s">
        <v>6263</v>
      </c>
      <c r="D1365" s="3">
        <v>7273</v>
      </c>
      <c r="E1365" t="s">
        <v>6097</v>
      </c>
      <c r="F1365" t="s">
        <v>12304</v>
      </c>
      <c r="G1365" t="s">
        <v>12305</v>
      </c>
      <c r="H1365" t="s">
        <v>12306</v>
      </c>
      <c r="I1365" t="s">
        <v>12307</v>
      </c>
    </row>
    <row r="1366" spans="1:9" x14ac:dyDescent="0.25">
      <c r="A1366">
        <v>2365</v>
      </c>
      <c r="B1366" t="s">
        <v>7047</v>
      </c>
      <c r="C1366" t="s">
        <v>10922</v>
      </c>
      <c r="D1366" s="3">
        <v>8110</v>
      </c>
      <c r="E1366" t="s">
        <v>6097</v>
      </c>
      <c r="F1366" t="s">
        <v>12308</v>
      </c>
      <c r="G1366" t="s">
        <v>12309</v>
      </c>
      <c r="H1366" t="s">
        <v>12310</v>
      </c>
      <c r="I1366" t="s">
        <v>12311</v>
      </c>
    </row>
    <row r="1367" spans="1:9" x14ac:dyDescent="0.25">
      <c r="A1367">
        <v>2366</v>
      </c>
      <c r="B1367" t="s">
        <v>6397</v>
      </c>
      <c r="C1367" t="s">
        <v>10721</v>
      </c>
      <c r="D1367" s="3">
        <v>29443</v>
      </c>
      <c r="E1367" t="s">
        <v>6097</v>
      </c>
      <c r="F1367" t="s">
        <v>12312</v>
      </c>
      <c r="G1367" t="s">
        <v>12313</v>
      </c>
      <c r="H1367">
        <f>1-440-808-4567</f>
        <v>-5814</v>
      </c>
      <c r="I1367" t="s">
        <v>12314</v>
      </c>
    </row>
    <row r="1368" spans="1:9" x14ac:dyDescent="0.25">
      <c r="A1368">
        <v>2367</v>
      </c>
      <c r="B1368" t="s">
        <v>6262</v>
      </c>
      <c r="C1368" t="s">
        <v>9105</v>
      </c>
      <c r="D1368" s="3">
        <v>23128</v>
      </c>
      <c r="E1368" t="s">
        <v>6084</v>
      </c>
      <c r="F1368" t="s">
        <v>12315</v>
      </c>
      <c r="G1368" t="s">
        <v>12316</v>
      </c>
      <c r="H1368" t="s">
        <v>12317</v>
      </c>
      <c r="I1368" t="s">
        <v>12318</v>
      </c>
    </row>
    <row r="1369" spans="1:9" x14ac:dyDescent="0.25">
      <c r="A1369">
        <v>2368</v>
      </c>
      <c r="B1369" t="s">
        <v>6649</v>
      </c>
      <c r="C1369" t="s">
        <v>9374</v>
      </c>
      <c r="D1369" s="3">
        <v>18700</v>
      </c>
      <c r="E1369" t="s">
        <v>6097</v>
      </c>
      <c r="F1369" t="s">
        <v>12319</v>
      </c>
      <c r="G1369" t="s">
        <v>12320</v>
      </c>
      <c r="H1369" t="s">
        <v>12321</v>
      </c>
      <c r="I1369" t="s">
        <v>12322</v>
      </c>
    </row>
    <row r="1370" spans="1:9" x14ac:dyDescent="0.25">
      <c r="A1370">
        <v>2369</v>
      </c>
      <c r="B1370" t="s">
        <v>7413</v>
      </c>
      <c r="C1370" t="s">
        <v>10584</v>
      </c>
      <c r="D1370" s="3">
        <v>14333</v>
      </c>
      <c r="E1370" t="s">
        <v>6084</v>
      </c>
      <c r="F1370" t="s">
        <v>12323</v>
      </c>
      <c r="G1370" t="s">
        <v>12324</v>
      </c>
      <c r="H1370" t="s">
        <v>12325</v>
      </c>
      <c r="I1370" t="s">
        <v>12326</v>
      </c>
    </row>
    <row r="1371" spans="1:9" x14ac:dyDescent="0.25">
      <c r="A1371">
        <v>2370</v>
      </c>
      <c r="B1371" t="s">
        <v>6819</v>
      </c>
      <c r="C1371" t="s">
        <v>12327</v>
      </c>
      <c r="D1371" s="3">
        <v>30042</v>
      </c>
      <c r="E1371" t="s">
        <v>6084</v>
      </c>
      <c r="F1371" t="s">
        <v>12328</v>
      </c>
      <c r="G1371" t="s">
        <v>12329</v>
      </c>
      <c r="H1371" t="s">
        <v>12330</v>
      </c>
      <c r="I1371" t="s">
        <v>12331</v>
      </c>
    </row>
    <row r="1372" spans="1:9" x14ac:dyDescent="0.25">
      <c r="A1372">
        <v>2371</v>
      </c>
      <c r="B1372" t="s">
        <v>9916</v>
      </c>
      <c r="C1372" t="s">
        <v>7243</v>
      </c>
      <c r="D1372" s="3">
        <v>6349</v>
      </c>
      <c r="E1372" t="s">
        <v>6084</v>
      </c>
      <c r="F1372" t="s">
        <v>12332</v>
      </c>
      <c r="G1372" t="s">
        <v>12333</v>
      </c>
      <c r="H1372" t="s">
        <v>12334</v>
      </c>
      <c r="I1372" t="s">
        <v>12335</v>
      </c>
    </row>
    <row r="1373" spans="1:9" x14ac:dyDescent="0.25">
      <c r="A1373">
        <v>2372</v>
      </c>
      <c r="B1373" t="s">
        <v>7136</v>
      </c>
      <c r="C1373" t="s">
        <v>6516</v>
      </c>
      <c r="D1373" s="3">
        <v>13929</v>
      </c>
      <c r="E1373" t="s">
        <v>6084</v>
      </c>
      <c r="F1373" t="s">
        <v>12336</v>
      </c>
      <c r="G1373" t="s">
        <v>12337</v>
      </c>
      <c r="H1373" t="s">
        <v>12338</v>
      </c>
      <c r="I1373" t="s">
        <v>12339</v>
      </c>
    </row>
    <row r="1374" spans="1:9" x14ac:dyDescent="0.25">
      <c r="A1374">
        <v>2373</v>
      </c>
      <c r="B1374" t="s">
        <v>6290</v>
      </c>
      <c r="C1374" t="s">
        <v>6272</v>
      </c>
      <c r="D1374" s="3">
        <v>31236</v>
      </c>
      <c r="E1374" t="s">
        <v>6097</v>
      </c>
      <c r="F1374" t="s">
        <v>12340</v>
      </c>
      <c r="G1374" t="s">
        <v>12341</v>
      </c>
      <c r="H1374" t="s">
        <v>12342</v>
      </c>
      <c r="I1374" t="s">
        <v>12343</v>
      </c>
    </row>
    <row r="1375" spans="1:9" x14ac:dyDescent="0.25">
      <c r="A1375">
        <v>2374</v>
      </c>
      <c r="B1375" t="s">
        <v>6459</v>
      </c>
      <c r="C1375" t="s">
        <v>12344</v>
      </c>
      <c r="D1375" s="3">
        <v>6405</v>
      </c>
      <c r="E1375" t="s">
        <v>6097</v>
      </c>
      <c r="F1375" t="s">
        <v>12345</v>
      </c>
      <c r="G1375" t="s">
        <v>12346</v>
      </c>
      <c r="H1375" t="s">
        <v>12347</v>
      </c>
      <c r="I1375" t="s">
        <v>12348</v>
      </c>
    </row>
    <row r="1376" spans="1:9" x14ac:dyDescent="0.25">
      <c r="A1376">
        <v>2375</v>
      </c>
      <c r="B1376" t="s">
        <v>6339</v>
      </c>
      <c r="C1376" t="s">
        <v>9598</v>
      </c>
      <c r="D1376" s="3">
        <v>43156</v>
      </c>
      <c r="E1376" t="s">
        <v>6084</v>
      </c>
      <c r="F1376" t="s">
        <v>12349</v>
      </c>
      <c r="G1376" t="s">
        <v>12350</v>
      </c>
      <c r="H1376" t="s">
        <v>12351</v>
      </c>
      <c r="I1376" t="s">
        <v>12352</v>
      </c>
    </row>
    <row r="1377" spans="1:9" x14ac:dyDescent="0.25">
      <c r="A1377">
        <v>2376</v>
      </c>
      <c r="B1377" t="s">
        <v>8314</v>
      </c>
      <c r="C1377" t="s">
        <v>12353</v>
      </c>
      <c r="D1377" s="3">
        <v>8421</v>
      </c>
      <c r="E1377" t="s">
        <v>6084</v>
      </c>
      <c r="F1377" t="s">
        <v>12354</v>
      </c>
      <c r="G1377" t="s">
        <v>12355</v>
      </c>
      <c r="H1377" t="s">
        <v>12356</v>
      </c>
      <c r="I1377" t="s">
        <v>12357</v>
      </c>
    </row>
    <row r="1378" spans="1:9" x14ac:dyDescent="0.25">
      <c r="A1378">
        <v>2377</v>
      </c>
      <c r="B1378" t="s">
        <v>6655</v>
      </c>
      <c r="C1378" t="s">
        <v>8144</v>
      </c>
      <c r="D1378" s="3">
        <v>26732</v>
      </c>
      <c r="E1378" t="s">
        <v>6097</v>
      </c>
      <c r="F1378" t="s">
        <v>12358</v>
      </c>
      <c r="G1378" t="s">
        <v>12359</v>
      </c>
      <c r="H1378" t="s">
        <v>12360</v>
      </c>
      <c r="I1378" t="s">
        <v>12361</v>
      </c>
    </row>
    <row r="1379" spans="1:9" x14ac:dyDescent="0.25">
      <c r="A1379">
        <v>2378</v>
      </c>
      <c r="B1379" t="s">
        <v>6559</v>
      </c>
      <c r="C1379" t="s">
        <v>12362</v>
      </c>
      <c r="D1379" s="3">
        <v>3378</v>
      </c>
      <c r="E1379" t="s">
        <v>6084</v>
      </c>
      <c r="F1379" t="s">
        <v>12363</v>
      </c>
      <c r="G1379" t="s">
        <v>12364</v>
      </c>
      <c r="H1379" t="s">
        <v>12365</v>
      </c>
      <c r="I1379" t="s">
        <v>12366</v>
      </c>
    </row>
    <row r="1380" spans="1:9" x14ac:dyDescent="0.25">
      <c r="A1380">
        <v>2379</v>
      </c>
      <c r="B1380" t="s">
        <v>10045</v>
      </c>
      <c r="C1380" t="s">
        <v>12367</v>
      </c>
      <c r="D1380" s="3">
        <v>30189</v>
      </c>
      <c r="E1380" t="s">
        <v>6097</v>
      </c>
      <c r="F1380" t="s">
        <v>12368</v>
      </c>
      <c r="G1380" t="s">
        <v>12369</v>
      </c>
      <c r="H1380" t="s">
        <v>12370</v>
      </c>
      <c r="I1380" t="s">
        <v>12371</v>
      </c>
    </row>
    <row r="1381" spans="1:9" x14ac:dyDescent="0.25">
      <c r="A1381">
        <v>2380</v>
      </c>
      <c r="B1381" t="s">
        <v>6120</v>
      </c>
      <c r="C1381" t="s">
        <v>7291</v>
      </c>
      <c r="D1381" s="3">
        <v>23116</v>
      </c>
      <c r="E1381" t="s">
        <v>6097</v>
      </c>
      <c r="F1381" t="s">
        <v>12372</v>
      </c>
      <c r="G1381" t="s">
        <v>12373</v>
      </c>
      <c r="H1381" t="s">
        <v>12374</v>
      </c>
      <c r="I1381" t="s">
        <v>12375</v>
      </c>
    </row>
    <row r="1382" spans="1:9" x14ac:dyDescent="0.25">
      <c r="A1382">
        <v>2381</v>
      </c>
      <c r="B1382" t="s">
        <v>9847</v>
      </c>
      <c r="C1382" t="s">
        <v>7924</v>
      </c>
      <c r="D1382" s="3">
        <v>44788</v>
      </c>
      <c r="E1382" t="s">
        <v>6097</v>
      </c>
      <c r="F1382" t="s">
        <v>12376</v>
      </c>
      <c r="G1382" t="s">
        <v>12377</v>
      </c>
      <c r="H1382" t="s">
        <v>12378</v>
      </c>
      <c r="I1382" t="s">
        <v>12379</v>
      </c>
    </row>
    <row r="1383" spans="1:9" x14ac:dyDescent="0.25">
      <c r="A1383">
        <v>2382</v>
      </c>
      <c r="B1383" t="s">
        <v>7939</v>
      </c>
      <c r="C1383" t="s">
        <v>6895</v>
      </c>
      <c r="D1383" s="3">
        <v>8431</v>
      </c>
      <c r="E1383" t="s">
        <v>6084</v>
      </c>
      <c r="F1383" t="s">
        <v>12380</v>
      </c>
      <c r="G1383" t="s">
        <v>12381</v>
      </c>
      <c r="H1383" t="s">
        <v>12382</v>
      </c>
      <c r="I1383" t="s">
        <v>12383</v>
      </c>
    </row>
    <row r="1384" spans="1:9" x14ac:dyDescent="0.25">
      <c r="A1384">
        <v>2383</v>
      </c>
      <c r="B1384" t="s">
        <v>6925</v>
      </c>
      <c r="C1384" t="s">
        <v>8723</v>
      </c>
      <c r="D1384" s="3">
        <v>23895</v>
      </c>
      <c r="E1384" t="s">
        <v>6097</v>
      </c>
      <c r="F1384" t="s">
        <v>12384</v>
      </c>
      <c r="G1384" t="s">
        <v>12385</v>
      </c>
      <c r="H1384" t="s">
        <v>12386</v>
      </c>
      <c r="I1384" t="s">
        <v>12387</v>
      </c>
    </row>
    <row r="1385" spans="1:9" x14ac:dyDescent="0.25">
      <c r="A1385">
        <v>2384</v>
      </c>
      <c r="B1385" t="s">
        <v>6126</v>
      </c>
      <c r="C1385" t="s">
        <v>6560</v>
      </c>
      <c r="D1385" s="3">
        <v>35326</v>
      </c>
      <c r="E1385" t="s">
        <v>6084</v>
      </c>
      <c r="F1385" t="s">
        <v>12388</v>
      </c>
      <c r="G1385" t="s">
        <v>12389</v>
      </c>
      <c r="H1385" t="s">
        <v>12390</v>
      </c>
      <c r="I1385" t="s">
        <v>12391</v>
      </c>
    </row>
    <row r="1386" spans="1:9" x14ac:dyDescent="0.25">
      <c r="A1386">
        <v>2385</v>
      </c>
      <c r="B1386" t="s">
        <v>8292</v>
      </c>
      <c r="C1386" t="s">
        <v>6991</v>
      </c>
      <c r="D1386" s="3">
        <v>17893</v>
      </c>
      <c r="E1386" t="s">
        <v>6084</v>
      </c>
      <c r="F1386" t="s">
        <v>12392</v>
      </c>
      <c r="G1386" t="s">
        <v>12393</v>
      </c>
      <c r="H1386" t="s">
        <v>12394</v>
      </c>
      <c r="I1386" t="s">
        <v>12395</v>
      </c>
    </row>
    <row r="1387" spans="1:9" x14ac:dyDescent="0.25">
      <c r="A1387">
        <v>2386</v>
      </c>
      <c r="B1387" t="s">
        <v>6687</v>
      </c>
      <c r="C1387" t="s">
        <v>10879</v>
      </c>
      <c r="D1387" s="3">
        <v>12054</v>
      </c>
      <c r="E1387" t="s">
        <v>6097</v>
      </c>
      <c r="F1387" t="s">
        <v>12396</v>
      </c>
      <c r="G1387" t="s">
        <v>12397</v>
      </c>
      <c r="H1387">
        <f>1-348-430-5044</f>
        <v>-5821</v>
      </c>
      <c r="I1387" t="s">
        <v>12398</v>
      </c>
    </row>
    <row r="1388" spans="1:9" x14ac:dyDescent="0.25">
      <c r="A1388">
        <v>2387</v>
      </c>
      <c r="B1388" t="s">
        <v>12399</v>
      </c>
      <c r="C1388" t="s">
        <v>8836</v>
      </c>
      <c r="D1388" s="3">
        <v>17367</v>
      </c>
      <c r="E1388" t="s">
        <v>6084</v>
      </c>
      <c r="F1388" t="s">
        <v>12400</v>
      </c>
      <c r="G1388" t="s">
        <v>12401</v>
      </c>
      <c r="H1388" t="s">
        <v>12402</v>
      </c>
      <c r="I1388" t="s">
        <v>12403</v>
      </c>
    </row>
    <row r="1389" spans="1:9" x14ac:dyDescent="0.25">
      <c r="A1389">
        <v>2388</v>
      </c>
      <c r="B1389" t="s">
        <v>6500</v>
      </c>
      <c r="C1389" t="s">
        <v>8499</v>
      </c>
      <c r="D1389" s="3">
        <v>30935</v>
      </c>
      <c r="E1389" t="s">
        <v>6097</v>
      </c>
      <c r="F1389" t="s">
        <v>12404</v>
      </c>
      <c r="G1389" t="s">
        <v>12405</v>
      </c>
      <c r="H1389" t="s">
        <v>12406</v>
      </c>
      <c r="I1389" t="s">
        <v>12407</v>
      </c>
    </row>
    <row r="1390" spans="1:9" x14ac:dyDescent="0.25">
      <c r="A1390">
        <v>2389</v>
      </c>
      <c r="B1390" t="s">
        <v>12408</v>
      </c>
      <c r="C1390" t="s">
        <v>6352</v>
      </c>
      <c r="D1390" s="3">
        <v>9157</v>
      </c>
      <c r="E1390" t="s">
        <v>6097</v>
      </c>
      <c r="F1390" t="s">
        <v>12409</v>
      </c>
      <c r="G1390" t="s">
        <v>12410</v>
      </c>
      <c r="H1390" t="s">
        <v>12411</v>
      </c>
      <c r="I1390" t="s">
        <v>12412</v>
      </c>
    </row>
    <row r="1391" spans="1:9" x14ac:dyDescent="0.25">
      <c r="A1391">
        <v>2390</v>
      </c>
      <c r="B1391" t="s">
        <v>6291</v>
      </c>
      <c r="C1391" t="s">
        <v>6133</v>
      </c>
      <c r="D1391" s="3">
        <v>41329</v>
      </c>
      <c r="E1391" t="s">
        <v>6097</v>
      </c>
      <c r="F1391" t="s">
        <v>12413</v>
      </c>
      <c r="G1391" t="s">
        <v>12414</v>
      </c>
      <c r="H1391" t="s">
        <v>12415</v>
      </c>
      <c r="I1391" t="s">
        <v>12416</v>
      </c>
    </row>
    <row r="1392" spans="1:9" x14ac:dyDescent="0.25">
      <c r="A1392">
        <v>2391</v>
      </c>
      <c r="B1392" t="s">
        <v>6095</v>
      </c>
      <c r="C1392" t="s">
        <v>7768</v>
      </c>
      <c r="D1392" s="3">
        <v>31235</v>
      </c>
      <c r="E1392" t="s">
        <v>6097</v>
      </c>
      <c r="F1392" t="s">
        <v>12417</v>
      </c>
      <c r="G1392" t="s">
        <v>12418</v>
      </c>
      <c r="H1392" t="s">
        <v>12419</v>
      </c>
      <c r="I1392" t="s">
        <v>12420</v>
      </c>
    </row>
    <row r="1393" spans="1:9" x14ac:dyDescent="0.25">
      <c r="A1393">
        <v>2392</v>
      </c>
      <c r="B1393" t="s">
        <v>6115</v>
      </c>
      <c r="C1393" t="s">
        <v>6323</v>
      </c>
      <c r="D1393" s="3">
        <v>23939</v>
      </c>
      <c r="E1393" t="s">
        <v>6084</v>
      </c>
      <c r="F1393" t="s">
        <v>12421</v>
      </c>
      <c r="G1393" t="s">
        <v>12422</v>
      </c>
      <c r="H1393" t="s">
        <v>12423</v>
      </c>
      <c r="I1393" t="s">
        <v>12424</v>
      </c>
    </row>
    <row r="1394" spans="1:9" x14ac:dyDescent="0.25">
      <c r="A1394">
        <v>2393</v>
      </c>
      <c r="B1394" t="s">
        <v>7148</v>
      </c>
      <c r="C1394" t="s">
        <v>12425</v>
      </c>
      <c r="D1394" s="3">
        <v>27954</v>
      </c>
      <c r="E1394" t="s">
        <v>6084</v>
      </c>
      <c r="F1394" t="s">
        <v>12426</v>
      </c>
      <c r="G1394" t="s">
        <v>12427</v>
      </c>
      <c r="H1394" t="s">
        <v>12428</v>
      </c>
      <c r="I1394" t="s">
        <v>12429</v>
      </c>
    </row>
    <row r="1395" spans="1:9" x14ac:dyDescent="0.25">
      <c r="A1395">
        <v>2394</v>
      </c>
      <c r="B1395" t="s">
        <v>6156</v>
      </c>
      <c r="C1395" t="s">
        <v>12430</v>
      </c>
      <c r="D1395" s="3">
        <v>23626</v>
      </c>
      <c r="E1395" t="s">
        <v>6084</v>
      </c>
      <c r="F1395" t="s">
        <v>12431</v>
      </c>
      <c r="G1395" t="s">
        <v>12432</v>
      </c>
      <c r="H1395" t="s">
        <v>12433</v>
      </c>
      <c r="I1395" t="s">
        <v>12434</v>
      </c>
    </row>
    <row r="1396" spans="1:9" x14ac:dyDescent="0.25">
      <c r="A1396">
        <v>2395</v>
      </c>
      <c r="B1396" t="s">
        <v>8707</v>
      </c>
      <c r="C1396" t="s">
        <v>10721</v>
      </c>
      <c r="D1396" s="3">
        <v>4200</v>
      </c>
      <c r="E1396" t="s">
        <v>6097</v>
      </c>
      <c r="F1396" t="s">
        <v>12435</v>
      </c>
      <c r="G1396" t="s">
        <v>12436</v>
      </c>
      <c r="H1396" t="s">
        <v>12437</v>
      </c>
      <c r="I1396" t="s">
        <v>12438</v>
      </c>
    </row>
    <row r="1397" spans="1:9" x14ac:dyDescent="0.25">
      <c r="A1397">
        <v>2396</v>
      </c>
      <c r="B1397" t="s">
        <v>12439</v>
      </c>
      <c r="C1397" t="s">
        <v>6634</v>
      </c>
      <c r="D1397" s="3">
        <v>31163</v>
      </c>
      <c r="E1397" t="s">
        <v>6084</v>
      </c>
      <c r="F1397" t="s">
        <v>12440</v>
      </c>
      <c r="G1397" t="s">
        <v>12441</v>
      </c>
      <c r="H1397" t="s">
        <v>12442</v>
      </c>
      <c r="I1397" t="s">
        <v>12443</v>
      </c>
    </row>
    <row r="1398" spans="1:9" x14ac:dyDescent="0.25">
      <c r="A1398">
        <v>2397</v>
      </c>
      <c r="B1398" t="s">
        <v>6102</v>
      </c>
      <c r="C1398" t="s">
        <v>11248</v>
      </c>
      <c r="D1398" s="3">
        <v>9323</v>
      </c>
      <c r="E1398" t="s">
        <v>6084</v>
      </c>
      <c r="F1398" t="s">
        <v>12444</v>
      </c>
      <c r="G1398" t="s">
        <v>12445</v>
      </c>
      <c r="H1398" t="s">
        <v>12446</v>
      </c>
      <c r="I1398" t="s">
        <v>12447</v>
      </c>
    </row>
    <row r="1399" spans="1:9" x14ac:dyDescent="0.25">
      <c r="A1399">
        <v>2398</v>
      </c>
      <c r="B1399" t="s">
        <v>6538</v>
      </c>
      <c r="C1399" t="s">
        <v>6895</v>
      </c>
      <c r="D1399" s="3">
        <v>18524</v>
      </c>
      <c r="E1399" t="s">
        <v>6084</v>
      </c>
      <c r="F1399" t="s">
        <v>12448</v>
      </c>
      <c r="G1399" t="s">
        <v>12449</v>
      </c>
      <c r="H1399">
        <v>9034789338</v>
      </c>
      <c r="I1399" t="s">
        <v>12450</v>
      </c>
    </row>
    <row r="1400" spans="1:9" x14ac:dyDescent="0.25">
      <c r="A1400">
        <v>2399</v>
      </c>
      <c r="B1400" t="s">
        <v>10355</v>
      </c>
      <c r="C1400" t="s">
        <v>7238</v>
      </c>
      <c r="D1400" s="3">
        <v>11119</v>
      </c>
      <c r="E1400" t="s">
        <v>6097</v>
      </c>
      <c r="F1400" t="s">
        <v>12451</v>
      </c>
      <c r="G1400" t="s">
        <v>12452</v>
      </c>
      <c r="H1400" t="s">
        <v>12453</v>
      </c>
      <c r="I1400" t="s">
        <v>12454</v>
      </c>
    </row>
    <row r="1401" spans="1:9" x14ac:dyDescent="0.25">
      <c r="A1401">
        <v>2400</v>
      </c>
      <c r="B1401" t="s">
        <v>6543</v>
      </c>
      <c r="C1401" t="s">
        <v>6554</v>
      </c>
      <c r="D1401" s="3">
        <v>35847</v>
      </c>
      <c r="E1401" t="s">
        <v>6097</v>
      </c>
      <c r="F1401" t="s">
        <v>12455</v>
      </c>
      <c r="G1401" t="s">
        <v>12456</v>
      </c>
      <c r="H1401">
        <v>4515576066</v>
      </c>
      <c r="I1401" t="s">
        <v>12457</v>
      </c>
    </row>
    <row r="1402" spans="1:9" x14ac:dyDescent="0.25">
      <c r="A1402">
        <v>2401</v>
      </c>
      <c r="B1402" t="s">
        <v>7836</v>
      </c>
      <c r="C1402" t="s">
        <v>7104</v>
      </c>
      <c r="D1402" s="3">
        <v>13539</v>
      </c>
      <c r="E1402" t="s">
        <v>6084</v>
      </c>
      <c r="F1402" t="s">
        <v>12458</v>
      </c>
      <c r="G1402" t="s">
        <v>12459</v>
      </c>
      <c r="H1402" t="s">
        <v>12460</v>
      </c>
      <c r="I1402" t="s">
        <v>12461</v>
      </c>
    </row>
    <row r="1403" spans="1:9" x14ac:dyDescent="0.25">
      <c r="A1403">
        <v>2402</v>
      </c>
      <c r="B1403" t="s">
        <v>7836</v>
      </c>
      <c r="C1403" t="s">
        <v>12462</v>
      </c>
      <c r="D1403" s="3">
        <v>31256</v>
      </c>
      <c r="E1403" t="s">
        <v>6084</v>
      </c>
      <c r="F1403" t="s">
        <v>12463</v>
      </c>
      <c r="G1403" t="s">
        <v>12464</v>
      </c>
      <c r="H1403" t="s">
        <v>12465</v>
      </c>
      <c r="I1403" t="s">
        <v>12466</v>
      </c>
    </row>
    <row r="1404" spans="1:9" x14ac:dyDescent="0.25">
      <c r="A1404">
        <v>2403</v>
      </c>
      <c r="B1404" t="s">
        <v>10639</v>
      </c>
      <c r="C1404" t="s">
        <v>12467</v>
      </c>
      <c r="D1404" s="3">
        <v>14152</v>
      </c>
      <c r="E1404" t="s">
        <v>6084</v>
      </c>
      <c r="F1404" t="s">
        <v>12468</v>
      </c>
      <c r="G1404" t="s">
        <v>12469</v>
      </c>
      <c r="H1404" t="s">
        <v>12470</v>
      </c>
      <c r="I1404" t="s">
        <v>12471</v>
      </c>
    </row>
    <row r="1405" spans="1:9" x14ac:dyDescent="0.25">
      <c r="A1405">
        <v>2404</v>
      </c>
      <c r="B1405" t="s">
        <v>6144</v>
      </c>
      <c r="C1405" t="s">
        <v>11967</v>
      </c>
      <c r="D1405" s="3">
        <v>36673</v>
      </c>
      <c r="E1405" t="s">
        <v>6084</v>
      </c>
      <c r="F1405" t="s">
        <v>12472</v>
      </c>
      <c r="G1405" t="s">
        <v>12473</v>
      </c>
      <c r="H1405" t="s">
        <v>12474</v>
      </c>
      <c r="I1405" t="s">
        <v>12475</v>
      </c>
    </row>
    <row r="1406" spans="1:9" x14ac:dyDescent="0.25">
      <c r="A1406">
        <v>2405</v>
      </c>
      <c r="B1406" t="s">
        <v>6290</v>
      </c>
      <c r="C1406" t="s">
        <v>9847</v>
      </c>
      <c r="D1406" s="3">
        <v>18219</v>
      </c>
      <c r="E1406" t="s">
        <v>6097</v>
      </c>
      <c r="F1406" t="s">
        <v>12476</v>
      </c>
      <c r="G1406" t="s">
        <v>12477</v>
      </c>
      <c r="H1406" t="s">
        <v>12478</v>
      </c>
      <c r="I1406" t="s">
        <v>12479</v>
      </c>
    </row>
    <row r="1407" spans="1:9" x14ac:dyDescent="0.25">
      <c r="A1407">
        <v>2406</v>
      </c>
      <c r="B1407" t="s">
        <v>6307</v>
      </c>
      <c r="C1407" t="s">
        <v>12480</v>
      </c>
      <c r="D1407" s="3">
        <v>17095</v>
      </c>
      <c r="E1407" t="s">
        <v>6097</v>
      </c>
      <c r="F1407" t="s">
        <v>12481</v>
      </c>
      <c r="G1407" t="s">
        <v>12482</v>
      </c>
      <c r="H1407" t="s">
        <v>12483</v>
      </c>
      <c r="I1407" t="s">
        <v>12484</v>
      </c>
    </row>
    <row r="1408" spans="1:9" x14ac:dyDescent="0.25">
      <c r="A1408">
        <v>2407</v>
      </c>
      <c r="B1408" t="s">
        <v>6813</v>
      </c>
      <c r="C1408" t="s">
        <v>6157</v>
      </c>
      <c r="D1408" s="3">
        <v>42478</v>
      </c>
      <c r="E1408" t="s">
        <v>6097</v>
      </c>
      <c r="F1408" t="s">
        <v>12485</v>
      </c>
      <c r="G1408" t="s">
        <v>12486</v>
      </c>
      <c r="H1408" t="s">
        <v>12487</v>
      </c>
      <c r="I1408" t="s">
        <v>12488</v>
      </c>
    </row>
    <row r="1409" spans="1:9" x14ac:dyDescent="0.25">
      <c r="A1409">
        <v>2408</v>
      </c>
      <c r="B1409" t="s">
        <v>9285</v>
      </c>
      <c r="C1409" t="s">
        <v>6329</v>
      </c>
      <c r="D1409" s="3">
        <v>22333</v>
      </c>
      <c r="E1409" t="s">
        <v>6097</v>
      </c>
      <c r="F1409" t="s">
        <v>12489</v>
      </c>
      <c r="G1409" t="s">
        <v>12490</v>
      </c>
      <c r="H1409" t="s">
        <v>12491</v>
      </c>
      <c r="I1409" t="s">
        <v>12492</v>
      </c>
    </row>
    <row r="1410" spans="1:9" x14ac:dyDescent="0.25">
      <c r="A1410">
        <v>2409</v>
      </c>
      <c r="B1410" t="s">
        <v>7456</v>
      </c>
      <c r="C1410" t="s">
        <v>6538</v>
      </c>
      <c r="D1410" s="3">
        <v>32225</v>
      </c>
      <c r="E1410" t="s">
        <v>6084</v>
      </c>
      <c r="F1410" t="s">
        <v>12493</v>
      </c>
      <c r="G1410" t="s">
        <v>12494</v>
      </c>
      <c r="H1410" t="s">
        <v>12495</v>
      </c>
      <c r="I1410" t="s">
        <v>12496</v>
      </c>
    </row>
    <row r="1411" spans="1:9" x14ac:dyDescent="0.25">
      <c r="A1411">
        <v>2410</v>
      </c>
      <c r="B1411" t="s">
        <v>7287</v>
      </c>
      <c r="C1411" t="s">
        <v>6826</v>
      </c>
      <c r="D1411" s="3">
        <v>13136</v>
      </c>
      <c r="E1411" t="s">
        <v>6097</v>
      </c>
      <c r="F1411" t="s">
        <v>12497</v>
      </c>
      <c r="G1411" t="s">
        <v>12498</v>
      </c>
      <c r="H1411" t="s">
        <v>12499</v>
      </c>
      <c r="I1411" t="s">
        <v>12500</v>
      </c>
    </row>
    <row r="1412" spans="1:9" x14ac:dyDescent="0.25">
      <c r="A1412">
        <v>2411</v>
      </c>
      <c r="B1412" t="s">
        <v>7311</v>
      </c>
      <c r="C1412" t="s">
        <v>11838</v>
      </c>
      <c r="D1412" s="3">
        <v>26145</v>
      </c>
      <c r="E1412" t="s">
        <v>6097</v>
      </c>
      <c r="F1412" t="s">
        <v>12501</v>
      </c>
      <c r="G1412" t="s">
        <v>12502</v>
      </c>
      <c r="H1412" t="s">
        <v>12503</v>
      </c>
      <c r="I1412" t="s">
        <v>12504</v>
      </c>
    </row>
    <row r="1413" spans="1:9" x14ac:dyDescent="0.25">
      <c r="A1413">
        <v>2412</v>
      </c>
      <c r="B1413" t="s">
        <v>6089</v>
      </c>
      <c r="C1413" t="s">
        <v>6746</v>
      </c>
      <c r="D1413" s="3">
        <v>26375</v>
      </c>
      <c r="E1413" t="s">
        <v>6084</v>
      </c>
      <c r="F1413" t="s">
        <v>12505</v>
      </c>
      <c r="G1413" t="s">
        <v>12506</v>
      </c>
      <c r="H1413" t="s">
        <v>12507</v>
      </c>
      <c r="I1413" t="s">
        <v>12508</v>
      </c>
    </row>
    <row r="1414" spans="1:9" x14ac:dyDescent="0.25">
      <c r="A1414">
        <v>2413</v>
      </c>
      <c r="B1414" t="s">
        <v>6538</v>
      </c>
      <c r="C1414" t="s">
        <v>6127</v>
      </c>
      <c r="D1414" s="3">
        <v>14336</v>
      </c>
      <c r="E1414" t="s">
        <v>6084</v>
      </c>
      <c r="F1414" t="s">
        <v>12509</v>
      </c>
      <c r="G1414" t="s">
        <v>12510</v>
      </c>
      <c r="H1414">
        <f>1-771-508-7845</f>
        <v>-9123</v>
      </c>
      <c r="I1414" t="s">
        <v>12511</v>
      </c>
    </row>
    <row r="1415" spans="1:9" x14ac:dyDescent="0.25">
      <c r="A1415">
        <v>2414</v>
      </c>
      <c r="B1415" t="s">
        <v>6879</v>
      </c>
      <c r="C1415" t="s">
        <v>11240</v>
      </c>
      <c r="D1415" s="3">
        <v>42153</v>
      </c>
      <c r="E1415" t="s">
        <v>6084</v>
      </c>
      <c r="F1415" t="s">
        <v>12512</v>
      </c>
      <c r="G1415" t="s">
        <v>12513</v>
      </c>
      <c r="H1415" t="s">
        <v>12514</v>
      </c>
      <c r="I1415" t="s">
        <v>12515</v>
      </c>
    </row>
    <row r="1416" spans="1:9" x14ac:dyDescent="0.25">
      <c r="A1416">
        <v>2415</v>
      </c>
      <c r="B1416" t="s">
        <v>9847</v>
      </c>
      <c r="C1416" t="s">
        <v>7157</v>
      </c>
      <c r="D1416" s="3">
        <v>7787</v>
      </c>
      <c r="E1416" t="s">
        <v>6097</v>
      </c>
      <c r="F1416" t="s">
        <v>12516</v>
      </c>
      <c r="G1416" t="s">
        <v>12517</v>
      </c>
      <c r="H1416" t="s">
        <v>12518</v>
      </c>
      <c r="I1416" t="s">
        <v>12519</v>
      </c>
    </row>
    <row r="1417" spans="1:9" x14ac:dyDescent="0.25">
      <c r="A1417">
        <v>2416</v>
      </c>
      <c r="B1417" t="s">
        <v>7512</v>
      </c>
      <c r="C1417" t="s">
        <v>12520</v>
      </c>
      <c r="D1417" s="3">
        <v>9517</v>
      </c>
      <c r="E1417" t="s">
        <v>6097</v>
      </c>
      <c r="F1417" t="s">
        <v>12521</v>
      </c>
      <c r="G1417" t="s">
        <v>12522</v>
      </c>
      <c r="H1417" t="s">
        <v>12523</v>
      </c>
      <c r="I1417" t="s">
        <v>12524</v>
      </c>
    </row>
    <row r="1418" spans="1:9" x14ac:dyDescent="0.25">
      <c r="A1418">
        <v>2417</v>
      </c>
      <c r="B1418" t="s">
        <v>6576</v>
      </c>
      <c r="C1418" t="s">
        <v>6263</v>
      </c>
      <c r="D1418" s="3">
        <v>43541</v>
      </c>
      <c r="E1418" t="s">
        <v>6084</v>
      </c>
      <c r="F1418" t="s">
        <v>12525</v>
      </c>
      <c r="G1418" t="s">
        <v>12526</v>
      </c>
      <c r="H1418" t="s">
        <v>12527</v>
      </c>
      <c r="I1418" t="s">
        <v>12528</v>
      </c>
    </row>
    <row r="1419" spans="1:9" x14ac:dyDescent="0.25">
      <c r="A1419">
        <v>2418</v>
      </c>
      <c r="B1419" t="s">
        <v>6173</v>
      </c>
      <c r="C1419" t="s">
        <v>7649</v>
      </c>
      <c r="D1419" s="3">
        <v>32233</v>
      </c>
      <c r="E1419" t="s">
        <v>6084</v>
      </c>
      <c r="F1419" t="s">
        <v>12529</v>
      </c>
      <c r="G1419" t="s">
        <v>12530</v>
      </c>
      <c r="H1419">
        <f>1-941-362-7830</f>
        <v>-9132</v>
      </c>
      <c r="I1419" t="s">
        <v>12531</v>
      </c>
    </row>
    <row r="1420" spans="1:9" x14ac:dyDescent="0.25">
      <c r="A1420">
        <v>2419</v>
      </c>
      <c r="B1420" t="s">
        <v>7301</v>
      </c>
      <c r="C1420" t="s">
        <v>12532</v>
      </c>
      <c r="D1420" s="3">
        <v>43554</v>
      </c>
      <c r="E1420" t="s">
        <v>6084</v>
      </c>
      <c r="F1420" t="s">
        <v>12533</v>
      </c>
      <c r="G1420" t="s">
        <v>12534</v>
      </c>
      <c r="H1420" t="s">
        <v>12535</v>
      </c>
      <c r="I1420" t="s">
        <v>12536</v>
      </c>
    </row>
    <row r="1421" spans="1:9" x14ac:dyDescent="0.25">
      <c r="A1421">
        <v>2420</v>
      </c>
      <c r="B1421" t="s">
        <v>10648</v>
      </c>
      <c r="C1421" t="s">
        <v>11091</v>
      </c>
      <c r="D1421" s="3">
        <v>5713</v>
      </c>
      <c r="E1421" t="s">
        <v>6084</v>
      </c>
      <c r="F1421" t="s">
        <v>12537</v>
      </c>
      <c r="G1421" t="s">
        <v>12538</v>
      </c>
      <c r="H1421" t="s">
        <v>12539</v>
      </c>
      <c r="I1421" t="s">
        <v>12540</v>
      </c>
    </row>
    <row r="1422" spans="1:9" x14ac:dyDescent="0.25">
      <c r="A1422">
        <v>2421</v>
      </c>
      <c r="B1422" t="s">
        <v>6089</v>
      </c>
      <c r="C1422" t="s">
        <v>7940</v>
      </c>
      <c r="D1422" s="3">
        <v>39926</v>
      </c>
      <c r="E1422" t="s">
        <v>6084</v>
      </c>
      <c r="F1422" t="s">
        <v>12541</v>
      </c>
      <c r="G1422" t="s">
        <v>12542</v>
      </c>
      <c r="H1422" t="s">
        <v>12543</v>
      </c>
      <c r="I1422" t="s">
        <v>12544</v>
      </c>
    </row>
    <row r="1423" spans="1:9" x14ac:dyDescent="0.25">
      <c r="A1423">
        <v>2422</v>
      </c>
      <c r="B1423" t="s">
        <v>8460</v>
      </c>
      <c r="C1423" t="s">
        <v>12024</v>
      </c>
      <c r="D1423" s="3">
        <v>37335</v>
      </c>
      <c r="E1423" t="s">
        <v>6097</v>
      </c>
      <c r="F1423" t="s">
        <v>12545</v>
      </c>
      <c r="G1423" t="s">
        <v>12546</v>
      </c>
      <c r="H1423" t="s">
        <v>12547</v>
      </c>
      <c r="I1423" t="s">
        <v>12548</v>
      </c>
    </row>
    <row r="1424" spans="1:9" x14ac:dyDescent="0.25">
      <c r="A1424">
        <v>2423</v>
      </c>
      <c r="B1424" t="s">
        <v>8153</v>
      </c>
      <c r="C1424" t="s">
        <v>6380</v>
      </c>
      <c r="D1424" s="3">
        <v>7835</v>
      </c>
      <c r="E1424" t="s">
        <v>6097</v>
      </c>
      <c r="F1424" t="s">
        <v>12549</v>
      </c>
      <c r="G1424" t="s">
        <v>12550</v>
      </c>
      <c r="H1424" t="s">
        <v>12551</v>
      </c>
      <c r="I1424" t="s">
        <v>12552</v>
      </c>
    </row>
    <row r="1425" spans="1:9" x14ac:dyDescent="0.25">
      <c r="A1425">
        <v>2424</v>
      </c>
      <c r="B1425" t="s">
        <v>6307</v>
      </c>
      <c r="C1425" t="s">
        <v>6931</v>
      </c>
      <c r="D1425" s="3">
        <v>13941</v>
      </c>
      <c r="E1425" t="s">
        <v>6097</v>
      </c>
      <c r="F1425" t="s">
        <v>12553</v>
      </c>
      <c r="G1425" t="s">
        <v>12554</v>
      </c>
      <c r="H1425" t="s">
        <v>12555</v>
      </c>
      <c r="I1425" t="s">
        <v>12556</v>
      </c>
    </row>
    <row r="1426" spans="1:9" x14ac:dyDescent="0.25">
      <c r="A1426">
        <v>2425</v>
      </c>
      <c r="B1426" t="s">
        <v>6290</v>
      </c>
      <c r="C1426" t="s">
        <v>6611</v>
      </c>
      <c r="D1426" s="3">
        <v>43313</v>
      </c>
      <c r="E1426" t="s">
        <v>6084</v>
      </c>
      <c r="F1426" t="s">
        <v>12557</v>
      </c>
      <c r="G1426" t="s">
        <v>12558</v>
      </c>
      <c r="H1426" t="s">
        <v>12559</v>
      </c>
      <c r="I1426" t="s">
        <v>12560</v>
      </c>
    </row>
    <row r="1427" spans="1:9" x14ac:dyDescent="0.25">
      <c r="A1427">
        <v>2426</v>
      </c>
      <c r="B1427" t="s">
        <v>6150</v>
      </c>
      <c r="C1427" t="s">
        <v>10068</v>
      </c>
      <c r="D1427" s="3">
        <v>32886</v>
      </c>
      <c r="E1427" t="s">
        <v>6097</v>
      </c>
      <c r="F1427" t="s">
        <v>12561</v>
      </c>
      <c r="G1427" t="s">
        <v>12562</v>
      </c>
      <c r="H1427" t="s">
        <v>12563</v>
      </c>
      <c r="I1427" t="s">
        <v>12564</v>
      </c>
    </row>
    <row r="1428" spans="1:9" x14ac:dyDescent="0.25">
      <c r="A1428">
        <v>2427</v>
      </c>
      <c r="B1428" t="s">
        <v>6628</v>
      </c>
      <c r="C1428" t="s">
        <v>12565</v>
      </c>
      <c r="D1428" s="3">
        <v>23666</v>
      </c>
      <c r="E1428" t="s">
        <v>6084</v>
      </c>
      <c r="F1428" t="s">
        <v>12566</v>
      </c>
      <c r="G1428" t="s">
        <v>12567</v>
      </c>
      <c r="H1428" t="s">
        <v>12568</v>
      </c>
      <c r="I1428" t="s">
        <v>12569</v>
      </c>
    </row>
    <row r="1429" spans="1:9" x14ac:dyDescent="0.25">
      <c r="A1429">
        <v>2428</v>
      </c>
      <c r="B1429" t="s">
        <v>6778</v>
      </c>
      <c r="C1429" t="s">
        <v>12570</v>
      </c>
      <c r="D1429" s="3">
        <v>30337</v>
      </c>
      <c r="E1429" t="s">
        <v>6097</v>
      </c>
      <c r="F1429" t="s">
        <v>12571</v>
      </c>
      <c r="G1429" t="s">
        <v>12572</v>
      </c>
      <c r="H1429" t="s">
        <v>12573</v>
      </c>
      <c r="I1429" t="s">
        <v>12574</v>
      </c>
    </row>
    <row r="1430" spans="1:9" x14ac:dyDescent="0.25">
      <c r="A1430">
        <v>2429</v>
      </c>
      <c r="B1430" t="s">
        <v>6403</v>
      </c>
      <c r="C1430" t="s">
        <v>7988</v>
      </c>
      <c r="D1430" s="3">
        <v>41119</v>
      </c>
      <c r="E1430" t="s">
        <v>6097</v>
      </c>
      <c r="F1430" t="s">
        <v>12575</v>
      </c>
      <c r="G1430" t="s">
        <v>12576</v>
      </c>
      <c r="H1430" t="s">
        <v>12577</v>
      </c>
      <c r="I1430" t="s">
        <v>12578</v>
      </c>
    </row>
    <row r="1431" spans="1:9" x14ac:dyDescent="0.25">
      <c r="A1431">
        <v>2430</v>
      </c>
      <c r="B1431" t="s">
        <v>8581</v>
      </c>
      <c r="C1431" t="s">
        <v>12579</v>
      </c>
      <c r="D1431" s="3">
        <v>14824</v>
      </c>
      <c r="E1431" t="s">
        <v>6097</v>
      </c>
      <c r="F1431" t="s">
        <v>12580</v>
      </c>
      <c r="G1431" t="s">
        <v>12581</v>
      </c>
      <c r="H1431" t="s">
        <v>12582</v>
      </c>
      <c r="I1431" t="s">
        <v>12583</v>
      </c>
    </row>
    <row r="1432" spans="1:9" x14ac:dyDescent="0.25">
      <c r="A1432">
        <v>2431</v>
      </c>
      <c r="B1432" t="s">
        <v>7654</v>
      </c>
      <c r="C1432" t="s">
        <v>6103</v>
      </c>
      <c r="D1432" s="3">
        <v>29328</v>
      </c>
      <c r="E1432" t="s">
        <v>6097</v>
      </c>
      <c r="F1432" t="s">
        <v>12584</v>
      </c>
      <c r="G1432" t="s">
        <v>12585</v>
      </c>
      <c r="H1432" t="s">
        <v>12586</v>
      </c>
      <c r="I1432" t="s">
        <v>12587</v>
      </c>
    </row>
    <row r="1433" spans="1:9" x14ac:dyDescent="0.25">
      <c r="A1433">
        <v>2432</v>
      </c>
      <c r="B1433" t="s">
        <v>6751</v>
      </c>
      <c r="C1433" t="s">
        <v>7161</v>
      </c>
      <c r="D1433" s="3">
        <v>44909</v>
      </c>
      <c r="E1433" t="s">
        <v>6084</v>
      </c>
      <c r="F1433" t="s">
        <v>12588</v>
      </c>
      <c r="G1433" t="s">
        <v>12589</v>
      </c>
      <c r="H1433" t="s">
        <v>12590</v>
      </c>
      <c r="I1433" t="s">
        <v>12591</v>
      </c>
    </row>
    <row r="1434" spans="1:9" x14ac:dyDescent="0.25">
      <c r="A1434">
        <v>2433</v>
      </c>
      <c r="B1434" t="s">
        <v>6391</v>
      </c>
      <c r="C1434" t="s">
        <v>6162</v>
      </c>
      <c r="D1434" s="3">
        <v>36986</v>
      </c>
      <c r="E1434" t="s">
        <v>6097</v>
      </c>
      <c r="F1434" t="s">
        <v>12592</v>
      </c>
      <c r="G1434" t="s">
        <v>12593</v>
      </c>
      <c r="H1434" t="s">
        <v>12594</v>
      </c>
      <c r="I1434" t="s">
        <v>12595</v>
      </c>
    </row>
    <row r="1435" spans="1:9" x14ac:dyDescent="0.25">
      <c r="A1435">
        <v>2434</v>
      </c>
      <c r="B1435" t="s">
        <v>8257</v>
      </c>
      <c r="C1435" t="s">
        <v>6127</v>
      </c>
      <c r="D1435" s="3">
        <v>21373</v>
      </c>
      <c r="E1435" t="s">
        <v>6097</v>
      </c>
      <c r="F1435" t="s">
        <v>12596</v>
      </c>
      <c r="G1435" t="s">
        <v>12597</v>
      </c>
      <c r="H1435" t="s">
        <v>12598</v>
      </c>
      <c r="I1435" t="s">
        <v>12599</v>
      </c>
    </row>
    <row r="1436" spans="1:9" x14ac:dyDescent="0.25">
      <c r="A1436">
        <v>2435</v>
      </c>
      <c r="B1436" t="s">
        <v>7777</v>
      </c>
      <c r="C1436" t="s">
        <v>6380</v>
      </c>
      <c r="D1436" s="3">
        <v>30502</v>
      </c>
      <c r="E1436" t="s">
        <v>6084</v>
      </c>
      <c r="F1436" t="s">
        <v>12600</v>
      </c>
      <c r="G1436" t="s">
        <v>12601</v>
      </c>
      <c r="H1436" t="s">
        <v>12602</v>
      </c>
      <c r="I1436" t="s">
        <v>12603</v>
      </c>
    </row>
    <row r="1437" spans="1:9" x14ac:dyDescent="0.25">
      <c r="A1437">
        <v>2436</v>
      </c>
      <c r="B1437" t="s">
        <v>12604</v>
      </c>
      <c r="C1437" t="s">
        <v>8186</v>
      </c>
      <c r="D1437" s="3">
        <v>32175</v>
      </c>
      <c r="E1437" t="s">
        <v>6097</v>
      </c>
      <c r="F1437" t="s">
        <v>12605</v>
      </c>
      <c r="G1437" t="s">
        <v>12606</v>
      </c>
      <c r="H1437" t="s">
        <v>12607</v>
      </c>
      <c r="I1437" t="s">
        <v>12608</v>
      </c>
    </row>
    <row r="1438" spans="1:9" x14ac:dyDescent="0.25">
      <c r="A1438">
        <v>2437</v>
      </c>
      <c r="B1438" t="s">
        <v>11888</v>
      </c>
      <c r="C1438" t="s">
        <v>6398</v>
      </c>
      <c r="D1438" s="3">
        <v>31984</v>
      </c>
      <c r="E1438" t="s">
        <v>6084</v>
      </c>
      <c r="F1438" t="s">
        <v>12609</v>
      </c>
      <c r="G1438" t="s">
        <v>12610</v>
      </c>
      <c r="H1438" t="s">
        <v>12611</v>
      </c>
      <c r="I1438" t="s">
        <v>12612</v>
      </c>
    </row>
    <row r="1439" spans="1:9" x14ac:dyDescent="0.25">
      <c r="A1439">
        <v>2438</v>
      </c>
      <c r="B1439" t="s">
        <v>7982</v>
      </c>
      <c r="C1439" t="s">
        <v>6471</v>
      </c>
      <c r="D1439" s="3">
        <v>24545</v>
      </c>
      <c r="E1439" t="s">
        <v>6097</v>
      </c>
      <c r="F1439" t="s">
        <v>12613</v>
      </c>
      <c r="G1439" t="s">
        <v>12614</v>
      </c>
      <c r="H1439" t="s">
        <v>12615</v>
      </c>
      <c r="I1439" t="s">
        <v>12616</v>
      </c>
    </row>
    <row r="1440" spans="1:9" x14ac:dyDescent="0.25">
      <c r="A1440">
        <v>2439</v>
      </c>
      <c r="B1440" t="s">
        <v>6403</v>
      </c>
      <c r="C1440" t="s">
        <v>7616</v>
      </c>
      <c r="D1440" s="3">
        <v>22755</v>
      </c>
      <c r="E1440" t="s">
        <v>6097</v>
      </c>
      <c r="F1440" t="s">
        <v>12617</v>
      </c>
      <c r="G1440" t="s">
        <v>12618</v>
      </c>
      <c r="H1440" t="s">
        <v>12619</v>
      </c>
      <c r="I1440" t="s">
        <v>12620</v>
      </c>
    </row>
    <row r="1441" spans="1:9" x14ac:dyDescent="0.25">
      <c r="A1441">
        <v>2440</v>
      </c>
      <c r="B1441" t="s">
        <v>6628</v>
      </c>
      <c r="C1441" t="s">
        <v>7031</v>
      </c>
      <c r="D1441" s="3">
        <v>7248</v>
      </c>
      <c r="E1441" t="s">
        <v>6084</v>
      </c>
      <c r="F1441" t="s">
        <v>12621</v>
      </c>
      <c r="G1441" t="s">
        <v>12622</v>
      </c>
      <c r="H1441" t="s">
        <v>12623</v>
      </c>
      <c r="I1441" t="s">
        <v>12624</v>
      </c>
    </row>
    <row r="1442" spans="1:9" x14ac:dyDescent="0.25">
      <c r="A1442">
        <v>2441</v>
      </c>
      <c r="B1442" t="s">
        <v>6173</v>
      </c>
      <c r="C1442" t="s">
        <v>12625</v>
      </c>
      <c r="D1442" s="3">
        <v>41146</v>
      </c>
      <c r="E1442" t="s">
        <v>6084</v>
      </c>
      <c r="F1442" t="s">
        <v>12626</v>
      </c>
      <c r="G1442" t="s">
        <v>12627</v>
      </c>
      <c r="H1442" t="s">
        <v>12628</v>
      </c>
      <c r="I1442" t="s">
        <v>12629</v>
      </c>
    </row>
    <row r="1443" spans="1:9" x14ac:dyDescent="0.25">
      <c r="A1443">
        <v>2442</v>
      </c>
      <c r="B1443" t="s">
        <v>7432</v>
      </c>
      <c r="C1443" t="s">
        <v>6554</v>
      </c>
      <c r="D1443" s="3">
        <v>6738</v>
      </c>
      <c r="E1443" t="s">
        <v>6097</v>
      </c>
      <c r="F1443" t="s">
        <v>12630</v>
      </c>
      <c r="G1443" t="s">
        <v>12631</v>
      </c>
      <c r="H1443" t="s">
        <v>12632</v>
      </c>
      <c r="I1443" t="s">
        <v>12633</v>
      </c>
    </row>
    <row r="1444" spans="1:9" x14ac:dyDescent="0.25">
      <c r="A1444">
        <v>2443</v>
      </c>
      <c r="B1444" t="s">
        <v>12634</v>
      </c>
      <c r="C1444" t="s">
        <v>6460</v>
      </c>
      <c r="D1444" s="3">
        <v>34620</v>
      </c>
      <c r="E1444" t="s">
        <v>6097</v>
      </c>
      <c r="F1444" t="s">
        <v>12635</v>
      </c>
      <c r="G1444" t="s">
        <v>12636</v>
      </c>
      <c r="H1444" t="s">
        <v>12637</v>
      </c>
      <c r="I1444" t="s">
        <v>12638</v>
      </c>
    </row>
    <row r="1445" spans="1:9" x14ac:dyDescent="0.25">
      <c r="A1445">
        <v>2444</v>
      </c>
      <c r="B1445" t="s">
        <v>8399</v>
      </c>
      <c r="C1445" t="s">
        <v>7911</v>
      </c>
      <c r="D1445" s="3">
        <v>34648</v>
      </c>
      <c r="E1445" t="s">
        <v>6097</v>
      </c>
      <c r="F1445" t="s">
        <v>12639</v>
      </c>
      <c r="G1445" t="s">
        <v>12640</v>
      </c>
      <c r="H1445" t="s">
        <v>12641</v>
      </c>
      <c r="I1445" t="s">
        <v>12642</v>
      </c>
    </row>
    <row r="1446" spans="1:9" x14ac:dyDescent="0.25">
      <c r="A1446">
        <v>2445</v>
      </c>
      <c r="B1446" t="s">
        <v>6114</v>
      </c>
      <c r="C1446" t="s">
        <v>12643</v>
      </c>
      <c r="D1446" s="3">
        <v>41185</v>
      </c>
      <c r="E1446" t="s">
        <v>6084</v>
      </c>
      <c r="F1446" t="s">
        <v>12644</v>
      </c>
      <c r="G1446" t="s">
        <v>12645</v>
      </c>
      <c r="H1446" t="s">
        <v>12646</v>
      </c>
      <c r="I1446" t="s">
        <v>12647</v>
      </c>
    </row>
    <row r="1447" spans="1:9" x14ac:dyDescent="0.25">
      <c r="A1447">
        <v>2446</v>
      </c>
      <c r="B1447" t="s">
        <v>6415</v>
      </c>
      <c r="C1447" t="s">
        <v>9353</v>
      </c>
      <c r="D1447" s="3">
        <v>41917</v>
      </c>
      <c r="E1447" t="s">
        <v>6097</v>
      </c>
      <c r="F1447" t="s">
        <v>12648</v>
      </c>
      <c r="G1447" t="s">
        <v>12649</v>
      </c>
      <c r="H1447" t="s">
        <v>12650</v>
      </c>
      <c r="I1447" t="s">
        <v>12651</v>
      </c>
    </row>
    <row r="1448" spans="1:9" x14ac:dyDescent="0.25">
      <c r="A1448">
        <v>2447</v>
      </c>
      <c r="B1448" t="s">
        <v>12652</v>
      </c>
      <c r="C1448" t="s">
        <v>11736</v>
      </c>
      <c r="D1448" s="3">
        <v>26256</v>
      </c>
      <c r="E1448" t="s">
        <v>6084</v>
      </c>
      <c r="F1448" t="s">
        <v>12653</v>
      </c>
      <c r="G1448" t="s">
        <v>10268</v>
      </c>
      <c r="H1448" t="s">
        <v>12654</v>
      </c>
      <c r="I1448" t="s">
        <v>12655</v>
      </c>
    </row>
    <row r="1449" spans="1:9" x14ac:dyDescent="0.25">
      <c r="A1449">
        <v>2448</v>
      </c>
      <c r="B1449" t="s">
        <v>6565</v>
      </c>
      <c r="C1449" t="s">
        <v>6617</v>
      </c>
      <c r="D1449" s="3">
        <v>21823</v>
      </c>
      <c r="E1449" t="s">
        <v>6097</v>
      </c>
      <c r="F1449" t="s">
        <v>12656</v>
      </c>
      <c r="G1449" t="s">
        <v>12657</v>
      </c>
      <c r="H1449" t="s">
        <v>12658</v>
      </c>
      <c r="I1449" t="s">
        <v>12659</v>
      </c>
    </row>
    <row r="1450" spans="1:9" x14ac:dyDescent="0.25">
      <c r="A1450">
        <v>2449</v>
      </c>
      <c r="B1450" t="s">
        <v>7125</v>
      </c>
      <c r="C1450" t="s">
        <v>8465</v>
      </c>
      <c r="D1450" s="3">
        <v>5893</v>
      </c>
      <c r="E1450" t="s">
        <v>6084</v>
      </c>
      <c r="F1450" t="s">
        <v>12660</v>
      </c>
      <c r="G1450" t="s">
        <v>12661</v>
      </c>
      <c r="H1450" t="s">
        <v>12662</v>
      </c>
      <c r="I1450" t="s">
        <v>12663</v>
      </c>
    </row>
    <row r="1451" spans="1:9" x14ac:dyDescent="0.25">
      <c r="A1451">
        <v>2450</v>
      </c>
      <c r="B1451" t="s">
        <v>7022</v>
      </c>
      <c r="C1451" t="s">
        <v>6133</v>
      </c>
      <c r="D1451" s="3">
        <v>5037</v>
      </c>
      <c r="E1451" t="s">
        <v>6084</v>
      </c>
      <c r="F1451" t="s">
        <v>12664</v>
      </c>
      <c r="G1451" t="s">
        <v>12665</v>
      </c>
      <c r="H1451" t="s">
        <v>12666</v>
      </c>
      <c r="I1451" t="s">
        <v>12667</v>
      </c>
    </row>
    <row r="1452" spans="1:9" x14ac:dyDescent="0.25">
      <c r="A1452">
        <v>2451</v>
      </c>
      <c r="B1452" t="s">
        <v>9916</v>
      </c>
      <c r="C1452" t="s">
        <v>12668</v>
      </c>
      <c r="D1452" s="3">
        <v>41105</v>
      </c>
      <c r="E1452" t="s">
        <v>6084</v>
      </c>
      <c r="F1452" t="s">
        <v>12669</v>
      </c>
      <c r="G1452" t="s">
        <v>12670</v>
      </c>
      <c r="H1452" t="s">
        <v>12671</v>
      </c>
      <c r="I1452" t="s">
        <v>12672</v>
      </c>
    </row>
    <row r="1453" spans="1:9" x14ac:dyDescent="0.25">
      <c r="A1453">
        <v>2452</v>
      </c>
      <c r="B1453" t="s">
        <v>12673</v>
      </c>
      <c r="C1453" t="s">
        <v>9671</v>
      </c>
      <c r="D1453" s="3">
        <v>7117</v>
      </c>
      <c r="E1453" t="s">
        <v>6097</v>
      </c>
      <c r="F1453" t="s">
        <v>12674</v>
      </c>
      <c r="G1453" t="s">
        <v>12675</v>
      </c>
      <c r="H1453" t="s">
        <v>12676</v>
      </c>
      <c r="I1453" t="s">
        <v>12677</v>
      </c>
    </row>
    <row r="1454" spans="1:9" x14ac:dyDescent="0.25">
      <c r="A1454">
        <v>2453</v>
      </c>
      <c r="B1454" t="s">
        <v>6751</v>
      </c>
      <c r="C1454" t="s">
        <v>6184</v>
      </c>
      <c r="D1454" s="3">
        <v>9318</v>
      </c>
      <c r="E1454" t="s">
        <v>6084</v>
      </c>
      <c r="F1454" t="s">
        <v>12678</v>
      </c>
      <c r="G1454" t="s">
        <v>12679</v>
      </c>
      <c r="H1454" t="s">
        <v>12680</v>
      </c>
      <c r="I1454" t="s">
        <v>12681</v>
      </c>
    </row>
    <row r="1455" spans="1:9" x14ac:dyDescent="0.25">
      <c r="A1455">
        <v>2454</v>
      </c>
      <c r="B1455" t="s">
        <v>7413</v>
      </c>
      <c r="C1455" t="s">
        <v>8489</v>
      </c>
      <c r="D1455" s="3">
        <v>43417</v>
      </c>
      <c r="E1455" t="s">
        <v>6084</v>
      </c>
      <c r="F1455" t="s">
        <v>12682</v>
      </c>
      <c r="G1455" t="s">
        <v>12683</v>
      </c>
      <c r="H1455" t="s">
        <v>12684</v>
      </c>
      <c r="I1455" t="s">
        <v>12685</v>
      </c>
    </row>
    <row r="1456" spans="1:9" x14ac:dyDescent="0.25">
      <c r="A1456">
        <v>2455</v>
      </c>
      <c r="B1456" t="s">
        <v>6538</v>
      </c>
      <c r="C1456" t="s">
        <v>6460</v>
      </c>
      <c r="D1456" s="3">
        <v>23790</v>
      </c>
      <c r="E1456" t="s">
        <v>6084</v>
      </c>
      <c r="F1456" t="s">
        <v>12686</v>
      </c>
      <c r="G1456" t="s">
        <v>12687</v>
      </c>
      <c r="H1456" t="s">
        <v>12688</v>
      </c>
      <c r="I1456" t="s">
        <v>12689</v>
      </c>
    </row>
    <row r="1457" spans="1:9" x14ac:dyDescent="0.25">
      <c r="A1457">
        <v>2456</v>
      </c>
      <c r="B1457" t="s">
        <v>6132</v>
      </c>
      <c r="C1457" t="s">
        <v>6814</v>
      </c>
      <c r="D1457" s="3">
        <v>28009</v>
      </c>
      <c r="E1457" t="s">
        <v>6084</v>
      </c>
      <c r="F1457" t="s">
        <v>12690</v>
      </c>
      <c r="G1457" t="s">
        <v>12691</v>
      </c>
      <c r="H1457" t="s">
        <v>12692</v>
      </c>
      <c r="I1457" t="s">
        <v>12693</v>
      </c>
    </row>
    <row r="1458" spans="1:9" x14ac:dyDescent="0.25">
      <c r="A1458">
        <v>2457</v>
      </c>
      <c r="B1458" t="s">
        <v>6120</v>
      </c>
      <c r="C1458" t="s">
        <v>10233</v>
      </c>
      <c r="D1458" s="3">
        <v>37632</v>
      </c>
      <c r="E1458" t="s">
        <v>6097</v>
      </c>
      <c r="F1458" t="s">
        <v>12694</v>
      </c>
      <c r="G1458" t="s">
        <v>12695</v>
      </c>
      <c r="H1458" t="s">
        <v>12696</v>
      </c>
      <c r="I1458" t="s">
        <v>12697</v>
      </c>
    </row>
    <row r="1459" spans="1:9" x14ac:dyDescent="0.25">
      <c r="A1459">
        <v>2458</v>
      </c>
      <c r="B1459" t="s">
        <v>8108</v>
      </c>
      <c r="C1459" t="s">
        <v>6263</v>
      </c>
      <c r="D1459" s="3">
        <v>9555</v>
      </c>
      <c r="E1459" t="s">
        <v>6097</v>
      </c>
      <c r="F1459" t="s">
        <v>12698</v>
      </c>
      <c r="G1459" t="s">
        <v>12699</v>
      </c>
      <c r="H1459" t="s">
        <v>12700</v>
      </c>
      <c r="I1459" t="s">
        <v>12701</v>
      </c>
    </row>
    <row r="1460" spans="1:9" x14ac:dyDescent="0.25">
      <c r="A1460">
        <v>2459</v>
      </c>
      <c r="B1460" t="s">
        <v>12702</v>
      </c>
      <c r="C1460" t="s">
        <v>6650</v>
      </c>
      <c r="D1460" s="3">
        <v>34629</v>
      </c>
      <c r="E1460" t="s">
        <v>6097</v>
      </c>
      <c r="F1460" t="s">
        <v>12703</v>
      </c>
      <c r="G1460" t="s">
        <v>12704</v>
      </c>
      <c r="H1460" t="s">
        <v>12705</v>
      </c>
      <c r="I1460" t="s">
        <v>12706</v>
      </c>
    </row>
    <row r="1461" spans="1:9" x14ac:dyDescent="0.25">
      <c r="A1461">
        <v>2460</v>
      </c>
      <c r="B1461" t="s">
        <v>7630</v>
      </c>
      <c r="C1461" t="s">
        <v>10734</v>
      </c>
      <c r="D1461" s="3">
        <v>21609</v>
      </c>
      <c r="E1461" t="s">
        <v>6084</v>
      </c>
      <c r="F1461" t="s">
        <v>12707</v>
      </c>
      <c r="G1461" t="s">
        <v>6816</v>
      </c>
      <c r="H1461" t="s">
        <v>12708</v>
      </c>
      <c r="I1461" t="s">
        <v>12709</v>
      </c>
    </row>
    <row r="1462" spans="1:9" x14ac:dyDescent="0.25">
      <c r="A1462">
        <v>2461</v>
      </c>
      <c r="B1462" t="s">
        <v>6751</v>
      </c>
      <c r="C1462" t="s">
        <v>7248</v>
      </c>
      <c r="D1462" s="3">
        <v>15777</v>
      </c>
      <c r="E1462" t="s">
        <v>6084</v>
      </c>
      <c r="F1462" t="s">
        <v>12710</v>
      </c>
      <c r="G1462" t="s">
        <v>12711</v>
      </c>
      <c r="H1462" t="s">
        <v>12712</v>
      </c>
      <c r="I1462" t="s">
        <v>12713</v>
      </c>
    </row>
    <row r="1463" spans="1:9" x14ac:dyDescent="0.25">
      <c r="A1463">
        <v>2462</v>
      </c>
      <c r="B1463" t="s">
        <v>6756</v>
      </c>
      <c r="C1463" t="s">
        <v>9160</v>
      </c>
      <c r="D1463" s="3">
        <v>26976</v>
      </c>
      <c r="E1463" t="s">
        <v>6084</v>
      </c>
      <c r="F1463" t="s">
        <v>12714</v>
      </c>
      <c r="G1463" t="s">
        <v>12715</v>
      </c>
      <c r="H1463" t="s">
        <v>12716</v>
      </c>
      <c r="I1463" t="s">
        <v>12717</v>
      </c>
    </row>
    <row r="1464" spans="1:9" x14ac:dyDescent="0.25">
      <c r="A1464">
        <v>2463</v>
      </c>
      <c r="B1464" t="s">
        <v>7654</v>
      </c>
      <c r="C1464" t="s">
        <v>6263</v>
      </c>
      <c r="D1464" s="3">
        <v>14895</v>
      </c>
      <c r="E1464" t="s">
        <v>6097</v>
      </c>
      <c r="F1464" t="s">
        <v>12718</v>
      </c>
      <c r="G1464" t="s">
        <v>12719</v>
      </c>
      <c r="H1464" t="s">
        <v>12720</v>
      </c>
      <c r="I1464" t="s">
        <v>12721</v>
      </c>
    </row>
    <row r="1465" spans="1:9" x14ac:dyDescent="0.25">
      <c r="A1465">
        <v>2464</v>
      </c>
      <c r="B1465" t="s">
        <v>7147</v>
      </c>
      <c r="C1465" t="s">
        <v>7649</v>
      </c>
      <c r="D1465" s="3">
        <v>28917</v>
      </c>
      <c r="E1465" t="s">
        <v>6097</v>
      </c>
      <c r="F1465" t="s">
        <v>12722</v>
      </c>
      <c r="G1465" t="s">
        <v>12723</v>
      </c>
      <c r="H1465" t="s">
        <v>12724</v>
      </c>
      <c r="I1465" t="s">
        <v>12725</v>
      </c>
    </row>
    <row r="1466" spans="1:9" x14ac:dyDescent="0.25">
      <c r="A1466">
        <v>2465</v>
      </c>
      <c r="B1466" t="s">
        <v>6900</v>
      </c>
      <c r="C1466" t="s">
        <v>12726</v>
      </c>
      <c r="D1466" s="3">
        <v>13940</v>
      </c>
      <c r="E1466" t="s">
        <v>6097</v>
      </c>
      <c r="F1466" t="s">
        <v>12727</v>
      </c>
      <c r="G1466" t="s">
        <v>12728</v>
      </c>
      <c r="H1466" t="s">
        <v>12729</v>
      </c>
      <c r="I1466" t="s">
        <v>12730</v>
      </c>
    </row>
    <row r="1467" spans="1:9" x14ac:dyDescent="0.25">
      <c r="A1467">
        <v>2466</v>
      </c>
      <c r="B1467" t="s">
        <v>6162</v>
      </c>
      <c r="C1467" t="s">
        <v>6895</v>
      </c>
      <c r="D1467" s="3">
        <v>19236</v>
      </c>
      <c r="E1467" t="s">
        <v>6097</v>
      </c>
      <c r="F1467" t="s">
        <v>12731</v>
      </c>
      <c r="G1467" t="s">
        <v>12732</v>
      </c>
      <c r="H1467" t="s">
        <v>12733</v>
      </c>
      <c r="I1467" t="s">
        <v>12734</v>
      </c>
    </row>
    <row r="1468" spans="1:9" x14ac:dyDescent="0.25">
      <c r="A1468">
        <v>2467</v>
      </c>
      <c r="B1468" t="s">
        <v>9921</v>
      </c>
      <c r="C1468" t="s">
        <v>7052</v>
      </c>
      <c r="D1468" s="3">
        <v>21272</v>
      </c>
      <c r="E1468" t="s">
        <v>6084</v>
      </c>
      <c r="F1468" t="s">
        <v>12735</v>
      </c>
      <c r="G1468" t="s">
        <v>12736</v>
      </c>
      <c r="H1468" t="s">
        <v>12737</v>
      </c>
      <c r="I1468" t="s">
        <v>12738</v>
      </c>
    </row>
    <row r="1469" spans="1:9" x14ac:dyDescent="0.25">
      <c r="A1469">
        <v>2468</v>
      </c>
      <c r="B1469" t="s">
        <v>6120</v>
      </c>
      <c r="C1469" t="s">
        <v>6560</v>
      </c>
      <c r="D1469" s="3">
        <v>18461</v>
      </c>
      <c r="E1469" t="s">
        <v>6097</v>
      </c>
      <c r="F1469" t="s">
        <v>12739</v>
      </c>
      <c r="G1469" t="s">
        <v>12740</v>
      </c>
      <c r="H1469" t="s">
        <v>12741</v>
      </c>
      <c r="I1469" t="s">
        <v>12742</v>
      </c>
    </row>
    <row r="1470" spans="1:9" x14ac:dyDescent="0.25">
      <c r="A1470">
        <v>2469</v>
      </c>
      <c r="B1470" t="s">
        <v>7654</v>
      </c>
      <c r="C1470" t="s">
        <v>8424</v>
      </c>
      <c r="D1470" s="3">
        <v>38984</v>
      </c>
      <c r="E1470" t="s">
        <v>6097</v>
      </c>
      <c r="F1470" t="s">
        <v>12743</v>
      </c>
      <c r="G1470" t="s">
        <v>12744</v>
      </c>
      <c r="H1470" t="s">
        <v>12745</v>
      </c>
      <c r="I1470" t="s">
        <v>12746</v>
      </c>
    </row>
    <row r="1471" spans="1:9" x14ac:dyDescent="0.25">
      <c r="A1471">
        <v>2470</v>
      </c>
      <c r="B1471" t="s">
        <v>8907</v>
      </c>
      <c r="C1471" t="s">
        <v>6533</v>
      </c>
      <c r="D1471" s="3">
        <v>15910</v>
      </c>
      <c r="E1471" t="s">
        <v>6084</v>
      </c>
      <c r="F1471" t="s">
        <v>12747</v>
      </c>
      <c r="G1471" t="s">
        <v>12748</v>
      </c>
      <c r="H1471" t="s">
        <v>12749</v>
      </c>
      <c r="I1471" t="s">
        <v>12750</v>
      </c>
    </row>
    <row r="1472" spans="1:9" x14ac:dyDescent="0.25">
      <c r="A1472">
        <v>2471</v>
      </c>
      <c r="B1472" t="s">
        <v>6538</v>
      </c>
      <c r="C1472" t="s">
        <v>12751</v>
      </c>
      <c r="D1472" s="3">
        <v>40633</v>
      </c>
      <c r="E1472" t="s">
        <v>6084</v>
      </c>
      <c r="F1472" t="s">
        <v>12752</v>
      </c>
      <c r="G1472" t="s">
        <v>12753</v>
      </c>
      <c r="H1472">
        <v>8954219274</v>
      </c>
      <c r="I1472" t="s">
        <v>12754</v>
      </c>
    </row>
    <row r="1473" spans="1:9" x14ac:dyDescent="0.25">
      <c r="A1473">
        <v>2472</v>
      </c>
      <c r="B1473" t="s">
        <v>8303</v>
      </c>
      <c r="C1473" t="s">
        <v>7772</v>
      </c>
      <c r="D1473" s="3">
        <v>31957</v>
      </c>
      <c r="E1473" t="s">
        <v>6097</v>
      </c>
      <c r="F1473" t="s">
        <v>12755</v>
      </c>
      <c r="G1473" t="s">
        <v>12756</v>
      </c>
      <c r="H1473" t="s">
        <v>12757</v>
      </c>
      <c r="I1473" t="s">
        <v>12758</v>
      </c>
    </row>
    <row r="1474" spans="1:9" x14ac:dyDescent="0.25">
      <c r="A1474">
        <v>2473</v>
      </c>
      <c r="B1474" t="s">
        <v>6576</v>
      </c>
      <c r="C1474" t="s">
        <v>12759</v>
      </c>
      <c r="D1474" s="3">
        <v>4914</v>
      </c>
      <c r="E1474" t="s">
        <v>6084</v>
      </c>
      <c r="F1474" t="s">
        <v>12760</v>
      </c>
      <c r="G1474" t="s">
        <v>12761</v>
      </c>
      <c r="H1474" t="s">
        <v>12762</v>
      </c>
      <c r="I1474" t="s">
        <v>12763</v>
      </c>
    </row>
    <row r="1475" spans="1:9" x14ac:dyDescent="0.25">
      <c r="A1475">
        <v>2474</v>
      </c>
      <c r="B1475" t="s">
        <v>6431</v>
      </c>
      <c r="C1475" t="s">
        <v>6460</v>
      </c>
      <c r="D1475" s="3">
        <v>44182</v>
      </c>
      <c r="E1475" t="s">
        <v>6084</v>
      </c>
      <c r="F1475" t="s">
        <v>12764</v>
      </c>
      <c r="G1475" t="s">
        <v>12765</v>
      </c>
      <c r="H1475" t="s">
        <v>12766</v>
      </c>
      <c r="I1475" t="s">
        <v>12767</v>
      </c>
    </row>
    <row r="1476" spans="1:9" x14ac:dyDescent="0.25">
      <c r="A1476">
        <v>2475</v>
      </c>
      <c r="B1476" t="s">
        <v>6272</v>
      </c>
      <c r="C1476" t="s">
        <v>6252</v>
      </c>
      <c r="D1476" s="3">
        <v>6422</v>
      </c>
      <c r="E1476" t="s">
        <v>6097</v>
      </c>
      <c r="F1476" t="s">
        <v>12768</v>
      </c>
      <c r="G1476" t="s">
        <v>12769</v>
      </c>
      <c r="H1476" t="s">
        <v>12770</v>
      </c>
      <c r="I1476" t="s">
        <v>12771</v>
      </c>
    </row>
    <row r="1477" spans="1:9" x14ac:dyDescent="0.25">
      <c r="A1477">
        <v>2476</v>
      </c>
      <c r="B1477" t="s">
        <v>6813</v>
      </c>
      <c r="C1477" t="s">
        <v>12772</v>
      </c>
      <c r="D1477" s="3">
        <v>42418</v>
      </c>
      <c r="E1477" t="s">
        <v>6097</v>
      </c>
      <c r="F1477" t="s">
        <v>12773</v>
      </c>
      <c r="G1477" t="s">
        <v>12774</v>
      </c>
      <c r="H1477" t="s">
        <v>12775</v>
      </c>
      <c r="I1477" t="s">
        <v>12776</v>
      </c>
    </row>
    <row r="1478" spans="1:9" x14ac:dyDescent="0.25">
      <c r="A1478">
        <v>2477</v>
      </c>
      <c r="B1478" t="s">
        <v>6431</v>
      </c>
      <c r="C1478" t="s">
        <v>12777</v>
      </c>
      <c r="D1478" s="3">
        <v>9926</v>
      </c>
      <c r="E1478" t="s">
        <v>6084</v>
      </c>
      <c r="F1478" t="s">
        <v>12778</v>
      </c>
      <c r="G1478" t="s">
        <v>12779</v>
      </c>
      <c r="H1478">
        <v>5693840860</v>
      </c>
      <c r="I1478" t="s">
        <v>12780</v>
      </c>
    </row>
    <row r="1479" spans="1:9" x14ac:dyDescent="0.25">
      <c r="A1479">
        <v>2478</v>
      </c>
      <c r="B1479" t="s">
        <v>6978</v>
      </c>
      <c r="C1479" t="s">
        <v>6741</v>
      </c>
      <c r="D1479" s="3">
        <v>10243</v>
      </c>
      <c r="E1479" t="s">
        <v>6084</v>
      </c>
      <c r="F1479" t="s">
        <v>12781</v>
      </c>
      <c r="G1479" t="s">
        <v>12782</v>
      </c>
      <c r="H1479" t="s">
        <v>12783</v>
      </c>
      <c r="I1479" t="s">
        <v>12784</v>
      </c>
    </row>
    <row r="1480" spans="1:9" x14ac:dyDescent="0.25">
      <c r="A1480">
        <v>2479</v>
      </c>
      <c r="B1480" t="s">
        <v>6425</v>
      </c>
      <c r="C1480" t="s">
        <v>12785</v>
      </c>
      <c r="D1480" s="3">
        <v>32967</v>
      </c>
      <c r="E1480" t="s">
        <v>6097</v>
      </c>
      <c r="F1480" t="s">
        <v>12786</v>
      </c>
      <c r="G1480" t="s">
        <v>12787</v>
      </c>
      <c r="H1480" t="s">
        <v>12788</v>
      </c>
      <c r="I1480" t="s">
        <v>12789</v>
      </c>
    </row>
    <row r="1481" spans="1:9" x14ac:dyDescent="0.25">
      <c r="A1481">
        <v>2480</v>
      </c>
      <c r="B1481" t="s">
        <v>6745</v>
      </c>
      <c r="C1481" t="s">
        <v>7732</v>
      </c>
      <c r="D1481" s="3">
        <v>12040</v>
      </c>
      <c r="E1481" t="s">
        <v>6084</v>
      </c>
      <c r="F1481" t="s">
        <v>12790</v>
      </c>
      <c r="G1481" t="s">
        <v>12791</v>
      </c>
      <c r="H1481">
        <f>1-872-921-2640</f>
        <v>-4432</v>
      </c>
      <c r="I1481" t="s">
        <v>12792</v>
      </c>
    </row>
    <row r="1482" spans="1:9" x14ac:dyDescent="0.25">
      <c r="A1482">
        <v>2481</v>
      </c>
      <c r="B1482" t="s">
        <v>7093</v>
      </c>
      <c r="C1482" t="s">
        <v>6890</v>
      </c>
      <c r="D1482" s="3">
        <v>31877</v>
      </c>
      <c r="E1482" t="s">
        <v>6097</v>
      </c>
      <c r="F1482" t="s">
        <v>12793</v>
      </c>
      <c r="G1482" t="s">
        <v>12794</v>
      </c>
      <c r="H1482" t="s">
        <v>12795</v>
      </c>
      <c r="I1482" t="s">
        <v>12796</v>
      </c>
    </row>
    <row r="1483" spans="1:9" x14ac:dyDescent="0.25">
      <c r="A1483">
        <v>2482</v>
      </c>
      <c r="B1483" t="s">
        <v>6102</v>
      </c>
      <c r="C1483" t="s">
        <v>6773</v>
      </c>
      <c r="D1483" s="3">
        <v>3186</v>
      </c>
      <c r="E1483" t="s">
        <v>6097</v>
      </c>
      <c r="F1483" t="s">
        <v>12797</v>
      </c>
      <c r="G1483" t="s">
        <v>12798</v>
      </c>
      <c r="H1483" t="s">
        <v>12799</v>
      </c>
      <c r="I1483" t="s">
        <v>12800</v>
      </c>
    </row>
    <row r="1484" spans="1:9" x14ac:dyDescent="0.25">
      <c r="A1484">
        <v>2483</v>
      </c>
      <c r="B1484" t="s">
        <v>12801</v>
      </c>
      <c r="C1484" t="s">
        <v>6103</v>
      </c>
      <c r="D1484" s="3">
        <v>36280</v>
      </c>
      <c r="E1484" t="s">
        <v>6084</v>
      </c>
      <c r="F1484" t="s">
        <v>12802</v>
      </c>
      <c r="G1484" t="s">
        <v>12803</v>
      </c>
      <c r="H1484" t="s">
        <v>12804</v>
      </c>
      <c r="I1484" t="s">
        <v>12805</v>
      </c>
    </row>
    <row r="1485" spans="1:9" x14ac:dyDescent="0.25">
      <c r="A1485">
        <v>2484</v>
      </c>
      <c r="B1485" t="s">
        <v>7407</v>
      </c>
      <c r="C1485" t="s">
        <v>12806</v>
      </c>
      <c r="D1485" s="3">
        <v>41971</v>
      </c>
      <c r="E1485" t="s">
        <v>6084</v>
      </c>
      <c r="F1485" t="s">
        <v>12807</v>
      </c>
      <c r="G1485" t="s">
        <v>12808</v>
      </c>
      <c r="H1485">
        <f>1-645-616-9093</f>
        <v>-10353</v>
      </c>
      <c r="I1485" t="s">
        <v>12809</v>
      </c>
    </row>
    <row r="1486" spans="1:9" x14ac:dyDescent="0.25">
      <c r="A1486">
        <v>2485</v>
      </c>
      <c r="B1486" t="s">
        <v>6925</v>
      </c>
      <c r="C1486" t="s">
        <v>12810</v>
      </c>
      <c r="D1486" s="3">
        <v>26357</v>
      </c>
      <c r="E1486" t="s">
        <v>6097</v>
      </c>
      <c r="F1486" t="s">
        <v>12811</v>
      </c>
      <c r="G1486" t="s">
        <v>12812</v>
      </c>
      <c r="H1486" t="s">
        <v>12813</v>
      </c>
      <c r="I1486" t="s">
        <v>12814</v>
      </c>
    </row>
    <row r="1487" spans="1:9" x14ac:dyDescent="0.25">
      <c r="A1487">
        <v>2486</v>
      </c>
      <c r="B1487" t="s">
        <v>8076</v>
      </c>
      <c r="C1487" t="s">
        <v>12815</v>
      </c>
      <c r="D1487" s="3">
        <v>18057</v>
      </c>
      <c r="E1487" t="s">
        <v>6084</v>
      </c>
      <c r="F1487" t="s">
        <v>12816</v>
      </c>
      <c r="G1487" t="s">
        <v>12817</v>
      </c>
      <c r="H1487" t="s">
        <v>12818</v>
      </c>
      <c r="I1487" t="s">
        <v>12819</v>
      </c>
    </row>
    <row r="1488" spans="1:9" x14ac:dyDescent="0.25">
      <c r="A1488">
        <v>2487</v>
      </c>
      <c r="B1488" t="s">
        <v>8707</v>
      </c>
      <c r="C1488" t="s">
        <v>11741</v>
      </c>
      <c r="D1488" s="3">
        <v>13001</v>
      </c>
      <c r="E1488" t="s">
        <v>6097</v>
      </c>
      <c r="F1488" t="s">
        <v>12820</v>
      </c>
      <c r="G1488" t="s">
        <v>12821</v>
      </c>
      <c r="H1488" t="s">
        <v>12822</v>
      </c>
      <c r="I1488" t="s">
        <v>12823</v>
      </c>
    </row>
    <row r="1489" spans="1:9" x14ac:dyDescent="0.25">
      <c r="A1489">
        <v>2488</v>
      </c>
      <c r="B1489" t="s">
        <v>6687</v>
      </c>
      <c r="C1489" t="s">
        <v>8196</v>
      </c>
      <c r="D1489" s="3">
        <v>8765</v>
      </c>
      <c r="E1489" t="s">
        <v>6097</v>
      </c>
      <c r="F1489" t="s">
        <v>12824</v>
      </c>
      <c r="G1489" t="s">
        <v>12825</v>
      </c>
      <c r="H1489" t="s">
        <v>12826</v>
      </c>
      <c r="I1489" t="s">
        <v>12827</v>
      </c>
    </row>
    <row r="1490" spans="1:9" x14ac:dyDescent="0.25">
      <c r="A1490">
        <v>2489</v>
      </c>
      <c r="B1490" t="s">
        <v>6538</v>
      </c>
      <c r="C1490" t="s">
        <v>6471</v>
      </c>
      <c r="D1490" s="3">
        <v>6197</v>
      </c>
      <c r="E1490" t="s">
        <v>6084</v>
      </c>
      <c r="F1490" t="s">
        <v>12828</v>
      </c>
      <c r="G1490" t="s">
        <v>12829</v>
      </c>
      <c r="H1490" t="s">
        <v>12830</v>
      </c>
      <c r="I1490" t="s">
        <v>12831</v>
      </c>
    </row>
    <row r="1491" spans="1:9" x14ac:dyDescent="0.25">
      <c r="A1491">
        <v>2490</v>
      </c>
      <c r="B1491" t="s">
        <v>10390</v>
      </c>
      <c r="C1491" t="s">
        <v>7489</v>
      </c>
      <c r="D1491" s="3">
        <v>26703</v>
      </c>
      <c r="E1491" t="s">
        <v>6084</v>
      </c>
      <c r="F1491" t="s">
        <v>12832</v>
      </c>
      <c r="G1491" t="s">
        <v>12833</v>
      </c>
      <c r="H1491" t="s">
        <v>12834</v>
      </c>
      <c r="I1491" t="s">
        <v>12835</v>
      </c>
    </row>
    <row r="1492" spans="1:9" x14ac:dyDescent="0.25">
      <c r="A1492">
        <v>2491</v>
      </c>
      <c r="B1492" t="s">
        <v>12255</v>
      </c>
      <c r="C1492" t="s">
        <v>6964</v>
      </c>
      <c r="D1492" s="3">
        <v>25813</v>
      </c>
      <c r="E1492" t="s">
        <v>6084</v>
      </c>
      <c r="F1492" t="s">
        <v>12836</v>
      </c>
      <c r="G1492" t="s">
        <v>12837</v>
      </c>
      <c r="H1492" t="s">
        <v>12838</v>
      </c>
      <c r="I1492" t="s">
        <v>12839</v>
      </c>
    </row>
    <row r="1493" spans="1:9" x14ac:dyDescent="0.25">
      <c r="A1493">
        <v>2492</v>
      </c>
      <c r="B1493" t="s">
        <v>8935</v>
      </c>
      <c r="C1493" t="s">
        <v>9697</v>
      </c>
      <c r="D1493" s="3">
        <v>44707</v>
      </c>
      <c r="E1493" t="s">
        <v>6084</v>
      </c>
      <c r="F1493" t="s">
        <v>12840</v>
      </c>
      <c r="G1493" t="s">
        <v>12841</v>
      </c>
      <c r="H1493" t="s">
        <v>12842</v>
      </c>
      <c r="I1493" t="s">
        <v>12843</v>
      </c>
    </row>
    <row r="1494" spans="1:9" x14ac:dyDescent="0.25">
      <c r="A1494">
        <v>2493</v>
      </c>
      <c r="B1494" t="s">
        <v>6150</v>
      </c>
      <c r="C1494" t="s">
        <v>6364</v>
      </c>
      <c r="D1494" s="3">
        <v>30868</v>
      </c>
      <c r="E1494" t="s">
        <v>6097</v>
      </c>
      <c r="F1494" t="s">
        <v>12844</v>
      </c>
      <c r="G1494" t="s">
        <v>12845</v>
      </c>
      <c r="H1494" t="s">
        <v>12846</v>
      </c>
      <c r="I1494" t="s">
        <v>12847</v>
      </c>
    </row>
    <row r="1495" spans="1:9" x14ac:dyDescent="0.25">
      <c r="A1495">
        <v>2494</v>
      </c>
      <c r="B1495" t="s">
        <v>6936</v>
      </c>
      <c r="C1495" t="s">
        <v>6538</v>
      </c>
      <c r="D1495" s="3">
        <v>3980</v>
      </c>
      <c r="E1495" t="s">
        <v>6084</v>
      </c>
      <c r="F1495" t="s">
        <v>12848</v>
      </c>
      <c r="G1495" t="s">
        <v>12849</v>
      </c>
      <c r="H1495" t="s">
        <v>12850</v>
      </c>
      <c r="I1495" t="s">
        <v>12851</v>
      </c>
    </row>
    <row r="1496" spans="1:9" x14ac:dyDescent="0.25">
      <c r="A1496">
        <v>2495</v>
      </c>
      <c r="B1496" t="s">
        <v>9047</v>
      </c>
      <c r="C1496" t="s">
        <v>6471</v>
      </c>
      <c r="D1496" s="3">
        <v>20811</v>
      </c>
      <c r="E1496" t="s">
        <v>6097</v>
      </c>
      <c r="F1496" t="s">
        <v>12852</v>
      </c>
      <c r="G1496" t="s">
        <v>12853</v>
      </c>
      <c r="H1496" t="s">
        <v>12854</v>
      </c>
      <c r="I1496" t="s">
        <v>12855</v>
      </c>
    </row>
    <row r="1497" spans="1:9" x14ac:dyDescent="0.25">
      <c r="A1497">
        <v>2496</v>
      </c>
      <c r="B1497" t="s">
        <v>7488</v>
      </c>
      <c r="C1497" t="s">
        <v>8836</v>
      </c>
      <c r="D1497" s="3">
        <v>43981</v>
      </c>
      <c r="E1497" t="s">
        <v>6097</v>
      </c>
      <c r="F1497" t="s">
        <v>12856</v>
      </c>
      <c r="G1497" t="s">
        <v>12857</v>
      </c>
      <c r="H1497" t="s">
        <v>12858</v>
      </c>
      <c r="I1497" t="s">
        <v>12859</v>
      </c>
    </row>
    <row r="1498" spans="1:9" x14ac:dyDescent="0.25">
      <c r="A1498">
        <v>2497</v>
      </c>
      <c r="B1498" t="s">
        <v>6223</v>
      </c>
      <c r="C1498" t="s">
        <v>12860</v>
      </c>
      <c r="D1498" s="3">
        <v>40054</v>
      </c>
      <c r="E1498" t="s">
        <v>6097</v>
      </c>
      <c r="F1498" t="s">
        <v>12861</v>
      </c>
      <c r="G1498" t="s">
        <v>12862</v>
      </c>
      <c r="H1498" t="s">
        <v>12863</v>
      </c>
      <c r="I1498" t="s">
        <v>12864</v>
      </c>
    </row>
    <row r="1499" spans="1:9" x14ac:dyDescent="0.25">
      <c r="A1499">
        <v>2498</v>
      </c>
      <c r="B1499" t="s">
        <v>6925</v>
      </c>
      <c r="C1499" t="s">
        <v>7689</v>
      </c>
      <c r="D1499" s="3">
        <v>35317</v>
      </c>
      <c r="E1499" t="s">
        <v>6097</v>
      </c>
      <c r="F1499" t="s">
        <v>12865</v>
      </c>
      <c r="G1499" t="s">
        <v>12866</v>
      </c>
      <c r="H1499" t="s">
        <v>12867</v>
      </c>
      <c r="I1499" t="s">
        <v>12868</v>
      </c>
    </row>
    <row r="1500" spans="1:9" x14ac:dyDescent="0.25">
      <c r="A1500">
        <v>2499</v>
      </c>
      <c r="B1500" t="s">
        <v>6756</v>
      </c>
      <c r="C1500" t="s">
        <v>12869</v>
      </c>
      <c r="D1500" s="3">
        <v>9573</v>
      </c>
      <c r="E1500" t="s">
        <v>6084</v>
      </c>
      <c r="F1500" t="s">
        <v>12870</v>
      </c>
      <c r="G1500" t="s">
        <v>12871</v>
      </c>
      <c r="H1500" t="s">
        <v>12872</v>
      </c>
      <c r="I1500" t="s">
        <v>12873</v>
      </c>
    </row>
    <row r="1501" spans="1:9" x14ac:dyDescent="0.25">
      <c r="A1501">
        <v>2500</v>
      </c>
      <c r="B1501" t="s">
        <v>6559</v>
      </c>
      <c r="C1501" t="s">
        <v>6931</v>
      </c>
      <c r="D1501" s="3">
        <v>30230</v>
      </c>
      <c r="E1501" t="s">
        <v>6084</v>
      </c>
      <c r="F1501" t="s">
        <v>12874</v>
      </c>
      <c r="G1501" t="s">
        <v>12875</v>
      </c>
      <c r="H1501" t="s">
        <v>12876</v>
      </c>
      <c r="I1501" t="s">
        <v>12877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585BA-F754-45AA-9454-EF46A6BA2B08}">
  <dimension ref="A1:L3001"/>
  <sheetViews>
    <sheetView topLeftCell="B1" workbookViewId="0">
      <selection activeCell="L2" sqref="L2"/>
    </sheetView>
  </sheetViews>
  <sheetFormatPr defaultRowHeight="15" x14ac:dyDescent="0.25"/>
  <cols>
    <col min="1" max="1" width="15.42578125" bestFit="1" customWidth="1"/>
    <col min="2" max="2" width="23.7109375" bestFit="1" customWidth="1"/>
    <col min="3" max="3" width="19" bestFit="1" customWidth="1"/>
    <col min="4" max="4" width="13.7109375" bestFit="1" customWidth="1"/>
    <col min="5" max="5" width="18.28515625" bestFit="1" customWidth="1"/>
    <col min="6" max="6" width="29.28515625" bestFit="1" customWidth="1"/>
    <col min="7" max="7" width="19.140625" bestFit="1" customWidth="1"/>
    <col min="8" max="8" width="15.5703125" bestFit="1" customWidth="1"/>
    <col min="9" max="9" width="14.28515625" bestFit="1" customWidth="1"/>
    <col min="10" max="10" width="11.7109375" bestFit="1" customWidth="1"/>
    <col min="11" max="11" width="8.42578125" bestFit="1" customWidth="1"/>
    <col min="12" max="12" width="11.42578125" bestFit="1" customWidth="1"/>
  </cols>
  <sheetData>
    <row r="1" spans="1:12" x14ac:dyDescent="0.25">
      <c r="A1" s="1" t="s">
        <v>12878</v>
      </c>
      <c r="B1" s="1" t="s">
        <v>7</v>
      </c>
      <c r="C1" s="1" t="s">
        <v>12879</v>
      </c>
      <c r="D1" s="1" t="s">
        <v>3064</v>
      </c>
      <c r="E1" s="1" t="s">
        <v>12880</v>
      </c>
      <c r="F1" s="1" t="s">
        <v>12881</v>
      </c>
      <c r="G1" s="1" t="s">
        <v>12882</v>
      </c>
      <c r="H1" s="5" t="s">
        <v>15038</v>
      </c>
      <c r="I1" s="5" t="s">
        <v>15039</v>
      </c>
      <c r="J1" s="5" t="s">
        <v>15040</v>
      </c>
      <c r="K1" s="5" t="s">
        <v>15036</v>
      </c>
      <c r="L1" s="5" t="s">
        <v>15035</v>
      </c>
    </row>
    <row r="2" spans="1:12" x14ac:dyDescent="0.25">
      <c r="A2">
        <v>1001</v>
      </c>
      <c r="B2" t="s">
        <v>1241</v>
      </c>
      <c r="C2">
        <v>276949</v>
      </c>
      <c r="D2">
        <v>6.25</v>
      </c>
      <c r="E2" s="2">
        <v>44286.665729166663</v>
      </c>
      <c r="F2" t="s">
        <v>12883</v>
      </c>
      <c r="G2">
        <v>2841952</v>
      </c>
      <c r="H2" s="6">
        <v>45015.665729166663</v>
      </c>
      <c r="I2" t="str">
        <f>IF((H2-E2)&lt;=365,"Short Term","Long Term")</f>
        <v>Long Term</v>
      </c>
      <c r="J2">
        <f>G2-C2</f>
        <v>2565003</v>
      </c>
      <c r="K2">
        <f>IF(I2="short Term",15%,IF(I2="Long Term",IF(J2&gt;100000,10%,0),0))</f>
        <v>0.1</v>
      </c>
      <c r="L2">
        <f>J2*K2</f>
        <v>256500.30000000002</v>
      </c>
    </row>
    <row r="3" spans="1:12" x14ac:dyDescent="0.25">
      <c r="A3">
        <v>1002</v>
      </c>
      <c r="B3" t="s">
        <v>253</v>
      </c>
      <c r="C3">
        <v>171995</v>
      </c>
      <c r="D3">
        <v>5.52</v>
      </c>
      <c r="E3" s="2">
        <v>44308.192986111113</v>
      </c>
      <c r="F3" t="s">
        <v>12884</v>
      </c>
      <c r="G3">
        <v>4378324</v>
      </c>
      <c r="H3" s="6">
        <v>45015.665729166663</v>
      </c>
      <c r="I3" t="str">
        <f t="shared" ref="I3:I66" si="0">IF((H3-E3)&lt;=365,"Short Term","Long Term")</f>
        <v>Long Term</v>
      </c>
      <c r="J3">
        <f t="shared" ref="J3:J66" si="1">G3-C3</f>
        <v>4206329</v>
      </c>
      <c r="K3">
        <f t="shared" ref="K3:K66" si="2">IF(I3="short Term",15%,IF(I3="Long Term",IF(J3&gt;100000,10%,0),0))</f>
        <v>0.1</v>
      </c>
      <c r="L3">
        <f t="shared" ref="L3:L66" si="3">J3*K3</f>
        <v>420632.9</v>
      </c>
    </row>
    <row r="4" spans="1:12" x14ac:dyDescent="0.25">
      <c r="A4">
        <v>1003</v>
      </c>
      <c r="B4" t="s">
        <v>406</v>
      </c>
      <c r="C4">
        <v>955659</v>
      </c>
      <c r="D4">
        <v>6.47</v>
      </c>
      <c r="E4" s="2">
        <v>44962.584293981483</v>
      </c>
      <c r="F4" t="s">
        <v>12885</v>
      </c>
      <c r="G4">
        <v>5952671</v>
      </c>
      <c r="H4" s="6">
        <v>45015.665729108798</v>
      </c>
      <c r="I4" t="str">
        <f t="shared" si="0"/>
        <v>Short Term</v>
      </c>
      <c r="J4">
        <f t="shared" si="1"/>
        <v>4997012</v>
      </c>
      <c r="K4">
        <f t="shared" si="2"/>
        <v>0.15</v>
      </c>
      <c r="L4">
        <f t="shared" si="3"/>
        <v>749551.79999999993</v>
      </c>
    </row>
    <row r="5" spans="1:12" x14ac:dyDescent="0.25">
      <c r="A5">
        <v>1004</v>
      </c>
      <c r="B5" t="s">
        <v>454</v>
      </c>
      <c r="C5">
        <v>980882</v>
      </c>
      <c r="D5">
        <v>8</v>
      </c>
      <c r="E5" s="2">
        <v>43731.024965277778</v>
      </c>
      <c r="F5" t="s">
        <v>12886</v>
      </c>
      <c r="G5">
        <v>2378899</v>
      </c>
      <c r="H5" s="6">
        <v>45015.665729108798</v>
      </c>
      <c r="I5" t="str">
        <f t="shared" si="0"/>
        <v>Long Term</v>
      </c>
      <c r="J5">
        <f t="shared" si="1"/>
        <v>1398017</v>
      </c>
      <c r="K5">
        <f t="shared" si="2"/>
        <v>0.1</v>
      </c>
      <c r="L5">
        <f t="shared" si="3"/>
        <v>139801.70000000001</v>
      </c>
    </row>
    <row r="6" spans="1:12" x14ac:dyDescent="0.25">
      <c r="A6">
        <v>1005</v>
      </c>
      <c r="B6" t="s">
        <v>353</v>
      </c>
      <c r="C6">
        <v>423018</v>
      </c>
      <c r="D6">
        <v>8.27</v>
      </c>
      <c r="E6" s="2">
        <v>44058.927835648137</v>
      </c>
      <c r="F6" t="s">
        <v>12887</v>
      </c>
      <c r="G6">
        <v>2484521</v>
      </c>
      <c r="H6" s="6">
        <v>45015.665729108798</v>
      </c>
      <c r="I6" t="str">
        <f t="shared" si="0"/>
        <v>Long Term</v>
      </c>
      <c r="J6">
        <f t="shared" si="1"/>
        <v>2061503</v>
      </c>
      <c r="K6">
        <f t="shared" si="2"/>
        <v>0.1</v>
      </c>
      <c r="L6">
        <f t="shared" si="3"/>
        <v>206150.30000000002</v>
      </c>
    </row>
    <row r="7" spans="1:12" x14ac:dyDescent="0.25">
      <c r="A7">
        <v>1006</v>
      </c>
      <c r="B7" t="s">
        <v>492</v>
      </c>
      <c r="C7">
        <v>922291</v>
      </c>
      <c r="D7">
        <v>7.24</v>
      </c>
      <c r="E7" s="2">
        <v>44178.957268518519</v>
      </c>
      <c r="F7" t="s">
        <v>12883</v>
      </c>
      <c r="G7">
        <v>922318</v>
      </c>
      <c r="H7" s="6">
        <v>45015.665729108798</v>
      </c>
      <c r="I7" t="str">
        <f t="shared" si="0"/>
        <v>Long Term</v>
      </c>
      <c r="J7">
        <f t="shared" si="1"/>
        <v>27</v>
      </c>
      <c r="K7">
        <f t="shared" si="2"/>
        <v>0</v>
      </c>
      <c r="L7">
        <f t="shared" si="3"/>
        <v>0</v>
      </c>
    </row>
    <row r="8" spans="1:12" x14ac:dyDescent="0.25">
      <c r="A8">
        <v>1007</v>
      </c>
      <c r="B8" t="s">
        <v>699</v>
      </c>
      <c r="C8">
        <v>726982</v>
      </c>
      <c r="D8">
        <v>6.26</v>
      </c>
      <c r="E8" s="2">
        <v>43529.483043981483</v>
      </c>
      <c r="F8" t="s">
        <v>12886</v>
      </c>
      <c r="G8">
        <v>3388765</v>
      </c>
      <c r="H8" s="6">
        <v>45015.665729108798</v>
      </c>
      <c r="I8" t="str">
        <f t="shared" si="0"/>
        <v>Long Term</v>
      </c>
      <c r="J8">
        <f t="shared" si="1"/>
        <v>2661783</v>
      </c>
      <c r="K8">
        <f t="shared" si="2"/>
        <v>0.1</v>
      </c>
      <c r="L8">
        <f t="shared" si="3"/>
        <v>266178.3</v>
      </c>
    </row>
    <row r="9" spans="1:12" x14ac:dyDescent="0.25">
      <c r="A9">
        <v>1008</v>
      </c>
      <c r="B9" t="s">
        <v>1578</v>
      </c>
      <c r="C9">
        <v>77994</v>
      </c>
      <c r="D9">
        <v>8.4700000000000006</v>
      </c>
      <c r="E9" s="2">
        <v>44425.732025462959</v>
      </c>
      <c r="F9" t="s">
        <v>12883</v>
      </c>
      <c r="G9">
        <v>5859213</v>
      </c>
      <c r="H9" s="6">
        <v>45015.665729108798</v>
      </c>
      <c r="I9" t="str">
        <f t="shared" si="0"/>
        <v>Long Term</v>
      </c>
      <c r="J9">
        <f t="shared" si="1"/>
        <v>5781219</v>
      </c>
      <c r="K9">
        <f t="shared" si="2"/>
        <v>0.1</v>
      </c>
      <c r="L9">
        <f t="shared" si="3"/>
        <v>578121.9</v>
      </c>
    </row>
    <row r="10" spans="1:12" x14ac:dyDescent="0.25">
      <c r="A10">
        <v>1009</v>
      </c>
      <c r="B10" t="s">
        <v>1018</v>
      </c>
      <c r="C10">
        <v>996815</v>
      </c>
      <c r="D10">
        <v>6.54</v>
      </c>
      <c r="E10" s="2">
        <v>44294.780706018522</v>
      </c>
      <c r="F10" t="s">
        <v>12883</v>
      </c>
      <c r="G10">
        <v>7745257</v>
      </c>
      <c r="H10" s="6">
        <v>45015.665729108798</v>
      </c>
      <c r="I10" t="str">
        <f t="shared" si="0"/>
        <v>Long Term</v>
      </c>
      <c r="J10">
        <f t="shared" si="1"/>
        <v>6748442</v>
      </c>
      <c r="K10">
        <f t="shared" si="2"/>
        <v>0.1</v>
      </c>
      <c r="L10">
        <f t="shared" si="3"/>
        <v>674844.20000000007</v>
      </c>
    </row>
    <row r="11" spans="1:12" x14ac:dyDescent="0.25">
      <c r="A11">
        <v>1010</v>
      </c>
      <c r="B11" t="s">
        <v>537</v>
      </c>
      <c r="C11">
        <v>866176</v>
      </c>
      <c r="D11">
        <v>6.31</v>
      </c>
      <c r="E11" s="2">
        <v>43701.595381944448</v>
      </c>
      <c r="F11" t="s">
        <v>12885</v>
      </c>
      <c r="G11">
        <v>2979607</v>
      </c>
      <c r="H11" s="6">
        <v>45015.665729108798</v>
      </c>
      <c r="I11" t="str">
        <f t="shared" si="0"/>
        <v>Long Term</v>
      </c>
      <c r="J11">
        <f t="shared" si="1"/>
        <v>2113431</v>
      </c>
      <c r="K11">
        <f t="shared" si="2"/>
        <v>0.1</v>
      </c>
      <c r="L11">
        <f t="shared" si="3"/>
        <v>211343.1</v>
      </c>
    </row>
    <row r="12" spans="1:12" x14ac:dyDescent="0.25">
      <c r="A12">
        <v>1011</v>
      </c>
      <c r="B12" t="s">
        <v>337</v>
      </c>
      <c r="C12">
        <v>359285</v>
      </c>
      <c r="D12">
        <v>7.22</v>
      </c>
      <c r="E12" s="2">
        <v>44473.34134259259</v>
      </c>
      <c r="F12" t="s">
        <v>12885</v>
      </c>
      <c r="G12">
        <v>3229059</v>
      </c>
      <c r="H12" s="6">
        <v>45015.665729108798</v>
      </c>
      <c r="I12" t="str">
        <f t="shared" si="0"/>
        <v>Long Term</v>
      </c>
      <c r="J12">
        <f t="shared" si="1"/>
        <v>2869774</v>
      </c>
      <c r="K12">
        <f t="shared" si="2"/>
        <v>0.1</v>
      </c>
      <c r="L12">
        <f t="shared" si="3"/>
        <v>286977.40000000002</v>
      </c>
    </row>
    <row r="13" spans="1:12" x14ac:dyDescent="0.25">
      <c r="A13">
        <v>1012</v>
      </c>
      <c r="B13" t="s">
        <v>1967</v>
      </c>
      <c r="C13">
        <v>730303</v>
      </c>
      <c r="D13">
        <v>5.4</v>
      </c>
      <c r="E13" s="2">
        <v>44484.528298611112</v>
      </c>
      <c r="F13" t="s">
        <v>12884</v>
      </c>
      <c r="G13">
        <v>9209025</v>
      </c>
      <c r="H13" s="6">
        <v>45015.665729108798</v>
      </c>
      <c r="I13" t="str">
        <f t="shared" si="0"/>
        <v>Long Term</v>
      </c>
      <c r="J13">
        <f t="shared" si="1"/>
        <v>8478722</v>
      </c>
      <c r="K13">
        <f t="shared" si="2"/>
        <v>0.1</v>
      </c>
      <c r="L13">
        <f t="shared" si="3"/>
        <v>847872.20000000007</v>
      </c>
    </row>
    <row r="14" spans="1:12" x14ac:dyDescent="0.25">
      <c r="A14">
        <v>1013</v>
      </c>
      <c r="B14" t="s">
        <v>356</v>
      </c>
      <c r="C14">
        <v>693991</v>
      </c>
      <c r="D14">
        <v>8.1300000000000008</v>
      </c>
      <c r="E14" s="2">
        <v>43547.515543981477</v>
      </c>
      <c r="F14" t="s">
        <v>12884</v>
      </c>
      <c r="G14">
        <v>1668505</v>
      </c>
      <c r="H14" s="6">
        <v>45015.665729108798</v>
      </c>
      <c r="I14" t="str">
        <f t="shared" si="0"/>
        <v>Long Term</v>
      </c>
      <c r="J14">
        <f t="shared" si="1"/>
        <v>974514</v>
      </c>
      <c r="K14">
        <f t="shared" si="2"/>
        <v>0.1</v>
      </c>
      <c r="L14">
        <f t="shared" si="3"/>
        <v>97451.400000000009</v>
      </c>
    </row>
    <row r="15" spans="1:12" x14ac:dyDescent="0.25">
      <c r="A15">
        <v>1014</v>
      </c>
      <c r="B15" t="s">
        <v>1006</v>
      </c>
      <c r="C15">
        <v>546384</v>
      </c>
      <c r="D15">
        <v>7.44</v>
      </c>
      <c r="E15" s="2">
        <v>43992.599861111114</v>
      </c>
      <c r="F15" t="s">
        <v>12884</v>
      </c>
      <c r="G15">
        <v>3203121</v>
      </c>
      <c r="H15" s="6">
        <v>45015.665729108798</v>
      </c>
      <c r="I15" t="str">
        <f t="shared" si="0"/>
        <v>Long Term</v>
      </c>
      <c r="J15">
        <f t="shared" si="1"/>
        <v>2656737</v>
      </c>
      <c r="K15">
        <f t="shared" si="2"/>
        <v>0.1</v>
      </c>
      <c r="L15">
        <f t="shared" si="3"/>
        <v>265673.7</v>
      </c>
    </row>
    <row r="16" spans="1:12" x14ac:dyDescent="0.25">
      <c r="A16">
        <v>1015</v>
      </c>
      <c r="B16" t="s">
        <v>2752</v>
      </c>
      <c r="C16">
        <v>617810</v>
      </c>
      <c r="D16">
        <v>5.79</v>
      </c>
      <c r="E16" s="2">
        <v>44249.245486111111</v>
      </c>
      <c r="F16" t="s">
        <v>12888</v>
      </c>
      <c r="G16">
        <v>7181690</v>
      </c>
      <c r="H16" s="6">
        <v>45015.665729108798</v>
      </c>
      <c r="I16" t="str">
        <f t="shared" si="0"/>
        <v>Long Term</v>
      </c>
      <c r="J16">
        <f t="shared" si="1"/>
        <v>6563880</v>
      </c>
      <c r="K16">
        <f t="shared" si="2"/>
        <v>0.1</v>
      </c>
      <c r="L16">
        <f t="shared" si="3"/>
        <v>656388</v>
      </c>
    </row>
    <row r="17" spans="1:12" x14ac:dyDescent="0.25">
      <c r="A17">
        <v>1016</v>
      </c>
      <c r="B17" t="s">
        <v>568</v>
      </c>
      <c r="C17">
        <v>107515</v>
      </c>
      <c r="D17">
        <v>6.63</v>
      </c>
      <c r="E17" s="2">
        <v>43424.012071759258</v>
      </c>
      <c r="F17" t="s">
        <v>12887</v>
      </c>
      <c r="G17">
        <v>835783</v>
      </c>
      <c r="H17" s="6">
        <v>45015.665729108798</v>
      </c>
      <c r="I17" t="str">
        <f t="shared" si="0"/>
        <v>Long Term</v>
      </c>
      <c r="J17">
        <f t="shared" si="1"/>
        <v>728268</v>
      </c>
      <c r="K17">
        <f t="shared" si="2"/>
        <v>0.1</v>
      </c>
      <c r="L17">
        <f t="shared" si="3"/>
        <v>72826.8</v>
      </c>
    </row>
    <row r="18" spans="1:12" x14ac:dyDescent="0.25">
      <c r="A18">
        <v>1017</v>
      </c>
      <c r="B18" t="s">
        <v>1865</v>
      </c>
      <c r="C18">
        <v>157550</v>
      </c>
      <c r="D18">
        <v>7.83</v>
      </c>
      <c r="E18" s="2">
        <v>44874.118101851847</v>
      </c>
      <c r="F18" t="s">
        <v>12886</v>
      </c>
      <c r="G18">
        <v>1571646</v>
      </c>
      <c r="H18" s="6">
        <v>45015.665729108798</v>
      </c>
      <c r="I18" t="str">
        <f t="shared" si="0"/>
        <v>Short Term</v>
      </c>
      <c r="J18">
        <f t="shared" si="1"/>
        <v>1414096</v>
      </c>
      <c r="K18">
        <f t="shared" si="2"/>
        <v>0.15</v>
      </c>
      <c r="L18">
        <f t="shared" si="3"/>
        <v>212114.4</v>
      </c>
    </row>
    <row r="19" spans="1:12" x14ac:dyDescent="0.25">
      <c r="A19">
        <v>1018</v>
      </c>
      <c r="B19" t="s">
        <v>644</v>
      </c>
      <c r="C19">
        <v>616788</v>
      </c>
      <c r="D19">
        <v>8.1300000000000008</v>
      </c>
      <c r="E19" s="2">
        <v>44714.784618055557</v>
      </c>
      <c r="F19" t="s">
        <v>12888</v>
      </c>
      <c r="G19">
        <v>1000056</v>
      </c>
      <c r="H19" s="6">
        <v>45015.665729108798</v>
      </c>
      <c r="I19" t="str">
        <f t="shared" si="0"/>
        <v>Short Term</v>
      </c>
      <c r="J19">
        <f t="shared" si="1"/>
        <v>383268</v>
      </c>
      <c r="K19">
        <f t="shared" si="2"/>
        <v>0.15</v>
      </c>
      <c r="L19">
        <f t="shared" si="3"/>
        <v>57490.2</v>
      </c>
    </row>
    <row r="20" spans="1:12" x14ac:dyDescent="0.25">
      <c r="A20">
        <v>1019</v>
      </c>
      <c r="B20" t="s">
        <v>3047</v>
      </c>
      <c r="C20">
        <v>181129</v>
      </c>
      <c r="D20">
        <v>6.55</v>
      </c>
      <c r="E20" s="2">
        <v>43468.496365740742</v>
      </c>
      <c r="F20" t="s">
        <v>12885</v>
      </c>
      <c r="G20">
        <v>3694216</v>
      </c>
      <c r="H20" s="6">
        <v>45015.665729108798</v>
      </c>
      <c r="I20" t="str">
        <f t="shared" si="0"/>
        <v>Long Term</v>
      </c>
      <c r="J20">
        <f t="shared" si="1"/>
        <v>3513087</v>
      </c>
      <c r="K20">
        <f t="shared" si="2"/>
        <v>0.1</v>
      </c>
      <c r="L20">
        <f t="shared" si="3"/>
        <v>351308.7</v>
      </c>
    </row>
    <row r="21" spans="1:12" x14ac:dyDescent="0.25">
      <c r="A21">
        <v>1020</v>
      </c>
      <c r="B21" t="s">
        <v>125</v>
      </c>
      <c r="C21">
        <v>411529</v>
      </c>
      <c r="D21">
        <v>8.56</v>
      </c>
      <c r="E21" s="2">
        <v>44541.108541666668</v>
      </c>
      <c r="F21" t="s">
        <v>12888</v>
      </c>
      <c r="G21">
        <v>7982797</v>
      </c>
      <c r="H21" s="6">
        <v>45015.665729108798</v>
      </c>
      <c r="I21" t="str">
        <f t="shared" si="0"/>
        <v>Long Term</v>
      </c>
      <c r="J21">
        <f t="shared" si="1"/>
        <v>7571268</v>
      </c>
      <c r="K21">
        <f t="shared" si="2"/>
        <v>0.1</v>
      </c>
      <c r="L21">
        <f t="shared" si="3"/>
        <v>757126.8</v>
      </c>
    </row>
    <row r="22" spans="1:12" x14ac:dyDescent="0.25">
      <c r="A22">
        <v>1021</v>
      </c>
      <c r="B22" t="s">
        <v>244</v>
      </c>
      <c r="C22">
        <v>431956</v>
      </c>
      <c r="D22">
        <v>6.85</v>
      </c>
      <c r="E22" s="2">
        <v>43672.943969907406</v>
      </c>
      <c r="F22" t="s">
        <v>12883</v>
      </c>
      <c r="G22">
        <v>509953</v>
      </c>
      <c r="H22" s="6">
        <v>45015.665729108798</v>
      </c>
      <c r="I22" t="str">
        <f t="shared" si="0"/>
        <v>Long Term</v>
      </c>
      <c r="J22">
        <f t="shared" si="1"/>
        <v>77997</v>
      </c>
      <c r="K22">
        <f t="shared" si="2"/>
        <v>0</v>
      </c>
      <c r="L22">
        <f t="shared" si="3"/>
        <v>0</v>
      </c>
    </row>
    <row r="23" spans="1:12" x14ac:dyDescent="0.25">
      <c r="A23">
        <v>1022</v>
      </c>
      <c r="B23" t="s">
        <v>666</v>
      </c>
      <c r="C23">
        <v>848309</v>
      </c>
      <c r="D23">
        <v>6.28</v>
      </c>
      <c r="E23" s="2">
        <v>44294.501064814824</v>
      </c>
      <c r="F23" t="s">
        <v>12887</v>
      </c>
      <c r="G23">
        <v>2069286</v>
      </c>
      <c r="H23" s="6">
        <v>45015.665729108798</v>
      </c>
      <c r="I23" t="str">
        <f t="shared" si="0"/>
        <v>Long Term</v>
      </c>
      <c r="J23">
        <f t="shared" si="1"/>
        <v>1220977</v>
      </c>
      <c r="K23">
        <f t="shared" si="2"/>
        <v>0.1</v>
      </c>
      <c r="L23">
        <f t="shared" si="3"/>
        <v>122097.70000000001</v>
      </c>
    </row>
    <row r="24" spans="1:12" x14ac:dyDescent="0.25">
      <c r="A24">
        <v>1023</v>
      </c>
      <c r="B24" t="s">
        <v>1122</v>
      </c>
      <c r="C24">
        <v>55318</v>
      </c>
      <c r="D24">
        <v>5.73</v>
      </c>
      <c r="E24" s="2">
        <v>44413.080694444441</v>
      </c>
      <c r="F24" t="s">
        <v>12888</v>
      </c>
      <c r="G24">
        <v>9320413</v>
      </c>
      <c r="H24" s="6">
        <v>45015.665729108798</v>
      </c>
      <c r="I24" t="str">
        <f t="shared" si="0"/>
        <v>Long Term</v>
      </c>
      <c r="J24">
        <f t="shared" si="1"/>
        <v>9265095</v>
      </c>
      <c r="K24">
        <f t="shared" si="2"/>
        <v>0.1</v>
      </c>
      <c r="L24">
        <f t="shared" si="3"/>
        <v>926509.5</v>
      </c>
    </row>
    <row r="25" spans="1:12" x14ac:dyDescent="0.25">
      <c r="A25">
        <v>1024</v>
      </c>
      <c r="B25" t="s">
        <v>951</v>
      </c>
      <c r="C25">
        <v>221799</v>
      </c>
      <c r="D25">
        <v>8.6</v>
      </c>
      <c r="E25" s="2">
        <v>44596.13722222222</v>
      </c>
      <c r="F25" t="s">
        <v>12886</v>
      </c>
      <c r="G25">
        <v>9230852</v>
      </c>
      <c r="H25" s="6">
        <v>45015.665729108798</v>
      </c>
      <c r="I25" t="str">
        <f t="shared" si="0"/>
        <v>Long Term</v>
      </c>
      <c r="J25">
        <f t="shared" si="1"/>
        <v>9009053</v>
      </c>
      <c r="K25">
        <f t="shared" si="2"/>
        <v>0.1</v>
      </c>
      <c r="L25">
        <f t="shared" si="3"/>
        <v>900905.3</v>
      </c>
    </row>
    <row r="26" spans="1:12" x14ac:dyDescent="0.25">
      <c r="A26">
        <v>1025</v>
      </c>
      <c r="B26" t="s">
        <v>440</v>
      </c>
      <c r="C26">
        <v>931468</v>
      </c>
      <c r="D26">
        <v>7.64</v>
      </c>
      <c r="E26" s="2">
        <v>43917.264814814807</v>
      </c>
      <c r="F26" t="s">
        <v>12883</v>
      </c>
      <c r="G26">
        <v>9073155</v>
      </c>
      <c r="H26" s="6">
        <v>45015.665729108798</v>
      </c>
      <c r="I26" t="str">
        <f t="shared" si="0"/>
        <v>Long Term</v>
      </c>
      <c r="J26">
        <f t="shared" si="1"/>
        <v>8141687</v>
      </c>
      <c r="K26">
        <f t="shared" si="2"/>
        <v>0.1</v>
      </c>
      <c r="L26">
        <f t="shared" si="3"/>
        <v>814168.70000000007</v>
      </c>
    </row>
    <row r="27" spans="1:12" x14ac:dyDescent="0.25">
      <c r="A27">
        <v>1026</v>
      </c>
      <c r="B27" t="s">
        <v>1086</v>
      </c>
      <c r="C27">
        <v>193921</v>
      </c>
      <c r="D27">
        <v>8.6</v>
      </c>
      <c r="E27" s="2">
        <v>43997.693738425929</v>
      </c>
      <c r="F27" t="s">
        <v>12883</v>
      </c>
      <c r="G27">
        <v>5921077</v>
      </c>
      <c r="H27" s="6">
        <v>45015.665729108798</v>
      </c>
      <c r="I27" t="str">
        <f t="shared" si="0"/>
        <v>Long Term</v>
      </c>
      <c r="J27">
        <f t="shared" si="1"/>
        <v>5727156</v>
      </c>
      <c r="K27">
        <f t="shared" si="2"/>
        <v>0.1</v>
      </c>
      <c r="L27">
        <f t="shared" si="3"/>
        <v>572715.6</v>
      </c>
    </row>
    <row r="28" spans="1:12" x14ac:dyDescent="0.25">
      <c r="A28">
        <v>1027</v>
      </c>
      <c r="B28" t="s">
        <v>1231</v>
      </c>
      <c r="C28">
        <v>788607</v>
      </c>
      <c r="D28">
        <v>7.76</v>
      </c>
      <c r="E28" s="2">
        <v>44167.069178240738</v>
      </c>
      <c r="F28" t="s">
        <v>12883</v>
      </c>
      <c r="G28">
        <v>2212764</v>
      </c>
      <c r="H28" s="6">
        <v>45015.665729108798</v>
      </c>
      <c r="I28" t="str">
        <f t="shared" si="0"/>
        <v>Long Term</v>
      </c>
      <c r="J28">
        <f t="shared" si="1"/>
        <v>1424157</v>
      </c>
      <c r="K28">
        <f t="shared" si="2"/>
        <v>0.1</v>
      </c>
      <c r="L28">
        <f t="shared" si="3"/>
        <v>142415.70000000001</v>
      </c>
    </row>
    <row r="29" spans="1:12" x14ac:dyDescent="0.25">
      <c r="A29">
        <v>1028</v>
      </c>
      <c r="B29" t="s">
        <v>598</v>
      </c>
      <c r="C29">
        <v>523954</v>
      </c>
      <c r="D29">
        <v>8.64</v>
      </c>
      <c r="E29" s="2">
        <v>44628.794189814813</v>
      </c>
      <c r="F29" t="s">
        <v>12886</v>
      </c>
      <c r="G29">
        <v>1522300</v>
      </c>
      <c r="H29" s="6">
        <v>45015.665729108798</v>
      </c>
      <c r="I29" t="str">
        <f t="shared" si="0"/>
        <v>Long Term</v>
      </c>
      <c r="J29">
        <f t="shared" si="1"/>
        <v>998346</v>
      </c>
      <c r="K29">
        <f t="shared" si="2"/>
        <v>0.1</v>
      </c>
      <c r="L29">
        <f t="shared" si="3"/>
        <v>99834.6</v>
      </c>
    </row>
    <row r="30" spans="1:12" x14ac:dyDescent="0.25">
      <c r="A30">
        <v>1029</v>
      </c>
      <c r="B30" t="s">
        <v>2186</v>
      </c>
      <c r="C30">
        <v>363557</v>
      </c>
      <c r="D30">
        <v>5.41</v>
      </c>
      <c r="E30" s="2">
        <v>43521.981064814812</v>
      </c>
      <c r="F30" t="s">
        <v>12888</v>
      </c>
      <c r="G30">
        <v>2432298</v>
      </c>
      <c r="H30" s="6">
        <v>45015.665729108798</v>
      </c>
      <c r="I30" t="str">
        <f t="shared" si="0"/>
        <v>Long Term</v>
      </c>
      <c r="J30">
        <f t="shared" si="1"/>
        <v>2068741</v>
      </c>
      <c r="K30">
        <f t="shared" si="2"/>
        <v>0.1</v>
      </c>
      <c r="L30">
        <f t="shared" si="3"/>
        <v>206874.1</v>
      </c>
    </row>
    <row r="31" spans="1:12" x14ac:dyDescent="0.25">
      <c r="A31">
        <v>1030</v>
      </c>
      <c r="B31" t="s">
        <v>1177</v>
      </c>
      <c r="C31">
        <v>404217</v>
      </c>
      <c r="D31">
        <v>8.3000000000000007</v>
      </c>
      <c r="E31" s="2">
        <v>43734.40247685185</v>
      </c>
      <c r="F31" t="s">
        <v>12887</v>
      </c>
      <c r="G31">
        <v>7254015</v>
      </c>
      <c r="H31" s="6">
        <v>45015.665729108798</v>
      </c>
      <c r="I31" t="str">
        <f t="shared" si="0"/>
        <v>Long Term</v>
      </c>
      <c r="J31">
        <f t="shared" si="1"/>
        <v>6849798</v>
      </c>
      <c r="K31">
        <f t="shared" si="2"/>
        <v>0.1</v>
      </c>
      <c r="L31">
        <f t="shared" si="3"/>
        <v>684979.8</v>
      </c>
    </row>
    <row r="32" spans="1:12" x14ac:dyDescent="0.25">
      <c r="A32">
        <v>1031</v>
      </c>
      <c r="B32" t="s">
        <v>897</v>
      </c>
      <c r="C32">
        <v>925899</v>
      </c>
      <c r="D32">
        <v>6.26</v>
      </c>
      <c r="E32" s="2">
        <v>44035.315428240741</v>
      </c>
      <c r="F32" t="s">
        <v>12887</v>
      </c>
      <c r="G32">
        <v>1459241</v>
      </c>
      <c r="H32" s="6">
        <v>45015.665729108798</v>
      </c>
      <c r="I32" t="str">
        <f t="shared" si="0"/>
        <v>Long Term</v>
      </c>
      <c r="J32">
        <f t="shared" si="1"/>
        <v>533342</v>
      </c>
      <c r="K32">
        <f t="shared" si="2"/>
        <v>0.1</v>
      </c>
      <c r="L32">
        <f t="shared" si="3"/>
        <v>53334.200000000004</v>
      </c>
    </row>
    <row r="33" spans="1:12" x14ac:dyDescent="0.25">
      <c r="A33">
        <v>1032</v>
      </c>
      <c r="B33" t="s">
        <v>251</v>
      </c>
      <c r="C33">
        <v>226351</v>
      </c>
      <c r="D33">
        <v>8.5299999999999994</v>
      </c>
      <c r="E33" s="2">
        <v>43725.307627314818</v>
      </c>
      <c r="F33" t="s">
        <v>12886</v>
      </c>
      <c r="G33">
        <v>7459771</v>
      </c>
      <c r="H33" s="6">
        <v>45015.665729108798</v>
      </c>
      <c r="I33" t="str">
        <f t="shared" si="0"/>
        <v>Long Term</v>
      </c>
      <c r="J33">
        <f t="shared" si="1"/>
        <v>7233420</v>
      </c>
      <c r="K33">
        <f t="shared" si="2"/>
        <v>0.1</v>
      </c>
      <c r="L33">
        <f t="shared" si="3"/>
        <v>723342</v>
      </c>
    </row>
    <row r="34" spans="1:12" x14ac:dyDescent="0.25">
      <c r="A34">
        <v>1033</v>
      </c>
      <c r="B34" t="s">
        <v>875</v>
      </c>
      <c r="C34">
        <v>734328</v>
      </c>
      <c r="D34">
        <v>6.48</v>
      </c>
      <c r="E34" s="2">
        <v>44808.403067129628</v>
      </c>
      <c r="F34" t="s">
        <v>12884</v>
      </c>
      <c r="G34">
        <v>2903379</v>
      </c>
      <c r="H34" s="6">
        <v>45015.665729108798</v>
      </c>
      <c r="I34" t="str">
        <f t="shared" si="0"/>
        <v>Short Term</v>
      </c>
      <c r="J34">
        <f t="shared" si="1"/>
        <v>2169051</v>
      </c>
      <c r="K34">
        <f t="shared" si="2"/>
        <v>0.15</v>
      </c>
      <c r="L34">
        <f t="shared" si="3"/>
        <v>325357.64999999997</v>
      </c>
    </row>
    <row r="35" spans="1:12" x14ac:dyDescent="0.25">
      <c r="A35">
        <v>1034</v>
      </c>
      <c r="B35" t="s">
        <v>1308</v>
      </c>
      <c r="C35">
        <v>453184</v>
      </c>
      <c r="D35">
        <v>8.11</v>
      </c>
      <c r="E35" s="2">
        <v>43879.148263888892</v>
      </c>
      <c r="F35" t="s">
        <v>12888</v>
      </c>
      <c r="G35">
        <v>2254921</v>
      </c>
      <c r="H35" s="6">
        <v>45015.665729108798</v>
      </c>
      <c r="I35" t="str">
        <f t="shared" si="0"/>
        <v>Long Term</v>
      </c>
      <c r="J35">
        <f t="shared" si="1"/>
        <v>1801737</v>
      </c>
      <c r="K35">
        <f t="shared" si="2"/>
        <v>0.1</v>
      </c>
      <c r="L35">
        <f t="shared" si="3"/>
        <v>180173.7</v>
      </c>
    </row>
    <row r="36" spans="1:12" x14ac:dyDescent="0.25">
      <c r="A36">
        <v>1035</v>
      </c>
      <c r="B36" t="s">
        <v>1781</v>
      </c>
      <c r="C36">
        <v>918000</v>
      </c>
      <c r="D36">
        <v>6.84</v>
      </c>
      <c r="E36" s="2">
        <v>43538.607858796298</v>
      </c>
      <c r="F36" t="s">
        <v>12883</v>
      </c>
      <c r="G36">
        <v>1636318</v>
      </c>
      <c r="H36" s="6">
        <v>45015.665729108798</v>
      </c>
      <c r="I36" t="str">
        <f t="shared" si="0"/>
        <v>Long Term</v>
      </c>
      <c r="J36">
        <f t="shared" si="1"/>
        <v>718318</v>
      </c>
      <c r="K36">
        <f t="shared" si="2"/>
        <v>0.1</v>
      </c>
      <c r="L36">
        <f t="shared" si="3"/>
        <v>71831.8</v>
      </c>
    </row>
    <row r="37" spans="1:12" x14ac:dyDescent="0.25">
      <c r="A37">
        <v>1036</v>
      </c>
      <c r="B37" t="s">
        <v>981</v>
      </c>
      <c r="C37">
        <v>673988</v>
      </c>
      <c r="D37">
        <v>6.43</v>
      </c>
      <c r="E37" s="2">
        <v>43867.917650462958</v>
      </c>
      <c r="F37" t="s">
        <v>12883</v>
      </c>
      <c r="G37">
        <v>1581636</v>
      </c>
      <c r="H37" s="6">
        <v>45015.665729108798</v>
      </c>
      <c r="I37" t="str">
        <f t="shared" si="0"/>
        <v>Long Term</v>
      </c>
      <c r="J37">
        <f t="shared" si="1"/>
        <v>907648</v>
      </c>
      <c r="K37">
        <f t="shared" si="2"/>
        <v>0.1</v>
      </c>
      <c r="L37">
        <f t="shared" si="3"/>
        <v>90764.800000000003</v>
      </c>
    </row>
    <row r="38" spans="1:12" x14ac:dyDescent="0.25">
      <c r="A38">
        <v>1037</v>
      </c>
      <c r="B38" t="s">
        <v>1125</v>
      </c>
      <c r="C38">
        <v>20366</v>
      </c>
      <c r="D38">
        <v>6.1</v>
      </c>
      <c r="E38" s="2">
        <v>43797.838553240741</v>
      </c>
      <c r="F38" t="s">
        <v>12888</v>
      </c>
      <c r="G38">
        <v>2817651</v>
      </c>
      <c r="H38" s="6">
        <v>45015.665729108798</v>
      </c>
      <c r="I38" t="str">
        <f t="shared" si="0"/>
        <v>Long Term</v>
      </c>
      <c r="J38">
        <f t="shared" si="1"/>
        <v>2797285</v>
      </c>
      <c r="K38">
        <f t="shared" si="2"/>
        <v>0.1</v>
      </c>
      <c r="L38">
        <f t="shared" si="3"/>
        <v>279728.5</v>
      </c>
    </row>
    <row r="39" spans="1:12" x14ac:dyDescent="0.25">
      <c r="A39">
        <v>1038</v>
      </c>
      <c r="B39" t="s">
        <v>166</v>
      </c>
      <c r="C39">
        <v>863897</v>
      </c>
      <c r="D39">
        <v>8.61</v>
      </c>
      <c r="E39" s="2">
        <v>43542.1481712963</v>
      </c>
      <c r="F39" t="s">
        <v>12886</v>
      </c>
      <c r="G39">
        <v>3049053</v>
      </c>
      <c r="H39" s="6">
        <v>45015.665729108798</v>
      </c>
      <c r="I39" t="str">
        <f t="shared" si="0"/>
        <v>Long Term</v>
      </c>
      <c r="J39">
        <f t="shared" si="1"/>
        <v>2185156</v>
      </c>
      <c r="K39">
        <f t="shared" si="2"/>
        <v>0.1</v>
      </c>
      <c r="L39">
        <f t="shared" si="3"/>
        <v>218515.6</v>
      </c>
    </row>
    <row r="40" spans="1:12" x14ac:dyDescent="0.25">
      <c r="A40">
        <v>1039</v>
      </c>
      <c r="B40" t="s">
        <v>1344</v>
      </c>
      <c r="C40">
        <v>952438</v>
      </c>
      <c r="D40">
        <v>5.41</v>
      </c>
      <c r="E40" s="2">
        <v>43527.538611111107</v>
      </c>
      <c r="F40" t="s">
        <v>12885</v>
      </c>
      <c r="G40">
        <v>7649298</v>
      </c>
      <c r="H40" s="6">
        <v>45015.665729108798</v>
      </c>
      <c r="I40" t="str">
        <f t="shared" si="0"/>
        <v>Long Term</v>
      </c>
      <c r="J40">
        <f t="shared" si="1"/>
        <v>6696860</v>
      </c>
      <c r="K40">
        <f t="shared" si="2"/>
        <v>0.1</v>
      </c>
      <c r="L40">
        <f t="shared" si="3"/>
        <v>669686</v>
      </c>
    </row>
    <row r="41" spans="1:12" x14ac:dyDescent="0.25">
      <c r="A41">
        <v>1040</v>
      </c>
      <c r="B41" t="s">
        <v>218</v>
      </c>
      <c r="C41">
        <v>940229</v>
      </c>
      <c r="D41">
        <v>5.84</v>
      </c>
      <c r="E41" s="2">
        <v>44986.451678240737</v>
      </c>
      <c r="F41" t="s">
        <v>12887</v>
      </c>
      <c r="G41">
        <v>8681230</v>
      </c>
      <c r="H41" s="6">
        <v>45015.665729108798</v>
      </c>
      <c r="I41" t="str">
        <f t="shared" si="0"/>
        <v>Short Term</v>
      </c>
      <c r="J41">
        <f t="shared" si="1"/>
        <v>7741001</v>
      </c>
      <c r="K41">
        <f t="shared" si="2"/>
        <v>0.15</v>
      </c>
      <c r="L41">
        <f t="shared" si="3"/>
        <v>1161150.1499999999</v>
      </c>
    </row>
    <row r="42" spans="1:12" x14ac:dyDescent="0.25">
      <c r="A42">
        <v>1041</v>
      </c>
      <c r="B42" t="s">
        <v>674</v>
      </c>
      <c r="C42">
        <v>332256</v>
      </c>
      <c r="D42">
        <v>5.76</v>
      </c>
      <c r="E42" s="2">
        <v>44679.862129629633</v>
      </c>
      <c r="F42" t="s">
        <v>12884</v>
      </c>
      <c r="G42">
        <v>4978669</v>
      </c>
      <c r="H42" s="6">
        <v>45015.665729108798</v>
      </c>
      <c r="I42" t="str">
        <f t="shared" si="0"/>
        <v>Short Term</v>
      </c>
      <c r="J42">
        <f t="shared" si="1"/>
        <v>4646413</v>
      </c>
      <c r="K42">
        <f t="shared" si="2"/>
        <v>0.15</v>
      </c>
      <c r="L42">
        <f t="shared" si="3"/>
        <v>696961.95</v>
      </c>
    </row>
    <row r="43" spans="1:12" x14ac:dyDescent="0.25">
      <c r="A43">
        <v>1042</v>
      </c>
      <c r="B43" t="s">
        <v>957</v>
      </c>
      <c r="C43">
        <v>682679</v>
      </c>
      <c r="D43">
        <v>8.25</v>
      </c>
      <c r="E43" s="2">
        <v>44060.637245370373</v>
      </c>
      <c r="F43" t="s">
        <v>12884</v>
      </c>
      <c r="G43">
        <v>6404992</v>
      </c>
      <c r="H43" s="6">
        <v>45015.665729108798</v>
      </c>
      <c r="I43" t="str">
        <f t="shared" si="0"/>
        <v>Long Term</v>
      </c>
      <c r="J43">
        <f t="shared" si="1"/>
        <v>5722313</v>
      </c>
      <c r="K43">
        <f t="shared" si="2"/>
        <v>0.1</v>
      </c>
      <c r="L43">
        <f t="shared" si="3"/>
        <v>572231.30000000005</v>
      </c>
    </row>
    <row r="44" spans="1:12" x14ac:dyDescent="0.25">
      <c r="A44">
        <v>1043</v>
      </c>
      <c r="B44" t="s">
        <v>124</v>
      </c>
      <c r="C44">
        <v>315788</v>
      </c>
      <c r="D44">
        <v>8.32</v>
      </c>
      <c r="E44" s="2">
        <v>43660.429085648153</v>
      </c>
      <c r="F44" t="s">
        <v>12883</v>
      </c>
      <c r="G44">
        <v>1740051</v>
      </c>
      <c r="H44" s="6">
        <v>45015.665729108798</v>
      </c>
      <c r="I44" t="str">
        <f t="shared" si="0"/>
        <v>Long Term</v>
      </c>
      <c r="J44">
        <f t="shared" si="1"/>
        <v>1424263</v>
      </c>
      <c r="K44">
        <f t="shared" si="2"/>
        <v>0.1</v>
      </c>
      <c r="L44">
        <f t="shared" si="3"/>
        <v>142426.30000000002</v>
      </c>
    </row>
    <row r="45" spans="1:12" x14ac:dyDescent="0.25">
      <c r="A45">
        <v>1044</v>
      </c>
      <c r="B45" t="s">
        <v>2592</v>
      </c>
      <c r="C45">
        <v>928033</v>
      </c>
      <c r="D45">
        <v>8.9</v>
      </c>
      <c r="E45" s="2">
        <v>43475.620729166672</v>
      </c>
      <c r="F45" t="s">
        <v>12884</v>
      </c>
      <c r="G45">
        <v>7927715</v>
      </c>
      <c r="H45" s="6">
        <v>45015.665729108798</v>
      </c>
      <c r="I45" t="str">
        <f t="shared" si="0"/>
        <v>Long Term</v>
      </c>
      <c r="J45">
        <f t="shared" si="1"/>
        <v>6999682</v>
      </c>
      <c r="K45">
        <f t="shared" si="2"/>
        <v>0.1</v>
      </c>
      <c r="L45">
        <f t="shared" si="3"/>
        <v>699968.20000000007</v>
      </c>
    </row>
    <row r="46" spans="1:12" x14ac:dyDescent="0.25">
      <c r="A46">
        <v>1045</v>
      </c>
      <c r="B46" t="s">
        <v>982</v>
      </c>
      <c r="C46">
        <v>792169</v>
      </c>
      <c r="D46">
        <v>7.58</v>
      </c>
      <c r="E46" s="2">
        <v>44773.517939814818</v>
      </c>
      <c r="F46" t="s">
        <v>12887</v>
      </c>
      <c r="G46">
        <v>3337338</v>
      </c>
      <c r="H46" s="6">
        <v>45015.665729108798</v>
      </c>
      <c r="I46" t="str">
        <f t="shared" si="0"/>
        <v>Short Term</v>
      </c>
      <c r="J46">
        <f t="shared" si="1"/>
        <v>2545169</v>
      </c>
      <c r="K46">
        <f t="shared" si="2"/>
        <v>0.15</v>
      </c>
      <c r="L46">
        <f t="shared" si="3"/>
        <v>381775.35</v>
      </c>
    </row>
    <row r="47" spans="1:12" x14ac:dyDescent="0.25">
      <c r="A47">
        <v>1046</v>
      </c>
      <c r="B47" t="s">
        <v>915</v>
      </c>
      <c r="C47">
        <v>50403</v>
      </c>
      <c r="D47">
        <v>8.59</v>
      </c>
      <c r="E47" s="2">
        <v>44654.064467592587</v>
      </c>
      <c r="F47" t="s">
        <v>12888</v>
      </c>
      <c r="G47">
        <v>3956135</v>
      </c>
      <c r="H47" s="6">
        <v>45015.665729108798</v>
      </c>
      <c r="I47" t="str">
        <f t="shared" si="0"/>
        <v>Short Term</v>
      </c>
      <c r="J47">
        <f t="shared" si="1"/>
        <v>3905732</v>
      </c>
      <c r="K47">
        <f t="shared" si="2"/>
        <v>0.15</v>
      </c>
      <c r="L47">
        <f t="shared" si="3"/>
        <v>585859.79999999993</v>
      </c>
    </row>
    <row r="48" spans="1:12" x14ac:dyDescent="0.25">
      <c r="A48">
        <v>1047</v>
      </c>
      <c r="B48" t="s">
        <v>362</v>
      </c>
      <c r="C48">
        <v>358708</v>
      </c>
      <c r="D48">
        <v>5.89</v>
      </c>
      <c r="E48" s="2">
        <v>44635.320081018523</v>
      </c>
      <c r="F48" t="s">
        <v>12884</v>
      </c>
      <c r="G48">
        <v>1828485</v>
      </c>
      <c r="H48" s="6">
        <v>45015.665729108798</v>
      </c>
      <c r="I48" t="str">
        <f t="shared" si="0"/>
        <v>Long Term</v>
      </c>
      <c r="J48">
        <f t="shared" si="1"/>
        <v>1469777</v>
      </c>
      <c r="K48">
        <f t="shared" si="2"/>
        <v>0.1</v>
      </c>
      <c r="L48">
        <f t="shared" si="3"/>
        <v>146977.70000000001</v>
      </c>
    </row>
    <row r="49" spans="1:12" x14ac:dyDescent="0.25">
      <c r="A49">
        <v>1048</v>
      </c>
      <c r="B49" t="s">
        <v>860</v>
      </c>
      <c r="C49">
        <v>213949</v>
      </c>
      <c r="D49">
        <v>5.14</v>
      </c>
      <c r="E49" s="2">
        <v>44149.096770833326</v>
      </c>
      <c r="F49" t="s">
        <v>12887</v>
      </c>
      <c r="G49">
        <v>4853490</v>
      </c>
      <c r="H49" s="6">
        <v>45015.665729108798</v>
      </c>
      <c r="I49" t="str">
        <f t="shared" si="0"/>
        <v>Long Term</v>
      </c>
      <c r="J49">
        <f t="shared" si="1"/>
        <v>4639541</v>
      </c>
      <c r="K49">
        <f t="shared" si="2"/>
        <v>0.1</v>
      </c>
      <c r="L49">
        <f t="shared" si="3"/>
        <v>463954.10000000003</v>
      </c>
    </row>
    <row r="50" spans="1:12" x14ac:dyDescent="0.25">
      <c r="A50">
        <v>1049</v>
      </c>
      <c r="B50" t="s">
        <v>447</v>
      </c>
      <c r="C50">
        <v>856613</v>
      </c>
      <c r="D50">
        <v>6.99</v>
      </c>
      <c r="E50" s="2">
        <v>44754.256736111107</v>
      </c>
      <c r="F50" t="s">
        <v>12883</v>
      </c>
      <c r="G50">
        <v>1653564</v>
      </c>
      <c r="H50" s="6">
        <v>45015.665729108798</v>
      </c>
      <c r="I50" t="str">
        <f t="shared" si="0"/>
        <v>Short Term</v>
      </c>
      <c r="J50">
        <f t="shared" si="1"/>
        <v>796951</v>
      </c>
      <c r="K50">
        <f t="shared" si="2"/>
        <v>0.15</v>
      </c>
      <c r="L50">
        <f t="shared" si="3"/>
        <v>119542.65</v>
      </c>
    </row>
    <row r="51" spans="1:12" x14ac:dyDescent="0.25">
      <c r="A51">
        <v>1050</v>
      </c>
      <c r="B51" t="s">
        <v>290</v>
      </c>
      <c r="C51">
        <v>63673</v>
      </c>
      <c r="D51">
        <v>6.39</v>
      </c>
      <c r="E51" s="2">
        <v>43406.194594907407</v>
      </c>
      <c r="F51" t="s">
        <v>12886</v>
      </c>
      <c r="G51">
        <v>5265861</v>
      </c>
      <c r="H51" s="6">
        <v>45015.665729108798</v>
      </c>
      <c r="I51" t="str">
        <f t="shared" si="0"/>
        <v>Long Term</v>
      </c>
      <c r="J51">
        <f t="shared" si="1"/>
        <v>5202188</v>
      </c>
      <c r="K51">
        <f t="shared" si="2"/>
        <v>0.1</v>
      </c>
      <c r="L51">
        <f t="shared" si="3"/>
        <v>520218.80000000005</v>
      </c>
    </row>
    <row r="52" spans="1:12" x14ac:dyDescent="0.25">
      <c r="A52">
        <v>1051</v>
      </c>
      <c r="B52" t="s">
        <v>868</v>
      </c>
      <c r="C52">
        <v>875098</v>
      </c>
      <c r="D52">
        <v>8.3800000000000008</v>
      </c>
      <c r="E52" s="2">
        <v>44400.472361111111</v>
      </c>
      <c r="F52" t="s">
        <v>12886</v>
      </c>
      <c r="G52">
        <v>9550238</v>
      </c>
      <c r="H52" s="6">
        <v>45015.665729108798</v>
      </c>
      <c r="I52" t="str">
        <f t="shared" si="0"/>
        <v>Long Term</v>
      </c>
      <c r="J52">
        <f t="shared" si="1"/>
        <v>8675140</v>
      </c>
      <c r="K52">
        <f t="shared" si="2"/>
        <v>0.1</v>
      </c>
      <c r="L52">
        <f t="shared" si="3"/>
        <v>867514</v>
      </c>
    </row>
    <row r="53" spans="1:12" x14ac:dyDescent="0.25">
      <c r="A53">
        <v>1052</v>
      </c>
      <c r="B53" t="s">
        <v>145</v>
      </c>
      <c r="C53">
        <v>384539</v>
      </c>
      <c r="D53">
        <v>5.41</v>
      </c>
      <c r="E53" s="2">
        <v>44260.811192129629</v>
      </c>
      <c r="F53" t="s">
        <v>12884</v>
      </c>
      <c r="G53">
        <v>384566</v>
      </c>
      <c r="H53" s="6">
        <v>45015.665729108798</v>
      </c>
      <c r="I53" t="str">
        <f t="shared" si="0"/>
        <v>Long Term</v>
      </c>
      <c r="J53">
        <f t="shared" si="1"/>
        <v>27</v>
      </c>
      <c r="K53">
        <f t="shared" si="2"/>
        <v>0</v>
      </c>
      <c r="L53">
        <f t="shared" si="3"/>
        <v>0</v>
      </c>
    </row>
    <row r="54" spans="1:12" x14ac:dyDescent="0.25">
      <c r="A54">
        <v>1053</v>
      </c>
      <c r="B54" t="s">
        <v>386</v>
      </c>
      <c r="C54">
        <v>848585</v>
      </c>
      <c r="D54">
        <v>7.4</v>
      </c>
      <c r="E54" s="2">
        <v>44290.184537037043</v>
      </c>
      <c r="F54" t="s">
        <v>12888</v>
      </c>
      <c r="G54">
        <v>5454888</v>
      </c>
      <c r="H54" s="6">
        <v>45015.665729108798</v>
      </c>
      <c r="I54" t="str">
        <f t="shared" si="0"/>
        <v>Long Term</v>
      </c>
      <c r="J54">
        <f t="shared" si="1"/>
        <v>4606303</v>
      </c>
      <c r="K54">
        <f t="shared" si="2"/>
        <v>0.1</v>
      </c>
      <c r="L54">
        <f t="shared" si="3"/>
        <v>460630.30000000005</v>
      </c>
    </row>
    <row r="55" spans="1:12" x14ac:dyDescent="0.25">
      <c r="A55">
        <v>1054</v>
      </c>
      <c r="B55" t="s">
        <v>904</v>
      </c>
      <c r="C55">
        <v>182083</v>
      </c>
      <c r="D55">
        <v>8.41</v>
      </c>
      <c r="E55" s="2">
        <v>44131.023680555547</v>
      </c>
      <c r="F55" t="s">
        <v>12885</v>
      </c>
      <c r="G55">
        <v>6390043</v>
      </c>
      <c r="H55" s="6">
        <v>45015.665729108798</v>
      </c>
      <c r="I55" t="str">
        <f t="shared" si="0"/>
        <v>Long Term</v>
      </c>
      <c r="J55">
        <f t="shared" si="1"/>
        <v>6207960</v>
      </c>
      <c r="K55">
        <f t="shared" si="2"/>
        <v>0.1</v>
      </c>
      <c r="L55">
        <f t="shared" si="3"/>
        <v>620796</v>
      </c>
    </row>
    <row r="56" spans="1:12" x14ac:dyDescent="0.25">
      <c r="A56">
        <v>1055</v>
      </c>
      <c r="B56" t="s">
        <v>1150</v>
      </c>
      <c r="C56">
        <v>517095</v>
      </c>
      <c r="D56">
        <v>5.65</v>
      </c>
      <c r="E56" s="2">
        <v>43731.003252314818</v>
      </c>
      <c r="F56" t="s">
        <v>12885</v>
      </c>
      <c r="G56">
        <v>7853534</v>
      </c>
      <c r="H56" s="6">
        <v>45015.665729108798</v>
      </c>
      <c r="I56" t="str">
        <f t="shared" si="0"/>
        <v>Long Term</v>
      </c>
      <c r="J56">
        <f t="shared" si="1"/>
        <v>7336439</v>
      </c>
      <c r="K56">
        <f t="shared" si="2"/>
        <v>0.1</v>
      </c>
      <c r="L56">
        <f t="shared" si="3"/>
        <v>733643.9</v>
      </c>
    </row>
    <row r="57" spans="1:12" x14ac:dyDescent="0.25">
      <c r="A57">
        <v>1056</v>
      </c>
      <c r="B57" t="s">
        <v>74</v>
      </c>
      <c r="C57">
        <v>398061</v>
      </c>
      <c r="D57">
        <v>7.62</v>
      </c>
      <c r="E57" s="2">
        <v>44030.372986111113</v>
      </c>
      <c r="F57" t="s">
        <v>12883</v>
      </c>
      <c r="G57">
        <v>4538732</v>
      </c>
      <c r="H57" s="6">
        <v>45015.665729108798</v>
      </c>
      <c r="I57" t="str">
        <f t="shared" si="0"/>
        <v>Long Term</v>
      </c>
      <c r="J57">
        <f t="shared" si="1"/>
        <v>4140671</v>
      </c>
      <c r="K57">
        <f t="shared" si="2"/>
        <v>0.1</v>
      </c>
      <c r="L57">
        <f t="shared" si="3"/>
        <v>414067.10000000003</v>
      </c>
    </row>
    <row r="58" spans="1:12" x14ac:dyDescent="0.25">
      <c r="A58">
        <v>1057</v>
      </c>
      <c r="B58" t="s">
        <v>229</v>
      </c>
      <c r="C58">
        <v>742245</v>
      </c>
      <c r="D58">
        <v>7.77</v>
      </c>
      <c r="E58" s="2">
        <v>43737.806203703702</v>
      </c>
      <c r="F58" t="s">
        <v>12888</v>
      </c>
      <c r="G58">
        <v>7699322</v>
      </c>
      <c r="H58" s="6">
        <v>45015.665729108798</v>
      </c>
      <c r="I58" t="str">
        <f t="shared" si="0"/>
        <v>Long Term</v>
      </c>
      <c r="J58">
        <f t="shared" si="1"/>
        <v>6957077</v>
      </c>
      <c r="K58">
        <f t="shared" si="2"/>
        <v>0.1</v>
      </c>
      <c r="L58">
        <f t="shared" si="3"/>
        <v>695707.70000000007</v>
      </c>
    </row>
    <row r="59" spans="1:12" x14ac:dyDescent="0.25">
      <c r="A59">
        <v>1058</v>
      </c>
      <c r="B59" t="s">
        <v>1628</v>
      </c>
      <c r="C59">
        <v>186525</v>
      </c>
      <c r="D59">
        <v>5.5</v>
      </c>
      <c r="E59" s="2">
        <v>44735.817719907413</v>
      </c>
      <c r="F59" t="s">
        <v>12887</v>
      </c>
      <c r="G59">
        <v>9094242</v>
      </c>
      <c r="H59" s="6">
        <v>45015.665729108798</v>
      </c>
      <c r="I59" t="str">
        <f t="shared" si="0"/>
        <v>Short Term</v>
      </c>
      <c r="J59">
        <f t="shared" si="1"/>
        <v>8907717</v>
      </c>
      <c r="K59">
        <f t="shared" si="2"/>
        <v>0.15</v>
      </c>
      <c r="L59">
        <f t="shared" si="3"/>
        <v>1336157.55</v>
      </c>
    </row>
    <row r="60" spans="1:12" x14ac:dyDescent="0.25">
      <c r="A60">
        <v>1059</v>
      </c>
      <c r="B60" t="s">
        <v>194</v>
      </c>
      <c r="C60">
        <v>472648</v>
      </c>
      <c r="D60">
        <v>5.15</v>
      </c>
      <c r="E60" s="2">
        <v>44429.847372685188</v>
      </c>
      <c r="F60" t="s">
        <v>12886</v>
      </c>
      <c r="G60">
        <v>7968949</v>
      </c>
      <c r="H60" s="6">
        <v>45015.665729108798</v>
      </c>
      <c r="I60" t="str">
        <f t="shared" si="0"/>
        <v>Long Term</v>
      </c>
      <c r="J60">
        <f t="shared" si="1"/>
        <v>7496301</v>
      </c>
      <c r="K60">
        <f t="shared" si="2"/>
        <v>0.1</v>
      </c>
      <c r="L60">
        <f t="shared" si="3"/>
        <v>749630.10000000009</v>
      </c>
    </row>
    <row r="61" spans="1:12" x14ac:dyDescent="0.25">
      <c r="A61">
        <v>1060</v>
      </c>
      <c r="B61" t="s">
        <v>793</v>
      </c>
      <c r="C61">
        <v>447862</v>
      </c>
      <c r="D61">
        <v>7.89</v>
      </c>
      <c r="E61" s="2">
        <v>43616.490787037037</v>
      </c>
      <c r="F61" t="s">
        <v>12885</v>
      </c>
      <c r="G61">
        <v>8932238</v>
      </c>
      <c r="H61" s="6">
        <v>45015.665729108798</v>
      </c>
      <c r="I61" t="str">
        <f t="shared" si="0"/>
        <v>Long Term</v>
      </c>
      <c r="J61">
        <f t="shared" si="1"/>
        <v>8484376</v>
      </c>
      <c r="K61">
        <f t="shared" si="2"/>
        <v>0.1</v>
      </c>
      <c r="L61">
        <f t="shared" si="3"/>
        <v>848437.60000000009</v>
      </c>
    </row>
    <row r="62" spans="1:12" x14ac:dyDescent="0.25">
      <c r="A62">
        <v>1061</v>
      </c>
      <c r="B62" t="s">
        <v>1133</v>
      </c>
      <c r="C62">
        <v>624606</v>
      </c>
      <c r="D62">
        <v>5.76</v>
      </c>
      <c r="E62" s="2">
        <v>44630.236851851849</v>
      </c>
      <c r="F62" t="s">
        <v>12887</v>
      </c>
      <c r="G62">
        <v>2940607</v>
      </c>
      <c r="H62" s="6">
        <v>45015.665729108798</v>
      </c>
      <c r="I62" t="str">
        <f t="shared" si="0"/>
        <v>Long Term</v>
      </c>
      <c r="J62">
        <f t="shared" si="1"/>
        <v>2316001</v>
      </c>
      <c r="K62">
        <f t="shared" si="2"/>
        <v>0.1</v>
      </c>
      <c r="L62">
        <f t="shared" si="3"/>
        <v>231600.1</v>
      </c>
    </row>
    <row r="63" spans="1:12" x14ac:dyDescent="0.25">
      <c r="A63">
        <v>1062</v>
      </c>
      <c r="B63" t="s">
        <v>1228</v>
      </c>
      <c r="C63">
        <v>633826</v>
      </c>
      <c r="D63">
        <v>7.76</v>
      </c>
      <c r="E63" s="2">
        <v>44623.429629629631</v>
      </c>
      <c r="F63" t="s">
        <v>12888</v>
      </c>
      <c r="G63">
        <v>6100787</v>
      </c>
      <c r="H63" s="6">
        <v>45015.665729108798</v>
      </c>
      <c r="I63" t="str">
        <f t="shared" si="0"/>
        <v>Long Term</v>
      </c>
      <c r="J63">
        <f t="shared" si="1"/>
        <v>5466961</v>
      </c>
      <c r="K63">
        <f t="shared" si="2"/>
        <v>0.1</v>
      </c>
      <c r="L63">
        <f t="shared" si="3"/>
        <v>546696.1</v>
      </c>
    </row>
    <row r="64" spans="1:12" x14ac:dyDescent="0.25">
      <c r="A64">
        <v>1063</v>
      </c>
      <c r="B64" t="s">
        <v>667</v>
      </c>
      <c r="C64">
        <v>677047</v>
      </c>
      <c r="D64">
        <v>6.31</v>
      </c>
      <c r="E64" s="2">
        <v>44895.036157407398</v>
      </c>
      <c r="F64" t="s">
        <v>12888</v>
      </c>
      <c r="G64">
        <v>8022816</v>
      </c>
      <c r="H64" s="6">
        <v>45015.665729108798</v>
      </c>
      <c r="I64" t="str">
        <f t="shared" si="0"/>
        <v>Short Term</v>
      </c>
      <c r="J64">
        <f t="shared" si="1"/>
        <v>7345769</v>
      </c>
      <c r="K64">
        <f t="shared" si="2"/>
        <v>0.15</v>
      </c>
      <c r="L64">
        <f t="shared" si="3"/>
        <v>1101865.3499999999</v>
      </c>
    </row>
    <row r="65" spans="1:12" x14ac:dyDescent="0.25">
      <c r="A65">
        <v>1064</v>
      </c>
      <c r="B65" t="s">
        <v>114</v>
      </c>
      <c r="C65">
        <v>689390</v>
      </c>
      <c r="D65">
        <v>6.82</v>
      </c>
      <c r="E65" s="2">
        <v>44004.361979166657</v>
      </c>
      <c r="F65" t="s">
        <v>12885</v>
      </c>
      <c r="G65">
        <v>6906711</v>
      </c>
      <c r="H65" s="6">
        <v>45015.665729108798</v>
      </c>
      <c r="I65" t="str">
        <f t="shared" si="0"/>
        <v>Long Term</v>
      </c>
      <c r="J65">
        <f t="shared" si="1"/>
        <v>6217321</v>
      </c>
      <c r="K65">
        <f t="shared" si="2"/>
        <v>0.1</v>
      </c>
      <c r="L65">
        <f t="shared" si="3"/>
        <v>621732.1</v>
      </c>
    </row>
    <row r="66" spans="1:12" x14ac:dyDescent="0.25">
      <c r="A66">
        <v>1065</v>
      </c>
      <c r="B66" t="s">
        <v>806</v>
      </c>
      <c r="C66">
        <v>704378</v>
      </c>
      <c r="D66">
        <v>7.45</v>
      </c>
      <c r="E66" s="2">
        <v>44853.894502314812</v>
      </c>
      <c r="F66" t="s">
        <v>12884</v>
      </c>
      <c r="G66">
        <v>3322652</v>
      </c>
      <c r="H66" s="6">
        <v>45015.665729108798</v>
      </c>
      <c r="I66" t="str">
        <f t="shared" si="0"/>
        <v>Short Term</v>
      </c>
      <c r="J66">
        <f t="shared" si="1"/>
        <v>2618274</v>
      </c>
      <c r="K66">
        <f t="shared" si="2"/>
        <v>0.15</v>
      </c>
      <c r="L66">
        <f t="shared" si="3"/>
        <v>392741.1</v>
      </c>
    </row>
    <row r="67" spans="1:12" x14ac:dyDescent="0.25">
      <c r="A67">
        <v>1066</v>
      </c>
      <c r="B67" t="s">
        <v>1066</v>
      </c>
      <c r="C67">
        <v>351645</v>
      </c>
      <c r="D67">
        <v>6.77</v>
      </c>
      <c r="E67" s="2">
        <v>43689.66196759259</v>
      </c>
      <c r="F67" t="s">
        <v>12887</v>
      </c>
      <c r="G67">
        <v>9765932</v>
      </c>
      <c r="H67" s="6">
        <v>45015.665729108798</v>
      </c>
      <c r="I67" t="str">
        <f t="shared" ref="I67:I130" si="4">IF((H67-E67)&lt;=365,"Short Term","Long Term")</f>
        <v>Long Term</v>
      </c>
      <c r="J67">
        <f t="shared" ref="J67:J130" si="5">G67-C67</f>
        <v>9414287</v>
      </c>
      <c r="K67">
        <f t="shared" ref="K67:K130" si="6">IF(I67="short Term",15%,IF(I67="Long Term",IF(J67&gt;100000,10%,0),0))</f>
        <v>0.1</v>
      </c>
      <c r="L67">
        <f t="shared" ref="L67:L130" si="7">J67*K67</f>
        <v>941428.70000000007</v>
      </c>
    </row>
    <row r="68" spans="1:12" x14ac:dyDescent="0.25">
      <c r="A68">
        <v>1067</v>
      </c>
      <c r="B68" t="s">
        <v>523</v>
      </c>
      <c r="C68">
        <v>357309</v>
      </c>
      <c r="D68">
        <v>5.82</v>
      </c>
      <c r="E68" s="2">
        <v>44219.57885416667</v>
      </c>
      <c r="F68" t="s">
        <v>12886</v>
      </c>
      <c r="G68">
        <v>6341713</v>
      </c>
      <c r="H68" s="6">
        <v>45015.665729108798</v>
      </c>
      <c r="I68" t="str">
        <f t="shared" si="4"/>
        <v>Long Term</v>
      </c>
      <c r="J68">
        <f t="shared" si="5"/>
        <v>5984404</v>
      </c>
      <c r="K68">
        <f t="shared" si="6"/>
        <v>0.1</v>
      </c>
      <c r="L68">
        <f t="shared" si="7"/>
        <v>598440.4</v>
      </c>
    </row>
    <row r="69" spans="1:12" x14ac:dyDescent="0.25">
      <c r="A69">
        <v>1068</v>
      </c>
      <c r="B69" t="s">
        <v>2839</v>
      </c>
      <c r="C69">
        <v>993424</v>
      </c>
      <c r="D69">
        <v>5.95</v>
      </c>
      <c r="E69" s="2">
        <v>44336.996793981481</v>
      </c>
      <c r="F69" t="s">
        <v>12885</v>
      </c>
      <c r="G69">
        <v>9537472</v>
      </c>
      <c r="H69" s="6">
        <v>45015.665729108798</v>
      </c>
      <c r="I69" t="str">
        <f t="shared" si="4"/>
        <v>Long Term</v>
      </c>
      <c r="J69">
        <f t="shared" si="5"/>
        <v>8544048</v>
      </c>
      <c r="K69">
        <f t="shared" si="6"/>
        <v>0.1</v>
      </c>
      <c r="L69">
        <f t="shared" si="7"/>
        <v>854404.8</v>
      </c>
    </row>
    <row r="70" spans="1:12" x14ac:dyDescent="0.25">
      <c r="A70">
        <v>1069</v>
      </c>
      <c r="B70" t="s">
        <v>748</v>
      </c>
      <c r="C70">
        <v>840926</v>
      </c>
      <c r="D70">
        <v>8.84</v>
      </c>
      <c r="E70" s="2">
        <v>43979.37164351852</v>
      </c>
      <c r="F70" t="s">
        <v>12884</v>
      </c>
      <c r="G70">
        <v>6426042</v>
      </c>
      <c r="H70" s="6">
        <v>45015.665729108798</v>
      </c>
      <c r="I70" t="str">
        <f t="shared" si="4"/>
        <v>Long Term</v>
      </c>
      <c r="J70">
        <f t="shared" si="5"/>
        <v>5585116</v>
      </c>
      <c r="K70">
        <f t="shared" si="6"/>
        <v>0.1</v>
      </c>
      <c r="L70">
        <f t="shared" si="7"/>
        <v>558511.6</v>
      </c>
    </row>
    <row r="71" spans="1:12" x14ac:dyDescent="0.25">
      <c r="A71">
        <v>1070</v>
      </c>
      <c r="B71" t="s">
        <v>68</v>
      </c>
      <c r="C71">
        <v>823965</v>
      </c>
      <c r="D71">
        <v>8.43</v>
      </c>
      <c r="E71" s="2">
        <v>43729.791238425933</v>
      </c>
      <c r="F71" t="s">
        <v>12884</v>
      </c>
      <c r="G71">
        <v>5073193</v>
      </c>
      <c r="H71" s="6">
        <v>45015.665729108798</v>
      </c>
      <c r="I71" t="str">
        <f t="shared" si="4"/>
        <v>Long Term</v>
      </c>
      <c r="J71">
        <f t="shared" si="5"/>
        <v>4249228</v>
      </c>
      <c r="K71">
        <f t="shared" si="6"/>
        <v>0.1</v>
      </c>
      <c r="L71">
        <f t="shared" si="7"/>
        <v>424922.80000000005</v>
      </c>
    </row>
    <row r="72" spans="1:12" x14ac:dyDescent="0.25">
      <c r="A72">
        <v>1071</v>
      </c>
      <c r="B72" t="s">
        <v>62</v>
      </c>
      <c r="C72">
        <v>584659</v>
      </c>
      <c r="D72">
        <v>6.75</v>
      </c>
      <c r="E72" s="2">
        <v>44839.755520833343</v>
      </c>
      <c r="F72" t="s">
        <v>12885</v>
      </c>
      <c r="G72">
        <v>9896945</v>
      </c>
      <c r="H72" s="6">
        <v>45015.665729108798</v>
      </c>
      <c r="I72" t="str">
        <f t="shared" si="4"/>
        <v>Short Term</v>
      </c>
      <c r="J72">
        <f t="shared" si="5"/>
        <v>9312286</v>
      </c>
      <c r="K72">
        <f t="shared" si="6"/>
        <v>0.15</v>
      </c>
      <c r="L72">
        <f t="shared" si="7"/>
        <v>1396842.9</v>
      </c>
    </row>
    <row r="73" spans="1:12" x14ac:dyDescent="0.25">
      <c r="A73">
        <v>1072</v>
      </c>
      <c r="B73" t="s">
        <v>1628</v>
      </c>
      <c r="C73">
        <v>908724</v>
      </c>
      <c r="D73">
        <v>8</v>
      </c>
      <c r="E73" s="2">
        <v>44621.274548611109</v>
      </c>
      <c r="F73" t="s">
        <v>12885</v>
      </c>
      <c r="G73">
        <v>5025942</v>
      </c>
      <c r="H73" s="6">
        <v>45015.665729108798</v>
      </c>
      <c r="I73" t="str">
        <f t="shared" si="4"/>
        <v>Long Term</v>
      </c>
      <c r="J73">
        <f t="shared" si="5"/>
        <v>4117218</v>
      </c>
      <c r="K73">
        <f t="shared" si="6"/>
        <v>0.1</v>
      </c>
      <c r="L73">
        <f t="shared" si="7"/>
        <v>411721.80000000005</v>
      </c>
    </row>
    <row r="74" spans="1:12" x14ac:dyDescent="0.25">
      <c r="A74">
        <v>1073</v>
      </c>
      <c r="B74" t="s">
        <v>209</v>
      </c>
      <c r="C74">
        <v>830025</v>
      </c>
      <c r="D74">
        <v>5.36</v>
      </c>
      <c r="E74" s="2">
        <v>44437.81145833333</v>
      </c>
      <c r="F74" t="s">
        <v>12888</v>
      </c>
      <c r="G74">
        <v>5707084</v>
      </c>
      <c r="H74" s="6">
        <v>45015.665729108798</v>
      </c>
      <c r="I74" t="str">
        <f t="shared" si="4"/>
        <v>Long Term</v>
      </c>
      <c r="J74">
        <f t="shared" si="5"/>
        <v>4877059</v>
      </c>
      <c r="K74">
        <f t="shared" si="6"/>
        <v>0.1</v>
      </c>
      <c r="L74">
        <f t="shared" si="7"/>
        <v>487705.9</v>
      </c>
    </row>
    <row r="75" spans="1:12" x14ac:dyDescent="0.25">
      <c r="A75">
        <v>1074</v>
      </c>
      <c r="B75" t="s">
        <v>540</v>
      </c>
      <c r="C75">
        <v>931887</v>
      </c>
      <c r="D75">
        <v>8.42</v>
      </c>
      <c r="E75" s="2">
        <v>44712.479467592602</v>
      </c>
      <c r="F75" t="s">
        <v>12884</v>
      </c>
      <c r="G75">
        <v>7958177</v>
      </c>
      <c r="H75" s="6">
        <v>45015.665729108798</v>
      </c>
      <c r="I75" t="str">
        <f t="shared" si="4"/>
        <v>Short Term</v>
      </c>
      <c r="J75">
        <f t="shared" si="5"/>
        <v>7026290</v>
      </c>
      <c r="K75">
        <f t="shared" si="6"/>
        <v>0.15</v>
      </c>
      <c r="L75">
        <f t="shared" si="7"/>
        <v>1053943.5</v>
      </c>
    </row>
    <row r="76" spans="1:12" x14ac:dyDescent="0.25">
      <c r="A76">
        <v>1075</v>
      </c>
      <c r="B76" t="s">
        <v>506</v>
      </c>
      <c r="C76">
        <v>654435</v>
      </c>
      <c r="D76">
        <v>8.5299999999999994</v>
      </c>
      <c r="E76" s="2">
        <v>44427.228101851862</v>
      </c>
      <c r="F76" t="s">
        <v>12888</v>
      </c>
      <c r="G76">
        <v>9469270</v>
      </c>
      <c r="H76" s="6">
        <v>45015.665729108798</v>
      </c>
      <c r="I76" t="str">
        <f t="shared" si="4"/>
        <v>Long Term</v>
      </c>
      <c r="J76">
        <f t="shared" si="5"/>
        <v>8814835</v>
      </c>
      <c r="K76">
        <f t="shared" si="6"/>
        <v>0.1</v>
      </c>
      <c r="L76">
        <f t="shared" si="7"/>
        <v>881483.5</v>
      </c>
    </row>
    <row r="77" spans="1:12" x14ac:dyDescent="0.25">
      <c r="A77">
        <v>1076</v>
      </c>
      <c r="B77" t="s">
        <v>322</v>
      </c>
      <c r="C77">
        <v>279948</v>
      </c>
      <c r="D77">
        <v>8.16</v>
      </c>
      <c r="E77" s="2">
        <v>44789.044733796298</v>
      </c>
      <c r="F77" t="s">
        <v>12886</v>
      </c>
      <c r="G77">
        <v>5785503</v>
      </c>
      <c r="H77" s="6">
        <v>45015.665729108798</v>
      </c>
      <c r="I77" t="str">
        <f t="shared" si="4"/>
        <v>Short Term</v>
      </c>
      <c r="J77">
        <f t="shared" si="5"/>
        <v>5505555</v>
      </c>
      <c r="K77">
        <f t="shared" si="6"/>
        <v>0.15</v>
      </c>
      <c r="L77">
        <f t="shared" si="7"/>
        <v>825833.25</v>
      </c>
    </row>
    <row r="78" spans="1:12" x14ac:dyDescent="0.25">
      <c r="A78">
        <v>1077</v>
      </c>
      <c r="B78" t="s">
        <v>1325</v>
      </c>
      <c r="C78">
        <v>995029</v>
      </c>
      <c r="D78">
        <v>5.66</v>
      </c>
      <c r="E78" s="2">
        <v>43478.912534722222</v>
      </c>
      <c r="F78" t="s">
        <v>12884</v>
      </c>
      <c r="G78">
        <v>7040475</v>
      </c>
      <c r="H78" s="6">
        <v>45015.665729108798</v>
      </c>
      <c r="I78" t="str">
        <f t="shared" si="4"/>
        <v>Long Term</v>
      </c>
      <c r="J78">
        <f t="shared" si="5"/>
        <v>6045446</v>
      </c>
      <c r="K78">
        <f t="shared" si="6"/>
        <v>0.1</v>
      </c>
      <c r="L78">
        <f t="shared" si="7"/>
        <v>604544.6</v>
      </c>
    </row>
    <row r="79" spans="1:12" x14ac:dyDescent="0.25">
      <c r="A79">
        <v>1078</v>
      </c>
      <c r="B79" t="s">
        <v>1132</v>
      </c>
      <c r="C79">
        <v>106163</v>
      </c>
      <c r="D79">
        <v>7.42</v>
      </c>
      <c r="E79" s="2">
        <v>43913.436249999999</v>
      </c>
      <c r="F79" t="s">
        <v>12883</v>
      </c>
      <c r="G79">
        <v>9549420</v>
      </c>
      <c r="H79" s="6">
        <v>45015.665729108798</v>
      </c>
      <c r="I79" t="str">
        <f t="shared" si="4"/>
        <v>Long Term</v>
      </c>
      <c r="J79">
        <f t="shared" si="5"/>
        <v>9443257</v>
      </c>
      <c r="K79">
        <f t="shared" si="6"/>
        <v>0.1</v>
      </c>
      <c r="L79">
        <f t="shared" si="7"/>
        <v>944325.70000000007</v>
      </c>
    </row>
    <row r="80" spans="1:12" x14ac:dyDescent="0.25">
      <c r="A80">
        <v>1079</v>
      </c>
      <c r="B80" t="s">
        <v>939</v>
      </c>
      <c r="C80">
        <v>387518</v>
      </c>
      <c r="D80">
        <v>5.5</v>
      </c>
      <c r="E80" s="2">
        <v>43557.729953703703</v>
      </c>
      <c r="F80" t="s">
        <v>12888</v>
      </c>
      <c r="G80">
        <v>5657224</v>
      </c>
      <c r="H80" s="6">
        <v>45015.665729108798</v>
      </c>
      <c r="I80" t="str">
        <f t="shared" si="4"/>
        <v>Long Term</v>
      </c>
      <c r="J80">
        <f t="shared" si="5"/>
        <v>5269706</v>
      </c>
      <c r="K80">
        <f t="shared" si="6"/>
        <v>0.1</v>
      </c>
      <c r="L80">
        <f t="shared" si="7"/>
        <v>526970.6</v>
      </c>
    </row>
    <row r="81" spans="1:12" x14ac:dyDescent="0.25">
      <c r="A81">
        <v>1080</v>
      </c>
      <c r="B81" t="s">
        <v>335</v>
      </c>
      <c r="C81">
        <v>689467</v>
      </c>
      <c r="D81">
        <v>7.14</v>
      </c>
      <c r="E81" s="2">
        <v>44392.689618055563</v>
      </c>
      <c r="F81" t="s">
        <v>12886</v>
      </c>
      <c r="G81">
        <v>6140981</v>
      </c>
      <c r="H81" s="6">
        <v>45015.665729108798</v>
      </c>
      <c r="I81" t="str">
        <f t="shared" si="4"/>
        <v>Long Term</v>
      </c>
      <c r="J81">
        <f t="shared" si="5"/>
        <v>5451514</v>
      </c>
      <c r="K81">
        <f t="shared" si="6"/>
        <v>0.1</v>
      </c>
      <c r="L81">
        <f t="shared" si="7"/>
        <v>545151.4</v>
      </c>
    </row>
    <row r="82" spans="1:12" x14ac:dyDescent="0.25">
      <c r="A82">
        <v>1081</v>
      </c>
      <c r="B82" t="s">
        <v>841</v>
      </c>
      <c r="C82">
        <v>143211</v>
      </c>
      <c r="D82">
        <v>7.56</v>
      </c>
      <c r="E82" s="2">
        <v>43628.112407407411</v>
      </c>
      <c r="F82" t="s">
        <v>12886</v>
      </c>
      <c r="G82">
        <v>4766157</v>
      </c>
      <c r="H82" s="6">
        <v>45015.665729108798</v>
      </c>
      <c r="I82" t="str">
        <f t="shared" si="4"/>
        <v>Long Term</v>
      </c>
      <c r="J82">
        <f t="shared" si="5"/>
        <v>4622946</v>
      </c>
      <c r="K82">
        <f t="shared" si="6"/>
        <v>0.1</v>
      </c>
      <c r="L82">
        <f t="shared" si="7"/>
        <v>462294.60000000003</v>
      </c>
    </row>
    <row r="83" spans="1:12" x14ac:dyDescent="0.25">
      <c r="A83">
        <v>1082</v>
      </c>
      <c r="B83" t="s">
        <v>973</v>
      </c>
      <c r="C83">
        <v>850705</v>
      </c>
      <c r="D83">
        <v>8.99</v>
      </c>
      <c r="E83" s="2">
        <v>44001.223958333343</v>
      </c>
      <c r="F83" t="s">
        <v>12883</v>
      </c>
      <c r="G83">
        <v>3660944</v>
      </c>
      <c r="H83" s="6">
        <v>45015.665729108798</v>
      </c>
      <c r="I83" t="str">
        <f t="shared" si="4"/>
        <v>Long Term</v>
      </c>
      <c r="J83">
        <f t="shared" si="5"/>
        <v>2810239</v>
      </c>
      <c r="K83">
        <f t="shared" si="6"/>
        <v>0.1</v>
      </c>
      <c r="L83">
        <f t="shared" si="7"/>
        <v>281023.90000000002</v>
      </c>
    </row>
    <row r="84" spans="1:12" x14ac:dyDescent="0.25">
      <c r="A84">
        <v>1083</v>
      </c>
      <c r="B84" t="s">
        <v>1578</v>
      </c>
      <c r="C84">
        <v>483322</v>
      </c>
      <c r="D84">
        <v>7.16</v>
      </c>
      <c r="E84" s="2">
        <v>43799.779513888891</v>
      </c>
      <c r="F84" t="s">
        <v>12888</v>
      </c>
      <c r="G84">
        <v>7087832</v>
      </c>
      <c r="H84" s="6">
        <v>45015.665729108798</v>
      </c>
      <c r="I84" t="str">
        <f t="shared" si="4"/>
        <v>Long Term</v>
      </c>
      <c r="J84">
        <f t="shared" si="5"/>
        <v>6604510</v>
      </c>
      <c r="K84">
        <f t="shared" si="6"/>
        <v>0.1</v>
      </c>
      <c r="L84">
        <f t="shared" si="7"/>
        <v>660451</v>
      </c>
    </row>
    <row r="85" spans="1:12" x14ac:dyDescent="0.25">
      <c r="A85">
        <v>1084</v>
      </c>
      <c r="B85" t="s">
        <v>207</v>
      </c>
      <c r="C85">
        <v>120127</v>
      </c>
      <c r="D85">
        <v>7.96</v>
      </c>
      <c r="E85" s="2">
        <v>43723.414699074077</v>
      </c>
      <c r="F85" t="s">
        <v>12885</v>
      </c>
      <c r="G85">
        <v>730539</v>
      </c>
      <c r="H85" s="6">
        <v>45015.665729108798</v>
      </c>
      <c r="I85" t="str">
        <f t="shared" si="4"/>
        <v>Long Term</v>
      </c>
      <c r="J85">
        <f t="shared" si="5"/>
        <v>610412</v>
      </c>
      <c r="K85">
        <f t="shared" si="6"/>
        <v>0.1</v>
      </c>
      <c r="L85">
        <f t="shared" si="7"/>
        <v>61041.200000000004</v>
      </c>
    </row>
    <row r="86" spans="1:12" x14ac:dyDescent="0.25">
      <c r="A86">
        <v>1085</v>
      </c>
      <c r="B86" t="s">
        <v>234</v>
      </c>
      <c r="C86">
        <v>335413</v>
      </c>
      <c r="D86">
        <v>6.53</v>
      </c>
      <c r="E86" s="2">
        <v>44022.715208333328</v>
      </c>
      <c r="F86" t="s">
        <v>12884</v>
      </c>
      <c r="G86">
        <v>1396121</v>
      </c>
      <c r="H86" s="6">
        <v>45015.665729108798</v>
      </c>
      <c r="I86" t="str">
        <f t="shared" si="4"/>
        <v>Long Term</v>
      </c>
      <c r="J86">
        <f t="shared" si="5"/>
        <v>1060708</v>
      </c>
      <c r="K86">
        <f t="shared" si="6"/>
        <v>0.1</v>
      </c>
      <c r="L86">
        <f t="shared" si="7"/>
        <v>106070.8</v>
      </c>
    </row>
    <row r="87" spans="1:12" x14ac:dyDescent="0.25">
      <c r="A87">
        <v>1086</v>
      </c>
      <c r="B87" t="s">
        <v>858</v>
      </c>
      <c r="C87">
        <v>617237</v>
      </c>
      <c r="D87">
        <v>8.6999999999999993</v>
      </c>
      <c r="E87" s="2">
        <v>44801.696284722217</v>
      </c>
      <c r="F87" t="s">
        <v>12886</v>
      </c>
      <c r="G87">
        <v>9140920</v>
      </c>
      <c r="H87" s="6">
        <v>45015.665729108798</v>
      </c>
      <c r="I87" t="str">
        <f t="shared" si="4"/>
        <v>Short Term</v>
      </c>
      <c r="J87">
        <f t="shared" si="5"/>
        <v>8523683</v>
      </c>
      <c r="K87">
        <f t="shared" si="6"/>
        <v>0.15</v>
      </c>
      <c r="L87">
        <f t="shared" si="7"/>
        <v>1278552.45</v>
      </c>
    </row>
    <row r="88" spans="1:12" x14ac:dyDescent="0.25">
      <c r="A88">
        <v>1087</v>
      </c>
      <c r="B88" t="s">
        <v>237</v>
      </c>
      <c r="C88">
        <v>461941</v>
      </c>
      <c r="D88">
        <v>5.89</v>
      </c>
      <c r="E88" s="2">
        <v>43850.718969907408</v>
      </c>
      <c r="F88" t="s">
        <v>12886</v>
      </c>
      <c r="G88">
        <v>3658343</v>
      </c>
      <c r="H88" s="6">
        <v>45015.665729108798</v>
      </c>
      <c r="I88" t="str">
        <f t="shared" si="4"/>
        <v>Long Term</v>
      </c>
      <c r="J88">
        <f t="shared" si="5"/>
        <v>3196402</v>
      </c>
      <c r="K88">
        <f t="shared" si="6"/>
        <v>0.1</v>
      </c>
      <c r="L88">
        <f t="shared" si="7"/>
        <v>319640.2</v>
      </c>
    </row>
    <row r="89" spans="1:12" x14ac:dyDescent="0.25">
      <c r="A89">
        <v>1088</v>
      </c>
      <c r="B89" t="s">
        <v>327</v>
      </c>
      <c r="C89">
        <v>131140</v>
      </c>
      <c r="D89">
        <v>7.9</v>
      </c>
      <c r="E89" s="2">
        <v>44271.262928240743</v>
      </c>
      <c r="F89" t="s">
        <v>12887</v>
      </c>
      <c r="G89">
        <v>6023203</v>
      </c>
      <c r="H89" s="6">
        <v>45015.665729108798</v>
      </c>
      <c r="I89" t="str">
        <f t="shared" si="4"/>
        <v>Long Term</v>
      </c>
      <c r="J89">
        <f t="shared" si="5"/>
        <v>5892063</v>
      </c>
      <c r="K89">
        <f t="shared" si="6"/>
        <v>0.1</v>
      </c>
      <c r="L89">
        <f t="shared" si="7"/>
        <v>589206.30000000005</v>
      </c>
    </row>
    <row r="90" spans="1:12" x14ac:dyDescent="0.25">
      <c r="A90">
        <v>1089</v>
      </c>
      <c r="B90" t="s">
        <v>804</v>
      </c>
      <c r="C90">
        <v>948221</v>
      </c>
      <c r="D90">
        <v>6.39</v>
      </c>
      <c r="E90" s="2">
        <v>44335.133148148147</v>
      </c>
      <c r="F90" t="s">
        <v>12888</v>
      </c>
      <c r="G90">
        <v>9295501</v>
      </c>
      <c r="H90" s="6">
        <v>45015.665729108798</v>
      </c>
      <c r="I90" t="str">
        <f t="shared" si="4"/>
        <v>Long Term</v>
      </c>
      <c r="J90">
        <f t="shared" si="5"/>
        <v>8347280</v>
      </c>
      <c r="K90">
        <f t="shared" si="6"/>
        <v>0.1</v>
      </c>
      <c r="L90">
        <f t="shared" si="7"/>
        <v>834728</v>
      </c>
    </row>
    <row r="91" spans="1:12" x14ac:dyDescent="0.25">
      <c r="A91">
        <v>1090</v>
      </c>
      <c r="B91" t="s">
        <v>577</v>
      </c>
      <c r="C91">
        <v>38528</v>
      </c>
      <c r="D91">
        <v>8.14</v>
      </c>
      <c r="E91" s="2">
        <v>44667.824293981481</v>
      </c>
      <c r="F91" t="s">
        <v>12888</v>
      </c>
      <c r="G91">
        <v>8810482</v>
      </c>
      <c r="H91" s="6">
        <v>45015.665729108798</v>
      </c>
      <c r="I91" t="str">
        <f t="shared" si="4"/>
        <v>Short Term</v>
      </c>
      <c r="J91">
        <f t="shared" si="5"/>
        <v>8771954</v>
      </c>
      <c r="K91">
        <f t="shared" si="6"/>
        <v>0.15</v>
      </c>
      <c r="L91">
        <f t="shared" si="7"/>
        <v>1315793.0999999999</v>
      </c>
    </row>
    <row r="92" spans="1:12" x14ac:dyDescent="0.25">
      <c r="A92">
        <v>1091</v>
      </c>
      <c r="B92" t="s">
        <v>614</v>
      </c>
      <c r="C92">
        <v>11615</v>
      </c>
      <c r="D92">
        <v>7.49</v>
      </c>
      <c r="E92" s="2">
        <v>44389.632303240738</v>
      </c>
      <c r="F92" t="s">
        <v>12884</v>
      </c>
      <c r="G92">
        <v>4161951</v>
      </c>
      <c r="H92" s="6">
        <v>45015.665729108798</v>
      </c>
      <c r="I92" t="str">
        <f t="shared" si="4"/>
        <v>Long Term</v>
      </c>
      <c r="J92">
        <f t="shared" si="5"/>
        <v>4150336</v>
      </c>
      <c r="K92">
        <f t="shared" si="6"/>
        <v>0.1</v>
      </c>
      <c r="L92">
        <f t="shared" si="7"/>
        <v>415033.60000000003</v>
      </c>
    </row>
    <row r="93" spans="1:12" x14ac:dyDescent="0.25">
      <c r="A93">
        <v>1092</v>
      </c>
      <c r="B93" t="s">
        <v>86</v>
      </c>
      <c r="C93">
        <v>462980</v>
      </c>
      <c r="D93">
        <v>7.2</v>
      </c>
      <c r="E93" s="2">
        <v>44368.827499999999</v>
      </c>
      <c r="F93" t="s">
        <v>12883</v>
      </c>
      <c r="G93">
        <v>5844664</v>
      </c>
      <c r="H93" s="6">
        <v>45015.665729108798</v>
      </c>
      <c r="I93" t="str">
        <f t="shared" si="4"/>
        <v>Long Term</v>
      </c>
      <c r="J93">
        <f t="shared" si="5"/>
        <v>5381684</v>
      </c>
      <c r="K93">
        <f t="shared" si="6"/>
        <v>0.1</v>
      </c>
      <c r="L93">
        <f t="shared" si="7"/>
        <v>538168.4</v>
      </c>
    </row>
    <row r="94" spans="1:12" x14ac:dyDescent="0.25">
      <c r="A94">
        <v>1093</v>
      </c>
      <c r="B94" t="s">
        <v>1153</v>
      </c>
      <c r="C94">
        <v>852626</v>
      </c>
      <c r="D94">
        <v>7.75</v>
      </c>
      <c r="E94" s="2">
        <v>44392.864791666667</v>
      </c>
      <c r="F94" t="s">
        <v>12885</v>
      </c>
      <c r="G94">
        <v>2529645</v>
      </c>
      <c r="H94" s="6">
        <v>45015.665729108798</v>
      </c>
      <c r="I94" t="str">
        <f t="shared" si="4"/>
        <v>Long Term</v>
      </c>
      <c r="J94">
        <f t="shared" si="5"/>
        <v>1677019</v>
      </c>
      <c r="K94">
        <f t="shared" si="6"/>
        <v>0.1</v>
      </c>
      <c r="L94">
        <f t="shared" si="7"/>
        <v>167701.90000000002</v>
      </c>
    </row>
    <row r="95" spans="1:12" x14ac:dyDescent="0.25">
      <c r="A95">
        <v>1094</v>
      </c>
      <c r="B95" t="s">
        <v>779</v>
      </c>
      <c r="C95">
        <v>538176</v>
      </c>
      <c r="D95">
        <v>6.71</v>
      </c>
      <c r="E95" s="2">
        <v>43390.071296296293</v>
      </c>
      <c r="F95" t="s">
        <v>12887</v>
      </c>
      <c r="G95">
        <v>6032208</v>
      </c>
      <c r="H95" s="6">
        <v>45015.665729108798</v>
      </c>
      <c r="I95" t="str">
        <f t="shared" si="4"/>
        <v>Long Term</v>
      </c>
      <c r="J95">
        <f t="shared" si="5"/>
        <v>5494032</v>
      </c>
      <c r="K95">
        <f t="shared" si="6"/>
        <v>0.1</v>
      </c>
      <c r="L95">
        <f t="shared" si="7"/>
        <v>549403.20000000007</v>
      </c>
    </row>
    <row r="96" spans="1:12" x14ac:dyDescent="0.25">
      <c r="A96">
        <v>1095</v>
      </c>
      <c r="B96" t="s">
        <v>1072</v>
      </c>
      <c r="C96">
        <v>791975</v>
      </c>
      <c r="D96">
        <v>6.79</v>
      </c>
      <c r="E96" s="2">
        <v>44828.287986111107</v>
      </c>
      <c r="F96" t="s">
        <v>12888</v>
      </c>
      <c r="G96">
        <v>8216419</v>
      </c>
      <c r="H96" s="6">
        <v>45015.665729108798</v>
      </c>
      <c r="I96" t="str">
        <f t="shared" si="4"/>
        <v>Short Term</v>
      </c>
      <c r="J96">
        <f t="shared" si="5"/>
        <v>7424444</v>
      </c>
      <c r="K96">
        <f t="shared" si="6"/>
        <v>0.15</v>
      </c>
      <c r="L96">
        <f t="shared" si="7"/>
        <v>1113666.5999999999</v>
      </c>
    </row>
    <row r="97" spans="1:12" x14ac:dyDescent="0.25">
      <c r="A97">
        <v>1096</v>
      </c>
      <c r="B97" t="s">
        <v>339</v>
      </c>
      <c r="C97">
        <v>43098</v>
      </c>
      <c r="D97">
        <v>8.49</v>
      </c>
      <c r="E97" s="2">
        <v>43617.725324074083</v>
      </c>
      <c r="F97" t="s">
        <v>12888</v>
      </c>
      <c r="G97">
        <v>6454414</v>
      </c>
      <c r="H97" s="6">
        <v>45015.665729108798</v>
      </c>
      <c r="I97" t="str">
        <f t="shared" si="4"/>
        <v>Long Term</v>
      </c>
      <c r="J97">
        <f t="shared" si="5"/>
        <v>6411316</v>
      </c>
      <c r="K97">
        <f t="shared" si="6"/>
        <v>0.1</v>
      </c>
      <c r="L97">
        <f t="shared" si="7"/>
        <v>641131.60000000009</v>
      </c>
    </row>
    <row r="98" spans="1:12" x14ac:dyDescent="0.25">
      <c r="A98">
        <v>1097</v>
      </c>
      <c r="B98" t="s">
        <v>2023</v>
      </c>
      <c r="C98">
        <v>25812</v>
      </c>
      <c r="D98">
        <v>6.2</v>
      </c>
      <c r="E98" s="2">
        <v>43726.899814814817</v>
      </c>
      <c r="F98" t="s">
        <v>12883</v>
      </c>
      <c r="G98">
        <v>4110918</v>
      </c>
      <c r="H98" s="6">
        <v>45015.665729108798</v>
      </c>
      <c r="I98" t="str">
        <f t="shared" si="4"/>
        <v>Long Term</v>
      </c>
      <c r="J98">
        <f t="shared" si="5"/>
        <v>4085106</v>
      </c>
      <c r="K98">
        <f t="shared" si="6"/>
        <v>0.1</v>
      </c>
      <c r="L98">
        <f t="shared" si="7"/>
        <v>408510.60000000003</v>
      </c>
    </row>
    <row r="99" spans="1:12" x14ac:dyDescent="0.25">
      <c r="A99">
        <v>1098</v>
      </c>
      <c r="B99" t="s">
        <v>865</v>
      </c>
      <c r="C99">
        <v>151380</v>
      </c>
      <c r="D99">
        <v>7.52</v>
      </c>
      <c r="E99" s="2">
        <v>44224.462557870371</v>
      </c>
      <c r="F99" t="s">
        <v>12886</v>
      </c>
      <c r="G99">
        <v>6820280</v>
      </c>
      <c r="H99" s="6">
        <v>45015.665729108798</v>
      </c>
      <c r="I99" t="str">
        <f t="shared" si="4"/>
        <v>Long Term</v>
      </c>
      <c r="J99">
        <f t="shared" si="5"/>
        <v>6668900</v>
      </c>
      <c r="K99">
        <f t="shared" si="6"/>
        <v>0.1</v>
      </c>
      <c r="L99">
        <f t="shared" si="7"/>
        <v>666890</v>
      </c>
    </row>
    <row r="100" spans="1:12" x14ac:dyDescent="0.25">
      <c r="A100">
        <v>1099</v>
      </c>
      <c r="B100" t="s">
        <v>930</v>
      </c>
      <c r="C100">
        <v>546762</v>
      </c>
      <c r="D100">
        <v>6.64</v>
      </c>
      <c r="E100" s="2">
        <v>44046.532175925917</v>
      </c>
      <c r="F100" t="s">
        <v>12888</v>
      </c>
      <c r="G100">
        <v>546809</v>
      </c>
      <c r="H100" s="6">
        <v>45015.665729108798</v>
      </c>
      <c r="I100" t="str">
        <f t="shared" si="4"/>
        <v>Long Term</v>
      </c>
      <c r="J100">
        <f t="shared" si="5"/>
        <v>47</v>
      </c>
      <c r="K100">
        <f t="shared" si="6"/>
        <v>0</v>
      </c>
      <c r="L100">
        <f t="shared" si="7"/>
        <v>0</v>
      </c>
    </row>
    <row r="101" spans="1:12" x14ac:dyDescent="0.25">
      <c r="A101">
        <v>1100</v>
      </c>
      <c r="B101" t="s">
        <v>598</v>
      </c>
      <c r="C101">
        <v>452017</v>
      </c>
      <c r="D101">
        <v>8.6</v>
      </c>
      <c r="E101" s="2">
        <v>43813.558854166673</v>
      </c>
      <c r="F101" t="s">
        <v>12886</v>
      </c>
      <c r="G101">
        <v>1299821</v>
      </c>
      <c r="H101" s="6">
        <v>45015.665729108798</v>
      </c>
      <c r="I101" t="str">
        <f t="shared" si="4"/>
        <v>Long Term</v>
      </c>
      <c r="J101">
        <f t="shared" si="5"/>
        <v>847804</v>
      </c>
      <c r="K101">
        <f t="shared" si="6"/>
        <v>0.1</v>
      </c>
      <c r="L101">
        <f t="shared" si="7"/>
        <v>84780.400000000009</v>
      </c>
    </row>
    <row r="102" spans="1:12" x14ac:dyDescent="0.25">
      <c r="A102">
        <v>1101</v>
      </c>
      <c r="B102" t="s">
        <v>1147</v>
      </c>
      <c r="C102">
        <v>119381</v>
      </c>
      <c r="D102">
        <v>5.68</v>
      </c>
      <c r="E102" s="2">
        <v>44661.281041666669</v>
      </c>
      <c r="F102" t="s">
        <v>12883</v>
      </c>
      <c r="G102">
        <v>5109571</v>
      </c>
      <c r="H102" s="6">
        <v>45015.665729108798</v>
      </c>
      <c r="I102" t="str">
        <f t="shared" si="4"/>
        <v>Short Term</v>
      </c>
      <c r="J102">
        <f t="shared" si="5"/>
        <v>4990190</v>
      </c>
      <c r="K102">
        <f t="shared" si="6"/>
        <v>0.15</v>
      </c>
      <c r="L102">
        <f t="shared" si="7"/>
        <v>748528.5</v>
      </c>
    </row>
    <row r="103" spans="1:12" x14ac:dyDescent="0.25">
      <c r="A103">
        <v>1102</v>
      </c>
      <c r="B103" t="s">
        <v>86</v>
      </c>
      <c r="C103">
        <v>193829</v>
      </c>
      <c r="D103">
        <v>8.8000000000000007</v>
      </c>
      <c r="E103" s="2">
        <v>43481.535995370366</v>
      </c>
      <c r="F103" t="s">
        <v>12887</v>
      </c>
      <c r="G103">
        <v>8512123</v>
      </c>
      <c r="H103" s="6">
        <v>45015.665729108798</v>
      </c>
      <c r="I103" t="str">
        <f t="shared" si="4"/>
        <v>Long Term</v>
      </c>
      <c r="J103">
        <f t="shared" si="5"/>
        <v>8318294</v>
      </c>
      <c r="K103">
        <f t="shared" si="6"/>
        <v>0.1</v>
      </c>
      <c r="L103">
        <f t="shared" si="7"/>
        <v>831829.4</v>
      </c>
    </row>
    <row r="104" spans="1:12" x14ac:dyDescent="0.25">
      <c r="A104">
        <v>1103</v>
      </c>
      <c r="B104" t="s">
        <v>975</v>
      </c>
      <c r="C104">
        <v>751324</v>
      </c>
      <c r="D104">
        <v>7.79</v>
      </c>
      <c r="E104" s="2">
        <v>44617.479907407411</v>
      </c>
      <c r="F104" t="s">
        <v>12884</v>
      </c>
      <c r="G104">
        <v>3079655</v>
      </c>
      <c r="H104" s="6">
        <v>45015.665729108798</v>
      </c>
      <c r="I104" t="str">
        <f t="shared" si="4"/>
        <v>Long Term</v>
      </c>
      <c r="J104">
        <f t="shared" si="5"/>
        <v>2328331</v>
      </c>
      <c r="K104">
        <f t="shared" si="6"/>
        <v>0.1</v>
      </c>
      <c r="L104">
        <f t="shared" si="7"/>
        <v>232833.1</v>
      </c>
    </row>
    <row r="105" spans="1:12" x14ac:dyDescent="0.25">
      <c r="A105">
        <v>1104</v>
      </c>
      <c r="B105" t="s">
        <v>2156</v>
      </c>
      <c r="C105">
        <v>483052</v>
      </c>
      <c r="D105">
        <v>7.4</v>
      </c>
      <c r="E105" s="2">
        <v>43801.976898148147</v>
      </c>
      <c r="F105" t="s">
        <v>12883</v>
      </c>
      <c r="G105">
        <v>6030395</v>
      </c>
      <c r="H105" s="6">
        <v>45015.665729108798</v>
      </c>
      <c r="I105" t="str">
        <f t="shared" si="4"/>
        <v>Long Term</v>
      </c>
      <c r="J105">
        <f t="shared" si="5"/>
        <v>5547343</v>
      </c>
      <c r="K105">
        <f t="shared" si="6"/>
        <v>0.1</v>
      </c>
      <c r="L105">
        <f t="shared" si="7"/>
        <v>554734.30000000005</v>
      </c>
    </row>
    <row r="106" spans="1:12" x14ac:dyDescent="0.25">
      <c r="A106">
        <v>1105</v>
      </c>
      <c r="B106" t="s">
        <v>149</v>
      </c>
      <c r="C106">
        <v>807783</v>
      </c>
      <c r="D106">
        <v>6.29</v>
      </c>
      <c r="E106" s="2">
        <v>44901.492962962962</v>
      </c>
      <c r="F106" t="s">
        <v>12884</v>
      </c>
      <c r="G106">
        <v>3990348</v>
      </c>
      <c r="H106" s="6">
        <v>45015.665729108798</v>
      </c>
      <c r="I106" t="str">
        <f t="shared" si="4"/>
        <v>Short Term</v>
      </c>
      <c r="J106">
        <f t="shared" si="5"/>
        <v>3182565</v>
      </c>
      <c r="K106">
        <f t="shared" si="6"/>
        <v>0.15</v>
      </c>
      <c r="L106">
        <f t="shared" si="7"/>
        <v>477384.75</v>
      </c>
    </row>
    <row r="107" spans="1:12" x14ac:dyDescent="0.25">
      <c r="A107">
        <v>1106</v>
      </c>
      <c r="B107" t="s">
        <v>175</v>
      </c>
      <c r="C107">
        <v>972998</v>
      </c>
      <c r="D107">
        <v>7.13</v>
      </c>
      <c r="E107" s="2">
        <v>44823.633113425924</v>
      </c>
      <c r="F107" t="s">
        <v>12887</v>
      </c>
      <c r="G107">
        <v>4497462</v>
      </c>
      <c r="H107" s="6">
        <v>45015.665729108798</v>
      </c>
      <c r="I107" t="str">
        <f t="shared" si="4"/>
        <v>Short Term</v>
      </c>
      <c r="J107">
        <f t="shared" si="5"/>
        <v>3524464</v>
      </c>
      <c r="K107">
        <f t="shared" si="6"/>
        <v>0.15</v>
      </c>
      <c r="L107">
        <f t="shared" si="7"/>
        <v>528669.6</v>
      </c>
    </row>
    <row r="108" spans="1:12" x14ac:dyDescent="0.25">
      <c r="A108">
        <v>1107</v>
      </c>
      <c r="B108" t="s">
        <v>554</v>
      </c>
      <c r="C108">
        <v>730796</v>
      </c>
      <c r="D108">
        <v>6.99</v>
      </c>
      <c r="E108" s="2">
        <v>43406.187210648153</v>
      </c>
      <c r="F108" t="s">
        <v>12888</v>
      </c>
      <c r="G108">
        <v>4205707</v>
      </c>
      <c r="H108" s="6">
        <v>45015.665729108798</v>
      </c>
      <c r="I108" t="str">
        <f t="shared" si="4"/>
        <v>Long Term</v>
      </c>
      <c r="J108">
        <f t="shared" si="5"/>
        <v>3474911</v>
      </c>
      <c r="K108">
        <f t="shared" si="6"/>
        <v>0.1</v>
      </c>
      <c r="L108">
        <f t="shared" si="7"/>
        <v>347491.10000000003</v>
      </c>
    </row>
    <row r="109" spans="1:12" x14ac:dyDescent="0.25">
      <c r="A109">
        <v>1108</v>
      </c>
      <c r="B109" t="s">
        <v>621</v>
      </c>
      <c r="C109">
        <v>643443</v>
      </c>
      <c r="D109">
        <v>6.48</v>
      </c>
      <c r="E109" s="2">
        <v>44237.538032407407</v>
      </c>
      <c r="F109" t="s">
        <v>12886</v>
      </c>
      <c r="G109">
        <v>9947215</v>
      </c>
      <c r="H109" s="6">
        <v>45015.665729108798</v>
      </c>
      <c r="I109" t="str">
        <f t="shared" si="4"/>
        <v>Long Term</v>
      </c>
      <c r="J109">
        <f t="shared" si="5"/>
        <v>9303772</v>
      </c>
      <c r="K109">
        <f t="shared" si="6"/>
        <v>0.1</v>
      </c>
      <c r="L109">
        <f t="shared" si="7"/>
        <v>930377.20000000007</v>
      </c>
    </row>
    <row r="110" spans="1:12" x14ac:dyDescent="0.25">
      <c r="A110">
        <v>1109</v>
      </c>
      <c r="B110" t="s">
        <v>274</v>
      </c>
      <c r="C110">
        <v>298022</v>
      </c>
      <c r="D110">
        <v>6.35</v>
      </c>
      <c r="E110" s="2">
        <v>44965.924837962957</v>
      </c>
      <c r="F110" t="s">
        <v>12885</v>
      </c>
      <c r="G110">
        <v>298025</v>
      </c>
      <c r="H110" s="6">
        <v>45015.665729108798</v>
      </c>
      <c r="I110" t="str">
        <f t="shared" si="4"/>
        <v>Short Term</v>
      </c>
      <c r="J110">
        <f t="shared" si="5"/>
        <v>3</v>
      </c>
      <c r="K110">
        <f t="shared" si="6"/>
        <v>0.15</v>
      </c>
      <c r="L110">
        <f t="shared" si="7"/>
        <v>0.44999999999999996</v>
      </c>
    </row>
    <row r="111" spans="1:12" x14ac:dyDescent="0.25">
      <c r="A111">
        <v>1110</v>
      </c>
      <c r="B111" t="s">
        <v>227</v>
      </c>
      <c r="C111">
        <v>731016</v>
      </c>
      <c r="D111">
        <v>6.9</v>
      </c>
      <c r="E111" s="2">
        <v>44835.672777777778</v>
      </c>
      <c r="F111" t="s">
        <v>12887</v>
      </c>
      <c r="G111">
        <v>6451814</v>
      </c>
      <c r="H111" s="6">
        <v>45015.665729108798</v>
      </c>
      <c r="I111" t="str">
        <f t="shared" si="4"/>
        <v>Short Term</v>
      </c>
      <c r="J111">
        <f t="shared" si="5"/>
        <v>5720798</v>
      </c>
      <c r="K111">
        <f t="shared" si="6"/>
        <v>0.15</v>
      </c>
      <c r="L111">
        <f t="shared" si="7"/>
        <v>858119.7</v>
      </c>
    </row>
    <row r="112" spans="1:12" x14ac:dyDescent="0.25">
      <c r="A112">
        <v>1111</v>
      </c>
      <c r="B112" t="s">
        <v>170</v>
      </c>
      <c r="C112">
        <v>522620</v>
      </c>
      <c r="D112">
        <v>6.7</v>
      </c>
      <c r="E112" s="2">
        <v>44890.840162037042</v>
      </c>
      <c r="F112" t="s">
        <v>12884</v>
      </c>
      <c r="G112">
        <v>8428233</v>
      </c>
      <c r="H112" s="6">
        <v>45015.665729108798</v>
      </c>
      <c r="I112" t="str">
        <f t="shared" si="4"/>
        <v>Short Term</v>
      </c>
      <c r="J112">
        <f t="shared" si="5"/>
        <v>7905613</v>
      </c>
      <c r="K112">
        <f t="shared" si="6"/>
        <v>0.15</v>
      </c>
      <c r="L112">
        <f t="shared" si="7"/>
        <v>1185841.95</v>
      </c>
    </row>
    <row r="113" spans="1:12" x14ac:dyDescent="0.25">
      <c r="A113">
        <v>1112</v>
      </c>
      <c r="B113" t="s">
        <v>916</v>
      </c>
      <c r="C113">
        <v>694189</v>
      </c>
      <c r="D113">
        <v>5.38</v>
      </c>
      <c r="E113" s="2">
        <v>44981.499942129631</v>
      </c>
      <c r="F113" t="s">
        <v>12887</v>
      </c>
      <c r="G113">
        <v>6803999</v>
      </c>
      <c r="H113" s="6">
        <v>45015.665729108798</v>
      </c>
      <c r="I113" t="str">
        <f t="shared" si="4"/>
        <v>Short Term</v>
      </c>
      <c r="J113">
        <f t="shared" si="5"/>
        <v>6109810</v>
      </c>
      <c r="K113">
        <f t="shared" si="6"/>
        <v>0.15</v>
      </c>
      <c r="L113">
        <f t="shared" si="7"/>
        <v>916471.5</v>
      </c>
    </row>
    <row r="114" spans="1:12" x14ac:dyDescent="0.25">
      <c r="A114">
        <v>1113</v>
      </c>
      <c r="B114" t="s">
        <v>289</v>
      </c>
      <c r="C114">
        <v>825002</v>
      </c>
      <c r="D114">
        <v>7.39</v>
      </c>
      <c r="E114" s="2">
        <v>44050.986504629633</v>
      </c>
      <c r="F114" t="s">
        <v>12887</v>
      </c>
      <c r="G114">
        <v>6987897</v>
      </c>
      <c r="H114" s="6">
        <v>45015.665729108798</v>
      </c>
      <c r="I114" t="str">
        <f t="shared" si="4"/>
        <v>Long Term</v>
      </c>
      <c r="J114">
        <f t="shared" si="5"/>
        <v>6162895</v>
      </c>
      <c r="K114">
        <f t="shared" si="6"/>
        <v>0.1</v>
      </c>
      <c r="L114">
        <f t="shared" si="7"/>
        <v>616289.5</v>
      </c>
    </row>
    <row r="115" spans="1:12" x14ac:dyDescent="0.25">
      <c r="A115">
        <v>1114</v>
      </c>
      <c r="B115" t="s">
        <v>1334</v>
      </c>
      <c r="C115">
        <v>365040</v>
      </c>
      <c r="D115">
        <v>7.5</v>
      </c>
      <c r="E115" s="2">
        <v>43820.242881944447</v>
      </c>
      <c r="F115" t="s">
        <v>12888</v>
      </c>
      <c r="G115">
        <v>9989108</v>
      </c>
      <c r="H115" s="6">
        <v>45015.665729108798</v>
      </c>
      <c r="I115" t="str">
        <f t="shared" si="4"/>
        <v>Long Term</v>
      </c>
      <c r="J115">
        <f t="shared" si="5"/>
        <v>9624068</v>
      </c>
      <c r="K115">
        <f t="shared" si="6"/>
        <v>0.1</v>
      </c>
      <c r="L115">
        <f t="shared" si="7"/>
        <v>962406.8</v>
      </c>
    </row>
    <row r="116" spans="1:12" x14ac:dyDescent="0.25">
      <c r="A116">
        <v>1115</v>
      </c>
      <c r="B116" t="s">
        <v>512</v>
      </c>
      <c r="C116">
        <v>663376</v>
      </c>
      <c r="D116">
        <v>8.27</v>
      </c>
      <c r="E116" s="2">
        <v>43385.361932870372</v>
      </c>
      <c r="F116" t="s">
        <v>12888</v>
      </c>
      <c r="G116">
        <v>6564921</v>
      </c>
      <c r="H116" s="6">
        <v>45015.665729108798</v>
      </c>
      <c r="I116" t="str">
        <f t="shared" si="4"/>
        <v>Long Term</v>
      </c>
      <c r="J116">
        <f t="shared" si="5"/>
        <v>5901545</v>
      </c>
      <c r="K116">
        <f t="shared" si="6"/>
        <v>0.1</v>
      </c>
      <c r="L116">
        <f t="shared" si="7"/>
        <v>590154.5</v>
      </c>
    </row>
    <row r="117" spans="1:12" x14ac:dyDescent="0.25">
      <c r="A117">
        <v>1116</v>
      </c>
      <c r="B117" t="s">
        <v>478</v>
      </c>
      <c r="C117">
        <v>863733</v>
      </c>
      <c r="D117">
        <v>5.47</v>
      </c>
      <c r="E117" s="2">
        <v>43965.150810185187</v>
      </c>
      <c r="F117" t="s">
        <v>12884</v>
      </c>
      <c r="G117">
        <v>863738</v>
      </c>
      <c r="H117" s="6">
        <v>45015.665729108798</v>
      </c>
      <c r="I117" t="str">
        <f t="shared" si="4"/>
        <v>Long Term</v>
      </c>
      <c r="J117">
        <f t="shared" si="5"/>
        <v>5</v>
      </c>
      <c r="K117">
        <f t="shared" si="6"/>
        <v>0</v>
      </c>
      <c r="L117">
        <f t="shared" si="7"/>
        <v>0</v>
      </c>
    </row>
    <row r="118" spans="1:12" x14ac:dyDescent="0.25">
      <c r="A118">
        <v>1117</v>
      </c>
      <c r="B118" t="s">
        <v>128</v>
      </c>
      <c r="C118">
        <v>796082</v>
      </c>
      <c r="D118">
        <v>8.6300000000000008</v>
      </c>
      <c r="E118" s="2">
        <v>43941.059837962966</v>
      </c>
      <c r="F118" t="s">
        <v>12886</v>
      </c>
      <c r="G118">
        <v>9107764</v>
      </c>
      <c r="H118" s="6">
        <v>45015.665729108798</v>
      </c>
      <c r="I118" t="str">
        <f t="shared" si="4"/>
        <v>Long Term</v>
      </c>
      <c r="J118">
        <f t="shared" si="5"/>
        <v>8311682</v>
      </c>
      <c r="K118">
        <f t="shared" si="6"/>
        <v>0.1</v>
      </c>
      <c r="L118">
        <f t="shared" si="7"/>
        <v>831168.20000000007</v>
      </c>
    </row>
    <row r="119" spans="1:12" x14ac:dyDescent="0.25">
      <c r="A119">
        <v>1118</v>
      </c>
      <c r="B119" t="s">
        <v>1663</v>
      </c>
      <c r="C119">
        <v>687852</v>
      </c>
      <c r="D119">
        <v>6.89</v>
      </c>
      <c r="E119" s="2">
        <v>44830.525833333333</v>
      </c>
      <c r="F119" t="s">
        <v>12887</v>
      </c>
      <c r="G119">
        <v>4228580</v>
      </c>
      <c r="H119" s="6">
        <v>45015.665729108798</v>
      </c>
      <c r="I119" t="str">
        <f t="shared" si="4"/>
        <v>Short Term</v>
      </c>
      <c r="J119">
        <f t="shared" si="5"/>
        <v>3540728</v>
      </c>
      <c r="K119">
        <f t="shared" si="6"/>
        <v>0.15</v>
      </c>
      <c r="L119">
        <f t="shared" si="7"/>
        <v>531109.19999999995</v>
      </c>
    </row>
    <row r="120" spans="1:12" x14ac:dyDescent="0.25">
      <c r="A120">
        <v>1119</v>
      </c>
      <c r="B120" t="s">
        <v>248</v>
      </c>
      <c r="C120">
        <v>771728</v>
      </c>
      <c r="D120">
        <v>5.77</v>
      </c>
      <c r="E120" s="2">
        <v>44086.350474537037</v>
      </c>
      <c r="F120" t="s">
        <v>12885</v>
      </c>
      <c r="G120">
        <v>3230860</v>
      </c>
      <c r="H120" s="6">
        <v>45015.665729108798</v>
      </c>
      <c r="I120" t="str">
        <f t="shared" si="4"/>
        <v>Long Term</v>
      </c>
      <c r="J120">
        <f t="shared" si="5"/>
        <v>2459132</v>
      </c>
      <c r="K120">
        <f t="shared" si="6"/>
        <v>0.1</v>
      </c>
      <c r="L120">
        <f t="shared" si="7"/>
        <v>245913.2</v>
      </c>
    </row>
    <row r="121" spans="1:12" x14ac:dyDescent="0.25">
      <c r="A121">
        <v>1120</v>
      </c>
      <c r="B121" t="s">
        <v>1156</v>
      </c>
      <c r="C121">
        <v>522989</v>
      </c>
      <c r="D121">
        <v>8.74</v>
      </c>
      <c r="E121" s="2">
        <v>44352.270671296297</v>
      </c>
      <c r="F121" t="s">
        <v>12887</v>
      </c>
      <c r="G121">
        <v>9003208</v>
      </c>
      <c r="H121" s="6">
        <v>45015.665729108798</v>
      </c>
      <c r="I121" t="str">
        <f t="shared" si="4"/>
        <v>Long Term</v>
      </c>
      <c r="J121">
        <f t="shared" si="5"/>
        <v>8480219</v>
      </c>
      <c r="K121">
        <f t="shared" si="6"/>
        <v>0.1</v>
      </c>
      <c r="L121">
        <f t="shared" si="7"/>
        <v>848021.9</v>
      </c>
    </row>
    <row r="122" spans="1:12" x14ac:dyDescent="0.25">
      <c r="A122">
        <v>1121</v>
      </c>
      <c r="B122" t="s">
        <v>770</v>
      </c>
      <c r="C122">
        <v>760801</v>
      </c>
      <c r="D122">
        <v>8.68</v>
      </c>
      <c r="E122" s="2">
        <v>44427.288275462961</v>
      </c>
      <c r="F122" t="s">
        <v>12886</v>
      </c>
      <c r="G122">
        <v>1442491</v>
      </c>
      <c r="H122" s="6">
        <v>45015.665729108798</v>
      </c>
      <c r="I122" t="str">
        <f t="shared" si="4"/>
        <v>Long Term</v>
      </c>
      <c r="J122">
        <f t="shared" si="5"/>
        <v>681690</v>
      </c>
      <c r="K122">
        <f t="shared" si="6"/>
        <v>0.1</v>
      </c>
      <c r="L122">
        <f t="shared" si="7"/>
        <v>68169</v>
      </c>
    </row>
    <row r="123" spans="1:12" x14ac:dyDescent="0.25">
      <c r="A123">
        <v>1122</v>
      </c>
      <c r="B123" t="s">
        <v>1060</v>
      </c>
      <c r="C123">
        <v>231362</v>
      </c>
      <c r="D123">
        <v>8.34</v>
      </c>
      <c r="E123" s="2">
        <v>44846.076273148137</v>
      </c>
      <c r="F123" t="s">
        <v>12888</v>
      </c>
      <c r="G123">
        <v>8541528</v>
      </c>
      <c r="H123" s="6">
        <v>45015.665729108798</v>
      </c>
      <c r="I123" t="str">
        <f t="shared" si="4"/>
        <v>Short Term</v>
      </c>
      <c r="J123">
        <f t="shared" si="5"/>
        <v>8310166</v>
      </c>
      <c r="K123">
        <f t="shared" si="6"/>
        <v>0.15</v>
      </c>
      <c r="L123">
        <f t="shared" si="7"/>
        <v>1246524.8999999999</v>
      </c>
    </row>
    <row r="124" spans="1:12" x14ac:dyDescent="0.25">
      <c r="A124">
        <v>1123</v>
      </c>
      <c r="B124" t="s">
        <v>1310</v>
      </c>
      <c r="C124">
        <v>468352</v>
      </c>
      <c r="D124">
        <v>6.76</v>
      </c>
      <c r="E124" s="2">
        <v>44826.588425925933</v>
      </c>
      <c r="F124" t="s">
        <v>12886</v>
      </c>
      <c r="G124">
        <v>4613068</v>
      </c>
      <c r="H124" s="6">
        <v>45015.665729108798</v>
      </c>
      <c r="I124" t="str">
        <f t="shared" si="4"/>
        <v>Short Term</v>
      </c>
      <c r="J124">
        <f t="shared" si="5"/>
        <v>4144716</v>
      </c>
      <c r="K124">
        <f t="shared" si="6"/>
        <v>0.15</v>
      </c>
      <c r="L124">
        <f t="shared" si="7"/>
        <v>621707.4</v>
      </c>
    </row>
    <row r="125" spans="1:12" x14ac:dyDescent="0.25">
      <c r="A125">
        <v>1124</v>
      </c>
      <c r="B125" t="s">
        <v>1008</v>
      </c>
      <c r="C125">
        <v>855831</v>
      </c>
      <c r="D125">
        <v>7.89</v>
      </c>
      <c r="E125" s="2">
        <v>44358.72991898148</v>
      </c>
      <c r="F125" t="s">
        <v>12884</v>
      </c>
      <c r="G125">
        <v>5628341</v>
      </c>
      <c r="H125" s="6">
        <v>45015.665729108798</v>
      </c>
      <c r="I125" t="str">
        <f t="shared" si="4"/>
        <v>Long Term</v>
      </c>
      <c r="J125">
        <f t="shared" si="5"/>
        <v>4772510</v>
      </c>
      <c r="K125">
        <f t="shared" si="6"/>
        <v>0.1</v>
      </c>
      <c r="L125">
        <f t="shared" si="7"/>
        <v>477251</v>
      </c>
    </row>
    <row r="126" spans="1:12" x14ac:dyDescent="0.25">
      <c r="A126">
        <v>1125</v>
      </c>
      <c r="B126" t="s">
        <v>662</v>
      </c>
      <c r="C126">
        <v>701421</v>
      </c>
      <c r="D126">
        <v>7.63</v>
      </c>
      <c r="E126" s="2">
        <v>44248.192870370367</v>
      </c>
      <c r="F126" t="s">
        <v>12884</v>
      </c>
      <c r="G126">
        <v>8177208</v>
      </c>
      <c r="H126" s="6">
        <v>45015.665729108798</v>
      </c>
      <c r="I126" t="str">
        <f t="shared" si="4"/>
        <v>Long Term</v>
      </c>
      <c r="J126">
        <f t="shared" si="5"/>
        <v>7475787</v>
      </c>
      <c r="K126">
        <f t="shared" si="6"/>
        <v>0.1</v>
      </c>
      <c r="L126">
        <f t="shared" si="7"/>
        <v>747578.70000000007</v>
      </c>
    </row>
    <row r="127" spans="1:12" x14ac:dyDescent="0.25">
      <c r="A127">
        <v>1126</v>
      </c>
      <c r="B127" t="s">
        <v>703</v>
      </c>
      <c r="C127">
        <v>972864</v>
      </c>
      <c r="D127">
        <v>6.19</v>
      </c>
      <c r="E127" s="2">
        <v>44471.589525462958</v>
      </c>
      <c r="F127" t="s">
        <v>12885</v>
      </c>
      <c r="G127">
        <v>4793677</v>
      </c>
      <c r="H127" s="6">
        <v>45015.665729108798</v>
      </c>
      <c r="I127" t="str">
        <f t="shared" si="4"/>
        <v>Long Term</v>
      </c>
      <c r="J127">
        <f t="shared" si="5"/>
        <v>3820813</v>
      </c>
      <c r="K127">
        <f t="shared" si="6"/>
        <v>0.1</v>
      </c>
      <c r="L127">
        <f t="shared" si="7"/>
        <v>382081.30000000005</v>
      </c>
    </row>
    <row r="128" spans="1:12" x14ac:dyDescent="0.25">
      <c r="A128">
        <v>1127</v>
      </c>
      <c r="B128" t="s">
        <v>953</v>
      </c>
      <c r="C128">
        <v>578584</v>
      </c>
      <c r="D128">
        <v>5.46</v>
      </c>
      <c r="E128" s="2">
        <v>44060.350162037037</v>
      </c>
      <c r="F128" t="s">
        <v>12886</v>
      </c>
      <c r="G128">
        <v>8834036</v>
      </c>
      <c r="H128" s="6">
        <v>45015.665729108798</v>
      </c>
      <c r="I128" t="str">
        <f t="shared" si="4"/>
        <v>Long Term</v>
      </c>
      <c r="J128">
        <f t="shared" si="5"/>
        <v>8255452</v>
      </c>
      <c r="K128">
        <f t="shared" si="6"/>
        <v>0.1</v>
      </c>
      <c r="L128">
        <f t="shared" si="7"/>
        <v>825545.20000000007</v>
      </c>
    </row>
    <row r="129" spans="1:12" x14ac:dyDescent="0.25">
      <c r="A129">
        <v>1128</v>
      </c>
      <c r="B129" t="s">
        <v>980</v>
      </c>
      <c r="C129">
        <v>941893</v>
      </c>
      <c r="D129">
        <v>7.91</v>
      </c>
      <c r="E129" s="2">
        <v>43394.392858796287</v>
      </c>
      <c r="F129" t="s">
        <v>12888</v>
      </c>
      <c r="G129">
        <v>2178770</v>
      </c>
      <c r="H129" s="6">
        <v>45015.665729108798</v>
      </c>
      <c r="I129" t="str">
        <f t="shared" si="4"/>
        <v>Long Term</v>
      </c>
      <c r="J129">
        <f t="shared" si="5"/>
        <v>1236877</v>
      </c>
      <c r="K129">
        <f t="shared" si="6"/>
        <v>0.1</v>
      </c>
      <c r="L129">
        <f t="shared" si="7"/>
        <v>123687.70000000001</v>
      </c>
    </row>
    <row r="130" spans="1:12" x14ac:dyDescent="0.25">
      <c r="A130">
        <v>1129</v>
      </c>
      <c r="B130" t="s">
        <v>1310</v>
      </c>
      <c r="C130">
        <v>565407</v>
      </c>
      <c r="D130">
        <v>6.45</v>
      </c>
      <c r="E130" s="2">
        <v>44149.884398148148</v>
      </c>
      <c r="F130" t="s">
        <v>12888</v>
      </c>
      <c r="G130">
        <v>7899673</v>
      </c>
      <c r="H130" s="6">
        <v>45015.665729108798</v>
      </c>
      <c r="I130" t="str">
        <f t="shared" si="4"/>
        <v>Long Term</v>
      </c>
      <c r="J130">
        <f t="shared" si="5"/>
        <v>7334266</v>
      </c>
      <c r="K130">
        <f t="shared" si="6"/>
        <v>0.1</v>
      </c>
      <c r="L130">
        <f t="shared" si="7"/>
        <v>733426.60000000009</v>
      </c>
    </row>
    <row r="131" spans="1:12" x14ac:dyDescent="0.25">
      <c r="A131">
        <v>1130</v>
      </c>
      <c r="B131" t="s">
        <v>1605</v>
      </c>
      <c r="C131">
        <v>156339</v>
      </c>
      <c r="D131">
        <v>6.22</v>
      </c>
      <c r="E131" s="2">
        <v>44307.323483796303</v>
      </c>
      <c r="F131" t="s">
        <v>12884</v>
      </c>
      <c r="G131">
        <v>7584993</v>
      </c>
      <c r="H131" s="6">
        <v>45015.665729108798</v>
      </c>
      <c r="I131" t="str">
        <f t="shared" ref="I131:I194" si="8">IF((H131-E131)&lt;=365,"Short Term","Long Term")</f>
        <v>Long Term</v>
      </c>
      <c r="J131">
        <f t="shared" ref="J131:J194" si="9">G131-C131</f>
        <v>7428654</v>
      </c>
      <c r="K131">
        <f t="shared" ref="K131:K194" si="10">IF(I131="short Term",15%,IF(I131="Long Term",IF(J131&gt;100000,10%,0),0))</f>
        <v>0.1</v>
      </c>
      <c r="L131">
        <f t="shared" ref="L131:L194" si="11">J131*K131</f>
        <v>742865.4</v>
      </c>
    </row>
    <row r="132" spans="1:12" x14ac:dyDescent="0.25">
      <c r="A132">
        <v>1131</v>
      </c>
      <c r="B132" t="s">
        <v>147</v>
      </c>
      <c r="C132">
        <v>470747</v>
      </c>
      <c r="D132">
        <v>8.83</v>
      </c>
      <c r="E132" s="2">
        <v>44742.879120370373</v>
      </c>
      <c r="F132" t="s">
        <v>12886</v>
      </c>
      <c r="G132">
        <v>7007340</v>
      </c>
      <c r="H132" s="6">
        <v>45015.665729108798</v>
      </c>
      <c r="I132" t="str">
        <f t="shared" si="8"/>
        <v>Short Term</v>
      </c>
      <c r="J132">
        <f t="shared" si="9"/>
        <v>6536593</v>
      </c>
      <c r="K132">
        <f t="shared" si="10"/>
        <v>0.15</v>
      </c>
      <c r="L132">
        <f t="shared" si="11"/>
        <v>980488.95</v>
      </c>
    </row>
    <row r="133" spans="1:12" x14ac:dyDescent="0.25">
      <c r="A133">
        <v>1132</v>
      </c>
      <c r="B133" t="s">
        <v>93</v>
      </c>
      <c r="C133">
        <v>215992</v>
      </c>
      <c r="D133">
        <v>5.18</v>
      </c>
      <c r="E133" s="2">
        <v>44175.501134259262</v>
      </c>
      <c r="F133" t="s">
        <v>12885</v>
      </c>
      <c r="G133">
        <v>8630233</v>
      </c>
      <c r="H133" s="6">
        <v>45015.665729108798</v>
      </c>
      <c r="I133" t="str">
        <f t="shared" si="8"/>
        <v>Long Term</v>
      </c>
      <c r="J133">
        <f t="shared" si="9"/>
        <v>8414241</v>
      </c>
      <c r="K133">
        <f t="shared" si="10"/>
        <v>0.1</v>
      </c>
      <c r="L133">
        <f t="shared" si="11"/>
        <v>841424.10000000009</v>
      </c>
    </row>
    <row r="134" spans="1:12" x14ac:dyDescent="0.25">
      <c r="A134">
        <v>1133</v>
      </c>
      <c r="B134" t="s">
        <v>2107</v>
      </c>
      <c r="C134">
        <v>46361</v>
      </c>
      <c r="D134">
        <v>8.18</v>
      </c>
      <c r="E134" s="2">
        <v>43998.613333333327</v>
      </c>
      <c r="F134" t="s">
        <v>12886</v>
      </c>
      <c r="G134">
        <v>9889863</v>
      </c>
      <c r="H134" s="6">
        <v>45015.665729108798</v>
      </c>
      <c r="I134" t="str">
        <f t="shared" si="8"/>
        <v>Long Term</v>
      </c>
      <c r="J134">
        <f t="shared" si="9"/>
        <v>9843502</v>
      </c>
      <c r="K134">
        <f t="shared" si="10"/>
        <v>0.1</v>
      </c>
      <c r="L134">
        <f t="shared" si="11"/>
        <v>984350.20000000007</v>
      </c>
    </row>
    <row r="135" spans="1:12" x14ac:dyDescent="0.25">
      <c r="A135">
        <v>1134</v>
      </c>
      <c r="B135" t="s">
        <v>795</v>
      </c>
      <c r="C135">
        <v>743544</v>
      </c>
      <c r="D135">
        <v>7.53</v>
      </c>
      <c r="E135" s="2">
        <v>44165.269675925927</v>
      </c>
      <c r="F135" t="s">
        <v>12886</v>
      </c>
      <c r="G135">
        <v>9111390</v>
      </c>
      <c r="H135" s="6">
        <v>45015.665729108798</v>
      </c>
      <c r="I135" t="str">
        <f t="shared" si="8"/>
        <v>Long Term</v>
      </c>
      <c r="J135">
        <f t="shared" si="9"/>
        <v>8367846</v>
      </c>
      <c r="K135">
        <f t="shared" si="10"/>
        <v>0.1</v>
      </c>
      <c r="L135">
        <f t="shared" si="11"/>
        <v>836784.60000000009</v>
      </c>
    </row>
    <row r="136" spans="1:12" x14ac:dyDescent="0.25">
      <c r="A136">
        <v>1135</v>
      </c>
      <c r="B136" t="s">
        <v>2250</v>
      </c>
      <c r="C136">
        <v>547438</v>
      </c>
      <c r="D136">
        <v>7.92</v>
      </c>
      <c r="E136" s="2">
        <v>44744.407766203702</v>
      </c>
      <c r="F136" t="s">
        <v>12885</v>
      </c>
      <c r="G136">
        <v>1490871</v>
      </c>
      <c r="H136" s="6">
        <v>45015.665729108798</v>
      </c>
      <c r="I136" t="str">
        <f t="shared" si="8"/>
        <v>Short Term</v>
      </c>
      <c r="J136">
        <f t="shared" si="9"/>
        <v>943433</v>
      </c>
      <c r="K136">
        <f t="shared" si="10"/>
        <v>0.15</v>
      </c>
      <c r="L136">
        <f t="shared" si="11"/>
        <v>141514.94999999998</v>
      </c>
    </row>
    <row r="137" spans="1:12" x14ac:dyDescent="0.25">
      <c r="A137">
        <v>1136</v>
      </c>
      <c r="B137" t="s">
        <v>449</v>
      </c>
      <c r="C137">
        <v>939372</v>
      </c>
      <c r="D137">
        <v>5.31</v>
      </c>
      <c r="E137" s="2">
        <v>43741.888993055552</v>
      </c>
      <c r="F137" t="s">
        <v>12885</v>
      </c>
      <c r="G137">
        <v>2928529</v>
      </c>
      <c r="H137" s="6">
        <v>45015.665729108798</v>
      </c>
      <c r="I137" t="str">
        <f t="shared" si="8"/>
        <v>Long Term</v>
      </c>
      <c r="J137">
        <f t="shared" si="9"/>
        <v>1989157</v>
      </c>
      <c r="K137">
        <f t="shared" si="10"/>
        <v>0.1</v>
      </c>
      <c r="L137">
        <f t="shared" si="11"/>
        <v>198915.7</v>
      </c>
    </row>
    <row r="138" spans="1:12" x14ac:dyDescent="0.25">
      <c r="A138">
        <v>1137</v>
      </c>
      <c r="B138" t="s">
        <v>173</v>
      </c>
      <c r="C138">
        <v>864251</v>
      </c>
      <c r="D138">
        <v>5.89</v>
      </c>
      <c r="E138" s="2">
        <v>43837.965937499997</v>
      </c>
      <c r="F138" t="s">
        <v>12883</v>
      </c>
      <c r="G138">
        <v>9081303</v>
      </c>
      <c r="H138" s="6">
        <v>45015.665729108798</v>
      </c>
      <c r="I138" t="str">
        <f t="shared" si="8"/>
        <v>Long Term</v>
      </c>
      <c r="J138">
        <f t="shared" si="9"/>
        <v>8217052</v>
      </c>
      <c r="K138">
        <f t="shared" si="10"/>
        <v>0.1</v>
      </c>
      <c r="L138">
        <f t="shared" si="11"/>
        <v>821705.20000000007</v>
      </c>
    </row>
    <row r="139" spans="1:12" x14ac:dyDescent="0.25">
      <c r="A139">
        <v>1138</v>
      </c>
      <c r="B139" t="s">
        <v>901</v>
      </c>
      <c r="C139">
        <v>323568</v>
      </c>
      <c r="D139">
        <v>6.5</v>
      </c>
      <c r="E139" s="2">
        <v>43715.146724537037</v>
      </c>
      <c r="F139" t="s">
        <v>12886</v>
      </c>
      <c r="G139">
        <v>4071745</v>
      </c>
      <c r="H139" s="6">
        <v>45015.665729108798</v>
      </c>
      <c r="I139" t="str">
        <f t="shared" si="8"/>
        <v>Long Term</v>
      </c>
      <c r="J139">
        <f t="shared" si="9"/>
        <v>3748177</v>
      </c>
      <c r="K139">
        <f t="shared" si="10"/>
        <v>0.1</v>
      </c>
      <c r="L139">
        <f t="shared" si="11"/>
        <v>374817.7</v>
      </c>
    </row>
    <row r="140" spans="1:12" x14ac:dyDescent="0.25">
      <c r="A140">
        <v>1139</v>
      </c>
      <c r="B140" t="s">
        <v>1926</v>
      </c>
      <c r="C140">
        <v>397151</v>
      </c>
      <c r="D140">
        <v>7.44</v>
      </c>
      <c r="E140" s="2">
        <v>43771.789039351846</v>
      </c>
      <c r="F140" t="s">
        <v>12883</v>
      </c>
      <c r="G140">
        <v>1609050</v>
      </c>
      <c r="H140" s="6">
        <v>45015.665729108798</v>
      </c>
      <c r="I140" t="str">
        <f t="shared" si="8"/>
        <v>Long Term</v>
      </c>
      <c r="J140">
        <f t="shared" si="9"/>
        <v>1211899</v>
      </c>
      <c r="K140">
        <f t="shared" si="10"/>
        <v>0.1</v>
      </c>
      <c r="L140">
        <f t="shared" si="11"/>
        <v>121189.90000000001</v>
      </c>
    </row>
    <row r="141" spans="1:12" x14ac:dyDescent="0.25">
      <c r="A141">
        <v>1140</v>
      </c>
      <c r="B141" t="s">
        <v>1283</v>
      </c>
      <c r="C141">
        <v>242925</v>
      </c>
      <c r="D141">
        <v>7.9</v>
      </c>
      <c r="E141" s="2">
        <v>44635.819733796299</v>
      </c>
      <c r="F141" t="s">
        <v>12888</v>
      </c>
      <c r="G141">
        <v>8394835</v>
      </c>
      <c r="H141" s="6">
        <v>45015.665729108798</v>
      </c>
      <c r="I141" t="str">
        <f t="shared" si="8"/>
        <v>Long Term</v>
      </c>
      <c r="J141">
        <f t="shared" si="9"/>
        <v>8151910</v>
      </c>
      <c r="K141">
        <f t="shared" si="10"/>
        <v>0.1</v>
      </c>
      <c r="L141">
        <f t="shared" si="11"/>
        <v>815191</v>
      </c>
    </row>
    <row r="142" spans="1:12" x14ac:dyDescent="0.25">
      <c r="A142">
        <v>1141</v>
      </c>
      <c r="B142" t="s">
        <v>1089</v>
      </c>
      <c r="C142">
        <v>436177</v>
      </c>
      <c r="D142">
        <v>6.4</v>
      </c>
      <c r="E142" s="2">
        <v>44045.485474537039</v>
      </c>
      <c r="F142" t="s">
        <v>12884</v>
      </c>
      <c r="G142">
        <v>6823618</v>
      </c>
      <c r="H142" s="6">
        <v>45015.665729108798</v>
      </c>
      <c r="I142" t="str">
        <f t="shared" si="8"/>
        <v>Long Term</v>
      </c>
      <c r="J142">
        <f t="shared" si="9"/>
        <v>6387441</v>
      </c>
      <c r="K142">
        <f t="shared" si="10"/>
        <v>0.1</v>
      </c>
      <c r="L142">
        <f t="shared" si="11"/>
        <v>638744.10000000009</v>
      </c>
    </row>
    <row r="143" spans="1:12" x14ac:dyDescent="0.25">
      <c r="A143">
        <v>1142</v>
      </c>
      <c r="B143" t="s">
        <v>1291</v>
      </c>
      <c r="C143">
        <v>517094</v>
      </c>
      <c r="D143">
        <v>8.5500000000000007</v>
      </c>
      <c r="E143" s="2">
        <v>44855.407349537039</v>
      </c>
      <c r="F143" t="s">
        <v>12887</v>
      </c>
      <c r="G143">
        <v>6976684</v>
      </c>
      <c r="H143" s="6">
        <v>45015.665729108798</v>
      </c>
      <c r="I143" t="str">
        <f t="shared" si="8"/>
        <v>Short Term</v>
      </c>
      <c r="J143">
        <f t="shared" si="9"/>
        <v>6459590</v>
      </c>
      <c r="K143">
        <f t="shared" si="10"/>
        <v>0.15</v>
      </c>
      <c r="L143">
        <f t="shared" si="11"/>
        <v>968938.5</v>
      </c>
    </row>
    <row r="144" spans="1:12" x14ac:dyDescent="0.25">
      <c r="A144">
        <v>1143</v>
      </c>
      <c r="B144" t="s">
        <v>286</v>
      </c>
      <c r="C144">
        <v>358888</v>
      </c>
      <c r="D144">
        <v>8.9499999999999993</v>
      </c>
      <c r="E144" s="2">
        <v>43782.531678240739</v>
      </c>
      <c r="F144" t="s">
        <v>12887</v>
      </c>
      <c r="G144">
        <v>358890</v>
      </c>
      <c r="H144" s="6">
        <v>45015.665729108798</v>
      </c>
      <c r="I144" t="str">
        <f t="shared" si="8"/>
        <v>Long Term</v>
      </c>
      <c r="J144">
        <f t="shared" si="9"/>
        <v>2</v>
      </c>
      <c r="K144">
        <f t="shared" si="10"/>
        <v>0</v>
      </c>
      <c r="L144">
        <f t="shared" si="11"/>
        <v>0</v>
      </c>
    </row>
    <row r="145" spans="1:12" x14ac:dyDescent="0.25">
      <c r="A145">
        <v>1144</v>
      </c>
      <c r="B145" t="s">
        <v>162</v>
      </c>
      <c r="C145">
        <v>298338</v>
      </c>
      <c r="D145">
        <v>5.2</v>
      </c>
      <c r="E145" s="2">
        <v>44660.010324074072</v>
      </c>
      <c r="F145" t="s">
        <v>12885</v>
      </c>
      <c r="G145">
        <v>8700448</v>
      </c>
      <c r="H145" s="6">
        <v>45015.665729108798</v>
      </c>
      <c r="I145" t="str">
        <f t="shared" si="8"/>
        <v>Short Term</v>
      </c>
      <c r="J145">
        <f t="shared" si="9"/>
        <v>8402110</v>
      </c>
      <c r="K145">
        <f t="shared" si="10"/>
        <v>0.15</v>
      </c>
      <c r="L145">
        <f t="shared" si="11"/>
        <v>1260316.5</v>
      </c>
    </row>
    <row r="146" spans="1:12" x14ac:dyDescent="0.25">
      <c r="A146">
        <v>1145</v>
      </c>
      <c r="B146" t="s">
        <v>904</v>
      </c>
      <c r="C146">
        <v>292467</v>
      </c>
      <c r="D146">
        <v>8.23</v>
      </c>
      <c r="E146" s="2">
        <v>44330.111331018517</v>
      </c>
      <c r="F146" t="s">
        <v>12887</v>
      </c>
      <c r="G146">
        <v>5592979</v>
      </c>
      <c r="H146" s="6">
        <v>45015.665729108798</v>
      </c>
      <c r="I146" t="str">
        <f t="shared" si="8"/>
        <v>Long Term</v>
      </c>
      <c r="J146">
        <f t="shared" si="9"/>
        <v>5300512</v>
      </c>
      <c r="K146">
        <f t="shared" si="10"/>
        <v>0.1</v>
      </c>
      <c r="L146">
        <f t="shared" si="11"/>
        <v>530051.20000000007</v>
      </c>
    </row>
    <row r="147" spans="1:12" x14ac:dyDescent="0.25">
      <c r="A147">
        <v>1146</v>
      </c>
      <c r="B147" t="s">
        <v>629</v>
      </c>
      <c r="C147">
        <v>237314</v>
      </c>
      <c r="D147">
        <v>6.55</v>
      </c>
      <c r="E147" s="2">
        <v>44299.093784722223</v>
      </c>
      <c r="F147" t="s">
        <v>12885</v>
      </c>
      <c r="G147">
        <v>546426</v>
      </c>
      <c r="H147" s="6">
        <v>45015.665729108798</v>
      </c>
      <c r="I147" t="str">
        <f t="shared" si="8"/>
        <v>Long Term</v>
      </c>
      <c r="J147">
        <f t="shared" si="9"/>
        <v>309112</v>
      </c>
      <c r="K147">
        <f t="shared" si="10"/>
        <v>0.1</v>
      </c>
      <c r="L147">
        <f t="shared" si="11"/>
        <v>30911.200000000001</v>
      </c>
    </row>
    <row r="148" spans="1:12" x14ac:dyDescent="0.25">
      <c r="A148">
        <v>1147</v>
      </c>
      <c r="B148" t="s">
        <v>1189</v>
      </c>
      <c r="C148">
        <v>754822</v>
      </c>
      <c r="D148">
        <v>7.76</v>
      </c>
      <c r="E148" s="2">
        <v>44236.171099537038</v>
      </c>
      <c r="F148" t="s">
        <v>12884</v>
      </c>
      <c r="G148">
        <v>9039018</v>
      </c>
      <c r="H148" s="6">
        <v>45015.665729108798</v>
      </c>
      <c r="I148" t="str">
        <f t="shared" si="8"/>
        <v>Long Term</v>
      </c>
      <c r="J148">
        <f t="shared" si="9"/>
        <v>8284196</v>
      </c>
      <c r="K148">
        <f t="shared" si="10"/>
        <v>0.1</v>
      </c>
      <c r="L148">
        <f t="shared" si="11"/>
        <v>828419.60000000009</v>
      </c>
    </row>
    <row r="149" spans="1:12" x14ac:dyDescent="0.25">
      <c r="A149">
        <v>1148</v>
      </c>
      <c r="B149" t="s">
        <v>578</v>
      </c>
      <c r="C149">
        <v>440267</v>
      </c>
      <c r="D149">
        <v>5.39</v>
      </c>
      <c r="E149" s="2">
        <v>44485.429178240738</v>
      </c>
      <c r="F149" t="s">
        <v>12884</v>
      </c>
      <c r="G149">
        <v>6163797</v>
      </c>
      <c r="H149" s="6">
        <v>45015.665729108798</v>
      </c>
      <c r="I149" t="str">
        <f t="shared" si="8"/>
        <v>Long Term</v>
      </c>
      <c r="J149">
        <f t="shared" si="9"/>
        <v>5723530</v>
      </c>
      <c r="K149">
        <f t="shared" si="10"/>
        <v>0.1</v>
      </c>
      <c r="L149">
        <f t="shared" si="11"/>
        <v>572353</v>
      </c>
    </row>
    <row r="150" spans="1:12" x14ac:dyDescent="0.25">
      <c r="A150">
        <v>1149</v>
      </c>
      <c r="B150" t="s">
        <v>512</v>
      </c>
      <c r="C150">
        <v>933560</v>
      </c>
      <c r="D150">
        <v>5.0999999999999996</v>
      </c>
      <c r="E150" s="2">
        <v>44698.644282407397</v>
      </c>
      <c r="F150" t="s">
        <v>12887</v>
      </c>
      <c r="G150">
        <v>4554261</v>
      </c>
      <c r="H150" s="6">
        <v>45015.665729108798</v>
      </c>
      <c r="I150" t="str">
        <f t="shared" si="8"/>
        <v>Short Term</v>
      </c>
      <c r="J150">
        <f t="shared" si="9"/>
        <v>3620701</v>
      </c>
      <c r="K150">
        <f t="shared" si="10"/>
        <v>0.15</v>
      </c>
      <c r="L150">
        <f t="shared" si="11"/>
        <v>543105.15</v>
      </c>
    </row>
    <row r="151" spans="1:12" x14ac:dyDescent="0.25">
      <c r="A151">
        <v>1150</v>
      </c>
      <c r="B151" t="s">
        <v>562</v>
      </c>
      <c r="C151">
        <v>44924</v>
      </c>
      <c r="D151">
        <v>8.2200000000000006</v>
      </c>
      <c r="E151" s="2">
        <v>44510.219270833331</v>
      </c>
      <c r="F151" t="s">
        <v>12888</v>
      </c>
      <c r="G151">
        <v>1374316</v>
      </c>
      <c r="H151" s="6">
        <v>45015.665729108798</v>
      </c>
      <c r="I151" t="str">
        <f t="shared" si="8"/>
        <v>Long Term</v>
      </c>
      <c r="J151">
        <f t="shared" si="9"/>
        <v>1329392</v>
      </c>
      <c r="K151">
        <f t="shared" si="10"/>
        <v>0.1</v>
      </c>
      <c r="L151">
        <f t="shared" si="11"/>
        <v>132939.20000000001</v>
      </c>
    </row>
    <row r="152" spans="1:12" x14ac:dyDescent="0.25">
      <c r="A152">
        <v>1151</v>
      </c>
      <c r="B152" t="s">
        <v>2156</v>
      </c>
      <c r="C152">
        <v>271950</v>
      </c>
      <c r="D152">
        <v>7.16</v>
      </c>
      <c r="E152" s="2">
        <v>44841.906585648147</v>
      </c>
      <c r="F152" t="s">
        <v>12886</v>
      </c>
      <c r="G152">
        <v>356824</v>
      </c>
      <c r="H152" s="6">
        <v>45015.665729108798</v>
      </c>
      <c r="I152" t="str">
        <f t="shared" si="8"/>
        <v>Short Term</v>
      </c>
      <c r="J152">
        <f t="shared" si="9"/>
        <v>84874</v>
      </c>
      <c r="K152">
        <f t="shared" si="10"/>
        <v>0.15</v>
      </c>
      <c r="L152">
        <f t="shared" si="11"/>
        <v>12731.1</v>
      </c>
    </row>
    <row r="153" spans="1:12" x14ac:dyDescent="0.25">
      <c r="A153">
        <v>1152</v>
      </c>
      <c r="B153" t="s">
        <v>1306</v>
      </c>
      <c r="C153">
        <v>772994</v>
      </c>
      <c r="D153">
        <v>5.29</v>
      </c>
      <c r="E153" s="2">
        <v>44870.474722222221</v>
      </c>
      <c r="F153" t="s">
        <v>12888</v>
      </c>
      <c r="G153">
        <v>7299868</v>
      </c>
      <c r="H153" s="6">
        <v>45015.665729108798</v>
      </c>
      <c r="I153" t="str">
        <f t="shared" si="8"/>
        <v>Short Term</v>
      </c>
      <c r="J153">
        <f t="shared" si="9"/>
        <v>6526874</v>
      </c>
      <c r="K153">
        <f t="shared" si="10"/>
        <v>0.15</v>
      </c>
      <c r="L153">
        <f t="shared" si="11"/>
        <v>979031.1</v>
      </c>
    </row>
    <row r="154" spans="1:12" x14ac:dyDescent="0.25">
      <c r="A154">
        <v>1153</v>
      </c>
      <c r="B154" t="s">
        <v>558</v>
      </c>
      <c r="C154">
        <v>263353</v>
      </c>
      <c r="D154">
        <v>5.37</v>
      </c>
      <c r="E154" s="2">
        <v>43637.044652777768</v>
      </c>
      <c r="F154" t="s">
        <v>12887</v>
      </c>
      <c r="G154">
        <v>7507475</v>
      </c>
      <c r="H154" s="6">
        <v>45015.665729108798</v>
      </c>
      <c r="I154" t="str">
        <f t="shared" si="8"/>
        <v>Long Term</v>
      </c>
      <c r="J154">
        <f t="shared" si="9"/>
        <v>7244122</v>
      </c>
      <c r="K154">
        <f t="shared" si="10"/>
        <v>0.1</v>
      </c>
      <c r="L154">
        <f t="shared" si="11"/>
        <v>724412.20000000007</v>
      </c>
    </row>
    <row r="155" spans="1:12" x14ac:dyDescent="0.25">
      <c r="A155">
        <v>1154</v>
      </c>
      <c r="B155" t="s">
        <v>620</v>
      </c>
      <c r="C155">
        <v>55804</v>
      </c>
      <c r="D155">
        <v>5.12</v>
      </c>
      <c r="E155" s="2">
        <v>43491.97755787037</v>
      </c>
      <c r="F155" t="s">
        <v>12887</v>
      </c>
      <c r="G155">
        <v>4481403</v>
      </c>
      <c r="H155" s="6">
        <v>45015.665729108798</v>
      </c>
      <c r="I155" t="str">
        <f t="shared" si="8"/>
        <v>Long Term</v>
      </c>
      <c r="J155">
        <f t="shared" si="9"/>
        <v>4425599</v>
      </c>
      <c r="K155">
        <f t="shared" si="10"/>
        <v>0.1</v>
      </c>
      <c r="L155">
        <f t="shared" si="11"/>
        <v>442559.9</v>
      </c>
    </row>
    <row r="156" spans="1:12" x14ac:dyDescent="0.25">
      <c r="A156">
        <v>1155</v>
      </c>
      <c r="B156" t="s">
        <v>1391</v>
      </c>
      <c r="C156">
        <v>348521</v>
      </c>
      <c r="D156">
        <v>5.58</v>
      </c>
      <c r="E156" s="2">
        <v>43599.431759259263</v>
      </c>
      <c r="F156" t="s">
        <v>12887</v>
      </c>
      <c r="G156">
        <v>4113305</v>
      </c>
      <c r="H156" s="6">
        <v>45015.665729108798</v>
      </c>
      <c r="I156" t="str">
        <f t="shared" si="8"/>
        <v>Long Term</v>
      </c>
      <c r="J156">
        <f t="shared" si="9"/>
        <v>3764784</v>
      </c>
      <c r="K156">
        <f t="shared" si="10"/>
        <v>0.1</v>
      </c>
      <c r="L156">
        <f t="shared" si="11"/>
        <v>376478.4</v>
      </c>
    </row>
    <row r="157" spans="1:12" x14ac:dyDescent="0.25">
      <c r="A157">
        <v>1156</v>
      </c>
      <c r="B157" t="s">
        <v>2625</v>
      </c>
      <c r="C157">
        <v>546963</v>
      </c>
      <c r="D157">
        <v>6.81</v>
      </c>
      <c r="E157" s="2">
        <v>44351.956643518519</v>
      </c>
      <c r="F157" t="s">
        <v>12886</v>
      </c>
      <c r="G157">
        <v>6354829</v>
      </c>
      <c r="H157" s="6">
        <v>45015.665729108798</v>
      </c>
      <c r="I157" t="str">
        <f t="shared" si="8"/>
        <v>Long Term</v>
      </c>
      <c r="J157">
        <f t="shared" si="9"/>
        <v>5807866</v>
      </c>
      <c r="K157">
        <f t="shared" si="10"/>
        <v>0.1</v>
      </c>
      <c r="L157">
        <f t="shared" si="11"/>
        <v>580786.6</v>
      </c>
    </row>
    <row r="158" spans="1:12" x14ac:dyDescent="0.25">
      <c r="A158">
        <v>1157</v>
      </c>
      <c r="B158" t="s">
        <v>846</v>
      </c>
      <c r="C158">
        <v>405203</v>
      </c>
      <c r="D158">
        <v>6.55</v>
      </c>
      <c r="E158" s="2">
        <v>44141.779768518521</v>
      </c>
      <c r="F158" t="s">
        <v>12884</v>
      </c>
      <c r="G158">
        <v>2548538</v>
      </c>
      <c r="H158" s="6">
        <v>45015.665729108798</v>
      </c>
      <c r="I158" t="str">
        <f t="shared" si="8"/>
        <v>Long Term</v>
      </c>
      <c r="J158">
        <f t="shared" si="9"/>
        <v>2143335</v>
      </c>
      <c r="K158">
        <f t="shared" si="10"/>
        <v>0.1</v>
      </c>
      <c r="L158">
        <f t="shared" si="11"/>
        <v>214333.5</v>
      </c>
    </row>
    <row r="159" spans="1:12" x14ac:dyDescent="0.25">
      <c r="A159">
        <v>1158</v>
      </c>
      <c r="B159" t="s">
        <v>1321</v>
      </c>
      <c r="C159">
        <v>235010</v>
      </c>
      <c r="D159">
        <v>6.35</v>
      </c>
      <c r="E159" s="2">
        <v>44750.652453703697</v>
      </c>
      <c r="F159" t="s">
        <v>12887</v>
      </c>
      <c r="G159">
        <v>838241</v>
      </c>
      <c r="H159" s="6">
        <v>45015.665729108798</v>
      </c>
      <c r="I159" t="str">
        <f t="shared" si="8"/>
        <v>Short Term</v>
      </c>
      <c r="J159">
        <f t="shared" si="9"/>
        <v>603231</v>
      </c>
      <c r="K159">
        <f t="shared" si="10"/>
        <v>0.15</v>
      </c>
      <c r="L159">
        <f t="shared" si="11"/>
        <v>90484.65</v>
      </c>
    </row>
    <row r="160" spans="1:12" x14ac:dyDescent="0.25">
      <c r="A160">
        <v>1159</v>
      </c>
      <c r="B160" t="s">
        <v>1079</v>
      </c>
      <c r="C160">
        <v>857162</v>
      </c>
      <c r="D160">
        <v>7.67</v>
      </c>
      <c r="E160" s="2">
        <v>43956.457870370366</v>
      </c>
      <c r="F160" t="s">
        <v>12883</v>
      </c>
      <c r="G160">
        <v>3634290</v>
      </c>
      <c r="H160" s="6">
        <v>45015.665729108798</v>
      </c>
      <c r="I160" t="str">
        <f t="shared" si="8"/>
        <v>Long Term</v>
      </c>
      <c r="J160">
        <f t="shared" si="9"/>
        <v>2777128</v>
      </c>
      <c r="K160">
        <f t="shared" si="10"/>
        <v>0.1</v>
      </c>
      <c r="L160">
        <f t="shared" si="11"/>
        <v>277712.8</v>
      </c>
    </row>
    <row r="161" spans="1:12" x14ac:dyDescent="0.25">
      <c r="A161">
        <v>1160</v>
      </c>
      <c r="B161" t="s">
        <v>994</v>
      </c>
      <c r="C161">
        <v>235541</v>
      </c>
      <c r="D161">
        <v>7.91</v>
      </c>
      <c r="E161" s="2">
        <v>45001.490081018521</v>
      </c>
      <c r="F161" t="s">
        <v>12883</v>
      </c>
      <c r="G161">
        <v>239319</v>
      </c>
      <c r="H161" s="6">
        <v>45015.665729108798</v>
      </c>
      <c r="I161" t="str">
        <f t="shared" si="8"/>
        <v>Short Term</v>
      </c>
      <c r="J161">
        <f t="shared" si="9"/>
        <v>3778</v>
      </c>
      <c r="K161">
        <f t="shared" si="10"/>
        <v>0.15</v>
      </c>
      <c r="L161">
        <f t="shared" si="11"/>
        <v>566.69999999999993</v>
      </c>
    </row>
    <row r="162" spans="1:12" x14ac:dyDescent="0.25">
      <c r="A162">
        <v>1161</v>
      </c>
      <c r="B162" t="s">
        <v>78</v>
      </c>
      <c r="C162">
        <v>661351</v>
      </c>
      <c r="D162">
        <v>7.62</v>
      </c>
      <c r="E162" s="2">
        <v>44319.625393518523</v>
      </c>
      <c r="F162" t="s">
        <v>12886</v>
      </c>
      <c r="G162">
        <v>5153453</v>
      </c>
      <c r="H162" s="6">
        <v>45015.665729108798</v>
      </c>
      <c r="I162" t="str">
        <f t="shared" si="8"/>
        <v>Long Term</v>
      </c>
      <c r="J162">
        <f t="shared" si="9"/>
        <v>4492102</v>
      </c>
      <c r="K162">
        <f t="shared" si="10"/>
        <v>0.1</v>
      </c>
      <c r="L162">
        <f t="shared" si="11"/>
        <v>449210.2</v>
      </c>
    </row>
    <row r="163" spans="1:12" x14ac:dyDescent="0.25">
      <c r="A163">
        <v>1162</v>
      </c>
      <c r="B163" t="s">
        <v>1027</v>
      </c>
      <c r="C163">
        <v>662535</v>
      </c>
      <c r="D163">
        <v>8.9</v>
      </c>
      <c r="E163" s="2">
        <v>44874.78020833333</v>
      </c>
      <c r="F163" t="s">
        <v>12883</v>
      </c>
      <c r="G163">
        <v>3891740</v>
      </c>
      <c r="H163" s="6">
        <v>45015.665729108798</v>
      </c>
      <c r="I163" t="str">
        <f t="shared" si="8"/>
        <v>Short Term</v>
      </c>
      <c r="J163">
        <f t="shared" si="9"/>
        <v>3229205</v>
      </c>
      <c r="K163">
        <f t="shared" si="10"/>
        <v>0.15</v>
      </c>
      <c r="L163">
        <f t="shared" si="11"/>
        <v>484380.75</v>
      </c>
    </row>
    <row r="164" spans="1:12" x14ac:dyDescent="0.25">
      <c r="A164">
        <v>1163</v>
      </c>
      <c r="B164" t="s">
        <v>134</v>
      </c>
      <c r="C164">
        <v>971555</v>
      </c>
      <c r="D164">
        <v>6.32</v>
      </c>
      <c r="E164" s="2">
        <v>44765.519131944442</v>
      </c>
      <c r="F164" t="s">
        <v>12887</v>
      </c>
      <c r="G164">
        <v>9822545</v>
      </c>
      <c r="H164" s="6">
        <v>45015.665729108798</v>
      </c>
      <c r="I164" t="str">
        <f t="shared" si="8"/>
        <v>Short Term</v>
      </c>
      <c r="J164">
        <f t="shared" si="9"/>
        <v>8850990</v>
      </c>
      <c r="K164">
        <f t="shared" si="10"/>
        <v>0.15</v>
      </c>
      <c r="L164">
        <f t="shared" si="11"/>
        <v>1327648.5</v>
      </c>
    </row>
    <row r="165" spans="1:12" x14ac:dyDescent="0.25">
      <c r="A165">
        <v>1164</v>
      </c>
      <c r="B165" t="s">
        <v>183</v>
      </c>
      <c r="C165">
        <v>192473</v>
      </c>
      <c r="D165">
        <v>8.91</v>
      </c>
      <c r="E165" s="2">
        <v>43923.205000000002</v>
      </c>
      <c r="F165" t="s">
        <v>12883</v>
      </c>
      <c r="G165">
        <v>4422187</v>
      </c>
      <c r="H165" s="6">
        <v>45015.665729108798</v>
      </c>
      <c r="I165" t="str">
        <f t="shared" si="8"/>
        <v>Long Term</v>
      </c>
      <c r="J165">
        <f t="shared" si="9"/>
        <v>4229714</v>
      </c>
      <c r="K165">
        <f t="shared" si="10"/>
        <v>0.1</v>
      </c>
      <c r="L165">
        <f t="shared" si="11"/>
        <v>422971.4</v>
      </c>
    </row>
    <row r="166" spans="1:12" x14ac:dyDescent="0.25">
      <c r="A166">
        <v>1165</v>
      </c>
      <c r="B166" t="s">
        <v>817</v>
      </c>
      <c r="C166">
        <v>868635</v>
      </c>
      <c r="D166">
        <v>8.92</v>
      </c>
      <c r="E166" s="2">
        <v>44699.160324074073</v>
      </c>
      <c r="F166" t="s">
        <v>12888</v>
      </c>
      <c r="G166">
        <v>6994433</v>
      </c>
      <c r="H166" s="6">
        <v>45015.665729108798</v>
      </c>
      <c r="I166" t="str">
        <f t="shared" si="8"/>
        <v>Short Term</v>
      </c>
      <c r="J166">
        <f t="shared" si="9"/>
        <v>6125798</v>
      </c>
      <c r="K166">
        <f t="shared" si="10"/>
        <v>0.15</v>
      </c>
      <c r="L166">
        <f t="shared" si="11"/>
        <v>918869.7</v>
      </c>
    </row>
    <row r="167" spans="1:12" x14ac:dyDescent="0.25">
      <c r="A167">
        <v>1166</v>
      </c>
      <c r="B167" t="s">
        <v>858</v>
      </c>
      <c r="C167">
        <v>316896</v>
      </c>
      <c r="D167">
        <v>8.5299999999999994</v>
      </c>
      <c r="E167" s="2">
        <v>43864.77107638889</v>
      </c>
      <c r="F167" t="s">
        <v>12886</v>
      </c>
      <c r="G167">
        <v>1163466</v>
      </c>
      <c r="H167" s="6">
        <v>45015.665729108798</v>
      </c>
      <c r="I167" t="str">
        <f t="shared" si="8"/>
        <v>Long Term</v>
      </c>
      <c r="J167">
        <f t="shared" si="9"/>
        <v>846570</v>
      </c>
      <c r="K167">
        <f t="shared" si="10"/>
        <v>0.1</v>
      </c>
      <c r="L167">
        <f t="shared" si="11"/>
        <v>84657</v>
      </c>
    </row>
    <row r="168" spans="1:12" x14ac:dyDescent="0.25">
      <c r="A168">
        <v>1167</v>
      </c>
      <c r="B168" t="s">
        <v>555</v>
      </c>
      <c r="C168">
        <v>527211</v>
      </c>
      <c r="D168">
        <v>8.59</v>
      </c>
      <c r="E168" s="2">
        <v>44109.877546296288</v>
      </c>
      <c r="F168" t="s">
        <v>12886</v>
      </c>
      <c r="G168">
        <v>6053777</v>
      </c>
      <c r="H168" s="6">
        <v>45015.665729108798</v>
      </c>
      <c r="I168" t="str">
        <f t="shared" si="8"/>
        <v>Long Term</v>
      </c>
      <c r="J168">
        <f t="shared" si="9"/>
        <v>5526566</v>
      </c>
      <c r="K168">
        <f t="shared" si="10"/>
        <v>0.1</v>
      </c>
      <c r="L168">
        <f t="shared" si="11"/>
        <v>552656.6</v>
      </c>
    </row>
    <row r="169" spans="1:12" x14ac:dyDescent="0.25">
      <c r="A169">
        <v>1168</v>
      </c>
      <c r="B169" t="s">
        <v>1130</v>
      </c>
      <c r="C169">
        <v>650988</v>
      </c>
      <c r="D169">
        <v>8.65</v>
      </c>
      <c r="E169" s="2">
        <v>43968.114652777767</v>
      </c>
      <c r="F169" t="s">
        <v>12887</v>
      </c>
      <c r="G169">
        <v>2976910</v>
      </c>
      <c r="H169" s="6">
        <v>45015.665729108798</v>
      </c>
      <c r="I169" t="str">
        <f t="shared" si="8"/>
        <v>Long Term</v>
      </c>
      <c r="J169">
        <f t="shared" si="9"/>
        <v>2325922</v>
      </c>
      <c r="K169">
        <f t="shared" si="10"/>
        <v>0.1</v>
      </c>
      <c r="L169">
        <f t="shared" si="11"/>
        <v>232592.2</v>
      </c>
    </row>
    <row r="170" spans="1:12" x14ac:dyDescent="0.25">
      <c r="A170">
        <v>1169</v>
      </c>
      <c r="B170" t="s">
        <v>2439</v>
      </c>
      <c r="C170">
        <v>37986</v>
      </c>
      <c r="D170">
        <v>5.24</v>
      </c>
      <c r="E170" s="2">
        <v>44798.0549537037</v>
      </c>
      <c r="F170" t="s">
        <v>12887</v>
      </c>
      <c r="G170">
        <v>5097571</v>
      </c>
      <c r="H170" s="6">
        <v>45015.665729108798</v>
      </c>
      <c r="I170" t="str">
        <f t="shared" si="8"/>
        <v>Short Term</v>
      </c>
      <c r="J170">
        <f t="shared" si="9"/>
        <v>5059585</v>
      </c>
      <c r="K170">
        <f t="shared" si="10"/>
        <v>0.15</v>
      </c>
      <c r="L170">
        <f t="shared" si="11"/>
        <v>758937.75</v>
      </c>
    </row>
    <row r="171" spans="1:12" x14ac:dyDescent="0.25">
      <c r="A171">
        <v>1170</v>
      </c>
      <c r="B171" t="s">
        <v>367</v>
      </c>
      <c r="C171">
        <v>71120</v>
      </c>
      <c r="D171">
        <v>6.57</v>
      </c>
      <c r="E171" s="2">
        <v>44688.733124999999</v>
      </c>
      <c r="F171" t="s">
        <v>12888</v>
      </c>
      <c r="G171">
        <v>8795327</v>
      </c>
      <c r="H171" s="6">
        <v>45015.665729108798</v>
      </c>
      <c r="I171" t="str">
        <f t="shared" si="8"/>
        <v>Short Term</v>
      </c>
      <c r="J171">
        <f t="shared" si="9"/>
        <v>8724207</v>
      </c>
      <c r="K171">
        <f t="shared" si="10"/>
        <v>0.15</v>
      </c>
      <c r="L171">
        <f t="shared" si="11"/>
        <v>1308631.05</v>
      </c>
    </row>
    <row r="172" spans="1:12" x14ac:dyDescent="0.25">
      <c r="A172">
        <v>1171</v>
      </c>
      <c r="B172" t="s">
        <v>930</v>
      </c>
      <c r="C172">
        <v>744853</v>
      </c>
      <c r="D172">
        <v>5.18</v>
      </c>
      <c r="E172" s="2">
        <v>44766.436793981477</v>
      </c>
      <c r="F172" t="s">
        <v>12883</v>
      </c>
      <c r="G172">
        <v>863421</v>
      </c>
      <c r="H172" s="6">
        <v>45015.665729108798</v>
      </c>
      <c r="I172" t="str">
        <f t="shared" si="8"/>
        <v>Short Term</v>
      </c>
      <c r="J172">
        <f t="shared" si="9"/>
        <v>118568</v>
      </c>
      <c r="K172">
        <f t="shared" si="10"/>
        <v>0.15</v>
      </c>
      <c r="L172">
        <f t="shared" si="11"/>
        <v>17785.2</v>
      </c>
    </row>
    <row r="173" spans="1:12" x14ac:dyDescent="0.25">
      <c r="A173">
        <v>1172</v>
      </c>
      <c r="B173" t="s">
        <v>1284</v>
      </c>
      <c r="C173">
        <v>748729</v>
      </c>
      <c r="D173">
        <v>6.67</v>
      </c>
      <c r="E173" s="2">
        <v>45007.524328703701</v>
      </c>
      <c r="F173" t="s">
        <v>12888</v>
      </c>
      <c r="G173">
        <v>748734</v>
      </c>
      <c r="H173" s="6">
        <v>45015.665729108798</v>
      </c>
      <c r="I173" t="str">
        <f t="shared" si="8"/>
        <v>Short Term</v>
      </c>
      <c r="J173">
        <f t="shared" si="9"/>
        <v>5</v>
      </c>
      <c r="K173">
        <f t="shared" si="10"/>
        <v>0.15</v>
      </c>
      <c r="L173">
        <f t="shared" si="11"/>
        <v>0.75</v>
      </c>
    </row>
    <row r="174" spans="1:12" x14ac:dyDescent="0.25">
      <c r="A174">
        <v>1173</v>
      </c>
      <c r="B174" t="s">
        <v>373</v>
      </c>
      <c r="C174">
        <v>942177</v>
      </c>
      <c r="D174">
        <v>6.95</v>
      </c>
      <c r="E174" s="2">
        <v>43795.966851851852</v>
      </c>
      <c r="F174" t="s">
        <v>12888</v>
      </c>
      <c r="G174">
        <v>4689098</v>
      </c>
      <c r="H174" s="6">
        <v>45015.665729108798</v>
      </c>
      <c r="I174" t="str">
        <f t="shared" si="8"/>
        <v>Long Term</v>
      </c>
      <c r="J174">
        <f t="shared" si="9"/>
        <v>3746921</v>
      </c>
      <c r="K174">
        <f t="shared" si="10"/>
        <v>0.1</v>
      </c>
      <c r="L174">
        <f t="shared" si="11"/>
        <v>374692.10000000003</v>
      </c>
    </row>
    <row r="175" spans="1:12" x14ac:dyDescent="0.25">
      <c r="A175">
        <v>1174</v>
      </c>
      <c r="B175" t="s">
        <v>1243</v>
      </c>
      <c r="C175">
        <v>330932</v>
      </c>
      <c r="D175">
        <v>8.3699999999999992</v>
      </c>
      <c r="E175" s="2">
        <v>44743.279826388891</v>
      </c>
      <c r="F175" t="s">
        <v>12884</v>
      </c>
      <c r="G175">
        <v>7459103</v>
      </c>
      <c r="H175" s="6">
        <v>45015.665729108798</v>
      </c>
      <c r="I175" t="str">
        <f t="shared" si="8"/>
        <v>Short Term</v>
      </c>
      <c r="J175">
        <f t="shared" si="9"/>
        <v>7128171</v>
      </c>
      <c r="K175">
        <f t="shared" si="10"/>
        <v>0.15</v>
      </c>
      <c r="L175">
        <f t="shared" si="11"/>
        <v>1069225.6499999999</v>
      </c>
    </row>
    <row r="176" spans="1:12" x14ac:dyDescent="0.25">
      <c r="A176">
        <v>1175</v>
      </c>
      <c r="B176" t="s">
        <v>79</v>
      </c>
      <c r="C176">
        <v>558696</v>
      </c>
      <c r="D176">
        <v>5.5</v>
      </c>
      <c r="E176" s="2">
        <v>44981.228993055563</v>
      </c>
      <c r="F176" t="s">
        <v>12888</v>
      </c>
      <c r="G176">
        <v>625804</v>
      </c>
      <c r="H176" s="6">
        <v>45015.665729108798</v>
      </c>
      <c r="I176" t="str">
        <f t="shared" si="8"/>
        <v>Short Term</v>
      </c>
      <c r="J176">
        <f t="shared" si="9"/>
        <v>67108</v>
      </c>
      <c r="K176">
        <f t="shared" si="10"/>
        <v>0.15</v>
      </c>
      <c r="L176">
        <f t="shared" si="11"/>
        <v>10066.199999999999</v>
      </c>
    </row>
    <row r="177" spans="1:12" x14ac:dyDescent="0.25">
      <c r="A177">
        <v>1176</v>
      </c>
      <c r="B177" t="s">
        <v>1240</v>
      </c>
      <c r="C177">
        <v>285322</v>
      </c>
      <c r="D177">
        <v>6.8</v>
      </c>
      <c r="E177" s="2">
        <v>43825.034629629627</v>
      </c>
      <c r="F177" t="s">
        <v>12887</v>
      </c>
      <c r="G177">
        <v>1517788</v>
      </c>
      <c r="H177" s="6">
        <v>45015.665729108798</v>
      </c>
      <c r="I177" t="str">
        <f t="shared" si="8"/>
        <v>Long Term</v>
      </c>
      <c r="J177">
        <f t="shared" si="9"/>
        <v>1232466</v>
      </c>
      <c r="K177">
        <f t="shared" si="10"/>
        <v>0.1</v>
      </c>
      <c r="L177">
        <f t="shared" si="11"/>
        <v>123246.6</v>
      </c>
    </row>
    <row r="178" spans="1:12" x14ac:dyDescent="0.25">
      <c r="A178">
        <v>1177</v>
      </c>
      <c r="B178" t="s">
        <v>633</v>
      </c>
      <c r="C178">
        <v>201596</v>
      </c>
      <c r="D178">
        <v>7.67</v>
      </c>
      <c r="E178" s="2">
        <v>43575.641215277778</v>
      </c>
      <c r="F178" t="s">
        <v>12888</v>
      </c>
      <c r="G178">
        <v>201618</v>
      </c>
      <c r="H178" s="6">
        <v>45015.665729108798</v>
      </c>
      <c r="I178" t="str">
        <f t="shared" si="8"/>
        <v>Long Term</v>
      </c>
      <c r="J178">
        <f t="shared" si="9"/>
        <v>22</v>
      </c>
      <c r="K178">
        <f t="shared" si="10"/>
        <v>0</v>
      </c>
      <c r="L178">
        <f t="shared" si="11"/>
        <v>0</v>
      </c>
    </row>
    <row r="179" spans="1:12" x14ac:dyDescent="0.25">
      <c r="A179">
        <v>1178</v>
      </c>
      <c r="B179" t="s">
        <v>908</v>
      </c>
      <c r="C179">
        <v>773631</v>
      </c>
      <c r="D179">
        <v>5.0999999999999996</v>
      </c>
      <c r="E179" s="2">
        <v>43969.757037037038</v>
      </c>
      <c r="F179" t="s">
        <v>12888</v>
      </c>
      <c r="G179">
        <v>2396074</v>
      </c>
      <c r="H179" s="6">
        <v>45015.665729108798</v>
      </c>
      <c r="I179" t="str">
        <f t="shared" si="8"/>
        <v>Long Term</v>
      </c>
      <c r="J179">
        <f t="shared" si="9"/>
        <v>1622443</v>
      </c>
      <c r="K179">
        <f t="shared" si="10"/>
        <v>0.1</v>
      </c>
      <c r="L179">
        <f t="shared" si="11"/>
        <v>162244.30000000002</v>
      </c>
    </row>
    <row r="180" spans="1:12" x14ac:dyDescent="0.25">
      <c r="A180">
        <v>1179</v>
      </c>
      <c r="B180" t="s">
        <v>616</v>
      </c>
      <c r="C180">
        <v>607951</v>
      </c>
      <c r="D180">
        <v>6.8</v>
      </c>
      <c r="E180" s="2">
        <v>44965.979224537034</v>
      </c>
      <c r="F180" t="s">
        <v>12885</v>
      </c>
      <c r="G180">
        <v>8545020</v>
      </c>
      <c r="H180" s="6">
        <v>45015.665729108798</v>
      </c>
      <c r="I180" t="str">
        <f t="shared" si="8"/>
        <v>Short Term</v>
      </c>
      <c r="J180">
        <f t="shared" si="9"/>
        <v>7937069</v>
      </c>
      <c r="K180">
        <f t="shared" si="10"/>
        <v>0.15</v>
      </c>
      <c r="L180">
        <f t="shared" si="11"/>
        <v>1190560.3499999999</v>
      </c>
    </row>
    <row r="181" spans="1:12" x14ac:dyDescent="0.25">
      <c r="A181">
        <v>1180</v>
      </c>
      <c r="B181" t="s">
        <v>141</v>
      </c>
      <c r="C181">
        <v>615105</v>
      </c>
      <c r="D181">
        <v>7.18</v>
      </c>
      <c r="E181" s="2">
        <v>44536.736643518518</v>
      </c>
      <c r="F181" t="s">
        <v>12888</v>
      </c>
      <c r="G181">
        <v>9928600</v>
      </c>
      <c r="H181" s="6">
        <v>45015.665729108798</v>
      </c>
      <c r="I181" t="str">
        <f t="shared" si="8"/>
        <v>Long Term</v>
      </c>
      <c r="J181">
        <f t="shared" si="9"/>
        <v>9313495</v>
      </c>
      <c r="K181">
        <f t="shared" si="10"/>
        <v>0.1</v>
      </c>
      <c r="L181">
        <f t="shared" si="11"/>
        <v>931349.5</v>
      </c>
    </row>
    <row r="182" spans="1:12" x14ac:dyDescent="0.25">
      <c r="A182">
        <v>1181</v>
      </c>
      <c r="B182" t="s">
        <v>202</v>
      </c>
      <c r="C182">
        <v>900563</v>
      </c>
      <c r="D182">
        <v>6.43</v>
      </c>
      <c r="E182" s="2">
        <v>44549.470243055563</v>
      </c>
      <c r="F182" t="s">
        <v>12885</v>
      </c>
      <c r="G182">
        <v>8735682</v>
      </c>
      <c r="H182" s="6">
        <v>45015.665729108798</v>
      </c>
      <c r="I182" t="str">
        <f t="shared" si="8"/>
        <v>Long Term</v>
      </c>
      <c r="J182">
        <f t="shared" si="9"/>
        <v>7835119</v>
      </c>
      <c r="K182">
        <f t="shared" si="10"/>
        <v>0.1</v>
      </c>
      <c r="L182">
        <f t="shared" si="11"/>
        <v>783511.9</v>
      </c>
    </row>
    <row r="183" spans="1:12" x14ac:dyDescent="0.25">
      <c r="A183">
        <v>1182</v>
      </c>
      <c r="B183" t="s">
        <v>2216</v>
      </c>
      <c r="C183">
        <v>458706</v>
      </c>
      <c r="D183">
        <v>6.95</v>
      </c>
      <c r="E183" s="2">
        <v>43641.950115740743</v>
      </c>
      <c r="F183" t="s">
        <v>12887</v>
      </c>
      <c r="G183">
        <v>1214155</v>
      </c>
      <c r="H183" s="6">
        <v>45015.665729108798</v>
      </c>
      <c r="I183" t="str">
        <f t="shared" si="8"/>
        <v>Long Term</v>
      </c>
      <c r="J183">
        <f t="shared" si="9"/>
        <v>755449</v>
      </c>
      <c r="K183">
        <f t="shared" si="10"/>
        <v>0.1</v>
      </c>
      <c r="L183">
        <f t="shared" si="11"/>
        <v>75544.900000000009</v>
      </c>
    </row>
    <row r="184" spans="1:12" x14ac:dyDescent="0.25">
      <c r="A184">
        <v>1183</v>
      </c>
      <c r="B184" t="s">
        <v>1326</v>
      </c>
      <c r="C184">
        <v>534406</v>
      </c>
      <c r="D184">
        <v>7.37</v>
      </c>
      <c r="E184" s="2">
        <v>44687.396168981482</v>
      </c>
      <c r="F184" t="s">
        <v>12884</v>
      </c>
      <c r="G184">
        <v>7773107</v>
      </c>
      <c r="H184" s="6">
        <v>45015.665729108798</v>
      </c>
      <c r="I184" t="str">
        <f t="shared" si="8"/>
        <v>Short Term</v>
      </c>
      <c r="J184">
        <f t="shared" si="9"/>
        <v>7238701</v>
      </c>
      <c r="K184">
        <f t="shared" si="10"/>
        <v>0.15</v>
      </c>
      <c r="L184">
        <f t="shared" si="11"/>
        <v>1085805.1499999999</v>
      </c>
    </row>
    <row r="185" spans="1:12" x14ac:dyDescent="0.25">
      <c r="A185">
        <v>1184</v>
      </c>
      <c r="B185" t="s">
        <v>2645</v>
      </c>
      <c r="C185">
        <v>380193</v>
      </c>
      <c r="D185">
        <v>5.98</v>
      </c>
      <c r="E185" s="2">
        <v>43892.064270833333</v>
      </c>
      <c r="F185" t="s">
        <v>12885</v>
      </c>
      <c r="G185">
        <v>9840415</v>
      </c>
      <c r="H185" s="6">
        <v>45015.665729108798</v>
      </c>
      <c r="I185" t="str">
        <f t="shared" si="8"/>
        <v>Long Term</v>
      </c>
      <c r="J185">
        <f t="shared" si="9"/>
        <v>9460222</v>
      </c>
      <c r="K185">
        <f t="shared" si="10"/>
        <v>0.1</v>
      </c>
      <c r="L185">
        <f t="shared" si="11"/>
        <v>946022.20000000007</v>
      </c>
    </row>
    <row r="186" spans="1:12" x14ac:dyDescent="0.25">
      <c r="A186">
        <v>1185</v>
      </c>
      <c r="B186" t="s">
        <v>885</v>
      </c>
      <c r="C186">
        <v>709211</v>
      </c>
      <c r="D186">
        <v>7.32</v>
      </c>
      <c r="E186" s="2">
        <v>44687.505312499998</v>
      </c>
      <c r="F186" t="s">
        <v>12886</v>
      </c>
      <c r="G186">
        <v>7914032</v>
      </c>
      <c r="H186" s="6">
        <v>45015.665729108798</v>
      </c>
      <c r="I186" t="str">
        <f t="shared" si="8"/>
        <v>Short Term</v>
      </c>
      <c r="J186">
        <f t="shared" si="9"/>
        <v>7204821</v>
      </c>
      <c r="K186">
        <f t="shared" si="10"/>
        <v>0.15</v>
      </c>
      <c r="L186">
        <f t="shared" si="11"/>
        <v>1080723.1499999999</v>
      </c>
    </row>
    <row r="187" spans="1:12" x14ac:dyDescent="0.25">
      <c r="A187">
        <v>1186</v>
      </c>
      <c r="B187" t="s">
        <v>740</v>
      </c>
      <c r="C187">
        <v>70036</v>
      </c>
      <c r="D187">
        <v>7.62</v>
      </c>
      <c r="E187" s="2">
        <v>43784.293912037043</v>
      </c>
      <c r="F187" t="s">
        <v>12886</v>
      </c>
      <c r="G187">
        <v>5569123</v>
      </c>
      <c r="H187" s="6">
        <v>45015.665729108798</v>
      </c>
      <c r="I187" t="str">
        <f t="shared" si="8"/>
        <v>Long Term</v>
      </c>
      <c r="J187">
        <f t="shared" si="9"/>
        <v>5499087</v>
      </c>
      <c r="K187">
        <f t="shared" si="10"/>
        <v>0.1</v>
      </c>
      <c r="L187">
        <f t="shared" si="11"/>
        <v>549908.70000000007</v>
      </c>
    </row>
    <row r="188" spans="1:12" x14ac:dyDescent="0.25">
      <c r="A188">
        <v>1187</v>
      </c>
      <c r="B188" t="s">
        <v>204</v>
      </c>
      <c r="C188">
        <v>395092</v>
      </c>
      <c r="D188">
        <v>8.11</v>
      </c>
      <c r="E188" s="2">
        <v>43970.410046296303</v>
      </c>
      <c r="F188" t="s">
        <v>12883</v>
      </c>
      <c r="G188">
        <v>973241</v>
      </c>
      <c r="H188" s="6">
        <v>45015.665729108798</v>
      </c>
      <c r="I188" t="str">
        <f t="shared" si="8"/>
        <v>Long Term</v>
      </c>
      <c r="J188">
        <f t="shared" si="9"/>
        <v>578149</v>
      </c>
      <c r="K188">
        <f t="shared" si="10"/>
        <v>0.1</v>
      </c>
      <c r="L188">
        <f t="shared" si="11"/>
        <v>57814.9</v>
      </c>
    </row>
    <row r="189" spans="1:12" x14ac:dyDescent="0.25">
      <c r="A189">
        <v>1188</v>
      </c>
      <c r="B189" t="s">
        <v>2839</v>
      </c>
      <c r="C189">
        <v>604411</v>
      </c>
      <c r="D189">
        <v>6.71</v>
      </c>
      <c r="E189" s="2">
        <v>44370.731342592589</v>
      </c>
      <c r="F189" t="s">
        <v>12884</v>
      </c>
      <c r="G189">
        <v>5977641</v>
      </c>
      <c r="H189" s="6">
        <v>45015.665729108798</v>
      </c>
      <c r="I189" t="str">
        <f t="shared" si="8"/>
        <v>Long Term</v>
      </c>
      <c r="J189">
        <f t="shared" si="9"/>
        <v>5373230</v>
      </c>
      <c r="K189">
        <f t="shared" si="10"/>
        <v>0.1</v>
      </c>
      <c r="L189">
        <f t="shared" si="11"/>
        <v>537323</v>
      </c>
    </row>
    <row r="190" spans="1:12" x14ac:dyDescent="0.25">
      <c r="A190">
        <v>1189</v>
      </c>
      <c r="B190" t="s">
        <v>105</v>
      </c>
      <c r="C190">
        <v>524244</v>
      </c>
      <c r="D190">
        <v>5.55</v>
      </c>
      <c r="E190" s="2">
        <v>44311.863425925927</v>
      </c>
      <c r="F190" t="s">
        <v>12888</v>
      </c>
      <c r="G190">
        <v>2921549</v>
      </c>
      <c r="H190" s="6">
        <v>45015.665729108798</v>
      </c>
      <c r="I190" t="str">
        <f t="shared" si="8"/>
        <v>Long Term</v>
      </c>
      <c r="J190">
        <f t="shared" si="9"/>
        <v>2397305</v>
      </c>
      <c r="K190">
        <f t="shared" si="10"/>
        <v>0.1</v>
      </c>
      <c r="L190">
        <f t="shared" si="11"/>
        <v>239730.5</v>
      </c>
    </row>
    <row r="191" spans="1:12" x14ac:dyDescent="0.25">
      <c r="A191">
        <v>1190</v>
      </c>
      <c r="B191" t="s">
        <v>372</v>
      </c>
      <c r="C191">
        <v>719196</v>
      </c>
      <c r="D191">
        <v>8.6199999999999992</v>
      </c>
      <c r="E191" s="2">
        <v>44785.848275462973</v>
      </c>
      <c r="F191" t="s">
        <v>12885</v>
      </c>
      <c r="G191">
        <v>5564945</v>
      </c>
      <c r="H191" s="6">
        <v>45015.665729108798</v>
      </c>
      <c r="I191" t="str">
        <f t="shared" si="8"/>
        <v>Short Term</v>
      </c>
      <c r="J191">
        <f t="shared" si="9"/>
        <v>4845749</v>
      </c>
      <c r="K191">
        <f t="shared" si="10"/>
        <v>0.15</v>
      </c>
      <c r="L191">
        <f t="shared" si="11"/>
        <v>726862.35</v>
      </c>
    </row>
    <row r="192" spans="1:12" x14ac:dyDescent="0.25">
      <c r="A192">
        <v>1191</v>
      </c>
      <c r="B192" t="s">
        <v>858</v>
      </c>
      <c r="C192">
        <v>274878</v>
      </c>
      <c r="D192">
        <v>7.91</v>
      </c>
      <c r="E192" s="2">
        <v>44928.946192129632</v>
      </c>
      <c r="F192" t="s">
        <v>12884</v>
      </c>
      <c r="G192">
        <v>3302240</v>
      </c>
      <c r="H192" s="6">
        <v>45015.665729108798</v>
      </c>
      <c r="I192" t="str">
        <f t="shared" si="8"/>
        <v>Short Term</v>
      </c>
      <c r="J192">
        <f t="shared" si="9"/>
        <v>3027362</v>
      </c>
      <c r="K192">
        <f t="shared" si="10"/>
        <v>0.15</v>
      </c>
      <c r="L192">
        <f t="shared" si="11"/>
        <v>454104.3</v>
      </c>
    </row>
    <row r="193" spans="1:12" x14ac:dyDescent="0.25">
      <c r="A193">
        <v>1192</v>
      </c>
      <c r="B193" t="s">
        <v>819</v>
      </c>
      <c r="C193">
        <v>974130</v>
      </c>
      <c r="D193">
        <v>6.7</v>
      </c>
      <c r="E193" s="2">
        <v>44468.338576388887</v>
      </c>
      <c r="F193" t="s">
        <v>12886</v>
      </c>
      <c r="G193">
        <v>4017459</v>
      </c>
      <c r="H193" s="6">
        <v>45015.665729108798</v>
      </c>
      <c r="I193" t="str">
        <f t="shared" si="8"/>
        <v>Long Term</v>
      </c>
      <c r="J193">
        <f t="shared" si="9"/>
        <v>3043329</v>
      </c>
      <c r="K193">
        <f t="shared" si="10"/>
        <v>0.1</v>
      </c>
      <c r="L193">
        <f t="shared" si="11"/>
        <v>304332.90000000002</v>
      </c>
    </row>
    <row r="194" spans="1:12" x14ac:dyDescent="0.25">
      <c r="A194">
        <v>1193</v>
      </c>
      <c r="B194" t="s">
        <v>1742</v>
      </c>
      <c r="C194">
        <v>344597</v>
      </c>
      <c r="D194">
        <v>7.13</v>
      </c>
      <c r="E194" s="2">
        <v>43493.382164351853</v>
      </c>
      <c r="F194" t="s">
        <v>12884</v>
      </c>
      <c r="G194">
        <v>2461129</v>
      </c>
      <c r="H194" s="6">
        <v>45015.665729108798</v>
      </c>
      <c r="I194" t="str">
        <f t="shared" si="8"/>
        <v>Long Term</v>
      </c>
      <c r="J194">
        <f t="shared" si="9"/>
        <v>2116532</v>
      </c>
      <c r="K194">
        <f t="shared" si="10"/>
        <v>0.1</v>
      </c>
      <c r="L194">
        <f t="shared" si="11"/>
        <v>211653.2</v>
      </c>
    </row>
    <row r="195" spans="1:12" x14ac:dyDescent="0.25">
      <c r="A195">
        <v>1194</v>
      </c>
      <c r="B195" t="s">
        <v>808</v>
      </c>
      <c r="C195">
        <v>742289</v>
      </c>
      <c r="D195">
        <v>8.9600000000000009</v>
      </c>
      <c r="E195" s="2">
        <v>43432.30091435185</v>
      </c>
      <c r="F195" t="s">
        <v>12884</v>
      </c>
      <c r="G195">
        <v>4155163</v>
      </c>
      <c r="H195" s="6">
        <v>45015.665729108798</v>
      </c>
      <c r="I195" t="str">
        <f t="shared" ref="I195:I258" si="12">IF((H195-E195)&lt;=365,"Short Term","Long Term")</f>
        <v>Long Term</v>
      </c>
      <c r="J195">
        <f t="shared" ref="J195:J258" si="13">G195-C195</f>
        <v>3412874</v>
      </c>
      <c r="K195">
        <f t="shared" ref="K195:K258" si="14">IF(I195="short Term",15%,IF(I195="Long Term",IF(J195&gt;100000,10%,0),0))</f>
        <v>0.1</v>
      </c>
      <c r="L195">
        <f t="shared" ref="L195:L258" si="15">J195*K195</f>
        <v>341287.4</v>
      </c>
    </row>
    <row r="196" spans="1:12" x14ac:dyDescent="0.25">
      <c r="A196">
        <v>1195</v>
      </c>
      <c r="B196" t="s">
        <v>1162</v>
      </c>
      <c r="C196">
        <v>833690</v>
      </c>
      <c r="D196">
        <v>5.72</v>
      </c>
      <c r="E196" s="2">
        <v>43622.629953703698</v>
      </c>
      <c r="F196" t="s">
        <v>12885</v>
      </c>
      <c r="G196">
        <v>6771847</v>
      </c>
      <c r="H196" s="6">
        <v>45015.665729108798</v>
      </c>
      <c r="I196" t="str">
        <f t="shared" si="12"/>
        <v>Long Term</v>
      </c>
      <c r="J196">
        <f t="shared" si="13"/>
        <v>5938157</v>
      </c>
      <c r="K196">
        <f t="shared" si="14"/>
        <v>0.1</v>
      </c>
      <c r="L196">
        <f t="shared" si="15"/>
        <v>593815.70000000007</v>
      </c>
    </row>
    <row r="197" spans="1:12" x14ac:dyDescent="0.25">
      <c r="A197">
        <v>1196</v>
      </c>
      <c r="B197" t="s">
        <v>1222</v>
      </c>
      <c r="C197">
        <v>867010</v>
      </c>
      <c r="D197">
        <v>5.4</v>
      </c>
      <c r="E197" s="2">
        <v>44251.504560185182</v>
      </c>
      <c r="F197" t="s">
        <v>12887</v>
      </c>
      <c r="G197">
        <v>4901870</v>
      </c>
      <c r="H197" s="6">
        <v>45015.665729108798</v>
      </c>
      <c r="I197" t="str">
        <f t="shared" si="12"/>
        <v>Long Term</v>
      </c>
      <c r="J197">
        <f t="shared" si="13"/>
        <v>4034860</v>
      </c>
      <c r="K197">
        <f t="shared" si="14"/>
        <v>0.1</v>
      </c>
      <c r="L197">
        <f t="shared" si="15"/>
        <v>403486</v>
      </c>
    </row>
    <row r="198" spans="1:12" x14ac:dyDescent="0.25">
      <c r="A198">
        <v>1197</v>
      </c>
      <c r="B198" t="s">
        <v>1639</v>
      </c>
      <c r="C198">
        <v>485241</v>
      </c>
      <c r="D198">
        <v>7.53</v>
      </c>
      <c r="E198" s="2">
        <v>44794.032025462962</v>
      </c>
      <c r="F198" t="s">
        <v>12887</v>
      </c>
      <c r="G198">
        <v>3310574</v>
      </c>
      <c r="H198" s="6">
        <v>45015.665729108798</v>
      </c>
      <c r="I198" t="str">
        <f t="shared" si="12"/>
        <v>Short Term</v>
      </c>
      <c r="J198">
        <f t="shared" si="13"/>
        <v>2825333</v>
      </c>
      <c r="K198">
        <f t="shared" si="14"/>
        <v>0.15</v>
      </c>
      <c r="L198">
        <f t="shared" si="15"/>
        <v>423799.95</v>
      </c>
    </row>
    <row r="199" spans="1:12" x14ac:dyDescent="0.25">
      <c r="A199">
        <v>1198</v>
      </c>
      <c r="B199" t="s">
        <v>256</v>
      </c>
      <c r="C199">
        <v>124542</v>
      </c>
      <c r="D199">
        <v>7.6</v>
      </c>
      <c r="E199" s="2">
        <v>44819.746724537043</v>
      </c>
      <c r="F199" t="s">
        <v>12884</v>
      </c>
      <c r="G199">
        <v>165060</v>
      </c>
      <c r="H199" s="6">
        <v>45015.665729108798</v>
      </c>
      <c r="I199" t="str">
        <f t="shared" si="12"/>
        <v>Short Term</v>
      </c>
      <c r="J199">
        <f t="shared" si="13"/>
        <v>40518</v>
      </c>
      <c r="K199">
        <f t="shared" si="14"/>
        <v>0.15</v>
      </c>
      <c r="L199">
        <f t="shared" si="15"/>
        <v>6077.7</v>
      </c>
    </row>
    <row r="200" spans="1:12" x14ac:dyDescent="0.25">
      <c r="A200">
        <v>1199</v>
      </c>
      <c r="B200" t="s">
        <v>846</v>
      </c>
      <c r="C200">
        <v>429627</v>
      </c>
      <c r="D200">
        <v>7.3</v>
      </c>
      <c r="E200" s="2">
        <v>43698.502118055563</v>
      </c>
      <c r="F200" t="s">
        <v>12885</v>
      </c>
      <c r="G200">
        <v>3566182</v>
      </c>
      <c r="H200" s="6">
        <v>45015.665729108798</v>
      </c>
      <c r="I200" t="str">
        <f t="shared" si="12"/>
        <v>Long Term</v>
      </c>
      <c r="J200">
        <f t="shared" si="13"/>
        <v>3136555</v>
      </c>
      <c r="K200">
        <f t="shared" si="14"/>
        <v>0.1</v>
      </c>
      <c r="L200">
        <f t="shared" si="15"/>
        <v>313655.5</v>
      </c>
    </row>
    <row r="201" spans="1:12" x14ac:dyDescent="0.25">
      <c r="A201">
        <v>1200</v>
      </c>
      <c r="B201" t="s">
        <v>724</v>
      </c>
      <c r="C201">
        <v>452036</v>
      </c>
      <c r="D201">
        <v>7.22</v>
      </c>
      <c r="E201" s="2">
        <v>43433.858634259261</v>
      </c>
      <c r="F201" t="s">
        <v>12888</v>
      </c>
      <c r="G201">
        <v>4910461</v>
      </c>
      <c r="H201" s="6">
        <v>45015.665729108798</v>
      </c>
      <c r="I201" t="str">
        <f t="shared" si="12"/>
        <v>Long Term</v>
      </c>
      <c r="J201">
        <f t="shared" si="13"/>
        <v>4458425</v>
      </c>
      <c r="K201">
        <f t="shared" si="14"/>
        <v>0.1</v>
      </c>
      <c r="L201">
        <f t="shared" si="15"/>
        <v>445842.5</v>
      </c>
    </row>
    <row r="202" spans="1:12" x14ac:dyDescent="0.25">
      <c r="A202">
        <v>1201</v>
      </c>
      <c r="B202" t="s">
        <v>1327</v>
      </c>
      <c r="C202">
        <v>854963</v>
      </c>
      <c r="D202">
        <v>5.45</v>
      </c>
      <c r="E202" s="2">
        <v>44559.659050925933</v>
      </c>
      <c r="F202" t="s">
        <v>12887</v>
      </c>
      <c r="G202">
        <v>3074421</v>
      </c>
      <c r="H202" s="6">
        <v>45015.665729108798</v>
      </c>
      <c r="I202" t="str">
        <f t="shared" si="12"/>
        <v>Long Term</v>
      </c>
      <c r="J202">
        <f t="shared" si="13"/>
        <v>2219458</v>
      </c>
      <c r="K202">
        <f t="shared" si="14"/>
        <v>0.1</v>
      </c>
      <c r="L202">
        <f t="shared" si="15"/>
        <v>221945.80000000002</v>
      </c>
    </row>
    <row r="203" spans="1:12" x14ac:dyDescent="0.25">
      <c r="A203">
        <v>1202</v>
      </c>
      <c r="B203" t="s">
        <v>2346</v>
      </c>
      <c r="C203">
        <v>159806</v>
      </c>
      <c r="D203">
        <v>6.55</v>
      </c>
      <c r="E203" s="2">
        <v>43882.892534722218</v>
      </c>
      <c r="F203" t="s">
        <v>12888</v>
      </c>
      <c r="G203">
        <v>611665</v>
      </c>
      <c r="H203" s="6">
        <v>45015.665729108798</v>
      </c>
      <c r="I203" t="str">
        <f t="shared" si="12"/>
        <v>Long Term</v>
      </c>
      <c r="J203">
        <f t="shared" si="13"/>
        <v>451859</v>
      </c>
      <c r="K203">
        <f t="shared" si="14"/>
        <v>0.1</v>
      </c>
      <c r="L203">
        <f t="shared" si="15"/>
        <v>45185.9</v>
      </c>
    </row>
    <row r="204" spans="1:12" x14ac:dyDescent="0.25">
      <c r="A204">
        <v>1203</v>
      </c>
      <c r="B204" t="s">
        <v>1075</v>
      </c>
      <c r="C204">
        <v>171458</v>
      </c>
      <c r="D204">
        <v>6.1</v>
      </c>
      <c r="E204" s="2">
        <v>44092.115300925929</v>
      </c>
      <c r="F204" t="s">
        <v>12886</v>
      </c>
      <c r="G204">
        <v>4460707</v>
      </c>
      <c r="H204" s="6">
        <v>45015.665729108798</v>
      </c>
      <c r="I204" t="str">
        <f t="shared" si="12"/>
        <v>Long Term</v>
      </c>
      <c r="J204">
        <f t="shared" si="13"/>
        <v>4289249</v>
      </c>
      <c r="K204">
        <f t="shared" si="14"/>
        <v>0.1</v>
      </c>
      <c r="L204">
        <f t="shared" si="15"/>
        <v>428924.9</v>
      </c>
    </row>
    <row r="205" spans="1:12" x14ac:dyDescent="0.25">
      <c r="A205">
        <v>1204</v>
      </c>
      <c r="B205" t="s">
        <v>1846</v>
      </c>
      <c r="C205">
        <v>671402</v>
      </c>
      <c r="D205">
        <v>8.73</v>
      </c>
      <c r="E205" s="2">
        <v>44622.657187500001</v>
      </c>
      <c r="F205" t="s">
        <v>12886</v>
      </c>
      <c r="G205">
        <v>5660671</v>
      </c>
      <c r="H205" s="6">
        <v>45015.665729108798</v>
      </c>
      <c r="I205" t="str">
        <f t="shared" si="12"/>
        <v>Long Term</v>
      </c>
      <c r="J205">
        <f t="shared" si="13"/>
        <v>4989269</v>
      </c>
      <c r="K205">
        <f t="shared" si="14"/>
        <v>0.1</v>
      </c>
      <c r="L205">
        <f t="shared" si="15"/>
        <v>498926.9</v>
      </c>
    </row>
    <row r="206" spans="1:12" x14ac:dyDescent="0.25">
      <c r="A206">
        <v>1205</v>
      </c>
      <c r="B206" t="s">
        <v>2360</v>
      </c>
      <c r="C206">
        <v>430963</v>
      </c>
      <c r="D206">
        <v>8.6300000000000008</v>
      </c>
      <c r="E206" s="2">
        <v>45001.557974537027</v>
      </c>
      <c r="F206" t="s">
        <v>12884</v>
      </c>
      <c r="G206">
        <v>3963007</v>
      </c>
      <c r="H206" s="6">
        <v>45015.665729108798</v>
      </c>
      <c r="I206" t="str">
        <f t="shared" si="12"/>
        <v>Short Term</v>
      </c>
      <c r="J206">
        <f t="shared" si="13"/>
        <v>3532044</v>
      </c>
      <c r="K206">
        <f t="shared" si="14"/>
        <v>0.15</v>
      </c>
      <c r="L206">
        <f t="shared" si="15"/>
        <v>529806.6</v>
      </c>
    </row>
    <row r="207" spans="1:12" x14ac:dyDescent="0.25">
      <c r="A207">
        <v>1206</v>
      </c>
      <c r="B207" t="s">
        <v>826</v>
      </c>
      <c r="C207">
        <v>530126</v>
      </c>
      <c r="D207">
        <v>5.0999999999999996</v>
      </c>
      <c r="E207" s="2">
        <v>43525.947245370371</v>
      </c>
      <c r="F207" t="s">
        <v>12887</v>
      </c>
      <c r="G207">
        <v>9391514</v>
      </c>
      <c r="H207" s="6">
        <v>45015.665729108798</v>
      </c>
      <c r="I207" t="str">
        <f t="shared" si="12"/>
        <v>Long Term</v>
      </c>
      <c r="J207">
        <f t="shared" si="13"/>
        <v>8861388</v>
      </c>
      <c r="K207">
        <f t="shared" si="14"/>
        <v>0.1</v>
      </c>
      <c r="L207">
        <f t="shared" si="15"/>
        <v>886138.8</v>
      </c>
    </row>
    <row r="208" spans="1:12" x14ac:dyDescent="0.25">
      <c r="A208">
        <v>1207</v>
      </c>
      <c r="B208" t="s">
        <v>76</v>
      </c>
      <c r="C208">
        <v>172310</v>
      </c>
      <c r="D208">
        <v>6</v>
      </c>
      <c r="E208" s="2">
        <v>44531.058298611111</v>
      </c>
      <c r="F208" t="s">
        <v>12886</v>
      </c>
      <c r="G208">
        <v>404854</v>
      </c>
      <c r="H208" s="6">
        <v>45015.665729108798</v>
      </c>
      <c r="I208" t="str">
        <f t="shared" si="12"/>
        <v>Long Term</v>
      </c>
      <c r="J208">
        <f t="shared" si="13"/>
        <v>232544</v>
      </c>
      <c r="K208">
        <f t="shared" si="14"/>
        <v>0.1</v>
      </c>
      <c r="L208">
        <f t="shared" si="15"/>
        <v>23254.400000000001</v>
      </c>
    </row>
    <row r="209" spans="1:12" x14ac:dyDescent="0.25">
      <c r="A209">
        <v>1208</v>
      </c>
      <c r="B209" t="s">
        <v>2723</v>
      </c>
      <c r="C209">
        <v>711970</v>
      </c>
      <c r="D209">
        <v>7.22</v>
      </c>
      <c r="E209" s="2">
        <v>44211.261504629627</v>
      </c>
      <c r="F209" t="s">
        <v>12888</v>
      </c>
      <c r="G209">
        <v>4751969</v>
      </c>
      <c r="H209" s="6">
        <v>45015.665729108798</v>
      </c>
      <c r="I209" t="str">
        <f t="shared" si="12"/>
        <v>Long Term</v>
      </c>
      <c r="J209">
        <f t="shared" si="13"/>
        <v>4039999</v>
      </c>
      <c r="K209">
        <f t="shared" si="14"/>
        <v>0.1</v>
      </c>
      <c r="L209">
        <f t="shared" si="15"/>
        <v>403999.9</v>
      </c>
    </row>
    <row r="210" spans="1:12" x14ac:dyDescent="0.25">
      <c r="A210">
        <v>1209</v>
      </c>
      <c r="B210" t="s">
        <v>138</v>
      </c>
      <c r="C210">
        <v>906961</v>
      </c>
      <c r="D210">
        <v>7.93</v>
      </c>
      <c r="E210" s="2">
        <v>43582.666238425933</v>
      </c>
      <c r="F210" t="s">
        <v>12887</v>
      </c>
      <c r="G210">
        <v>906965</v>
      </c>
      <c r="H210" s="6">
        <v>45015.665729108798</v>
      </c>
      <c r="I210" t="str">
        <f t="shared" si="12"/>
        <v>Long Term</v>
      </c>
      <c r="J210">
        <f t="shared" si="13"/>
        <v>4</v>
      </c>
      <c r="K210">
        <f t="shared" si="14"/>
        <v>0</v>
      </c>
      <c r="L210">
        <f t="shared" si="15"/>
        <v>0</v>
      </c>
    </row>
    <row r="211" spans="1:12" x14ac:dyDescent="0.25">
      <c r="A211">
        <v>1210</v>
      </c>
      <c r="B211" t="s">
        <v>934</v>
      </c>
      <c r="C211">
        <v>739462</v>
      </c>
      <c r="D211">
        <v>7.78</v>
      </c>
      <c r="E211" s="2">
        <v>44581.590555555558</v>
      </c>
      <c r="F211" t="s">
        <v>12885</v>
      </c>
      <c r="G211">
        <v>6929506</v>
      </c>
      <c r="H211" s="6">
        <v>45015.665729108798</v>
      </c>
      <c r="I211" t="str">
        <f t="shared" si="12"/>
        <v>Long Term</v>
      </c>
      <c r="J211">
        <f t="shared" si="13"/>
        <v>6190044</v>
      </c>
      <c r="K211">
        <f t="shared" si="14"/>
        <v>0.1</v>
      </c>
      <c r="L211">
        <f t="shared" si="15"/>
        <v>619004.4</v>
      </c>
    </row>
    <row r="212" spans="1:12" x14ac:dyDescent="0.25">
      <c r="A212">
        <v>1211</v>
      </c>
      <c r="B212" t="s">
        <v>1256</v>
      </c>
      <c r="C212">
        <v>363501</v>
      </c>
      <c r="D212">
        <v>6.39</v>
      </c>
      <c r="E212" s="2">
        <v>43954.228530092587</v>
      </c>
      <c r="F212" t="s">
        <v>12886</v>
      </c>
      <c r="G212">
        <v>1132911</v>
      </c>
      <c r="H212" s="6">
        <v>45015.665729108798</v>
      </c>
      <c r="I212" t="str">
        <f t="shared" si="12"/>
        <v>Long Term</v>
      </c>
      <c r="J212">
        <f t="shared" si="13"/>
        <v>769410</v>
      </c>
      <c r="K212">
        <f t="shared" si="14"/>
        <v>0.1</v>
      </c>
      <c r="L212">
        <f t="shared" si="15"/>
        <v>76941</v>
      </c>
    </row>
    <row r="213" spans="1:12" x14ac:dyDescent="0.25">
      <c r="A213">
        <v>1212</v>
      </c>
      <c r="B213" t="s">
        <v>1999</v>
      </c>
      <c r="C213">
        <v>207367</v>
      </c>
      <c r="D213">
        <v>6.79</v>
      </c>
      <c r="E213" s="2">
        <v>44009.538495370369</v>
      </c>
      <c r="F213" t="s">
        <v>12884</v>
      </c>
      <c r="G213">
        <v>7921290</v>
      </c>
      <c r="H213" s="6">
        <v>45015.665729108798</v>
      </c>
      <c r="I213" t="str">
        <f t="shared" si="12"/>
        <v>Long Term</v>
      </c>
      <c r="J213">
        <f t="shared" si="13"/>
        <v>7713923</v>
      </c>
      <c r="K213">
        <f t="shared" si="14"/>
        <v>0.1</v>
      </c>
      <c r="L213">
        <f t="shared" si="15"/>
        <v>771392.3</v>
      </c>
    </row>
    <row r="214" spans="1:12" x14ac:dyDescent="0.25">
      <c r="A214">
        <v>1213</v>
      </c>
      <c r="B214" t="s">
        <v>1273</v>
      </c>
      <c r="C214">
        <v>754288</v>
      </c>
      <c r="D214">
        <v>5.14</v>
      </c>
      <c r="E214" s="2">
        <v>43515.012546296297</v>
      </c>
      <c r="F214" t="s">
        <v>12888</v>
      </c>
      <c r="G214">
        <v>6182230</v>
      </c>
      <c r="H214" s="6">
        <v>45015.665729108798</v>
      </c>
      <c r="I214" t="str">
        <f t="shared" si="12"/>
        <v>Long Term</v>
      </c>
      <c r="J214">
        <f t="shared" si="13"/>
        <v>5427942</v>
      </c>
      <c r="K214">
        <f t="shared" si="14"/>
        <v>0.1</v>
      </c>
      <c r="L214">
        <f t="shared" si="15"/>
        <v>542794.20000000007</v>
      </c>
    </row>
    <row r="215" spans="1:12" x14ac:dyDescent="0.25">
      <c r="A215">
        <v>1214</v>
      </c>
      <c r="B215" t="s">
        <v>303</v>
      </c>
      <c r="C215">
        <v>117683</v>
      </c>
      <c r="D215">
        <v>8.5299999999999994</v>
      </c>
      <c r="E215" s="2">
        <v>43535.476597222223</v>
      </c>
      <c r="F215" t="s">
        <v>12884</v>
      </c>
      <c r="G215">
        <v>950982</v>
      </c>
      <c r="H215" s="6">
        <v>45015.665729108798</v>
      </c>
      <c r="I215" t="str">
        <f t="shared" si="12"/>
        <v>Long Term</v>
      </c>
      <c r="J215">
        <f t="shared" si="13"/>
        <v>833299</v>
      </c>
      <c r="K215">
        <f t="shared" si="14"/>
        <v>0.1</v>
      </c>
      <c r="L215">
        <f t="shared" si="15"/>
        <v>83329.900000000009</v>
      </c>
    </row>
    <row r="216" spans="1:12" x14ac:dyDescent="0.25">
      <c r="A216">
        <v>1215</v>
      </c>
      <c r="B216" t="s">
        <v>363</v>
      </c>
      <c r="C216">
        <v>101563</v>
      </c>
      <c r="D216">
        <v>5.67</v>
      </c>
      <c r="E216" s="2">
        <v>44090.838773148149</v>
      </c>
      <c r="F216" t="s">
        <v>12885</v>
      </c>
      <c r="G216">
        <v>8013759</v>
      </c>
      <c r="H216" s="6">
        <v>45015.665729108798</v>
      </c>
      <c r="I216" t="str">
        <f t="shared" si="12"/>
        <v>Long Term</v>
      </c>
      <c r="J216">
        <f t="shared" si="13"/>
        <v>7912196</v>
      </c>
      <c r="K216">
        <f t="shared" si="14"/>
        <v>0.1</v>
      </c>
      <c r="L216">
        <f t="shared" si="15"/>
        <v>791219.60000000009</v>
      </c>
    </row>
    <row r="217" spans="1:12" x14ac:dyDescent="0.25">
      <c r="A217">
        <v>1216</v>
      </c>
      <c r="B217" t="s">
        <v>1346</v>
      </c>
      <c r="C217">
        <v>673971</v>
      </c>
      <c r="D217">
        <v>8.8699999999999992</v>
      </c>
      <c r="E217" s="2">
        <v>44344.475069444437</v>
      </c>
      <c r="F217" t="s">
        <v>12885</v>
      </c>
      <c r="G217">
        <v>4116159</v>
      </c>
      <c r="H217" s="6">
        <v>45015.665729108798</v>
      </c>
      <c r="I217" t="str">
        <f t="shared" si="12"/>
        <v>Long Term</v>
      </c>
      <c r="J217">
        <f t="shared" si="13"/>
        <v>3442188</v>
      </c>
      <c r="K217">
        <f t="shared" si="14"/>
        <v>0.1</v>
      </c>
      <c r="L217">
        <f t="shared" si="15"/>
        <v>344218.80000000005</v>
      </c>
    </row>
    <row r="218" spans="1:12" x14ac:dyDescent="0.25">
      <c r="A218">
        <v>1217</v>
      </c>
      <c r="B218" t="s">
        <v>1072</v>
      </c>
      <c r="C218">
        <v>41820</v>
      </c>
      <c r="D218">
        <v>8.3000000000000007</v>
      </c>
      <c r="E218" s="2">
        <v>43445.820300925923</v>
      </c>
      <c r="F218" t="s">
        <v>12886</v>
      </c>
      <c r="G218">
        <v>3200465</v>
      </c>
      <c r="H218" s="6">
        <v>45015.665729108798</v>
      </c>
      <c r="I218" t="str">
        <f t="shared" si="12"/>
        <v>Long Term</v>
      </c>
      <c r="J218">
        <f t="shared" si="13"/>
        <v>3158645</v>
      </c>
      <c r="K218">
        <f t="shared" si="14"/>
        <v>0.1</v>
      </c>
      <c r="L218">
        <f t="shared" si="15"/>
        <v>315864.5</v>
      </c>
    </row>
    <row r="219" spans="1:12" x14ac:dyDescent="0.25">
      <c r="A219">
        <v>1218</v>
      </c>
      <c r="B219" t="s">
        <v>307</v>
      </c>
      <c r="C219">
        <v>350669</v>
      </c>
      <c r="D219">
        <v>5.68</v>
      </c>
      <c r="E219" s="2">
        <v>43943.521273148152</v>
      </c>
      <c r="F219" t="s">
        <v>12885</v>
      </c>
      <c r="G219">
        <v>742707</v>
      </c>
      <c r="H219" s="6">
        <v>45015.665729108798</v>
      </c>
      <c r="I219" t="str">
        <f t="shared" si="12"/>
        <v>Long Term</v>
      </c>
      <c r="J219">
        <f t="shared" si="13"/>
        <v>392038</v>
      </c>
      <c r="K219">
        <f t="shared" si="14"/>
        <v>0.1</v>
      </c>
      <c r="L219">
        <f t="shared" si="15"/>
        <v>39203.800000000003</v>
      </c>
    </row>
    <row r="220" spans="1:12" x14ac:dyDescent="0.25">
      <c r="A220">
        <v>1219</v>
      </c>
      <c r="B220" t="s">
        <v>1279</v>
      </c>
      <c r="C220">
        <v>637204</v>
      </c>
      <c r="D220">
        <v>5.94</v>
      </c>
      <c r="E220" s="2">
        <v>43979.686805555553</v>
      </c>
      <c r="F220" t="s">
        <v>12884</v>
      </c>
      <c r="G220">
        <v>5194261</v>
      </c>
      <c r="H220" s="6">
        <v>45015.665729108798</v>
      </c>
      <c r="I220" t="str">
        <f t="shared" si="12"/>
        <v>Long Term</v>
      </c>
      <c r="J220">
        <f t="shared" si="13"/>
        <v>4557057</v>
      </c>
      <c r="K220">
        <f t="shared" si="14"/>
        <v>0.1</v>
      </c>
      <c r="L220">
        <f t="shared" si="15"/>
        <v>455705.7</v>
      </c>
    </row>
    <row r="221" spans="1:12" x14ac:dyDescent="0.25">
      <c r="A221">
        <v>1220</v>
      </c>
      <c r="B221" t="s">
        <v>2017</v>
      </c>
      <c r="C221">
        <v>390552</v>
      </c>
      <c r="D221">
        <v>7.15</v>
      </c>
      <c r="E221" s="2">
        <v>43517.159178240741</v>
      </c>
      <c r="F221" t="s">
        <v>12885</v>
      </c>
      <c r="G221">
        <v>390578</v>
      </c>
      <c r="H221" s="6">
        <v>45015.665729108798</v>
      </c>
      <c r="I221" t="str">
        <f t="shared" si="12"/>
        <v>Long Term</v>
      </c>
      <c r="J221">
        <f t="shared" si="13"/>
        <v>26</v>
      </c>
      <c r="K221">
        <f t="shared" si="14"/>
        <v>0</v>
      </c>
      <c r="L221">
        <f t="shared" si="15"/>
        <v>0</v>
      </c>
    </row>
    <row r="222" spans="1:12" x14ac:dyDescent="0.25">
      <c r="A222">
        <v>1221</v>
      </c>
      <c r="B222" t="s">
        <v>992</v>
      </c>
      <c r="C222">
        <v>947493</v>
      </c>
      <c r="D222">
        <v>8.1199999999999992</v>
      </c>
      <c r="E222" s="2">
        <v>44594.019120370373</v>
      </c>
      <c r="F222" t="s">
        <v>12885</v>
      </c>
      <c r="G222">
        <v>947508</v>
      </c>
      <c r="H222" s="6">
        <v>45015.665729108798</v>
      </c>
      <c r="I222" t="str">
        <f t="shared" si="12"/>
        <v>Long Term</v>
      </c>
      <c r="J222">
        <f t="shared" si="13"/>
        <v>15</v>
      </c>
      <c r="K222">
        <f t="shared" si="14"/>
        <v>0</v>
      </c>
      <c r="L222">
        <f t="shared" si="15"/>
        <v>0</v>
      </c>
    </row>
    <row r="223" spans="1:12" x14ac:dyDescent="0.25">
      <c r="A223">
        <v>1222</v>
      </c>
      <c r="B223" t="s">
        <v>1340</v>
      </c>
      <c r="C223">
        <v>379921</v>
      </c>
      <c r="D223">
        <v>6.75</v>
      </c>
      <c r="E223" s="2">
        <v>43480.02207175926</v>
      </c>
      <c r="F223" t="s">
        <v>12884</v>
      </c>
      <c r="G223">
        <v>5638209</v>
      </c>
      <c r="H223" s="6">
        <v>45015.665729108798</v>
      </c>
      <c r="I223" t="str">
        <f t="shared" si="12"/>
        <v>Long Term</v>
      </c>
      <c r="J223">
        <f t="shared" si="13"/>
        <v>5258288</v>
      </c>
      <c r="K223">
        <f t="shared" si="14"/>
        <v>0.1</v>
      </c>
      <c r="L223">
        <f t="shared" si="15"/>
        <v>525828.80000000005</v>
      </c>
    </row>
    <row r="224" spans="1:12" x14ac:dyDescent="0.25">
      <c r="A224">
        <v>1223</v>
      </c>
      <c r="B224" t="s">
        <v>1076</v>
      </c>
      <c r="C224">
        <v>796055</v>
      </c>
      <c r="D224">
        <v>6.72</v>
      </c>
      <c r="E224" s="2">
        <v>44968.281284722223</v>
      </c>
      <c r="F224" t="s">
        <v>12883</v>
      </c>
      <c r="G224">
        <v>5201324</v>
      </c>
      <c r="H224" s="6">
        <v>45015.665729108798</v>
      </c>
      <c r="I224" t="str">
        <f t="shared" si="12"/>
        <v>Short Term</v>
      </c>
      <c r="J224">
        <f t="shared" si="13"/>
        <v>4405269</v>
      </c>
      <c r="K224">
        <f t="shared" si="14"/>
        <v>0.15</v>
      </c>
      <c r="L224">
        <f t="shared" si="15"/>
        <v>660790.35</v>
      </c>
    </row>
    <row r="225" spans="1:12" x14ac:dyDescent="0.25">
      <c r="A225">
        <v>1224</v>
      </c>
      <c r="B225" t="s">
        <v>614</v>
      </c>
      <c r="C225">
        <v>853696</v>
      </c>
      <c r="D225">
        <v>7.39</v>
      </c>
      <c r="E225" s="2">
        <v>44769.946747685193</v>
      </c>
      <c r="F225" t="s">
        <v>12886</v>
      </c>
      <c r="G225">
        <v>6597417</v>
      </c>
      <c r="H225" s="6">
        <v>45015.665729108798</v>
      </c>
      <c r="I225" t="str">
        <f t="shared" si="12"/>
        <v>Short Term</v>
      </c>
      <c r="J225">
        <f t="shared" si="13"/>
        <v>5743721</v>
      </c>
      <c r="K225">
        <f t="shared" si="14"/>
        <v>0.15</v>
      </c>
      <c r="L225">
        <f t="shared" si="15"/>
        <v>861558.15</v>
      </c>
    </row>
    <row r="226" spans="1:12" x14ac:dyDescent="0.25">
      <c r="A226">
        <v>1225</v>
      </c>
      <c r="B226" t="s">
        <v>555</v>
      </c>
      <c r="C226">
        <v>897596</v>
      </c>
      <c r="D226">
        <v>7.98</v>
      </c>
      <c r="E226" s="2">
        <v>43671.22011574074</v>
      </c>
      <c r="F226" t="s">
        <v>12885</v>
      </c>
      <c r="G226">
        <v>9287852</v>
      </c>
      <c r="H226" s="6">
        <v>45015.665729108798</v>
      </c>
      <c r="I226" t="str">
        <f t="shared" si="12"/>
        <v>Long Term</v>
      </c>
      <c r="J226">
        <f t="shared" si="13"/>
        <v>8390256</v>
      </c>
      <c r="K226">
        <f t="shared" si="14"/>
        <v>0.1</v>
      </c>
      <c r="L226">
        <f t="shared" si="15"/>
        <v>839025.60000000009</v>
      </c>
    </row>
    <row r="227" spans="1:12" x14ac:dyDescent="0.25">
      <c r="A227">
        <v>1226</v>
      </c>
      <c r="B227" t="s">
        <v>2093</v>
      </c>
      <c r="C227">
        <v>234437</v>
      </c>
      <c r="D227">
        <v>6.73</v>
      </c>
      <c r="E227" s="2">
        <v>44031.917372685188</v>
      </c>
      <c r="F227" t="s">
        <v>12885</v>
      </c>
      <c r="G227">
        <v>7485946</v>
      </c>
      <c r="H227" s="6">
        <v>45015.665729108798</v>
      </c>
      <c r="I227" t="str">
        <f t="shared" si="12"/>
        <v>Long Term</v>
      </c>
      <c r="J227">
        <f t="shared" si="13"/>
        <v>7251509</v>
      </c>
      <c r="K227">
        <f t="shared" si="14"/>
        <v>0.1</v>
      </c>
      <c r="L227">
        <f t="shared" si="15"/>
        <v>725150.9</v>
      </c>
    </row>
    <row r="228" spans="1:12" x14ac:dyDescent="0.25">
      <c r="A228">
        <v>1227</v>
      </c>
      <c r="B228" t="s">
        <v>651</v>
      </c>
      <c r="C228">
        <v>535732</v>
      </c>
      <c r="D228">
        <v>6.91</v>
      </c>
      <c r="E228" s="2">
        <v>43944.497372685182</v>
      </c>
      <c r="F228" t="s">
        <v>12883</v>
      </c>
      <c r="G228">
        <v>6194948</v>
      </c>
      <c r="H228" s="6">
        <v>45015.665729108798</v>
      </c>
      <c r="I228" t="str">
        <f t="shared" si="12"/>
        <v>Long Term</v>
      </c>
      <c r="J228">
        <f t="shared" si="13"/>
        <v>5659216</v>
      </c>
      <c r="K228">
        <f t="shared" si="14"/>
        <v>0.1</v>
      </c>
      <c r="L228">
        <f t="shared" si="15"/>
        <v>565921.6</v>
      </c>
    </row>
    <row r="229" spans="1:12" x14ac:dyDescent="0.25">
      <c r="A229">
        <v>1228</v>
      </c>
      <c r="B229" t="s">
        <v>1325</v>
      </c>
      <c r="C229">
        <v>897598</v>
      </c>
      <c r="D229">
        <v>6.3</v>
      </c>
      <c r="E229" s="2">
        <v>43645.718715277777</v>
      </c>
      <c r="F229" t="s">
        <v>12885</v>
      </c>
      <c r="G229">
        <v>8851198</v>
      </c>
      <c r="H229" s="6">
        <v>45015.665729108798</v>
      </c>
      <c r="I229" t="str">
        <f t="shared" si="12"/>
        <v>Long Term</v>
      </c>
      <c r="J229">
        <f t="shared" si="13"/>
        <v>7953600</v>
      </c>
      <c r="K229">
        <f t="shared" si="14"/>
        <v>0.1</v>
      </c>
      <c r="L229">
        <f t="shared" si="15"/>
        <v>795360</v>
      </c>
    </row>
    <row r="230" spans="1:12" x14ac:dyDescent="0.25">
      <c r="A230">
        <v>1229</v>
      </c>
      <c r="B230" t="s">
        <v>949</v>
      </c>
      <c r="C230">
        <v>402613</v>
      </c>
      <c r="D230">
        <v>8.94</v>
      </c>
      <c r="E230" s="2">
        <v>44318.555127314823</v>
      </c>
      <c r="F230" t="s">
        <v>12888</v>
      </c>
      <c r="G230">
        <v>8435284</v>
      </c>
      <c r="H230" s="6">
        <v>45015.665729108798</v>
      </c>
      <c r="I230" t="str">
        <f t="shared" si="12"/>
        <v>Long Term</v>
      </c>
      <c r="J230">
        <f t="shared" si="13"/>
        <v>8032671</v>
      </c>
      <c r="K230">
        <f t="shared" si="14"/>
        <v>0.1</v>
      </c>
      <c r="L230">
        <f t="shared" si="15"/>
        <v>803267.10000000009</v>
      </c>
    </row>
    <row r="231" spans="1:12" x14ac:dyDescent="0.25">
      <c r="A231">
        <v>1230</v>
      </c>
      <c r="B231" t="s">
        <v>1362</v>
      </c>
      <c r="C231">
        <v>11052</v>
      </c>
      <c r="D231">
        <v>8.42</v>
      </c>
      <c r="E231" s="2">
        <v>43945.867974537039</v>
      </c>
      <c r="F231" t="s">
        <v>12888</v>
      </c>
      <c r="G231">
        <v>8908747</v>
      </c>
      <c r="H231" s="6">
        <v>45015.665729108798</v>
      </c>
      <c r="I231" t="str">
        <f t="shared" si="12"/>
        <v>Long Term</v>
      </c>
      <c r="J231">
        <f t="shared" si="13"/>
        <v>8897695</v>
      </c>
      <c r="K231">
        <f t="shared" si="14"/>
        <v>0.1</v>
      </c>
      <c r="L231">
        <f t="shared" si="15"/>
        <v>889769.5</v>
      </c>
    </row>
    <row r="232" spans="1:12" x14ac:dyDescent="0.25">
      <c r="A232">
        <v>1231</v>
      </c>
      <c r="B232" t="s">
        <v>457</v>
      </c>
      <c r="C232">
        <v>874556</v>
      </c>
      <c r="D232">
        <v>7.6</v>
      </c>
      <c r="E232" s="2">
        <v>44739.259386574071</v>
      </c>
      <c r="F232" t="s">
        <v>12888</v>
      </c>
      <c r="G232">
        <v>1747916</v>
      </c>
      <c r="H232" s="6">
        <v>45015.665729108798</v>
      </c>
      <c r="I232" t="str">
        <f t="shared" si="12"/>
        <v>Short Term</v>
      </c>
      <c r="J232">
        <f t="shared" si="13"/>
        <v>873360</v>
      </c>
      <c r="K232">
        <f t="shared" si="14"/>
        <v>0.15</v>
      </c>
      <c r="L232">
        <f t="shared" si="15"/>
        <v>131004</v>
      </c>
    </row>
    <row r="233" spans="1:12" x14ac:dyDescent="0.25">
      <c r="A233">
        <v>1232</v>
      </c>
      <c r="B233" t="s">
        <v>1171</v>
      </c>
      <c r="C233">
        <v>65166</v>
      </c>
      <c r="D233">
        <v>8.98</v>
      </c>
      <c r="E233" s="2">
        <v>43470.209166666667</v>
      </c>
      <c r="F233" t="s">
        <v>12888</v>
      </c>
      <c r="G233">
        <v>4914259</v>
      </c>
      <c r="H233" s="6">
        <v>45015.665729108798</v>
      </c>
      <c r="I233" t="str">
        <f t="shared" si="12"/>
        <v>Long Term</v>
      </c>
      <c r="J233">
        <f t="shared" si="13"/>
        <v>4849093</v>
      </c>
      <c r="K233">
        <f t="shared" si="14"/>
        <v>0.1</v>
      </c>
      <c r="L233">
        <f t="shared" si="15"/>
        <v>484909.30000000005</v>
      </c>
    </row>
    <row r="234" spans="1:12" x14ac:dyDescent="0.25">
      <c r="A234">
        <v>1233</v>
      </c>
      <c r="B234" t="s">
        <v>124</v>
      </c>
      <c r="C234">
        <v>771140</v>
      </c>
      <c r="D234">
        <v>8.34</v>
      </c>
      <c r="E234" s="2">
        <v>43903.988668981481</v>
      </c>
      <c r="F234" t="s">
        <v>12887</v>
      </c>
      <c r="G234">
        <v>5863650</v>
      </c>
      <c r="H234" s="6">
        <v>45015.665729108798</v>
      </c>
      <c r="I234" t="str">
        <f t="shared" si="12"/>
        <v>Long Term</v>
      </c>
      <c r="J234">
        <f t="shared" si="13"/>
        <v>5092510</v>
      </c>
      <c r="K234">
        <f t="shared" si="14"/>
        <v>0.1</v>
      </c>
      <c r="L234">
        <f t="shared" si="15"/>
        <v>509251</v>
      </c>
    </row>
    <row r="235" spans="1:12" x14ac:dyDescent="0.25">
      <c r="A235">
        <v>1234</v>
      </c>
      <c r="B235" t="s">
        <v>1012</v>
      </c>
      <c r="C235">
        <v>321171</v>
      </c>
      <c r="D235">
        <v>6.9</v>
      </c>
      <c r="E235" s="2">
        <v>44437.470532407409</v>
      </c>
      <c r="F235" t="s">
        <v>12884</v>
      </c>
      <c r="G235">
        <v>1510187</v>
      </c>
      <c r="H235" s="6">
        <v>45015.665729108798</v>
      </c>
      <c r="I235" t="str">
        <f t="shared" si="12"/>
        <v>Long Term</v>
      </c>
      <c r="J235">
        <f t="shared" si="13"/>
        <v>1189016</v>
      </c>
      <c r="K235">
        <f t="shared" si="14"/>
        <v>0.1</v>
      </c>
      <c r="L235">
        <f t="shared" si="15"/>
        <v>118901.6</v>
      </c>
    </row>
    <row r="236" spans="1:12" x14ac:dyDescent="0.25">
      <c r="A236">
        <v>1235</v>
      </c>
      <c r="B236" t="s">
        <v>2319</v>
      </c>
      <c r="C236">
        <v>510073</v>
      </c>
      <c r="D236">
        <v>8.6</v>
      </c>
      <c r="E236" s="2">
        <v>43545.407372685193</v>
      </c>
      <c r="F236" t="s">
        <v>12885</v>
      </c>
      <c r="G236">
        <v>510115</v>
      </c>
      <c r="H236" s="6">
        <v>45015.665729108798</v>
      </c>
      <c r="I236" t="str">
        <f t="shared" si="12"/>
        <v>Long Term</v>
      </c>
      <c r="J236">
        <f t="shared" si="13"/>
        <v>42</v>
      </c>
      <c r="K236">
        <f t="shared" si="14"/>
        <v>0</v>
      </c>
      <c r="L236">
        <f t="shared" si="15"/>
        <v>0</v>
      </c>
    </row>
    <row r="237" spans="1:12" x14ac:dyDescent="0.25">
      <c r="A237">
        <v>1236</v>
      </c>
      <c r="B237" t="s">
        <v>779</v>
      </c>
      <c r="C237">
        <v>14286</v>
      </c>
      <c r="D237">
        <v>7.4</v>
      </c>
      <c r="E237" s="2">
        <v>43631.92523148148</v>
      </c>
      <c r="F237" t="s">
        <v>12888</v>
      </c>
      <c r="G237">
        <v>1120810</v>
      </c>
      <c r="H237" s="6">
        <v>45015.665729108798</v>
      </c>
      <c r="I237" t="str">
        <f t="shared" si="12"/>
        <v>Long Term</v>
      </c>
      <c r="J237">
        <f t="shared" si="13"/>
        <v>1106524</v>
      </c>
      <c r="K237">
        <f t="shared" si="14"/>
        <v>0.1</v>
      </c>
      <c r="L237">
        <f t="shared" si="15"/>
        <v>110652.40000000001</v>
      </c>
    </row>
    <row r="238" spans="1:12" x14ac:dyDescent="0.25">
      <c r="A238">
        <v>1237</v>
      </c>
      <c r="B238" t="s">
        <v>1159</v>
      </c>
      <c r="C238">
        <v>288100</v>
      </c>
      <c r="D238">
        <v>8.23</v>
      </c>
      <c r="E238" s="2">
        <v>44718.740300925929</v>
      </c>
      <c r="F238" t="s">
        <v>12885</v>
      </c>
      <c r="G238">
        <v>5862007</v>
      </c>
      <c r="H238" s="6">
        <v>45015.665729108798</v>
      </c>
      <c r="I238" t="str">
        <f t="shared" si="12"/>
        <v>Short Term</v>
      </c>
      <c r="J238">
        <f t="shared" si="13"/>
        <v>5573907</v>
      </c>
      <c r="K238">
        <f t="shared" si="14"/>
        <v>0.15</v>
      </c>
      <c r="L238">
        <f t="shared" si="15"/>
        <v>836086.04999999993</v>
      </c>
    </row>
    <row r="239" spans="1:12" x14ac:dyDescent="0.25">
      <c r="A239">
        <v>1238</v>
      </c>
      <c r="B239" t="s">
        <v>1920</v>
      </c>
      <c r="C239">
        <v>144911</v>
      </c>
      <c r="D239">
        <v>8.2799999999999994</v>
      </c>
      <c r="E239" s="2">
        <v>43375.04614583333</v>
      </c>
      <c r="F239" t="s">
        <v>12885</v>
      </c>
      <c r="G239">
        <v>8731338</v>
      </c>
      <c r="H239" s="6">
        <v>45015.665729108798</v>
      </c>
      <c r="I239" t="str">
        <f t="shared" si="12"/>
        <v>Long Term</v>
      </c>
      <c r="J239">
        <f t="shared" si="13"/>
        <v>8586427</v>
      </c>
      <c r="K239">
        <f t="shared" si="14"/>
        <v>0.1</v>
      </c>
      <c r="L239">
        <f t="shared" si="15"/>
        <v>858642.70000000007</v>
      </c>
    </row>
    <row r="240" spans="1:12" x14ac:dyDescent="0.25">
      <c r="A240">
        <v>1239</v>
      </c>
      <c r="B240" t="s">
        <v>1703</v>
      </c>
      <c r="C240">
        <v>112577</v>
      </c>
      <c r="D240">
        <v>6.6</v>
      </c>
      <c r="E240" s="2">
        <v>44772.116550925923</v>
      </c>
      <c r="F240" t="s">
        <v>12888</v>
      </c>
      <c r="G240">
        <v>6554414</v>
      </c>
      <c r="H240" s="6">
        <v>45015.665729108798</v>
      </c>
      <c r="I240" t="str">
        <f t="shared" si="12"/>
        <v>Short Term</v>
      </c>
      <c r="J240">
        <f t="shared" si="13"/>
        <v>6441837</v>
      </c>
      <c r="K240">
        <f t="shared" si="14"/>
        <v>0.15</v>
      </c>
      <c r="L240">
        <f t="shared" si="15"/>
        <v>966275.54999999993</v>
      </c>
    </row>
    <row r="241" spans="1:12" x14ac:dyDescent="0.25">
      <c r="A241">
        <v>1240</v>
      </c>
      <c r="B241" t="s">
        <v>2238</v>
      </c>
      <c r="C241">
        <v>840210</v>
      </c>
      <c r="D241">
        <v>7.76</v>
      </c>
      <c r="E241" s="2">
        <v>44510.522141203714</v>
      </c>
      <c r="F241" t="s">
        <v>12884</v>
      </c>
      <c r="G241">
        <v>2741813</v>
      </c>
      <c r="H241" s="6">
        <v>45015.665729108798</v>
      </c>
      <c r="I241" t="str">
        <f t="shared" si="12"/>
        <v>Long Term</v>
      </c>
      <c r="J241">
        <f t="shared" si="13"/>
        <v>1901603</v>
      </c>
      <c r="K241">
        <f t="shared" si="14"/>
        <v>0.1</v>
      </c>
      <c r="L241">
        <f t="shared" si="15"/>
        <v>190160.30000000002</v>
      </c>
    </row>
    <row r="242" spans="1:12" x14ac:dyDescent="0.25">
      <c r="A242">
        <v>1241</v>
      </c>
      <c r="B242" t="s">
        <v>1820</v>
      </c>
      <c r="C242">
        <v>310452</v>
      </c>
      <c r="D242">
        <v>8.2799999999999994</v>
      </c>
      <c r="E242" s="2">
        <v>43899.773379629631</v>
      </c>
      <c r="F242" t="s">
        <v>12886</v>
      </c>
      <c r="G242">
        <v>9651322</v>
      </c>
      <c r="H242" s="6">
        <v>45015.665729108798</v>
      </c>
      <c r="I242" t="str">
        <f t="shared" si="12"/>
        <v>Long Term</v>
      </c>
      <c r="J242">
        <f t="shared" si="13"/>
        <v>9340870</v>
      </c>
      <c r="K242">
        <f t="shared" si="14"/>
        <v>0.1</v>
      </c>
      <c r="L242">
        <f t="shared" si="15"/>
        <v>934087</v>
      </c>
    </row>
    <row r="243" spans="1:12" x14ac:dyDescent="0.25">
      <c r="A243">
        <v>1242</v>
      </c>
      <c r="B243" t="s">
        <v>381</v>
      </c>
      <c r="C243">
        <v>570490</v>
      </c>
      <c r="D243">
        <v>5.87</v>
      </c>
      <c r="E243" s="2">
        <v>43781.086365740739</v>
      </c>
      <c r="F243" t="s">
        <v>12886</v>
      </c>
      <c r="G243">
        <v>2852374</v>
      </c>
      <c r="H243" s="6">
        <v>45015.665729108798</v>
      </c>
      <c r="I243" t="str">
        <f t="shared" si="12"/>
        <v>Long Term</v>
      </c>
      <c r="J243">
        <f t="shared" si="13"/>
        <v>2281884</v>
      </c>
      <c r="K243">
        <f t="shared" si="14"/>
        <v>0.1</v>
      </c>
      <c r="L243">
        <f t="shared" si="15"/>
        <v>228188.40000000002</v>
      </c>
    </row>
    <row r="244" spans="1:12" x14ac:dyDescent="0.25">
      <c r="A244">
        <v>1243</v>
      </c>
      <c r="B244" t="s">
        <v>1510</v>
      </c>
      <c r="C244">
        <v>409160</v>
      </c>
      <c r="D244">
        <v>8.9499999999999993</v>
      </c>
      <c r="E244" s="2">
        <v>44849.00886574074</v>
      </c>
      <c r="F244" t="s">
        <v>12883</v>
      </c>
      <c r="G244">
        <v>6754348</v>
      </c>
      <c r="H244" s="6">
        <v>45015.665729108798</v>
      </c>
      <c r="I244" t="str">
        <f t="shared" si="12"/>
        <v>Short Term</v>
      </c>
      <c r="J244">
        <f t="shared" si="13"/>
        <v>6345188</v>
      </c>
      <c r="K244">
        <f t="shared" si="14"/>
        <v>0.15</v>
      </c>
      <c r="L244">
        <f t="shared" si="15"/>
        <v>951778.2</v>
      </c>
    </row>
    <row r="245" spans="1:12" x14ac:dyDescent="0.25">
      <c r="A245">
        <v>1244</v>
      </c>
      <c r="B245" t="s">
        <v>1729</v>
      </c>
      <c r="C245">
        <v>16192</v>
      </c>
      <c r="D245">
        <v>8.6</v>
      </c>
      <c r="E245" s="2">
        <v>43752.007534722223</v>
      </c>
      <c r="F245" t="s">
        <v>12884</v>
      </c>
      <c r="G245">
        <v>4995514</v>
      </c>
      <c r="H245" s="6">
        <v>45015.665729108798</v>
      </c>
      <c r="I245" t="str">
        <f t="shared" si="12"/>
        <v>Long Term</v>
      </c>
      <c r="J245">
        <f t="shared" si="13"/>
        <v>4979322</v>
      </c>
      <c r="K245">
        <f t="shared" si="14"/>
        <v>0.1</v>
      </c>
      <c r="L245">
        <f t="shared" si="15"/>
        <v>497932.2</v>
      </c>
    </row>
    <row r="246" spans="1:12" x14ac:dyDescent="0.25">
      <c r="A246">
        <v>1245</v>
      </c>
      <c r="B246" t="s">
        <v>1893</v>
      </c>
      <c r="C246">
        <v>746320</v>
      </c>
      <c r="D246">
        <v>7.78</v>
      </c>
      <c r="E246" s="2">
        <v>43719.69672453704</v>
      </c>
      <c r="F246" t="s">
        <v>12885</v>
      </c>
      <c r="G246">
        <v>746338</v>
      </c>
      <c r="H246" s="6">
        <v>45015.665729108798</v>
      </c>
      <c r="I246" t="str">
        <f t="shared" si="12"/>
        <v>Long Term</v>
      </c>
      <c r="J246">
        <f t="shared" si="13"/>
        <v>18</v>
      </c>
      <c r="K246">
        <f t="shared" si="14"/>
        <v>0</v>
      </c>
      <c r="L246">
        <f t="shared" si="15"/>
        <v>0</v>
      </c>
    </row>
    <row r="247" spans="1:12" x14ac:dyDescent="0.25">
      <c r="A247">
        <v>1246</v>
      </c>
      <c r="B247" t="s">
        <v>681</v>
      </c>
      <c r="C247">
        <v>237511</v>
      </c>
      <c r="D247">
        <v>5.46</v>
      </c>
      <c r="E247" s="2">
        <v>43630.275729166657</v>
      </c>
      <c r="F247" t="s">
        <v>12883</v>
      </c>
      <c r="G247">
        <v>2487173</v>
      </c>
      <c r="H247" s="6">
        <v>45015.665729108798</v>
      </c>
      <c r="I247" t="str">
        <f t="shared" si="12"/>
        <v>Long Term</v>
      </c>
      <c r="J247">
        <f t="shared" si="13"/>
        <v>2249662</v>
      </c>
      <c r="K247">
        <f t="shared" si="14"/>
        <v>0.1</v>
      </c>
      <c r="L247">
        <f t="shared" si="15"/>
        <v>224966.2</v>
      </c>
    </row>
    <row r="248" spans="1:12" x14ac:dyDescent="0.25">
      <c r="A248">
        <v>1247</v>
      </c>
      <c r="B248" t="s">
        <v>405</v>
      </c>
      <c r="C248">
        <v>122001</v>
      </c>
      <c r="D248">
        <v>5.45</v>
      </c>
      <c r="E248" s="2">
        <v>44288.038217592592</v>
      </c>
      <c r="F248" t="s">
        <v>12884</v>
      </c>
      <c r="G248">
        <v>733880</v>
      </c>
      <c r="H248" s="6">
        <v>45015.665729108798</v>
      </c>
      <c r="I248" t="str">
        <f t="shared" si="12"/>
        <v>Long Term</v>
      </c>
      <c r="J248">
        <f t="shared" si="13"/>
        <v>611879</v>
      </c>
      <c r="K248">
        <f t="shared" si="14"/>
        <v>0.1</v>
      </c>
      <c r="L248">
        <f t="shared" si="15"/>
        <v>61187.9</v>
      </c>
    </row>
    <row r="249" spans="1:12" x14ac:dyDescent="0.25">
      <c r="A249">
        <v>1248</v>
      </c>
      <c r="B249" t="s">
        <v>1769</v>
      </c>
      <c r="C249">
        <v>959180</v>
      </c>
      <c r="D249">
        <v>7.27</v>
      </c>
      <c r="E249" s="2">
        <v>43633.656759259262</v>
      </c>
      <c r="F249" t="s">
        <v>12888</v>
      </c>
      <c r="G249">
        <v>5212593</v>
      </c>
      <c r="H249" s="6">
        <v>45015.665729108798</v>
      </c>
      <c r="I249" t="str">
        <f t="shared" si="12"/>
        <v>Long Term</v>
      </c>
      <c r="J249">
        <f t="shared" si="13"/>
        <v>4253413</v>
      </c>
      <c r="K249">
        <f t="shared" si="14"/>
        <v>0.1</v>
      </c>
      <c r="L249">
        <f t="shared" si="15"/>
        <v>425341.30000000005</v>
      </c>
    </row>
    <row r="250" spans="1:12" x14ac:dyDescent="0.25">
      <c r="A250">
        <v>1249</v>
      </c>
      <c r="B250" t="s">
        <v>675</v>
      </c>
      <c r="C250">
        <v>737686</v>
      </c>
      <c r="D250">
        <v>6.75</v>
      </c>
      <c r="E250" s="2">
        <v>43533.450949074067</v>
      </c>
      <c r="F250" t="s">
        <v>12886</v>
      </c>
      <c r="G250">
        <v>5974265</v>
      </c>
      <c r="H250" s="6">
        <v>45015.665729108798</v>
      </c>
      <c r="I250" t="str">
        <f t="shared" si="12"/>
        <v>Long Term</v>
      </c>
      <c r="J250">
        <f t="shared" si="13"/>
        <v>5236579</v>
      </c>
      <c r="K250">
        <f t="shared" si="14"/>
        <v>0.1</v>
      </c>
      <c r="L250">
        <f t="shared" si="15"/>
        <v>523657.9</v>
      </c>
    </row>
    <row r="251" spans="1:12" x14ac:dyDescent="0.25">
      <c r="A251">
        <v>1250</v>
      </c>
      <c r="B251" t="s">
        <v>1301</v>
      </c>
      <c r="C251">
        <v>13287</v>
      </c>
      <c r="D251">
        <v>8.6199999999999992</v>
      </c>
      <c r="E251" s="2">
        <v>44781.225648148153</v>
      </c>
      <c r="F251" t="s">
        <v>12885</v>
      </c>
      <c r="G251">
        <v>1360817</v>
      </c>
      <c r="H251" s="6">
        <v>45015.665729108798</v>
      </c>
      <c r="I251" t="str">
        <f t="shared" si="12"/>
        <v>Short Term</v>
      </c>
      <c r="J251">
        <f t="shared" si="13"/>
        <v>1347530</v>
      </c>
      <c r="K251">
        <f t="shared" si="14"/>
        <v>0.15</v>
      </c>
      <c r="L251">
        <f t="shared" si="15"/>
        <v>202129.5</v>
      </c>
    </row>
    <row r="252" spans="1:12" x14ac:dyDescent="0.25">
      <c r="A252">
        <v>1251</v>
      </c>
      <c r="B252" t="s">
        <v>244</v>
      </c>
      <c r="C252">
        <v>592038</v>
      </c>
      <c r="D252">
        <v>8.89</v>
      </c>
      <c r="E252" s="2">
        <v>43967.634606481479</v>
      </c>
      <c r="F252" t="s">
        <v>12885</v>
      </c>
      <c r="G252">
        <v>604928</v>
      </c>
      <c r="H252" s="6">
        <v>45015.665729108798</v>
      </c>
      <c r="I252" t="str">
        <f t="shared" si="12"/>
        <v>Long Term</v>
      </c>
      <c r="J252">
        <f t="shared" si="13"/>
        <v>12890</v>
      </c>
      <c r="K252">
        <f t="shared" si="14"/>
        <v>0</v>
      </c>
      <c r="L252">
        <f t="shared" si="15"/>
        <v>0</v>
      </c>
    </row>
    <row r="253" spans="1:12" x14ac:dyDescent="0.25">
      <c r="A253">
        <v>1252</v>
      </c>
      <c r="B253" t="s">
        <v>677</v>
      </c>
      <c r="C253">
        <v>203263</v>
      </c>
      <c r="D253">
        <v>7.3</v>
      </c>
      <c r="E253" s="2">
        <v>43969.667812500003</v>
      </c>
      <c r="F253" t="s">
        <v>12885</v>
      </c>
      <c r="G253">
        <v>6128498</v>
      </c>
      <c r="H253" s="6">
        <v>45015.665729108798</v>
      </c>
      <c r="I253" t="str">
        <f t="shared" si="12"/>
        <v>Long Term</v>
      </c>
      <c r="J253">
        <f t="shared" si="13"/>
        <v>5925235</v>
      </c>
      <c r="K253">
        <f t="shared" si="14"/>
        <v>0.1</v>
      </c>
      <c r="L253">
        <f t="shared" si="15"/>
        <v>592523.5</v>
      </c>
    </row>
    <row r="254" spans="1:12" x14ac:dyDescent="0.25">
      <c r="A254">
        <v>1253</v>
      </c>
      <c r="B254" t="s">
        <v>256</v>
      </c>
      <c r="C254">
        <v>889563</v>
      </c>
      <c r="D254">
        <v>6.49</v>
      </c>
      <c r="E254" s="2">
        <v>43939.680520833332</v>
      </c>
      <c r="F254" t="s">
        <v>12885</v>
      </c>
      <c r="G254">
        <v>4697645</v>
      </c>
      <c r="H254" s="6">
        <v>45015.665729108798</v>
      </c>
      <c r="I254" t="str">
        <f t="shared" si="12"/>
        <v>Long Term</v>
      </c>
      <c r="J254">
        <f t="shared" si="13"/>
        <v>3808082</v>
      </c>
      <c r="K254">
        <f t="shared" si="14"/>
        <v>0.1</v>
      </c>
      <c r="L254">
        <f t="shared" si="15"/>
        <v>380808.2</v>
      </c>
    </row>
    <row r="255" spans="1:12" x14ac:dyDescent="0.25">
      <c r="A255">
        <v>1254</v>
      </c>
      <c r="B255" t="s">
        <v>529</v>
      </c>
      <c r="C255">
        <v>597646</v>
      </c>
      <c r="D255">
        <v>6.23</v>
      </c>
      <c r="E255" s="2">
        <v>43716.118020833332</v>
      </c>
      <c r="F255" t="s">
        <v>12887</v>
      </c>
      <c r="G255">
        <v>9217277</v>
      </c>
      <c r="H255" s="6">
        <v>45015.665729108798</v>
      </c>
      <c r="I255" t="str">
        <f t="shared" si="12"/>
        <v>Long Term</v>
      </c>
      <c r="J255">
        <f t="shared" si="13"/>
        <v>8619631</v>
      </c>
      <c r="K255">
        <f t="shared" si="14"/>
        <v>0.1</v>
      </c>
      <c r="L255">
        <f t="shared" si="15"/>
        <v>861963.10000000009</v>
      </c>
    </row>
    <row r="256" spans="1:12" x14ac:dyDescent="0.25">
      <c r="A256">
        <v>1255</v>
      </c>
      <c r="B256" t="s">
        <v>1048</v>
      </c>
      <c r="C256">
        <v>627518</v>
      </c>
      <c r="D256">
        <v>8.6999999999999993</v>
      </c>
      <c r="E256" s="2">
        <v>43750.026932870373</v>
      </c>
      <c r="F256" t="s">
        <v>12887</v>
      </c>
      <c r="G256">
        <v>9981131</v>
      </c>
      <c r="H256" s="6">
        <v>45015.665729108798</v>
      </c>
      <c r="I256" t="str">
        <f t="shared" si="12"/>
        <v>Long Term</v>
      </c>
      <c r="J256">
        <f t="shared" si="13"/>
        <v>9353613</v>
      </c>
      <c r="K256">
        <f t="shared" si="14"/>
        <v>0.1</v>
      </c>
      <c r="L256">
        <f t="shared" si="15"/>
        <v>935361.3</v>
      </c>
    </row>
    <row r="257" spans="1:12" x14ac:dyDescent="0.25">
      <c r="A257">
        <v>1256</v>
      </c>
      <c r="B257" t="s">
        <v>1212</v>
      </c>
      <c r="C257">
        <v>489817</v>
      </c>
      <c r="D257">
        <v>7.43</v>
      </c>
      <c r="E257" s="2">
        <v>44878.793993055559</v>
      </c>
      <c r="F257" t="s">
        <v>12883</v>
      </c>
      <c r="G257">
        <v>7717192</v>
      </c>
      <c r="H257" s="6">
        <v>45015.665729108798</v>
      </c>
      <c r="I257" t="str">
        <f t="shared" si="12"/>
        <v>Short Term</v>
      </c>
      <c r="J257">
        <f t="shared" si="13"/>
        <v>7227375</v>
      </c>
      <c r="K257">
        <f t="shared" si="14"/>
        <v>0.15</v>
      </c>
      <c r="L257">
        <f t="shared" si="15"/>
        <v>1084106.25</v>
      </c>
    </row>
    <row r="258" spans="1:12" x14ac:dyDescent="0.25">
      <c r="A258">
        <v>1257</v>
      </c>
      <c r="B258" t="s">
        <v>676</v>
      </c>
      <c r="C258">
        <v>811745</v>
      </c>
      <c r="D258">
        <v>8.25</v>
      </c>
      <c r="E258" s="2">
        <v>44386.715266203697</v>
      </c>
      <c r="F258" t="s">
        <v>12886</v>
      </c>
      <c r="G258">
        <v>1760850</v>
      </c>
      <c r="H258" s="6">
        <v>45015.665729108798</v>
      </c>
      <c r="I258" t="str">
        <f t="shared" si="12"/>
        <v>Long Term</v>
      </c>
      <c r="J258">
        <f t="shared" si="13"/>
        <v>949105</v>
      </c>
      <c r="K258">
        <f t="shared" si="14"/>
        <v>0.1</v>
      </c>
      <c r="L258">
        <f t="shared" si="15"/>
        <v>94910.5</v>
      </c>
    </row>
    <row r="259" spans="1:12" x14ac:dyDescent="0.25">
      <c r="A259">
        <v>1258</v>
      </c>
      <c r="B259" t="s">
        <v>2141</v>
      </c>
      <c r="C259">
        <v>468828</v>
      </c>
      <c r="D259">
        <v>5.1100000000000003</v>
      </c>
      <c r="E259" s="2">
        <v>44762.352118055547</v>
      </c>
      <c r="F259" t="s">
        <v>12888</v>
      </c>
      <c r="G259">
        <v>5311955</v>
      </c>
      <c r="H259" s="6">
        <v>45015.665729108798</v>
      </c>
      <c r="I259" t="str">
        <f t="shared" ref="I259:I322" si="16">IF((H259-E259)&lt;=365,"Short Term","Long Term")</f>
        <v>Short Term</v>
      </c>
      <c r="J259">
        <f t="shared" ref="J259:J322" si="17">G259-C259</f>
        <v>4843127</v>
      </c>
      <c r="K259">
        <f t="shared" ref="K259:K322" si="18">IF(I259="short Term",15%,IF(I259="Long Term",IF(J259&gt;100000,10%,0),0))</f>
        <v>0.15</v>
      </c>
      <c r="L259">
        <f t="shared" ref="L259:L322" si="19">J259*K259</f>
        <v>726469.04999999993</v>
      </c>
    </row>
    <row r="260" spans="1:12" x14ac:dyDescent="0.25">
      <c r="A260">
        <v>1259</v>
      </c>
      <c r="B260" t="s">
        <v>622</v>
      </c>
      <c r="C260">
        <v>997799</v>
      </c>
      <c r="D260">
        <v>6.28</v>
      </c>
      <c r="E260" s="2">
        <v>44351.904328703713</v>
      </c>
      <c r="F260" t="s">
        <v>12883</v>
      </c>
      <c r="G260">
        <v>6995083</v>
      </c>
      <c r="H260" s="6">
        <v>45015.665729108798</v>
      </c>
      <c r="I260" t="str">
        <f t="shared" si="16"/>
        <v>Long Term</v>
      </c>
      <c r="J260">
        <f t="shared" si="17"/>
        <v>5997284</v>
      </c>
      <c r="K260">
        <f t="shared" si="18"/>
        <v>0.1</v>
      </c>
      <c r="L260">
        <f t="shared" si="19"/>
        <v>599728.4</v>
      </c>
    </row>
    <row r="261" spans="1:12" x14ac:dyDescent="0.25">
      <c r="A261">
        <v>1260</v>
      </c>
      <c r="B261" t="s">
        <v>548</v>
      </c>
      <c r="C261">
        <v>381567</v>
      </c>
      <c r="D261">
        <v>5.13</v>
      </c>
      <c r="E261" s="2">
        <v>43761.633032407408</v>
      </c>
      <c r="F261" t="s">
        <v>12888</v>
      </c>
      <c r="G261">
        <v>6089569</v>
      </c>
      <c r="H261" s="6">
        <v>45015.665729108798</v>
      </c>
      <c r="I261" t="str">
        <f t="shared" si="16"/>
        <v>Long Term</v>
      </c>
      <c r="J261">
        <f t="shared" si="17"/>
        <v>5708002</v>
      </c>
      <c r="K261">
        <f t="shared" si="18"/>
        <v>0.1</v>
      </c>
      <c r="L261">
        <f t="shared" si="19"/>
        <v>570800.20000000007</v>
      </c>
    </row>
    <row r="262" spans="1:12" x14ac:dyDescent="0.25">
      <c r="A262">
        <v>1261</v>
      </c>
      <c r="B262" t="s">
        <v>1020</v>
      </c>
      <c r="C262">
        <v>203689</v>
      </c>
      <c r="D262">
        <v>5.88</v>
      </c>
      <c r="E262" s="2">
        <v>44852.544571759259</v>
      </c>
      <c r="F262" t="s">
        <v>12888</v>
      </c>
      <c r="G262">
        <v>3146248</v>
      </c>
      <c r="H262" s="6">
        <v>45015.665729108798</v>
      </c>
      <c r="I262" t="str">
        <f t="shared" si="16"/>
        <v>Short Term</v>
      </c>
      <c r="J262">
        <f t="shared" si="17"/>
        <v>2942559</v>
      </c>
      <c r="K262">
        <f t="shared" si="18"/>
        <v>0.15</v>
      </c>
      <c r="L262">
        <f t="shared" si="19"/>
        <v>441383.85</v>
      </c>
    </row>
    <row r="263" spans="1:12" x14ac:dyDescent="0.25">
      <c r="A263">
        <v>1262</v>
      </c>
      <c r="B263" t="s">
        <v>630</v>
      </c>
      <c r="C263">
        <v>901634</v>
      </c>
      <c r="D263">
        <v>7.88</v>
      </c>
      <c r="E263" s="2">
        <v>43534.989317129628</v>
      </c>
      <c r="F263" t="s">
        <v>12888</v>
      </c>
      <c r="G263">
        <v>3946144</v>
      </c>
      <c r="H263" s="6">
        <v>45015.665729108798</v>
      </c>
      <c r="I263" t="str">
        <f t="shared" si="16"/>
        <v>Long Term</v>
      </c>
      <c r="J263">
        <f t="shared" si="17"/>
        <v>3044510</v>
      </c>
      <c r="K263">
        <f t="shared" si="18"/>
        <v>0.1</v>
      </c>
      <c r="L263">
        <f t="shared" si="19"/>
        <v>304451</v>
      </c>
    </row>
    <row r="264" spans="1:12" x14ac:dyDescent="0.25">
      <c r="A264">
        <v>1263</v>
      </c>
      <c r="B264" t="s">
        <v>1053</v>
      </c>
      <c r="C264">
        <v>838974</v>
      </c>
      <c r="D264">
        <v>8.7100000000000009</v>
      </c>
      <c r="E264" s="2">
        <v>43742.46675925926</v>
      </c>
      <c r="F264" t="s">
        <v>12888</v>
      </c>
      <c r="G264">
        <v>8349308</v>
      </c>
      <c r="H264" s="6">
        <v>45015.665729108798</v>
      </c>
      <c r="I264" t="str">
        <f t="shared" si="16"/>
        <v>Long Term</v>
      </c>
      <c r="J264">
        <f t="shared" si="17"/>
        <v>7510334</v>
      </c>
      <c r="K264">
        <f t="shared" si="18"/>
        <v>0.1</v>
      </c>
      <c r="L264">
        <f t="shared" si="19"/>
        <v>751033.4</v>
      </c>
    </row>
    <row r="265" spans="1:12" x14ac:dyDescent="0.25">
      <c r="A265">
        <v>1264</v>
      </c>
      <c r="B265" t="s">
        <v>51</v>
      </c>
      <c r="C265">
        <v>517021</v>
      </c>
      <c r="D265">
        <v>8.5</v>
      </c>
      <c r="E265" s="2">
        <v>43422.266250000001</v>
      </c>
      <c r="F265" t="s">
        <v>12884</v>
      </c>
      <c r="G265">
        <v>3144374</v>
      </c>
      <c r="H265" s="6">
        <v>45015.665729108798</v>
      </c>
      <c r="I265" t="str">
        <f t="shared" si="16"/>
        <v>Long Term</v>
      </c>
      <c r="J265">
        <f t="shared" si="17"/>
        <v>2627353</v>
      </c>
      <c r="K265">
        <f t="shared" si="18"/>
        <v>0.1</v>
      </c>
      <c r="L265">
        <f t="shared" si="19"/>
        <v>262735.3</v>
      </c>
    </row>
    <row r="266" spans="1:12" x14ac:dyDescent="0.25">
      <c r="A266">
        <v>1265</v>
      </c>
      <c r="B266" t="s">
        <v>1044</v>
      </c>
      <c r="C266">
        <v>682604</v>
      </c>
      <c r="D266">
        <v>8.6199999999999992</v>
      </c>
      <c r="E266" s="2">
        <v>44513.02239583333</v>
      </c>
      <c r="F266" t="s">
        <v>12884</v>
      </c>
      <c r="G266">
        <v>9316957</v>
      </c>
      <c r="H266" s="6">
        <v>45015.665729108798</v>
      </c>
      <c r="I266" t="str">
        <f t="shared" si="16"/>
        <v>Long Term</v>
      </c>
      <c r="J266">
        <f t="shared" si="17"/>
        <v>8634353</v>
      </c>
      <c r="K266">
        <f t="shared" si="18"/>
        <v>0.1</v>
      </c>
      <c r="L266">
        <f t="shared" si="19"/>
        <v>863435.3</v>
      </c>
    </row>
    <row r="267" spans="1:12" x14ac:dyDescent="0.25">
      <c r="A267">
        <v>1266</v>
      </c>
      <c r="B267" t="s">
        <v>684</v>
      </c>
      <c r="C267">
        <v>312990</v>
      </c>
      <c r="D267">
        <v>6.56</v>
      </c>
      <c r="E267" s="2">
        <v>44003.427118055559</v>
      </c>
      <c r="F267" t="s">
        <v>12883</v>
      </c>
      <c r="G267">
        <v>7572772</v>
      </c>
      <c r="H267" s="6">
        <v>45015.665729108798</v>
      </c>
      <c r="I267" t="str">
        <f t="shared" si="16"/>
        <v>Long Term</v>
      </c>
      <c r="J267">
        <f t="shared" si="17"/>
        <v>7259782</v>
      </c>
      <c r="K267">
        <f t="shared" si="18"/>
        <v>0.1</v>
      </c>
      <c r="L267">
        <f t="shared" si="19"/>
        <v>725978.20000000007</v>
      </c>
    </row>
    <row r="268" spans="1:12" x14ac:dyDescent="0.25">
      <c r="A268">
        <v>1267</v>
      </c>
      <c r="B268" t="s">
        <v>198</v>
      </c>
      <c r="C268">
        <v>61076</v>
      </c>
      <c r="D268">
        <v>8.4600000000000009</v>
      </c>
      <c r="E268" s="2">
        <v>44097.026898148149</v>
      </c>
      <c r="F268" t="s">
        <v>12886</v>
      </c>
      <c r="G268">
        <v>2343216</v>
      </c>
      <c r="H268" s="6">
        <v>45015.665729108798</v>
      </c>
      <c r="I268" t="str">
        <f t="shared" si="16"/>
        <v>Long Term</v>
      </c>
      <c r="J268">
        <f t="shared" si="17"/>
        <v>2282140</v>
      </c>
      <c r="K268">
        <f t="shared" si="18"/>
        <v>0.1</v>
      </c>
      <c r="L268">
        <f t="shared" si="19"/>
        <v>228214</v>
      </c>
    </row>
    <row r="269" spans="1:12" x14ac:dyDescent="0.25">
      <c r="A269">
        <v>1268</v>
      </c>
      <c r="B269" t="s">
        <v>357</v>
      </c>
      <c r="C269">
        <v>591642</v>
      </c>
      <c r="D269">
        <v>6.73</v>
      </c>
      <c r="E269" s="2">
        <v>43465.073252314818</v>
      </c>
      <c r="F269" t="s">
        <v>12888</v>
      </c>
      <c r="G269">
        <v>4514678</v>
      </c>
      <c r="H269" s="6">
        <v>45015.665729108798</v>
      </c>
      <c r="I269" t="str">
        <f t="shared" si="16"/>
        <v>Long Term</v>
      </c>
      <c r="J269">
        <f t="shared" si="17"/>
        <v>3923036</v>
      </c>
      <c r="K269">
        <f t="shared" si="18"/>
        <v>0.1</v>
      </c>
      <c r="L269">
        <f t="shared" si="19"/>
        <v>392303.60000000003</v>
      </c>
    </row>
    <row r="270" spans="1:12" x14ac:dyDescent="0.25">
      <c r="A270">
        <v>1269</v>
      </c>
      <c r="B270" t="s">
        <v>1302</v>
      </c>
      <c r="C270">
        <v>730092</v>
      </c>
      <c r="D270">
        <v>5.3</v>
      </c>
      <c r="E270" s="2">
        <v>44943.101712962962</v>
      </c>
      <c r="F270" t="s">
        <v>12883</v>
      </c>
      <c r="G270">
        <v>2202584</v>
      </c>
      <c r="H270" s="6">
        <v>45015.665729108798</v>
      </c>
      <c r="I270" t="str">
        <f t="shared" si="16"/>
        <v>Short Term</v>
      </c>
      <c r="J270">
        <f t="shared" si="17"/>
        <v>1472492</v>
      </c>
      <c r="K270">
        <f t="shared" si="18"/>
        <v>0.15</v>
      </c>
      <c r="L270">
        <f t="shared" si="19"/>
        <v>220873.8</v>
      </c>
    </row>
    <row r="271" spans="1:12" x14ac:dyDescent="0.25">
      <c r="A271">
        <v>1270</v>
      </c>
      <c r="B271" t="s">
        <v>69</v>
      </c>
      <c r="C271">
        <v>994259</v>
      </c>
      <c r="D271">
        <v>8.91</v>
      </c>
      <c r="E271" s="2">
        <v>44477.745289351849</v>
      </c>
      <c r="F271" t="s">
        <v>12885</v>
      </c>
      <c r="G271">
        <v>6346300</v>
      </c>
      <c r="H271" s="6">
        <v>45015.665729108798</v>
      </c>
      <c r="I271" t="str">
        <f t="shared" si="16"/>
        <v>Long Term</v>
      </c>
      <c r="J271">
        <f t="shared" si="17"/>
        <v>5352041</v>
      </c>
      <c r="K271">
        <f t="shared" si="18"/>
        <v>0.1</v>
      </c>
      <c r="L271">
        <f t="shared" si="19"/>
        <v>535204.1</v>
      </c>
    </row>
    <row r="272" spans="1:12" x14ac:dyDescent="0.25">
      <c r="A272">
        <v>1271</v>
      </c>
      <c r="B272" t="s">
        <v>465</v>
      </c>
      <c r="C272">
        <v>270002</v>
      </c>
      <c r="D272">
        <v>7.99</v>
      </c>
      <c r="E272" s="2">
        <v>44661.472037037027</v>
      </c>
      <c r="F272" t="s">
        <v>12887</v>
      </c>
      <c r="G272">
        <v>4077946</v>
      </c>
      <c r="H272" s="6">
        <v>45015.665729108798</v>
      </c>
      <c r="I272" t="str">
        <f t="shared" si="16"/>
        <v>Short Term</v>
      </c>
      <c r="J272">
        <f t="shared" si="17"/>
        <v>3807944</v>
      </c>
      <c r="K272">
        <f t="shared" si="18"/>
        <v>0.15</v>
      </c>
      <c r="L272">
        <f t="shared" si="19"/>
        <v>571191.6</v>
      </c>
    </row>
    <row r="273" spans="1:12" x14ac:dyDescent="0.25">
      <c r="A273">
        <v>1272</v>
      </c>
      <c r="B273" t="s">
        <v>507</v>
      </c>
      <c r="C273">
        <v>664111</v>
      </c>
      <c r="D273">
        <v>5.68</v>
      </c>
      <c r="E273" s="2">
        <v>43651.970138888893</v>
      </c>
      <c r="F273" t="s">
        <v>12887</v>
      </c>
      <c r="G273">
        <v>1036256</v>
      </c>
      <c r="H273" s="6">
        <v>45015.665729108798</v>
      </c>
      <c r="I273" t="str">
        <f t="shared" si="16"/>
        <v>Long Term</v>
      </c>
      <c r="J273">
        <f t="shared" si="17"/>
        <v>372145</v>
      </c>
      <c r="K273">
        <f t="shared" si="18"/>
        <v>0.1</v>
      </c>
      <c r="L273">
        <f t="shared" si="19"/>
        <v>37214.5</v>
      </c>
    </row>
    <row r="274" spans="1:12" x14ac:dyDescent="0.25">
      <c r="A274">
        <v>1273</v>
      </c>
      <c r="B274" t="s">
        <v>1317</v>
      </c>
      <c r="C274">
        <v>652510</v>
      </c>
      <c r="D274">
        <v>7.55</v>
      </c>
      <c r="E274" s="2">
        <v>44984.361944444441</v>
      </c>
      <c r="F274" t="s">
        <v>12888</v>
      </c>
      <c r="G274">
        <v>5770267</v>
      </c>
      <c r="H274" s="6">
        <v>45015.665729108798</v>
      </c>
      <c r="I274" t="str">
        <f t="shared" si="16"/>
        <v>Short Term</v>
      </c>
      <c r="J274">
        <f t="shared" si="17"/>
        <v>5117757</v>
      </c>
      <c r="K274">
        <f t="shared" si="18"/>
        <v>0.15</v>
      </c>
      <c r="L274">
        <f t="shared" si="19"/>
        <v>767663.54999999993</v>
      </c>
    </row>
    <row r="275" spans="1:12" x14ac:dyDescent="0.25">
      <c r="A275">
        <v>1274</v>
      </c>
      <c r="B275" t="s">
        <v>167</v>
      </c>
      <c r="C275">
        <v>355797</v>
      </c>
      <c r="D275">
        <v>6.3</v>
      </c>
      <c r="E275" s="2">
        <v>44870.728807870371</v>
      </c>
      <c r="F275" t="s">
        <v>12885</v>
      </c>
      <c r="G275">
        <v>9311339</v>
      </c>
      <c r="H275" s="6">
        <v>45015.665729108798</v>
      </c>
      <c r="I275" t="str">
        <f t="shared" si="16"/>
        <v>Short Term</v>
      </c>
      <c r="J275">
        <f t="shared" si="17"/>
        <v>8955542</v>
      </c>
      <c r="K275">
        <f t="shared" si="18"/>
        <v>0.15</v>
      </c>
      <c r="L275">
        <f t="shared" si="19"/>
        <v>1343331.3</v>
      </c>
    </row>
    <row r="276" spans="1:12" x14ac:dyDescent="0.25">
      <c r="A276">
        <v>1275</v>
      </c>
      <c r="B276" t="s">
        <v>54</v>
      </c>
      <c r="C276">
        <v>763376</v>
      </c>
      <c r="D276">
        <v>8.18</v>
      </c>
      <c r="E276" s="2">
        <v>44242.86383101852</v>
      </c>
      <c r="F276" t="s">
        <v>12884</v>
      </c>
      <c r="G276">
        <v>6229988</v>
      </c>
      <c r="H276" s="6">
        <v>45015.665729108798</v>
      </c>
      <c r="I276" t="str">
        <f t="shared" si="16"/>
        <v>Long Term</v>
      </c>
      <c r="J276">
        <f t="shared" si="17"/>
        <v>5466612</v>
      </c>
      <c r="K276">
        <f t="shared" si="18"/>
        <v>0.1</v>
      </c>
      <c r="L276">
        <f t="shared" si="19"/>
        <v>546661.20000000007</v>
      </c>
    </row>
    <row r="277" spans="1:12" x14ac:dyDescent="0.25">
      <c r="A277">
        <v>1276</v>
      </c>
      <c r="B277" t="s">
        <v>870</v>
      </c>
      <c r="C277">
        <v>25369</v>
      </c>
      <c r="D277">
        <v>5.5</v>
      </c>
      <c r="E277" s="2">
        <v>43985.549537037034</v>
      </c>
      <c r="F277" t="s">
        <v>12888</v>
      </c>
      <c r="G277">
        <v>757740</v>
      </c>
      <c r="H277" s="6">
        <v>45015.665729108798</v>
      </c>
      <c r="I277" t="str">
        <f t="shared" si="16"/>
        <v>Long Term</v>
      </c>
      <c r="J277">
        <f t="shared" si="17"/>
        <v>732371</v>
      </c>
      <c r="K277">
        <f t="shared" si="18"/>
        <v>0.1</v>
      </c>
      <c r="L277">
        <f t="shared" si="19"/>
        <v>73237.100000000006</v>
      </c>
    </row>
    <row r="278" spans="1:12" x14ac:dyDescent="0.25">
      <c r="A278">
        <v>1277</v>
      </c>
      <c r="B278" t="s">
        <v>495</v>
      </c>
      <c r="C278">
        <v>744302</v>
      </c>
      <c r="D278">
        <v>8.92</v>
      </c>
      <c r="E278" s="2">
        <v>44661.929386574076</v>
      </c>
      <c r="F278" t="s">
        <v>12883</v>
      </c>
      <c r="G278">
        <v>8783100</v>
      </c>
      <c r="H278" s="6">
        <v>45015.665729108798</v>
      </c>
      <c r="I278" t="str">
        <f t="shared" si="16"/>
        <v>Short Term</v>
      </c>
      <c r="J278">
        <f t="shared" si="17"/>
        <v>8038798</v>
      </c>
      <c r="K278">
        <f t="shared" si="18"/>
        <v>0.15</v>
      </c>
      <c r="L278">
        <f t="shared" si="19"/>
        <v>1205819.7</v>
      </c>
    </row>
    <row r="279" spans="1:12" x14ac:dyDescent="0.25">
      <c r="A279">
        <v>1278</v>
      </c>
      <c r="B279" t="s">
        <v>396</v>
      </c>
      <c r="C279">
        <v>844439</v>
      </c>
      <c r="D279">
        <v>8.8000000000000007</v>
      </c>
      <c r="E279" s="2">
        <v>44259.764837962961</v>
      </c>
      <c r="F279" t="s">
        <v>12888</v>
      </c>
      <c r="G279">
        <v>4359805</v>
      </c>
      <c r="H279" s="6">
        <v>45015.665729108798</v>
      </c>
      <c r="I279" t="str">
        <f t="shared" si="16"/>
        <v>Long Term</v>
      </c>
      <c r="J279">
        <f t="shared" si="17"/>
        <v>3515366</v>
      </c>
      <c r="K279">
        <f t="shared" si="18"/>
        <v>0.1</v>
      </c>
      <c r="L279">
        <f t="shared" si="19"/>
        <v>351536.60000000003</v>
      </c>
    </row>
    <row r="280" spans="1:12" x14ac:dyDescent="0.25">
      <c r="A280">
        <v>1279</v>
      </c>
      <c r="B280" t="s">
        <v>147</v>
      </c>
      <c r="C280">
        <v>982571</v>
      </c>
      <c r="D280">
        <v>8.6999999999999993</v>
      </c>
      <c r="E280" s="2">
        <v>43999.934259259258</v>
      </c>
      <c r="F280" t="s">
        <v>12885</v>
      </c>
      <c r="G280">
        <v>2761798</v>
      </c>
      <c r="H280" s="6">
        <v>45015.665729108798</v>
      </c>
      <c r="I280" t="str">
        <f t="shared" si="16"/>
        <v>Long Term</v>
      </c>
      <c r="J280">
        <f t="shared" si="17"/>
        <v>1779227</v>
      </c>
      <c r="K280">
        <f t="shared" si="18"/>
        <v>0.1</v>
      </c>
      <c r="L280">
        <f t="shared" si="19"/>
        <v>177922.7</v>
      </c>
    </row>
    <row r="281" spans="1:12" x14ac:dyDescent="0.25">
      <c r="A281">
        <v>1280</v>
      </c>
      <c r="B281" t="s">
        <v>1148</v>
      </c>
      <c r="C281">
        <v>275260</v>
      </c>
      <c r="D281">
        <v>8.57</v>
      </c>
      <c r="E281" s="2">
        <v>44722.869050925918</v>
      </c>
      <c r="F281" t="s">
        <v>12883</v>
      </c>
      <c r="G281">
        <v>1720324</v>
      </c>
      <c r="H281" s="6">
        <v>45015.665729108798</v>
      </c>
      <c r="I281" t="str">
        <f t="shared" si="16"/>
        <v>Short Term</v>
      </c>
      <c r="J281">
        <f t="shared" si="17"/>
        <v>1445064</v>
      </c>
      <c r="K281">
        <f t="shared" si="18"/>
        <v>0.15</v>
      </c>
      <c r="L281">
        <f t="shared" si="19"/>
        <v>216759.6</v>
      </c>
    </row>
    <row r="282" spans="1:12" x14ac:dyDescent="0.25">
      <c r="A282">
        <v>1281</v>
      </c>
      <c r="B282" t="s">
        <v>1018</v>
      </c>
      <c r="C282">
        <v>27735</v>
      </c>
      <c r="D282">
        <v>8.18</v>
      </c>
      <c r="E282" s="2">
        <v>43928.304351851853</v>
      </c>
      <c r="F282" t="s">
        <v>12886</v>
      </c>
      <c r="G282">
        <v>6316937</v>
      </c>
      <c r="H282" s="6">
        <v>45015.665729108798</v>
      </c>
      <c r="I282" t="str">
        <f t="shared" si="16"/>
        <v>Long Term</v>
      </c>
      <c r="J282">
        <f t="shared" si="17"/>
        <v>6289202</v>
      </c>
      <c r="K282">
        <f t="shared" si="18"/>
        <v>0.1</v>
      </c>
      <c r="L282">
        <f t="shared" si="19"/>
        <v>628920.20000000007</v>
      </c>
    </row>
    <row r="283" spans="1:12" x14ac:dyDescent="0.25">
      <c r="A283">
        <v>1282</v>
      </c>
      <c r="B283" t="s">
        <v>2498</v>
      </c>
      <c r="C283">
        <v>177031</v>
      </c>
      <c r="D283">
        <v>6.78</v>
      </c>
      <c r="E283" s="2">
        <v>43921.041967592602</v>
      </c>
      <c r="F283" t="s">
        <v>12885</v>
      </c>
      <c r="G283">
        <v>3735274</v>
      </c>
      <c r="H283" s="6">
        <v>45015.665729108798</v>
      </c>
      <c r="I283" t="str">
        <f t="shared" si="16"/>
        <v>Long Term</v>
      </c>
      <c r="J283">
        <f t="shared" si="17"/>
        <v>3558243</v>
      </c>
      <c r="K283">
        <f t="shared" si="18"/>
        <v>0.1</v>
      </c>
      <c r="L283">
        <f t="shared" si="19"/>
        <v>355824.30000000005</v>
      </c>
    </row>
    <row r="284" spans="1:12" x14ac:dyDescent="0.25">
      <c r="A284">
        <v>1283</v>
      </c>
      <c r="B284" t="s">
        <v>158</v>
      </c>
      <c r="C284">
        <v>736577</v>
      </c>
      <c r="D284">
        <v>5.5</v>
      </c>
      <c r="E284" s="2">
        <v>43483.642546296287</v>
      </c>
      <c r="F284" t="s">
        <v>12885</v>
      </c>
      <c r="G284">
        <v>9650195</v>
      </c>
      <c r="H284" s="6">
        <v>45015.665729108798</v>
      </c>
      <c r="I284" t="str">
        <f t="shared" si="16"/>
        <v>Long Term</v>
      </c>
      <c r="J284">
        <f t="shared" si="17"/>
        <v>8913618</v>
      </c>
      <c r="K284">
        <f t="shared" si="18"/>
        <v>0.1</v>
      </c>
      <c r="L284">
        <f t="shared" si="19"/>
        <v>891361.8</v>
      </c>
    </row>
    <row r="285" spans="1:12" x14ac:dyDescent="0.25">
      <c r="A285">
        <v>1284</v>
      </c>
      <c r="B285" t="s">
        <v>1138</v>
      </c>
      <c r="C285">
        <v>291866</v>
      </c>
      <c r="D285">
        <v>7.72</v>
      </c>
      <c r="E285" s="2">
        <v>44953.497569444437</v>
      </c>
      <c r="F285" t="s">
        <v>12884</v>
      </c>
      <c r="G285">
        <v>5470545</v>
      </c>
      <c r="H285" s="6">
        <v>45015.665729108798</v>
      </c>
      <c r="I285" t="str">
        <f t="shared" si="16"/>
        <v>Short Term</v>
      </c>
      <c r="J285">
        <f t="shared" si="17"/>
        <v>5178679</v>
      </c>
      <c r="K285">
        <f t="shared" si="18"/>
        <v>0.15</v>
      </c>
      <c r="L285">
        <f t="shared" si="19"/>
        <v>776801.85</v>
      </c>
    </row>
    <row r="286" spans="1:12" x14ac:dyDescent="0.25">
      <c r="A286">
        <v>1285</v>
      </c>
      <c r="B286" t="s">
        <v>77</v>
      </c>
      <c r="C286">
        <v>102319</v>
      </c>
      <c r="D286">
        <v>6.22</v>
      </c>
      <c r="E286" s="2">
        <v>43495.164050925923</v>
      </c>
      <c r="F286" t="s">
        <v>12883</v>
      </c>
      <c r="G286">
        <v>4605960</v>
      </c>
      <c r="H286" s="6">
        <v>45015.665729108798</v>
      </c>
      <c r="I286" t="str">
        <f t="shared" si="16"/>
        <v>Long Term</v>
      </c>
      <c r="J286">
        <f t="shared" si="17"/>
        <v>4503641</v>
      </c>
      <c r="K286">
        <f t="shared" si="18"/>
        <v>0.1</v>
      </c>
      <c r="L286">
        <f t="shared" si="19"/>
        <v>450364.10000000003</v>
      </c>
    </row>
    <row r="287" spans="1:12" x14ac:dyDescent="0.25">
      <c r="A287">
        <v>1286</v>
      </c>
      <c r="B287" t="s">
        <v>1909</v>
      </c>
      <c r="C287">
        <v>279510</v>
      </c>
      <c r="D287">
        <v>8.9</v>
      </c>
      <c r="E287" s="2">
        <v>43714.797291666669</v>
      </c>
      <c r="F287" t="s">
        <v>12883</v>
      </c>
      <c r="G287">
        <v>8624949</v>
      </c>
      <c r="H287" s="6">
        <v>45015.665729108798</v>
      </c>
      <c r="I287" t="str">
        <f t="shared" si="16"/>
        <v>Long Term</v>
      </c>
      <c r="J287">
        <f t="shared" si="17"/>
        <v>8345439</v>
      </c>
      <c r="K287">
        <f t="shared" si="18"/>
        <v>0.1</v>
      </c>
      <c r="L287">
        <f t="shared" si="19"/>
        <v>834543.9</v>
      </c>
    </row>
    <row r="288" spans="1:12" x14ac:dyDescent="0.25">
      <c r="A288">
        <v>1287</v>
      </c>
      <c r="B288" t="s">
        <v>1997</v>
      </c>
      <c r="C288">
        <v>968792</v>
      </c>
      <c r="D288">
        <v>5.0999999999999996</v>
      </c>
      <c r="E288" s="2">
        <v>43615.674895833326</v>
      </c>
      <c r="F288" t="s">
        <v>12886</v>
      </c>
      <c r="G288">
        <v>4930385</v>
      </c>
      <c r="H288" s="6">
        <v>45015.665729108798</v>
      </c>
      <c r="I288" t="str">
        <f t="shared" si="16"/>
        <v>Long Term</v>
      </c>
      <c r="J288">
        <f t="shared" si="17"/>
        <v>3961593</v>
      </c>
      <c r="K288">
        <f t="shared" si="18"/>
        <v>0.1</v>
      </c>
      <c r="L288">
        <f t="shared" si="19"/>
        <v>396159.30000000005</v>
      </c>
    </row>
    <row r="289" spans="1:12" x14ac:dyDescent="0.25">
      <c r="A289">
        <v>1288</v>
      </c>
      <c r="B289" t="s">
        <v>1296</v>
      </c>
      <c r="C289">
        <v>964541</v>
      </c>
      <c r="D289">
        <v>8.2899999999999991</v>
      </c>
      <c r="E289" s="2">
        <v>43769.66951388889</v>
      </c>
      <c r="F289" t="s">
        <v>12888</v>
      </c>
      <c r="G289">
        <v>6465691</v>
      </c>
      <c r="H289" s="6">
        <v>45015.665729108798</v>
      </c>
      <c r="I289" t="str">
        <f t="shared" si="16"/>
        <v>Long Term</v>
      </c>
      <c r="J289">
        <f t="shared" si="17"/>
        <v>5501150</v>
      </c>
      <c r="K289">
        <f t="shared" si="18"/>
        <v>0.1</v>
      </c>
      <c r="L289">
        <f t="shared" si="19"/>
        <v>550115</v>
      </c>
    </row>
    <row r="290" spans="1:12" x14ac:dyDescent="0.25">
      <c r="A290">
        <v>1289</v>
      </c>
      <c r="B290" t="s">
        <v>861</v>
      </c>
      <c r="C290">
        <v>629135</v>
      </c>
      <c r="D290">
        <v>8.44</v>
      </c>
      <c r="E290" s="2">
        <v>44341.319918981477</v>
      </c>
      <c r="F290" t="s">
        <v>12883</v>
      </c>
      <c r="G290">
        <v>2407532</v>
      </c>
      <c r="H290" s="6">
        <v>45015.665729108798</v>
      </c>
      <c r="I290" t="str">
        <f t="shared" si="16"/>
        <v>Long Term</v>
      </c>
      <c r="J290">
        <f t="shared" si="17"/>
        <v>1778397</v>
      </c>
      <c r="K290">
        <f t="shared" si="18"/>
        <v>0.1</v>
      </c>
      <c r="L290">
        <f t="shared" si="19"/>
        <v>177839.7</v>
      </c>
    </row>
    <row r="291" spans="1:12" x14ac:dyDescent="0.25">
      <c r="A291">
        <v>1290</v>
      </c>
      <c r="B291" t="s">
        <v>588</v>
      </c>
      <c r="C291">
        <v>933580</v>
      </c>
      <c r="D291">
        <v>6.44</v>
      </c>
      <c r="E291" s="2">
        <v>43564.437685185178</v>
      </c>
      <c r="F291" t="s">
        <v>12884</v>
      </c>
      <c r="G291">
        <v>940335</v>
      </c>
      <c r="H291" s="6">
        <v>45015.665729108798</v>
      </c>
      <c r="I291" t="str">
        <f t="shared" si="16"/>
        <v>Long Term</v>
      </c>
      <c r="J291">
        <f t="shared" si="17"/>
        <v>6755</v>
      </c>
      <c r="K291">
        <f t="shared" si="18"/>
        <v>0</v>
      </c>
      <c r="L291">
        <f t="shared" si="19"/>
        <v>0</v>
      </c>
    </row>
    <row r="292" spans="1:12" x14ac:dyDescent="0.25">
      <c r="A292">
        <v>1291</v>
      </c>
      <c r="B292" t="s">
        <v>587</v>
      </c>
      <c r="C292">
        <v>699031</v>
      </c>
      <c r="D292">
        <v>8.1</v>
      </c>
      <c r="E292" s="2">
        <v>44202.502303240741</v>
      </c>
      <c r="F292" t="s">
        <v>12888</v>
      </c>
      <c r="G292">
        <v>4860108</v>
      </c>
      <c r="H292" s="6">
        <v>45015.665729108798</v>
      </c>
      <c r="I292" t="str">
        <f t="shared" si="16"/>
        <v>Long Term</v>
      </c>
      <c r="J292">
        <f t="shared" si="17"/>
        <v>4161077</v>
      </c>
      <c r="K292">
        <f t="shared" si="18"/>
        <v>0.1</v>
      </c>
      <c r="L292">
        <f t="shared" si="19"/>
        <v>416107.7</v>
      </c>
    </row>
    <row r="293" spans="1:12" x14ac:dyDescent="0.25">
      <c r="A293">
        <v>1292</v>
      </c>
      <c r="B293" t="s">
        <v>76</v>
      </c>
      <c r="C293">
        <v>98894</v>
      </c>
      <c r="D293">
        <v>6.82</v>
      </c>
      <c r="E293" s="2">
        <v>44496.409421296303</v>
      </c>
      <c r="F293" t="s">
        <v>12887</v>
      </c>
      <c r="G293">
        <v>5740446</v>
      </c>
      <c r="H293" s="6">
        <v>45015.665729108798</v>
      </c>
      <c r="I293" t="str">
        <f t="shared" si="16"/>
        <v>Long Term</v>
      </c>
      <c r="J293">
        <f t="shared" si="17"/>
        <v>5641552</v>
      </c>
      <c r="K293">
        <f t="shared" si="18"/>
        <v>0.1</v>
      </c>
      <c r="L293">
        <f t="shared" si="19"/>
        <v>564155.20000000007</v>
      </c>
    </row>
    <row r="294" spans="1:12" x14ac:dyDescent="0.25">
      <c r="A294">
        <v>1293</v>
      </c>
      <c r="B294" t="s">
        <v>874</v>
      </c>
      <c r="C294">
        <v>597678</v>
      </c>
      <c r="D294">
        <v>8.7899999999999991</v>
      </c>
      <c r="E294" s="2">
        <v>43516.847349537027</v>
      </c>
      <c r="F294" t="s">
        <v>12887</v>
      </c>
      <c r="G294">
        <v>931461</v>
      </c>
      <c r="H294" s="6">
        <v>45015.665729108798</v>
      </c>
      <c r="I294" t="str">
        <f t="shared" si="16"/>
        <v>Long Term</v>
      </c>
      <c r="J294">
        <f t="shared" si="17"/>
        <v>333783</v>
      </c>
      <c r="K294">
        <f t="shared" si="18"/>
        <v>0.1</v>
      </c>
      <c r="L294">
        <f t="shared" si="19"/>
        <v>33378.300000000003</v>
      </c>
    </row>
    <row r="295" spans="1:12" x14ac:dyDescent="0.25">
      <c r="A295">
        <v>1294</v>
      </c>
      <c r="B295" t="s">
        <v>787</v>
      </c>
      <c r="C295">
        <v>31555</v>
      </c>
      <c r="D295">
        <v>6.81</v>
      </c>
      <c r="E295" s="2">
        <v>44886.370613425926</v>
      </c>
      <c r="F295" t="s">
        <v>12884</v>
      </c>
      <c r="G295">
        <v>8621360</v>
      </c>
      <c r="H295" s="6">
        <v>45015.665729108798</v>
      </c>
      <c r="I295" t="str">
        <f t="shared" si="16"/>
        <v>Short Term</v>
      </c>
      <c r="J295">
        <f t="shared" si="17"/>
        <v>8589805</v>
      </c>
      <c r="K295">
        <f t="shared" si="18"/>
        <v>0.15</v>
      </c>
      <c r="L295">
        <f t="shared" si="19"/>
        <v>1288470.75</v>
      </c>
    </row>
    <row r="296" spans="1:12" x14ac:dyDescent="0.25">
      <c r="A296">
        <v>1295</v>
      </c>
      <c r="B296" t="s">
        <v>1017</v>
      </c>
      <c r="C296">
        <v>837628</v>
      </c>
      <c r="D296">
        <v>7.7</v>
      </c>
      <c r="E296" s="2">
        <v>43654.662662037037</v>
      </c>
      <c r="F296" t="s">
        <v>12887</v>
      </c>
      <c r="G296">
        <v>5484870</v>
      </c>
      <c r="H296" s="6">
        <v>45015.665729108798</v>
      </c>
      <c r="I296" t="str">
        <f t="shared" si="16"/>
        <v>Long Term</v>
      </c>
      <c r="J296">
        <f t="shared" si="17"/>
        <v>4647242</v>
      </c>
      <c r="K296">
        <f t="shared" si="18"/>
        <v>0.1</v>
      </c>
      <c r="L296">
        <f t="shared" si="19"/>
        <v>464724.2</v>
      </c>
    </row>
    <row r="297" spans="1:12" x14ac:dyDescent="0.25">
      <c r="A297">
        <v>1296</v>
      </c>
      <c r="B297" t="s">
        <v>767</v>
      </c>
      <c r="C297">
        <v>785734</v>
      </c>
      <c r="D297">
        <v>7.3</v>
      </c>
      <c r="E297" s="2">
        <v>44502.284907407397</v>
      </c>
      <c r="F297" t="s">
        <v>12887</v>
      </c>
      <c r="G297">
        <v>4813674</v>
      </c>
      <c r="H297" s="6">
        <v>45015.665729108798</v>
      </c>
      <c r="I297" t="str">
        <f t="shared" si="16"/>
        <v>Long Term</v>
      </c>
      <c r="J297">
        <f t="shared" si="17"/>
        <v>4027940</v>
      </c>
      <c r="K297">
        <f t="shared" si="18"/>
        <v>0.1</v>
      </c>
      <c r="L297">
        <f t="shared" si="19"/>
        <v>402794</v>
      </c>
    </row>
    <row r="298" spans="1:12" x14ac:dyDescent="0.25">
      <c r="A298">
        <v>1297</v>
      </c>
      <c r="B298" t="s">
        <v>875</v>
      </c>
      <c r="C298">
        <v>409355</v>
      </c>
      <c r="D298">
        <v>7.2</v>
      </c>
      <c r="E298" s="2">
        <v>44537.692361111112</v>
      </c>
      <c r="F298" t="s">
        <v>12885</v>
      </c>
      <c r="G298">
        <v>3738075</v>
      </c>
      <c r="H298" s="6">
        <v>45015.665729108798</v>
      </c>
      <c r="I298" t="str">
        <f t="shared" si="16"/>
        <v>Long Term</v>
      </c>
      <c r="J298">
        <f t="shared" si="17"/>
        <v>3328720</v>
      </c>
      <c r="K298">
        <f t="shared" si="18"/>
        <v>0.1</v>
      </c>
      <c r="L298">
        <f t="shared" si="19"/>
        <v>332872</v>
      </c>
    </row>
    <row r="299" spans="1:12" x14ac:dyDescent="0.25">
      <c r="A299">
        <v>1298</v>
      </c>
      <c r="B299" t="s">
        <v>911</v>
      </c>
      <c r="C299">
        <v>67543</v>
      </c>
      <c r="D299">
        <v>7.28</v>
      </c>
      <c r="E299" s="2">
        <v>44866.363518518519</v>
      </c>
      <c r="F299" t="s">
        <v>12888</v>
      </c>
      <c r="G299">
        <v>3273275</v>
      </c>
      <c r="H299" s="6">
        <v>45015.665729108798</v>
      </c>
      <c r="I299" t="str">
        <f t="shared" si="16"/>
        <v>Short Term</v>
      </c>
      <c r="J299">
        <f t="shared" si="17"/>
        <v>3205732</v>
      </c>
      <c r="K299">
        <f t="shared" si="18"/>
        <v>0.15</v>
      </c>
      <c r="L299">
        <f t="shared" si="19"/>
        <v>480859.8</v>
      </c>
    </row>
    <row r="300" spans="1:12" x14ac:dyDescent="0.25">
      <c r="A300">
        <v>1299</v>
      </c>
      <c r="B300" t="s">
        <v>779</v>
      </c>
      <c r="C300">
        <v>42067</v>
      </c>
      <c r="D300">
        <v>5.7</v>
      </c>
      <c r="E300" s="2">
        <v>44773.941111111111</v>
      </c>
      <c r="F300" t="s">
        <v>12884</v>
      </c>
      <c r="G300">
        <v>9834547</v>
      </c>
      <c r="H300" s="6">
        <v>45015.665729108798</v>
      </c>
      <c r="I300" t="str">
        <f t="shared" si="16"/>
        <v>Short Term</v>
      </c>
      <c r="J300">
        <f t="shared" si="17"/>
        <v>9792480</v>
      </c>
      <c r="K300">
        <f t="shared" si="18"/>
        <v>0.15</v>
      </c>
      <c r="L300">
        <f t="shared" si="19"/>
        <v>1468872</v>
      </c>
    </row>
    <row r="301" spans="1:12" x14ac:dyDescent="0.25">
      <c r="A301">
        <v>1300</v>
      </c>
      <c r="B301" t="s">
        <v>2985</v>
      </c>
      <c r="C301">
        <v>833499</v>
      </c>
      <c r="D301">
        <v>6.61</v>
      </c>
      <c r="E301" s="2">
        <v>44882.176874999997</v>
      </c>
      <c r="F301" t="s">
        <v>12884</v>
      </c>
      <c r="G301">
        <v>6151801</v>
      </c>
      <c r="H301" s="6">
        <v>45015.665729108798</v>
      </c>
      <c r="I301" t="str">
        <f t="shared" si="16"/>
        <v>Short Term</v>
      </c>
      <c r="J301">
        <f t="shared" si="17"/>
        <v>5318302</v>
      </c>
      <c r="K301">
        <f t="shared" si="18"/>
        <v>0.15</v>
      </c>
      <c r="L301">
        <f t="shared" si="19"/>
        <v>797745.29999999993</v>
      </c>
    </row>
    <row r="302" spans="1:12" x14ac:dyDescent="0.25">
      <c r="A302">
        <v>1301</v>
      </c>
      <c r="B302" t="s">
        <v>1255</v>
      </c>
      <c r="C302">
        <v>489642</v>
      </c>
      <c r="D302">
        <v>7.34</v>
      </c>
      <c r="E302" s="2">
        <v>43782.480069444442</v>
      </c>
      <c r="F302" t="s">
        <v>12885</v>
      </c>
      <c r="G302">
        <v>9039634</v>
      </c>
      <c r="H302" s="6">
        <v>45015.665729108798</v>
      </c>
      <c r="I302" t="str">
        <f t="shared" si="16"/>
        <v>Long Term</v>
      </c>
      <c r="J302">
        <f t="shared" si="17"/>
        <v>8549992</v>
      </c>
      <c r="K302">
        <f t="shared" si="18"/>
        <v>0.1</v>
      </c>
      <c r="L302">
        <f t="shared" si="19"/>
        <v>854999.20000000007</v>
      </c>
    </row>
    <row r="303" spans="1:12" x14ac:dyDescent="0.25">
      <c r="A303">
        <v>1302</v>
      </c>
      <c r="B303" t="s">
        <v>571</v>
      </c>
      <c r="C303">
        <v>339095</v>
      </c>
      <c r="D303">
        <v>8.9</v>
      </c>
      <c r="E303" s="2">
        <v>43594.337893518517</v>
      </c>
      <c r="F303" t="s">
        <v>12888</v>
      </c>
      <c r="G303">
        <v>9012361</v>
      </c>
      <c r="H303" s="6">
        <v>45015.665729108798</v>
      </c>
      <c r="I303" t="str">
        <f t="shared" si="16"/>
        <v>Long Term</v>
      </c>
      <c r="J303">
        <f t="shared" si="17"/>
        <v>8673266</v>
      </c>
      <c r="K303">
        <f t="shared" si="18"/>
        <v>0.1</v>
      </c>
      <c r="L303">
        <f t="shared" si="19"/>
        <v>867326.60000000009</v>
      </c>
    </row>
    <row r="304" spans="1:12" x14ac:dyDescent="0.25">
      <c r="A304">
        <v>1303</v>
      </c>
      <c r="B304" t="s">
        <v>1349</v>
      </c>
      <c r="C304">
        <v>489778</v>
      </c>
      <c r="D304">
        <v>5</v>
      </c>
      <c r="E304" s="2">
        <v>44510.511145833327</v>
      </c>
      <c r="F304" t="s">
        <v>12883</v>
      </c>
      <c r="G304">
        <v>8624617</v>
      </c>
      <c r="H304" s="6">
        <v>45015.665729108798</v>
      </c>
      <c r="I304" t="str">
        <f t="shared" si="16"/>
        <v>Long Term</v>
      </c>
      <c r="J304">
        <f t="shared" si="17"/>
        <v>8134839</v>
      </c>
      <c r="K304">
        <f t="shared" si="18"/>
        <v>0.1</v>
      </c>
      <c r="L304">
        <f t="shared" si="19"/>
        <v>813483.9</v>
      </c>
    </row>
    <row r="305" spans="1:12" x14ac:dyDescent="0.25">
      <c r="A305">
        <v>1304</v>
      </c>
      <c r="B305" t="s">
        <v>564</v>
      </c>
      <c r="C305">
        <v>22063</v>
      </c>
      <c r="D305">
        <v>5.91</v>
      </c>
      <c r="E305" s="2">
        <v>44958.455081018517</v>
      </c>
      <c r="F305" t="s">
        <v>12885</v>
      </c>
      <c r="G305">
        <v>1444195</v>
      </c>
      <c r="H305" s="6">
        <v>45015.665729108798</v>
      </c>
      <c r="I305" t="str">
        <f t="shared" si="16"/>
        <v>Short Term</v>
      </c>
      <c r="J305">
        <f t="shared" si="17"/>
        <v>1422132</v>
      </c>
      <c r="K305">
        <f t="shared" si="18"/>
        <v>0.15</v>
      </c>
      <c r="L305">
        <f t="shared" si="19"/>
        <v>213319.8</v>
      </c>
    </row>
    <row r="306" spans="1:12" x14ac:dyDescent="0.25">
      <c r="A306">
        <v>1305</v>
      </c>
      <c r="B306" t="s">
        <v>1165</v>
      </c>
      <c r="C306">
        <v>673999</v>
      </c>
      <c r="D306">
        <v>5.17</v>
      </c>
      <c r="E306" s="2">
        <v>44823.056215277778</v>
      </c>
      <c r="F306" t="s">
        <v>12887</v>
      </c>
      <c r="G306">
        <v>8467220</v>
      </c>
      <c r="H306" s="6">
        <v>45015.665729108798</v>
      </c>
      <c r="I306" t="str">
        <f t="shared" si="16"/>
        <v>Short Term</v>
      </c>
      <c r="J306">
        <f t="shared" si="17"/>
        <v>7793221</v>
      </c>
      <c r="K306">
        <f t="shared" si="18"/>
        <v>0.15</v>
      </c>
      <c r="L306">
        <f t="shared" si="19"/>
        <v>1168983.1499999999</v>
      </c>
    </row>
    <row r="307" spans="1:12" x14ac:dyDescent="0.25">
      <c r="A307">
        <v>1306</v>
      </c>
      <c r="B307" t="s">
        <v>685</v>
      </c>
      <c r="C307">
        <v>413507</v>
      </c>
      <c r="D307">
        <v>8.2899999999999991</v>
      </c>
      <c r="E307" s="2">
        <v>44521.281527777777</v>
      </c>
      <c r="F307" t="s">
        <v>12885</v>
      </c>
      <c r="G307">
        <v>2607948</v>
      </c>
      <c r="H307" s="6">
        <v>45015.665729108798</v>
      </c>
      <c r="I307" t="str">
        <f t="shared" si="16"/>
        <v>Long Term</v>
      </c>
      <c r="J307">
        <f t="shared" si="17"/>
        <v>2194441</v>
      </c>
      <c r="K307">
        <f t="shared" si="18"/>
        <v>0.1</v>
      </c>
      <c r="L307">
        <f t="shared" si="19"/>
        <v>219444.1</v>
      </c>
    </row>
    <row r="308" spans="1:12" x14ac:dyDescent="0.25">
      <c r="A308">
        <v>1307</v>
      </c>
      <c r="B308" t="s">
        <v>380</v>
      </c>
      <c r="C308">
        <v>863726</v>
      </c>
      <c r="D308">
        <v>7.23</v>
      </c>
      <c r="E308" s="2">
        <v>44194.71234953704</v>
      </c>
      <c r="F308" t="s">
        <v>12887</v>
      </c>
      <c r="G308">
        <v>9422938</v>
      </c>
      <c r="H308" s="6">
        <v>45015.665729108798</v>
      </c>
      <c r="I308" t="str">
        <f t="shared" si="16"/>
        <v>Long Term</v>
      </c>
      <c r="J308">
        <f t="shared" si="17"/>
        <v>8559212</v>
      </c>
      <c r="K308">
        <f t="shared" si="18"/>
        <v>0.1</v>
      </c>
      <c r="L308">
        <f t="shared" si="19"/>
        <v>855921.20000000007</v>
      </c>
    </row>
    <row r="309" spans="1:12" x14ac:dyDescent="0.25">
      <c r="A309">
        <v>1308</v>
      </c>
      <c r="B309" t="s">
        <v>1150</v>
      </c>
      <c r="C309">
        <v>472784</v>
      </c>
      <c r="D309">
        <v>8.67</v>
      </c>
      <c r="E309" s="2">
        <v>43511.179201388892</v>
      </c>
      <c r="F309" t="s">
        <v>12886</v>
      </c>
      <c r="G309">
        <v>966854</v>
      </c>
      <c r="H309" s="6">
        <v>45015.665729108798</v>
      </c>
      <c r="I309" t="str">
        <f t="shared" si="16"/>
        <v>Long Term</v>
      </c>
      <c r="J309">
        <f t="shared" si="17"/>
        <v>494070</v>
      </c>
      <c r="K309">
        <f t="shared" si="18"/>
        <v>0.1</v>
      </c>
      <c r="L309">
        <f t="shared" si="19"/>
        <v>49407</v>
      </c>
    </row>
    <row r="310" spans="1:12" x14ac:dyDescent="0.25">
      <c r="A310">
        <v>1309</v>
      </c>
      <c r="B310" t="s">
        <v>589</v>
      </c>
      <c r="C310">
        <v>963582</v>
      </c>
      <c r="D310">
        <v>7.46</v>
      </c>
      <c r="E310" s="2">
        <v>43847.338877314818</v>
      </c>
      <c r="F310" t="s">
        <v>12885</v>
      </c>
      <c r="G310">
        <v>4279614</v>
      </c>
      <c r="H310" s="6">
        <v>45015.665729108798</v>
      </c>
      <c r="I310" t="str">
        <f t="shared" si="16"/>
        <v>Long Term</v>
      </c>
      <c r="J310">
        <f t="shared" si="17"/>
        <v>3316032</v>
      </c>
      <c r="K310">
        <f t="shared" si="18"/>
        <v>0.1</v>
      </c>
      <c r="L310">
        <f t="shared" si="19"/>
        <v>331603.20000000001</v>
      </c>
    </row>
    <row r="311" spans="1:12" x14ac:dyDescent="0.25">
      <c r="A311">
        <v>1310</v>
      </c>
      <c r="B311" t="s">
        <v>1349</v>
      </c>
      <c r="C311">
        <v>973913</v>
      </c>
      <c r="D311">
        <v>6.55</v>
      </c>
      <c r="E311" s="2">
        <v>43599.255474537043</v>
      </c>
      <c r="F311" t="s">
        <v>12884</v>
      </c>
      <c r="G311">
        <v>3822331</v>
      </c>
      <c r="H311" s="6">
        <v>45015.665729108798</v>
      </c>
      <c r="I311" t="str">
        <f t="shared" si="16"/>
        <v>Long Term</v>
      </c>
      <c r="J311">
        <f t="shared" si="17"/>
        <v>2848418</v>
      </c>
      <c r="K311">
        <f t="shared" si="18"/>
        <v>0.1</v>
      </c>
      <c r="L311">
        <f t="shared" si="19"/>
        <v>284841.8</v>
      </c>
    </row>
    <row r="312" spans="1:12" x14ac:dyDescent="0.25">
      <c r="A312">
        <v>1311</v>
      </c>
      <c r="B312" t="s">
        <v>720</v>
      </c>
      <c r="C312">
        <v>832516</v>
      </c>
      <c r="D312">
        <v>6.11</v>
      </c>
      <c r="E312" s="2">
        <v>43373.317696759259</v>
      </c>
      <c r="F312" t="s">
        <v>12886</v>
      </c>
      <c r="G312">
        <v>9134474</v>
      </c>
      <c r="H312" s="6">
        <v>45015.665729108798</v>
      </c>
      <c r="I312" t="str">
        <f t="shared" si="16"/>
        <v>Long Term</v>
      </c>
      <c r="J312">
        <f t="shared" si="17"/>
        <v>8301958</v>
      </c>
      <c r="K312">
        <f t="shared" si="18"/>
        <v>0.1</v>
      </c>
      <c r="L312">
        <f t="shared" si="19"/>
        <v>830195.8</v>
      </c>
    </row>
    <row r="313" spans="1:12" x14ac:dyDescent="0.25">
      <c r="A313">
        <v>1312</v>
      </c>
      <c r="B313" t="s">
        <v>339</v>
      </c>
      <c r="C313">
        <v>387327</v>
      </c>
      <c r="D313">
        <v>6.65</v>
      </c>
      <c r="E313" s="2">
        <v>44264.595092592594</v>
      </c>
      <c r="F313" t="s">
        <v>12883</v>
      </c>
      <c r="G313">
        <v>8408286</v>
      </c>
      <c r="H313" s="6">
        <v>45015.665729108798</v>
      </c>
      <c r="I313" t="str">
        <f t="shared" si="16"/>
        <v>Long Term</v>
      </c>
      <c r="J313">
        <f t="shared" si="17"/>
        <v>8020959</v>
      </c>
      <c r="K313">
        <f t="shared" si="18"/>
        <v>0.1</v>
      </c>
      <c r="L313">
        <f t="shared" si="19"/>
        <v>802095.9</v>
      </c>
    </row>
    <row r="314" spans="1:12" x14ac:dyDescent="0.25">
      <c r="A314">
        <v>1313</v>
      </c>
      <c r="B314" t="s">
        <v>505</v>
      </c>
      <c r="C314">
        <v>660800</v>
      </c>
      <c r="D314">
        <v>5.56</v>
      </c>
      <c r="E314" s="2">
        <v>43819.007997685178</v>
      </c>
      <c r="F314" t="s">
        <v>12886</v>
      </c>
      <c r="G314">
        <v>892392</v>
      </c>
      <c r="H314" s="6">
        <v>45015.665729108798</v>
      </c>
      <c r="I314" t="str">
        <f t="shared" si="16"/>
        <v>Long Term</v>
      </c>
      <c r="J314">
        <f t="shared" si="17"/>
        <v>231592</v>
      </c>
      <c r="K314">
        <f t="shared" si="18"/>
        <v>0.1</v>
      </c>
      <c r="L314">
        <f t="shared" si="19"/>
        <v>23159.200000000001</v>
      </c>
    </row>
    <row r="315" spans="1:12" x14ac:dyDescent="0.25">
      <c r="A315">
        <v>1314</v>
      </c>
      <c r="B315" t="s">
        <v>2023</v>
      </c>
      <c r="C315">
        <v>993348</v>
      </c>
      <c r="D315">
        <v>8.85</v>
      </c>
      <c r="E315" s="2">
        <v>44627.853877314818</v>
      </c>
      <c r="F315" t="s">
        <v>12886</v>
      </c>
      <c r="G315">
        <v>1006591</v>
      </c>
      <c r="H315" s="6">
        <v>45015.665729108798</v>
      </c>
      <c r="I315" t="str">
        <f t="shared" si="16"/>
        <v>Long Term</v>
      </c>
      <c r="J315">
        <f t="shared" si="17"/>
        <v>13243</v>
      </c>
      <c r="K315">
        <f t="shared" si="18"/>
        <v>0</v>
      </c>
      <c r="L315">
        <f t="shared" si="19"/>
        <v>0</v>
      </c>
    </row>
    <row r="316" spans="1:12" x14ac:dyDescent="0.25">
      <c r="A316">
        <v>1315</v>
      </c>
      <c r="B316" t="s">
        <v>1470</v>
      </c>
      <c r="C316">
        <v>169196</v>
      </c>
      <c r="D316">
        <v>7.48</v>
      </c>
      <c r="E316" s="2">
        <v>43450.37363425926</v>
      </c>
      <c r="F316" t="s">
        <v>12886</v>
      </c>
      <c r="G316">
        <v>5639240</v>
      </c>
      <c r="H316" s="6">
        <v>45015.665729108798</v>
      </c>
      <c r="I316" t="str">
        <f t="shared" si="16"/>
        <v>Long Term</v>
      </c>
      <c r="J316">
        <f t="shared" si="17"/>
        <v>5470044</v>
      </c>
      <c r="K316">
        <f t="shared" si="18"/>
        <v>0.1</v>
      </c>
      <c r="L316">
        <f t="shared" si="19"/>
        <v>547004.4</v>
      </c>
    </row>
    <row r="317" spans="1:12" x14ac:dyDescent="0.25">
      <c r="A317">
        <v>1316</v>
      </c>
      <c r="B317" t="s">
        <v>1251</v>
      </c>
      <c r="C317">
        <v>47570</v>
      </c>
      <c r="D317">
        <v>7.22</v>
      </c>
      <c r="E317" s="2">
        <v>43864.590416666673</v>
      </c>
      <c r="F317" t="s">
        <v>12885</v>
      </c>
      <c r="G317">
        <v>2932827</v>
      </c>
      <c r="H317" s="6">
        <v>45015.665729108798</v>
      </c>
      <c r="I317" t="str">
        <f t="shared" si="16"/>
        <v>Long Term</v>
      </c>
      <c r="J317">
        <f t="shared" si="17"/>
        <v>2885257</v>
      </c>
      <c r="K317">
        <f t="shared" si="18"/>
        <v>0.1</v>
      </c>
      <c r="L317">
        <f t="shared" si="19"/>
        <v>288525.7</v>
      </c>
    </row>
    <row r="318" spans="1:12" x14ac:dyDescent="0.25">
      <c r="A318">
        <v>1317</v>
      </c>
      <c r="B318" t="s">
        <v>1026</v>
      </c>
      <c r="C318">
        <v>567150</v>
      </c>
      <c r="D318">
        <v>8.34</v>
      </c>
      <c r="E318" s="2">
        <v>43646.649976851862</v>
      </c>
      <c r="F318" t="s">
        <v>12884</v>
      </c>
      <c r="G318">
        <v>2944639</v>
      </c>
      <c r="H318" s="6">
        <v>45015.665729108798</v>
      </c>
      <c r="I318" t="str">
        <f t="shared" si="16"/>
        <v>Long Term</v>
      </c>
      <c r="J318">
        <f t="shared" si="17"/>
        <v>2377489</v>
      </c>
      <c r="K318">
        <f t="shared" si="18"/>
        <v>0.1</v>
      </c>
      <c r="L318">
        <f t="shared" si="19"/>
        <v>237748.90000000002</v>
      </c>
    </row>
    <row r="319" spans="1:12" x14ac:dyDescent="0.25">
      <c r="A319">
        <v>1318</v>
      </c>
      <c r="B319" t="s">
        <v>81</v>
      </c>
      <c r="C319">
        <v>157231</v>
      </c>
      <c r="D319">
        <v>6.53</v>
      </c>
      <c r="E319" s="2">
        <v>43694.115590277783</v>
      </c>
      <c r="F319" t="s">
        <v>12885</v>
      </c>
      <c r="G319">
        <v>5081540</v>
      </c>
      <c r="H319" s="6">
        <v>45015.665729108798</v>
      </c>
      <c r="I319" t="str">
        <f t="shared" si="16"/>
        <v>Long Term</v>
      </c>
      <c r="J319">
        <f t="shared" si="17"/>
        <v>4924309</v>
      </c>
      <c r="K319">
        <f t="shared" si="18"/>
        <v>0.1</v>
      </c>
      <c r="L319">
        <f t="shared" si="19"/>
        <v>492430.9</v>
      </c>
    </row>
    <row r="320" spans="1:12" x14ac:dyDescent="0.25">
      <c r="A320">
        <v>1319</v>
      </c>
      <c r="B320" t="s">
        <v>998</v>
      </c>
      <c r="C320">
        <v>808847</v>
      </c>
      <c r="D320">
        <v>7.41</v>
      </c>
      <c r="E320" s="2">
        <v>43949.079814814817</v>
      </c>
      <c r="F320" t="s">
        <v>12884</v>
      </c>
      <c r="G320">
        <v>8082177</v>
      </c>
      <c r="H320" s="6">
        <v>45015.665729108798</v>
      </c>
      <c r="I320" t="str">
        <f t="shared" si="16"/>
        <v>Long Term</v>
      </c>
      <c r="J320">
        <f t="shared" si="17"/>
        <v>7273330</v>
      </c>
      <c r="K320">
        <f t="shared" si="18"/>
        <v>0.1</v>
      </c>
      <c r="L320">
        <f t="shared" si="19"/>
        <v>727333</v>
      </c>
    </row>
    <row r="321" spans="1:12" x14ac:dyDescent="0.25">
      <c r="A321">
        <v>1320</v>
      </c>
      <c r="B321" t="s">
        <v>292</v>
      </c>
      <c r="C321">
        <v>626378</v>
      </c>
      <c r="D321">
        <v>7.3</v>
      </c>
      <c r="E321" s="2">
        <v>43717.631481481483</v>
      </c>
      <c r="F321" t="s">
        <v>12883</v>
      </c>
      <c r="G321">
        <v>1960787</v>
      </c>
      <c r="H321" s="6">
        <v>45015.665729108798</v>
      </c>
      <c r="I321" t="str">
        <f t="shared" si="16"/>
        <v>Long Term</v>
      </c>
      <c r="J321">
        <f t="shared" si="17"/>
        <v>1334409</v>
      </c>
      <c r="K321">
        <f t="shared" si="18"/>
        <v>0.1</v>
      </c>
      <c r="L321">
        <f t="shared" si="19"/>
        <v>133440.9</v>
      </c>
    </row>
    <row r="322" spans="1:12" x14ac:dyDescent="0.25">
      <c r="A322">
        <v>1321</v>
      </c>
      <c r="B322" t="s">
        <v>1731</v>
      </c>
      <c r="C322">
        <v>868917</v>
      </c>
      <c r="D322">
        <v>7.38</v>
      </c>
      <c r="E322" s="2">
        <v>44245.630613425928</v>
      </c>
      <c r="F322" t="s">
        <v>12887</v>
      </c>
      <c r="G322">
        <v>1919222</v>
      </c>
      <c r="H322" s="6">
        <v>45015.665729108798</v>
      </c>
      <c r="I322" t="str">
        <f t="shared" si="16"/>
        <v>Long Term</v>
      </c>
      <c r="J322">
        <f t="shared" si="17"/>
        <v>1050305</v>
      </c>
      <c r="K322">
        <f t="shared" si="18"/>
        <v>0.1</v>
      </c>
      <c r="L322">
        <f t="shared" si="19"/>
        <v>105030.5</v>
      </c>
    </row>
    <row r="323" spans="1:12" x14ac:dyDescent="0.25">
      <c r="A323">
        <v>1322</v>
      </c>
      <c r="B323" t="s">
        <v>846</v>
      </c>
      <c r="C323">
        <v>501918</v>
      </c>
      <c r="D323">
        <v>6.46</v>
      </c>
      <c r="E323" s="2">
        <v>43857.085625</v>
      </c>
      <c r="F323" t="s">
        <v>12883</v>
      </c>
      <c r="G323">
        <v>9819735</v>
      </c>
      <c r="H323" s="6">
        <v>45015.665729108798</v>
      </c>
      <c r="I323" t="str">
        <f t="shared" ref="I323:I386" si="20">IF((H323-E323)&lt;=365,"Short Term","Long Term")</f>
        <v>Long Term</v>
      </c>
      <c r="J323">
        <f t="shared" ref="J323:J386" si="21">G323-C323</f>
        <v>9317817</v>
      </c>
      <c r="K323">
        <f t="shared" ref="K323:K386" si="22">IF(I323="short Term",15%,IF(I323="Long Term",IF(J323&gt;100000,10%,0),0))</f>
        <v>0.1</v>
      </c>
      <c r="L323">
        <f t="shared" ref="L323:L386" si="23">J323*K323</f>
        <v>931781.70000000007</v>
      </c>
    </row>
    <row r="324" spans="1:12" x14ac:dyDescent="0.25">
      <c r="A324">
        <v>1323</v>
      </c>
      <c r="B324" t="s">
        <v>1363</v>
      </c>
      <c r="C324">
        <v>241915</v>
      </c>
      <c r="D324">
        <v>7.78</v>
      </c>
      <c r="E324" s="2">
        <v>44678.189363425918</v>
      </c>
      <c r="F324" t="s">
        <v>12886</v>
      </c>
      <c r="G324">
        <v>4256554</v>
      </c>
      <c r="H324" s="6">
        <v>45015.665729108798</v>
      </c>
      <c r="I324" t="str">
        <f t="shared" si="20"/>
        <v>Short Term</v>
      </c>
      <c r="J324">
        <f t="shared" si="21"/>
        <v>4014639</v>
      </c>
      <c r="K324">
        <f t="shared" si="22"/>
        <v>0.15</v>
      </c>
      <c r="L324">
        <f t="shared" si="23"/>
        <v>602195.85</v>
      </c>
    </row>
    <row r="325" spans="1:12" x14ac:dyDescent="0.25">
      <c r="A325">
        <v>1324</v>
      </c>
      <c r="B325" t="s">
        <v>1185</v>
      </c>
      <c r="C325">
        <v>304890</v>
      </c>
      <c r="D325">
        <v>5.99</v>
      </c>
      <c r="E325" s="2">
        <v>44332.091122685182</v>
      </c>
      <c r="F325" t="s">
        <v>12888</v>
      </c>
      <c r="G325">
        <v>8202222</v>
      </c>
      <c r="H325" s="6">
        <v>45015.665729108798</v>
      </c>
      <c r="I325" t="str">
        <f t="shared" si="20"/>
        <v>Long Term</v>
      </c>
      <c r="J325">
        <f t="shared" si="21"/>
        <v>7897332</v>
      </c>
      <c r="K325">
        <f t="shared" si="22"/>
        <v>0.1</v>
      </c>
      <c r="L325">
        <f t="shared" si="23"/>
        <v>789733.20000000007</v>
      </c>
    </row>
    <row r="326" spans="1:12" x14ac:dyDescent="0.25">
      <c r="A326">
        <v>1325</v>
      </c>
      <c r="B326" t="s">
        <v>1028</v>
      </c>
      <c r="C326">
        <v>131708</v>
      </c>
      <c r="D326">
        <v>5.51</v>
      </c>
      <c r="E326" s="2">
        <v>43813.718506944453</v>
      </c>
      <c r="F326" t="s">
        <v>12886</v>
      </c>
      <c r="G326">
        <v>4343185</v>
      </c>
      <c r="H326" s="6">
        <v>45015.665729108798</v>
      </c>
      <c r="I326" t="str">
        <f t="shared" si="20"/>
        <v>Long Term</v>
      </c>
      <c r="J326">
        <f t="shared" si="21"/>
        <v>4211477</v>
      </c>
      <c r="K326">
        <f t="shared" si="22"/>
        <v>0.1</v>
      </c>
      <c r="L326">
        <f t="shared" si="23"/>
        <v>421147.7</v>
      </c>
    </row>
    <row r="327" spans="1:12" x14ac:dyDescent="0.25">
      <c r="A327">
        <v>1326</v>
      </c>
      <c r="B327" t="s">
        <v>340</v>
      </c>
      <c r="C327">
        <v>622547</v>
      </c>
      <c r="D327">
        <v>6.17</v>
      </c>
      <c r="E327" s="2">
        <v>43651.559918981482</v>
      </c>
      <c r="F327" t="s">
        <v>12888</v>
      </c>
      <c r="G327">
        <v>2433628</v>
      </c>
      <c r="H327" s="6">
        <v>45015.665729108798</v>
      </c>
      <c r="I327" t="str">
        <f t="shared" si="20"/>
        <v>Long Term</v>
      </c>
      <c r="J327">
        <f t="shared" si="21"/>
        <v>1811081</v>
      </c>
      <c r="K327">
        <f t="shared" si="22"/>
        <v>0.1</v>
      </c>
      <c r="L327">
        <f t="shared" si="23"/>
        <v>181108.1</v>
      </c>
    </row>
    <row r="328" spans="1:12" x14ac:dyDescent="0.25">
      <c r="A328">
        <v>1327</v>
      </c>
      <c r="B328" t="s">
        <v>622</v>
      </c>
      <c r="C328">
        <v>51900</v>
      </c>
      <c r="D328">
        <v>5.57</v>
      </c>
      <c r="E328" s="2">
        <v>44841.121331018519</v>
      </c>
      <c r="F328" t="s">
        <v>12886</v>
      </c>
      <c r="G328">
        <v>3899652</v>
      </c>
      <c r="H328" s="6">
        <v>45015.665729108798</v>
      </c>
      <c r="I328" t="str">
        <f t="shared" si="20"/>
        <v>Short Term</v>
      </c>
      <c r="J328">
        <f t="shared" si="21"/>
        <v>3847752</v>
      </c>
      <c r="K328">
        <f t="shared" si="22"/>
        <v>0.15</v>
      </c>
      <c r="L328">
        <f t="shared" si="23"/>
        <v>577162.79999999993</v>
      </c>
    </row>
    <row r="329" spans="1:12" x14ac:dyDescent="0.25">
      <c r="A329">
        <v>1328</v>
      </c>
      <c r="B329" t="s">
        <v>752</v>
      </c>
      <c r="C329">
        <v>889000</v>
      </c>
      <c r="D329">
        <v>6.21</v>
      </c>
      <c r="E329" s="2">
        <v>43503.511030092603</v>
      </c>
      <c r="F329" t="s">
        <v>12888</v>
      </c>
      <c r="G329">
        <v>8357117</v>
      </c>
      <c r="H329" s="6">
        <v>45015.665729108798</v>
      </c>
      <c r="I329" t="str">
        <f t="shared" si="20"/>
        <v>Long Term</v>
      </c>
      <c r="J329">
        <f t="shared" si="21"/>
        <v>7468117</v>
      </c>
      <c r="K329">
        <f t="shared" si="22"/>
        <v>0.1</v>
      </c>
      <c r="L329">
        <f t="shared" si="23"/>
        <v>746811.70000000007</v>
      </c>
    </row>
    <row r="330" spans="1:12" x14ac:dyDescent="0.25">
      <c r="A330">
        <v>1329</v>
      </c>
      <c r="B330" t="s">
        <v>889</v>
      </c>
      <c r="C330">
        <v>628994</v>
      </c>
      <c r="D330">
        <v>7.53</v>
      </c>
      <c r="E330" s="2">
        <v>43885.688356481478</v>
      </c>
      <c r="F330" t="s">
        <v>12886</v>
      </c>
      <c r="G330">
        <v>1326753</v>
      </c>
      <c r="H330" s="6">
        <v>45015.665729108798</v>
      </c>
      <c r="I330" t="str">
        <f t="shared" si="20"/>
        <v>Long Term</v>
      </c>
      <c r="J330">
        <f t="shared" si="21"/>
        <v>697759</v>
      </c>
      <c r="K330">
        <f t="shared" si="22"/>
        <v>0.1</v>
      </c>
      <c r="L330">
        <f t="shared" si="23"/>
        <v>69775.900000000009</v>
      </c>
    </row>
    <row r="331" spans="1:12" x14ac:dyDescent="0.25">
      <c r="A331">
        <v>1330</v>
      </c>
      <c r="B331" t="s">
        <v>420</v>
      </c>
      <c r="C331">
        <v>723372</v>
      </c>
      <c r="D331">
        <v>5.41</v>
      </c>
      <c r="E331" s="2">
        <v>44421.269004629627</v>
      </c>
      <c r="F331" t="s">
        <v>12883</v>
      </c>
      <c r="G331">
        <v>2440559</v>
      </c>
      <c r="H331" s="6">
        <v>45015.665729108798</v>
      </c>
      <c r="I331" t="str">
        <f t="shared" si="20"/>
        <v>Long Term</v>
      </c>
      <c r="J331">
        <f t="shared" si="21"/>
        <v>1717187</v>
      </c>
      <c r="K331">
        <f t="shared" si="22"/>
        <v>0.1</v>
      </c>
      <c r="L331">
        <f t="shared" si="23"/>
        <v>171718.7</v>
      </c>
    </row>
    <row r="332" spans="1:12" x14ac:dyDescent="0.25">
      <c r="A332">
        <v>1331</v>
      </c>
      <c r="B332" t="s">
        <v>1114</v>
      </c>
      <c r="C332">
        <v>331377</v>
      </c>
      <c r="D332">
        <v>7.15</v>
      </c>
      <c r="E332" s="2">
        <v>44233.670254629629</v>
      </c>
      <c r="F332" t="s">
        <v>12887</v>
      </c>
      <c r="G332">
        <v>2905087</v>
      </c>
      <c r="H332" s="6">
        <v>45015.665729108798</v>
      </c>
      <c r="I332" t="str">
        <f t="shared" si="20"/>
        <v>Long Term</v>
      </c>
      <c r="J332">
        <f t="shared" si="21"/>
        <v>2573710</v>
      </c>
      <c r="K332">
        <f t="shared" si="22"/>
        <v>0.1</v>
      </c>
      <c r="L332">
        <f t="shared" si="23"/>
        <v>257371</v>
      </c>
    </row>
    <row r="333" spans="1:12" x14ac:dyDescent="0.25">
      <c r="A333">
        <v>1332</v>
      </c>
      <c r="B333" t="s">
        <v>202</v>
      </c>
      <c r="C333">
        <v>253739</v>
      </c>
      <c r="D333">
        <v>7.61</v>
      </c>
      <c r="E333" s="2">
        <v>43767.134027777778</v>
      </c>
      <c r="F333" t="s">
        <v>12884</v>
      </c>
      <c r="G333">
        <v>7014167</v>
      </c>
      <c r="H333" s="6">
        <v>45015.665729108798</v>
      </c>
      <c r="I333" t="str">
        <f t="shared" si="20"/>
        <v>Long Term</v>
      </c>
      <c r="J333">
        <f t="shared" si="21"/>
        <v>6760428</v>
      </c>
      <c r="K333">
        <f t="shared" si="22"/>
        <v>0.1</v>
      </c>
      <c r="L333">
        <f t="shared" si="23"/>
        <v>676042.8</v>
      </c>
    </row>
    <row r="334" spans="1:12" x14ac:dyDescent="0.25">
      <c r="A334">
        <v>1333</v>
      </c>
      <c r="B334" t="s">
        <v>379</v>
      </c>
      <c r="C334">
        <v>648713</v>
      </c>
      <c r="D334">
        <v>8.94</v>
      </c>
      <c r="E334" s="2">
        <v>44186.519363425927</v>
      </c>
      <c r="F334" t="s">
        <v>12884</v>
      </c>
      <c r="G334">
        <v>5157736</v>
      </c>
      <c r="H334" s="6">
        <v>45015.665729108798</v>
      </c>
      <c r="I334" t="str">
        <f t="shared" si="20"/>
        <v>Long Term</v>
      </c>
      <c r="J334">
        <f t="shared" si="21"/>
        <v>4509023</v>
      </c>
      <c r="K334">
        <f t="shared" si="22"/>
        <v>0.1</v>
      </c>
      <c r="L334">
        <f t="shared" si="23"/>
        <v>450902.30000000005</v>
      </c>
    </row>
    <row r="335" spans="1:12" x14ac:dyDescent="0.25">
      <c r="A335">
        <v>1334</v>
      </c>
      <c r="B335" t="s">
        <v>760</v>
      </c>
      <c r="C335">
        <v>606212</v>
      </c>
      <c r="D335">
        <v>7.1</v>
      </c>
      <c r="E335" s="2">
        <v>43541.978564814817</v>
      </c>
      <c r="F335" t="s">
        <v>12888</v>
      </c>
      <c r="G335">
        <v>8323731</v>
      </c>
      <c r="H335" s="6">
        <v>45015.665729108798</v>
      </c>
      <c r="I335" t="str">
        <f t="shared" si="20"/>
        <v>Long Term</v>
      </c>
      <c r="J335">
        <f t="shared" si="21"/>
        <v>7717519</v>
      </c>
      <c r="K335">
        <f t="shared" si="22"/>
        <v>0.1</v>
      </c>
      <c r="L335">
        <f t="shared" si="23"/>
        <v>771751.9</v>
      </c>
    </row>
    <row r="336" spans="1:12" x14ac:dyDescent="0.25">
      <c r="A336">
        <v>1335</v>
      </c>
      <c r="B336" t="s">
        <v>2861</v>
      </c>
      <c r="C336">
        <v>238089</v>
      </c>
      <c r="D336">
        <v>8.64</v>
      </c>
      <c r="E336" s="2">
        <v>44413.828113425923</v>
      </c>
      <c r="F336" t="s">
        <v>12885</v>
      </c>
      <c r="G336">
        <v>5778364</v>
      </c>
      <c r="H336" s="6">
        <v>45015.665729108798</v>
      </c>
      <c r="I336" t="str">
        <f t="shared" si="20"/>
        <v>Long Term</v>
      </c>
      <c r="J336">
        <f t="shared" si="21"/>
        <v>5540275</v>
      </c>
      <c r="K336">
        <f t="shared" si="22"/>
        <v>0.1</v>
      </c>
      <c r="L336">
        <f t="shared" si="23"/>
        <v>554027.5</v>
      </c>
    </row>
    <row r="337" spans="1:12" x14ac:dyDescent="0.25">
      <c r="A337">
        <v>1336</v>
      </c>
      <c r="B337" t="s">
        <v>776</v>
      </c>
      <c r="C337">
        <v>981231</v>
      </c>
      <c r="D337">
        <v>7.92</v>
      </c>
      <c r="E337" s="2">
        <v>44674.368148148147</v>
      </c>
      <c r="F337" t="s">
        <v>12888</v>
      </c>
      <c r="G337">
        <v>4763262</v>
      </c>
      <c r="H337" s="6">
        <v>45015.665729108798</v>
      </c>
      <c r="I337" t="str">
        <f t="shared" si="20"/>
        <v>Short Term</v>
      </c>
      <c r="J337">
        <f t="shared" si="21"/>
        <v>3782031</v>
      </c>
      <c r="K337">
        <f t="shared" si="22"/>
        <v>0.15</v>
      </c>
      <c r="L337">
        <f t="shared" si="23"/>
        <v>567304.65</v>
      </c>
    </row>
    <row r="338" spans="1:12" x14ac:dyDescent="0.25">
      <c r="A338">
        <v>1337</v>
      </c>
      <c r="B338" t="s">
        <v>1219</v>
      </c>
      <c r="C338">
        <v>63569</v>
      </c>
      <c r="D338">
        <v>7.47</v>
      </c>
      <c r="E338" s="2">
        <v>43749.15357638889</v>
      </c>
      <c r="F338" t="s">
        <v>12886</v>
      </c>
      <c r="G338">
        <v>7544785</v>
      </c>
      <c r="H338" s="6">
        <v>45015.665729108798</v>
      </c>
      <c r="I338" t="str">
        <f t="shared" si="20"/>
        <v>Long Term</v>
      </c>
      <c r="J338">
        <f t="shared" si="21"/>
        <v>7481216</v>
      </c>
      <c r="K338">
        <f t="shared" si="22"/>
        <v>0.1</v>
      </c>
      <c r="L338">
        <f t="shared" si="23"/>
        <v>748121.60000000009</v>
      </c>
    </row>
    <row r="339" spans="1:12" x14ac:dyDescent="0.25">
      <c r="A339">
        <v>1338</v>
      </c>
      <c r="B339" t="s">
        <v>798</v>
      </c>
      <c r="C339">
        <v>113028</v>
      </c>
      <c r="D339">
        <v>7.22</v>
      </c>
      <c r="E339" s="2">
        <v>44311.736180555563</v>
      </c>
      <c r="F339" t="s">
        <v>12883</v>
      </c>
      <c r="G339">
        <v>4456066</v>
      </c>
      <c r="H339" s="6">
        <v>45015.665729108798</v>
      </c>
      <c r="I339" t="str">
        <f t="shared" si="20"/>
        <v>Long Term</v>
      </c>
      <c r="J339">
        <f t="shared" si="21"/>
        <v>4343038</v>
      </c>
      <c r="K339">
        <f t="shared" si="22"/>
        <v>0.1</v>
      </c>
      <c r="L339">
        <f t="shared" si="23"/>
        <v>434303.80000000005</v>
      </c>
    </row>
    <row r="340" spans="1:12" x14ac:dyDescent="0.25">
      <c r="A340">
        <v>1339</v>
      </c>
      <c r="B340" t="s">
        <v>178</v>
      </c>
      <c r="C340">
        <v>459521</v>
      </c>
      <c r="D340">
        <v>8.5</v>
      </c>
      <c r="E340" s="2">
        <v>43872.341134259259</v>
      </c>
      <c r="F340" t="s">
        <v>12885</v>
      </c>
      <c r="G340">
        <v>2182354</v>
      </c>
      <c r="H340" s="6">
        <v>45015.665729108798</v>
      </c>
      <c r="I340" t="str">
        <f t="shared" si="20"/>
        <v>Long Term</v>
      </c>
      <c r="J340">
        <f t="shared" si="21"/>
        <v>1722833</v>
      </c>
      <c r="K340">
        <f t="shared" si="22"/>
        <v>0.1</v>
      </c>
      <c r="L340">
        <f t="shared" si="23"/>
        <v>172283.30000000002</v>
      </c>
    </row>
    <row r="341" spans="1:12" x14ac:dyDescent="0.25">
      <c r="A341">
        <v>1340</v>
      </c>
      <c r="B341" t="s">
        <v>436</v>
      </c>
      <c r="C341">
        <v>528249</v>
      </c>
      <c r="D341">
        <v>5.34</v>
      </c>
      <c r="E341" s="2">
        <v>43950.550138888888</v>
      </c>
      <c r="F341" t="s">
        <v>12884</v>
      </c>
      <c r="G341">
        <v>2963223</v>
      </c>
      <c r="H341" s="6">
        <v>45015.665729108798</v>
      </c>
      <c r="I341" t="str">
        <f t="shared" si="20"/>
        <v>Long Term</v>
      </c>
      <c r="J341">
        <f t="shared" si="21"/>
        <v>2434974</v>
      </c>
      <c r="K341">
        <f t="shared" si="22"/>
        <v>0.1</v>
      </c>
      <c r="L341">
        <f t="shared" si="23"/>
        <v>243497.40000000002</v>
      </c>
    </row>
    <row r="342" spans="1:12" x14ac:dyDescent="0.25">
      <c r="A342">
        <v>1341</v>
      </c>
      <c r="B342" t="s">
        <v>71</v>
      </c>
      <c r="C342">
        <v>550511</v>
      </c>
      <c r="D342">
        <v>8.2799999999999994</v>
      </c>
      <c r="E342" s="2">
        <v>43557.28365740741</v>
      </c>
      <c r="F342" t="s">
        <v>12886</v>
      </c>
      <c r="G342">
        <v>8959554</v>
      </c>
      <c r="H342" s="6">
        <v>45015.665729108798</v>
      </c>
      <c r="I342" t="str">
        <f t="shared" si="20"/>
        <v>Long Term</v>
      </c>
      <c r="J342">
        <f t="shared" si="21"/>
        <v>8409043</v>
      </c>
      <c r="K342">
        <f t="shared" si="22"/>
        <v>0.1</v>
      </c>
      <c r="L342">
        <f t="shared" si="23"/>
        <v>840904.3</v>
      </c>
    </row>
    <row r="343" spans="1:12" x14ac:dyDescent="0.25">
      <c r="A343">
        <v>1342</v>
      </c>
      <c r="B343" t="s">
        <v>916</v>
      </c>
      <c r="C343">
        <v>709883</v>
      </c>
      <c r="D343">
        <v>7.7</v>
      </c>
      <c r="E343" s="2">
        <v>44994.191006944442</v>
      </c>
      <c r="F343" t="s">
        <v>12884</v>
      </c>
      <c r="G343">
        <v>3401867</v>
      </c>
      <c r="H343" s="6">
        <v>45015.665729108798</v>
      </c>
      <c r="I343" t="str">
        <f t="shared" si="20"/>
        <v>Short Term</v>
      </c>
      <c r="J343">
        <f t="shared" si="21"/>
        <v>2691984</v>
      </c>
      <c r="K343">
        <f t="shared" si="22"/>
        <v>0.15</v>
      </c>
      <c r="L343">
        <f t="shared" si="23"/>
        <v>403797.6</v>
      </c>
    </row>
    <row r="344" spans="1:12" x14ac:dyDescent="0.25">
      <c r="A344">
        <v>1343</v>
      </c>
      <c r="B344" t="s">
        <v>1181</v>
      </c>
      <c r="C344">
        <v>546134</v>
      </c>
      <c r="D344">
        <v>5.95</v>
      </c>
      <c r="E344" s="2">
        <v>44251.005069444444</v>
      </c>
      <c r="F344" t="s">
        <v>12885</v>
      </c>
      <c r="G344">
        <v>4327181</v>
      </c>
      <c r="H344" s="6">
        <v>45015.665729108798</v>
      </c>
      <c r="I344" t="str">
        <f t="shared" si="20"/>
        <v>Long Term</v>
      </c>
      <c r="J344">
        <f t="shared" si="21"/>
        <v>3781047</v>
      </c>
      <c r="K344">
        <f t="shared" si="22"/>
        <v>0.1</v>
      </c>
      <c r="L344">
        <f t="shared" si="23"/>
        <v>378104.7</v>
      </c>
    </row>
    <row r="345" spans="1:12" x14ac:dyDescent="0.25">
      <c r="A345">
        <v>1344</v>
      </c>
      <c r="B345" t="s">
        <v>2600</v>
      </c>
      <c r="C345">
        <v>506113</v>
      </c>
      <c r="D345">
        <v>6.64</v>
      </c>
      <c r="E345" s="2">
        <v>43669.39266203704</v>
      </c>
      <c r="F345" t="s">
        <v>12888</v>
      </c>
      <c r="G345">
        <v>4503558</v>
      </c>
      <c r="H345" s="6">
        <v>45015.665729108798</v>
      </c>
      <c r="I345" t="str">
        <f t="shared" si="20"/>
        <v>Long Term</v>
      </c>
      <c r="J345">
        <f t="shared" si="21"/>
        <v>3997445</v>
      </c>
      <c r="K345">
        <f t="shared" si="22"/>
        <v>0.1</v>
      </c>
      <c r="L345">
        <f t="shared" si="23"/>
        <v>399744.5</v>
      </c>
    </row>
    <row r="346" spans="1:12" x14ac:dyDescent="0.25">
      <c r="A346">
        <v>1345</v>
      </c>
      <c r="B346" t="s">
        <v>1278</v>
      </c>
      <c r="C346">
        <v>978769</v>
      </c>
      <c r="D346">
        <v>5.62</v>
      </c>
      <c r="E346" s="2">
        <v>43370.990844907406</v>
      </c>
      <c r="F346" t="s">
        <v>12888</v>
      </c>
      <c r="G346">
        <v>3265507</v>
      </c>
      <c r="H346" s="6">
        <v>45015.665729108798</v>
      </c>
      <c r="I346" t="str">
        <f t="shared" si="20"/>
        <v>Long Term</v>
      </c>
      <c r="J346">
        <f t="shared" si="21"/>
        <v>2286738</v>
      </c>
      <c r="K346">
        <f t="shared" si="22"/>
        <v>0.1</v>
      </c>
      <c r="L346">
        <f t="shared" si="23"/>
        <v>228673.80000000002</v>
      </c>
    </row>
    <row r="347" spans="1:12" x14ac:dyDescent="0.25">
      <c r="A347">
        <v>1346</v>
      </c>
      <c r="B347" t="s">
        <v>1329</v>
      </c>
      <c r="C347">
        <v>778793</v>
      </c>
      <c r="D347">
        <v>8.3000000000000007</v>
      </c>
      <c r="E347" s="2">
        <v>44240.623368055552</v>
      </c>
      <c r="F347" t="s">
        <v>12884</v>
      </c>
      <c r="G347">
        <v>778836</v>
      </c>
      <c r="H347" s="6">
        <v>45015.665729108798</v>
      </c>
      <c r="I347" t="str">
        <f t="shared" si="20"/>
        <v>Long Term</v>
      </c>
      <c r="J347">
        <f t="shared" si="21"/>
        <v>43</v>
      </c>
      <c r="K347">
        <f t="shared" si="22"/>
        <v>0</v>
      </c>
      <c r="L347">
        <f t="shared" si="23"/>
        <v>0</v>
      </c>
    </row>
    <row r="348" spans="1:12" x14ac:dyDescent="0.25">
      <c r="A348">
        <v>1347</v>
      </c>
      <c r="B348" t="s">
        <v>1044</v>
      </c>
      <c r="C348">
        <v>550364</v>
      </c>
      <c r="D348">
        <v>7.94</v>
      </c>
      <c r="E348" s="2">
        <v>43683.93545138889</v>
      </c>
      <c r="F348" t="s">
        <v>12886</v>
      </c>
      <c r="G348">
        <v>6094680</v>
      </c>
      <c r="H348" s="6">
        <v>45015.665729108798</v>
      </c>
      <c r="I348" t="str">
        <f t="shared" si="20"/>
        <v>Long Term</v>
      </c>
      <c r="J348">
        <f t="shared" si="21"/>
        <v>5544316</v>
      </c>
      <c r="K348">
        <f t="shared" si="22"/>
        <v>0.1</v>
      </c>
      <c r="L348">
        <f t="shared" si="23"/>
        <v>554431.6</v>
      </c>
    </row>
    <row r="349" spans="1:12" x14ac:dyDescent="0.25">
      <c r="A349">
        <v>1348</v>
      </c>
      <c r="B349" t="s">
        <v>1091</v>
      </c>
      <c r="C349">
        <v>851197</v>
      </c>
      <c r="D349">
        <v>7.34</v>
      </c>
      <c r="E349" s="2">
        <v>44872.688587962963</v>
      </c>
      <c r="F349" t="s">
        <v>12886</v>
      </c>
      <c r="G349">
        <v>851211</v>
      </c>
      <c r="H349" s="6">
        <v>45015.665729108798</v>
      </c>
      <c r="I349" t="str">
        <f t="shared" si="20"/>
        <v>Short Term</v>
      </c>
      <c r="J349">
        <f t="shared" si="21"/>
        <v>14</v>
      </c>
      <c r="K349">
        <f t="shared" si="22"/>
        <v>0.15</v>
      </c>
      <c r="L349">
        <f t="shared" si="23"/>
        <v>2.1</v>
      </c>
    </row>
    <row r="350" spans="1:12" x14ac:dyDescent="0.25">
      <c r="A350">
        <v>1349</v>
      </c>
      <c r="B350" t="s">
        <v>886</v>
      </c>
      <c r="C350">
        <v>284525</v>
      </c>
      <c r="D350">
        <v>7.17</v>
      </c>
      <c r="E350" s="2">
        <v>44574.788877314822</v>
      </c>
      <c r="F350" t="s">
        <v>12884</v>
      </c>
      <c r="G350">
        <v>562060</v>
      </c>
      <c r="H350" s="6">
        <v>45015.665729108798</v>
      </c>
      <c r="I350" t="str">
        <f t="shared" si="20"/>
        <v>Long Term</v>
      </c>
      <c r="J350">
        <f t="shared" si="21"/>
        <v>277535</v>
      </c>
      <c r="K350">
        <f t="shared" si="22"/>
        <v>0.1</v>
      </c>
      <c r="L350">
        <f t="shared" si="23"/>
        <v>27753.5</v>
      </c>
    </row>
    <row r="351" spans="1:12" x14ac:dyDescent="0.25">
      <c r="A351">
        <v>1350</v>
      </c>
      <c r="B351" t="s">
        <v>460</v>
      </c>
      <c r="C351">
        <v>125940</v>
      </c>
      <c r="D351">
        <v>7.63</v>
      </c>
      <c r="E351" s="2">
        <v>44696.759259259263</v>
      </c>
      <c r="F351" t="s">
        <v>12883</v>
      </c>
      <c r="G351">
        <v>2712528</v>
      </c>
      <c r="H351" s="6">
        <v>45015.665729108798</v>
      </c>
      <c r="I351" t="str">
        <f t="shared" si="20"/>
        <v>Short Term</v>
      </c>
      <c r="J351">
        <f t="shared" si="21"/>
        <v>2586588</v>
      </c>
      <c r="K351">
        <f t="shared" si="22"/>
        <v>0.15</v>
      </c>
      <c r="L351">
        <f t="shared" si="23"/>
        <v>387988.2</v>
      </c>
    </row>
    <row r="352" spans="1:12" x14ac:dyDescent="0.25">
      <c r="A352">
        <v>1351</v>
      </c>
      <c r="B352" t="s">
        <v>1703</v>
      </c>
      <c r="C352">
        <v>223490</v>
      </c>
      <c r="D352">
        <v>7.78</v>
      </c>
      <c r="E352" s="2">
        <v>43476.912835648152</v>
      </c>
      <c r="F352" t="s">
        <v>12888</v>
      </c>
      <c r="G352">
        <v>7653042</v>
      </c>
      <c r="H352" s="6">
        <v>45015.665729108798</v>
      </c>
      <c r="I352" t="str">
        <f t="shared" si="20"/>
        <v>Long Term</v>
      </c>
      <c r="J352">
        <f t="shared" si="21"/>
        <v>7429552</v>
      </c>
      <c r="K352">
        <f t="shared" si="22"/>
        <v>0.1</v>
      </c>
      <c r="L352">
        <f t="shared" si="23"/>
        <v>742955.20000000007</v>
      </c>
    </row>
    <row r="353" spans="1:12" x14ac:dyDescent="0.25">
      <c r="A353">
        <v>1352</v>
      </c>
      <c r="B353" t="s">
        <v>651</v>
      </c>
      <c r="C353">
        <v>595439</v>
      </c>
      <c r="D353">
        <v>5.96</v>
      </c>
      <c r="E353" s="2">
        <v>44853.812962962962</v>
      </c>
      <c r="F353" t="s">
        <v>12884</v>
      </c>
      <c r="G353">
        <v>1553332</v>
      </c>
      <c r="H353" s="6">
        <v>45015.665729108798</v>
      </c>
      <c r="I353" t="str">
        <f t="shared" si="20"/>
        <v>Short Term</v>
      </c>
      <c r="J353">
        <f t="shared" si="21"/>
        <v>957893</v>
      </c>
      <c r="K353">
        <f t="shared" si="22"/>
        <v>0.15</v>
      </c>
      <c r="L353">
        <f t="shared" si="23"/>
        <v>143683.94999999998</v>
      </c>
    </row>
    <row r="354" spans="1:12" x14ac:dyDescent="0.25">
      <c r="A354">
        <v>1353</v>
      </c>
      <c r="B354" t="s">
        <v>835</v>
      </c>
      <c r="C354">
        <v>391109</v>
      </c>
      <c r="D354">
        <v>7.7</v>
      </c>
      <c r="E354" s="2">
        <v>43387.011331018519</v>
      </c>
      <c r="F354" t="s">
        <v>12883</v>
      </c>
      <c r="G354">
        <v>1188527</v>
      </c>
      <c r="H354" s="6">
        <v>45015.665729108798</v>
      </c>
      <c r="I354" t="str">
        <f t="shared" si="20"/>
        <v>Long Term</v>
      </c>
      <c r="J354">
        <f t="shared" si="21"/>
        <v>797418</v>
      </c>
      <c r="K354">
        <f t="shared" si="22"/>
        <v>0.1</v>
      </c>
      <c r="L354">
        <f t="shared" si="23"/>
        <v>79741.8</v>
      </c>
    </row>
    <row r="355" spans="1:12" x14ac:dyDescent="0.25">
      <c r="A355">
        <v>1354</v>
      </c>
      <c r="B355" t="s">
        <v>1003</v>
      </c>
      <c r="C355">
        <v>221603</v>
      </c>
      <c r="D355">
        <v>8.93</v>
      </c>
      <c r="E355" s="2">
        <v>43907.091354166667</v>
      </c>
      <c r="F355" t="s">
        <v>12888</v>
      </c>
      <c r="G355">
        <v>3818093</v>
      </c>
      <c r="H355" s="6">
        <v>45015.665729108798</v>
      </c>
      <c r="I355" t="str">
        <f t="shared" si="20"/>
        <v>Long Term</v>
      </c>
      <c r="J355">
        <f t="shared" si="21"/>
        <v>3596490</v>
      </c>
      <c r="K355">
        <f t="shared" si="22"/>
        <v>0.1</v>
      </c>
      <c r="L355">
        <f t="shared" si="23"/>
        <v>359649</v>
      </c>
    </row>
    <row r="356" spans="1:12" x14ac:dyDescent="0.25">
      <c r="A356">
        <v>1355</v>
      </c>
      <c r="B356" t="s">
        <v>780</v>
      </c>
      <c r="C356">
        <v>486156</v>
      </c>
      <c r="D356">
        <v>5.59</v>
      </c>
      <c r="E356" s="2">
        <v>43834.225451388891</v>
      </c>
      <c r="F356" t="s">
        <v>12885</v>
      </c>
      <c r="G356">
        <v>486182</v>
      </c>
      <c r="H356" s="6">
        <v>45015.665729108798</v>
      </c>
      <c r="I356" t="str">
        <f t="shared" si="20"/>
        <v>Long Term</v>
      </c>
      <c r="J356">
        <f t="shared" si="21"/>
        <v>26</v>
      </c>
      <c r="K356">
        <f t="shared" si="22"/>
        <v>0</v>
      </c>
      <c r="L356">
        <f t="shared" si="23"/>
        <v>0</v>
      </c>
    </row>
    <row r="357" spans="1:12" x14ac:dyDescent="0.25">
      <c r="A357">
        <v>1356</v>
      </c>
      <c r="B357" t="s">
        <v>711</v>
      </c>
      <c r="C357">
        <v>979838</v>
      </c>
      <c r="D357">
        <v>6.37</v>
      </c>
      <c r="E357" s="2">
        <v>44283.226840277777</v>
      </c>
      <c r="F357" t="s">
        <v>12883</v>
      </c>
      <c r="G357">
        <v>7988711</v>
      </c>
      <c r="H357" s="6">
        <v>45015.665729108798</v>
      </c>
      <c r="I357" t="str">
        <f t="shared" si="20"/>
        <v>Long Term</v>
      </c>
      <c r="J357">
        <f t="shared" si="21"/>
        <v>7008873</v>
      </c>
      <c r="K357">
        <f t="shared" si="22"/>
        <v>0.1</v>
      </c>
      <c r="L357">
        <f t="shared" si="23"/>
        <v>700887.3</v>
      </c>
    </row>
    <row r="358" spans="1:12" x14ac:dyDescent="0.25">
      <c r="A358">
        <v>1357</v>
      </c>
      <c r="B358" t="s">
        <v>215</v>
      </c>
      <c r="C358">
        <v>245205</v>
      </c>
      <c r="D358">
        <v>5.43</v>
      </c>
      <c r="E358" s="2">
        <v>44106.444074074083</v>
      </c>
      <c r="F358" t="s">
        <v>12887</v>
      </c>
      <c r="G358">
        <v>5152237</v>
      </c>
      <c r="H358" s="6">
        <v>45015.665729108798</v>
      </c>
      <c r="I358" t="str">
        <f t="shared" si="20"/>
        <v>Long Term</v>
      </c>
      <c r="J358">
        <f t="shared" si="21"/>
        <v>4907032</v>
      </c>
      <c r="K358">
        <f t="shared" si="22"/>
        <v>0.1</v>
      </c>
      <c r="L358">
        <f t="shared" si="23"/>
        <v>490703.2</v>
      </c>
    </row>
    <row r="359" spans="1:12" x14ac:dyDescent="0.25">
      <c r="A359">
        <v>1358</v>
      </c>
      <c r="B359" t="s">
        <v>104</v>
      </c>
      <c r="C359">
        <v>296743</v>
      </c>
      <c r="D359">
        <v>6.42</v>
      </c>
      <c r="E359" s="2">
        <v>44451.709016203713</v>
      </c>
      <c r="F359" t="s">
        <v>12885</v>
      </c>
      <c r="G359">
        <v>5890400</v>
      </c>
      <c r="H359" s="6">
        <v>45015.665729108798</v>
      </c>
      <c r="I359" t="str">
        <f t="shared" si="20"/>
        <v>Long Term</v>
      </c>
      <c r="J359">
        <f t="shared" si="21"/>
        <v>5593657</v>
      </c>
      <c r="K359">
        <f t="shared" si="22"/>
        <v>0.1</v>
      </c>
      <c r="L359">
        <f t="shared" si="23"/>
        <v>559365.70000000007</v>
      </c>
    </row>
    <row r="360" spans="1:12" x14ac:dyDescent="0.25">
      <c r="A360">
        <v>1359</v>
      </c>
      <c r="B360" t="s">
        <v>1127</v>
      </c>
      <c r="C360">
        <v>291197</v>
      </c>
      <c r="D360">
        <v>8.8000000000000007</v>
      </c>
      <c r="E360" s="2">
        <v>44491.601805555547</v>
      </c>
      <c r="F360" t="s">
        <v>12888</v>
      </c>
      <c r="G360">
        <v>5622094</v>
      </c>
      <c r="H360" s="6">
        <v>45015.665729108798</v>
      </c>
      <c r="I360" t="str">
        <f t="shared" si="20"/>
        <v>Long Term</v>
      </c>
      <c r="J360">
        <f t="shared" si="21"/>
        <v>5330897</v>
      </c>
      <c r="K360">
        <f t="shared" si="22"/>
        <v>0.1</v>
      </c>
      <c r="L360">
        <f t="shared" si="23"/>
        <v>533089.70000000007</v>
      </c>
    </row>
    <row r="361" spans="1:12" x14ac:dyDescent="0.25">
      <c r="A361">
        <v>1360</v>
      </c>
      <c r="B361" t="s">
        <v>965</v>
      </c>
      <c r="C361">
        <v>177592</v>
      </c>
      <c r="D361">
        <v>6.12</v>
      </c>
      <c r="E361" s="2">
        <v>44769.923020833332</v>
      </c>
      <c r="F361" t="s">
        <v>12888</v>
      </c>
      <c r="G361">
        <v>7006370</v>
      </c>
      <c r="H361" s="6">
        <v>45015.665729108798</v>
      </c>
      <c r="I361" t="str">
        <f t="shared" si="20"/>
        <v>Short Term</v>
      </c>
      <c r="J361">
        <f t="shared" si="21"/>
        <v>6828778</v>
      </c>
      <c r="K361">
        <f t="shared" si="22"/>
        <v>0.15</v>
      </c>
      <c r="L361">
        <f t="shared" si="23"/>
        <v>1024316.7</v>
      </c>
    </row>
    <row r="362" spans="1:12" x14ac:dyDescent="0.25">
      <c r="A362">
        <v>1361</v>
      </c>
      <c r="B362" t="s">
        <v>1033</v>
      </c>
      <c r="C362">
        <v>880746</v>
      </c>
      <c r="D362">
        <v>8.89</v>
      </c>
      <c r="E362" s="2">
        <v>44844.343506944453</v>
      </c>
      <c r="F362" t="s">
        <v>12886</v>
      </c>
      <c r="G362">
        <v>880753</v>
      </c>
      <c r="H362" s="6">
        <v>45015.665729108798</v>
      </c>
      <c r="I362" t="str">
        <f t="shared" si="20"/>
        <v>Short Term</v>
      </c>
      <c r="J362">
        <f t="shared" si="21"/>
        <v>7</v>
      </c>
      <c r="K362">
        <f t="shared" si="22"/>
        <v>0.15</v>
      </c>
      <c r="L362">
        <f t="shared" si="23"/>
        <v>1.05</v>
      </c>
    </row>
    <row r="363" spans="1:12" x14ac:dyDescent="0.25">
      <c r="A363">
        <v>1362</v>
      </c>
      <c r="B363" t="s">
        <v>1309</v>
      </c>
      <c r="C363">
        <v>367447</v>
      </c>
      <c r="D363">
        <v>7.49</v>
      </c>
      <c r="E363" s="2">
        <v>43923.852916666663</v>
      </c>
      <c r="F363" t="s">
        <v>12886</v>
      </c>
      <c r="G363">
        <v>367457</v>
      </c>
      <c r="H363" s="6">
        <v>45015.665729108798</v>
      </c>
      <c r="I363" t="str">
        <f t="shared" si="20"/>
        <v>Long Term</v>
      </c>
      <c r="J363">
        <f t="shared" si="21"/>
        <v>10</v>
      </c>
      <c r="K363">
        <f t="shared" si="22"/>
        <v>0</v>
      </c>
      <c r="L363">
        <f t="shared" si="23"/>
        <v>0</v>
      </c>
    </row>
    <row r="364" spans="1:12" x14ac:dyDescent="0.25">
      <c r="A364">
        <v>1363</v>
      </c>
      <c r="B364" t="s">
        <v>2727</v>
      </c>
      <c r="C364">
        <v>540003</v>
      </c>
      <c r="D364">
        <v>8.4</v>
      </c>
      <c r="E364" s="2">
        <v>43466.918622685182</v>
      </c>
      <c r="F364" t="s">
        <v>12888</v>
      </c>
      <c r="G364">
        <v>6061555</v>
      </c>
      <c r="H364" s="6">
        <v>45015.665729108798</v>
      </c>
      <c r="I364" t="str">
        <f t="shared" si="20"/>
        <v>Long Term</v>
      </c>
      <c r="J364">
        <f t="shared" si="21"/>
        <v>5521552</v>
      </c>
      <c r="K364">
        <f t="shared" si="22"/>
        <v>0.1</v>
      </c>
      <c r="L364">
        <f t="shared" si="23"/>
        <v>552155.20000000007</v>
      </c>
    </row>
    <row r="365" spans="1:12" x14ac:dyDescent="0.25">
      <c r="A365">
        <v>1364</v>
      </c>
      <c r="B365" t="s">
        <v>812</v>
      </c>
      <c r="C365">
        <v>179355</v>
      </c>
      <c r="D365">
        <v>5.9</v>
      </c>
      <c r="E365" s="2">
        <v>44336.683738425927</v>
      </c>
      <c r="F365" t="s">
        <v>12884</v>
      </c>
      <c r="G365">
        <v>9320491</v>
      </c>
      <c r="H365" s="6">
        <v>45015.665729108798</v>
      </c>
      <c r="I365" t="str">
        <f t="shared" si="20"/>
        <v>Long Term</v>
      </c>
      <c r="J365">
        <f t="shared" si="21"/>
        <v>9141136</v>
      </c>
      <c r="K365">
        <f t="shared" si="22"/>
        <v>0.1</v>
      </c>
      <c r="L365">
        <f t="shared" si="23"/>
        <v>914113.60000000009</v>
      </c>
    </row>
    <row r="366" spans="1:12" x14ac:dyDescent="0.25">
      <c r="A366">
        <v>1365</v>
      </c>
      <c r="B366" t="s">
        <v>923</v>
      </c>
      <c r="C366">
        <v>57713</v>
      </c>
      <c r="D366">
        <v>7</v>
      </c>
      <c r="E366" s="2">
        <v>44356.183032407411</v>
      </c>
      <c r="F366" t="s">
        <v>12884</v>
      </c>
      <c r="G366">
        <v>4086560</v>
      </c>
      <c r="H366" s="6">
        <v>45015.665729108798</v>
      </c>
      <c r="I366" t="str">
        <f t="shared" si="20"/>
        <v>Long Term</v>
      </c>
      <c r="J366">
        <f t="shared" si="21"/>
        <v>4028847</v>
      </c>
      <c r="K366">
        <f t="shared" si="22"/>
        <v>0.1</v>
      </c>
      <c r="L366">
        <f t="shared" si="23"/>
        <v>402884.7</v>
      </c>
    </row>
    <row r="367" spans="1:12" x14ac:dyDescent="0.25">
      <c r="A367">
        <v>1366</v>
      </c>
      <c r="B367" t="s">
        <v>221</v>
      </c>
      <c r="C367">
        <v>499513</v>
      </c>
      <c r="D367">
        <v>8.61</v>
      </c>
      <c r="E367" s="2">
        <v>44289.020532407398</v>
      </c>
      <c r="F367" t="s">
        <v>12888</v>
      </c>
      <c r="G367">
        <v>3244819</v>
      </c>
      <c r="H367" s="6">
        <v>45015.665729108798</v>
      </c>
      <c r="I367" t="str">
        <f t="shared" si="20"/>
        <v>Long Term</v>
      </c>
      <c r="J367">
        <f t="shared" si="21"/>
        <v>2745306</v>
      </c>
      <c r="K367">
        <f t="shared" si="22"/>
        <v>0.1</v>
      </c>
      <c r="L367">
        <f t="shared" si="23"/>
        <v>274530.60000000003</v>
      </c>
    </row>
    <row r="368" spans="1:12" x14ac:dyDescent="0.25">
      <c r="A368">
        <v>1367</v>
      </c>
      <c r="B368" t="s">
        <v>1229</v>
      </c>
      <c r="C368">
        <v>948915</v>
      </c>
      <c r="D368">
        <v>8.4700000000000006</v>
      </c>
      <c r="E368" s="2">
        <v>43498.24732638889</v>
      </c>
      <c r="F368" t="s">
        <v>12885</v>
      </c>
      <c r="G368">
        <v>4397368</v>
      </c>
      <c r="H368" s="6">
        <v>45015.665729108798</v>
      </c>
      <c r="I368" t="str">
        <f t="shared" si="20"/>
        <v>Long Term</v>
      </c>
      <c r="J368">
        <f t="shared" si="21"/>
        <v>3448453</v>
      </c>
      <c r="K368">
        <f t="shared" si="22"/>
        <v>0.1</v>
      </c>
      <c r="L368">
        <f t="shared" si="23"/>
        <v>344845.30000000005</v>
      </c>
    </row>
    <row r="369" spans="1:12" x14ac:dyDescent="0.25">
      <c r="A369">
        <v>1368</v>
      </c>
      <c r="B369" t="s">
        <v>1285</v>
      </c>
      <c r="C369">
        <v>222800</v>
      </c>
      <c r="D369">
        <v>5.32</v>
      </c>
      <c r="E369" s="2">
        <v>43742.27784722222</v>
      </c>
      <c r="F369" t="s">
        <v>12883</v>
      </c>
      <c r="G369">
        <v>6662055</v>
      </c>
      <c r="H369" s="6">
        <v>45015.665729108798</v>
      </c>
      <c r="I369" t="str">
        <f t="shared" si="20"/>
        <v>Long Term</v>
      </c>
      <c r="J369">
        <f t="shared" si="21"/>
        <v>6439255</v>
      </c>
      <c r="K369">
        <f t="shared" si="22"/>
        <v>0.1</v>
      </c>
      <c r="L369">
        <f t="shared" si="23"/>
        <v>643925.5</v>
      </c>
    </row>
    <row r="370" spans="1:12" x14ac:dyDescent="0.25">
      <c r="A370">
        <v>1369</v>
      </c>
      <c r="B370" t="s">
        <v>104</v>
      </c>
      <c r="C370">
        <v>510119</v>
      </c>
      <c r="D370">
        <v>5.17</v>
      </c>
      <c r="E370" s="2">
        <v>44324.853090277778</v>
      </c>
      <c r="F370" t="s">
        <v>12887</v>
      </c>
      <c r="G370">
        <v>3001291</v>
      </c>
      <c r="H370" s="6">
        <v>45015.665729108798</v>
      </c>
      <c r="I370" t="str">
        <f t="shared" si="20"/>
        <v>Long Term</v>
      </c>
      <c r="J370">
        <f t="shared" si="21"/>
        <v>2491172</v>
      </c>
      <c r="K370">
        <f t="shared" si="22"/>
        <v>0.1</v>
      </c>
      <c r="L370">
        <f t="shared" si="23"/>
        <v>249117.2</v>
      </c>
    </row>
    <row r="371" spans="1:12" x14ac:dyDescent="0.25">
      <c r="A371">
        <v>1370</v>
      </c>
      <c r="B371" t="s">
        <v>2067</v>
      </c>
      <c r="C371">
        <v>114865</v>
      </c>
      <c r="D371">
        <v>6.2</v>
      </c>
      <c r="E371" s="2">
        <v>43767.652372685188</v>
      </c>
      <c r="F371" t="s">
        <v>12888</v>
      </c>
      <c r="G371">
        <v>2868131</v>
      </c>
      <c r="H371" s="6">
        <v>45015.665729108798</v>
      </c>
      <c r="I371" t="str">
        <f t="shared" si="20"/>
        <v>Long Term</v>
      </c>
      <c r="J371">
        <f t="shared" si="21"/>
        <v>2753266</v>
      </c>
      <c r="K371">
        <f t="shared" si="22"/>
        <v>0.1</v>
      </c>
      <c r="L371">
        <f t="shared" si="23"/>
        <v>275326.60000000003</v>
      </c>
    </row>
    <row r="372" spans="1:12" x14ac:dyDescent="0.25">
      <c r="A372">
        <v>1371</v>
      </c>
      <c r="B372" t="s">
        <v>2972</v>
      </c>
      <c r="C372">
        <v>250882</v>
      </c>
      <c r="D372">
        <v>5.22</v>
      </c>
      <c r="E372" s="2">
        <v>44957.470208333332</v>
      </c>
      <c r="F372" t="s">
        <v>12887</v>
      </c>
      <c r="G372">
        <v>5260218</v>
      </c>
      <c r="H372" s="6">
        <v>45015.665729108798</v>
      </c>
      <c r="I372" t="str">
        <f t="shared" si="20"/>
        <v>Short Term</v>
      </c>
      <c r="J372">
        <f t="shared" si="21"/>
        <v>5009336</v>
      </c>
      <c r="K372">
        <f t="shared" si="22"/>
        <v>0.15</v>
      </c>
      <c r="L372">
        <f t="shared" si="23"/>
        <v>751400.4</v>
      </c>
    </row>
    <row r="373" spans="1:12" x14ac:dyDescent="0.25">
      <c r="A373">
        <v>1372</v>
      </c>
      <c r="B373" t="s">
        <v>1129</v>
      </c>
      <c r="C373">
        <v>142942</v>
      </c>
      <c r="D373">
        <v>5.84</v>
      </c>
      <c r="E373" s="2">
        <v>44608.878819444442</v>
      </c>
      <c r="F373" t="s">
        <v>12888</v>
      </c>
      <c r="G373">
        <v>7892409</v>
      </c>
      <c r="H373" s="6">
        <v>45015.665729108798</v>
      </c>
      <c r="I373" t="str">
        <f t="shared" si="20"/>
        <v>Long Term</v>
      </c>
      <c r="J373">
        <f t="shared" si="21"/>
        <v>7749467</v>
      </c>
      <c r="K373">
        <f t="shared" si="22"/>
        <v>0.1</v>
      </c>
      <c r="L373">
        <f t="shared" si="23"/>
        <v>774946.70000000007</v>
      </c>
    </row>
    <row r="374" spans="1:12" x14ac:dyDescent="0.25">
      <c r="A374">
        <v>1373</v>
      </c>
      <c r="B374" t="s">
        <v>958</v>
      </c>
      <c r="C374">
        <v>527534</v>
      </c>
      <c r="D374">
        <v>6.18</v>
      </c>
      <c r="E374" s="2">
        <v>44883.322696759264</v>
      </c>
      <c r="F374" t="s">
        <v>12884</v>
      </c>
      <c r="G374">
        <v>8011009</v>
      </c>
      <c r="H374" s="6">
        <v>45015.665729108798</v>
      </c>
      <c r="I374" t="str">
        <f t="shared" si="20"/>
        <v>Short Term</v>
      </c>
      <c r="J374">
        <f t="shared" si="21"/>
        <v>7483475</v>
      </c>
      <c r="K374">
        <f t="shared" si="22"/>
        <v>0.15</v>
      </c>
      <c r="L374">
        <f t="shared" si="23"/>
        <v>1122521.25</v>
      </c>
    </row>
    <row r="375" spans="1:12" x14ac:dyDescent="0.25">
      <c r="A375">
        <v>1374</v>
      </c>
      <c r="B375" t="s">
        <v>1293</v>
      </c>
      <c r="C375">
        <v>502515</v>
      </c>
      <c r="D375">
        <v>5.68</v>
      </c>
      <c r="E375" s="2">
        <v>44221.559699074067</v>
      </c>
      <c r="F375" t="s">
        <v>12887</v>
      </c>
      <c r="G375">
        <v>9173217</v>
      </c>
      <c r="H375" s="6">
        <v>45015.665729108798</v>
      </c>
      <c r="I375" t="str">
        <f t="shared" si="20"/>
        <v>Long Term</v>
      </c>
      <c r="J375">
        <f t="shared" si="21"/>
        <v>8670702</v>
      </c>
      <c r="K375">
        <f t="shared" si="22"/>
        <v>0.1</v>
      </c>
      <c r="L375">
        <f t="shared" si="23"/>
        <v>867070.20000000007</v>
      </c>
    </row>
    <row r="376" spans="1:12" x14ac:dyDescent="0.25">
      <c r="A376">
        <v>1375</v>
      </c>
      <c r="B376" t="s">
        <v>1283</v>
      </c>
      <c r="C376">
        <v>281193</v>
      </c>
      <c r="D376">
        <v>8.18</v>
      </c>
      <c r="E376" s="2">
        <v>43719.14334490741</v>
      </c>
      <c r="F376" t="s">
        <v>12886</v>
      </c>
      <c r="G376">
        <v>8619685</v>
      </c>
      <c r="H376" s="6">
        <v>45015.665729108798</v>
      </c>
      <c r="I376" t="str">
        <f t="shared" si="20"/>
        <v>Long Term</v>
      </c>
      <c r="J376">
        <f t="shared" si="21"/>
        <v>8338492</v>
      </c>
      <c r="K376">
        <f t="shared" si="22"/>
        <v>0.1</v>
      </c>
      <c r="L376">
        <f t="shared" si="23"/>
        <v>833849.20000000007</v>
      </c>
    </row>
    <row r="377" spans="1:12" x14ac:dyDescent="0.25">
      <c r="A377">
        <v>1376</v>
      </c>
      <c r="B377" t="s">
        <v>1225</v>
      </c>
      <c r="C377">
        <v>535120</v>
      </c>
      <c r="D377">
        <v>6.41</v>
      </c>
      <c r="E377" s="2">
        <v>43892.880636574067</v>
      </c>
      <c r="F377" t="s">
        <v>12888</v>
      </c>
      <c r="G377">
        <v>3004497</v>
      </c>
      <c r="H377" s="6">
        <v>45015.665729108798</v>
      </c>
      <c r="I377" t="str">
        <f t="shared" si="20"/>
        <v>Long Term</v>
      </c>
      <c r="J377">
        <f t="shared" si="21"/>
        <v>2469377</v>
      </c>
      <c r="K377">
        <f t="shared" si="22"/>
        <v>0.1</v>
      </c>
      <c r="L377">
        <f t="shared" si="23"/>
        <v>246937.7</v>
      </c>
    </row>
    <row r="378" spans="1:12" x14ac:dyDescent="0.25">
      <c r="A378">
        <v>1377</v>
      </c>
      <c r="B378" t="s">
        <v>1309</v>
      </c>
      <c r="C378">
        <v>867781</v>
      </c>
      <c r="D378">
        <v>6.49</v>
      </c>
      <c r="E378" s="2">
        <v>43923.846909722219</v>
      </c>
      <c r="F378" t="s">
        <v>12888</v>
      </c>
      <c r="G378">
        <v>867793</v>
      </c>
      <c r="H378" s="6">
        <v>45015.665729108798</v>
      </c>
      <c r="I378" t="str">
        <f t="shared" si="20"/>
        <v>Long Term</v>
      </c>
      <c r="J378">
        <f t="shared" si="21"/>
        <v>12</v>
      </c>
      <c r="K378">
        <f t="shared" si="22"/>
        <v>0</v>
      </c>
      <c r="L378">
        <f t="shared" si="23"/>
        <v>0</v>
      </c>
    </row>
    <row r="379" spans="1:12" x14ac:dyDescent="0.25">
      <c r="A379">
        <v>1378</v>
      </c>
      <c r="B379" t="s">
        <v>531</v>
      </c>
      <c r="C379">
        <v>728080</v>
      </c>
      <c r="D379">
        <v>7.33</v>
      </c>
      <c r="E379" s="2">
        <v>43661.184918981482</v>
      </c>
      <c r="F379" t="s">
        <v>12885</v>
      </c>
      <c r="G379">
        <v>4218332</v>
      </c>
      <c r="H379" s="6">
        <v>45015.665729108798</v>
      </c>
      <c r="I379" t="str">
        <f t="shared" si="20"/>
        <v>Long Term</v>
      </c>
      <c r="J379">
        <f t="shared" si="21"/>
        <v>3490252</v>
      </c>
      <c r="K379">
        <f t="shared" si="22"/>
        <v>0.1</v>
      </c>
      <c r="L379">
        <f t="shared" si="23"/>
        <v>349025.2</v>
      </c>
    </row>
    <row r="380" spans="1:12" x14ac:dyDescent="0.25">
      <c r="A380">
        <v>1379</v>
      </c>
      <c r="B380" t="s">
        <v>586</v>
      </c>
      <c r="C380">
        <v>439954</v>
      </c>
      <c r="D380">
        <v>7.56</v>
      </c>
      <c r="E380" s="2">
        <v>43919.873784722222</v>
      </c>
      <c r="F380" t="s">
        <v>12883</v>
      </c>
      <c r="G380">
        <v>4841497</v>
      </c>
      <c r="H380" s="6">
        <v>45015.665729108798</v>
      </c>
      <c r="I380" t="str">
        <f t="shared" si="20"/>
        <v>Long Term</v>
      </c>
      <c r="J380">
        <f t="shared" si="21"/>
        <v>4401543</v>
      </c>
      <c r="K380">
        <f t="shared" si="22"/>
        <v>0.1</v>
      </c>
      <c r="L380">
        <f t="shared" si="23"/>
        <v>440154.30000000005</v>
      </c>
    </row>
    <row r="381" spans="1:12" x14ac:dyDescent="0.25">
      <c r="A381">
        <v>1380</v>
      </c>
      <c r="B381" t="s">
        <v>187</v>
      </c>
      <c r="C381">
        <v>783425</v>
      </c>
      <c r="D381">
        <v>8.4700000000000006</v>
      </c>
      <c r="E381" s="2">
        <v>43607.148113425923</v>
      </c>
      <c r="F381" t="s">
        <v>12884</v>
      </c>
      <c r="G381">
        <v>4313491</v>
      </c>
      <c r="H381" s="6">
        <v>45015.665729108798</v>
      </c>
      <c r="I381" t="str">
        <f t="shared" si="20"/>
        <v>Long Term</v>
      </c>
      <c r="J381">
        <f t="shared" si="21"/>
        <v>3530066</v>
      </c>
      <c r="K381">
        <f t="shared" si="22"/>
        <v>0.1</v>
      </c>
      <c r="L381">
        <f t="shared" si="23"/>
        <v>353006.60000000003</v>
      </c>
    </row>
    <row r="382" spans="1:12" x14ac:dyDescent="0.25">
      <c r="A382">
        <v>1381</v>
      </c>
      <c r="B382" t="s">
        <v>1288</v>
      </c>
      <c r="C382">
        <v>511750</v>
      </c>
      <c r="D382">
        <v>7.42</v>
      </c>
      <c r="E382" s="2">
        <v>44636.811400462961</v>
      </c>
      <c r="F382" t="s">
        <v>12887</v>
      </c>
      <c r="G382">
        <v>3248161</v>
      </c>
      <c r="H382" s="6">
        <v>45015.665729108798</v>
      </c>
      <c r="I382" t="str">
        <f t="shared" si="20"/>
        <v>Long Term</v>
      </c>
      <c r="J382">
        <f t="shared" si="21"/>
        <v>2736411</v>
      </c>
      <c r="K382">
        <f t="shared" si="22"/>
        <v>0.1</v>
      </c>
      <c r="L382">
        <f t="shared" si="23"/>
        <v>273641.10000000003</v>
      </c>
    </row>
    <row r="383" spans="1:12" x14ac:dyDescent="0.25">
      <c r="A383">
        <v>1382</v>
      </c>
      <c r="B383" t="s">
        <v>1254</v>
      </c>
      <c r="C383">
        <v>652926</v>
      </c>
      <c r="D383">
        <v>8.9600000000000009</v>
      </c>
      <c r="E383" s="2">
        <v>43913.503506944442</v>
      </c>
      <c r="F383" t="s">
        <v>12886</v>
      </c>
      <c r="G383">
        <v>4900650</v>
      </c>
      <c r="H383" s="6">
        <v>45015.665729108798</v>
      </c>
      <c r="I383" t="str">
        <f t="shared" si="20"/>
        <v>Long Term</v>
      </c>
      <c r="J383">
        <f t="shared" si="21"/>
        <v>4247724</v>
      </c>
      <c r="K383">
        <f t="shared" si="22"/>
        <v>0.1</v>
      </c>
      <c r="L383">
        <f t="shared" si="23"/>
        <v>424772.4</v>
      </c>
    </row>
    <row r="384" spans="1:12" x14ac:dyDescent="0.25">
      <c r="A384">
        <v>1383</v>
      </c>
      <c r="B384" t="s">
        <v>1132</v>
      </c>
      <c r="C384">
        <v>160819</v>
      </c>
      <c r="D384">
        <v>8.6199999999999992</v>
      </c>
      <c r="E384" s="2">
        <v>43566.762025462973</v>
      </c>
      <c r="F384" t="s">
        <v>12884</v>
      </c>
      <c r="G384">
        <v>3328342</v>
      </c>
      <c r="H384" s="6">
        <v>45015.665729108798</v>
      </c>
      <c r="I384" t="str">
        <f t="shared" si="20"/>
        <v>Long Term</v>
      </c>
      <c r="J384">
        <f t="shared" si="21"/>
        <v>3167523</v>
      </c>
      <c r="K384">
        <f t="shared" si="22"/>
        <v>0.1</v>
      </c>
      <c r="L384">
        <f t="shared" si="23"/>
        <v>316752.30000000005</v>
      </c>
    </row>
    <row r="385" spans="1:12" x14ac:dyDescent="0.25">
      <c r="A385">
        <v>1384</v>
      </c>
      <c r="B385" t="s">
        <v>327</v>
      </c>
      <c r="C385">
        <v>476292</v>
      </c>
      <c r="D385">
        <v>7.71</v>
      </c>
      <c r="E385" s="2">
        <v>44634.510937500003</v>
      </c>
      <c r="F385" t="s">
        <v>12885</v>
      </c>
      <c r="G385">
        <v>657096</v>
      </c>
      <c r="H385" s="6">
        <v>45015.665729108798</v>
      </c>
      <c r="I385" t="str">
        <f t="shared" si="20"/>
        <v>Long Term</v>
      </c>
      <c r="J385">
        <f t="shared" si="21"/>
        <v>180804</v>
      </c>
      <c r="K385">
        <f t="shared" si="22"/>
        <v>0.1</v>
      </c>
      <c r="L385">
        <f t="shared" si="23"/>
        <v>18080.400000000001</v>
      </c>
    </row>
    <row r="386" spans="1:12" x14ac:dyDescent="0.25">
      <c r="A386">
        <v>1385</v>
      </c>
      <c r="B386" t="s">
        <v>537</v>
      </c>
      <c r="C386">
        <v>138940</v>
      </c>
      <c r="D386">
        <v>5.8</v>
      </c>
      <c r="E386" s="2">
        <v>44176.695069444453</v>
      </c>
      <c r="F386" t="s">
        <v>12888</v>
      </c>
      <c r="G386">
        <v>3042324</v>
      </c>
      <c r="H386" s="6">
        <v>45015.665729108798</v>
      </c>
      <c r="I386" t="str">
        <f t="shared" si="20"/>
        <v>Long Term</v>
      </c>
      <c r="J386">
        <f t="shared" si="21"/>
        <v>2903384</v>
      </c>
      <c r="K386">
        <f t="shared" si="22"/>
        <v>0.1</v>
      </c>
      <c r="L386">
        <f t="shared" si="23"/>
        <v>290338.40000000002</v>
      </c>
    </row>
    <row r="387" spans="1:12" x14ac:dyDescent="0.25">
      <c r="A387">
        <v>1386</v>
      </c>
      <c r="B387" t="s">
        <v>786</v>
      </c>
      <c r="C387">
        <v>126018</v>
      </c>
      <c r="D387">
        <v>5.35</v>
      </c>
      <c r="E387" s="2">
        <v>44048.608599537038</v>
      </c>
      <c r="F387" t="s">
        <v>12884</v>
      </c>
      <c r="G387">
        <v>7673089</v>
      </c>
      <c r="H387" s="6">
        <v>45015.665729108798</v>
      </c>
      <c r="I387" t="str">
        <f t="shared" ref="I387:I450" si="24">IF((H387-E387)&lt;=365,"Short Term","Long Term")</f>
        <v>Long Term</v>
      </c>
      <c r="J387">
        <f t="shared" ref="J387:J450" si="25">G387-C387</f>
        <v>7547071</v>
      </c>
      <c r="K387">
        <f t="shared" ref="K387:K450" si="26">IF(I387="short Term",15%,IF(I387="Long Term",IF(J387&gt;100000,10%,0),0))</f>
        <v>0.1</v>
      </c>
      <c r="L387">
        <f t="shared" ref="L387:L450" si="27">J387*K387</f>
        <v>754707.10000000009</v>
      </c>
    </row>
    <row r="388" spans="1:12" x14ac:dyDescent="0.25">
      <c r="A388">
        <v>1387</v>
      </c>
      <c r="B388" t="s">
        <v>660</v>
      </c>
      <c r="C388">
        <v>167746</v>
      </c>
      <c r="D388">
        <v>5.45</v>
      </c>
      <c r="E388" s="2">
        <v>44842.249768518523</v>
      </c>
      <c r="F388" t="s">
        <v>12883</v>
      </c>
      <c r="G388">
        <v>7269178</v>
      </c>
      <c r="H388" s="6">
        <v>45015.665729108798</v>
      </c>
      <c r="I388" t="str">
        <f t="shared" si="24"/>
        <v>Short Term</v>
      </c>
      <c r="J388">
        <f t="shared" si="25"/>
        <v>7101432</v>
      </c>
      <c r="K388">
        <f t="shared" si="26"/>
        <v>0.15</v>
      </c>
      <c r="L388">
        <f t="shared" si="27"/>
        <v>1065214.8</v>
      </c>
    </row>
    <row r="389" spans="1:12" x14ac:dyDescent="0.25">
      <c r="A389">
        <v>1388</v>
      </c>
      <c r="B389" t="s">
        <v>875</v>
      </c>
      <c r="C389">
        <v>410243</v>
      </c>
      <c r="D389">
        <v>5.31</v>
      </c>
      <c r="E389" s="2">
        <v>43862.303206018521</v>
      </c>
      <c r="F389" t="s">
        <v>12888</v>
      </c>
      <c r="G389">
        <v>4030490</v>
      </c>
      <c r="H389" s="6">
        <v>45015.665729108798</v>
      </c>
      <c r="I389" t="str">
        <f t="shared" si="24"/>
        <v>Long Term</v>
      </c>
      <c r="J389">
        <f t="shared" si="25"/>
        <v>3620247</v>
      </c>
      <c r="K389">
        <f t="shared" si="26"/>
        <v>0.1</v>
      </c>
      <c r="L389">
        <f t="shared" si="27"/>
        <v>362024.7</v>
      </c>
    </row>
    <row r="390" spans="1:12" x14ac:dyDescent="0.25">
      <c r="A390">
        <v>1389</v>
      </c>
      <c r="B390" t="s">
        <v>709</v>
      </c>
      <c r="C390">
        <v>624349</v>
      </c>
      <c r="D390">
        <v>8.1999999999999993</v>
      </c>
      <c r="E390" s="2">
        <v>43490.771504629629</v>
      </c>
      <c r="F390" t="s">
        <v>12884</v>
      </c>
      <c r="G390">
        <v>6386370</v>
      </c>
      <c r="H390" s="6">
        <v>45015.665729108798</v>
      </c>
      <c r="I390" t="str">
        <f t="shared" si="24"/>
        <v>Long Term</v>
      </c>
      <c r="J390">
        <f t="shared" si="25"/>
        <v>5762021</v>
      </c>
      <c r="K390">
        <f t="shared" si="26"/>
        <v>0.1</v>
      </c>
      <c r="L390">
        <f t="shared" si="27"/>
        <v>576202.1</v>
      </c>
    </row>
    <row r="391" spans="1:12" x14ac:dyDescent="0.25">
      <c r="A391">
        <v>1390</v>
      </c>
      <c r="B391" t="s">
        <v>720</v>
      </c>
      <c r="C391">
        <v>502410</v>
      </c>
      <c r="D391">
        <v>6.21</v>
      </c>
      <c r="E391" s="2">
        <v>44931.199502314812</v>
      </c>
      <c r="F391" t="s">
        <v>12885</v>
      </c>
      <c r="G391">
        <v>6509123</v>
      </c>
      <c r="H391" s="6">
        <v>45015.665729108798</v>
      </c>
      <c r="I391" t="str">
        <f t="shared" si="24"/>
        <v>Short Term</v>
      </c>
      <c r="J391">
        <f t="shared" si="25"/>
        <v>6006713</v>
      </c>
      <c r="K391">
        <f t="shared" si="26"/>
        <v>0.15</v>
      </c>
      <c r="L391">
        <f t="shared" si="27"/>
        <v>901006.95</v>
      </c>
    </row>
    <row r="392" spans="1:12" x14ac:dyDescent="0.25">
      <c r="A392">
        <v>1391</v>
      </c>
      <c r="B392" t="s">
        <v>418</v>
      </c>
      <c r="C392">
        <v>353130</v>
      </c>
      <c r="D392">
        <v>5.75</v>
      </c>
      <c r="E392" s="2">
        <v>44512.737233796302</v>
      </c>
      <c r="F392" t="s">
        <v>12885</v>
      </c>
      <c r="G392">
        <v>3908062</v>
      </c>
      <c r="H392" s="6">
        <v>45015.665729108798</v>
      </c>
      <c r="I392" t="str">
        <f t="shared" si="24"/>
        <v>Long Term</v>
      </c>
      <c r="J392">
        <f t="shared" si="25"/>
        <v>3554932</v>
      </c>
      <c r="K392">
        <f t="shared" si="26"/>
        <v>0.1</v>
      </c>
      <c r="L392">
        <f t="shared" si="27"/>
        <v>355493.2</v>
      </c>
    </row>
    <row r="393" spans="1:12" x14ac:dyDescent="0.25">
      <c r="A393">
        <v>1392</v>
      </c>
      <c r="B393" t="s">
        <v>1163</v>
      </c>
      <c r="C393">
        <v>829729</v>
      </c>
      <c r="D393">
        <v>7.3</v>
      </c>
      <c r="E393" s="2">
        <v>43475.367013888892</v>
      </c>
      <c r="F393" t="s">
        <v>12883</v>
      </c>
      <c r="G393">
        <v>4801161</v>
      </c>
      <c r="H393" s="6">
        <v>45015.665729108798</v>
      </c>
      <c r="I393" t="str">
        <f t="shared" si="24"/>
        <v>Long Term</v>
      </c>
      <c r="J393">
        <f t="shared" si="25"/>
        <v>3971432</v>
      </c>
      <c r="K393">
        <f t="shared" si="26"/>
        <v>0.1</v>
      </c>
      <c r="L393">
        <f t="shared" si="27"/>
        <v>397143.2</v>
      </c>
    </row>
    <row r="394" spans="1:12" x14ac:dyDescent="0.25">
      <c r="A394">
        <v>1393</v>
      </c>
      <c r="B394" t="s">
        <v>1293</v>
      </c>
      <c r="C394">
        <v>581485</v>
      </c>
      <c r="D394">
        <v>8.86</v>
      </c>
      <c r="E394" s="2">
        <v>44758.470995370371</v>
      </c>
      <c r="F394" t="s">
        <v>12888</v>
      </c>
      <c r="G394">
        <v>660753</v>
      </c>
      <c r="H394" s="6">
        <v>45015.665729108798</v>
      </c>
      <c r="I394" t="str">
        <f t="shared" si="24"/>
        <v>Short Term</v>
      </c>
      <c r="J394">
        <f t="shared" si="25"/>
        <v>79268</v>
      </c>
      <c r="K394">
        <f t="shared" si="26"/>
        <v>0.15</v>
      </c>
      <c r="L394">
        <f t="shared" si="27"/>
        <v>11890.199999999999</v>
      </c>
    </row>
    <row r="395" spans="1:12" x14ac:dyDescent="0.25">
      <c r="A395">
        <v>1394</v>
      </c>
      <c r="B395" t="s">
        <v>317</v>
      </c>
      <c r="C395">
        <v>977843</v>
      </c>
      <c r="D395">
        <v>8.7799999999999994</v>
      </c>
      <c r="E395" s="2">
        <v>43539.20517361111</v>
      </c>
      <c r="F395" t="s">
        <v>12884</v>
      </c>
      <c r="G395">
        <v>2877376</v>
      </c>
      <c r="H395" s="6">
        <v>45015.665729108798</v>
      </c>
      <c r="I395" t="str">
        <f t="shared" si="24"/>
        <v>Long Term</v>
      </c>
      <c r="J395">
        <f t="shared" si="25"/>
        <v>1899533</v>
      </c>
      <c r="K395">
        <f t="shared" si="26"/>
        <v>0.1</v>
      </c>
      <c r="L395">
        <f t="shared" si="27"/>
        <v>189953.30000000002</v>
      </c>
    </row>
    <row r="396" spans="1:12" x14ac:dyDescent="0.25">
      <c r="A396">
        <v>1395</v>
      </c>
      <c r="B396" t="s">
        <v>547</v>
      </c>
      <c r="C396">
        <v>646153</v>
      </c>
      <c r="D396">
        <v>8.86</v>
      </c>
      <c r="E396" s="2">
        <v>44484.26835648148</v>
      </c>
      <c r="F396" t="s">
        <v>12885</v>
      </c>
      <c r="G396">
        <v>646185</v>
      </c>
      <c r="H396" s="6">
        <v>45015.665729108798</v>
      </c>
      <c r="I396" t="str">
        <f t="shared" si="24"/>
        <v>Long Term</v>
      </c>
      <c r="J396">
        <f t="shared" si="25"/>
        <v>32</v>
      </c>
      <c r="K396">
        <f t="shared" si="26"/>
        <v>0</v>
      </c>
      <c r="L396">
        <f t="shared" si="27"/>
        <v>0</v>
      </c>
    </row>
    <row r="397" spans="1:12" x14ac:dyDescent="0.25">
      <c r="A397">
        <v>1396</v>
      </c>
      <c r="B397" t="s">
        <v>615</v>
      </c>
      <c r="C397">
        <v>630062</v>
      </c>
      <c r="D397">
        <v>8.48</v>
      </c>
      <c r="E397" s="2">
        <v>43612.664212962962</v>
      </c>
      <c r="F397" t="s">
        <v>12887</v>
      </c>
      <c r="G397">
        <v>4140524</v>
      </c>
      <c r="H397" s="6">
        <v>45015.665729108798</v>
      </c>
      <c r="I397" t="str">
        <f t="shared" si="24"/>
        <v>Long Term</v>
      </c>
      <c r="J397">
        <f t="shared" si="25"/>
        <v>3510462</v>
      </c>
      <c r="K397">
        <f t="shared" si="26"/>
        <v>0.1</v>
      </c>
      <c r="L397">
        <f t="shared" si="27"/>
        <v>351046.2</v>
      </c>
    </row>
    <row r="398" spans="1:12" x14ac:dyDescent="0.25">
      <c r="A398">
        <v>1397</v>
      </c>
      <c r="B398" t="s">
        <v>1046</v>
      </c>
      <c r="C398">
        <v>911950</v>
      </c>
      <c r="D398">
        <v>7.96</v>
      </c>
      <c r="E398" s="2">
        <v>44681.850335648152</v>
      </c>
      <c r="F398" t="s">
        <v>12887</v>
      </c>
      <c r="G398">
        <v>2563255</v>
      </c>
      <c r="H398" s="6">
        <v>45015.665729108798</v>
      </c>
      <c r="I398" t="str">
        <f t="shared" si="24"/>
        <v>Short Term</v>
      </c>
      <c r="J398">
        <f t="shared" si="25"/>
        <v>1651305</v>
      </c>
      <c r="K398">
        <f t="shared" si="26"/>
        <v>0.15</v>
      </c>
      <c r="L398">
        <f t="shared" si="27"/>
        <v>247695.75</v>
      </c>
    </row>
    <row r="399" spans="1:12" x14ac:dyDescent="0.25">
      <c r="A399">
        <v>1398</v>
      </c>
      <c r="B399" t="s">
        <v>749</v>
      </c>
      <c r="C399">
        <v>581482</v>
      </c>
      <c r="D399">
        <v>5.94</v>
      </c>
      <c r="E399" s="2">
        <v>43685.664675925917</v>
      </c>
      <c r="F399" t="s">
        <v>12888</v>
      </c>
      <c r="G399">
        <v>9584761</v>
      </c>
      <c r="H399" s="6">
        <v>45015.665729108798</v>
      </c>
      <c r="I399" t="str">
        <f t="shared" si="24"/>
        <v>Long Term</v>
      </c>
      <c r="J399">
        <f t="shared" si="25"/>
        <v>9003279</v>
      </c>
      <c r="K399">
        <f t="shared" si="26"/>
        <v>0.1</v>
      </c>
      <c r="L399">
        <f t="shared" si="27"/>
        <v>900327.9</v>
      </c>
    </row>
    <row r="400" spans="1:12" x14ac:dyDescent="0.25">
      <c r="A400">
        <v>1399</v>
      </c>
      <c r="B400" t="s">
        <v>1290</v>
      </c>
      <c r="C400">
        <v>941796</v>
      </c>
      <c r="D400">
        <v>6.72</v>
      </c>
      <c r="E400" s="2">
        <v>43438.562638888892</v>
      </c>
      <c r="F400" t="s">
        <v>12887</v>
      </c>
      <c r="G400">
        <v>2604900</v>
      </c>
      <c r="H400" s="6">
        <v>45015.665729108798</v>
      </c>
      <c r="I400" t="str">
        <f t="shared" si="24"/>
        <v>Long Term</v>
      </c>
      <c r="J400">
        <f t="shared" si="25"/>
        <v>1663104</v>
      </c>
      <c r="K400">
        <f t="shared" si="26"/>
        <v>0.1</v>
      </c>
      <c r="L400">
        <f t="shared" si="27"/>
        <v>166310.40000000002</v>
      </c>
    </row>
    <row r="401" spans="1:12" x14ac:dyDescent="0.25">
      <c r="A401">
        <v>1400</v>
      </c>
      <c r="B401" t="s">
        <v>791</v>
      </c>
      <c r="C401">
        <v>508641</v>
      </c>
      <c r="D401">
        <v>5.8</v>
      </c>
      <c r="E401" s="2">
        <v>44848.647430555553</v>
      </c>
      <c r="F401" t="s">
        <v>12883</v>
      </c>
      <c r="G401">
        <v>3417954</v>
      </c>
      <c r="H401" s="6">
        <v>45015.665729108798</v>
      </c>
      <c r="I401" t="str">
        <f t="shared" si="24"/>
        <v>Short Term</v>
      </c>
      <c r="J401">
        <f t="shared" si="25"/>
        <v>2909313</v>
      </c>
      <c r="K401">
        <f t="shared" si="26"/>
        <v>0.15</v>
      </c>
      <c r="L401">
        <f t="shared" si="27"/>
        <v>436396.95</v>
      </c>
    </row>
    <row r="402" spans="1:12" x14ac:dyDescent="0.25">
      <c r="A402">
        <v>1401</v>
      </c>
      <c r="B402" t="s">
        <v>2528</v>
      </c>
      <c r="C402">
        <v>301593</v>
      </c>
      <c r="D402">
        <v>5.47</v>
      </c>
      <c r="E402" s="2">
        <v>44488.693888888891</v>
      </c>
      <c r="F402" t="s">
        <v>12883</v>
      </c>
      <c r="G402">
        <v>6592515</v>
      </c>
      <c r="H402" s="6">
        <v>45015.665729108798</v>
      </c>
      <c r="I402" t="str">
        <f t="shared" si="24"/>
        <v>Long Term</v>
      </c>
      <c r="J402">
        <f t="shared" si="25"/>
        <v>6290922</v>
      </c>
      <c r="K402">
        <f t="shared" si="26"/>
        <v>0.1</v>
      </c>
      <c r="L402">
        <f t="shared" si="27"/>
        <v>629092.20000000007</v>
      </c>
    </row>
    <row r="403" spans="1:12" x14ac:dyDescent="0.25">
      <c r="A403">
        <v>1402</v>
      </c>
      <c r="B403" t="s">
        <v>1331</v>
      </c>
      <c r="C403">
        <v>622086</v>
      </c>
      <c r="D403">
        <v>7.36</v>
      </c>
      <c r="E403" s="2">
        <v>43774.359965277778</v>
      </c>
      <c r="F403" t="s">
        <v>12885</v>
      </c>
      <c r="G403">
        <v>4885125</v>
      </c>
      <c r="H403" s="6">
        <v>45015.665729108798</v>
      </c>
      <c r="I403" t="str">
        <f t="shared" si="24"/>
        <v>Long Term</v>
      </c>
      <c r="J403">
        <f t="shared" si="25"/>
        <v>4263039</v>
      </c>
      <c r="K403">
        <f t="shared" si="26"/>
        <v>0.1</v>
      </c>
      <c r="L403">
        <f t="shared" si="27"/>
        <v>426303.9</v>
      </c>
    </row>
    <row r="404" spans="1:12" x14ac:dyDescent="0.25">
      <c r="A404">
        <v>1403</v>
      </c>
      <c r="B404" t="s">
        <v>1115</v>
      </c>
      <c r="C404">
        <v>246508</v>
      </c>
      <c r="D404">
        <v>5.48</v>
      </c>
      <c r="E404" s="2">
        <v>44166.030416666668</v>
      </c>
      <c r="F404" t="s">
        <v>12887</v>
      </c>
      <c r="G404">
        <v>2918402</v>
      </c>
      <c r="H404" s="6">
        <v>45015.665729108798</v>
      </c>
      <c r="I404" t="str">
        <f t="shared" si="24"/>
        <v>Long Term</v>
      </c>
      <c r="J404">
        <f t="shared" si="25"/>
        <v>2671894</v>
      </c>
      <c r="K404">
        <f t="shared" si="26"/>
        <v>0.1</v>
      </c>
      <c r="L404">
        <f t="shared" si="27"/>
        <v>267189.40000000002</v>
      </c>
    </row>
    <row r="405" spans="1:12" x14ac:dyDescent="0.25">
      <c r="A405">
        <v>1404</v>
      </c>
      <c r="B405" t="s">
        <v>901</v>
      </c>
      <c r="C405">
        <v>509350</v>
      </c>
      <c r="D405">
        <v>8.3800000000000008</v>
      </c>
      <c r="E405" s="2">
        <v>43545.562523148154</v>
      </c>
      <c r="F405" t="s">
        <v>12887</v>
      </c>
      <c r="G405">
        <v>7225965</v>
      </c>
      <c r="H405" s="6">
        <v>45015.665729108798</v>
      </c>
      <c r="I405" t="str">
        <f t="shared" si="24"/>
        <v>Long Term</v>
      </c>
      <c r="J405">
        <f t="shared" si="25"/>
        <v>6716615</v>
      </c>
      <c r="K405">
        <f t="shared" si="26"/>
        <v>0.1</v>
      </c>
      <c r="L405">
        <f t="shared" si="27"/>
        <v>671661.5</v>
      </c>
    </row>
    <row r="406" spans="1:12" x14ac:dyDescent="0.25">
      <c r="A406">
        <v>1405</v>
      </c>
      <c r="B406" t="s">
        <v>1283</v>
      </c>
      <c r="C406">
        <v>822663</v>
      </c>
      <c r="D406">
        <v>7.54</v>
      </c>
      <c r="E406" s="2">
        <v>44223.744120370371</v>
      </c>
      <c r="F406" t="s">
        <v>12886</v>
      </c>
      <c r="G406">
        <v>7241653</v>
      </c>
      <c r="H406" s="6">
        <v>45015.665729108798</v>
      </c>
      <c r="I406" t="str">
        <f t="shared" si="24"/>
        <v>Long Term</v>
      </c>
      <c r="J406">
        <f t="shared" si="25"/>
        <v>6418990</v>
      </c>
      <c r="K406">
        <f t="shared" si="26"/>
        <v>0.1</v>
      </c>
      <c r="L406">
        <f t="shared" si="27"/>
        <v>641899</v>
      </c>
    </row>
    <row r="407" spans="1:12" x14ac:dyDescent="0.25">
      <c r="A407">
        <v>1406</v>
      </c>
      <c r="B407" t="s">
        <v>58</v>
      </c>
      <c r="C407">
        <v>333551</v>
      </c>
      <c r="D407">
        <v>6.68</v>
      </c>
      <c r="E407" s="2">
        <v>44732.427465277768</v>
      </c>
      <c r="F407" t="s">
        <v>12886</v>
      </c>
      <c r="G407">
        <v>2754660</v>
      </c>
      <c r="H407" s="6">
        <v>45015.665729108798</v>
      </c>
      <c r="I407" t="str">
        <f t="shared" si="24"/>
        <v>Short Term</v>
      </c>
      <c r="J407">
        <f t="shared" si="25"/>
        <v>2421109</v>
      </c>
      <c r="K407">
        <f t="shared" si="26"/>
        <v>0.15</v>
      </c>
      <c r="L407">
        <f t="shared" si="27"/>
        <v>363166.35</v>
      </c>
    </row>
    <row r="408" spans="1:12" x14ac:dyDescent="0.25">
      <c r="A408">
        <v>1407</v>
      </c>
      <c r="B408" t="s">
        <v>201</v>
      </c>
      <c r="C408">
        <v>934157</v>
      </c>
      <c r="D408">
        <v>6.46</v>
      </c>
      <c r="E408" s="2">
        <v>44344.672395833331</v>
      </c>
      <c r="F408" t="s">
        <v>12887</v>
      </c>
      <c r="G408">
        <v>4510862</v>
      </c>
      <c r="H408" s="6">
        <v>45015.665729108798</v>
      </c>
      <c r="I408" t="str">
        <f t="shared" si="24"/>
        <v>Long Term</v>
      </c>
      <c r="J408">
        <f t="shared" si="25"/>
        <v>3576705</v>
      </c>
      <c r="K408">
        <f t="shared" si="26"/>
        <v>0.1</v>
      </c>
      <c r="L408">
        <f t="shared" si="27"/>
        <v>357670.5</v>
      </c>
    </row>
    <row r="409" spans="1:12" x14ac:dyDescent="0.25">
      <c r="A409">
        <v>1408</v>
      </c>
      <c r="B409" t="s">
        <v>270</v>
      </c>
      <c r="C409">
        <v>684518</v>
      </c>
      <c r="D409">
        <v>8.35</v>
      </c>
      <c r="E409" s="2">
        <v>43746.201365740737</v>
      </c>
      <c r="F409" t="s">
        <v>12883</v>
      </c>
      <c r="G409">
        <v>4301644</v>
      </c>
      <c r="H409" s="6">
        <v>45015.665729108798</v>
      </c>
      <c r="I409" t="str">
        <f t="shared" si="24"/>
        <v>Long Term</v>
      </c>
      <c r="J409">
        <f t="shared" si="25"/>
        <v>3617126</v>
      </c>
      <c r="K409">
        <f t="shared" si="26"/>
        <v>0.1</v>
      </c>
      <c r="L409">
        <f t="shared" si="27"/>
        <v>361712.60000000003</v>
      </c>
    </row>
    <row r="410" spans="1:12" x14ac:dyDescent="0.25">
      <c r="A410">
        <v>1409</v>
      </c>
      <c r="B410" t="s">
        <v>996</v>
      </c>
      <c r="C410">
        <v>210792</v>
      </c>
      <c r="D410">
        <v>6.3</v>
      </c>
      <c r="E410" s="2">
        <v>44608.67796296296</v>
      </c>
      <c r="F410" t="s">
        <v>12887</v>
      </c>
      <c r="G410">
        <v>8833774</v>
      </c>
      <c r="H410" s="6">
        <v>45015.665729108798</v>
      </c>
      <c r="I410" t="str">
        <f t="shared" si="24"/>
        <v>Long Term</v>
      </c>
      <c r="J410">
        <f t="shared" si="25"/>
        <v>8622982</v>
      </c>
      <c r="K410">
        <f t="shared" si="26"/>
        <v>0.1</v>
      </c>
      <c r="L410">
        <f t="shared" si="27"/>
        <v>862298.20000000007</v>
      </c>
    </row>
    <row r="411" spans="1:12" x14ac:dyDescent="0.25">
      <c r="A411">
        <v>1410</v>
      </c>
      <c r="B411" t="s">
        <v>89</v>
      </c>
      <c r="C411">
        <v>725439</v>
      </c>
      <c r="D411">
        <v>7.13</v>
      </c>
      <c r="E411" s="2">
        <v>44400.06144675926</v>
      </c>
      <c r="F411" t="s">
        <v>12883</v>
      </c>
      <c r="G411">
        <v>725480</v>
      </c>
      <c r="H411" s="6">
        <v>45015.665729108798</v>
      </c>
      <c r="I411" t="str">
        <f t="shared" si="24"/>
        <v>Long Term</v>
      </c>
      <c r="J411">
        <f t="shared" si="25"/>
        <v>41</v>
      </c>
      <c r="K411">
        <f t="shared" si="26"/>
        <v>0</v>
      </c>
      <c r="L411">
        <f t="shared" si="27"/>
        <v>0</v>
      </c>
    </row>
    <row r="412" spans="1:12" x14ac:dyDescent="0.25">
      <c r="A412">
        <v>1411</v>
      </c>
      <c r="B412" t="s">
        <v>947</v>
      </c>
      <c r="C412">
        <v>600198</v>
      </c>
      <c r="D412">
        <v>5.95</v>
      </c>
      <c r="E412" s="2">
        <v>43434.44054398148</v>
      </c>
      <c r="F412" t="s">
        <v>12885</v>
      </c>
      <c r="G412">
        <v>3235598</v>
      </c>
      <c r="H412" s="6">
        <v>45015.665729108798</v>
      </c>
      <c r="I412" t="str">
        <f t="shared" si="24"/>
        <v>Long Term</v>
      </c>
      <c r="J412">
        <f t="shared" si="25"/>
        <v>2635400</v>
      </c>
      <c r="K412">
        <f t="shared" si="26"/>
        <v>0.1</v>
      </c>
      <c r="L412">
        <f t="shared" si="27"/>
        <v>263540</v>
      </c>
    </row>
    <row r="413" spans="1:12" x14ac:dyDescent="0.25">
      <c r="A413">
        <v>1412</v>
      </c>
      <c r="B413" t="s">
        <v>980</v>
      </c>
      <c r="C413">
        <v>987788</v>
      </c>
      <c r="D413">
        <v>6.72</v>
      </c>
      <c r="E413" s="2">
        <v>44209.366643518522</v>
      </c>
      <c r="F413" t="s">
        <v>12888</v>
      </c>
      <c r="G413">
        <v>987830</v>
      </c>
      <c r="H413" s="6">
        <v>45015.665729108798</v>
      </c>
      <c r="I413" t="str">
        <f t="shared" si="24"/>
        <v>Long Term</v>
      </c>
      <c r="J413">
        <f t="shared" si="25"/>
        <v>42</v>
      </c>
      <c r="K413">
        <f t="shared" si="26"/>
        <v>0</v>
      </c>
      <c r="L413">
        <f t="shared" si="27"/>
        <v>0</v>
      </c>
    </row>
    <row r="414" spans="1:12" x14ac:dyDescent="0.25">
      <c r="A414">
        <v>1413</v>
      </c>
      <c r="B414" t="s">
        <v>738</v>
      </c>
      <c r="C414">
        <v>369571</v>
      </c>
      <c r="D414">
        <v>7.94</v>
      </c>
      <c r="E414" s="2">
        <v>44721.215405092589</v>
      </c>
      <c r="F414" t="s">
        <v>12883</v>
      </c>
      <c r="G414">
        <v>9660774</v>
      </c>
      <c r="H414" s="6">
        <v>45015.665729108798</v>
      </c>
      <c r="I414" t="str">
        <f t="shared" si="24"/>
        <v>Short Term</v>
      </c>
      <c r="J414">
        <f t="shared" si="25"/>
        <v>9291203</v>
      </c>
      <c r="K414">
        <f t="shared" si="26"/>
        <v>0.15</v>
      </c>
      <c r="L414">
        <f t="shared" si="27"/>
        <v>1393680.45</v>
      </c>
    </row>
    <row r="415" spans="1:12" x14ac:dyDescent="0.25">
      <c r="A415">
        <v>1414</v>
      </c>
      <c r="B415" t="s">
        <v>450</v>
      </c>
      <c r="C415">
        <v>274271</v>
      </c>
      <c r="D415">
        <v>6.9</v>
      </c>
      <c r="E415" s="2">
        <v>44964.676342592589</v>
      </c>
      <c r="F415" t="s">
        <v>12883</v>
      </c>
      <c r="G415">
        <v>1995648</v>
      </c>
      <c r="H415" s="6">
        <v>45015.665729108798</v>
      </c>
      <c r="I415" t="str">
        <f t="shared" si="24"/>
        <v>Short Term</v>
      </c>
      <c r="J415">
        <f t="shared" si="25"/>
        <v>1721377</v>
      </c>
      <c r="K415">
        <f t="shared" si="26"/>
        <v>0.15</v>
      </c>
      <c r="L415">
        <f t="shared" si="27"/>
        <v>258206.55</v>
      </c>
    </row>
    <row r="416" spans="1:12" x14ac:dyDescent="0.25">
      <c r="A416">
        <v>1415</v>
      </c>
      <c r="B416" t="s">
        <v>200</v>
      </c>
      <c r="C416">
        <v>92895</v>
      </c>
      <c r="D416">
        <v>7.1</v>
      </c>
      <c r="E416" s="2">
        <v>43697.047291666669</v>
      </c>
      <c r="F416" t="s">
        <v>12884</v>
      </c>
      <c r="G416">
        <v>5304125</v>
      </c>
      <c r="H416" s="6">
        <v>45015.665729108798</v>
      </c>
      <c r="I416" t="str">
        <f t="shared" si="24"/>
        <v>Long Term</v>
      </c>
      <c r="J416">
        <f t="shared" si="25"/>
        <v>5211230</v>
      </c>
      <c r="K416">
        <f t="shared" si="26"/>
        <v>0.1</v>
      </c>
      <c r="L416">
        <f t="shared" si="27"/>
        <v>521123</v>
      </c>
    </row>
    <row r="417" spans="1:12" x14ac:dyDescent="0.25">
      <c r="A417">
        <v>1416</v>
      </c>
      <c r="B417" t="s">
        <v>348</v>
      </c>
      <c r="C417">
        <v>709734</v>
      </c>
      <c r="D417">
        <v>7.15</v>
      </c>
      <c r="E417" s="2">
        <v>44773.173368055563</v>
      </c>
      <c r="F417" t="s">
        <v>12884</v>
      </c>
      <c r="G417">
        <v>9315875</v>
      </c>
      <c r="H417" s="6">
        <v>45015.665729108798</v>
      </c>
      <c r="I417" t="str">
        <f t="shared" si="24"/>
        <v>Short Term</v>
      </c>
      <c r="J417">
        <f t="shared" si="25"/>
        <v>8606141</v>
      </c>
      <c r="K417">
        <f t="shared" si="26"/>
        <v>0.15</v>
      </c>
      <c r="L417">
        <f t="shared" si="27"/>
        <v>1290921.1499999999</v>
      </c>
    </row>
    <row r="418" spans="1:12" x14ac:dyDescent="0.25">
      <c r="A418">
        <v>1417</v>
      </c>
      <c r="B418" t="s">
        <v>345</v>
      </c>
      <c r="C418">
        <v>424364</v>
      </c>
      <c r="D418">
        <v>7.16</v>
      </c>
      <c r="E418" s="2">
        <v>43424.41951388889</v>
      </c>
      <c r="F418" t="s">
        <v>12886</v>
      </c>
      <c r="G418">
        <v>6585277</v>
      </c>
      <c r="H418" s="6">
        <v>45015.665729108798</v>
      </c>
      <c r="I418" t="str">
        <f t="shared" si="24"/>
        <v>Long Term</v>
      </c>
      <c r="J418">
        <f t="shared" si="25"/>
        <v>6160913</v>
      </c>
      <c r="K418">
        <f t="shared" si="26"/>
        <v>0.1</v>
      </c>
      <c r="L418">
        <f t="shared" si="27"/>
        <v>616091.30000000005</v>
      </c>
    </row>
    <row r="419" spans="1:12" x14ac:dyDescent="0.25">
      <c r="A419">
        <v>1418</v>
      </c>
      <c r="B419" t="s">
        <v>1282</v>
      </c>
      <c r="C419">
        <v>556403</v>
      </c>
      <c r="D419">
        <v>6.91</v>
      </c>
      <c r="E419" s="2">
        <v>44544.129953703698</v>
      </c>
      <c r="F419" t="s">
        <v>12884</v>
      </c>
      <c r="G419">
        <v>9996126</v>
      </c>
      <c r="H419" s="6">
        <v>45015.665729108798</v>
      </c>
      <c r="I419" t="str">
        <f t="shared" si="24"/>
        <v>Long Term</v>
      </c>
      <c r="J419">
        <f t="shared" si="25"/>
        <v>9439723</v>
      </c>
      <c r="K419">
        <f t="shared" si="26"/>
        <v>0.1</v>
      </c>
      <c r="L419">
        <f t="shared" si="27"/>
        <v>943972.3</v>
      </c>
    </row>
    <row r="420" spans="1:12" x14ac:dyDescent="0.25">
      <c r="A420">
        <v>1419</v>
      </c>
      <c r="B420" t="s">
        <v>974</v>
      </c>
      <c r="C420">
        <v>362875</v>
      </c>
      <c r="D420">
        <v>6.77</v>
      </c>
      <c r="E420" s="2">
        <v>44381.462407407409</v>
      </c>
      <c r="F420" t="s">
        <v>12883</v>
      </c>
      <c r="G420">
        <v>3555362</v>
      </c>
      <c r="H420" s="6">
        <v>45015.665729108798</v>
      </c>
      <c r="I420" t="str">
        <f t="shared" si="24"/>
        <v>Long Term</v>
      </c>
      <c r="J420">
        <f t="shared" si="25"/>
        <v>3192487</v>
      </c>
      <c r="K420">
        <f t="shared" si="26"/>
        <v>0.1</v>
      </c>
      <c r="L420">
        <f t="shared" si="27"/>
        <v>319248.7</v>
      </c>
    </row>
    <row r="421" spans="1:12" x14ac:dyDescent="0.25">
      <c r="A421">
        <v>1420</v>
      </c>
      <c r="B421" t="s">
        <v>251</v>
      </c>
      <c r="C421">
        <v>614887</v>
      </c>
      <c r="D421">
        <v>5.81</v>
      </c>
      <c r="E421" s="2">
        <v>44969.546875</v>
      </c>
      <c r="F421" t="s">
        <v>12885</v>
      </c>
      <c r="G421">
        <v>1862650</v>
      </c>
      <c r="H421" s="6">
        <v>45015.665729108798</v>
      </c>
      <c r="I421" t="str">
        <f t="shared" si="24"/>
        <v>Short Term</v>
      </c>
      <c r="J421">
        <f t="shared" si="25"/>
        <v>1247763</v>
      </c>
      <c r="K421">
        <f t="shared" si="26"/>
        <v>0.15</v>
      </c>
      <c r="L421">
        <f t="shared" si="27"/>
        <v>187164.44999999998</v>
      </c>
    </row>
    <row r="422" spans="1:12" x14ac:dyDescent="0.25">
      <c r="A422">
        <v>1421</v>
      </c>
      <c r="B422" t="s">
        <v>74</v>
      </c>
      <c r="C422">
        <v>644276</v>
      </c>
      <c r="D422">
        <v>8.81</v>
      </c>
      <c r="E422" s="2">
        <v>43781.593726851846</v>
      </c>
      <c r="F422" t="s">
        <v>12885</v>
      </c>
      <c r="G422">
        <v>6898364</v>
      </c>
      <c r="H422" s="6">
        <v>45015.665729108798</v>
      </c>
      <c r="I422" t="str">
        <f t="shared" si="24"/>
        <v>Long Term</v>
      </c>
      <c r="J422">
        <f t="shared" si="25"/>
        <v>6254088</v>
      </c>
      <c r="K422">
        <f t="shared" si="26"/>
        <v>0.1</v>
      </c>
      <c r="L422">
        <f t="shared" si="27"/>
        <v>625408.80000000005</v>
      </c>
    </row>
    <row r="423" spans="1:12" x14ac:dyDescent="0.25">
      <c r="A423">
        <v>1422</v>
      </c>
      <c r="B423" t="s">
        <v>153</v>
      </c>
      <c r="C423">
        <v>792395</v>
      </c>
      <c r="D423">
        <v>6.35</v>
      </c>
      <c r="E423" s="2">
        <v>44509.655451388891</v>
      </c>
      <c r="F423" t="s">
        <v>12885</v>
      </c>
      <c r="G423">
        <v>792413</v>
      </c>
      <c r="H423" s="6">
        <v>45015.665729108798</v>
      </c>
      <c r="I423" t="str">
        <f t="shared" si="24"/>
        <v>Long Term</v>
      </c>
      <c r="J423">
        <f t="shared" si="25"/>
        <v>18</v>
      </c>
      <c r="K423">
        <f t="shared" si="26"/>
        <v>0</v>
      </c>
      <c r="L423">
        <f t="shared" si="27"/>
        <v>0</v>
      </c>
    </row>
    <row r="424" spans="1:12" x14ac:dyDescent="0.25">
      <c r="A424">
        <v>1423</v>
      </c>
      <c r="B424" t="s">
        <v>1742</v>
      </c>
      <c r="C424">
        <v>986223</v>
      </c>
      <c r="D424">
        <v>6.6</v>
      </c>
      <c r="E424" s="2">
        <v>43477.985555555562</v>
      </c>
      <c r="F424" t="s">
        <v>12887</v>
      </c>
      <c r="G424">
        <v>2503499</v>
      </c>
      <c r="H424" s="6">
        <v>45015.665729108798</v>
      </c>
      <c r="I424" t="str">
        <f t="shared" si="24"/>
        <v>Long Term</v>
      </c>
      <c r="J424">
        <f t="shared" si="25"/>
        <v>1517276</v>
      </c>
      <c r="K424">
        <f t="shared" si="26"/>
        <v>0.1</v>
      </c>
      <c r="L424">
        <f t="shared" si="27"/>
        <v>151727.6</v>
      </c>
    </row>
    <row r="425" spans="1:12" x14ac:dyDescent="0.25">
      <c r="A425">
        <v>1424</v>
      </c>
      <c r="B425" t="s">
        <v>173</v>
      </c>
      <c r="C425">
        <v>970389</v>
      </c>
      <c r="D425">
        <v>6.17</v>
      </c>
      <c r="E425" s="2">
        <v>43446.844606481478</v>
      </c>
      <c r="F425" t="s">
        <v>12884</v>
      </c>
      <c r="G425">
        <v>3229341</v>
      </c>
      <c r="H425" s="6">
        <v>45015.665729108798</v>
      </c>
      <c r="I425" t="str">
        <f t="shared" si="24"/>
        <v>Long Term</v>
      </c>
      <c r="J425">
        <f t="shared" si="25"/>
        <v>2258952</v>
      </c>
      <c r="K425">
        <f t="shared" si="26"/>
        <v>0.1</v>
      </c>
      <c r="L425">
        <f t="shared" si="27"/>
        <v>225895.2</v>
      </c>
    </row>
    <row r="426" spans="1:12" x14ac:dyDescent="0.25">
      <c r="A426">
        <v>1425</v>
      </c>
      <c r="B426" t="s">
        <v>1238</v>
      </c>
      <c r="C426">
        <v>985331</v>
      </c>
      <c r="D426">
        <v>8.7799999999999994</v>
      </c>
      <c r="E426" s="2">
        <v>44751.96292824074</v>
      </c>
      <c r="F426" t="s">
        <v>12886</v>
      </c>
      <c r="G426">
        <v>3599522</v>
      </c>
      <c r="H426" s="6">
        <v>45015.665729108798</v>
      </c>
      <c r="I426" t="str">
        <f t="shared" si="24"/>
        <v>Short Term</v>
      </c>
      <c r="J426">
        <f t="shared" si="25"/>
        <v>2614191</v>
      </c>
      <c r="K426">
        <f t="shared" si="26"/>
        <v>0.15</v>
      </c>
      <c r="L426">
        <f t="shared" si="27"/>
        <v>392128.64999999997</v>
      </c>
    </row>
    <row r="427" spans="1:12" x14ac:dyDescent="0.25">
      <c r="A427">
        <v>1426</v>
      </c>
      <c r="B427" t="s">
        <v>270</v>
      </c>
      <c r="C427">
        <v>811656</v>
      </c>
      <c r="D427">
        <v>7.68</v>
      </c>
      <c r="E427" s="2">
        <v>43951.25105324074</v>
      </c>
      <c r="F427" t="s">
        <v>12887</v>
      </c>
      <c r="G427">
        <v>7524595</v>
      </c>
      <c r="H427" s="6">
        <v>45015.665729108798</v>
      </c>
      <c r="I427" t="str">
        <f t="shared" si="24"/>
        <v>Long Term</v>
      </c>
      <c r="J427">
        <f t="shared" si="25"/>
        <v>6712939</v>
      </c>
      <c r="K427">
        <f t="shared" si="26"/>
        <v>0.1</v>
      </c>
      <c r="L427">
        <f t="shared" si="27"/>
        <v>671293.9</v>
      </c>
    </row>
    <row r="428" spans="1:12" x14ac:dyDescent="0.25">
      <c r="A428">
        <v>1427</v>
      </c>
      <c r="B428" t="s">
        <v>114</v>
      </c>
      <c r="C428">
        <v>237992</v>
      </c>
      <c r="D428">
        <v>6.9</v>
      </c>
      <c r="E428" s="2">
        <v>44661.806550925918</v>
      </c>
      <c r="F428" t="s">
        <v>12885</v>
      </c>
      <c r="G428">
        <v>1266071</v>
      </c>
      <c r="H428" s="6">
        <v>45015.665729108798</v>
      </c>
      <c r="I428" t="str">
        <f t="shared" si="24"/>
        <v>Short Term</v>
      </c>
      <c r="J428">
        <f t="shared" si="25"/>
        <v>1028079</v>
      </c>
      <c r="K428">
        <f t="shared" si="26"/>
        <v>0.15</v>
      </c>
      <c r="L428">
        <f t="shared" si="27"/>
        <v>154211.85</v>
      </c>
    </row>
    <row r="429" spans="1:12" x14ac:dyDescent="0.25">
      <c r="A429">
        <v>1428</v>
      </c>
      <c r="B429" t="s">
        <v>2470</v>
      </c>
      <c r="C429">
        <v>440901</v>
      </c>
      <c r="D429">
        <v>6.22</v>
      </c>
      <c r="E429" s="2">
        <v>44248.038437499999</v>
      </c>
      <c r="F429" t="s">
        <v>12887</v>
      </c>
      <c r="G429">
        <v>7886460</v>
      </c>
      <c r="H429" s="6">
        <v>45015.665729108798</v>
      </c>
      <c r="I429" t="str">
        <f t="shared" si="24"/>
        <v>Long Term</v>
      </c>
      <c r="J429">
        <f t="shared" si="25"/>
        <v>7445559</v>
      </c>
      <c r="K429">
        <f t="shared" si="26"/>
        <v>0.1</v>
      </c>
      <c r="L429">
        <f t="shared" si="27"/>
        <v>744555.9</v>
      </c>
    </row>
    <row r="430" spans="1:12" x14ac:dyDescent="0.25">
      <c r="A430">
        <v>1429</v>
      </c>
      <c r="B430" t="s">
        <v>68</v>
      </c>
      <c r="C430">
        <v>675605</v>
      </c>
      <c r="D430">
        <v>6.28</v>
      </c>
      <c r="E430" s="2">
        <v>43960.187962962962</v>
      </c>
      <c r="F430" t="s">
        <v>12885</v>
      </c>
      <c r="G430">
        <v>4700125</v>
      </c>
      <c r="H430" s="6">
        <v>45015.665729108798</v>
      </c>
      <c r="I430" t="str">
        <f t="shared" si="24"/>
        <v>Long Term</v>
      </c>
      <c r="J430">
        <f t="shared" si="25"/>
        <v>4024520</v>
      </c>
      <c r="K430">
        <f t="shared" si="26"/>
        <v>0.1</v>
      </c>
      <c r="L430">
        <f t="shared" si="27"/>
        <v>402452</v>
      </c>
    </row>
    <row r="431" spans="1:12" x14ac:dyDescent="0.25">
      <c r="A431">
        <v>1430</v>
      </c>
      <c r="B431" t="s">
        <v>534</v>
      </c>
      <c r="C431">
        <v>322715</v>
      </c>
      <c r="D431">
        <v>5.55</v>
      </c>
      <c r="E431" s="2">
        <v>43556.593738425923</v>
      </c>
      <c r="F431" t="s">
        <v>12885</v>
      </c>
      <c r="G431">
        <v>4156099</v>
      </c>
      <c r="H431" s="6">
        <v>45015.665729108798</v>
      </c>
      <c r="I431" t="str">
        <f t="shared" si="24"/>
        <v>Long Term</v>
      </c>
      <c r="J431">
        <f t="shared" si="25"/>
        <v>3833384</v>
      </c>
      <c r="K431">
        <f t="shared" si="26"/>
        <v>0.1</v>
      </c>
      <c r="L431">
        <f t="shared" si="27"/>
        <v>383338.4</v>
      </c>
    </row>
    <row r="432" spans="1:12" x14ac:dyDescent="0.25">
      <c r="A432">
        <v>1431</v>
      </c>
      <c r="B432" t="s">
        <v>330</v>
      </c>
      <c r="C432">
        <v>445610</v>
      </c>
      <c r="D432">
        <v>7.92</v>
      </c>
      <c r="E432" s="2">
        <v>43512.937685185178</v>
      </c>
      <c r="F432" t="s">
        <v>12885</v>
      </c>
      <c r="G432">
        <v>5042810</v>
      </c>
      <c r="H432" s="6">
        <v>45015.665729108798</v>
      </c>
      <c r="I432" t="str">
        <f t="shared" si="24"/>
        <v>Long Term</v>
      </c>
      <c r="J432">
        <f t="shared" si="25"/>
        <v>4597200</v>
      </c>
      <c r="K432">
        <f t="shared" si="26"/>
        <v>0.1</v>
      </c>
      <c r="L432">
        <f t="shared" si="27"/>
        <v>459720</v>
      </c>
    </row>
    <row r="433" spans="1:12" x14ac:dyDescent="0.25">
      <c r="A433">
        <v>1432</v>
      </c>
      <c r="B433" t="s">
        <v>768</v>
      </c>
      <c r="C433">
        <v>663105</v>
      </c>
      <c r="D433">
        <v>7.57</v>
      </c>
      <c r="E433" s="2">
        <v>44239.935844907413</v>
      </c>
      <c r="F433" t="s">
        <v>12886</v>
      </c>
      <c r="G433">
        <v>6090397</v>
      </c>
      <c r="H433" s="6">
        <v>45015.665729108798</v>
      </c>
      <c r="I433" t="str">
        <f t="shared" si="24"/>
        <v>Long Term</v>
      </c>
      <c r="J433">
        <f t="shared" si="25"/>
        <v>5427292</v>
      </c>
      <c r="K433">
        <f t="shared" si="26"/>
        <v>0.1</v>
      </c>
      <c r="L433">
        <f t="shared" si="27"/>
        <v>542729.20000000007</v>
      </c>
    </row>
    <row r="434" spans="1:12" x14ac:dyDescent="0.25">
      <c r="A434">
        <v>1433</v>
      </c>
      <c r="B434" t="s">
        <v>90</v>
      </c>
      <c r="C434">
        <v>361208</v>
      </c>
      <c r="D434">
        <v>6.8</v>
      </c>
      <c r="E434" s="2">
        <v>44279.769826388889</v>
      </c>
      <c r="F434" t="s">
        <v>12885</v>
      </c>
      <c r="G434">
        <v>3893740</v>
      </c>
      <c r="H434" s="6">
        <v>45015.665729108798</v>
      </c>
      <c r="I434" t="str">
        <f t="shared" si="24"/>
        <v>Long Term</v>
      </c>
      <c r="J434">
        <f t="shared" si="25"/>
        <v>3532532</v>
      </c>
      <c r="K434">
        <f t="shared" si="26"/>
        <v>0.1</v>
      </c>
      <c r="L434">
        <f t="shared" si="27"/>
        <v>353253.2</v>
      </c>
    </row>
    <row r="435" spans="1:12" x14ac:dyDescent="0.25">
      <c r="A435">
        <v>1434</v>
      </c>
      <c r="B435" t="s">
        <v>488</v>
      </c>
      <c r="C435">
        <v>243655</v>
      </c>
      <c r="D435">
        <v>8.6</v>
      </c>
      <c r="E435" s="2">
        <v>44925.122291666667</v>
      </c>
      <c r="F435" t="s">
        <v>12883</v>
      </c>
      <c r="G435">
        <v>9875482</v>
      </c>
      <c r="H435" s="6">
        <v>45015.665729108798</v>
      </c>
      <c r="I435" t="str">
        <f t="shared" si="24"/>
        <v>Short Term</v>
      </c>
      <c r="J435">
        <f t="shared" si="25"/>
        <v>9631827</v>
      </c>
      <c r="K435">
        <f t="shared" si="26"/>
        <v>0.15</v>
      </c>
      <c r="L435">
        <f t="shared" si="27"/>
        <v>1444774.05</v>
      </c>
    </row>
    <row r="436" spans="1:12" x14ac:dyDescent="0.25">
      <c r="A436">
        <v>1435</v>
      </c>
      <c r="B436" t="s">
        <v>172</v>
      </c>
      <c r="C436">
        <v>497368</v>
      </c>
      <c r="D436">
        <v>8.6199999999999992</v>
      </c>
      <c r="E436" s="2">
        <v>44031.143460648149</v>
      </c>
      <c r="F436" t="s">
        <v>12887</v>
      </c>
      <c r="G436">
        <v>5919988</v>
      </c>
      <c r="H436" s="6">
        <v>45015.665729108798</v>
      </c>
      <c r="I436" t="str">
        <f t="shared" si="24"/>
        <v>Long Term</v>
      </c>
      <c r="J436">
        <f t="shared" si="25"/>
        <v>5422620</v>
      </c>
      <c r="K436">
        <f t="shared" si="26"/>
        <v>0.1</v>
      </c>
      <c r="L436">
        <f t="shared" si="27"/>
        <v>542262</v>
      </c>
    </row>
    <row r="437" spans="1:12" x14ac:dyDescent="0.25">
      <c r="A437">
        <v>1436</v>
      </c>
      <c r="B437" t="s">
        <v>1179</v>
      </c>
      <c r="C437">
        <v>379239</v>
      </c>
      <c r="D437">
        <v>8.74</v>
      </c>
      <c r="E437" s="2">
        <v>43672.209120370368</v>
      </c>
      <c r="F437" t="s">
        <v>12888</v>
      </c>
      <c r="G437">
        <v>786855</v>
      </c>
      <c r="H437" s="6">
        <v>45015.665729108798</v>
      </c>
      <c r="I437" t="str">
        <f t="shared" si="24"/>
        <v>Long Term</v>
      </c>
      <c r="J437">
        <f t="shared" si="25"/>
        <v>407616</v>
      </c>
      <c r="K437">
        <f t="shared" si="26"/>
        <v>0.1</v>
      </c>
      <c r="L437">
        <f t="shared" si="27"/>
        <v>40761.600000000006</v>
      </c>
    </row>
    <row r="438" spans="1:12" x14ac:dyDescent="0.25">
      <c r="A438">
        <v>1437</v>
      </c>
      <c r="B438" t="s">
        <v>839</v>
      </c>
      <c r="C438">
        <v>436094</v>
      </c>
      <c r="D438">
        <v>6.97</v>
      </c>
      <c r="E438" s="2">
        <v>44111.768530092602</v>
      </c>
      <c r="F438" t="s">
        <v>12883</v>
      </c>
      <c r="G438">
        <v>1395466</v>
      </c>
      <c r="H438" s="6">
        <v>45015.665729108798</v>
      </c>
      <c r="I438" t="str">
        <f t="shared" si="24"/>
        <v>Long Term</v>
      </c>
      <c r="J438">
        <f t="shared" si="25"/>
        <v>959372</v>
      </c>
      <c r="K438">
        <f t="shared" si="26"/>
        <v>0.1</v>
      </c>
      <c r="L438">
        <f t="shared" si="27"/>
        <v>95937.200000000012</v>
      </c>
    </row>
    <row r="439" spans="1:12" x14ac:dyDescent="0.25">
      <c r="A439">
        <v>1438</v>
      </c>
      <c r="B439" t="s">
        <v>825</v>
      </c>
      <c r="C439">
        <v>530793</v>
      </c>
      <c r="D439">
        <v>6.9</v>
      </c>
      <c r="E439" s="2">
        <v>44040.486979166657</v>
      </c>
      <c r="F439" t="s">
        <v>12888</v>
      </c>
      <c r="G439">
        <v>4102031</v>
      </c>
      <c r="H439" s="6">
        <v>45015.665729108798</v>
      </c>
      <c r="I439" t="str">
        <f t="shared" si="24"/>
        <v>Long Term</v>
      </c>
      <c r="J439">
        <f t="shared" si="25"/>
        <v>3571238</v>
      </c>
      <c r="K439">
        <f t="shared" si="26"/>
        <v>0.1</v>
      </c>
      <c r="L439">
        <f t="shared" si="27"/>
        <v>357123.80000000005</v>
      </c>
    </row>
    <row r="440" spans="1:12" x14ac:dyDescent="0.25">
      <c r="A440">
        <v>1439</v>
      </c>
      <c r="B440" t="s">
        <v>105</v>
      </c>
      <c r="C440">
        <v>166050</v>
      </c>
      <c r="D440">
        <v>5.17</v>
      </c>
      <c r="E440" s="2">
        <v>44984.135914351849</v>
      </c>
      <c r="F440" t="s">
        <v>12885</v>
      </c>
      <c r="G440">
        <v>8155658</v>
      </c>
      <c r="H440" s="6">
        <v>45015.665729108798</v>
      </c>
      <c r="I440" t="str">
        <f t="shared" si="24"/>
        <v>Short Term</v>
      </c>
      <c r="J440">
        <f t="shared" si="25"/>
        <v>7989608</v>
      </c>
      <c r="K440">
        <f t="shared" si="26"/>
        <v>0.15</v>
      </c>
      <c r="L440">
        <f t="shared" si="27"/>
        <v>1198441.2</v>
      </c>
    </row>
    <row r="441" spans="1:12" x14ac:dyDescent="0.25">
      <c r="A441">
        <v>1440</v>
      </c>
      <c r="B441" t="s">
        <v>975</v>
      </c>
      <c r="C441">
        <v>308735</v>
      </c>
      <c r="D441">
        <v>8.92</v>
      </c>
      <c r="E441" s="2">
        <v>43741.691805555558</v>
      </c>
      <c r="F441" t="s">
        <v>12887</v>
      </c>
      <c r="G441">
        <v>6751560</v>
      </c>
      <c r="H441" s="6">
        <v>45015.665729108798</v>
      </c>
      <c r="I441" t="str">
        <f t="shared" si="24"/>
        <v>Long Term</v>
      </c>
      <c r="J441">
        <f t="shared" si="25"/>
        <v>6442825</v>
      </c>
      <c r="K441">
        <f t="shared" si="26"/>
        <v>0.1</v>
      </c>
      <c r="L441">
        <f t="shared" si="27"/>
        <v>644282.5</v>
      </c>
    </row>
    <row r="442" spans="1:12" x14ac:dyDescent="0.25">
      <c r="A442">
        <v>1441</v>
      </c>
      <c r="B442" t="s">
        <v>1554</v>
      </c>
      <c r="C442">
        <v>833572</v>
      </c>
      <c r="D442">
        <v>7.17</v>
      </c>
      <c r="E442" s="2">
        <v>44096.854756944442</v>
      </c>
      <c r="F442" t="s">
        <v>12883</v>
      </c>
      <c r="G442">
        <v>5484731</v>
      </c>
      <c r="H442" s="6">
        <v>45015.665729108798</v>
      </c>
      <c r="I442" t="str">
        <f t="shared" si="24"/>
        <v>Long Term</v>
      </c>
      <c r="J442">
        <f t="shared" si="25"/>
        <v>4651159</v>
      </c>
      <c r="K442">
        <f t="shared" si="26"/>
        <v>0.1</v>
      </c>
      <c r="L442">
        <f t="shared" si="27"/>
        <v>465115.9</v>
      </c>
    </row>
    <row r="443" spans="1:12" x14ac:dyDescent="0.25">
      <c r="A443">
        <v>1442</v>
      </c>
      <c r="B443" t="s">
        <v>760</v>
      </c>
      <c r="C443">
        <v>855748</v>
      </c>
      <c r="D443">
        <v>5.67</v>
      </c>
      <c r="E443" s="2">
        <v>43763.791192129633</v>
      </c>
      <c r="F443" t="s">
        <v>12886</v>
      </c>
      <c r="G443">
        <v>855791</v>
      </c>
      <c r="H443" s="6">
        <v>45015.665729108798</v>
      </c>
      <c r="I443" t="str">
        <f t="shared" si="24"/>
        <v>Long Term</v>
      </c>
      <c r="J443">
        <f t="shared" si="25"/>
        <v>43</v>
      </c>
      <c r="K443">
        <f t="shared" si="26"/>
        <v>0</v>
      </c>
      <c r="L443">
        <f t="shared" si="27"/>
        <v>0</v>
      </c>
    </row>
    <row r="444" spans="1:12" x14ac:dyDescent="0.25">
      <c r="A444">
        <v>1443</v>
      </c>
      <c r="B444" t="s">
        <v>2672</v>
      </c>
      <c r="C444">
        <v>641974</v>
      </c>
      <c r="D444">
        <v>7.95</v>
      </c>
      <c r="E444" s="2">
        <v>43760.337175925917</v>
      </c>
      <c r="F444" t="s">
        <v>12883</v>
      </c>
      <c r="G444">
        <v>7680311</v>
      </c>
      <c r="H444" s="6">
        <v>45015.665729108798</v>
      </c>
      <c r="I444" t="str">
        <f t="shared" si="24"/>
        <v>Long Term</v>
      </c>
      <c r="J444">
        <f t="shared" si="25"/>
        <v>7038337</v>
      </c>
      <c r="K444">
        <f t="shared" si="26"/>
        <v>0.1</v>
      </c>
      <c r="L444">
        <f t="shared" si="27"/>
        <v>703833.70000000007</v>
      </c>
    </row>
    <row r="445" spans="1:12" x14ac:dyDescent="0.25">
      <c r="A445">
        <v>1444</v>
      </c>
      <c r="B445" t="s">
        <v>676</v>
      </c>
      <c r="C445">
        <v>685742</v>
      </c>
      <c r="D445">
        <v>6.94</v>
      </c>
      <c r="E445" s="2">
        <v>44088.898495370369</v>
      </c>
      <c r="F445" t="s">
        <v>12884</v>
      </c>
      <c r="G445">
        <v>3740947</v>
      </c>
      <c r="H445" s="6">
        <v>45015.665729108798</v>
      </c>
      <c r="I445" t="str">
        <f t="shared" si="24"/>
        <v>Long Term</v>
      </c>
      <c r="J445">
        <f t="shared" si="25"/>
        <v>3055205</v>
      </c>
      <c r="K445">
        <f t="shared" si="26"/>
        <v>0.1</v>
      </c>
      <c r="L445">
        <f t="shared" si="27"/>
        <v>305520.5</v>
      </c>
    </row>
    <row r="446" spans="1:12" x14ac:dyDescent="0.25">
      <c r="A446">
        <v>1445</v>
      </c>
      <c r="B446" t="s">
        <v>178</v>
      </c>
      <c r="C446">
        <v>901795</v>
      </c>
      <c r="D446">
        <v>5.86</v>
      </c>
      <c r="E446" s="2">
        <v>44672.585231481477</v>
      </c>
      <c r="F446" t="s">
        <v>12885</v>
      </c>
      <c r="G446">
        <v>7721122</v>
      </c>
      <c r="H446" s="6">
        <v>45015.665729108798</v>
      </c>
      <c r="I446" t="str">
        <f t="shared" si="24"/>
        <v>Short Term</v>
      </c>
      <c r="J446">
        <f t="shared" si="25"/>
        <v>6819327</v>
      </c>
      <c r="K446">
        <f t="shared" si="26"/>
        <v>0.15</v>
      </c>
      <c r="L446">
        <f t="shared" si="27"/>
        <v>1022899.0499999999</v>
      </c>
    </row>
    <row r="447" spans="1:12" x14ac:dyDescent="0.25">
      <c r="A447">
        <v>1446</v>
      </c>
      <c r="B447" t="s">
        <v>2560</v>
      </c>
      <c r="C447">
        <v>865985</v>
      </c>
      <c r="D447">
        <v>6</v>
      </c>
      <c r="E447" s="2">
        <v>43802.069097222222</v>
      </c>
      <c r="F447" t="s">
        <v>12886</v>
      </c>
      <c r="G447">
        <v>5026332</v>
      </c>
      <c r="H447" s="6">
        <v>45015.665729108798</v>
      </c>
      <c r="I447" t="str">
        <f t="shared" si="24"/>
        <v>Long Term</v>
      </c>
      <c r="J447">
        <f t="shared" si="25"/>
        <v>4160347</v>
      </c>
      <c r="K447">
        <f t="shared" si="26"/>
        <v>0.1</v>
      </c>
      <c r="L447">
        <f t="shared" si="27"/>
        <v>416034.7</v>
      </c>
    </row>
    <row r="448" spans="1:12" x14ac:dyDescent="0.25">
      <c r="A448">
        <v>1447</v>
      </c>
      <c r="B448" t="s">
        <v>879</v>
      </c>
      <c r="C448">
        <v>657196</v>
      </c>
      <c r="D448">
        <v>6.24</v>
      </c>
      <c r="E448" s="2">
        <v>44287.324826388889</v>
      </c>
      <c r="F448" t="s">
        <v>12887</v>
      </c>
      <c r="G448">
        <v>1922546</v>
      </c>
      <c r="H448" s="6">
        <v>45015.665729108798</v>
      </c>
      <c r="I448" t="str">
        <f t="shared" si="24"/>
        <v>Long Term</v>
      </c>
      <c r="J448">
        <f t="shared" si="25"/>
        <v>1265350</v>
      </c>
      <c r="K448">
        <f t="shared" si="26"/>
        <v>0.1</v>
      </c>
      <c r="L448">
        <f t="shared" si="27"/>
        <v>126535</v>
      </c>
    </row>
    <row r="449" spans="1:12" x14ac:dyDescent="0.25">
      <c r="A449">
        <v>1448</v>
      </c>
      <c r="B449" t="s">
        <v>952</v>
      </c>
      <c r="C449">
        <v>623409</v>
      </c>
      <c r="D449">
        <v>8.61</v>
      </c>
      <c r="E449" s="2">
        <v>44670.991898148153</v>
      </c>
      <c r="F449" t="s">
        <v>12885</v>
      </c>
      <c r="G449">
        <v>2536983</v>
      </c>
      <c r="H449" s="6">
        <v>45015.665729108798</v>
      </c>
      <c r="I449" t="str">
        <f t="shared" si="24"/>
        <v>Short Term</v>
      </c>
      <c r="J449">
        <f t="shared" si="25"/>
        <v>1913574</v>
      </c>
      <c r="K449">
        <f t="shared" si="26"/>
        <v>0.15</v>
      </c>
      <c r="L449">
        <f t="shared" si="27"/>
        <v>287036.09999999998</v>
      </c>
    </row>
    <row r="450" spans="1:12" x14ac:dyDescent="0.25">
      <c r="A450">
        <v>1449</v>
      </c>
      <c r="B450" t="s">
        <v>293</v>
      </c>
      <c r="C450">
        <v>493280</v>
      </c>
      <c r="D450">
        <v>7.64</v>
      </c>
      <c r="E450" s="2">
        <v>43672.670474537037</v>
      </c>
      <c r="F450" t="s">
        <v>12883</v>
      </c>
      <c r="G450">
        <v>1065413</v>
      </c>
      <c r="H450" s="6">
        <v>45015.665729108798</v>
      </c>
      <c r="I450" t="str">
        <f t="shared" si="24"/>
        <v>Long Term</v>
      </c>
      <c r="J450">
        <f t="shared" si="25"/>
        <v>572133</v>
      </c>
      <c r="K450">
        <f t="shared" si="26"/>
        <v>0.1</v>
      </c>
      <c r="L450">
        <f t="shared" si="27"/>
        <v>57213.3</v>
      </c>
    </row>
    <row r="451" spans="1:12" x14ac:dyDescent="0.25">
      <c r="A451">
        <v>1450</v>
      </c>
      <c r="B451" t="s">
        <v>707</v>
      </c>
      <c r="C451">
        <v>859642</v>
      </c>
      <c r="D451">
        <v>8.49</v>
      </c>
      <c r="E451" s="2">
        <v>43678.616574074083</v>
      </c>
      <c r="F451" t="s">
        <v>12884</v>
      </c>
      <c r="G451">
        <v>2764489</v>
      </c>
      <c r="H451" s="6">
        <v>45015.665729108798</v>
      </c>
      <c r="I451" t="str">
        <f t="shared" ref="I451:I514" si="28">IF((H451-E451)&lt;=365,"Short Term","Long Term")</f>
        <v>Long Term</v>
      </c>
      <c r="J451">
        <f t="shared" ref="J451:J514" si="29">G451-C451</f>
        <v>1904847</v>
      </c>
      <c r="K451">
        <f t="shared" ref="K451:K514" si="30">IF(I451="short Term",15%,IF(I451="Long Term",IF(J451&gt;100000,10%,0),0))</f>
        <v>0.1</v>
      </c>
      <c r="L451">
        <f t="shared" ref="L451:L514" si="31">J451*K451</f>
        <v>190484.7</v>
      </c>
    </row>
    <row r="452" spans="1:12" x14ac:dyDescent="0.25">
      <c r="A452">
        <v>1451</v>
      </c>
      <c r="B452" t="s">
        <v>509</v>
      </c>
      <c r="C452">
        <v>322229</v>
      </c>
      <c r="D452">
        <v>6.59</v>
      </c>
      <c r="E452" s="2">
        <v>44226.310196759259</v>
      </c>
      <c r="F452" t="s">
        <v>12884</v>
      </c>
      <c r="G452">
        <v>7046842</v>
      </c>
      <c r="H452" s="6">
        <v>45015.665729108798</v>
      </c>
      <c r="I452" t="str">
        <f t="shared" si="28"/>
        <v>Long Term</v>
      </c>
      <c r="J452">
        <f t="shared" si="29"/>
        <v>6724613</v>
      </c>
      <c r="K452">
        <f t="shared" si="30"/>
        <v>0.1</v>
      </c>
      <c r="L452">
        <f t="shared" si="31"/>
        <v>672461.3</v>
      </c>
    </row>
    <row r="453" spans="1:12" x14ac:dyDescent="0.25">
      <c r="A453">
        <v>1452</v>
      </c>
      <c r="B453" t="s">
        <v>431</v>
      </c>
      <c r="C453">
        <v>487610</v>
      </c>
      <c r="D453">
        <v>5.15</v>
      </c>
      <c r="E453" s="2">
        <v>44744.143622685187</v>
      </c>
      <c r="F453" t="s">
        <v>12883</v>
      </c>
      <c r="G453">
        <v>4736621</v>
      </c>
      <c r="H453" s="6">
        <v>45015.665729108798</v>
      </c>
      <c r="I453" t="str">
        <f t="shared" si="28"/>
        <v>Short Term</v>
      </c>
      <c r="J453">
        <f t="shared" si="29"/>
        <v>4249011</v>
      </c>
      <c r="K453">
        <f t="shared" si="30"/>
        <v>0.15</v>
      </c>
      <c r="L453">
        <f t="shared" si="31"/>
        <v>637351.65</v>
      </c>
    </row>
    <row r="454" spans="1:12" x14ac:dyDescent="0.25">
      <c r="A454">
        <v>1453</v>
      </c>
      <c r="B454" t="s">
        <v>452</v>
      </c>
      <c r="C454">
        <v>667788</v>
      </c>
      <c r="D454">
        <v>7.14</v>
      </c>
      <c r="E454" s="2">
        <v>43425.139641203707</v>
      </c>
      <c r="F454" t="s">
        <v>12887</v>
      </c>
      <c r="G454">
        <v>858624</v>
      </c>
      <c r="H454" s="6">
        <v>45015.665729108798</v>
      </c>
      <c r="I454" t="str">
        <f t="shared" si="28"/>
        <v>Long Term</v>
      </c>
      <c r="J454">
        <f t="shared" si="29"/>
        <v>190836</v>
      </c>
      <c r="K454">
        <f t="shared" si="30"/>
        <v>0.1</v>
      </c>
      <c r="L454">
        <f t="shared" si="31"/>
        <v>19083.600000000002</v>
      </c>
    </row>
    <row r="455" spans="1:12" x14ac:dyDescent="0.25">
      <c r="A455">
        <v>1454</v>
      </c>
      <c r="B455" t="s">
        <v>1343</v>
      </c>
      <c r="C455">
        <v>24874</v>
      </c>
      <c r="D455">
        <v>8.6999999999999993</v>
      </c>
      <c r="E455" s="2">
        <v>43882.485821759263</v>
      </c>
      <c r="F455" t="s">
        <v>12886</v>
      </c>
      <c r="G455">
        <v>3165715</v>
      </c>
      <c r="H455" s="6">
        <v>45015.665729108798</v>
      </c>
      <c r="I455" t="str">
        <f t="shared" si="28"/>
        <v>Long Term</v>
      </c>
      <c r="J455">
        <f t="shared" si="29"/>
        <v>3140841</v>
      </c>
      <c r="K455">
        <f t="shared" si="30"/>
        <v>0.1</v>
      </c>
      <c r="L455">
        <f t="shared" si="31"/>
        <v>314084.10000000003</v>
      </c>
    </row>
    <row r="456" spans="1:12" x14ac:dyDescent="0.25">
      <c r="A456">
        <v>1455</v>
      </c>
      <c r="B456" t="s">
        <v>631</v>
      </c>
      <c r="C456">
        <v>129628</v>
      </c>
      <c r="D456">
        <v>8.9499999999999993</v>
      </c>
      <c r="E456" s="2">
        <v>44160.525787037041</v>
      </c>
      <c r="F456" t="s">
        <v>12885</v>
      </c>
      <c r="G456">
        <v>7599990</v>
      </c>
      <c r="H456" s="6">
        <v>45015.665729108798</v>
      </c>
      <c r="I456" t="str">
        <f t="shared" si="28"/>
        <v>Long Term</v>
      </c>
      <c r="J456">
        <f t="shared" si="29"/>
        <v>7470362</v>
      </c>
      <c r="K456">
        <f t="shared" si="30"/>
        <v>0.1</v>
      </c>
      <c r="L456">
        <f t="shared" si="31"/>
        <v>747036.20000000007</v>
      </c>
    </row>
    <row r="457" spans="1:12" x14ac:dyDescent="0.25">
      <c r="A457">
        <v>1456</v>
      </c>
      <c r="B457" t="s">
        <v>112</v>
      </c>
      <c r="C457">
        <v>160171</v>
      </c>
      <c r="D457">
        <v>6.36</v>
      </c>
      <c r="E457" s="2">
        <v>44719.079618055563</v>
      </c>
      <c r="F457" t="s">
        <v>12887</v>
      </c>
      <c r="G457">
        <v>9603273</v>
      </c>
      <c r="H457" s="6">
        <v>45015.665729108798</v>
      </c>
      <c r="I457" t="str">
        <f t="shared" si="28"/>
        <v>Short Term</v>
      </c>
      <c r="J457">
        <f t="shared" si="29"/>
        <v>9443102</v>
      </c>
      <c r="K457">
        <f t="shared" si="30"/>
        <v>0.15</v>
      </c>
      <c r="L457">
        <f t="shared" si="31"/>
        <v>1416465.3</v>
      </c>
    </row>
    <row r="458" spans="1:12" x14ac:dyDescent="0.25">
      <c r="A458">
        <v>1457</v>
      </c>
      <c r="B458" t="s">
        <v>1080</v>
      </c>
      <c r="C458">
        <v>285538</v>
      </c>
      <c r="D458">
        <v>7.3</v>
      </c>
      <c r="E458" s="2">
        <v>44457.253657407397</v>
      </c>
      <c r="F458" t="s">
        <v>12886</v>
      </c>
      <c r="G458">
        <v>346413</v>
      </c>
      <c r="H458" s="6">
        <v>45015.665729108798</v>
      </c>
      <c r="I458" t="str">
        <f t="shared" si="28"/>
        <v>Long Term</v>
      </c>
      <c r="J458">
        <f t="shared" si="29"/>
        <v>60875</v>
      </c>
      <c r="K458">
        <f t="shared" si="30"/>
        <v>0</v>
      </c>
      <c r="L458">
        <f t="shared" si="31"/>
        <v>0</v>
      </c>
    </row>
    <row r="459" spans="1:12" x14ac:dyDescent="0.25">
      <c r="A459">
        <v>1458</v>
      </c>
      <c r="B459" t="s">
        <v>375</v>
      </c>
      <c r="C459">
        <v>109805</v>
      </c>
      <c r="D459">
        <v>5.57</v>
      </c>
      <c r="E459" s="2">
        <v>44980.186030092591</v>
      </c>
      <c r="F459" t="s">
        <v>12886</v>
      </c>
      <c r="G459">
        <v>8955828</v>
      </c>
      <c r="H459" s="6">
        <v>45015.665729108798</v>
      </c>
      <c r="I459" t="str">
        <f t="shared" si="28"/>
        <v>Short Term</v>
      </c>
      <c r="J459">
        <f t="shared" si="29"/>
        <v>8846023</v>
      </c>
      <c r="K459">
        <f t="shared" si="30"/>
        <v>0.15</v>
      </c>
      <c r="L459">
        <f t="shared" si="31"/>
        <v>1326903.45</v>
      </c>
    </row>
    <row r="460" spans="1:12" x14ac:dyDescent="0.25">
      <c r="A460">
        <v>1459</v>
      </c>
      <c r="B460" t="s">
        <v>1265</v>
      </c>
      <c r="C460">
        <v>456126</v>
      </c>
      <c r="D460">
        <v>8.6999999999999993</v>
      </c>
      <c r="E460" s="2">
        <v>44364.618136574078</v>
      </c>
      <c r="F460" t="s">
        <v>12883</v>
      </c>
      <c r="G460">
        <v>647502</v>
      </c>
      <c r="H460" s="6">
        <v>45015.665729108798</v>
      </c>
      <c r="I460" t="str">
        <f t="shared" si="28"/>
        <v>Long Term</v>
      </c>
      <c r="J460">
        <f t="shared" si="29"/>
        <v>191376</v>
      </c>
      <c r="K460">
        <f t="shared" si="30"/>
        <v>0.1</v>
      </c>
      <c r="L460">
        <f t="shared" si="31"/>
        <v>19137.600000000002</v>
      </c>
    </row>
    <row r="461" spans="1:12" x14ac:dyDescent="0.25">
      <c r="A461">
        <v>1460</v>
      </c>
      <c r="B461" t="s">
        <v>2911</v>
      </c>
      <c r="C461">
        <v>803548</v>
      </c>
      <c r="D461">
        <v>7.93</v>
      </c>
      <c r="E461" s="2">
        <v>43531.724363425928</v>
      </c>
      <c r="F461" t="s">
        <v>12884</v>
      </c>
      <c r="G461">
        <v>2032362</v>
      </c>
      <c r="H461" s="6">
        <v>45015.665729108798</v>
      </c>
      <c r="I461" t="str">
        <f t="shared" si="28"/>
        <v>Long Term</v>
      </c>
      <c r="J461">
        <f t="shared" si="29"/>
        <v>1228814</v>
      </c>
      <c r="K461">
        <f t="shared" si="30"/>
        <v>0.1</v>
      </c>
      <c r="L461">
        <f t="shared" si="31"/>
        <v>122881.40000000001</v>
      </c>
    </row>
    <row r="462" spans="1:12" x14ac:dyDescent="0.25">
      <c r="A462">
        <v>1461</v>
      </c>
      <c r="B462" t="s">
        <v>574</v>
      </c>
      <c r="C462">
        <v>353705</v>
      </c>
      <c r="D462">
        <v>6.33</v>
      </c>
      <c r="E462" s="2">
        <v>44407.180752314824</v>
      </c>
      <c r="F462" t="s">
        <v>12884</v>
      </c>
      <c r="G462">
        <v>1894946</v>
      </c>
      <c r="H462" s="6">
        <v>45015.665729108798</v>
      </c>
      <c r="I462" t="str">
        <f t="shared" si="28"/>
        <v>Long Term</v>
      </c>
      <c r="J462">
        <f t="shared" si="29"/>
        <v>1541241</v>
      </c>
      <c r="K462">
        <f t="shared" si="30"/>
        <v>0.1</v>
      </c>
      <c r="L462">
        <f t="shared" si="31"/>
        <v>154124.1</v>
      </c>
    </row>
    <row r="463" spans="1:12" x14ac:dyDescent="0.25">
      <c r="A463">
        <v>1462</v>
      </c>
      <c r="B463" t="s">
        <v>2558</v>
      </c>
      <c r="C463">
        <v>398188</v>
      </c>
      <c r="D463">
        <v>6.24</v>
      </c>
      <c r="E463" s="2">
        <v>44259.732175925928</v>
      </c>
      <c r="F463" t="s">
        <v>12887</v>
      </c>
      <c r="G463">
        <v>4115399</v>
      </c>
      <c r="H463" s="6">
        <v>45015.665729108798</v>
      </c>
      <c r="I463" t="str">
        <f t="shared" si="28"/>
        <v>Long Term</v>
      </c>
      <c r="J463">
        <f t="shared" si="29"/>
        <v>3717211</v>
      </c>
      <c r="K463">
        <f t="shared" si="30"/>
        <v>0.1</v>
      </c>
      <c r="L463">
        <f t="shared" si="31"/>
        <v>371721.10000000003</v>
      </c>
    </row>
    <row r="464" spans="1:12" x14ac:dyDescent="0.25">
      <c r="A464">
        <v>1463</v>
      </c>
      <c r="B464" t="s">
        <v>72</v>
      </c>
      <c r="C464">
        <v>332296</v>
      </c>
      <c r="D464">
        <v>8.2899999999999991</v>
      </c>
      <c r="E464" s="2">
        <v>44389.50677083333</v>
      </c>
      <c r="F464" t="s">
        <v>12887</v>
      </c>
      <c r="G464">
        <v>3382443</v>
      </c>
      <c r="H464" s="6">
        <v>45015.665729108798</v>
      </c>
      <c r="I464" t="str">
        <f t="shared" si="28"/>
        <v>Long Term</v>
      </c>
      <c r="J464">
        <f t="shared" si="29"/>
        <v>3050147</v>
      </c>
      <c r="K464">
        <f t="shared" si="30"/>
        <v>0.1</v>
      </c>
      <c r="L464">
        <f t="shared" si="31"/>
        <v>305014.7</v>
      </c>
    </row>
    <row r="465" spans="1:12" x14ac:dyDescent="0.25">
      <c r="A465">
        <v>1464</v>
      </c>
      <c r="B465" t="s">
        <v>736</v>
      </c>
      <c r="C465">
        <v>41269</v>
      </c>
      <c r="D465">
        <v>7.4</v>
      </c>
      <c r="E465" s="2">
        <v>44272.930694444447</v>
      </c>
      <c r="F465" t="s">
        <v>12888</v>
      </c>
      <c r="G465">
        <v>1972431</v>
      </c>
      <c r="H465" s="6">
        <v>45015.665729108798</v>
      </c>
      <c r="I465" t="str">
        <f t="shared" si="28"/>
        <v>Long Term</v>
      </c>
      <c r="J465">
        <f t="shared" si="29"/>
        <v>1931162</v>
      </c>
      <c r="K465">
        <f t="shared" si="30"/>
        <v>0.1</v>
      </c>
      <c r="L465">
        <f t="shared" si="31"/>
        <v>193116.2</v>
      </c>
    </row>
    <row r="466" spans="1:12" x14ac:dyDescent="0.25">
      <c r="A466">
        <v>1465</v>
      </c>
      <c r="B466" t="s">
        <v>356</v>
      </c>
      <c r="C466">
        <v>37986</v>
      </c>
      <c r="D466">
        <v>8.75</v>
      </c>
      <c r="E466" s="2">
        <v>43655.198750000003</v>
      </c>
      <c r="F466" t="s">
        <v>12887</v>
      </c>
      <c r="G466">
        <v>8230291</v>
      </c>
      <c r="H466" s="6">
        <v>45015.665729108798</v>
      </c>
      <c r="I466" t="str">
        <f t="shared" si="28"/>
        <v>Long Term</v>
      </c>
      <c r="J466">
        <f t="shared" si="29"/>
        <v>8192305</v>
      </c>
      <c r="K466">
        <f t="shared" si="30"/>
        <v>0.1</v>
      </c>
      <c r="L466">
        <f t="shared" si="31"/>
        <v>819230.5</v>
      </c>
    </row>
    <row r="467" spans="1:12" x14ac:dyDescent="0.25">
      <c r="A467">
        <v>1466</v>
      </c>
      <c r="B467" t="s">
        <v>972</v>
      </c>
      <c r="C467">
        <v>261105</v>
      </c>
      <c r="D467">
        <v>5.9</v>
      </c>
      <c r="E467" s="2">
        <v>44686.569409722222</v>
      </c>
      <c r="F467" t="s">
        <v>12884</v>
      </c>
      <c r="G467">
        <v>8131267</v>
      </c>
      <c r="H467" s="6">
        <v>45015.665729108798</v>
      </c>
      <c r="I467" t="str">
        <f t="shared" si="28"/>
        <v>Short Term</v>
      </c>
      <c r="J467">
        <f t="shared" si="29"/>
        <v>7870162</v>
      </c>
      <c r="K467">
        <f t="shared" si="30"/>
        <v>0.15</v>
      </c>
      <c r="L467">
        <f t="shared" si="31"/>
        <v>1180524.3</v>
      </c>
    </row>
    <row r="468" spans="1:12" x14ac:dyDescent="0.25">
      <c r="A468">
        <v>1467</v>
      </c>
      <c r="B468" t="s">
        <v>483</v>
      </c>
      <c r="C468">
        <v>593197</v>
      </c>
      <c r="D468">
        <v>5.13</v>
      </c>
      <c r="E468" s="2">
        <v>43679.029872685183</v>
      </c>
      <c r="F468" t="s">
        <v>12888</v>
      </c>
      <c r="G468">
        <v>747251</v>
      </c>
      <c r="H468" s="6">
        <v>45015.665729108798</v>
      </c>
      <c r="I468" t="str">
        <f t="shared" si="28"/>
        <v>Long Term</v>
      </c>
      <c r="J468">
        <f t="shared" si="29"/>
        <v>154054</v>
      </c>
      <c r="K468">
        <f t="shared" si="30"/>
        <v>0.1</v>
      </c>
      <c r="L468">
        <f t="shared" si="31"/>
        <v>15405.400000000001</v>
      </c>
    </row>
    <row r="469" spans="1:12" x14ac:dyDescent="0.25">
      <c r="A469">
        <v>1468</v>
      </c>
      <c r="B469" t="s">
        <v>2852</v>
      </c>
      <c r="C469">
        <v>163830</v>
      </c>
      <c r="D469">
        <v>8.19</v>
      </c>
      <c r="E469" s="2">
        <v>44395.708101851851</v>
      </c>
      <c r="F469" t="s">
        <v>12888</v>
      </c>
      <c r="G469">
        <v>970339</v>
      </c>
      <c r="H469" s="6">
        <v>45015.665729108798</v>
      </c>
      <c r="I469" t="str">
        <f t="shared" si="28"/>
        <v>Long Term</v>
      </c>
      <c r="J469">
        <f t="shared" si="29"/>
        <v>806509</v>
      </c>
      <c r="K469">
        <f t="shared" si="30"/>
        <v>0.1</v>
      </c>
      <c r="L469">
        <f t="shared" si="31"/>
        <v>80650.900000000009</v>
      </c>
    </row>
    <row r="470" spans="1:12" x14ac:dyDescent="0.25">
      <c r="A470">
        <v>1469</v>
      </c>
      <c r="B470" t="s">
        <v>1159</v>
      </c>
      <c r="C470">
        <v>967743</v>
      </c>
      <c r="D470">
        <v>8.9499999999999993</v>
      </c>
      <c r="E470" s="2">
        <v>43546.511956018519</v>
      </c>
      <c r="F470" t="s">
        <v>12885</v>
      </c>
      <c r="G470">
        <v>7520177</v>
      </c>
      <c r="H470" s="6">
        <v>45015.665729108798</v>
      </c>
      <c r="I470" t="str">
        <f t="shared" si="28"/>
        <v>Long Term</v>
      </c>
      <c r="J470">
        <f t="shared" si="29"/>
        <v>6552434</v>
      </c>
      <c r="K470">
        <f t="shared" si="30"/>
        <v>0.1</v>
      </c>
      <c r="L470">
        <f t="shared" si="31"/>
        <v>655243.4</v>
      </c>
    </row>
    <row r="471" spans="1:12" x14ac:dyDescent="0.25">
      <c r="A471">
        <v>1470</v>
      </c>
      <c r="B471" t="s">
        <v>732</v>
      </c>
      <c r="C471">
        <v>733497</v>
      </c>
      <c r="D471">
        <v>7.79</v>
      </c>
      <c r="E471" s="2">
        <v>43962.393599537027</v>
      </c>
      <c r="F471" t="s">
        <v>12884</v>
      </c>
      <c r="G471">
        <v>7309196</v>
      </c>
      <c r="H471" s="6">
        <v>45015.665729108798</v>
      </c>
      <c r="I471" t="str">
        <f t="shared" si="28"/>
        <v>Long Term</v>
      </c>
      <c r="J471">
        <f t="shared" si="29"/>
        <v>6575699</v>
      </c>
      <c r="K471">
        <f t="shared" si="30"/>
        <v>0.1</v>
      </c>
      <c r="L471">
        <f t="shared" si="31"/>
        <v>657569.9</v>
      </c>
    </row>
    <row r="472" spans="1:12" x14ac:dyDescent="0.25">
      <c r="A472">
        <v>1471</v>
      </c>
      <c r="B472" t="s">
        <v>158</v>
      </c>
      <c r="C472">
        <v>783755</v>
      </c>
      <c r="D472">
        <v>5.17</v>
      </c>
      <c r="E472" s="2">
        <v>43733.521111111113</v>
      </c>
      <c r="F472" t="s">
        <v>12888</v>
      </c>
      <c r="G472">
        <v>1966233</v>
      </c>
      <c r="H472" s="6">
        <v>45015.665729108798</v>
      </c>
      <c r="I472" t="str">
        <f t="shared" si="28"/>
        <v>Long Term</v>
      </c>
      <c r="J472">
        <f t="shared" si="29"/>
        <v>1182478</v>
      </c>
      <c r="K472">
        <f t="shared" si="30"/>
        <v>0.1</v>
      </c>
      <c r="L472">
        <f t="shared" si="31"/>
        <v>118247.8</v>
      </c>
    </row>
    <row r="473" spans="1:12" x14ac:dyDescent="0.25">
      <c r="A473">
        <v>1472</v>
      </c>
      <c r="B473" t="s">
        <v>927</v>
      </c>
      <c r="C473">
        <v>284778</v>
      </c>
      <c r="D473">
        <v>7.29</v>
      </c>
      <c r="E473" s="2">
        <v>44574.879502314812</v>
      </c>
      <c r="F473" t="s">
        <v>12884</v>
      </c>
      <c r="G473">
        <v>1840228</v>
      </c>
      <c r="H473" s="6">
        <v>45015.665729108798</v>
      </c>
      <c r="I473" t="str">
        <f t="shared" si="28"/>
        <v>Long Term</v>
      </c>
      <c r="J473">
        <f t="shared" si="29"/>
        <v>1555450</v>
      </c>
      <c r="K473">
        <f t="shared" si="30"/>
        <v>0.1</v>
      </c>
      <c r="L473">
        <f t="shared" si="31"/>
        <v>155545</v>
      </c>
    </row>
    <row r="474" spans="1:12" x14ac:dyDescent="0.25">
      <c r="A474">
        <v>1473</v>
      </c>
      <c r="B474" t="s">
        <v>657</v>
      </c>
      <c r="C474">
        <v>416316</v>
      </c>
      <c r="D474">
        <v>6.2</v>
      </c>
      <c r="E474" s="2">
        <v>44012.817893518521</v>
      </c>
      <c r="F474" t="s">
        <v>12885</v>
      </c>
      <c r="G474">
        <v>3477067</v>
      </c>
      <c r="H474" s="6">
        <v>45015.665729108798</v>
      </c>
      <c r="I474" t="str">
        <f t="shared" si="28"/>
        <v>Long Term</v>
      </c>
      <c r="J474">
        <f t="shared" si="29"/>
        <v>3060751</v>
      </c>
      <c r="K474">
        <f t="shared" si="30"/>
        <v>0.1</v>
      </c>
      <c r="L474">
        <f t="shared" si="31"/>
        <v>306075.10000000003</v>
      </c>
    </row>
    <row r="475" spans="1:12" x14ac:dyDescent="0.25">
      <c r="A475">
        <v>1474</v>
      </c>
      <c r="B475" t="s">
        <v>3056</v>
      </c>
      <c r="C475">
        <v>111561</v>
      </c>
      <c r="D475">
        <v>8.35</v>
      </c>
      <c r="E475" s="2">
        <v>44507.825543981482</v>
      </c>
      <c r="F475" t="s">
        <v>12886</v>
      </c>
      <c r="G475">
        <v>5625602</v>
      </c>
      <c r="H475" s="6">
        <v>45015.665729108798</v>
      </c>
      <c r="I475" t="str">
        <f t="shared" si="28"/>
        <v>Long Term</v>
      </c>
      <c r="J475">
        <f t="shared" si="29"/>
        <v>5514041</v>
      </c>
      <c r="K475">
        <f t="shared" si="30"/>
        <v>0.1</v>
      </c>
      <c r="L475">
        <f t="shared" si="31"/>
        <v>551404.1</v>
      </c>
    </row>
    <row r="476" spans="1:12" x14ac:dyDescent="0.25">
      <c r="A476">
        <v>1475</v>
      </c>
      <c r="B476" t="s">
        <v>2695</v>
      </c>
      <c r="C476">
        <v>172296</v>
      </c>
      <c r="D476">
        <v>7.63</v>
      </c>
      <c r="E476" s="2">
        <v>44195.105185185188</v>
      </c>
      <c r="F476" t="s">
        <v>12883</v>
      </c>
      <c r="G476">
        <v>8283194</v>
      </c>
      <c r="H476" s="6">
        <v>45015.665729108798</v>
      </c>
      <c r="I476" t="str">
        <f t="shared" si="28"/>
        <v>Long Term</v>
      </c>
      <c r="J476">
        <f t="shared" si="29"/>
        <v>8110898</v>
      </c>
      <c r="K476">
        <f t="shared" si="30"/>
        <v>0.1</v>
      </c>
      <c r="L476">
        <f t="shared" si="31"/>
        <v>811089.8</v>
      </c>
    </row>
    <row r="477" spans="1:12" x14ac:dyDescent="0.25">
      <c r="A477">
        <v>1476</v>
      </c>
      <c r="B477" t="s">
        <v>914</v>
      </c>
      <c r="C477">
        <v>863591</v>
      </c>
      <c r="D477">
        <v>8.69</v>
      </c>
      <c r="E477" s="2">
        <v>43788.514560185176</v>
      </c>
      <c r="F477" t="s">
        <v>12886</v>
      </c>
      <c r="G477">
        <v>2498796</v>
      </c>
      <c r="H477" s="6">
        <v>45015.665729108798</v>
      </c>
      <c r="I477" t="str">
        <f t="shared" si="28"/>
        <v>Long Term</v>
      </c>
      <c r="J477">
        <f t="shared" si="29"/>
        <v>1635205</v>
      </c>
      <c r="K477">
        <f t="shared" si="30"/>
        <v>0.1</v>
      </c>
      <c r="L477">
        <f t="shared" si="31"/>
        <v>163520.5</v>
      </c>
    </row>
    <row r="478" spans="1:12" x14ac:dyDescent="0.25">
      <c r="A478">
        <v>1477</v>
      </c>
      <c r="B478" t="s">
        <v>2723</v>
      </c>
      <c r="C478">
        <v>152371</v>
      </c>
      <c r="D478">
        <v>7.97</v>
      </c>
      <c r="E478" s="2">
        <v>44241.450370370367</v>
      </c>
      <c r="F478" t="s">
        <v>12887</v>
      </c>
      <c r="G478">
        <v>702581</v>
      </c>
      <c r="H478" s="6">
        <v>45015.665729108798</v>
      </c>
      <c r="I478" t="str">
        <f t="shared" si="28"/>
        <v>Long Term</v>
      </c>
      <c r="J478">
        <f t="shared" si="29"/>
        <v>550210</v>
      </c>
      <c r="K478">
        <f t="shared" si="30"/>
        <v>0.1</v>
      </c>
      <c r="L478">
        <f t="shared" si="31"/>
        <v>55021</v>
      </c>
    </row>
    <row r="479" spans="1:12" x14ac:dyDescent="0.25">
      <c r="A479">
        <v>1478</v>
      </c>
      <c r="B479" t="s">
        <v>520</v>
      </c>
      <c r="C479">
        <v>278213</v>
      </c>
      <c r="D479">
        <v>5.56</v>
      </c>
      <c r="E479" s="2">
        <v>44147.442048611112</v>
      </c>
      <c r="F479" t="s">
        <v>12887</v>
      </c>
      <c r="G479">
        <v>9828430</v>
      </c>
      <c r="H479" s="6">
        <v>45015.665729108798</v>
      </c>
      <c r="I479" t="str">
        <f t="shared" si="28"/>
        <v>Long Term</v>
      </c>
      <c r="J479">
        <f t="shared" si="29"/>
        <v>9550217</v>
      </c>
      <c r="K479">
        <f t="shared" si="30"/>
        <v>0.1</v>
      </c>
      <c r="L479">
        <f t="shared" si="31"/>
        <v>955021.70000000007</v>
      </c>
    </row>
    <row r="480" spans="1:12" x14ac:dyDescent="0.25">
      <c r="A480">
        <v>1479</v>
      </c>
      <c r="B480" t="s">
        <v>2759</v>
      </c>
      <c r="C480">
        <v>180413</v>
      </c>
      <c r="D480">
        <v>6.15</v>
      </c>
      <c r="E480" s="2">
        <v>44231.416180555563</v>
      </c>
      <c r="F480" t="s">
        <v>12887</v>
      </c>
      <c r="G480">
        <v>530408</v>
      </c>
      <c r="H480" s="6">
        <v>45015.665729108798</v>
      </c>
      <c r="I480" t="str">
        <f t="shared" si="28"/>
        <v>Long Term</v>
      </c>
      <c r="J480">
        <f t="shared" si="29"/>
        <v>349995</v>
      </c>
      <c r="K480">
        <f t="shared" si="30"/>
        <v>0.1</v>
      </c>
      <c r="L480">
        <f t="shared" si="31"/>
        <v>34999.5</v>
      </c>
    </row>
    <row r="481" spans="1:12" x14ac:dyDescent="0.25">
      <c r="A481">
        <v>1480</v>
      </c>
      <c r="B481" t="s">
        <v>1131</v>
      </c>
      <c r="C481">
        <v>583895</v>
      </c>
      <c r="D481">
        <v>6.94</v>
      </c>
      <c r="E481" s="2">
        <v>43757.314629629633</v>
      </c>
      <c r="F481" t="s">
        <v>12883</v>
      </c>
      <c r="G481">
        <v>4834304</v>
      </c>
      <c r="H481" s="6">
        <v>45015.665729108798</v>
      </c>
      <c r="I481" t="str">
        <f t="shared" si="28"/>
        <v>Long Term</v>
      </c>
      <c r="J481">
        <f t="shared" si="29"/>
        <v>4250409</v>
      </c>
      <c r="K481">
        <f t="shared" si="30"/>
        <v>0.1</v>
      </c>
      <c r="L481">
        <f t="shared" si="31"/>
        <v>425040.9</v>
      </c>
    </row>
    <row r="482" spans="1:12" x14ac:dyDescent="0.25">
      <c r="A482">
        <v>1481</v>
      </c>
      <c r="B482" t="s">
        <v>855</v>
      </c>
      <c r="C482">
        <v>361337</v>
      </c>
      <c r="D482">
        <v>7.16</v>
      </c>
      <c r="E482" s="2">
        <v>43921.037881944438</v>
      </c>
      <c r="F482" t="s">
        <v>12884</v>
      </c>
      <c r="G482">
        <v>479243</v>
      </c>
      <c r="H482" s="6">
        <v>45015.665729108798</v>
      </c>
      <c r="I482" t="str">
        <f t="shared" si="28"/>
        <v>Long Term</v>
      </c>
      <c r="J482">
        <f t="shared" si="29"/>
        <v>117906</v>
      </c>
      <c r="K482">
        <f t="shared" si="30"/>
        <v>0.1</v>
      </c>
      <c r="L482">
        <f t="shared" si="31"/>
        <v>11790.6</v>
      </c>
    </row>
    <row r="483" spans="1:12" x14ac:dyDescent="0.25">
      <c r="A483">
        <v>1482</v>
      </c>
      <c r="B483" t="s">
        <v>2062</v>
      </c>
      <c r="C483">
        <v>487757</v>
      </c>
      <c r="D483">
        <v>8.32</v>
      </c>
      <c r="E483" s="2">
        <v>44211.941805555558</v>
      </c>
      <c r="F483" t="s">
        <v>12883</v>
      </c>
      <c r="G483">
        <v>7772890</v>
      </c>
      <c r="H483" s="6">
        <v>45015.665729108798</v>
      </c>
      <c r="I483" t="str">
        <f t="shared" si="28"/>
        <v>Long Term</v>
      </c>
      <c r="J483">
        <f t="shared" si="29"/>
        <v>7285133</v>
      </c>
      <c r="K483">
        <f t="shared" si="30"/>
        <v>0.1</v>
      </c>
      <c r="L483">
        <f t="shared" si="31"/>
        <v>728513.3</v>
      </c>
    </row>
    <row r="484" spans="1:12" x14ac:dyDescent="0.25">
      <c r="A484">
        <v>1483</v>
      </c>
      <c r="B484" t="s">
        <v>2102</v>
      </c>
      <c r="C484">
        <v>827833</v>
      </c>
      <c r="D484">
        <v>5.96</v>
      </c>
      <c r="E484" s="2">
        <v>44342.895474537043</v>
      </c>
      <c r="F484" t="s">
        <v>12887</v>
      </c>
      <c r="G484">
        <v>827865</v>
      </c>
      <c r="H484" s="6">
        <v>45015.665729108798</v>
      </c>
      <c r="I484" t="str">
        <f t="shared" si="28"/>
        <v>Long Term</v>
      </c>
      <c r="J484">
        <f t="shared" si="29"/>
        <v>32</v>
      </c>
      <c r="K484">
        <f t="shared" si="30"/>
        <v>0</v>
      </c>
      <c r="L484">
        <f t="shared" si="31"/>
        <v>0</v>
      </c>
    </row>
    <row r="485" spans="1:12" x14ac:dyDescent="0.25">
      <c r="A485">
        <v>1484</v>
      </c>
      <c r="B485" t="s">
        <v>180</v>
      </c>
      <c r="C485">
        <v>189859</v>
      </c>
      <c r="D485">
        <v>8.32</v>
      </c>
      <c r="E485" s="2">
        <v>43417.750601851847</v>
      </c>
      <c r="F485" t="s">
        <v>12883</v>
      </c>
      <c r="G485">
        <v>4340420</v>
      </c>
      <c r="H485" s="6">
        <v>45015.665729108798</v>
      </c>
      <c r="I485" t="str">
        <f t="shared" si="28"/>
        <v>Long Term</v>
      </c>
      <c r="J485">
        <f t="shared" si="29"/>
        <v>4150561</v>
      </c>
      <c r="K485">
        <f t="shared" si="30"/>
        <v>0.1</v>
      </c>
      <c r="L485">
        <f t="shared" si="31"/>
        <v>415056.10000000003</v>
      </c>
    </row>
    <row r="486" spans="1:12" x14ac:dyDescent="0.25">
      <c r="A486">
        <v>1485</v>
      </c>
      <c r="B486" t="s">
        <v>2759</v>
      </c>
      <c r="C486">
        <v>71414</v>
      </c>
      <c r="D486">
        <v>8.7899999999999991</v>
      </c>
      <c r="E486" s="2">
        <v>43639.123368055552</v>
      </c>
      <c r="F486" t="s">
        <v>12884</v>
      </c>
      <c r="G486">
        <v>1789036</v>
      </c>
      <c r="H486" s="6">
        <v>45015.665729108798</v>
      </c>
      <c r="I486" t="str">
        <f t="shared" si="28"/>
        <v>Long Term</v>
      </c>
      <c r="J486">
        <f t="shared" si="29"/>
        <v>1717622</v>
      </c>
      <c r="K486">
        <f t="shared" si="30"/>
        <v>0.1</v>
      </c>
      <c r="L486">
        <f t="shared" si="31"/>
        <v>171762.2</v>
      </c>
    </row>
    <row r="487" spans="1:12" x14ac:dyDescent="0.25">
      <c r="A487">
        <v>1486</v>
      </c>
      <c r="B487" t="s">
        <v>1095</v>
      </c>
      <c r="C487">
        <v>567093</v>
      </c>
      <c r="D487">
        <v>7.2</v>
      </c>
      <c r="E487" s="2">
        <v>43488.344363425917</v>
      </c>
      <c r="F487" t="s">
        <v>12885</v>
      </c>
      <c r="G487">
        <v>567098</v>
      </c>
      <c r="H487" s="6">
        <v>45015.665729108798</v>
      </c>
      <c r="I487" t="str">
        <f t="shared" si="28"/>
        <v>Long Term</v>
      </c>
      <c r="J487">
        <f t="shared" si="29"/>
        <v>5</v>
      </c>
      <c r="K487">
        <f t="shared" si="30"/>
        <v>0</v>
      </c>
      <c r="L487">
        <f t="shared" si="31"/>
        <v>0</v>
      </c>
    </row>
    <row r="488" spans="1:12" x14ac:dyDescent="0.25">
      <c r="A488">
        <v>1487</v>
      </c>
      <c r="B488" t="s">
        <v>2017</v>
      </c>
      <c r="C488">
        <v>537216</v>
      </c>
      <c r="D488">
        <v>7.12</v>
      </c>
      <c r="E488" s="2">
        <v>43535.145520833343</v>
      </c>
      <c r="F488" t="s">
        <v>12888</v>
      </c>
      <c r="G488">
        <v>727682</v>
      </c>
      <c r="H488" s="6">
        <v>45015.665729108798</v>
      </c>
      <c r="I488" t="str">
        <f t="shared" si="28"/>
        <v>Long Term</v>
      </c>
      <c r="J488">
        <f t="shared" si="29"/>
        <v>190466</v>
      </c>
      <c r="K488">
        <f t="shared" si="30"/>
        <v>0.1</v>
      </c>
      <c r="L488">
        <f t="shared" si="31"/>
        <v>19046.600000000002</v>
      </c>
    </row>
    <row r="489" spans="1:12" x14ac:dyDescent="0.25">
      <c r="A489">
        <v>1488</v>
      </c>
      <c r="B489" t="s">
        <v>1361</v>
      </c>
      <c r="C489">
        <v>211598</v>
      </c>
      <c r="D489">
        <v>6.1</v>
      </c>
      <c r="E489" s="2">
        <v>44547.768055555563</v>
      </c>
      <c r="F489" t="s">
        <v>12888</v>
      </c>
      <c r="G489">
        <v>1224967</v>
      </c>
      <c r="H489" s="6">
        <v>45015.665729108798</v>
      </c>
      <c r="I489" t="str">
        <f t="shared" si="28"/>
        <v>Long Term</v>
      </c>
      <c r="J489">
        <f t="shared" si="29"/>
        <v>1013369</v>
      </c>
      <c r="K489">
        <f t="shared" si="30"/>
        <v>0.1</v>
      </c>
      <c r="L489">
        <f t="shared" si="31"/>
        <v>101336.90000000001</v>
      </c>
    </row>
    <row r="490" spans="1:12" x14ac:dyDescent="0.25">
      <c r="A490">
        <v>1489</v>
      </c>
      <c r="B490" t="s">
        <v>580</v>
      </c>
      <c r="C490">
        <v>427207</v>
      </c>
      <c r="D490">
        <v>7.28</v>
      </c>
      <c r="E490" s="2">
        <v>43453.215092592603</v>
      </c>
      <c r="F490" t="s">
        <v>12885</v>
      </c>
      <c r="G490">
        <v>8946461</v>
      </c>
      <c r="H490" s="6">
        <v>45015.665729108798</v>
      </c>
      <c r="I490" t="str">
        <f t="shared" si="28"/>
        <v>Long Term</v>
      </c>
      <c r="J490">
        <f t="shared" si="29"/>
        <v>8519254</v>
      </c>
      <c r="K490">
        <f t="shared" si="30"/>
        <v>0.1</v>
      </c>
      <c r="L490">
        <f t="shared" si="31"/>
        <v>851925.4</v>
      </c>
    </row>
    <row r="491" spans="1:12" x14ac:dyDescent="0.25">
      <c r="A491">
        <v>1490</v>
      </c>
      <c r="B491" t="s">
        <v>345</v>
      </c>
      <c r="C491">
        <v>260282</v>
      </c>
      <c r="D491">
        <v>7.97</v>
      </c>
      <c r="E491" s="2">
        <v>44096.315567129634</v>
      </c>
      <c r="F491" t="s">
        <v>12887</v>
      </c>
      <c r="G491">
        <v>260305</v>
      </c>
      <c r="H491" s="6">
        <v>45015.665729108798</v>
      </c>
      <c r="I491" t="str">
        <f t="shared" si="28"/>
        <v>Long Term</v>
      </c>
      <c r="J491">
        <f t="shared" si="29"/>
        <v>23</v>
      </c>
      <c r="K491">
        <f t="shared" si="30"/>
        <v>0</v>
      </c>
      <c r="L491">
        <f t="shared" si="31"/>
        <v>0</v>
      </c>
    </row>
    <row r="492" spans="1:12" x14ac:dyDescent="0.25">
      <c r="A492">
        <v>1491</v>
      </c>
      <c r="B492" t="s">
        <v>131</v>
      </c>
      <c r="C492">
        <v>737329</v>
      </c>
      <c r="D492">
        <v>8.5</v>
      </c>
      <c r="E492" s="2">
        <v>43662.34920138889</v>
      </c>
      <c r="F492" t="s">
        <v>12883</v>
      </c>
      <c r="G492">
        <v>9152686</v>
      </c>
      <c r="H492" s="6">
        <v>45015.665729108798</v>
      </c>
      <c r="I492" t="str">
        <f t="shared" si="28"/>
        <v>Long Term</v>
      </c>
      <c r="J492">
        <f t="shared" si="29"/>
        <v>8415357</v>
      </c>
      <c r="K492">
        <f t="shared" si="30"/>
        <v>0.1</v>
      </c>
      <c r="L492">
        <f t="shared" si="31"/>
        <v>841535.70000000007</v>
      </c>
    </row>
    <row r="493" spans="1:12" x14ac:dyDescent="0.25">
      <c r="A493">
        <v>1492</v>
      </c>
      <c r="B493" t="s">
        <v>530</v>
      </c>
      <c r="C493">
        <v>407104</v>
      </c>
      <c r="D493">
        <v>8.7200000000000006</v>
      </c>
      <c r="E493" s="2">
        <v>44925.15221064815</v>
      </c>
      <c r="F493" t="s">
        <v>12883</v>
      </c>
      <c r="G493">
        <v>8731033</v>
      </c>
      <c r="H493" s="6">
        <v>45015.665729108798</v>
      </c>
      <c r="I493" t="str">
        <f t="shared" si="28"/>
        <v>Short Term</v>
      </c>
      <c r="J493">
        <f t="shared" si="29"/>
        <v>8323929</v>
      </c>
      <c r="K493">
        <f t="shared" si="30"/>
        <v>0.15</v>
      </c>
      <c r="L493">
        <f t="shared" si="31"/>
        <v>1248589.3499999999</v>
      </c>
    </row>
    <row r="494" spans="1:12" x14ac:dyDescent="0.25">
      <c r="A494">
        <v>1493</v>
      </c>
      <c r="B494" t="s">
        <v>153</v>
      </c>
      <c r="C494">
        <v>820596</v>
      </c>
      <c r="D494">
        <v>7.54</v>
      </c>
      <c r="E494" s="2">
        <v>44601.639074074083</v>
      </c>
      <c r="F494" t="s">
        <v>12883</v>
      </c>
      <c r="G494">
        <v>8719321</v>
      </c>
      <c r="H494" s="6">
        <v>45015.665729108798</v>
      </c>
      <c r="I494" t="str">
        <f t="shared" si="28"/>
        <v>Long Term</v>
      </c>
      <c r="J494">
        <f t="shared" si="29"/>
        <v>7898725</v>
      </c>
      <c r="K494">
        <f t="shared" si="30"/>
        <v>0.1</v>
      </c>
      <c r="L494">
        <f t="shared" si="31"/>
        <v>789872.5</v>
      </c>
    </row>
    <row r="495" spans="1:12" x14ac:dyDescent="0.25">
      <c r="A495">
        <v>1494</v>
      </c>
      <c r="B495" t="s">
        <v>1156</v>
      </c>
      <c r="C495">
        <v>988831</v>
      </c>
      <c r="D495">
        <v>5.28</v>
      </c>
      <c r="E495" s="2">
        <v>44359.813460648147</v>
      </c>
      <c r="F495" t="s">
        <v>12888</v>
      </c>
      <c r="G495">
        <v>4007281</v>
      </c>
      <c r="H495" s="6">
        <v>45015.665729108798</v>
      </c>
      <c r="I495" t="str">
        <f t="shared" si="28"/>
        <v>Long Term</v>
      </c>
      <c r="J495">
        <f t="shared" si="29"/>
        <v>3018450</v>
      </c>
      <c r="K495">
        <f t="shared" si="30"/>
        <v>0.1</v>
      </c>
      <c r="L495">
        <f t="shared" si="31"/>
        <v>301845</v>
      </c>
    </row>
    <row r="496" spans="1:12" x14ac:dyDescent="0.25">
      <c r="A496">
        <v>1495</v>
      </c>
      <c r="B496" t="s">
        <v>511</v>
      </c>
      <c r="C496">
        <v>767261</v>
      </c>
      <c r="D496">
        <v>8.2899999999999991</v>
      </c>
      <c r="E496" s="2">
        <v>44073.270335648151</v>
      </c>
      <c r="F496" t="s">
        <v>12886</v>
      </c>
      <c r="G496">
        <v>6579501</v>
      </c>
      <c r="H496" s="6">
        <v>45015.665729108798</v>
      </c>
      <c r="I496" t="str">
        <f t="shared" si="28"/>
        <v>Long Term</v>
      </c>
      <c r="J496">
        <f t="shared" si="29"/>
        <v>5812240</v>
      </c>
      <c r="K496">
        <f t="shared" si="30"/>
        <v>0.1</v>
      </c>
      <c r="L496">
        <f t="shared" si="31"/>
        <v>581224</v>
      </c>
    </row>
    <row r="497" spans="1:12" x14ac:dyDescent="0.25">
      <c r="A497">
        <v>1496</v>
      </c>
      <c r="B497" t="s">
        <v>1484</v>
      </c>
      <c r="C497">
        <v>978239</v>
      </c>
      <c r="D497">
        <v>5.97</v>
      </c>
      <c r="E497" s="2">
        <v>44384.221990740742</v>
      </c>
      <c r="F497" t="s">
        <v>12888</v>
      </c>
      <c r="G497">
        <v>2068234</v>
      </c>
      <c r="H497" s="6">
        <v>45015.665729108798</v>
      </c>
      <c r="I497" t="str">
        <f t="shared" si="28"/>
        <v>Long Term</v>
      </c>
      <c r="J497">
        <f t="shared" si="29"/>
        <v>1089995</v>
      </c>
      <c r="K497">
        <f t="shared" si="30"/>
        <v>0.1</v>
      </c>
      <c r="L497">
        <f t="shared" si="31"/>
        <v>108999.5</v>
      </c>
    </row>
    <row r="498" spans="1:12" x14ac:dyDescent="0.25">
      <c r="A498">
        <v>1497</v>
      </c>
      <c r="B498" t="s">
        <v>75</v>
      </c>
      <c r="C498">
        <v>663438</v>
      </c>
      <c r="D498">
        <v>6.28</v>
      </c>
      <c r="E498" s="2">
        <v>44918.709201388891</v>
      </c>
      <c r="F498" t="s">
        <v>12884</v>
      </c>
      <c r="G498">
        <v>8347721</v>
      </c>
      <c r="H498" s="6">
        <v>45015.665729108798</v>
      </c>
      <c r="I498" t="str">
        <f t="shared" si="28"/>
        <v>Short Term</v>
      </c>
      <c r="J498">
        <f t="shared" si="29"/>
        <v>7684283</v>
      </c>
      <c r="K498">
        <f t="shared" si="30"/>
        <v>0.15</v>
      </c>
      <c r="L498">
        <f t="shared" si="31"/>
        <v>1152642.45</v>
      </c>
    </row>
    <row r="499" spans="1:12" x14ac:dyDescent="0.25">
      <c r="A499">
        <v>1498</v>
      </c>
      <c r="B499" t="s">
        <v>359</v>
      </c>
      <c r="C499">
        <v>999323</v>
      </c>
      <c r="D499">
        <v>8.2899999999999991</v>
      </c>
      <c r="E499" s="2">
        <v>44333.609861111108</v>
      </c>
      <c r="F499" t="s">
        <v>12887</v>
      </c>
      <c r="G499">
        <v>4779344</v>
      </c>
      <c r="H499" s="6">
        <v>45015.665729108798</v>
      </c>
      <c r="I499" t="str">
        <f t="shared" si="28"/>
        <v>Long Term</v>
      </c>
      <c r="J499">
        <f t="shared" si="29"/>
        <v>3780021</v>
      </c>
      <c r="K499">
        <f t="shared" si="30"/>
        <v>0.1</v>
      </c>
      <c r="L499">
        <f t="shared" si="31"/>
        <v>378002.10000000003</v>
      </c>
    </row>
    <row r="500" spans="1:12" x14ac:dyDescent="0.25">
      <c r="A500">
        <v>1499</v>
      </c>
      <c r="B500" t="s">
        <v>971</v>
      </c>
      <c r="C500">
        <v>347029</v>
      </c>
      <c r="D500">
        <v>7.89</v>
      </c>
      <c r="E500" s="2">
        <v>44582.192858796298</v>
      </c>
      <c r="F500" t="s">
        <v>12883</v>
      </c>
      <c r="G500">
        <v>750998</v>
      </c>
      <c r="H500" s="6">
        <v>45015.665729108798</v>
      </c>
      <c r="I500" t="str">
        <f t="shared" si="28"/>
        <v>Long Term</v>
      </c>
      <c r="J500">
        <f t="shared" si="29"/>
        <v>403969</v>
      </c>
      <c r="K500">
        <f t="shared" si="30"/>
        <v>0.1</v>
      </c>
      <c r="L500">
        <f t="shared" si="31"/>
        <v>40396.9</v>
      </c>
    </row>
    <row r="501" spans="1:12" x14ac:dyDescent="0.25">
      <c r="A501">
        <v>1500</v>
      </c>
      <c r="B501" t="s">
        <v>848</v>
      </c>
      <c r="C501">
        <v>867816</v>
      </c>
      <c r="D501">
        <v>8.48</v>
      </c>
      <c r="E501" s="2">
        <v>44995.947881944441</v>
      </c>
      <c r="F501" t="s">
        <v>12884</v>
      </c>
      <c r="G501">
        <v>9333174</v>
      </c>
      <c r="H501" s="6">
        <v>45015.665729108798</v>
      </c>
      <c r="I501" t="str">
        <f t="shared" si="28"/>
        <v>Short Term</v>
      </c>
      <c r="J501">
        <f t="shared" si="29"/>
        <v>8465358</v>
      </c>
      <c r="K501">
        <f t="shared" si="30"/>
        <v>0.15</v>
      </c>
      <c r="L501">
        <f t="shared" si="31"/>
        <v>1269803.7</v>
      </c>
    </row>
    <row r="502" spans="1:12" x14ac:dyDescent="0.25">
      <c r="A502">
        <v>1501</v>
      </c>
      <c r="B502" t="s">
        <v>781</v>
      </c>
      <c r="C502">
        <v>466140</v>
      </c>
      <c r="D502">
        <v>5.98</v>
      </c>
      <c r="E502" s="2">
        <v>43546.092986111107</v>
      </c>
      <c r="F502" t="s">
        <v>12884</v>
      </c>
      <c r="G502">
        <v>9614265</v>
      </c>
      <c r="H502" s="6">
        <v>45015.665729108798</v>
      </c>
      <c r="I502" t="str">
        <f t="shared" si="28"/>
        <v>Long Term</v>
      </c>
      <c r="J502">
        <f t="shared" si="29"/>
        <v>9148125</v>
      </c>
      <c r="K502">
        <f t="shared" si="30"/>
        <v>0.1</v>
      </c>
      <c r="L502">
        <f t="shared" si="31"/>
        <v>914812.5</v>
      </c>
    </row>
    <row r="503" spans="1:12" x14ac:dyDescent="0.25">
      <c r="A503">
        <v>1502</v>
      </c>
      <c r="B503" t="s">
        <v>189</v>
      </c>
      <c r="C503">
        <v>262766</v>
      </c>
      <c r="D503">
        <v>8.98</v>
      </c>
      <c r="E503" s="2">
        <v>44766.367766203701</v>
      </c>
      <c r="F503" t="s">
        <v>12883</v>
      </c>
      <c r="G503">
        <v>7997430</v>
      </c>
      <c r="H503" s="6">
        <v>45015.665729108798</v>
      </c>
      <c r="I503" t="str">
        <f t="shared" si="28"/>
        <v>Short Term</v>
      </c>
      <c r="J503">
        <f t="shared" si="29"/>
        <v>7734664</v>
      </c>
      <c r="K503">
        <f t="shared" si="30"/>
        <v>0.15</v>
      </c>
      <c r="L503">
        <f t="shared" si="31"/>
        <v>1160199.5999999999</v>
      </c>
    </row>
    <row r="504" spans="1:12" x14ac:dyDescent="0.25">
      <c r="A504">
        <v>1503</v>
      </c>
      <c r="B504" t="s">
        <v>891</v>
      </c>
      <c r="C504">
        <v>946300</v>
      </c>
      <c r="D504">
        <v>5.75</v>
      </c>
      <c r="E504" s="2">
        <v>44829.646006944437</v>
      </c>
      <c r="F504" t="s">
        <v>12885</v>
      </c>
      <c r="G504">
        <v>5549604</v>
      </c>
      <c r="H504" s="6">
        <v>45015.665729108798</v>
      </c>
      <c r="I504" t="str">
        <f t="shared" si="28"/>
        <v>Short Term</v>
      </c>
      <c r="J504">
        <f t="shared" si="29"/>
        <v>4603304</v>
      </c>
      <c r="K504">
        <f t="shared" si="30"/>
        <v>0.15</v>
      </c>
      <c r="L504">
        <f t="shared" si="31"/>
        <v>690495.6</v>
      </c>
    </row>
    <row r="505" spans="1:12" x14ac:dyDescent="0.25">
      <c r="A505">
        <v>1504</v>
      </c>
      <c r="B505" t="s">
        <v>848</v>
      </c>
      <c r="C505">
        <v>992266</v>
      </c>
      <c r="D505">
        <v>8.99</v>
      </c>
      <c r="E505" s="2">
        <v>43831.758425925917</v>
      </c>
      <c r="F505" t="s">
        <v>12885</v>
      </c>
      <c r="G505">
        <v>9495949</v>
      </c>
      <c r="H505" s="6">
        <v>45015.665729108798</v>
      </c>
      <c r="I505" t="str">
        <f t="shared" si="28"/>
        <v>Long Term</v>
      </c>
      <c r="J505">
        <f t="shared" si="29"/>
        <v>8503683</v>
      </c>
      <c r="K505">
        <f t="shared" si="30"/>
        <v>0.1</v>
      </c>
      <c r="L505">
        <f t="shared" si="31"/>
        <v>850368.3</v>
      </c>
    </row>
    <row r="506" spans="1:12" x14ac:dyDescent="0.25">
      <c r="A506">
        <v>1505</v>
      </c>
      <c r="B506" t="s">
        <v>943</v>
      </c>
      <c r="C506">
        <v>263915</v>
      </c>
      <c r="D506">
        <v>6.11</v>
      </c>
      <c r="E506" s="2">
        <v>44685.795787037037</v>
      </c>
      <c r="F506" t="s">
        <v>12884</v>
      </c>
      <c r="G506">
        <v>3592802</v>
      </c>
      <c r="H506" s="6">
        <v>45015.665729108798</v>
      </c>
      <c r="I506" t="str">
        <f t="shared" si="28"/>
        <v>Short Term</v>
      </c>
      <c r="J506">
        <f t="shared" si="29"/>
        <v>3328887</v>
      </c>
      <c r="K506">
        <f t="shared" si="30"/>
        <v>0.15</v>
      </c>
      <c r="L506">
        <f t="shared" si="31"/>
        <v>499333.05</v>
      </c>
    </row>
    <row r="507" spans="1:12" x14ac:dyDescent="0.25">
      <c r="A507">
        <v>1506</v>
      </c>
      <c r="B507" t="s">
        <v>629</v>
      </c>
      <c r="C507">
        <v>147750</v>
      </c>
      <c r="D507">
        <v>5.46</v>
      </c>
      <c r="E507" s="2">
        <v>43918.256655092591</v>
      </c>
      <c r="F507" t="s">
        <v>12885</v>
      </c>
      <c r="G507">
        <v>4366074</v>
      </c>
      <c r="H507" s="6">
        <v>45015.665729108798</v>
      </c>
      <c r="I507" t="str">
        <f t="shared" si="28"/>
        <v>Long Term</v>
      </c>
      <c r="J507">
        <f t="shared" si="29"/>
        <v>4218324</v>
      </c>
      <c r="K507">
        <f t="shared" si="30"/>
        <v>0.1</v>
      </c>
      <c r="L507">
        <f t="shared" si="31"/>
        <v>421832.4</v>
      </c>
    </row>
    <row r="508" spans="1:12" x14ac:dyDescent="0.25">
      <c r="A508">
        <v>1507</v>
      </c>
      <c r="B508" t="s">
        <v>970</v>
      </c>
      <c r="C508">
        <v>70978</v>
      </c>
      <c r="D508">
        <v>7.84</v>
      </c>
      <c r="E508" s="2">
        <v>44287.605370370373</v>
      </c>
      <c r="F508" t="s">
        <v>12888</v>
      </c>
      <c r="G508">
        <v>506381</v>
      </c>
      <c r="H508" s="6">
        <v>45015.665729108798</v>
      </c>
      <c r="I508" t="str">
        <f t="shared" si="28"/>
        <v>Long Term</v>
      </c>
      <c r="J508">
        <f t="shared" si="29"/>
        <v>435403</v>
      </c>
      <c r="K508">
        <f t="shared" si="30"/>
        <v>0.1</v>
      </c>
      <c r="L508">
        <f t="shared" si="31"/>
        <v>43540.3</v>
      </c>
    </row>
    <row r="509" spans="1:12" x14ac:dyDescent="0.25">
      <c r="A509">
        <v>1508</v>
      </c>
      <c r="B509" t="s">
        <v>370</v>
      </c>
      <c r="C509">
        <v>413423</v>
      </c>
      <c r="D509">
        <v>7.29</v>
      </c>
      <c r="E509" s="2">
        <v>44001.474120370367</v>
      </c>
      <c r="F509" t="s">
        <v>12886</v>
      </c>
      <c r="G509">
        <v>6348774</v>
      </c>
      <c r="H509" s="6">
        <v>45015.665729108798</v>
      </c>
      <c r="I509" t="str">
        <f t="shared" si="28"/>
        <v>Long Term</v>
      </c>
      <c r="J509">
        <f t="shared" si="29"/>
        <v>5935351</v>
      </c>
      <c r="K509">
        <f t="shared" si="30"/>
        <v>0.1</v>
      </c>
      <c r="L509">
        <f t="shared" si="31"/>
        <v>593535.1</v>
      </c>
    </row>
    <row r="510" spans="1:12" x14ac:dyDescent="0.25">
      <c r="A510">
        <v>1509</v>
      </c>
      <c r="B510" t="s">
        <v>668</v>
      </c>
      <c r="C510">
        <v>296355</v>
      </c>
      <c r="D510">
        <v>5.6</v>
      </c>
      <c r="E510" s="2">
        <v>44210.53392361111</v>
      </c>
      <c r="F510" t="s">
        <v>12888</v>
      </c>
      <c r="G510">
        <v>2282311</v>
      </c>
      <c r="H510" s="6">
        <v>45015.665729108798</v>
      </c>
      <c r="I510" t="str">
        <f t="shared" si="28"/>
        <v>Long Term</v>
      </c>
      <c r="J510">
        <f t="shared" si="29"/>
        <v>1985956</v>
      </c>
      <c r="K510">
        <f t="shared" si="30"/>
        <v>0.1</v>
      </c>
      <c r="L510">
        <f t="shared" si="31"/>
        <v>198595.6</v>
      </c>
    </row>
    <row r="511" spans="1:12" x14ac:dyDescent="0.25">
      <c r="A511">
        <v>1510</v>
      </c>
      <c r="B511" t="s">
        <v>746</v>
      </c>
      <c r="C511">
        <v>252631</v>
      </c>
      <c r="D511">
        <v>8.2799999999999994</v>
      </c>
      <c r="E511" s="2">
        <v>43459.756203703713</v>
      </c>
      <c r="F511" t="s">
        <v>12888</v>
      </c>
      <c r="G511">
        <v>4651042</v>
      </c>
      <c r="H511" s="6">
        <v>45015.665729108798</v>
      </c>
      <c r="I511" t="str">
        <f t="shared" si="28"/>
        <v>Long Term</v>
      </c>
      <c r="J511">
        <f t="shared" si="29"/>
        <v>4398411</v>
      </c>
      <c r="K511">
        <f t="shared" si="30"/>
        <v>0.1</v>
      </c>
      <c r="L511">
        <f t="shared" si="31"/>
        <v>439841.10000000003</v>
      </c>
    </row>
    <row r="512" spans="1:12" x14ac:dyDescent="0.25">
      <c r="A512">
        <v>1511</v>
      </c>
      <c r="B512" t="s">
        <v>1104</v>
      </c>
      <c r="C512">
        <v>721345</v>
      </c>
      <c r="D512">
        <v>7.78</v>
      </c>
      <c r="E512" s="2">
        <v>43988.070416666669</v>
      </c>
      <c r="F512" t="s">
        <v>12888</v>
      </c>
      <c r="G512">
        <v>1627147</v>
      </c>
      <c r="H512" s="6">
        <v>45015.665729108798</v>
      </c>
      <c r="I512" t="str">
        <f t="shared" si="28"/>
        <v>Long Term</v>
      </c>
      <c r="J512">
        <f t="shared" si="29"/>
        <v>905802</v>
      </c>
      <c r="K512">
        <f t="shared" si="30"/>
        <v>0.1</v>
      </c>
      <c r="L512">
        <f t="shared" si="31"/>
        <v>90580.200000000012</v>
      </c>
    </row>
    <row r="513" spans="1:12" x14ac:dyDescent="0.25">
      <c r="A513">
        <v>1512</v>
      </c>
      <c r="B513" t="s">
        <v>423</v>
      </c>
      <c r="C513">
        <v>261846</v>
      </c>
      <c r="D513">
        <v>5.17</v>
      </c>
      <c r="E513" s="2">
        <v>44170.12363425926</v>
      </c>
      <c r="F513" t="s">
        <v>12887</v>
      </c>
      <c r="G513">
        <v>7248798</v>
      </c>
      <c r="H513" s="6">
        <v>45015.665729108798</v>
      </c>
      <c r="I513" t="str">
        <f t="shared" si="28"/>
        <v>Long Term</v>
      </c>
      <c r="J513">
        <f t="shared" si="29"/>
        <v>6986952</v>
      </c>
      <c r="K513">
        <f t="shared" si="30"/>
        <v>0.1</v>
      </c>
      <c r="L513">
        <f t="shared" si="31"/>
        <v>698695.20000000007</v>
      </c>
    </row>
    <row r="514" spans="1:12" x14ac:dyDescent="0.25">
      <c r="A514">
        <v>1513</v>
      </c>
      <c r="B514" t="s">
        <v>1237</v>
      </c>
      <c r="C514">
        <v>802084</v>
      </c>
      <c r="D514">
        <v>5.34</v>
      </c>
      <c r="E514" s="2">
        <v>44418.344537037039</v>
      </c>
      <c r="F514" t="s">
        <v>12885</v>
      </c>
      <c r="G514">
        <v>802115</v>
      </c>
      <c r="H514" s="6">
        <v>45015.665729108798</v>
      </c>
      <c r="I514" t="str">
        <f t="shared" si="28"/>
        <v>Long Term</v>
      </c>
      <c r="J514">
        <f t="shared" si="29"/>
        <v>31</v>
      </c>
      <c r="K514">
        <f t="shared" si="30"/>
        <v>0</v>
      </c>
      <c r="L514">
        <f t="shared" si="31"/>
        <v>0</v>
      </c>
    </row>
    <row r="515" spans="1:12" x14ac:dyDescent="0.25">
      <c r="A515">
        <v>1514</v>
      </c>
      <c r="B515" t="s">
        <v>56</v>
      </c>
      <c r="C515">
        <v>220511</v>
      </c>
      <c r="D515">
        <v>7.21</v>
      </c>
      <c r="E515" s="2">
        <v>44403.666388888887</v>
      </c>
      <c r="F515" t="s">
        <v>12885</v>
      </c>
      <c r="G515">
        <v>5677747</v>
      </c>
      <c r="H515" s="6">
        <v>45015.665729108798</v>
      </c>
      <c r="I515" t="str">
        <f t="shared" ref="I515:I578" si="32">IF((H515-E515)&lt;=365,"Short Term","Long Term")</f>
        <v>Long Term</v>
      </c>
      <c r="J515">
        <f t="shared" ref="J515:J578" si="33">G515-C515</f>
        <v>5457236</v>
      </c>
      <c r="K515">
        <f t="shared" ref="K515:K578" si="34">IF(I515="short Term",15%,IF(I515="Long Term",IF(J515&gt;100000,10%,0),0))</f>
        <v>0.1</v>
      </c>
      <c r="L515">
        <f t="shared" ref="L515:L578" si="35">J515*K515</f>
        <v>545723.6</v>
      </c>
    </row>
    <row r="516" spans="1:12" x14ac:dyDescent="0.25">
      <c r="A516">
        <v>1515</v>
      </c>
      <c r="B516" t="s">
        <v>1086</v>
      </c>
      <c r="C516">
        <v>390188</v>
      </c>
      <c r="D516">
        <v>5.7</v>
      </c>
      <c r="E516" s="2">
        <v>44877.335069444453</v>
      </c>
      <c r="F516" t="s">
        <v>12884</v>
      </c>
      <c r="G516">
        <v>9374936</v>
      </c>
      <c r="H516" s="6">
        <v>45015.665729108798</v>
      </c>
      <c r="I516" t="str">
        <f t="shared" si="32"/>
        <v>Short Term</v>
      </c>
      <c r="J516">
        <f t="shared" si="33"/>
        <v>8984748</v>
      </c>
      <c r="K516">
        <f t="shared" si="34"/>
        <v>0.15</v>
      </c>
      <c r="L516">
        <f t="shared" si="35"/>
        <v>1347712.2</v>
      </c>
    </row>
    <row r="517" spans="1:12" x14ac:dyDescent="0.25">
      <c r="A517">
        <v>1516</v>
      </c>
      <c r="B517" t="s">
        <v>1304</v>
      </c>
      <c r="C517">
        <v>917672</v>
      </c>
      <c r="D517">
        <v>8.3699999999999992</v>
      </c>
      <c r="E517" s="2">
        <v>44105.860983796287</v>
      </c>
      <c r="F517" t="s">
        <v>12885</v>
      </c>
      <c r="G517">
        <v>4905415</v>
      </c>
      <c r="H517" s="6">
        <v>45015.665729108798</v>
      </c>
      <c r="I517" t="str">
        <f t="shared" si="32"/>
        <v>Long Term</v>
      </c>
      <c r="J517">
        <f t="shared" si="33"/>
        <v>3987743</v>
      </c>
      <c r="K517">
        <f t="shared" si="34"/>
        <v>0.1</v>
      </c>
      <c r="L517">
        <f t="shared" si="35"/>
        <v>398774.30000000005</v>
      </c>
    </row>
    <row r="518" spans="1:12" x14ac:dyDescent="0.25">
      <c r="A518">
        <v>1517</v>
      </c>
      <c r="B518" t="s">
        <v>707</v>
      </c>
      <c r="C518">
        <v>554650</v>
      </c>
      <c r="D518">
        <v>6.21</v>
      </c>
      <c r="E518" s="2">
        <v>44330.121793981481</v>
      </c>
      <c r="F518" t="s">
        <v>12887</v>
      </c>
      <c r="G518">
        <v>7774206</v>
      </c>
      <c r="H518" s="6">
        <v>45015.665729108798</v>
      </c>
      <c r="I518" t="str">
        <f t="shared" si="32"/>
        <v>Long Term</v>
      </c>
      <c r="J518">
        <f t="shared" si="33"/>
        <v>7219556</v>
      </c>
      <c r="K518">
        <f t="shared" si="34"/>
        <v>0.1</v>
      </c>
      <c r="L518">
        <f t="shared" si="35"/>
        <v>721955.60000000009</v>
      </c>
    </row>
    <row r="519" spans="1:12" x14ac:dyDescent="0.25">
      <c r="A519">
        <v>1518</v>
      </c>
      <c r="B519" t="s">
        <v>903</v>
      </c>
      <c r="C519">
        <v>738427</v>
      </c>
      <c r="D519">
        <v>5.99</v>
      </c>
      <c r="E519" s="2">
        <v>44524.610949074071</v>
      </c>
      <c r="F519" t="s">
        <v>12885</v>
      </c>
      <c r="G519">
        <v>3191989</v>
      </c>
      <c r="H519" s="6">
        <v>45015.665729108798</v>
      </c>
      <c r="I519" t="str">
        <f t="shared" si="32"/>
        <v>Long Term</v>
      </c>
      <c r="J519">
        <f t="shared" si="33"/>
        <v>2453562</v>
      </c>
      <c r="K519">
        <f t="shared" si="34"/>
        <v>0.1</v>
      </c>
      <c r="L519">
        <f t="shared" si="35"/>
        <v>245356.2</v>
      </c>
    </row>
    <row r="520" spans="1:12" x14ac:dyDescent="0.25">
      <c r="A520">
        <v>1519</v>
      </c>
      <c r="B520" t="s">
        <v>2468</v>
      </c>
      <c r="C520">
        <v>770951</v>
      </c>
      <c r="D520">
        <v>6.72</v>
      </c>
      <c r="E520" s="2">
        <v>43582.531655092593</v>
      </c>
      <c r="F520" t="s">
        <v>12887</v>
      </c>
      <c r="G520">
        <v>9968404</v>
      </c>
      <c r="H520" s="6">
        <v>45015.665729108798</v>
      </c>
      <c r="I520" t="str">
        <f t="shared" si="32"/>
        <v>Long Term</v>
      </c>
      <c r="J520">
        <f t="shared" si="33"/>
        <v>9197453</v>
      </c>
      <c r="K520">
        <f t="shared" si="34"/>
        <v>0.1</v>
      </c>
      <c r="L520">
        <f t="shared" si="35"/>
        <v>919745.3</v>
      </c>
    </row>
    <row r="521" spans="1:12" x14ac:dyDescent="0.25">
      <c r="A521">
        <v>1520</v>
      </c>
      <c r="B521" t="s">
        <v>609</v>
      </c>
      <c r="C521">
        <v>136624</v>
      </c>
      <c r="D521">
        <v>5.74</v>
      </c>
      <c r="E521" s="2">
        <v>44559.336539351847</v>
      </c>
      <c r="F521" t="s">
        <v>12885</v>
      </c>
      <c r="G521">
        <v>6534987</v>
      </c>
      <c r="H521" s="6">
        <v>45015.665729108798</v>
      </c>
      <c r="I521" t="str">
        <f t="shared" si="32"/>
        <v>Long Term</v>
      </c>
      <c r="J521">
        <f t="shared" si="33"/>
        <v>6398363</v>
      </c>
      <c r="K521">
        <f t="shared" si="34"/>
        <v>0.1</v>
      </c>
      <c r="L521">
        <f t="shared" si="35"/>
        <v>639836.30000000005</v>
      </c>
    </row>
    <row r="522" spans="1:12" x14ac:dyDescent="0.25">
      <c r="A522">
        <v>1521</v>
      </c>
      <c r="B522" t="s">
        <v>316</v>
      </c>
      <c r="C522">
        <v>440603</v>
      </c>
      <c r="D522">
        <v>7.4</v>
      </c>
      <c r="E522" s="2">
        <v>44770.937465277777</v>
      </c>
      <c r="F522" t="s">
        <v>12885</v>
      </c>
      <c r="G522">
        <v>6100823</v>
      </c>
      <c r="H522" s="6">
        <v>45015.665729108798</v>
      </c>
      <c r="I522" t="str">
        <f t="shared" si="32"/>
        <v>Short Term</v>
      </c>
      <c r="J522">
        <f t="shared" si="33"/>
        <v>5660220</v>
      </c>
      <c r="K522">
        <f t="shared" si="34"/>
        <v>0.15</v>
      </c>
      <c r="L522">
        <f t="shared" si="35"/>
        <v>849033</v>
      </c>
    </row>
    <row r="523" spans="1:12" x14ac:dyDescent="0.25">
      <c r="A523">
        <v>1522</v>
      </c>
      <c r="B523" t="s">
        <v>584</v>
      </c>
      <c r="C523">
        <v>272980</v>
      </c>
      <c r="D523">
        <v>6.27</v>
      </c>
      <c r="E523" s="2">
        <v>44053.48096064815</v>
      </c>
      <c r="F523" t="s">
        <v>12886</v>
      </c>
      <c r="G523">
        <v>7657769</v>
      </c>
      <c r="H523" s="6">
        <v>45015.665729108798</v>
      </c>
      <c r="I523" t="str">
        <f t="shared" si="32"/>
        <v>Long Term</v>
      </c>
      <c r="J523">
        <f t="shared" si="33"/>
        <v>7384789</v>
      </c>
      <c r="K523">
        <f t="shared" si="34"/>
        <v>0.1</v>
      </c>
      <c r="L523">
        <f t="shared" si="35"/>
        <v>738478.9</v>
      </c>
    </row>
    <row r="524" spans="1:12" x14ac:dyDescent="0.25">
      <c r="A524">
        <v>1523</v>
      </c>
      <c r="B524" t="s">
        <v>667</v>
      </c>
      <c r="C524">
        <v>626852</v>
      </c>
      <c r="D524">
        <v>8.91</v>
      </c>
      <c r="E524" s="2">
        <v>43795.297083333331</v>
      </c>
      <c r="F524" t="s">
        <v>12886</v>
      </c>
      <c r="G524">
        <v>626902</v>
      </c>
      <c r="H524" s="6">
        <v>45015.665729108798</v>
      </c>
      <c r="I524" t="str">
        <f t="shared" si="32"/>
        <v>Long Term</v>
      </c>
      <c r="J524">
        <f t="shared" si="33"/>
        <v>50</v>
      </c>
      <c r="K524">
        <f t="shared" si="34"/>
        <v>0</v>
      </c>
      <c r="L524">
        <f t="shared" si="35"/>
        <v>0</v>
      </c>
    </row>
    <row r="525" spans="1:12" x14ac:dyDescent="0.25">
      <c r="A525">
        <v>1524</v>
      </c>
      <c r="B525" t="s">
        <v>470</v>
      </c>
      <c r="C525">
        <v>423530</v>
      </c>
      <c r="D525">
        <v>6.85</v>
      </c>
      <c r="E525" s="2">
        <v>43927.368506944447</v>
      </c>
      <c r="F525" t="s">
        <v>12885</v>
      </c>
      <c r="G525">
        <v>7286011</v>
      </c>
      <c r="H525" s="6">
        <v>45015.665729108798</v>
      </c>
      <c r="I525" t="str">
        <f t="shared" si="32"/>
        <v>Long Term</v>
      </c>
      <c r="J525">
        <f t="shared" si="33"/>
        <v>6862481</v>
      </c>
      <c r="K525">
        <f t="shared" si="34"/>
        <v>0.1</v>
      </c>
      <c r="L525">
        <f t="shared" si="35"/>
        <v>686248.10000000009</v>
      </c>
    </row>
    <row r="526" spans="1:12" x14ac:dyDescent="0.25">
      <c r="A526">
        <v>1525</v>
      </c>
      <c r="B526" t="s">
        <v>296</v>
      </c>
      <c r="C526">
        <v>22686</v>
      </c>
      <c r="D526">
        <v>8.42</v>
      </c>
      <c r="E526" s="2">
        <v>43432.182511574072</v>
      </c>
      <c r="F526" t="s">
        <v>12886</v>
      </c>
      <c r="G526">
        <v>5954483</v>
      </c>
      <c r="H526" s="6">
        <v>45015.665729108798</v>
      </c>
      <c r="I526" t="str">
        <f t="shared" si="32"/>
        <v>Long Term</v>
      </c>
      <c r="J526">
        <f t="shared" si="33"/>
        <v>5931797</v>
      </c>
      <c r="K526">
        <f t="shared" si="34"/>
        <v>0.1</v>
      </c>
      <c r="L526">
        <f t="shared" si="35"/>
        <v>593179.70000000007</v>
      </c>
    </row>
    <row r="527" spans="1:12" x14ac:dyDescent="0.25">
      <c r="A527">
        <v>1526</v>
      </c>
      <c r="B527" t="s">
        <v>196</v>
      </c>
      <c r="C527">
        <v>834524</v>
      </c>
      <c r="D527">
        <v>8.4499999999999993</v>
      </c>
      <c r="E527" s="2">
        <v>43621.806527777779</v>
      </c>
      <c r="F527" t="s">
        <v>12883</v>
      </c>
      <c r="G527">
        <v>2313504</v>
      </c>
      <c r="H527" s="6">
        <v>45015.665729108798</v>
      </c>
      <c r="I527" t="str">
        <f t="shared" si="32"/>
        <v>Long Term</v>
      </c>
      <c r="J527">
        <f t="shared" si="33"/>
        <v>1478980</v>
      </c>
      <c r="K527">
        <f t="shared" si="34"/>
        <v>0.1</v>
      </c>
      <c r="L527">
        <f t="shared" si="35"/>
        <v>147898</v>
      </c>
    </row>
    <row r="528" spans="1:12" x14ac:dyDescent="0.25">
      <c r="A528">
        <v>1527</v>
      </c>
      <c r="B528" t="s">
        <v>912</v>
      </c>
      <c r="C528">
        <v>182716</v>
      </c>
      <c r="D528">
        <v>6.13</v>
      </c>
      <c r="E528" s="2">
        <v>44295.756840277783</v>
      </c>
      <c r="F528" t="s">
        <v>12886</v>
      </c>
      <c r="G528">
        <v>9916024</v>
      </c>
      <c r="H528" s="6">
        <v>45015.665729108798</v>
      </c>
      <c r="I528" t="str">
        <f t="shared" si="32"/>
        <v>Long Term</v>
      </c>
      <c r="J528">
        <f t="shared" si="33"/>
        <v>9733308</v>
      </c>
      <c r="K528">
        <f t="shared" si="34"/>
        <v>0.1</v>
      </c>
      <c r="L528">
        <f t="shared" si="35"/>
        <v>973330.8</v>
      </c>
    </row>
    <row r="529" spans="1:12" x14ac:dyDescent="0.25">
      <c r="A529">
        <v>1528</v>
      </c>
      <c r="B529" t="s">
        <v>153</v>
      </c>
      <c r="C529">
        <v>670519</v>
      </c>
      <c r="D529">
        <v>5.92</v>
      </c>
      <c r="E529" s="2">
        <v>43370.169953703713</v>
      </c>
      <c r="F529" t="s">
        <v>12884</v>
      </c>
      <c r="G529">
        <v>9021157</v>
      </c>
      <c r="H529" s="6">
        <v>45015.665729108798</v>
      </c>
      <c r="I529" t="str">
        <f t="shared" si="32"/>
        <v>Long Term</v>
      </c>
      <c r="J529">
        <f t="shared" si="33"/>
        <v>8350638</v>
      </c>
      <c r="K529">
        <f t="shared" si="34"/>
        <v>0.1</v>
      </c>
      <c r="L529">
        <f t="shared" si="35"/>
        <v>835063.8</v>
      </c>
    </row>
    <row r="530" spans="1:12" x14ac:dyDescent="0.25">
      <c r="A530">
        <v>1529</v>
      </c>
      <c r="B530" t="s">
        <v>769</v>
      </c>
      <c r="C530">
        <v>711388</v>
      </c>
      <c r="D530">
        <v>5.99</v>
      </c>
      <c r="E530" s="2">
        <v>43415.293530092589</v>
      </c>
      <c r="F530" t="s">
        <v>12885</v>
      </c>
      <c r="G530">
        <v>4997105</v>
      </c>
      <c r="H530" s="6">
        <v>45015.665729108798</v>
      </c>
      <c r="I530" t="str">
        <f t="shared" si="32"/>
        <v>Long Term</v>
      </c>
      <c r="J530">
        <f t="shared" si="33"/>
        <v>4285717</v>
      </c>
      <c r="K530">
        <f t="shared" si="34"/>
        <v>0.1</v>
      </c>
      <c r="L530">
        <f t="shared" si="35"/>
        <v>428571.7</v>
      </c>
    </row>
    <row r="531" spans="1:12" x14ac:dyDescent="0.25">
      <c r="A531">
        <v>1530</v>
      </c>
      <c r="B531" t="s">
        <v>353</v>
      </c>
      <c r="C531">
        <v>761243</v>
      </c>
      <c r="D531">
        <v>6.5</v>
      </c>
      <c r="E531" s="2">
        <v>44997.806666666656</v>
      </c>
      <c r="F531" t="s">
        <v>12888</v>
      </c>
      <c r="G531">
        <v>5638645</v>
      </c>
      <c r="H531" s="6">
        <v>45015.665729108798</v>
      </c>
      <c r="I531" t="str">
        <f t="shared" si="32"/>
        <v>Short Term</v>
      </c>
      <c r="J531">
        <f t="shared" si="33"/>
        <v>4877402</v>
      </c>
      <c r="K531">
        <f t="shared" si="34"/>
        <v>0.15</v>
      </c>
      <c r="L531">
        <f t="shared" si="35"/>
        <v>731610.29999999993</v>
      </c>
    </row>
    <row r="532" spans="1:12" x14ac:dyDescent="0.25">
      <c r="A532">
        <v>1531</v>
      </c>
      <c r="B532" t="s">
        <v>403</v>
      </c>
      <c r="C532">
        <v>891057</v>
      </c>
      <c r="D532">
        <v>5.48</v>
      </c>
      <c r="E532" s="2">
        <v>43603.492314814823</v>
      </c>
      <c r="F532" t="s">
        <v>12886</v>
      </c>
      <c r="G532">
        <v>900706</v>
      </c>
      <c r="H532" s="6">
        <v>45015.665729108798</v>
      </c>
      <c r="I532" t="str">
        <f t="shared" si="32"/>
        <v>Long Term</v>
      </c>
      <c r="J532">
        <f t="shared" si="33"/>
        <v>9649</v>
      </c>
      <c r="K532">
        <f t="shared" si="34"/>
        <v>0</v>
      </c>
      <c r="L532">
        <f t="shared" si="35"/>
        <v>0</v>
      </c>
    </row>
    <row r="533" spans="1:12" x14ac:dyDescent="0.25">
      <c r="A533">
        <v>1532</v>
      </c>
      <c r="B533" t="s">
        <v>736</v>
      </c>
      <c r="C533">
        <v>434608</v>
      </c>
      <c r="D533">
        <v>5.3</v>
      </c>
      <c r="E533" s="2">
        <v>43732.140069444453</v>
      </c>
      <c r="F533" t="s">
        <v>12885</v>
      </c>
      <c r="G533">
        <v>7928856</v>
      </c>
      <c r="H533" s="6">
        <v>45015.665729108798</v>
      </c>
      <c r="I533" t="str">
        <f t="shared" si="32"/>
        <v>Long Term</v>
      </c>
      <c r="J533">
        <f t="shared" si="33"/>
        <v>7494248</v>
      </c>
      <c r="K533">
        <f t="shared" si="34"/>
        <v>0.1</v>
      </c>
      <c r="L533">
        <f t="shared" si="35"/>
        <v>749424.8</v>
      </c>
    </row>
    <row r="534" spans="1:12" x14ac:dyDescent="0.25">
      <c r="A534">
        <v>1533</v>
      </c>
      <c r="B534" t="s">
        <v>1314</v>
      </c>
      <c r="C534">
        <v>179946</v>
      </c>
      <c r="D534">
        <v>6.84</v>
      </c>
      <c r="E534" s="2">
        <v>43958.709120370368</v>
      </c>
      <c r="F534" t="s">
        <v>12887</v>
      </c>
      <c r="G534">
        <v>4841291</v>
      </c>
      <c r="H534" s="6">
        <v>45015.665729108798</v>
      </c>
      <c r="I534" t="str">
        <f t="shared" si="32"/>
        <v>Long Term</v>
      </c>
      <c r="J534">
        <f t="shared" si="33"/>
        <v>4661345</v>
      </c>
      <c r="K534">
        <f t="shared" si="34"/>
        <v>0.1</v>
      </c>
      <c r="L534">
        <f t="shared" si="35"/>
        <v>466134.5</v>
      </c>
    </row>
    <row r="535" spans="1:12" x14ac:dyDescent="0.25">
      <c r="A535">
        <v>1534</v>
      </c>
      <c r="B535" t="s">
        <v>370</v>
      </c>
      <c r="C535">
        <v>350957</v>
      </c>
      <c r="D535">
        <v>6.28</v>
      </c>
      <c r="E535" s="2">
        <v>43839.339525462958</v>
      </c>
      <c r="F535" t="s">
        <v>12883</v>
      </c>
      <c r="G535">
        <v>9774311</v>
      </c>
      <c r="H535" s="6">
        <v>45015.665729108798</v>
      </c>
      <c r="I535" t="str">
        <f t="shared" si="32"/>
        <v>Long Term</v>
      </c>
      <c r="J535">
        <f t="shared" si="33"/>
        <v>9423354</v>
      </c>
      <c r="K535">
        <f t="shared" si="34"/>
        <v>0.1</v>
      </c>
      <c r="L535">
        <f t="shared" si="35"/>
        <v>942335.4</v>
      </c>
    </row>
    <row r="536" spans="1:12" x14ac:dyDescent="0.25">
      <c r="A536">
        <v>1535</v>
      </c>
      <c r="B536" t="s">
        <v>1004</v>
      </c>
      <c r="C536">
        <v>319920</v>
      </c>
      <c r="D536">
        <v>8.4</v>
      </c>
      <c r="E536" s="2">
        <v>44155.444351851853</v>
      </c>
      <c r="F536" t="s">
        <v>12884</v>
      </c>
      <c r="G536">
        <v>4885687</v>
      </c>
      <c r="H536" s="6">
        <v>45015.665729108798</v>
      </c>
      <c r="I536" t="str">
        <f t="shared" si="32"/>
        <v>Long Term</v>
      </c>
      <c r="J536">
        <f t="shared" si="33"/>
        <v>4565767</v>
      </c>
      <c r="K536">
        <f t="shared" si="34"/>
        <v>0.1</v>
      </c>
      <c r="L536">
        <f t="shared" si="35"/>
        <v>456576.7</v>
      </c>
    </row>
    <row r="537" spans="1:12" x14ac:dyDescent="0.25">
      <c r="A537">
        <v>1536</v>
      </c>
      <c r="B537" t="s">
        <v>1188</v>
      </c>
      <c r="C537">
        <v>115424</v>
      </c>
      <c r="D537">
        <v>6.17</v>
      </c>
      <c r="E537" s="2">
        <v>43453.048576388886</v>
      </c>
      <c r="F537" t="s">
        <v>12883</v>
      </c>
      <c r="G537">
        <v>1183207</v>
      </c>
      <c r="H537" s="6">
        <v>45015.665729108798</v>
      </c>
      <c r="I537" t="str">
        <f t="shared" si="32"/>
        <v>Long Term</v>
      </c>
      <c r="J537">
        <f t="shared" si="33"/>
        <v>1067783</v>
      </c>
      <c r="K537">
        <f t="shared" si="34"/>
        <v>0.1</v>
      </c>
      <c r="L537">
        <f t="shared" si="35"/>
        <v>106778.3</v>
      </c>
    </row>
    <row r="538" spans="1:12" x14ac:dyDescent="0.25">
      <c r="A538">
        <v>1537</v>
      </c>
      <c r="B538" t="s">
        <v>1691</v>
      </c>
      <c r="C538">
        <v>928386</v>
      </c>
      <c r="D538">
        <v>7.65</v>
      </c>
      <c r="E538" s="2">
        <v>43751.222731481481</v>
      </c>
      <c r="F538" t="s">
        <v>12885</v>
      </c>
      <c r="G538">
        <v>1900573</v>
      </c>
      <c r="H538" s="6">
        <v>45015.665729108798</v>
      </c>
      <c r="I538" t="str">
        <f t="shared" si="32"/>
        <v>Long Term</v>
      </c>
      <c r="J538">
        <f t="shared" si="33"/>
        <v>972187</v>
      </c>
      <c r="K538">
        <f t="shared" si="34"/>
        <v>0.1</v>
      </c>
      <c r="L538">
        <f t="shared" si="35"/>
        <v>97218.700000000012</v>
      </c>
    </row>
    <row r="539" spans="1:12" x14ac:dyDescent="0.25">
      <c r="A539">
        <v>1538</v>
      </c>
      <c r="B539" t="s">
        <v>1088</v>
      </c>
      <c r="C539">
        <v>183672</v>
      </c>
      <c r="D539">
        <v>7.1</v>
      </c>
      <c r="E539" s="2">
        <v>43402.757210648153</v>
      </c>
      <c r="F539" t="s">
        <v>12883</v>
      </c>
      <c r="G539">
        <v>9560455</v>
      </c>
      <c r="H539" s="6">
        <v>45015.665729108798</v>
      </c>
      <c r="I539" t="str">
        <f t="shared" si="32"/>
        <v>Long Term</v>
      </c>
      <c r="J539">
        <f t="shared" si="33"/>
        <v>9376783</v>
      </c>
      <c r="K539">
        <f t="shared" si="34"/>
        <v>0.1</v>
      </c>
      <c r="L539">
        <f t="shared" si="35"/>
        <v>937678.3</v>
      </c>
    </row>
    <row r="540" spans="1:12" x14ac:dyDescent="0.25">
      <c r="A540">
        <v>1539</v>
      </c>
      <c r="B540" t="s">
        <v>1141</v>
      </c>
      <c r="C540">
        <v>303597</v>
      </c>
      <c r="D540">
        <v>6.53</v>
      </c>
      <c r="E540" s="2">
        <v>43808.024942129632</v>
      </c>
      <c r="F540" t="s">
        <v>12886</v>
      </c>
      <c r="G540">
        <v>3604027</v>
      </c>
      <c r="H540" s="6">
        <v>45015.665729108798</v>
      </c>
      <c r="I540" t="str">
        <f t="shared" si="32"/>
        <v>Long Term</v>
      </c>
      <c r="J540">
        <f t="shared" si="33"/>
        <v>3300430</v>
      </c>
      <c r="K540">
        <f t="shared" si="34"/>
        <v>0.1</v>
      </c>
      <c r="L540">
        <f t="shared" si="35"/>
        <v>330043</v>
      </c>
    </row>
    <row r="541" spans="1:12" x14ac:dyDescent="0.25">
      <c r="A541">
        <v>1540</v>
      </c>
      <c r="B541" t="s">
        <v>849</v>
      </c>
      <c r="C541">
        <v>103214</v>
      </c>
      <c r="D541">
        <v>5.33</v>
      </c>
      <c r="E541" s="2">
        <v>43626.542881944442</v>
      </c>
      <c r="F541" t="s">
        <v>12883</v>
      </c>
      <c r="G541">
        <v>5717776</v>
      </c>
      <c r="H541" s="6">
        <v>45015.665729108798</v>
      </c>
      <c r="I541" t="str">
        <f t="shared" si="32"/>
        <v>Long Term</v>
      </c>
      <c r="J541">
        <f t="shared" si="33"/>
        <v>5614562</v>
      </c>
      <c r="K541">
        <f t="shared" si="34"/>
        <v>0.1</v>
      </c>
      <c r="L541">
        <f t="shared" si="35"/>
        <v>561456.20000000007</v>
      </c>
    </row>
    <row r="542" spans="1:12" x14ac:dyDescent="0.25">
      <c r="A542">
        <v>1541</v>
      </c>
      <c r="B542" t="s">
        <v>991</v>
      </c>
      <c r="C542">
        <v>767911</v>
      </c>
      <c r="D542">
        <v>5.5</v>
      </c>
      <c r="E542" s="2">
        <v>43848.32435185185</v>
      </c>
      <c r="F542" t="s">
        <v>12886</v>
      </c>
      <c r="G542">
        <v>4152267</v>
      </c>
      <c r="H542" s="6">
        <v>45015.665729108798</v>
      </c>
      <c r="I542" t="str">
        <f t="shared" si="32"/>
        <v>Long Term</v>
      </c>
      <c r="J542">
        <f t="shared" si="33"/>
        <v>3384356</v>
      </c>
      <c r="K542">
        <f t="shared" si="34"/>
        <v>0.1</v>
      </c>
      <c r="L542">
        <f t="shared" si="35"/>
        <v>338435.60000000003</v>
      </c>
    </row>
    <row r="543" spans="1:12" x14ac:dyDescent="0.25">
      <c r="A543">
        <v>1542</v>
      </c>
      <c r="B543" t="s">
        <v>209</v>
      </c>
      <c r="C543">
        <v>828941</v>
      </c>
      <c r="D543">
        <v>5.91</v>
      </c>
      <c r="E543" s="2">
        <v>43554.66679398148</v>
      </c>
      <c r="F543" t="s">
        <v>12887</v>
      </c>
      <c r="G543">
        <v>6313379</v>
      </c>
      <c r="H543" s="6">
        <v>45015.665729108798</v>
      </c>
      <c r="I543" t="str">
        <f t="shared" si="32"/>
        <v>Long Term</v>
      </c>
      <c r="J543">
        <f t="shared" si="33"/>
        <v>5484438</v>
      </c>
      <c r="K543">
        <f t="shared" si="34"/>
        <v>0.1</v>
      </c>
      <c r="L543">
        <f t="shared" si="35"/>
        <v>548443.80000000005</v>
      </c>
    </row>
    <row r="544" spans="1:12" x14ac:dyDescent="0.25">
      <c r="A544">
        <v>1543</v>
      </c>
      <c r="B544" t="s">
        <v>288</v>
      </c>
      <c r="C544">
        <v>450812</v>
      </c>
      <c r="D544">
        <v>5.6</v>
      </c>
      <c r="E544" s="2">
        <v>44856.158506944441</v>
      </c>
      <c r="F544" t="s">
        <v>12883</v>
      </c>
      <c r="G544">
        <v>9312158</v>
      </c>
      <c r="H544" s="6">
        <v>45015.665729108798</v>
      </c>
      <c r="I544" t="str">
        <f t="shared" si="32"/>
        <v>Short Term</v>
      </c>
      <c r="J544">
        <f t="shared" si="33"/>
        <v>8861346</v>
      </c>
      <c r="K544">
        <f t="shared" si="34"/>
        <v>0.15</v>
      </c>
      <c r="L544">
        <f t="shared" si="35"/>
        <v>1329201.8999999999</v>
      </c>
    </row>
    <row r="545" spans="1:12" x14ac:dyDescent="0.25">
      <c r="A545">
        <v>1544</v>
      </c>
      <c r="B545" t="s">
        <v>797</v>
      </c>
      <c r="C545">
        <v>860086</v>
      </c>
      <c r="D545">
        <v>8.84</v>
      </c>
      <c r="E545" s="2">
        <v>44099.981747685182</v>
      </c>
      <c r="F545" t="s">
        <v>12888</v>
      </c>
      <c r="G545">
        <v>860119</v>
      </c>
      <c r="H545" s="6">
        <v>45015.665729108798</v>
      </c>
      <c r="I545" t="str">
        <f t="shared" si="32"/>
        <v>Long Term</v>
      </c>
      <c r="J545">
        <f t="shared" si="33"/>
        <v>33</v>
      </c>
      <c r="K545">
        <f t="shared" si="34"/>
        <v>0</v>
      </c>
      <c r="L545">
        <f t="shared" si="35"/>
        <v>0</v>
      </c>
    </row>
    <row r="546" spans="1:12" x14ac:dyDescent="0.25">
      <c r="A546">
        <v>1545</v>
      </c>
      <c r="B546" t="s">
        <v>341</v>
      </c>
      <c r="C546">
        <v>636667</v>
      </c>
      <c r="D546">
        <v>8.67</v>
      </c>
      <c r="E546" s="2">
        <v>43992.33662037037</v>
      </c>
      <c r="F546" t="s">
        <v>12886</v>
      </c>
      <c r="G546">
        <v>3114097</v>
      </c>
      <c r="H546" s="6">
        <v>45015.665729108798</v>
      </c>
      <c r="I546" t="str">
        <f t="shared" si="32"/>
        <v>Long Term</v>
      </c>
      <c r="J546">
        <f t="shared" si="33"/>
        <v>2477430</v>
      </c>
      <c r="K546">
        <f t="shared" si="34"/>
        <v>0.1</v>
      </c>
      <c r="L546">
        <f t="shared" si="35"/>
        <v>247743</v>
      </c>
    </row>
    <row r="547" spans="1:12" x14ac:dyDescent="0.25">
      <c r="A547">
        <v>1546</v>
      </c>
      <c r="B547" t="s">
        <v>1274</v>
      </c>
      <c r="C547">
        <v>673802</v>
      </c>
      <c r="D547">
        <v>8.1</v>
      </c>
      <c r="E547" s="2">
        <v>44698.219895833332</v>
      </c>
      <c r="F547" t="s">
        <v>12884</v>
      </c>
      <c r="G547">
        <v>4527130</v>
      </c>
      <c r="H547" s="6">
        <v>45015.665729108798</v>
      </c>
      <c r="I547" t="str">
        <f t="shared" si="32"/>
        <v>Short Term</v>
      </c>
      <c r="J547">
        <f t="shared" si="33"/>
        <v>3853328</v>
      </c>
      <c r="K547">
        <f t="shared" si="34"/>
        <v>0.15</v>
      </c>
      <c r="L547">
        <f t="shared" si="35"/>
        <v>577999.19999999995</v>
      </c>
    </row>
    <row r="548" spans="1:12" x14ac:dyDescent="0.25">
      <c r="A548">
        <v>1547</v>
      </c>
      <c r="B548" t="s">
        <v>1285</v>
      </c>
      <c r="C548">
        <v>231405</v>
      </c>
      <c r="D548">
        <v>6.41</v>
      </c>
      <c r="E548" s="2">
        <v>43481.076296296298</v>
      </c>
      <c r="F548" t="s">
        <v>12886</v>
      </c>
      <c r="G548">
        <v>1483721</v>
      </c>
      <c r="H548" s="6">
        <v>45015.665729108798</v>
      </c>
      <c r="I548" t="str">
        <f t="shared" si="32"/>
        <v>Long Term</v>
      </c>
      <c r="J548">
        <f t="shared" si="33"/>
        <v>1252316</v>
      </c>
      <c r="K548">
        <f t="shared" si="34"/>
        <v>0.1</v>
      </c>
      <c r="L548">
        <f t="shared" si="35"/>
        <v>125231.6</v>
      </c>
    </row>
    <row r="549" spans="1:12" x14ac:dyDescent="0.25">
      <c r="A549">
        <v>1548</v>
      </c>
      <c r="B549" t="s">
        <v>1049</v>
      </c>
      <c r="C549">
        <v>212004</v>
      </c>
      <c r="D549">
        <v>6.31</v>
      </c>
      <c r="E549" s="2">
        <v>44857.429375</v>
      </c>
      <c r="F549" t="s">
        <v>12883</v>
      </c>
      <c r="G549">
        <v>1932218</v>
      </c>
      <c r="H549" s="6">
        <v>45015.665729108798</v>
      </c>
      <c r="I549" t="str">
        <f t="shared" si="32"/>
        <v>Short Term</v>
      </c>
      <c r="J549">
        <f t="shared" si="33"/>
        <v>1720214</v>
      </c>
      <c r="K549">
        <f t="shared" si="34"/>
        <v>0.15</v>
      </c>
      <c r="L549">
        <f t="shared" si="35"/>
        <v>258032.09999999998</v>
      </c>
    </row>
    <row r="550" spans="1:12" x14ac:dyDescent="0.25">
      <c r="A550">
        <v>1549</v>
      </c>
      <c r="B550" t="s">
        <v>397</v>
      </c>
      <c r="C550">
        <v>860519</v>
      </c>
      <c r="D550">
        <v>5.46</v>
      </c>
      <c r="E550" s="2">
        <v>43730.022476851853</v>
      </c>
      <c r="F550" t="s">
        <v>12886</v>
      </c>
      <c r="G550">
        <v>3755313</v>
      </c>
      <c r="H550" s="6">
        <v>45015.665729108798</v>
      </c>
      <c r="I550" t="str">
        <f t="shared" si="32"/>
        <v>Long Term</v>
      </c>
      <c r="J550">
        <f t="shared" si="33"/>
        <v>2894794</v>
      </c>
      <c r="K550">
        <f t="shared" si="34"/>
        <v>0.1</v>
      </c>
      <c r="L550">
        <f t="shared" si="35"/>
        <v>289479.40000000002</v>
      </c>
    </row>
    <row r="551" spans="1:12" x14ac:dyDescent="0.25">
      <c r="A551">
        <v>1550</v>
      </c>
      <c r="B551" t="s">
        <v>689</v>
      </c>
      <c r="C551">
        <v>821710</v>
      </c>
      <c r="D551">
        <v>8.32</v>
      </c>
      <c r="E551" s="2">
        <v>43960.98883101852</v>
      </c>
      <c r="F551" t="s">
        <v>12888</v>
      </c>
      <c r="G551">
        <v>7908089</v>
      </c>
      <c r="H551" s="6">
        <v>45015.665729108798</v>
      </c>
      <c r="I551" t="str">
        <f t="shared" si="32"/>
        <v>Long Term</v>
      </c>
      <c r="J551">
        <f t="shared" si="33"/>
        <v>7086379</v>
      </c>
      <c r="K551">
        <f t="shared" si="34"/>
        <v>0.1</v>
      </c>
      <c r="L551">
        <f t="shared" si="35"/>
        <v>708637.9</v>
      </c>
    </row>
    <row r="552" spans="1:12" x14ac:dyDescent="0.25">
      <c r="A552">
        <v>1551</v>
      </c>
      <c r="B552" t="s">
        <v>1314</v>
      </c>
      <c r="C552">
        <v>23757</v>
      </c>
      <c r="D552">
        <v>8.16</v>
      </c>
      <c r="E552" s="2">
        <v>43935.181041666663</v>
      </c>
      <c r="F552" t="s">
        <v>12886</v>
      </c>
      <c r="G552">
        <v>5193479</v>
      </c>
      <c r="H552" s="6">
        <v>45015.665729108798</v>
      </c>
      <c r="I552" t="str">
        <f t="shared" si="32"/>
        <v>Long Term</v>
      </c>
      <c r="J552">
        <f t="shared" si="33"/>
        <v>5169722</v>
      </c>
      <c r="K552">
        <f t="shared" si="34"/>
        <v>0.1</v>
      </c>
      <c r="L552">
        <f t="shared" si="35"/>
        <v>516972.2</v>
      </c>
    </row>
    <row r="553" spans="1:12" x14ac:dyDescent="0.25">
      <c r="A553">
        <v>1552</v>
      </c>
      <c r="B553" t="s">
        <v>821</v>
      </c>
      <c r="C553">
        <v>379736</v>
      </c>
      <c r="D553">
        <v>5.14</v>
      </c>
      <c r="E553" s="2">
        <v>43550.926400462973</v>
      </c>
      <c r="F553" t="s">
        <v>12885</v>
      </c>
      <c r="G553">
        <v>383664</v>
      </c>
      <c r="H553" s="6">
        <v>45015.665729108798</v>
      </c>
      <c r="I553" t="str">
        <f t="shared" si="32"/>
        <v>Long Term</v>
      </c>
      <c r="J553">
        <f t="shared" si="33"/>
        <v>3928</v>
      </c>
      <c r="K553">
        <f t="shared" si="34"/>
        <v>0</v>
      </c>
      <c r="L553">
        <f t="shared" si="35"/>
        <v>0</v>
      </c>
    </row>
    <row r="554" spans="1:12" x14ac:dyDescent="0.25">
      <c r="A554">
        <v>1553</v>
      </c>
      <c r="B554" t="s">
        <v>827</v>
      </c>
      <c r="C554">
        <v>221562</v>
      </c>
      <c r="D554">
        <v>7.89</v>
      </c>
      <c r="E554" s="2">
        <v>43918.548194444447</v>
      </c>
      <c r="F554" t="s">
        <v>12888</v>
      </c>
      <c r="G554">
        <v>8860733</v>
      </c>
      <c r="H554" s="6">
        <v>45015.665729108798</v>
      </c>
      <c r="I554" t="str">
        <f t="shared" si="32"/>
        <v>Long Term</v>
      </c>
      <c r="J554">
        <f t="shared" si="33"/>
        <v>8639171</v>
      </c>
      <c r="K554">
        <f t="shared" si="34"/>
        <v>0.1</v>
      </c>
      <c r="L554">
        <f t="shared" si="35"/>
        <v>863917.10000000009</v>
      </c>
    </row>
    <row r="555" spans="1:12" x14ac:dyDescent="0.25">
      <c r="A555">
        <v>1554</v>
      </c>
      <c r="B555" t="s">
        <v>436</v>
      </c>
      <c r="C555">
        <v>453766</v>
      </c>
      <c r="D555">
        <v>8.4600000000000009</v>
      </c>
      <c r="E555" s="2">
        <v>43720.954247685193</v>
      </c>
      <c r="F555" t="s">
        <v>12888</v>
      </c>
      <c r="G555">
        <v>7481317</v>
      </c>
      <c r="H555" s="6">
        <v>45015.665729108798</v>
      </c>
      <c r="I555" t="str">
        <f t="shared" si="32"/>
        <v>Long Term</v>
      </c>
      <c r="J555">
        <f t="shared" si="33"/>
        <v>7027551</v>
      </c>
      <c r="K555">
        <f t="shared" si="34"/>
        <v>0.1</v>
      </c>
      <c r="L555">
        <f t="shared" si="35"/>
        <v>702755.10000000009</v>
      </c>
    </row>
    <row r="556" spans="1:12" x14ac:dyDescent="0.25">
      <c r="A556">
        <v>1555</v>
      </c>
      <c r="B556" t="s">
        <v>1026</v>
      </c>
      <c r="C556">
        <v>799165</v>
      </c>
      <c r="D556">
        <v>6.59</v>
      </c>
      <c r="E556" s="2">
        <v>44094.886041666658</v>
      </c>
      <c r="F556" t="s">
        <v>12887</v>
      </c>
      <c r="G556">
        <v>799207</v>
      </c>
      <c r="H556" s="6">
        <v>45015.665729108798</v>
      </c>
      <c r="I556" t="str">
        <f t="shared" si="32"/>
        <v>Long Term</v>
      </c>
      <c r="J556">
        <f t="shared" si="33"/>
        <v>42</v>
      </c>
      <c r="K556">
        <f t="shared" si="34"/>
        <v>0</v>
      </c>
      <c r="L556">
        <f t="shared" si="35"/>
        <v>0</v>
      </c>
    </row>
    <row r="557" spans="1:12" x14ac:dyDescent="0.25">
      <c r="A557">
        <v>1556</v>
      </c>
      <c r="B557" t="s">
        <v>1192</v>
      </c>
      <c r="C557">
        <v>370158</v>
      </c>
      <c r="D557">
        <v>7.65</v>
      </c>
      <c r="E557" s="2">
        <v>43995.132430555554</v>
      </c>
      <c r="F557" t="s">
        <v>12886</v>
      </c>
      <c r="G557">
        <v>8789606</v>
      </c>
      <c r="H557" s="6">
        <v>45015.665729108798</v>
      </c>
      <c r="I557" t="str">
        <f t="shared" si="32"/>
        <v>Long Term</v>
      </c>
      <c r="J557">
        <f t="shared" si="33"/>
        <v>8419448</v>
      </c>
      <c r="K557">
        <f t="shared" si="34"/>
        <v>0.1</v>
      </c>
      <c r="L557">
        <f t="shared" si="35"/>
        <v>841944.8</v>
      </c>
    </row>
    <row r="558" spans="1:12" x14ac:dyDescent="0.25">
      <c r="A558">
        <v>1557</v>
      </c>
      <c r="B558" t="s">
        <v>344</v>
      </c>
      <c r="C558">
        <v>130753</v>
      </c>
      <c r="D558">
        <v>7.26</v>
      </c>
      <c r="E558" s="2">
        <v>43641.246064814812</v>
      </c>
      <c r="F558" t="s">
        <v>12887</v>
      </c>
      <c r="G558">
        <v>4039262</v>
      </c>
      <c r="H558" s="6">
        <v>45015.665729108798</v>
      </c>
      <c r="I558" t="str">
        <f t="shared" si="32"/>
        <v>Long Term</v>
      </c>
      <c r="J558">
        <f t="shared" si="33"/>
        <v>3908509</v>
      </c>
      <c r="K558">
        <f t="shared" si="34"/>
        <v>0.1</v>
      </c>
      <c r="L558">
        <f t="shared" si="35"/>
        <v>390850.9</v>
      </c>
    </row>
    <row r="559" spans="1:12" x14ac:dyDescent="0.25">
      <c r="A559">
        <v>1558</v>
      </c>
      <c r="B559" t="s">
        <v>719</v>
      </c>
      <c r="C559">
        <v>452303</v>
      </c>
      <c r="D559">
        <v>5.92</v>
      </c>
      <c r="E559" s="2">
        <v>43468.716666666667</v>
      </c>
      <c r="F559" t="s">
        <v>12885</v>
      </c>
      <c r="G559">
        <v>4079128</v>
      </c>
      <c r="H559" s="6">
        <v>45015.665729108798</v>
      </c>
      <c r="I559" t="str">
        <f t="shared" si="32"/>
        <v>Long Term</v>
      </c>
      <c r="J559">
        <f t="shared" si="33"/>
        <v>3626825</v>
      </c>
      <c r="K559">
        <f t="shared" si="34"/>
        <v>0.1</v>
      </c>
      <c r="L559">
        <f t="shared" si="35"/>
        <v>362682.5</v>
      </c>
    </row>
    <row r="560" spans="1:12" x14ac:dyDescent="0.25">
      <c r="A560">
        <v>1559</v>
      </c>
      <c r="B560" t="s">
        <v>1163</v>
      </c>
      <c r="C560">
        <v>367514</v>
      </c>
      <c r="D560">
        <v>6.2</v>
      </c>
      <c r="E560" s="2">
        <v>43551.714259259257</v>
      </c>
      <c r="F560" t="s">
        <v>12888</v>
      </c>
      <c r="G560">
        <v>8603253</v>
      </c>
      <c r="H560" s="6">
        <v>45015.665729108798</v>
      </c>
      <c r="I560" t="str">
        <f t="shared" si="32"/>
        <v>Long Term</v>
      </c>
      <c r="J560">
        <f t="shared" si="33"/>
        <v>8235739</v>
      </c>
      <c r="K560">
        <f t="shared" si="34"/>
        <v>0.1</v>
      </c>
      <c r="L560">
        <f t="shared" si="35"/>
        <v>823573.9</v>
      </c>
    </row>
    <row r="561" spans="1:12" x14ac:dyDescent="0.25">
      <c r="A561">
        <v>1560</v>
      </c>
      <c r="B561" t="s">
        <v>759</v>
      </c>
      <c r="C561">
        <v>945371</v>
      </c>
      <c r="D561">
        <v>6.7</v>
      </c>
      <c r="E561" s="2">
        <v>44379.866643518522</v>
      </c>
      <c r="F561" t="s">
        <v>12883</v>
      </c>
      <c r="G561">
        <v>4143907</v>
      </c>
      <c r="H561" s="6">
        <v>45015.665729108798</v>
      </c>
      <c r="I561" t="str">
        <f t="shared" si="32"/>
        <v>Long Term</v>
      </c>
      <c r="J561">
        <f t="shared" si="33"/>
        <v>3198536</v>
      </c>
      <c r="K561">
        <f t="shared" si="34"/>
        <v>0.1</v>
      </c>
      <c r="L561">
        <f t="shared" si="35"/>
        <v>319853.60000000003</v>
      </c>
    </row>
    <row r="562" spans="1:12" x14ac:dyDescent="0.25">
      <c r="A562">
        <v>1561</v>
      </c>
      <c r="B562" t="s">
        <v>589</v>
      </c>
      <c r="C562">
        <v>924898</v>
      </c>
      <c r="D562">
        <v>6.81</v>
      </c>
      <c r="E562" s="2">
        <v>44318.9846875</v>
      </c>
      <c r="F562" t="s">
        <v>12885</v>
      </c>
      <c r="G562">
        <v>4038942</v>
      </c>
      <c r="H562" s="6">
        <v>45015.665729108798</v>
      </c>
      <c r="I562" t="str">
        <f t="shared" si="32"/>
        <v>Long Term</v>
      </c>
      <c r="J562">
        <f t="shared" si="33"/>
        <v>3114044</v>
      </c>
      <c r="K562">
        <f t="shared" si="34"/>
        <v>0.1</v>
      </c>
      <c r="L562">
        <f t="shared" si="35"/>
        <v>311404.40000000002</v>
      </c>
    </row>
    <row r="563" spans="1:12" x14ac:dyDescent="0.25">
      <c r="A563">
        <v>1562</v>
      </c>
      <c r="B563" t="s">
        <v>1195</v>
      </c>
      <c r="C563">
        <v>337645</v>
      </c>
      <c r="D563">
        <v>7.1</v>
      </c>
      <c r="E563" s="2">
        <v>44573.155636574083</v>
      </c>
      <c r="F563" t="s">
        <v>12886</v>
      </c>
      <c r="G563">
        <v>9053383</v>
      </c>
      <c r="H563" s="6">
        <v>45015.665729108798</v>
      </c>
      <c r="I563" t="str">
        <f t="shared" si="32"/>
        <v>Long Term</v>
      </c>
      <c r="J563">
        <f t="shared" si="33"/>
        <v>8715738</v>
      </c>
      <c r="K563">
        <f t="shared" si="34"/>
        <v>0.1</v>
      </c>
      <c r="L563">
        <f t="shared" si="35"/>
        <v>871573.8</v>
      </c>
    </row>
    <row r="564" spans="1:12" x14ac:dyDescent="0.25">
      <c r="A564">
        <v>1563</v>
      </c>
      <c r="B564" t="s">
        <v>2908</v>
      </c>
      <c r="C564">
        <v>516594</v>
      </c>
      <c r="D564">
        <v>5.17</v>
      </c>
      <c r="E564" s="2">
        <v>43702.769953703697</v>
      </c>
      <c r="F564" t="s">
        <v>12887</v>
      </c>
      <c r="G564">
        <v>3847192</v>
      </c>
      <c r="H564" s="6">
        <v>45015.665729108798</v>
      </c>
      <c r="I564" t="str">
        <f t="shared" si="32"/>
        <v>Long Term</v>
      </c>
      <c r="J564">
        <f t="shared" si="33"/>
        <v>3330598</v>
      </c>
      <c r="K564">
        <f t="shared" si="34"/>
        <v>0.1</v>
      </c>
      <c r="L564">
        <f t="shared" si="35"/>
        <v>333059.80000000005</v>
      </c>
    </row>
    <row r="565" spans="1:12" x14ac:dyDescent="0.25">
      <c r="A565">
        <v>1564</v>
      </c>
      <c r="B565" t="s">
        <v>1169</v>
      </c>
      <c r="C565">
        <v>327292</v>
      </c>
      <c r="D565">
        <v>6.85</v>
      </c>
      <c r="E565" s="2">
        <v>43810.205358796287</v>
      </c>
      <c r="F565" t="s">
        <v>12886</v>
      </c>
      <c r="G565">
        <v>9691995</v>
      </c>
      <c r="H565" s="6">
        <v>45015.665729108798</v>
      </c>
      <c r="I565" t="str">
        <f t="shared" si="32"/>
        <v>Long Term</v>
      </c>
      <c r="J565">
        <f t="shared" si="33"/>
        <v>9364703</v>
      </c>
      <c r="K565">
        <f t="shared" si="34"/>
        <v>0.1</v>
      </c>
      <c r="L565">
        <f t="shared" si="35"/>
        <v>936470.3</v>
      </c>
    </row>
    <row r="566" spans="1:12" x14ac:dyDescent="0.25">
      <c r="A566">
        <v>1565</v>
      </c>
      <c r="B566" t="s">
        <v>792</v>
      </c>
      <c r="C566">
        <v>287763</v>
      </c>
      <c r="D566">
        <v>6.4</v>
      </c>
      <c r="E566" s="2">
        <v>43386.848993055559</v>
      </c>
      <c r="F566" t="s">
        <v>12883</v>
      </c>
      <c r="G566">
        <v>3173663</v>
      </c>
      <c r="H566" s="6">
        <v>45015.665729108798</v>
      </c>
      <c r="I566" t="str">
        <f t="shared" si="32"/>
        <v>Long Term</v>
      </c>
      <c r="J566">
        <f t="shared" si="33"/>
        <v>2885900</v>
      </c>
      <c r="K566">
        <f t="shared" si="34"/>
        <v>0.1</v>
      </c>
      <c r="L566">
        <f t="shared" si="35"/>
        <v>288590</v>
      </c>
    </row>
    <row r="567" spans="1:12" x14ac:dyDescent="0.25">
      <c r="A567">
        <v>1566</v>
      </c>
      <c r="B567" t="s">
        <v>1183</v>
      </c>
      <c r="C567">
        <v>757625</v>
      </c>
      <c r="D567">
        <v>5.71</v>
      </c>
      <c r="E567" s="2">
        <v>43483.395115740743</v>
      </c>
      <c r="F567" t="s">
        <v>12887</v>
      </c>
      <c r="G567">
        <v>8628266</v>
      </c>
      <c r="H567" s="6">
        <v>45015.665729108798</v>
      </c>
      <c r="I567" t="str">
        <f t="shared" si="32"/>
        <v>Long Term</v>
      </c>
      <c r="J567">
        <f t="shared" si="33"/>
        <v>7870641</v>
      </c>
      <c r="K567">
        <f t="shared" si="34"/>
        <v>0.1</v>
      </c>
      <c r="L567">
        <f t="shared" si="35"/>
        <v>787064.10000000009</v>
      </c>
    </row>
    <row r="568" spans="1:12" x14ac:dyDescent="0.25">
      <c r="A568">
        <v>1567</v>
      </c>
      <c r="B568" t="s">
        <v>910</v>
      </c>
      <c r="C568">
        <v>945595</v>
      </c>
      <c r="D568">
        <v>7.61</v>
      </c>
      <c r="E568" s="2">
        <v>43561.422974537039</v>
      </c>
      <c r="F568" t="s">
        <v>12883</v>
      </c>
      <c r="G568">
        <v>945607</v>
      </c>
      <c r="H568" s="6">
        <v>45015.665729108798</v>
      </c>
      <c r="I568" t="str">
        <f t="shared" si="32"/>
        <v>Long Term</v>
      </c>
      <c r="J568">
        <f t="shared" si="33"/>
        <v>12</v>
      </c>
      <c r="K568">
        <f t="shared" si="34"/>
        <v>0</v>
      </c>
      <c r="L568">
        <f t="shared" si="35"/>
        <v>0</v>
      </c>
    </row>
    <row r="569" spans="1:12" x14ac:dyDescent="0.25">
      <c r="A569">
        <v>1568</v>
      </c>
      <c r="B569" t="s">
        <v>836</v>
      </c>
      <c r="C569">
        <v>330106</v>
      </c>
      <c r="D569">
        <v>7.8</v>
      </c>
      <c r="E569" s="2">
        <v>43678.785266203697</v>
      </c>
      <c r="F569" t="s">
        <v>12883</v>
      </c>
      <c r="G569">
        <v>7745345</v>
      </c>
      <c r="H569" s="6">
        <v>45015.665729108798</v>
      </c>
      <c r="I569" t="str">
        <f t="shared" si="32"/>
        <v>Long Term</v>
      </c>
      <c r="J569">
        <f t="shared" si="33"/>
        <v>7415239</v>
      </c>
      <c r="K569">
        <f t="shared" si="34"/>
        <v>0.1</v>
      </c>
      <c r="L569">
        <f t="shared" si="35"/>
        <v>741523.9</v>
      </c>
    </row>
    <row r="570" spans="1:12" x14ac:dyDescent="0.25">
      <c r="A570">
        <v>1569</v>
      </c>
      <c r="B570" t="s">
        <v>826</v>
      </c>
      <c r="C570">
        <v>97604</v>
      </c>
      <c r="D570">
        <v>6.85</v>
      </c>
      <c r="E570" s="2">
        <v>44511.264745370368</v>
      </c>
      <c r="F570" t="s">
        <v>12884</v>
      </c>
      <c r="G570">
        <v>7120972</v>
      </c>
      <c r="H570" s="6">
        <v>45015.665729108798</v>
      </c>
      <c r="I570" t="str">
        <f t="shared" si="32"/>
        <v>Long Term</v>
      </c>
      <c r="J570">
        <f t="shared" si="33"/>
        <v>7023368</v>
      </c>
      <c r="K570">
        <f t="shared" si="34"/>
        <v>0.1</v>
      </c>
      <c r="L570">
        <f t="shared" si="35"/>
        <v>702336.8</v>
      </c>
    </row>
    <row r="571" spans="1:12" x14ac:dyDescent="0.25">
      <c r="A571">
        <v>1570</v>
      </c>
      <c r="B571" t="s">
        <v>1164</v>
      </c>
      <c r="C571">
        <v>979601</v>
      </c>
      <c r="D571">
        <v>6.22</v>
      </c>
      <c r="E571" s="2">
        <v>43420.459606481483</v>
      </c>
      <c r="F571" t="s">
        <v>12887</v>
      </c>
      <c r="G571">
        <v>5641274</v>
      </c>
      <c r="H571" s="6">
        <v>45015.665729108798</v>
      </c>
      <c r="I571" t="str">
        <f t="shared" si="32"/>
        <v>Long Term</v>
      </c>
      <c r="J571">
        <f t="shared" si="33"/>
        <v>4661673</v>
      </c>
      <c r="K571">
        <f t="shared" si="34"/>
        <v>0.1</v>
      </c>
      <c r="L571">
        <f t="shared" si="35"/>
        <v>466167.30000000005</v>
      </c>
    </row>
    <row r="572" spans="1:12" x14ac:dyDescent="0.25">
      <c r="A572">
        <v>1571</v>
      </c>
      <c r="B572" t="s">
        <v>589</v>
      </c>
      <c r="C572">
        <v>928653</v>
      </c>
      <c r="D572">
        <v>6.31</v>
      </c>
      <c r="E572" s="2">
        <v>44204.318807870368</v>
      </c>
      <c r="F572" t="s">
        <v>12883</v>
      </c>
      <c r="G572">
        <v>5424268</v>
      </c>
      <c r="H572" s="6">
        <v>45015.665729108798</v>
      </c>
      <c r="I572" t="str">
        <f t="shared" si="32"/>
        <v>Long Term</v>
      </c>
      <c r="J572">
        <f t="shared" si="33"/>
        <v>4495615</v>
      </c>
      <c r="K572">
        <f t="shared" si="34"/>
        <v>0.1</v>
      </c>
      <c r="L572">
        <f t="shared" si="35"/>
        <v>449561.5</v>
      </c>
    </row>
    <row r="573" spans="1:12" x14ac:dyDescent="0.25">
      <c r="A573">
        <v>1572</v>
      </c>
      <c r="B573" t="s">
        <v>747</v>
      </c>
      <c r="C573">
        <v>800375</v>
      </c>
      <c r="D573">
        <v>7.32</v>
      </c>
      <c r="E573" s="2">
        <v>44517.272719907407</v>
      </c>
      <c r="F573" t="s">
        <v>12884</v>
      </c>
      <c r="G573">
        <v>6270532</v>
      </c>
      <c r="H573" s="6">
        <v>45015.665729108798</v>
      </c>
      <c r="I573" t="str">
        <f t="shared" si="32"/>
        <v>Long Term</v>
      </c>
      <c r="J573">
        <f t="shared" si="33"/>
        <v>5470157</v>
      </c>
      <c r="K573">
        <f t="shared" si="34"/>
        <v>0.1</v>
      </c>
      <c r="L573">
        <f t="shared" si="35"/>
        <v>547015.70000000007</v>
      </c>
    </row>
    <row r="574" spans="1:12" x14ac:dyDescent="0.25">
      <c r="A574">
        <v>1573</v>
      </c>
      <c r="B574" t="s">
        <v>771</v>
      </c>
      <c r="C574">
        <v>335449</v>
      </c>
      <c r="D574">
        <v>8.18</v>
      </c>
      <c r="E574" s="2">
        <v>44366.658113425918</v>
      </c>
      <c r="F574" t="s">
        <v>12888</v>
      </c>
      <c r="G574">
        <v>2573627</v>
      </c>
      <c r="H574" s="6">
        <v>45015.665729108798</v>
      </c>
      <c r="I574" t="str">
        <f t="shared" si="32"/>
        <v>Long Term</v>
      </c>
      <c r="J574">
        <f t="shared" si="33"/>
        <v>2238178</v>
      </c>
      <c r="K574">
        <f t="shared" si="34"/>
        <v>0.1</v>
      </c>
      <c r="L574">
        <f t="shared" si="35"/>
        <v>223817.80000000002</v>
      </c>
    </row>
    <row r="575" spans="1:12" x14ac:dyDescent="0.25">
      <c r="A575">
        <v>1574</v>
      </c>
      <c r="B575" t="s">
        <v>1052</v>
      </c>
      <c r="C575">
        <v>24600</v>
      </c>
      <c r="D575">
        <v>8.26</v>
      </c>
      <c r="E575" s="2">
        <v>43505.067835648151</v>
      </c>
      <c r="F575" t="s">
        <v>12885</v>
      </c>
      <c r="G575">
        <v>413597</v>
      </c>
      <c r="H575" s="6">
        <v>45015.665729108798</v>
      </c>
      <c r="I575" t="str">
        <f t="shared" si="32"/>
        <v>Long Term</v>
      </c>
      <c r="J575">
        <f t="shared" si="33"/>
        <v>388997</v>
      </c>
      <c r="K575">
        <f t="shared" si="34"/>
        <v>0.1</v>
      </c>
      <c r="L575">
        <f t="shared" si="35"/>
        <v>38899.700000000004</v>
      </c>
    </row>
    <row r="576" spans="1:12" x14ac:dyDescent="0.25">
      <c r="A576">
        <v>1575</v>
      </c>
      <c r="B576" t="s">
        <v>1066</v>
      </c>
      <c r="C576">
        <v>166332</v>
      </c>
      <c r="D576">
        <v>5.93</v>
      </c>
      <c r="E576" s="2">
        <v>43396.36142361111</v>
      </c>
      <c r="F576" t="s">
        <v>12886</v>
      </c>
      <c r="G576">
        <v>8732445</v>
      </c>
      <c r="H576" s="6">
        <v>45015.665729108798</v>
      </c>
      <c r="I576" t="str">
        <f t="shared" si="32"/>
        <v>Long Term</v>
      </c>
      <c r="J576">
        <f t="shared" si="33"/>
        <v>8566113</v>
      </c>
      <c r="K576">
        <f t="shared" si="34"/>
        <v>0.1</v>
      </c>
      <c r="L576">
        <f t="shared" si="35"/>
        <v>856611.3</v>
      </c>
    </row>
    <row r="577" spans="1:12" x14ac:dyDescent="0.25">
      <c r="A577">
        <v>1576</v>
      </c>
      <c r="B577" t="s">
        <v>319</v>
      </c>
      <c r="C577">
        <v>734251</v>
      </c>
      <c r="D577">
        <v>5.44</v>
      </c>
      <c r="E577" s="2">
        <v>44456.466909722221</v>
      </c>
      <c r="F577" t="s">
        <v>12887</v>
      </c>
      <c r="G577">
        <v>8675349</v>
      </c>
      <c r="H577" s="6">
        <v>45015.665729108798</v>
      </c>
      <c r="I577" t="str">
        <f t="shared" si="32"/>
        <v>Long Term</v>
      </c>
      <c r="J577">
        <f t="shared" si="33"/>
        <v>7941098</v>
      </c>
      <c r="K577">
        <f t="shared" si="34"/>
        <v>0.1</v>
      </c>
      <c r="L577">
        <f t="shared" si="35"/>
        <v>794109.8</v>
      </c>
    </row>
    <row r="578" spans="1:12" x14ac:dyDescent="0.25">
      <c r="A578">
        <v>1577</v>
      </c>
      <c r="B578" t="s">
        <v>1004</v>
      </c>
      <c r="C578">
        <v>910447</v>
      </c>
      <c r="D578">
        <v>8.6300000000000008</v>
      </c>
      <c r="E578" s="2">
        <v>43729.436608796299</v>
      </c>
      <c r="F578" t="s">
        <v>12883</v>
      </c>
      <c r="G578">
        <v>6877439</v>
      </c>
      <c r="H578" s="6">
        <v>45015.665729108798</v>
      </c>
      <c r="I578" t="str">
        <f t="shared" si="32"/>
        <v>Long Term</v>
      </c>
      <c r="J578">
        <f t="shared" si="33"/>
        <v>5966992</v>
      </c>
      <c r="K578">
        <f t="shared" si="34"/>
        <v>0.1</v>
      </c>
      <c r="L578">
        <f t="shared" si="35"/>
        <v>596699.20000000007</v>
      </c>
    </row>
    <row r="579" spans="1:12" x14ac:dyDescent="0.25">
      <c r="A579">
        <v>1578</v>
      </c>
      <c r="B579" t="s">
        <v>2759</v>
      </c>
      <c r="C579">
        <v>767366</v>
      </c>
      <c r="D579">
        <v>5.17</v>
      </c>
      <c r="E579" s="2">
        <v>43643.917812500003</v>
      </c>
      <c r="F579" t="s">
        <v>12887</v>
      </c>
      <c r="G579">
        <v>2350027</v>
      </c>
      <c r="H579" s="6">
        <v>45015.665729108798</v>
      </c>
      <c r="I579" t="str">
        <f t="shared" ref="I579:I642" si="36">IF((H579-E579)&lt;=365,"Short Term","Long Term")</f>
        <v>Long Term</v>
      </c>
      <c r="J579">
        <f t="shared" ref="J579:J642" si="37">G579-C579</f>
        <v>1582661</v>
      </c>
      <c r="K579">
        <f t="shared" ref="K579:K642" si="38">IF(I579="short Term",15%,IF(I579="Long Term",IF(J579&gt;100000,10%,0),0))</f>
        <v>0.1</v>
      </c>
      <c r="L579">
        <f t="shared" ref="L579:L642" si="39">J579*K579</f>
        <v>158266.1</v>
      </c>
    </row>
    <row r="580" spans="1:12" x14ac:dyDescent="0.25">
      <c r="A580">
        <v>1579</v>
      </c>
      <c r="B580" t="s">
        <v>1214</v>
      </c>
      <c r="C580">
        <v>394727</v>
      </c>
      <c r="D580">
        <v>5.84</v>
      </c>
      <c r="E580" s="2">
        <v>44774.496168981481</v>
      </c>
      <c r="F580" t="s">
        <v>12888</v>
      </c>
      <c r="G580">
        <v>4121546</v>
      </c>
      <c r="H580" s="6">
        <v>45015.665729108798</v>
      </c>
      <c r="I580" t="str">
        <f t="shared" si="36"/>
        <v>Short Term</v>
      </c>
      <c r="J580">
        <f t="shared" si="37"/>
        <v>3726819</v>
      </c>
      <c r="K580">
        <f t="shared" si="38"/>
        <v>0.15</v>
      </c>
      <c r="L580">
        <f t="shared" si="39"/>
        <v>559022.85</v>
      </c>
    </row>
    <row r="581" spans="1:12" x14ac:dyDescent="0.25">
      <c r="A581">
        <v>1580</v>
      </c>
      <c r="B581" t="s">
        <v>1142</v>
      </c>
      <c r="C581">
        <v>928382</v>
      </c>
      <c r="D581">
        <v>6.64</v>
      </c>
      <c r="E581" s="2">
        <v>43860.162974537037</v>
      </c>
      <c r="F581" t="s">
        <v>12887</v>
      </c>
      <c r="G581">
        <v>9792834</v>
      </c>
      <c r="H581" s="6">
        <v>45015.665729108798</v>
      </c>
      <c r="I581" t="str">
        <f t="shared" si="36"/>
        <v>Long Term</v>
      </c>
      <c r="J581">
        <f t="shared" si="37"/>
        <v>8864452</v>
      </c>
      <c r="K581">
        <f t="shared" si="38"/>
        <v>0.1</v>
      </c>
      <c r="L581">
        <f t="shared" si="39"/>
        <v>886445.20000000007</v>
      </c>
    </row>
    <row r="582" spans="1:12" x14ac:dyDescent="0.25">
      <c r="A582">
        <v>1581</v>
      </c>
      <c r="B582" t="s">
        <v>1155</v>
      </c>
      <c r="C582">
        <v>216967</v>
      </c>
      <c r="D582">
        <v>7.75</v>
      </c>
      <c r="E582" s="2">
        <v>43809.258506944447</v>
      </c>
      <c r="F582" t="s">
        <v>12884</v>
      </c>
      <c r="G582">
        <v>1470414</v>
      </c>
      <c r="H582" s="6">
        <v>45015.665729108798</v>
      </c>
      <c r="I582" t="str">
        <f t="shared" si="36"/>
        <v>Long Term</v>
      </c>
      <c r="J582">
        <f t="shared" si="37"/>
        <v>1253447</v>
      </c>
      <c r="K582">
        <f t="shared" si="38"/>
        <v>0.1</v>
      </c>
      <c r="L582">
        <f t="shared" si="39"/>
        <v>125344.70000000001</v>
      </c>
    </row>
    <row r="583" spans="1:12" x14ac:dyDescent="0.25">
      <c r="A583">
        <v>1582</v>
      </c>
      <c r="B583" t="s">
        <v>1120</v>
      </c>
      <c r="C583">
        <v>975112</v>
      </c>
      <c r="D583">
        <v>5.88</v>
      </c>
      <c r="E583" s="2">
        <v>44847.585173611107</v>
      </c>
      <c r="F583" t="s">
        <v>12888</v>
      </c>
      <c r="G583">
        <v>8486268</v>
      </c>
      <c r="H583" s="6">
        <v>45015.665729108798</v>
      </c>
      <c r="I583" t="str">
        <f t="shared" si="36"/>
        <v>Short Term</v>
      </c>
      <c r="J583">
        <f t="shared" si="37"/>
        <v>7511156</v>
      </c>
      <c r="K583">
        <f t="shared" si="38"/>
        <v>0.15</v>
      </c>
      <c r="L583">
        <f t="shared" si="39"/>
        <v>1126673.3999999999</v>
      </c>
    </row>
    <row r="584" spans="1:12" x14ac:dyDescent="0.25">
      <c r="A584">
        <v>1583</v>
      </c>
      <c r="B584" t="s">
        <v>147</v>
      </c>
      <c r="C584">
        <v>389765</v>
      </c>
      <c r="D584">
        <v>5.94</v>
      </c>
      <c r="E584" s="2">
        <v>44429.559247685182</v>
      </c>
      <c r="F584" t="s">
        <v>12883</v>
      </c>
      <c r="G584">
        <v>8015497</v>
      </c>
      <c r="H584" s="6">
        <v>45015.665729108798</v>
      </c>
      <c r="I584" t="str">
        <f t="shared" si="36"/>
        <v>Long Term</v>
      </c>
      <c r="J584">
        <f t="shared" si="37"/>
        <v>7625732</v>
      </c>
      <c r="K584">
        <f t="shared" si="38"/>
        <v>0.1</v>
      </c>
      <c r="L584">
        <f t="shared" si="39"/>
        <v>762573.20000000007</v>
      </c>
    </row>
    <row r="585" spans="1:12" x14ac:dyDescent="0.25">
      <c r="A585">
        <v>1584</v>
      </c>
      <c r="B585" t="s">
        <v>1083</v>
      </c>
      <c r="C585">
        <v>128214</v>
      </c>
      <c r="D585">
        <v>5.45</v>
      </c>
      <c r="E585" s="2">
        <v>44168.614618055559</v>
      </c>
      <c r="F585" t="s">
        <v>12884</v>
      </c>
      <c r="G585">
        <v>2329956</v>
      </c>
      <c r="H585" s="6">
        <v>45015.665729108798</v>
      </c>
      <c r="I585" t="str">
        <f t="shared" si="36"/>
        <v>Long Term</v>
      </c>
      <c r="J585">
        <f t="shared" si="37"/>
        <v>2201742</v>
      </c>
      <c r="K585">
        <f t="shared" si="38"/>
        <v>0.1</v>
      </c>
      <c r="L585">
        <f t="shared" si="39"/>
        <v>220174.2</v>
      </c>
    </row>
    <row r="586" spans="1:12" x14ac:dyDescent="0.25">
      <c r="A586">
        <v>1585</v>
      </c>
      <c r="B586" t="s">
        <v>1058</v>
      </c>
      <c r="C586">
        <v>186311</v>
      </c>
      <c r="D586">
        <v>7.14</v>
      </c>
      <c r="E586" s="2">
        <v>43777.399421296293</v>
      </c>
      <c r="F586" t="s">
        <v>12888</v>
      </c>
      <c r="G586">
        <v>3586675</v>
      </c>
      <c r="H586" s="6">
        <v>45015.665729108798</v>
      </c>
      <c r="I586" t="str">
        <f t="shared" si="36"/>
        <v>Long Term</v>
      </c>
      <c r="J586">
        <f t="shared" si="37"/>
        <v>3400364</v>
      </c>
      <c r="K586">
        <f t="shared" si="38"/>
        <v>0.1</v>
      </c>
      <c r="L586">
        <f t="shared" si="39"/>
        <v>340036.4</v>
      </c>
    </row>
    <row r="587" spans="1:12" x14ac:dyDescent="0.25">
      <c r="A587">
        <v>1586</v>
      </c>
      <c r="B587" t="s">
        <v>508</v>
      </c>
      <c r="C587">
        <v>610395</v>
      </c>
      <c r="D587">
        <v>7.61</v>
      </c>
      <c r="E587" s="2">
        <v>44329.929270833331</v>
      </c>
      <c r="F587" t="s">
        <v>12884</v>
      </c>
      <c r="G587">
        <v>4583089</v>
      </c>
      <c r="H587" s="6">
        <v>45015.665729108798</v>
      </c>
      <c r="I587" t="str">
        <f t="shared" si="36"/>
        <v>Long Term</v>
      </c>
      <c r="J587">
        <f t="shared" si="37"/>
        <v>3972694</v>
      </c>
      <c r="K587">
        <f t="shared" si="38"/>
        <v>0.1</v>
      </c>
      <c r="L587">
        <f t="shared" si="39"/>
        <v>397269.4</v>
      </c>
    </row>
    <row r="588" spans="1:12" x14ac:dyDescent="0.25">
      <c r="A588">
        <v>1587</v>
      </c>
      <c r="B588" t="s">
        <v>113</v>
      </c>
      <c r="C588">
        <v>210448</v>
      </c>
      <c r="D588">
        <v>5.18</v>
      </c>
      <c r="E588" s="2">
        <v>44733.646215277768</v>
      </c>
      <c r="F588" t="s">
        <v>12885</v>
      </c>
      <c r="G588">
        <v>5923068</v>
      </c>
      <c r="H588" s="6">
        <v>45015.665729108798</v>
      </c>
      <c r="I588" t="str">
        <f t="shared" si="36"/>
        <v>Short Term</v>
      </c>
      <c r="J588">
        <f t="shared" si="37"/>
        <v>5712620</v>
      </c>
      <c r="K588">
        <f t="shared" si="38"/>
        <v>0.15</v>
      </c>
      <c r="L588">
        <f t="shared" si="39"/>
        <v>856893</v>
      </c>
    </row>
    <row r="589" spans="1:12" x14ac:dyDescent="0.25">
      <c r="A589">
        <v>1588</v>
      </c>
      <c r="B589" t="s">
        <v>1070</v>
      </c>
      <c r="C589">
        <v>420252</v>
      </c>
      <c r="D589">
        <v>7.63</v>
      </c>
      <c r="E589" s="2">
        <v>44512.426585648151</v>
      </c>
      <c r="F589" t="s">
        <v>12888</v>
      </c>
      <c r="G589">
        <v>7180010</v>
      </c>
      <c r="H589" s="6">
        <v>45015.665729108798</v>
      </c>
      <c r="I589" t="str">
        <f t="shared" si="36"/>
        <v>Long Term</v>
      </c>
      <c r="J589">
        <f t="shared" si="37"/>
        <v>6759758</v>
      </c>
      <c r="K589">
        <f t="shared" si="38"/>
        <v>0.1</v>
      </c>
      <c r="L589">
        <f t="shared" si="39"/>
        <v>675975.8</v>
      </c>
    </row>
    <row r="590" spans="1:12" x14ac:dyDescent="0.25">
      <c r="A590">
        <v>1589</v>
      </c>
      <c r="B590" t="s">
        <v>247</v>
      </c>
      <c r="C590">
        <v>261941</v>
      </c>
      <c r="D590">
        <v>6.55</v>
      </c>
      <c r="E590" s="2">
        <v>44872.781805555547</v>
      </c>
      <c r="F590" t="s">
        <v>12887</v>
      </c>
      <c r="G590">
        <v>3202039</v>
      </c>
      <c r="H590" s="6">
        <v>45015.665729108798</v>
      </c>
      <c r="I590" t="str">
        <f t="shared" si="36"/>
        <v>Short Term</v>
      </c>
      <c r="J590">
        <f t="shared" si="37"/>
        <v>2940098</v>
      </c>
      <c r="K590">
        <f t="shared" si="38"/>
        <v>0.15</v>
      </c>
      <c r="L590">
        <f t="shared" si="39"/>
        <v>441014.7</v>
      </c>
    </row>
    <row r="591" spans="1:12" x14ac:dyDescent="0.25">
      <c r="A591">
        <v>1590</v>
      </c>
      <c r="B591" t="s">
        <v>1310</v>
      </c>
      <c r="C591">
        <v>558520</v>
      </c>
      <c r="D591">
        <v>8.6</v>
      </c>
      <c r="E591" s="2">
        <v>44723.130694444437</v>
      </c>
      <c r="F591" t="s">
        <v>12885</v>
      </c>
      <c r="G591">
        <v>4834475</v>
      </c>
      <c r="H591" s="6">
        <v>45015.665729108798</v>
      </c>
      <c r="I591" t="str">
        <f t="shared" si="36"/>
        <v>Short Term</v>
      </c>
      <c r="J591">
        <f t="shared" si="37"/>
        <v>4275955</v>
      </c>
      <c r="K591">
        <f t="shared" si="38"/>
        <v>0.15</v>
      </c>
      <c r="L591">
        <f t="shared" si="39"/>
        <v>641393.25</v>
      </c>
    </row>
    <row r="592" spans="1:12" x14ac:dyDescent="0.25">
      <c r="A592">
        <v>1591</v>
      </c>
      <c r="B592" t="s">
        <v>2328</v>
      </c>
      <c r="C592">
        <v>267479</v>
      </c>
      <c r="D592">
        <v>7.61</v>
      </c>
      <c r="E592" s="2">
        <v>44717.651539351849</v>
      </c>
      <c r="F592" t="s">
        <v>12886</v>
      </c>
      <c r="G592">
        <v>9842924</v>
      </c>
      <c r="H592" s="6">
        <v>45015.665729108798</v>
      </c>
      <c r="I592" t="str">
        <f t="shared" si="36"/>
        <v>Short Term</v>
      </c>
      <c r="J592">
        <f t="shared" si="37"/>
        <v>9575445</v>
      </c>
      <c r="K592">
        <f t="shared" si="38"/>
        <v>0.15</v>
      </c>
      <c r="L592">
        <f t="shared" si="39"/>
        <v>1436316.75</v>
      </c>
    </row>
    <row r="593" spans="1:12" x14ac:dyDescent="0.25">
      <c r="A593">
        <v>1592</v>
      </c>
      <c r="B593" t="s">
        <v>1314</v>
      </c>
      <c r="C593">
        <v>316536</v>
      </c>
      <c r="D593">
        <v>6.63</v>
      </c>
      <c r="E593" s="2">
        <v>44163.724456018521</v>
      </c>
      <c r="F593" t="s">
        <v>12886</v>
      </c>
      <c r="G593">
        <v>6971808</v>
      </c>
      <c r="H593" s="6">
        <v>45015.665729108798</v>
      </c>
      <c r="I593" t="str">
        <f t="shared" si="36"/>
        <v>Long Term</v>
      </c>
      <c r="J593">
        <f t="shared" si="37"/>
        <v>6655272</v>
      </c>
      <c r="K593">
        <f t="shared" si="38"/>
        <v>0.1</v>
      </c>
      <c r="L593">
        <f t="shared" si="39"/>
        <v>665527.20000000007</v>
      </c>
    </row>
    <row r="594" spans="1:12" x14ac:dyDescent="0.25">
      <c r="A594">
        <v>1593</v>
      </c>
      <c r="B594" t="s">
        <v>547</v>
      </c>
      <c r="C594">
        <v>197141</v>
      </c>
      <c r="D594">
        <v>6.6</v>
      </c>
      <c r="E594" s="2">
        <v>43402.665069444447</v>
      </c>
      <c r="F594" t="s">
        <v>12883</v>
      </c>
      <c r="G594">
        <v>288648</v>
      </c>
      <c r="H594" s="6">
        <v>45015.665729108798</v>
      </c>
      <c r="I594" t="str">
        <f t="shared" si="36"/>
        <v>Long Term</v>
      </c>
      <c r="J594">
        <f t="shared" si="37"/>
        <v>91507</v>
      </c>
      <c r="K594">
        <f t="shared" si="38"/>
        <v>0</v>
      </c>
      <c r="L594">
        <f t="shared" si="39"/>
        <v>0</v>
      </c>
    </row>
    <row r="595" spans="1:12" x14ac:dyDescent="0.25">
      <c r="A595">
        <v>1594</v>
      </c>
      <c r="B595" t="s">
        <v>1011</v>
      </c>
      <c r="C595">
        <v>477642</v>
      </c>
      <c r="D595">
        <v>5.88</v>
      </c>
      <c r="E595" s="2">
        <v>43875.955266203702</v>
      </c>
      <c r="F595" t="s">
        <v>12885</v>
      </c>
      <c r="G595">
        <v>3180298</v>
      </c>
      <c r="H595" s="6">
        <v>45015.665729108798</v>
      </c>
      <c r="I595" t="str">
        <f t="shared" si="36"/>
        <v>Long Term</v>
      </c>
      <c r="J595">
        <f t="shared" si="37"/>
        <v>2702656</v>
      </c>
      <c r="K595">
        <f t="shared" si="38"/>
        <v>0.1</v>
      </c>
      <c r="L595">
        <f t="shared" si="39"/>
        <v>270265.60000000003</v>
      </c>
    </row>
    <row r="596" spans="1:12" x14ac:dyDescent="0.25">
      <c r="A596">
        <v>1595</v>
      </c>
      <c r="B596" t="s">
        <v>992</v>
      </c>
      <c r="C596">
        <v>741979</v>
      </c>
      <c r="D596">
        <v>6.77</v>
      </c>
      <c r="E596" s="2">
        <v>44428.198634259257</v>
      </c>
      <c r="F596" t="s">
        <v>12887</v>
      </c>
      <c r="G596">
        <v>3741613</v>
      </c>
      <c r="H596" s="6">
        <v>45015.665729108798</v>
      </c>
      <c r="I596" t="str">
        <f t="shared" si="36"/>
        <v>Long Term</v>
      </c>
      <c r="J596">
        <f t="shared" si="37"/>
        <v>2999634</v>
      </c>
      <c r="K596">
        <f t="shared" si="38"/>
        <v>0.1</v>
      </c>
      <c r="L596">
        <f t="shared" si="39"/>
        <v>299963.40000000002</v>
      </c>
    </row>
    <row r="597" spans="1:12" x14ac:dyDescent="0.25">
      <c r="A597">
        <v>1596</v>
      </c>
      <c r="B597" t="s">
        <v>577</v>
      </c>
      <c r="C597">
        <v>501400</v>
      </c>
      <c r="D597">
        <v>8.31</v>
      </c>
      <c r="E597" s="2">
        <v>44986.308645833327</v>
      </c>
      <c r="F597" t="s">
        <v>12888</v>
      </c>
      <c r="G597">
        <v>5577998</v>
      </c>
      <c r="H597" s="6">
        <v>45015.665729108798</v>
      </c>
      <c r="I597" t="str">
        <f t="shared" si="36"/>
        <v>Short Term</v>
      </c>
      <c r="J597">
        <f t="shared" si="37"/>
        <v>5076598</v>
      </c>
      <c r="K597">
        <f t="shared" si="38"/>
        <v>0.15</v>
      </c>
      <c r="L597">
        <f t="shared" si="39"/>
        <v>761489.7</v>
      </c>
    </row>
    <row r="598" spans="1:12" x14ac:dyDescent="0.25">
      <c r="A598">
        <v>1597</v>
      </c>
      <c r="B598" t="s">
        <v>1079</v>
      </c>
      <c r="C598">
        <v>945870</v>
      </c>
      <c r="D598">
        <v>7.91</v>
      </c>
      <c r="E598" s="2">
        <v>43723.103483796287</v>
      </c>
      <c r="F598" t="s">
        <v>12885</v>
      </c>
      <c r="G598">
        <v>3309729</v>
      </c>
      <c r="H598" s="6">
        <v>45015.665729108798</v>
      </c>
      <c r="I598" t="str">
        <f t="shared" si="36"/>
        <v>Long Term</v>
      </c>
      <c r="J598">
        <f t="shared" si="37"/>
        <v>2363859</v>
      </c>
      <c r="K598">
        <f t="shared" si="38"/>
        <v>0.1</v>
      </c>
      <c r="L598">
        <f t="shared" si="39"/>
        <v>236385.90000000002</v>
      </c>
    </row>
    <row r="599" spans="1:12" x14ac:dyDescent="0.25">
      <c r="A599">
        <v>1598</v>
      </c>
      <c r="B599" t="s">
        <v>1855</v>
      </c>
      <c r="C599">
        <v>91922</v>
      </c>
      <c r="D599">
        <v>8.69</v>
      </c>
      <c r="E599" s="2">
        <v>44607.200706018521</v>
      </c>
      <c r="F599" t="s">
        <v>12884</v>
      </c>
      <c r="G599">
        <v>269286</v>
      </c>
      <c r="H599" s="6">
        <v>45015.665729108798</v>
      </c>
      <c r="I599" t="str">
        <f t="shared" si="36"/>
        <v>Long Term</v>
      </c>
      <c r="J599">
        <f t="shared" si="37"/>
        <v>177364</v>
      </c>
      <c r="K599">
        <f t="shared" si="38"/>
        <v>0.1</v>
      </c>
      <c r="L599">
        <f t="shared" si="39"/>
        <v>17736.400000000001</v>
      </c>
    </row>
    <row r="600" spans="1:12" x14ac:dyDescent="0.25">
      <c r="A600">
        <v>1599</v>
      </c>
      <c r="B600" t="s">
        <v>148</v>
      </c>
      <c r="C600">
        <v>334588</v>
      </c>
      <c r="D600">
        <v>6.31</v>
      </c>
      <c r="E600" s="2">
        <v>43939.606956018521</v>
      </c>
      <c r="F600" t="s">
        <v>12883</v>
      </c>
      <c r="G600">
        <v>7727963</v>
      </c>
      <c r="H600" s="6">
        <v>45015.665729108798</v>
      </c>
      <c r="I600" t="str">
        <f t="shared" si="36"/>
        <v>Long Term</v>
      </c>
      <c r="J600">
        <f t="shared" si="37"/>
        <v>7393375</v>
      </c>
      <c r="K600">
        <f t="shared" si="38"/>
        <v>0.1</v>
      </c>
      <c r="L600">
        <f t="shared" si="39"/>
        <v>739337.5</v>
      </c>
    </row>
    <row r="601" spans="1:12" x14ac:dyDescent="0.25">
      <c r="A601">
        <v>1600</v>
      </c>
      <c r="B601" t="s">
        <v>1836</v>
      </c>
      <c r="C601">
        <v>544394</v>
      </c>
      <c r="D601">
        <v>6.95</v>
      </c>
      <c r="E601" s="2">
        <v>44156.995347222219</v>
      </c>
      <c r="F601" t="s">
        <v>12888</v>
      </c>
      <c r="G601">
        <v>7982450</v>
      </c>
      <c r="H601" s="6">
        <v>45015.665729108798</v>
      </c>
      <c r="I601" t="str">
        <f t="shared" si="36"/>
        <v>Long Term</v>
      </c>
      <c r="J601">
        <f t="shared" si="37"/>
        <v>7438056</v>
      </c>
      <c r="K601">
        <f t="shared" si="38"/>
        <v>0.1</v>
      </c>
      <c r="L601">
        <f t="shared" si="39"/>
        <v>743805.60000000009</v>
      </c>
    </row>
    <row r="602" spans="1:12" x14ac:dyDescent="0.25">
      <c r="A602">
        <v>1601</v>
      </c>
      <c r="B602" t="s">
        <v>669</v>
      </c>
      <c r="C602">
        <v>539631</v>
      </c>
      <c r="D602">
        <v>6.31</v>
      </c>
      <c r="E602" s="2">
        <v>44739.335682870369</v>
      </c>
      <c r="F602" t="s">
        <v>12888</v>
      </c>
      <c r="G602">
        <v>5113242</v>
      </c>
      <c r="H602" s="6">
        <v>45015.665729108798</v>
      </c>
      <c r="I602" t="str">
        <f t="shared" si="36"/>
        <v>Short Term</v>
      </c>
      <c r="J602">
        <f t="shared" si="37"/>
        <v>4573611</v>
      </c>
      <c r="K602">
        <f t="shared" si="38"/>
        <v>0.15</v>
      </c>
      <c r="L602">
        <f t="shared" si="39"/>
        <v>686041.65</v>
      </c>
    </row>
    <row r="603" spans="1:12" x14ac:dyDescent="0.25">
      <c r="A603">
        <v>1602</v>
      </c>
      <c r="B603" t="s">
        <v>3027</v>
      </c>
      <c r="C603">
        <v>667829</v>
      </c>
      <c r="D603">
        <v>7</v>
      </c>
      <c r="E603" s="2">
        <v>44498.573611111111</v>
      </c>
      <c r="F603" t="s">
        <v>12883</v>
      </c>
      <c r="G603">
        <v>9835613</v>
      </c>
      <c r="H603" s="6">
        <v>45015.665729108798</v>
      </c>
      <c r="I603" t="str">
        <f t="shared" si="36"/>
        <v>Long Term</v>
      </c>
      <c r="J603">
        <f t="shared" si="37"/>
        <v>9167784</v>
      </c>
      <c r="K603">
        <f t="shared" si="38"/>
        <v>0.1</v>
      </c>
      <c r="L603">
        <f t="shared" si="39"/>
        <v>916778.4</v>
      </c>
    </row>
    <row r="604" spans="1:12" x14ac:dyDescent="0.25">
      <c r="A604">
        <v>1603</v>
      </c>
      <c r="B604" t="s">
        <v>1166</v>
      </c>
      <c r="C604">
        <v>508986</v>
      </c>
      <c r="D604">
        <v>6.73</v>
      </c>
      <c r="E604" s="2">
        <v>44648.356180555558</v>
      </c>
      <c r="F604" t="s">
        <v>12886</v>
      </c>
      <c r="G604">
        <v>6941279</v>
      </c>
      <c r="H604" s="6">
        <v>45015.665729108798</v>
      </c>
      <c r="I604" t="str">
        <f t="shared" si="36"/>
        <v>Long Term</v>
      </c>
      <c r="J604">
        <f t="shared" si="37"/>
        <v>6432293</v>
      </c>
      <c r="K604">
        <f t="shared" si="38"/>
        <v>0.1</v>
      </c>
      <c r="L604">
        <f t="shared" si="39"/>
        <v>643229.30000000005</v>
      </c>
    </row>
    <row r="605" spans="1:12" x14ac:dyDescent="0.25">
      <c r="A605">
        <v>1604</v>
      </c>
      <c r="B605" t="s">
        <v>501</v>
      </c>
      <c r="C605">
        <v>553863</v>
      </c>
      <c r="D605">
        <v>8.18</v>
      </c>
      <c r="E605" s="2">
        <v>43852.702002314807</v>
      </c>
      <c r="F605" t="s">
        <v>12885</v>
      </c>
      <c r="G605">
        <v>4125667</v>
      </c>
      <c r="H605" s="6">
        <v>45015.665729108798</v>
      </c>
      <c r="I605" t="str">
        <f t="shared" si="36"/>
        <v>Long Term</v>
      </c>
      <c r="J605">
        <f t="shared" si="37"/>
        <v>3571804</v>
      </c>
      <c r="K605">
        <f t="shared" si="38"/>
        <v>0.1</v>
      </c>
      <c r="L605">
        <f t="shared" si="39"/>
        <v>357180.4</v>
      </c>
    </row>
    <row r="606" spans="1:12" x14ac:dyDescent="0.25">
      <c r="A606">
        <v>1605</v>
      </c>
      <c r="B606" t="s">
        <v>2916</v>
      </c>
      <c r="C606">
        <v>563238</v>
      </c>
      <c r="D606">
        <v>6.49</v>
      </c>
      <c r="E606" s="2">
        <v>44047.300416666672</v>
      </c>
      <c r="F606" t="s">
        <v>12883</v>
      </c>
      <c r="G606">
        <v>1909412</v>
      </c>
      <c r="H606" s="6">
        <v>45015.665729108798</v>
      </c>
      <c r="I606" t="str">
        <f t="shared" si="36"/>
        <v>Long Term</v>
      </c>
      <c r="J606">
        <f t="shared" si="37"/>
        <v>1346174</v>
      </c>
      <c r="K606">
        <f t="shared" si="38"/>
        <v>0.1</v>
      </c>
      <c r="L606">
        <f t="shared" si="39"/>
        <v>134617.4</v>
      </c>
    </row>
    <row r="607" spans="1:12" x14ac:dyDescent="0.25">
      <c r="A607">
        <v>1606</v>
      </c>
      <c r="B607" t="s">
        <v>1189</v>
      </c>
      <c r="C607">
        <v>94213</v>
      </c>
      <c r="D607">
        <v>7.81</v>
      </c>
      <c r="E607" s="2">
        <v>44207.574861111112</v>
      </c>
      <c r="F607" t="s">
        <v>12886</v>
      </c>
      <c r="G607">
        <v>9145744</v>
      </c>
      <c r="H607" s="6">
        <v>45015.665729108798</v>
      </c>
      <c r="I607" t="str">
        <f t="shared" si="36"/>
        <v>Long Term</v>
      </c>
      <c r="J607">
        <f t="shared" si="37"/>
        <v>9051531</v>
      </c>
      <c r="K607">
        <f t="shared" si="38"/>
        <v>0.1</v>
      </c>
      <c r="L607">
        <f t="shared" si="39"/>
        <v>905153.10000000009</v>
      </c>
    </row>
    <row r="608" spans="1:12" x14ac:dyDescent="0.25">
      <c r="A608">
        <v>1607</v>
      </c>
      <c r="B608" t="s">
        <v>934</v>
      </c>
      <c r="C608">
        <v>621639</v>
      </c>
      <c r="D608">
        <v>6.21</v>
      </c>
      <c r="E608" s="2">
        <v>43899.629502314812</v>
      </c>
      <c r="F608" t="s">
        <v>12884</v>
      </c>
      <c r="G608">
        <v>7168003</v>
      </c>
      <c r="H608" s="6">
        <v>45015.665729108798</v>
      </c>
      <c r="I608" t="str">
        <f t="shared" si="36"/>
        <v>Long Term</v>
      </c>
      <c r="J608">
        <f t="shared" si="37"/>
        <v>6546364</v>
      </c>
      <c r="K608">
        <f t="shared" si="38"/>
        <v>0.1</v>
      </c>
      <c r="L608">
        <f t="shared" si="39"/>
        <v>654636.4</v>
      </c>
    </row>
    <row r="609" spans="1:12" x14ac:dyDescent="0.25">
      <c r="A609">
        <v>1608</v>
      </c>
      <c r="B609" t="s">
        <v>406</v>
      </c>
      <c r="C609">
        <v>339033</v>
      </c>
      <c r="D609">
        <v>8.4499999999999993</v>
      </c>
      <c r="E609" s="2">
        <v>44188.830150462964</v>
      </c>
      <c r="F609" t="s">
        <v>12883</v>
      </c>
      <c r="G609">
        <v>9186339</v>
      </c>
      <c r="H609" s="6">
        <v>45015.665729108798</v>
      </c>
      <c r="I609" t="str">
        <f t="shared" si="36"/>
        <v>Long Term</v>
      </c>
      <c r="J609">
        <f t="shared" si="37"/>
        <v>8847306</v>
      </c>
      <c r="K609">
        <f t="shared" si="38"/>
        <v>0.1</v>
      </c>
      <c r="L609">
        <f t="shared" si="39"/>
        <v>884730.60000000009</v>
      </c>
    </row>
    <row r="610" spans="1:12" x14ac:dyDescent="0.25">
      <c r="A610">
        <v>1609</v>
      </c>
      <c r="B610" t="s">
        <v>1663</v>
      </c>
      <c r="C610">
        <v>360046</v>
      </c>
      <c r="D610">
        <v>8.64</v>
      </c>
      <c r="E610" s="2">
        <v>44777.06454861111</v>
      </c>
      <c r="F610" t="s">
        <v>12885</v>
      </c>
      <c r="G610">
        <v>8837829</v>
      </c>
      <c r="H610" s="6">
        <v>45015.665729108798</v>
      </c>
      <c r="I610" t="str">
        <f t="shared" si="36"/>
        <v>Short Term</v>
      </c>
      <c r="J610">
        <f t="shared" si="37"/>
        <v>8477783</v>
      </c>
      <c r="K610">
        <f t="shared" si="38"/>
        <v>0.15</v>
      </c>
      <c r="L610">
        <f t="shared" si="39"/>
        <v>1271667.45</v>
      </c>
    </row>
    <row r="611" spans="1:12" x14ac:dyDescent="0.25">
      <c r="A611">
        <v>1610</v>
      </c>
      <c r="B611" t="s">
        <v>1081</v>
      </c>
      <c r="C611">
        <v>686888</v>
      </c>
      <c r="D611">
        <v>5.41</v>
      </c>
      <c r="E611" s="2">
        <v>43484.982141203713</v>
      </c>
      <c r="F611" t="s">
        <v>12884</v>
      </c>
      <c r="G611">
        <v>7912589</v>
      </c>
      <c r="H611" s="6">
        <v>45015.665729108798</v>
      </c>
      <c r="I611" t="str">
        <f t="shared" si="36"/>
        <v>Long Term</v>
      </c>
      <c r="J611">
        <f t="shared" si="37"/>
        <v>7225701</v>
      </c>
      <c r="K611">
        <f t="shared" si="38"/>
        <v>0.1</v>
      </c>
      <c r="L611">
        <f t="shared" si="39"/>
        <v>722570.10000000009</v>
      </c>
    </row>
    <row r="612" spans="1:12" x14ac:dyDescent="0.25">
      <c r="A612">
        <v>1611</v>
      </c>
      <c r="B612" t="s">
        <v>331</v>
      </c>
      <c r="C612">
        <v>549086</v>
      </c>
      <c r="D612">
        <v>5.42</v>
      </c>
      <c r="E612" s="2">
        <v>44300.807245370372</v>
      </c>
      <c r="F612" t="s">
        <v>12888</v>
      </c>
      <c r="G612">
        <v>8572192</v>
      </c>
      <c r="H612" s="6">
        <v>45015.665729108798</v>
      </c>
      <c r="I612" t="str">
        <f t="shared" si="36"/>
        <v>Long Term</v>
      </c>
      <c r="J612">
        <f t="shared" si="37"/>
        <v>8023106</v>
      </c>
      <c r="K612">
        <f t="shared" si="38"/>
        <v>0.1</v>
      </c>
      <c r="L612">
        <f t="shared" si="39"/>
        <v>802310.60000000009</v>
      </c>
    </row>
    <row r="613" spans="1:12" x14ac:dyDescent="0.25">
      <c r="A613">
        <v>1612</v>
      </c>
      <c r="B613" t="s">
        <v>88</v>
      </c>
      <c r="C613">
        <v>998940</v>
      </c>
      <c r="D613">
        <v>8.92</v>
      </c>
      <c r="E613" s="2">
        <v>44562.857604166667</v>
      </c>
      <c r="F613" t="s">
        <v>12888</v>
      </c>
      <c r="G613">
        <v>1756580</v>
      </c>
      <c r="H613" s="6">
        <v>45015.665729108798</v>
      </c>
      <c r="I613" t="str">
        <f t="shared" si="36"/>
        <v>Long Term</v>
      </c>
      <c r="J613">
        <f t="shared" si="37"/>
        <v>757640</v>
      </c>
      <c r="K613">
        <f t="shared" si="38"/>
        <v>0.1</v>
      </c>
      <c r="L613">
        <f t="shared" si="39"/>
        <v>75764</v>
      </c>
    </row>
    <row r="614" spans="1:12" x14ac:dyDescent="0.25">
      <c r="A614">
        <v>1613</v>
      </c>
      <c r="B614" t="s">
        <v>2747</v>
      </c>
      <c r="C614">
        <v>962966</v>
      </c>
      <c r="D614">
        <v>6.45</v>
      </c>
      <c r="E614" s="2">
        <v>44556.882175925923</v>
      </c>
      <c r="F614" t="s">
        <v>12883</v>
      </c>
      <c r="G614">
        <v>6337505</v>
      </c>
      <c r="H614" s="6">
        <v>45015.665729108798</v>
      </c>
      <c r="I614" t="str">
        <f t="shared" si="36"/>
        <v>Long Term</v>
      </c>
      <c r="J614">
        <f t="shared" si="37"/>
        <v>5374539</v>
      </c>
      <c r="K614">
        <f t="shared" si="38"/>
        <v>0.1</v>
      </c>
      <c r="L614">
        <f t="shared" si="39"/>
        <v>537453.9</v>
      </c>
    </row>
    <row r="615" spans="1:12" x14ac:dyDescent="0.25">
      <c r="A615">
        <v>1614</v>
      </c>
      <c r="B615" t="s">
        <v>1291</v>
      </c>
      <c r="C615">
        <v>165496</v>
      </c>
      <c r="D615">
        <v>6.71</v>
      </c>
      <c r="E615" s="2">
        <v>44229.121493055558</v>
      </c>
      <c r="F615" t="s">
        <v>12886</v>
      </c>
      <c r="G615">
        <v>8884829</v>
      </c>
      <c r="H615" s="6">
        <v>45015.665729108798</v>
      </c>
      <c r="I615" t="str">
        <f t="shared" si="36"/>
        <v>Long Term</v>
      </c>
      <c r="J615">
        <f t="shared" si="37"/>
        <v>8719333</v>
      </c>
      <c r="K615">
        <f t="shared" si="38"/>
        <v>0.1</v>
      </c>
      <c r="L615">
        <f t="shared" si="39"/>
        <v>871933.3</v>
      </c>
    </row>
    <row r="616" spans="1:12" x14ac:dyDescent="0.25">
      <c r="A616">
        <v>1615</v>
      </c>
      <c r="B616" t="s">
        <v>526</v>
      </c>
      <c r="C616">
        <v>119605</v>
      </c>
      <c r="D616">
        <v>5.92</v>
      </c>
      <c r="E616" s="2">
        <v>44607.458287037043</v>
      </c>
      <c r="F616" t="s">
        <v>12884</v>
      </c>
      <c r="G616">
        <v>9313306</v>
      </c>
      <c r="H616" s="6">
        <v>45015.665729108798</v>
      </c>
      <c r="I616" t="str">
        <f t="shared" si="36"/>
        <v>Long Term</v>
      </c>
      <c r="J616">
        <f t="shared" si="37"/>
        <v>9193701</v>
      </c>
      <c r="K616">
        <f t="shared" si="38"/>
        <v>0.1</v>
      </c>
      <c r="L616">
        <f t="shared" si="39"/>
        <v>919370.10000000009</v>
      </c>
    </row>
    <row r="617" spans="1:12" x14ac:dyDescent="0.25">
      <c r="A617">
        <v>1616</v>
      </c>
      <c r="B617" t="s">
        <v>396</v>
      </c>
      <c r="C617">
        <v>72855</v>
      </c>
      <c r="D617">
        <v>6.39</v>
      </c>
      <c r="E617" s="2">
        <v>44120.965185185189</v>
      </c>
      <c r="F617" t="s">
        <v>12885</v>
      </c>
      <c r="G617">
        <v>7964321</v>
      </c>
      <c r="H617" s="6">
        <v>45015.665729108798</v>
      </c>
      <c r="I617" t="str">
        <f t="shared" si="36"/>
        <v>Long Term</v>
      </c>
      <c r="J617">
        <f t="shared" si="37"/>
        <v>7891466</v>
      </c>
      <c r="K617">
        <f t="shared" si="38"/>
        <v>0.1</v>
      </c>
      <c r="L617">
        <f t="shared" si="39"/>
        <v>789146.60000000009</v>
      </c>
    </row>
    <row r="618" spans="1:12" x14ac:dyDescent="0.25">
      <c r="A618">
        <v>1617</v>
      </c>
      <c r="B618" t="s">
        <v>1470</v>
      </c>
      <c r="C618">
        <v>687883</v>
      </c>
      <c r="D618">
        <v>6.77</v>
      </c>
      <c r="E618" s="2">
        <v>43658.236805555563</v>
      </c>
      <c r="F618" t="s">
        <v>12883</v>
      </c>
      <c r="G618">
        <v>8450854</v>
      </c>
      <c r="H618" s="6">
        <v>45015.665729108798</v>
      </c>
      <c r="I618" t="str">
        <f t="shared" si="36"/>
        <v>Long Term</v>
      </c>
      <c r="J618">
        <f t="shared" si="37"/>
        <v>7762971</v>
      </c>
      <c r="K618">
        <f t="shared" si="38"/>
        <v>0.1</v>
      </c>
      <c r="L618">
        <f t="shared" si="39"/>
        <v>776297.10000000009</v>
      </c>
    </row>
    <row r="619" spans="1:12" x14ac:dyDescent="0.25">
      <c r="A619">
        <v>1618</v>
      </c>
      <c r="B619" t="s">
        <v>1322</v>
      </c>
      <c r="C619">
        <v>211108</v>
      </c>
      <c r="D619">
        <v>6.9</v>
      </c>
      <c r="E619" s="2">
        <v>45015.146516203713</v>
      </c>
      <c r="F619" t="s">
        <v>12885</v>
      </c>
      <c r="G619">
        <v>9162053</v>
      </c>
      <c r="H619" s="6">
        <v>45015.665729108798</v>
      </c>
      <c r="I619" t="str">
        <f t="shared" si="36"/>
        <v>Short Term</v>
      </c>
      <c r="J619">
        <f t="shared" si="37"/>
        <v>8950945</v>
      </c>
      <c r="K619">
        <f t="shared" si="38"/>
        <v>0.15</v>
      </c>
      <c r="L619">
        <f t="shared" si="39"/>
        <v>1342641.75</v>
      </c>
    </row>
    <row r="620" spans="1:12" x14ac:dyDescent="0.25">
      <c r="A620">
        <v>1619</v>
      </c>
      <c r="B620" t="s">
        <v>1189</v>
      </c>
      <c r="C620">
        <v>758558</v>
      </c>
      <c r="D620">
        <v>7.3</v>
      </c>
      <c r="E620" s="2">
        <v>44705.709768518522</v>
      </c>
      <c r="F620" t="s">
        <v>12883</v>
      </c>
      <c r="G620">
        <v>7580131</v>
      </c>
      <c r="H620" s="6">
        <v>45015.665729108798</v>
      </c>
      <c r="I620" t="str">
        <f t="shared" si="36"/>
        <v>Short Term</v>
      </c>
      <c r="J620">
        <f t="shared" si="37"/>
        <v>6821573</v>
      </c>
      <c r="K620">
        <f t="shared" si="38"/>
        <v>0.15</v>
      </c>
      <c r="L620">
        <f t="shared" si="39"/>
        <v>1023235.95</v>
      </c>
    </row>
    <row r="621" spans="1:12" x14ac:dyDescent="0.25">
      <c r="A621">
        <v>1620</v>
      </c>
      <c r="B621" t="s">
        <v>284</v>
      </c>
      <c r="C621">
        <v>938975</v>
      </c>
      <c r="D621">
        <v>5.13</v>
      </c>
      <c r="E621" s="2">
        <v>43653.765821759262</v>
      </c>
      <c r="F621" t="s">
        <v>12887</v>
      </c>
      <c r="G621">
        <v>939022</v>
      </c>
      <c r="H621" s="6">
        <v>45015.665729108798</v>
      </c>
      <c r="I621" t="str">
        <f t="shared" si="36"/>
        <v>Long Term</v>
      </c>
      <c r="J621">
        <f t="shared" si="37"/>
        <v>47</v>
      </c>
      <c r="K621">
        <f t="shared" si="38"/>
        <v>0</v>
      </c>
      <c r="L621">
        <f t="shared" si="39"/>
        <v>0</v>
      </c>
    </row>
    <row r="622" spans="1:12" x14ac:dyDescent="0.25">
      <c r="A622">
        <v>1621</v>
      </c>
      <c r="B622" t="s">
        <v>84</v>
      </c>
      <c r="C622">
        <v>864726</v>
      </c>
      <c r="D622">
        <v>6.86</v>
      </c>
      <c r="E622" s="2">
        <v>44543.146655092591</v>
      </c>
      <c r="F622" t="s">
        <v>12883</v>
      </c>
      <c r="G622">
        <v>864754</v>
      </c>
      <c r="H622" s="6">
        <v>45015.665729108798</v>
      </c>
      <c r="I622" t="str">
        <f t="shared" si="36"/>
        <v>Long Term</v>
      </c>
      <c r="J622">
        <f t="shared" si="37"/>
        <v>28</v>
      </c>
      <c r="K622">
        <f t="shared" si="38"/>
        <v>0</v>
      </c>
      <c r="L622">
        <f t="shared" si="39"/>
        <v>0</v>
      </c>
    </row>
    <row r="623" spans="1:12" x14ac:dyDescent="0.25">
      <c r="A623">
        <v>1622</v>
      </c>
      <c r="B623" t="s">
        <v>895</v>
      </c>
      <c r="C623">
        <v>789293</v>
      </c>
      <c r="D623">
        <v>6.29</v>
      </c>
      <c r="E623" s="2">
        <v>44233.230624999997</v>
      </c>
      <c r="F623" t="s">
        <v>12884</v>
      </c>
      <c r="G623">
        <v>1747552</v>
      </c>
      <c r="H623" s="6">
        <v>45015.665729108798</v>
      </c>
      <c r="I623" t="str">
        <f t="shared" si="36"/>
        <v>Long Term</v>
      </c>
      <c r="J623">
        <f t="shared" si="37"/>
        <v>958259</v>
      </c>
      <c r="K623">
        <f t="shared" si="38"/>
        <v>0.1</v>
      </c>
      <c r="L623">
        <f t="shared" si="39"/>
        <v>95825.900000000009</v>
      </c>
    </row>
    <row r="624" spans="1:12" x14ac:dyDescent="0.25">
      <c r="A624">
        <v>1623</v>
      </c>
      <c r="B624" t="s">
        <v>578</v>
      </c>
      <c r="C624">
        <v>92448</v>
      </c>
      <c r="D624">
        <v>5.9</v>
      </c>
      <c r="E624" s="2">
        <v>44919.97420138889</v>
      </c>
      <c r="F624" t="s">
        <v>12885</v>
      </c>
      <c r="G624">
        <v>9157141</v>
      </c>
      <c r="H624" s="6">
        <v>45015.665729108798</v>
      </c>
      <c r="I624" t="str">
        <f t="shared" si="36"/>
        <v>Short Term</v>
      </c>
      <c r="J624">
        <f t="shared" si="37"/>
        <v>9064693</v>
      </c>
      <c r="K624">
        <f t="shared" si="38"/>
        <v>0.15</v>
      </c>
      <c r="L624">
        <f t="shared" si="39"/>
        <v>1359703.95</v>
      </c>
    </row>
    <row r="625" spans="1:12" x14ac:dyDescent="0.25">
      <c r="A625">
        <v>1624</v>
      </c>
      <c r="B625" t="s">
        <v>1202</v>
      </c>
      <c r="C625">
        <v>59813</v>
      </c>
      <c r="D625">
        <v>8.52</v>
      </c>
      <c r="E625" s="2">
        <v>43541.50105324074</v>
      </c>
      <c r="F625" t="s">
        <v>12887</v>
      </c>
      <c r="G625">
        <v>1661841</v>
      </c>
      <c r="H625" s="6">
        <v>45015.665729108798</v>
      </c>
      <c r="I625" t="str">
        <f t="shared" si="36"/>
        <v>Long Term</v>
      </c>
      <c r="J625">
        <f t="shared" si="37"/>
        <v>1602028</v>
      </c>
      <c r="K625">
        <f t="shared" si="38"/>
        <v>0.1</v>
      </c>
      <c r="L625">
        <f t="shared" si="39"/>
        <v>160202.80000000002</v>
      </c>
    </row>
    <row r="626" spans="1:12" x14ac:dyDescent="0.25">
      <c r="A626">
        <v>1625</v>
      </c>
      <c r="B626" t="s">
        <v>791</v>
      </c>
      <c r="C626">
        <v>377782</v>
      </c>
      <c r="D626">
        <v>6.71</v>
      </c>
      <c r="E626" s="2">
        <v>44338.839884259258</v>
      </c>
      <c r="F626" t="s">
        <v>12885</v>
      </c>
      <c r="G626">
        <v>4509398</v>
      </c>
      <c r="H626" s="6">
        <v>45015.665729108798</v>
      </c>
      <c r="I626" t="str">
        <f t="shared" si="36"/>
        <v>Long Term</v>
      </c>
      <c r="J626">
        <f t="shared" si="37"/>
        <v>4131616</v>
      </c>
      <c r="K626">
        <f t="shared" si="38"/>
        <v>0.1</v>
      </c>
      <c r="L626">
        <f t="shared" si="39"/>
        <v>413161.60000000003</v>
      </c>
    </row>
    <row r="627" spans="1:12" x14ac:dyDescent="0.25">
      <c r="A627">
        <v>1626</v>
      </c>
      <c r="B627" t="s">
        <v>1151</v>
      </c>
      <c r="C627">
        <v>238012</v>
      </c>
      <c r="D627">
        <v>7.7</v>
      </c>
      <c r="E627" s="2">
        <v>44913.272141203714</v>
      </c>
      <c r="F627" t="s">
        <v>12886</v>
      </c>
      <c r="G627">
        <v>2374763</v>
      </c>
      <c r="H627" s="6">
        <v>45015.665729108798</v>
      </c>
      <c r="I627" t="str">
        <f t="shared" si="36"/>
        <v>Short Term</v>
      </c>
      <c r="J627">
        <f t="shared" si="37"/>
        <v>2136751</v>
      </c>
      <c r="K627">
        <f t="shared" si="38"/>
        <v>0.15</v>
      </c>
      <c r="L627">
        <f t="shared" si="39"/>
        <v>320512.64999999997</v>
      </c>
    </row>
    <row r="628" spans="1:12" x14ac:dyDescent="0.25">
      <c r="A628">
        <v>1627</v>
      </c>
      <c r="B628" t="s">
        <v>432</v>
      </c>
      <c r="C628">
        <v>98162</v>
      </c>
      <c r="D628">
        <v>8.18</v>
      </c>
      <c r="E628" s="2">
        <v>45007.189571759263</v>
      </c>
      <c r="F628" t="s">
        <v>12886</v>
      </c>
      <c r="G628">
        <v>7456018</v>
      </c>
      <c r="H628" s="6">
        <v>45015.665729108798</v>
      </c>
      <c r="I628" t="str">
        <f t="shared" si="36"/>
        <v>Short Term</v>
      </c>
      <c r="J628">
        <f t="shared" si="37"/>
        <v>7357856</v>
      </c>
      <c r="K628">
        <f t="shared" si="38"/>
        <v>0.15</v>
      </c>
      <c r="L628">
        <f t="shared" si="39"/>
        <v>1103678.3999999999</v>
      </c>
    </row>
    <row r="629" spans="1:12" x14ac:dyDescent="0.25">
      <c r="A629">
        <v>1628</v>
      </c>
      <c r="B629" t="s">
        <v>941</v>
      </c>
      <c r="C629">
        <v>285405</v>
      </c>
      <c r="D629">
        <v>8.3800000000000008</v>
      </c>
      <c r="E629" s="2">
        <v>43581.247627314813</v>
      </c>
      <c r="F629" t="s">
        <v>12885</v>
      </c>
      <c r="G629">
        <v>9648667</v>
      </c>
      <c r="H629" s="6">
        <v>45015.665729108798</v>
      </c>
      <c r="I629" t="str">
        <f t="shared" si="36"/>
        <v>Long Term</v>
      </c>
      <c r="J629">
        <f t="shared" si="37"/>
        <v>9363262</v>
      </c>
      <c r="K629">
        <f t="shared" si="38"/>
        <v>0.1</v>
      </c>
      <c r="L629">
        <f t="shared" si="39"/>
        <v>936326.20000000007</v>
      </c>
    </row>
    <row r="630" spans="1:12" x14ac:dyDescent="0.25">
      <c r="A630">
        <v>1629</v>
      </c>
      <c r="B630" t="s">
        <v>2498</v>
      </c>
      <c r="C630">
        <v>348016</v>
      </c>
      <c r="D630">
        <v>7.9</v>
      </c>
      <c r="E630" s="2">
        <v>44202.691099537027</v>
      </c>
      <c r="F630" t="s">
        <v>12886</v>
      </c>
      <c r="G630">
        <v>825970</v>
      </c>
      <c r="H630" s="6">
        <v>45015.665729108798</v>
      </c>
      <c r="I630" t="str">
        <f t="shared" si="36"/>
        <v>Long Term</v>
      </c>
      <c r="J630">
        <f t="shared" si="37"/>
        <v>477954</v>
      </c>
      <c r="K630">
        <f t="shared" si="38"/>
        <v>0.1</v>
      </c>
      <c r="L630">
        <f t="shared" si="39"/>
        <v>47795.4</v>
      </c>
    </row>
    <row r="631" spans="1:12" x14ac:dyDescent="0.25">
      <c r="A631">
        <v>1630</v>
      </c>
      <c r="B631" t="s">
        <v>2270</v>
      </c>
      <c r="C631">
        <v>522060</v>
      </c>
      <c r="D631">
        <v>7.42</v>
      </c>
      <c r="E631" s="2">
        <v>43482.916539351849</v>
      </c>
      <c r="F631" t="s">
        <v>12885</v>
      </c>
      <c r="G631">
        <v>9136637</v>
      </c>
      <c r="H631" s="6">
        <v>45015.665729108798</v>
      </c>
      <c r="I631" t="str">
        <f t="shared" si="36"/>
        <v>Long Term</v>
      </c>
      <c r="J631">
        <f t="shared" si="37"/>
        <v>8614577</v>
      </c>
      <c r="K631">
        <f t="shared" si="38"/>
        <v>0.1</v>
      </c>
      <c r="L631">
        <f t="shared" si="39"/>
        <v>861457.70000000007</v>
      </c>
    </row>
    <row r="632" spans="1:12" x14ac:dyDescent="0.25">
      <c r="A632">
        <v>1631</v>
      </c>
      <c r="B632" t="s">
        <v>1231</v>
      </c>
      <c r="C632">
        <v>106903</v>
      </c>
      <c r="D632">
        <v>7.31</v>
      </c>
      <c r="E632" s="2">
        <v>43578.989907407413</v>
      </c>
      <c r="F632" t="s">
        <v>12888</v>
      </c>
      <c r="G632">
        <v>4262618</v>
      </c>
      <c r="H632" s="6">
        <v>45015.665729108798</v>
      </c>
      <c r="I632" t="str">
        <f t="shared" si="36"/>
        <v>Long Term</v>
      </c>
      <c r="J632">
        <f t="shared" si="37"/>
        <v>4155715</v>
      </c>
      <c r="K632">
        <f t="shared" si="38"/>
        <v>0.1</v>
      </c>
      <c r="L632">
        <f t="shared" si="39"/>
        <v>415571.5</v>
      </c>
    </row>
    <row r="633" spans="1:12" x14ac:dyDescent="0.25">
      <c r="A633">
        <v>1632</v>
      </c>
      <c r="B633" t="s">
        <v>465</v>
      </c>
      <c r="C633">
        <v>554713</v>
      </c>
      <c r="D633">
        <v>6.9</v>
      </c>
      <c r="E633" s="2">
        <v>44558.189282407409</v>
      </c>
      <c r="F633" t="s">
        <v>12885</v>
      </c>
      <c r="G633">
        <v>4140982</v>
      </c>
      <c r="H633" s="6">
        <v>45015.665729108798</v>
      </c>
      <c r="I633" t="str">
        <f t="shared" si="36"/>
        <v>Long Term</v>
      </c>
      <c r="J633">
        <f t="shared" si="37"/>
        <v>3586269</v>
      </c>
      <c r="K633">
        <f t="shared" si="38"/>
        <v>0.1</v>
      </c>
      <c r="L633">
        <f t="shared" si="39"/>
        <v>358626.9</v>
      </c>
    </row>
    <row r="634" spans="1:12" x14ac:dyDescent="0.25">
      <c r="A634">
        <v>1633</v>
      </c>
      <c r="B634" t="s">
        <v>708</v>
      </c>
      <c r="C634">
        <v>942286</v>
      </c>
      <c r="D634">
        <v>8.9700000000000006</v>
      </c>
      <c r="E634" s="2">
        <v>43768.689247685194</v>
      </c>
      <c r="F634" t="s">
        <v>12888</v>
      </c>
      <c r="G634">
        <v>942324</v>
      </c>
      <c r="H634" s="6">
        <v>45015.665729108798</v>
      </c>
      <c r="I634" t="str">
        <f t="shared" si="36"/>
        <v>Long Term</v>
      </c>
      <c r="J634">
        <f t="shared" si="37"/>
        <v>38</v>
      </c>
      <c r="K634">
        <f t="shared" si="38"/>
        <v>0</v>
      </c>
      <c r="L634">
        <f t="shared" si="39"/>
        <v>0</v>
      </c>
    </row>
    <row r="635" spans="1:12" x14ac:dyDescent="0.25">
      <c r="A635">
        <v>1634</v>
      </c>
      <c r="B635" t="s">
        <v>619</v>
      </c>
      <c r="C635">
        <v>797286</v>
      </c>
      <c r="D635">
        <v>5.7</v>
      </c>
      <c r="E635" s="2">
        <v>43488.232164351852</v>
      </c>
      <c r="F635" t="s">
        <v>12884</v>
      </c>
      <c r="G635">
        <v>5620688</v>
      </c>
      <c r="H635" s="6">
        <v>45015.665729108798</v>
      </c>
      <c r="I635" t="str">
        <f t="shared" si="36"/>
        <v>Long Term</v>
      </c>
      <c r="J635">
        <f t="shared" si="37"/>
        <v>4823402</v>
      </c>
      <c r="K635">
        <f t="shared" si="38"/>
        <v>0.1</v>
      </c>
      <c r="L635">
        <f t="shared" si="39"/>
        <v>482340.2</v>
      </c>
    </row>
    <row r="636" spans="1:12" x14ac:dyDescent="0.25">
      <c r="A636">
        <v>1635</v>
      </c>
      <c r="B636" t="s">
        <v>558</v>
      </c>
      <c r="C636">
        <v>84925</v>
      </c>
      <c r="D636">
        <v>5.33</v>
      </c>
      <c r="E636" s="2">
        <v>44727.331875000003</v>
      </c>
      <c r="F636" t="s">
        <v>12884</v>
      </c>
      <c r="G636">
        <v>3603572</v>
      </c>
      <c r="H636" s="6">
        <v>45015.665729108798</v>
      </c>
      <c r="I636" t="str">
        <f t="shared" si="36"/>
        <v>Short Term</v>
      </c>
      <c r="J636">
        <f t="shared" si="37"/>
        <v>3518647</v>
      </c>
      <c r="K636">
        <f t="shared" si="38"/>
        <v>0.15</v>
      </c>
      <c r="L636">
        <f t="shared" si="39"/>
        <v>527797.04999999993</v>
      </c>
    </row>
    <row r="637" spans="1:12" x14ac:dyDescent="0.25">
      <c r="A637">
        <v>1636</v>
      </c>
      <c r="B637" t="s">
        <v>1151</v>
      </c>
      <c r="C637">
        <v>273168</v>
      </c>
      <c r="D637">
        <v>6.2</v>
      </c>
      <c r="E637" s="2">
        <v>44216.215370370373</v>
      </c>
      <c r="F637" t="s">
        <v>12886</v>
      </c>
      <c r="G637">
        <v>3015319</v>
      </c>
      <c r="H637" s="6">
        <v>45015.665729108798</v>
      </c>
      <c r="I637" t="str">
        <f t="shared" si="36"/>
        <v>Long Term</v>
      </c>
      <c r="J637">
        <f t="shared" si="37"/>
        <v>2742151</v>
      </c>
      <c r="K637">
        <f t="shared" si="38"/>
        <v>0.1</v>
      </c>
      <c r="L637">
        <f t="shared" si="39"/>
        <v>274215.10000000003</v>
      </c>
    </row>
    <row r="638" spans="1:12" x14ac:dyDescent="0.25">
      <c r="A638">
        <v>1637</v>
      </c>
      <c r="B638" t="s">
        <v>148</v>
      </c>
      <c r="C638">
        <v>761191</v>
      </c>
      <c r="D638">
        <v>6.66</v>
      </c>
      <c r="E638" s="2">
        <v>44280.276817129627</v>
      </c>
      <c r="F638" t="s">
        <v>12885</v>
      </c>
      <c r="G638">
        <v>7180366</v>
      </c>
      <c r="H638" s="6">
        <v>45015.665729108798</v>
      </c>
      <c r="I638" t="str">
        <f t="shared" si="36"/>
        <v>Long Term</v>
      </c>
      <c r="J638">
        <f t="shared" si="37"/>
        <v>6419175</v>
      </c>
      <c r="K638">
        <f t="shared" si="38"/>
        <v>0.1</v>
      </c>
      <c r="L638">
        <f t="shared" si="39"/>
        <v>641917.5</v>
      </c>
    </row>
    <row r="639" spans="1:12" x14ac:dyDescent="0.25">
      <c r="A639">
        <v>1638</v>
      </c>
      <c r="B639" t="s">
        <v>396</v>
      </c>
      <c r="C639">
        <v>433490</v>
      </c>
      <c r="D639">
        <v>5.52</v>
      </c>
      <c r="E639" s="2">
        <v>43395.646261574067</v>
      </c>
      <c r="F639" t="s">
        <v>12883</v>
      </c>
      <c r="G639">
        <v>3994233</v>
      </c>
      <c r="H639" s="6">
        <v>45015.665729108798</v>
      </c>
      <c r="I639" t="str">
        <f t="shared" si="36"/>
        <v>Long Term</v>
      </c>
      <c r="J639">
        <f t="shared" si="37"/>
        <v>3560743</v>
      </c>
      <c r="K639">
        <f t="shared" si="38"/>
        <v>0.1</v>
      </c>
      <c r="L639">
        <f t="shared" si="39"/>
        <v>356074.30000000005</v>
      </c>
    </row>
    <row r="640" spans="1:12" x14ac:dyDescent="0.25">
      <c r="A640">
        <v>1639</v>
      </c>
      <c r="B640" t="s">
        <v>647</v>
      </c>
      <c r="C640">
        <v>384246</v>
      </c>
      <c r="D640">
        <v>8.58</v>
      </c>
      <c r="E640" s="2">
        <v>43589.182488425933</v>
      </c>
      <c r="F640" t="s">
        <v>12883</v>
      </c>
      <c r="G640">
        <v>8136418</v>
      </c>
      <c r="H640" s="6">
        <v>45015.665729108798</v>
      </c>
      <c r="I640" t="str">
        <f t="shared" si="36"/>
        <v>Long Term</v>
      </c>
      <c r="J640">
        <f t="shared" si="37"/>
        <v>7752172</v>
      </c>
      <c r="K640">
        <f t="shared" si="38"/>
        <v>0.1</v>
      </c>
      <c r="L640">
        <f t="shared" si="39"/>
        <v>775217.20000000007</v>
      </c>
    </row>
    <row r="641" spans="1:12" x14ac:dyDescent="0.25">
      <c r="A641">
        <v>1640</v>
      </c>
      <c r="B641" t="s">
        <v>473</v>
      </c>
      <c r="C641">
        <v>619805</v>
      </c>
      <c r="D641">
        <v>7.96</v>
      </c>
      <c r="E641" s="2">
        <v>44414.234594907408</v>
      </c>
      <c r="F641" t="s">
        <v>12885</v>
      </c>
      <c r="G641">
        <v>9103112</v>
      </c>
      <c r="H641" s="6">
        <v>45015.665729108798</v>
      </c>
      <c r="I641" t="str">
        <f t="shared" si="36"/>
        <v>Long Term</v>
      </c>
      <c r="J641">
        <f t="shared" si="37"/>
        <v>8483307</v>
      </c>
      <c r="K641">
        <f t="shared" si="38"/>
        <v>0.1</v>
      </c>
      <c r="L641">
        <f t="shared" si="39"/>
        <v>848330.70000000007</v>
      </c>
    </row>
    <row r="642" spans="1:12" x14ac:dyDescent="0.25">
      <c r="A642">
        <v>1641</v>
      </c>
      <c r="B642" t="s">
        <v>313</v>
      </c>
      <c r="C642">
        <v>542377</v>
      </c>
      <c r="D642">
        <v>7.78</v>
      </c>
      <c r="E642" s="2">
        <v>44296.318645833337</v>
      </c>
      <c r="F642" t="s">
        <v>12885</v>
      </c>
      <c r="G642">
        <v>8070451</v>
      </c>
      <c r="H642" s="6">
        <v>45015.665729108798</v>
      </c>
      <c r="I642" t="str">
        <f t="shared" si="36"/>
        <v>Long Term</v>
      </c>
      <c r="J642">
        <f t="shared" si="37"/>
        <v>7528074</v>
      </c>
      <c r="K642">
        <f t="shared" si="38"/>
        <v>0.1</v>
      </c>
      <c r="L642">
        <f t="shared" si="39"/>
        <v>752807.4</v>
      </c>
    </row>
    <row r="643" spans="1:12" x14ac:dyDescent="0.25">
      <c r="A643">
        <v>1642</v>
      </c>
      <c r="B643" t="s">
        <v>292</v>
      </c>
      <c r="C643">
        <v>702409</v>
      </c>
      <c r="D643">
        <v>5.79</v>
      </c>
      <c r="E643" s="2">
        <v>44881.267476851863</v>
      </c>
      <c r="F643" t="s">
        <v>12885</v>
      </c>
      <c r="G643">
        <v>2247815</v>
      </c>
      <c r="H643" s="6">
        <v>45015.665729108798</v>
      </c>
      <c r="I643" t="str">
        <f t="shared" ref="I643:I706" si="40">IF((H643-E643)&lt;=365,"Short Term","Long Term")</f>
        <v>Short Term</v>
      </c>
      <c r="J643">
        <f t="shared" ref="J643:J706" si="41">G643-C643</f>
        <v>1545406</v>
      </c>
      <c r="K643">
        <f t="shared" ref="K643:K706" si="42">IF(I643="short Term",15%,IF(I643="Long Term",IF(J643&gt;100000,10%,0),0))</f>
        <v>0.15</v>
      </c>
      <c r="L643">
        <f t="shared" ref="L643:L706" si="43">J643*K643</f>
        <v>231810.9</v>
      </c>
    </row>
    <row r="644" spans="1:12" x14ac:dyDescent="0.25">
      <c r="A644">
        <v>1643</v>
      </c>
      <c r="B644" t="s">
        <v>473</v>
      </c>
      <c r="C644">
        <v>407295</v>
      </c>
      <c r="D644">
        <v>8.1</v>
      </c>
      <c r="E644" s="2">
        <v>43962.87568287037</v>
      </c>
      <c r="F644" t="s">
        <v>12888</v>
      </c>
      <c r="G644">
        <v>7179201</v>
      </c>
      <c r="H644" s="6">
        <v>45015.665729108798</v>
      </c>
      <c r="I644" t="str">
        <f t="shared" si="40"/>
        <v>Long Term</v>
      </c>
      <c r="J644">
        <f t="shared" si="41"/>
        <v>6771906</v>
      </c>
      <c r="K644">
        <f t="shared" si="42"/>
        <v>0.1</v>
      </c>
      <c r="L644">
        <f t="shared" si="43"/>
        <v>677190.60000000009</v>
      </c>
    </row>
    <row r="645" spans="1:12" x14ac:dyDescent="0.25">
      <c r="A645">
        <v>1644</v>
      </c>
      <c r="B645" t="s">
        <v>74</v>
      </c>
      <c r="C645">
        <v>689710</v>
      </c>
      <c r="D645">
        <v>6.53</v>
      </c>
      <c r="E645" s="2">
        <v>44583.638229166667</v>
      </c>
      <c r="F645" t="s">
        <v>12887</v>
      </c>
      <c r="G645">
        <v>2029063</v>
      </c>
      <c r="H645" s="6">
        <v>45015.665729108798</v>
      </c>
      <c r="I645" t="str">
        <f t="shared" si="40"/>
        <v>Long Term</v>
      </c>
      <c r="J645">
        <f t="shared" si="41"/>
        <v>1339353</v>
      </c>
      <c r="K645">
        <f t="shared" si="42"/>
        <v>0.1</v>
      </c>
      <c r="L645">
        <f t="shared" si="43"/>
        <v>133935.30000000002</v>
      </c>
    </row>
    <row r="646" spans="1:12" x14ac:dyDescent="0.25">
      <c r="A646">
        <v>1645</v>
      </c>
      <c r="B646" t="s">
        <v>1054</v>
      </c>
      <c r="C646">
        <v>911132</v>
      </c>
      <c r="D646">
        <v>6.46</v>
      </c>
      <c r="E646" s="2">
        <v>44969.132800925923</v>
      </c>
      <c r="F646" t="s">
        <v>12884</v>
      </c>
      <c r="G646">
        <v>1871861</v>
      </c>
      <c r="H646" s="6">
        <v>45015.665729108798</v>
      </c>
      <c r="I646" t="str">
        <f t="shared" si="40"/>
        <v>Short Term</v>
      </c>
      <c r="J646">
        <f t="shared" si="41"/>
        <v>960729</v>
      </c>
      <c r="K646">
        <f t="shared" si="42"/>
        <v>0.15</v>
      </c>
      <c r="L646">
        <f t="shared" si="43"/>
        <v>144109.35</v>
      </c>
    </row>
    <row r="647" spans="1:12" x14ac:dyDescent="0.25">
      <c r="A647">
        <v>1646</v>
      </c>
      <c r="B647" t="s">
        <v>1188</v>
      </c>
      <c r="C647">
        <v>699449</v>
      </c>
      <c r="D647">
        <v>6.37</v>
      </c>
      <c r="E647" s="2">
        <v>44467.04383101852</v>
      </c>
      <c r="F647" t="s">
        <v>12888</v>
      </c>
      <c r="G647">
        <v>5048993</v>
      </c>
      <c r="H647" s="6">
        <v>45015.665729108798</v>
      </c>
      <c r="I647" t="str">
        <f t="shared" si="40"/>
        <v>Long Term</v>
      </c>
      <c r="J647">
        <f t="shared" si="41"/>
        <v>4349544</v>
      </c>
      <c r="K647">
        <f t="shared" si="42"/>
        <v>0.1</v>
      </c>
      <c r="L647">
        <f t="shared" si="43"/>
        <v>434954.4</v>
      </c>
    </row>
    <row r="648" spans="1:12" x14ac:dyDescent="0.25">
      <c r="A648">
        <v>1647</v>
      </c>
      <c r="B648" t="s">
        <v>676</v>
      </c>
      <c r="C648">
        <v>413361</v>
      </c>
      <c r="D648">
        <v>8.9499999999999993</v>
      </c>
      <c r="E648" s="2">
        <v>43674.057210648149</v>
      </c>
      <c r="F648" t="s">
        <v>12887</v>
      </c>
      <c r="G648">
        <v>9284592</v>
      </c>
      <c r="H648" s="6">
        <v>45015.665729108798</v>
      </c>
      <c r="I648" t="str">
        <f t="shared" si="40"/>
        <v>Long Term</v>
      </c>
      <c r="J648">
        <f t="shared" si="41"/>
        <v>8871231</v>
      </c>
      <c r="K648">
        <f t="shared" si="42"/>
        <v>0.1</v>
      </c>
      <c r="L648">
        <f t="shared" si="43"/>
        <v>887123.10000000009</v>
      </c>
    </row>
    <row r="649" spans="1:12" x14ac:dyDescent="0.25">
      <c r="A649">
        <v>1648</v>
      </c>
      <c r="B649" t="s">
        <v>733</v>
      </c>
      <c r="C649">
        <v>625142</v>
      </c>
      <c r="D649">
        <v>5.67</v>
      </c>
      <c r="E649" s="2">
        <v>44228.500196759262</v>
      </c>
      <c r="F649" t="s">
        <v>12887</v>
      </c>
      <c r="G649">
        <v>9314905</v>
      </c>
      <c r="H649" s="6">
        <v>45015.665729108798</v>
      </c>
      <c r="I649" t="str">
        <f t="shared" si="40"/>
        <v>Long Term</v>
      </c>
      <c r="J649">
        <f t="shared" si="41"/>
        <v>8689763</v>
      </c>
      <c r="K649">
        <f t="shared" si="42"/>
        <v>0.1</v>
      </c>
      <c r="L649">
        <f t="shared" si="43"/>
        <v>868976.3</v>
      </c>
    </row>
    <row r="650" spans="1:12" x14ac:dyDescent="0.25">
      <c r="A650">
        <v>1649</v>
      </c>
      <c r="B650" t="s">
        <v>1031</v>
      </c>
      <c r="C650">
        <v>494485</v>
      </c>
      <c r="D650">
        <v>6.6</v>
      </c>
      <c r="E650" s="2">
        <v>43603.959872685176</v>
      </c>
      <c r="F650" t="s">
        <v>12884</v>
      </c>
      <c r="G650">
        <v>8827048</v>
      </c>
      <c r="H650" s="6">
        <v>45015.665729108798</v>
      </c>
      <c r="I650" t="str">
        <f t="shared" si="40"/>
        <v>Long Term</v>
      </c>
      <c r="J650">
        <f t="shared" si="41"/>
        <v>8332563</v>
      </c>
      <c r="K650">
        <f t="shared" si="42"/>
        <v>0.1</v>
      </c>
      <c r="L650">
        <f t="shared" si="43"/>
        <v>833256.3</v>
      </c>
    </row>
    <row r="651" spans="1:12" x14ac:dyDescent="0.25">
      <c r="A651">
        <v>1650</v>
      </c>
      <c r="B651" t="s">
        <v>2759</v>
      </c>
      <c r="C651">
        <v>824103</v>
      </c>
      <c r="D651">
        <v>5.94</v>
      </c>
      <c r="E651" s="2">
        <v>44677.525648148148</v>
      </c>
      <c r="F651" t="s">
        <v>12888</v>
      </c>
      <c r="G651">
        <v>8617848</v>
      </c>
      <c r="H651" s="6">
        <v>45015.665729108798</v>
      </c>
      <c r="I651" t="str">
        <f t="shared" si="40"/>
        <v>Short Term</v>
      </c>
      <c r="J651">
        <f t="shared" si="41"/>
        <v>7793745</v>
      </c>
      <c r="K651">
        <f t="shared" si="42"/>
        <v>0.15</v>
      </c>
      <c r="L651">
        <f t="shared" si="43"/>
        <v>1169061.75</v>
      </c>
    </row>
    <row r="652" spans="1:12" x14ac:dyDescent="0.25">
      <c r="A652">
        <v>1651</v>
      </c>
      <c r="B652" t="s">
        <v>607</v>
      </c>
      <c r="C652">
        <v>175613</v>
      </c>
      <c r="D652">
        <v>5.74</v>
      </c>
      <c r="E652" s="2">
        <v>44777.516261574077</v>
      </c>
      <c r="F652" t="s">
        <v>12887</v>
      </c>
      <c r="G652">
        <v>517834</v>
      </c>
      <c r="H652" s="6">
        <v>45015.665729108798</v>
      </c>
      <c r="I652" t="str">
        <f t="shared" si="40"/>
        <v>Short Term</v>
      </c>
      <c r="J652">
        <f t="shared" si="41"/>
        <v>342221</v>
      </c>
      <c r="K652">
        <f t="shared" si="42"/>
        <v>0.15</v>
      </c>
      <c r="L652">
        <f t="shared" si="43"/>
        <v>51333.15</v>
      </c>
    </row>
    <row r="653" spans="1:12" x14ac:dyDescent="0.25">
      <c r="A653">
        <v>1652</v>
      </c>
      <c r="B653" t="s">
        <v>176</v>
      </c>
      <c r="C653">
        <v>428524</v>
      </c>
      <c r="D653">
        <v>5.6</v>
      </c>
      <c r="E653" s="2">
        <v>44093.923437500001</v>
      </c>
      <c r="F653" t="s">
        <v>12888</v>
      </c>
      <c r="G653">
        <v>9634087</v>
      </c>
      <c r="H653" s="6">
        <v>45015.665729108798</v>
      </c>
      <c r="I653" t="str">
        <f t="shared" si="40"/>
        <v>Long Term</v>
      </c>
      <c r="J653">
        <f t="shared" si="41"/>
        <v>9205563</v>
      </c>
      <c r="K653">
        <f t="shared" si="42"/>
        <v>0.1</v>
      </c>
      <c r="L653">
        <f t="shared" si="43"/>
        <v>920556.3</v>
      </c>
    </row>
    <row r="654" spans="1:12" x14ac:dyDescent="0.25">
      <c r="A654">
        <v>1653</v>
      </c>
      <c r="B654" t="s">
        <v>999</v>
      </c>
      <c r="C654">
        <v>460360</v>
      </c>
      <c r="D654">
        <v>8.42</v>
      </c>
      <c r="E654" s="2">
        <v>44664.909270833326</v>
      </c>
      <c r="F654" t="s">
        <v>12883</v>
      </c>
      <c r="G654">
        <v>4946521</v>
      </c>
      <c r="H654" s="6">
        <v>45015.665729108798</v>
      </c>
      <c r="I654" t="str">
        <f t="shared" si="40"/>
        <v>Short Term</v>
      </c>
      <c r="J654">
        <f t="shared" si="41"/>
        <v>4486161</v>
      </c>
      <c r="K654">
        <f t="shared" si="42"/>
        <v>0.15</v>
      </c>
      <c r="L654">
        <f t="shared" si="43"/>
        <v>672924.15</v>
      </c>
    </row>
    <row r="655" spans="1:12" x14ac:dyDescent="0.25">
      <c r="A655">
        <v>1654</v>
      </c>
      <c r="B655" t="s">
        <v>591</v>
      </c>
      <c r="C655">
        <v>662893</v>
      </c>
      <c r="D655">
        <v>5.31</v>
      </c>
      <c r="E655" s="2">
        <v>43552.333449074067</v>
      </c>
      <c r="F655" t="s">
        <v>12883</v>
      </c>
      <c r="G655">
        <v>5510887</v>
      </c>
      <c r="H655" s="6">
        <v>45015.665729108798</v>
      </c>
      <c r="I655" t="str">
        <f t="shared" si="40"/>
        <v>Long Term</v>
      </c>
      <c r="J655">
        <f t="shared" si="41"/>
        <v>4847994</v>
      </c>
      <c r="K655">
        <f t="shared" si="42"/>
        <v>0.1</v>
      </c>
      <c r="L655">
        <f t="shared" si="43"/>
        <v>484799.4</v>
      </c>
    </row>
    <row r="656" spans="1:12" x14ac:dyDescent="0.25">
      <c r="A656">
        <v>1655</v>
      </c>
      <c r="B656" t="s">
        <v>1152</v>
      </c>
      <c r="C656">
        <v>552196</v>
      </c>
      <c r="D656">
        <v>5.5</v>
      </c>
      <c r="E656" s="2">
        <v>43951.006562499999</v>
      </c>
      <c r="F656" t="s">
        <v>12887</v>
      </c>
      <c r="G656">
        <v>4010474</v>
      </c>
      <c r="H656" s="6">
        <v>45015.665729108798</v>
      </c>
      <c r="I656" t="str">
        <f t="shared" si="40"/>
        <v>Long Term</v>
      </c>
      <c r="J656">
        <f t="shared" si="41"/>
        <v>3458278</v>
      </c>
      <c r="K656">
        <f t="shared" si="42"/>
        <v>0.1</v>
      </c>
      <c r="L656">
        <f t="shared" si="43"/>
        <v>345827.80000000005</v>
      </c>
    </row>
    <row r="657" spans="1:12" x14ac:dyDescent="0.25">
      <c r="A657">
        <v>1656</v>
      </c>
      <c r="B657" t="s">
        <v>382</v>
      </c>
      <c r="C657">
        <v>277902</v>
      </c>
      <c r="D657">
        <v>5.29</v>
      </c>
      <c r="E657" s="2">
        <v>44222.449907407397</v>
      </c>
      <c r="F657" t="s">
        <v>12886</v>
      </c>
      <c r="G657">
        <v>8516197</v>
      </c>
      <c r="H657" s="6">
        <v>45015.665729108798</v>
      </c>
      <c r="I657" t="str">
        <f t="shared" si="40"/>
        <v>Long Term</v>
      </c>
      <c r="J657">
        <f t="shared" si="41"/>
        <v>8238295</v>
      </c>
      <c r="K657">
        <f t="shared" si="42"/>
        <v>0.1</v>
      </c>
      <c r="L657">
        <f t="shared" si="43"/>
        <v>823829.5</v>
      </c>
    </row>
    <row r="658" spans="1:12" x14ac:dyDescent="0.25">
      <c r="A658">
        <v>1657</v>
      </c>
      <c r="B658" t="s">
        <v>818</v>
      </c>
      <c r="C658">
        <v>664297</v>
      </c>
      <c r="D658">
        <v>7.66</v>
      </c>
      <c r="E658" s="2">
        <v>44132.473726851851</v>
      </c>
      <c r="F658" t="s">
        <v>12886</v>
      </c>
      <c r="G658">
        <v>4703382</v>
      </c>
      <c r="H658" s="6">
        <v>45015.665729108798</v>
      </c>
      <c r="I658" t="str">
        <f t="shared" si="40"/>
        <v>Long Term</v>
      </c>
      <c r="J658">
        <f t="shared" si="41"/>
        <v>4039085</v>
      </c>
      <c r="K658">
        <f t="shared" si="42"/>
        <v>0.1</v>
      </c>
      <c r="L658">
        <f t="shared" si="43"/>
        <v>403908.5</v>
      </c>
    </row>
    <row r="659" spans="1:12" x14ac:dyDescent="0.25">
      <c r="A659">
        <v>1658</v>
      </c>
      <c r="B659" t="s">
        <v>650</v>
      </c>
      <c r="C659">
        <v>172844</v>
      </c>
      <c r="D659">
        <v>5.87</v>
      </c>
      <c r="E659" s="2">
        <v>44444.920277777783</v>
      </c>
      <c r="F659" t="s">
        <v>12884</v>
      </c>
      <c r="G659">
        <v>3281003</v>
      </c>
      <c r="H659" s="6">
        <v>45015.665729108798</v>
      </c>
      <c r="I659" t="str">
        <f t="shared" si="40"/>
        <v>Long Term</v>
      </c>
      <c r="J659">
        <f t="shared" si="41"/>
        <v>3108159</v>
      </c>
      <c r="K659">
        <f t="shared" si="42"/>
        <v>0.1</v>
      </c>
      <c r="L659">
        <f t="shared" si="43"/>
        <v>310815.90000000002</v>
      </c>
    </row>
    <row r="660" spans="1:12" x14ac:dyDescent="0.25">
      <c r="A660">
        <v>1659</v>
      </c>
      <c r="B660" t="s">
        <v>1158</v>
      </c>
      <c r="C660">
        <v>295091</v>
      </c>
      <c r="D660">
        <v>8.7100000000000009</v>
      </c>
      <c r="E660" s="2">
        <v>43804.804293981477</v>
      </c>
      <c r="F660" t="s">
        <v>12883</v>
      </c>
      <c r="G660">
        <v>8810992</v>
      </c>
      <c r="H660" s="6">
        <v>45015.665729108798</v>
      </c>
      <c r="I660" t="str">
        <f t="shared" si="40"/>
        <v>Long Term</v>
      </c>
      <c r="J660">
        <f t="shared" si="41"/>
        <v>8515901</v>
      </c>
      <c r="K660">
        <f t="shared" si="42"/>
        <v>0.1</v>
      </c>
      <c r="L660">
        <f t="shared" si="43"/>
        <v>851590.10000000009</v>
      </c>
    </row>
    <row r="661" spans="1:12" x14ac:dyDescent="0.25">
      <c r="A661">
        <v>1660</v>
      </c>
      <c r="B661" t="s">
        <v>601</v>
      </c>
      <c r="C661">
        <v>320556</v>
      </c>
      <c r="D661">
        <v>8</v>
      </c>
      <c r="E661" s="2">
        <v>44040.592581018522</v>
      </c>
      <c r="F661" t="s">
        <v>12888</v>
      </c>
      <c r="G661">
        <v>6348648</v>
      </c>
      <c r="H661" s="6">
        <v>45015.665729108798</v>
      </c>
      <c r="I661" t="str">
        <f t="shared" si="40"/>
        <v>Long Term</v>
      </c>
      <c r="J661">
        <f t="shared" si="41"/>
        <v>6028092</v>
      </c>
      <c r="K661">
        <f t="shared" si="42"/>
        <v>0.1</v>
      </c>
      <c r="L661">
        <f t="shared" si="43"/>
        <v>602809.20000000007</v>
      </c>
    </row>
    <row r="662" spans="1:12" x14ac:dyDescent="0.25">
      <c r="A662">
        <v>1661</v>
      </c>
      <c r="B662" t="s">
        <v>1214</v>
      </c>
      <c r="C662">
        <v>541777</v>
      </c>
      <c r="D662">
        <v>6.42</v>
      </c>
      <c r="E662" s="2">
        <v>44722.629583333342</v>
      </c>
      <c r="F662" t="s">
        <v>12885</v>
      </c>
      <c r="G662">
        <v>5866786</v>
      </c>
      <c r="H662" s="6">
        <v>45015.665729108798</v>
      </c>
      <c r="I662" t="str">
        <f t="shared" si="40"/>
        <v>Short Term</v>
      </c>
      <c r="J662">
        <f t="shared" si="41"/>
        <v>5325009</v>
      </c>
      <c r="K662">
        <f t="shared" si="42"/>
        <v>0.15</v>
      </c>
      <c r="L662">
        <f t="shared" si="43"/>
        <v>798751.35</v>
      </c>
    </row>
    <row r="663" spans="1:12" x14ac:dyDescent="0.25">
      <c r="A663">
        <v>1662</v>
      </c>
      <c r="B663" t="s">
        <v>1158</v>
      </c>
      <c r="C663">
        <v>938518</v>
      </c>
      <c r="D663">
        <v>7.37</v>
      </c>
      <c r="E663" s="2">
        <v>44585.633750000001</v>
      </c>
      <c r="F663" t="s">
        <v>12888</v>
      </c>
      <c r="G663">
        <v>938541</v>
      </c>
      <c r="H663" s="6">
        <v>45015.665729108798</v>
      </c>
      <c r="I663" t="str">
        <f t="shared" si="40"/>
        <v>Long Term</v>
      </c>
      <c r="J663">
        <f t="shared" si="41"/>
        <v>23</v>
      </c>
      <c r="K663">
        <f t="shared" si="42"/>
        <v>0</v>
      </c>
      <c r="L663">
        <f t="shared" si="43"/>
        <v>0</v>
      </c>
    </row>
    <row r="664" spans="1:12" x14ac:dyDescent="0.25">
      <c r="A664">
        <v>1663</v>
      </c>
      <c r="B664" t="s">
        <v>1184</v>
      </c>
      <c r="C664">
        <v>544347</v>
      </c>
      <c r="D664">
        <v>8.69</v>
      </c>
      <c r="E664" s="2">
        <v>43745.000185185178</v>
      </c>
      <c r="F664" t="s">
        <v>12887</v>
      </c>
      <c r="G664">
        <v>904610</v>
      </c>
      <c r="H664" s="6">
        <v>45015.665729108798</v>
      </c>
      <c r="I664" t="str">
        <f t="shared" si="40"/>
        <v>Long Term</v>
      </c>
      <c r="J664">
        <f t="shared" si="41"/>
        <v>360263</v>
      </c>
      <c r="K664">
        <f t="shared" si="42"/>
        <v>0.1</v>
      </c>
      <c r="L664">
        <f t="shared" si="43"/>
        <v>36026.300000000003</v>
      </c>
    </row>
    <row r="665" spans="1:12" x14ac:dyDescent="0.25">
      <c r="A665">
        <v>1664</v>
      </c>
      <c r="B665" t="s">
        <v>1206</v>
      </c>
      <c r="C665">
        <v>441500</v>
      </c>
      <c r="D665">
        <v>8.4600000000000009</v>
      </c>
      <c r="E665" s="2">
        <v>43807.695324074077</v>
      </c>
      <c r="F665" t="s">
        <v>12884</v>
      </c>
      <c r="G665">
        <v>5623288</v>
      </c>
      <c r="H665" s="6">
        <v>45015.665729108798</v>
      </c>
      <c r="I665" t="str">
        <f t="shared" si="40"/>
        <v>Long Term</v>
      </c>
      <c r="J665">
        <f t="shared" si="41"/>
        <v>5181788</v>
      </c>
      <c r="K665">
        <f t="shared" si="42"/>
        <v>0.1</v>
      </c>
      <c r="L665">
        <f t="shared" si="43"/>
        <v>518178.80000000005</v>
      </c>
    </row>
    <row r="666" spans="1:12" x14ac:dyDescent="0.25">
      <c r="A666">
        <v>1665</v>
      </c>
      <c r="B666" t="s">
        <v>548</v>
      </c>
      <c r="C666">
        <v>137309</v>
      </c>
      <c r="D666">
        <v>5.31</v>
      </c>
      <c r="E666" s="2">
        <v>44178.314652777779</v>
      </c>
      <c r="F666" t="s">
        <v>12884</v>
      </c>
      <c r="G666">
        <v>8257739</v>
      </c>
      <c r="H666" s="6">
        <v>45015.665729108798</v>
      </c>
      <c r="I666" t="str">
        <f t="shared" si="40"/>
        <v>Long Term</v>
      </c>
      <c r="J666">
        <f t="shared" si="41"/>
        <v>8120430</v>
      </c>
      <c r="K666">
        <f t="shared" si="42"/>
        <v>0.1</v>
      </c>
      <c r="L666">
        <f t="shared" si="43"/>
        <v>812043</v>
      </c>
    </row>
    <row r="667" spans="1:12" x14ac:dyDescent="0.25">
      <c r="A667">
        <v>1666</v>
      </c>
      <c r="B667" t="s">
        <v>108</v>
      </c>
      <c r="C667">
        <v>426889</v>
      </c>
      <c r="D667">
        <v>5.2</v>
      </c>
      <c r="E667" s="2">
        <v>44162.140567129631</v>
      </c>
      <c r="F667" t="s">
        <v>12883</v>
      </c>
      <c r="G667">
        <v>8127991</v>
      </c>
      <c r="H667" s="6">
        <v>45015.665729108798</v>
      </c>
      <c r="I667" t="str">
        <f t="shared" si="40"/>
        <v>Long Term</v>
      </c>
      <c r="J667">
        <f t="shared" si="41"/>
        <v>7701102</v>
      </c>
      <c r="K667">
        <f t="shared" si="42"/>
        <v>0.1</v>
      </c>
      <c r="L667">
        <f t="shared" si="43"/>
        <v>770110.20000000007</v>
      </c>
    </row>
    <row r="668" spans="1:12" x14ac:dyDescent="0.25">
      <c r="A668">
        <v>1667</v>
      </c>
      <c r="B668" t="s">
        <v>2686</v>
      </c>
      <c r="C668">
        <v>136087</v>
      </c>
      <c r="D668">
        <v>8.73</v>
      </c>
      <c r="E668" s="2">
        <v>43930.863310185188</v>
      </c>
      <c r="F668" t="s">
        <v>12887</v>
      </c>
      <c r="G668">
        <v>6685309</v>
      </c>
      <c r="H668" s="6">
        <v>45015.665729108798</v>
      </c>
      <c r="I668" t="str">
        <f t="shared" si="40"/>
        <v>Long Term</v>
      </c>
      <c r="J668">
        <f t="shared" si="41"/>
        <v>6549222</v>
      </c>
      <c r="K668">
        <f t="shared" si="42"/>
        <v>0.1</v>
      </c>
      <c r="L668">
        <f t="shared" si="43"/>
        <v>654922.20000000007</v>
      </c>
    </row>
    <row r="669" spans="1:12" x14ac:dyDescent="0.25">
      <c r="A669">
        <v>1668</v>
      </c>
      <c r="B669" t="s">
        <v>106</v>
      </c>
      <c r="C669">
        <v>497501</v>
      </c>
      <c r="D669">
        <v>6.27</v>
      </c>
      <c r="E669" s="2">
        <v>44489.31322916667</v>
      </c>
      <c r="F669" t="s">
        <v>12885</v>
      </c>
      <c r="G669">
        <v>8364278</v>
      </c>
      <c r="H669" s="6">
        <v>45015.665729108798</v>
      </c>
      <c r="I669" t="str">
        <f t="shared" si="40"/>
        <v>Long Term</v>
      </c>
      <c r="J669">
        <f t="shared" si="41"/>
        <v>7866777</v>
      </c>
      <c r="K669">
        <f t="shared" si="42"/>
        <v>0.1</v>
      </c>
      <c r="L669">
        <f t="shared" si="43"/>
        <v>786677.70000000007</v>
      </c>
    </row>
    <row r="670" spans="1:12" x14ac:dyDescent="0.25">
      <c r="A670">
        <v>1669</v>
      </c>
      <c r="B670" t="s">
        <v>758</v>
      </c>
      <c r="C670">
        <v>953821</v>
      </c>
      <c r="D670">
        <v>5.37</v>
      </c>
      <c r="E670" s="2">
        <v>43470.048807870371</v>
      </c>
      <c r="F670" t="s">
        <v>12887</v>
      </c>
      <c r="G670">
        <v>7278835</v>
      </c>
      <c r="H670" s="6">
        <v>45015.665729108798</v>
      </c>
      <c r="I670" t="str">
        <f t="shared" si="40"/>
        <v>Long Term</v>
      </c>
      <c r="J670">
        <f t="shared" si="41"/>
        <v>6325014</v>
      </c>
      <c r="K670">
        <f t="shared" si="42"/>
        <v>0.1</v>
      </c>
      <c r="L670">
        <f t="shared" si="43"/>
        <v>632501.4</v>
      </c>
    </row>
    <row r="671" spans="1:12" x14ac:dyDescent="0.25">
      <c r="A671">
        <v>1670</v>
      </c>
      <c r="B671" t="s">
        <v>917</v>
      </c>
      <c r="C671">
        <v>389962</v>
      </c>
      <c r="D671">
        <v>5.9</v>
      </c>
      <c r="E671" s="2">
        <v>44246.575856481482</v>
      </c>
      <c r="F671" t="s">
        <v>12884</v>
      </c>
      <c r="G671">
        <v>5175251</v>
      </c>
      <c r="H671" s="6">
        <v>45015.665729108798</v>
      </c>
      <c r="I671" t="str">
        <f t="shared" si="40"/>
        <v>Long Term</v>
      </c>
      <c r="J671">
        <f t="shared" si="41"/>
        <v>4785289</v>
      </c>
      <c r="K671">
        <f t="shared" si="42"/>
        <v>0.1</v>
      </c>
      <c r="L671">
        <f t="shared" si="43"/>
        <v>478528.9</v>
      </c>
    </row>
    <row r="672" spans="1:12" x14ac:dyDescent="0.25">
      <c r="A672">
        <v>1671</v>
      </c>
      <c r="B672" t="s">
        <v>1125</v>
      </c>
      <c r="C672">
        <v>72572</v>
      </c>
      <c r="D672">
        <v>7.24</v>
      </c>
      <c r="E672" s="2">
        <v>43540.551539351851</v>
      </c>
      <c r="F672" t="s">
        <v>12887</v>
      </c>
      <c r="G672">
        <v>9616615</v>
      </c>
      <c r="H672" s="6">
        <v>45015.665729108798</v>
      </c>
      <c r="I672" t="str">
        <f t="shared" si="40"/>
        <v>Long Term</v>
      </c>
      <c r="J672">
        <f t="shared" si="41"/>
        <v>9544043</v>
      </c>
      <c r="K672">
        <f t="shared" si="42"/>
        <v>0.1</v>
      </c>
      <c r="L672">
        <f t="shared" si="43"/>
        <v>954404.3</v>
      </c>
    </row>
    <row r="673" spans="1:12" x14ac:dyDescent="0.25">
      <c r="A673">
        <v>1672</v>
      </c>
      <c r="B673" t="s">
        <v>479</v>
      </c>
      <c r="C673">
        <v>562485</v>
      </c>
      <c r="D673">
        <v>8.1300000000000008</v>
      </c>
      <c r="E673" s="2">
        <v>43501.318333333344</v>
      </c>
      <c r="F673" t="s">
        <v>12887</v>
      </c>
      <c r="G673">
        <v>9828844</v>
      </c>
      <c r="H673" s="6">
        <v>45015.665729108798</v>
      </c>
      <c r="I673" t="str">
        <f t="shared" si="40"/>
        <v>Long Term</v>
      </c>
      <c r="J673">
        <f t="shared" si="41"/>
        <v>9266359</v>
      </c>
      <c r="K673">
        <f t="shared" si="42"/>
        <v>0.1</v>
      </c>
      <c r="L673">
        <f t="shared" si="43"/>
        <v>926635.9</v>
      </c>
    </row>
    <row r="674" spans="1:12" x14ac:dyDescent="0.25">
      <c r="A674">
        <v>1673</v>
      </c>
      <c r="B674" t="s">
        <v>944</v>
      </c>
      <c r="C674">
        <v>986203</v>
      </c>
      <c r="D674">
        <v>7.7</v>
      </c>
      <c r="E674" s="2">
        <v>43934.318391203713</v>
      </c>
      <c r="F674" t="s">
        <v>12885</v>
      </c>
      <c r="G674">
        <v>5638075</v>
      </c>
      <c r="H674" s="6">
        <v>45015.665729108798</v>
      </c>
      <c r="I674" t="str">
        <f t="shared" si="40"/>
        <v>Long Term</v>
      </c>
      <c r="J674">
        <f t="shared" si="41"/>
        <v>4651872</v>
      </c>
      <c r="K674">
        <f t="shared" si="42"/>
        <v>0.1</v>
      </c>
      <c r="L674">
        <f t="shared" si="43"/>
        <v>465187.2</v>
      </c>
    </row>
    <row r="675" spans="1:12" x14ac:dyDescent="0.25">
      <c r="A675">
        <v>1674</v>
      </c>
      <c r="B675" t="s">
        <v>999</v>
      </c>
      <c r="C675">
        <v>777845</v>
      </c>
      <c r="D675">
        <v>8.17</v>
      </c>
      <c r="E675" s="2">
        <v>44562.850648148153</v>
      </c>
      <c r="F675" t="s">
        <v>12885</v>
      </c>
      <c r="G675">
        <v>9294524</v>
      </c>
      <c r="H675" s="6">
        <v>45015.665729108798</v>
      </c>
      <c r="I675" t="str">
        <f t="shared" si="40"/>
        <v>Long Term</v>
      </c>
      <c r="J675">
        <f t="shared" si="41"/>
        <v>8516679</v>
      </c>
      <c r="K675">
        <f t="shared" si="42"/>
        <v>0.1</v>
      </c>
      <c r="L675">
        <f t="shared" si="43"/>
        <v>851667.9</v>
      </c>
    </row>
    <row r="676" spans="1:12" x14ac:dyDescent="0.25">
      <c r="A676">
        <v>1675</v>
      </c>
      <c r="B676" t="s">
        <v>434</v>
      </c>
      <c r="C676">
        <v>348616</v>
      </c>
      <c r="D676">
        <v>7.96</v>
      </c>
      <c r="E676" s="2">
        <v>43550.264050925929</v>
      </c>
      <c r="F676" t="s">
        <v>12885</v>
      </c>
      <c r="G676">
        <v>8399534</v>
      </c>
      <c r="H676" s="6">
        <v>45015.665729108798</v>
      </c>
      <c r="I676" t="str">
        <f t="shared" si="40"/>
        <v>Long Term</v>
      </c>
      <c r="J676">
        <f t="shared" si="41"/>
        <v>8050918</v>
      </c>
      <c r="K676">
        <f t="shared" si="42"/>
        <v>0.1</v>
      </c>
      <c r="L676">
        <f t="shared" si="43"/>
        <v>805091.8</v>
      </c>
    </row>
    <row r="677" spans="1:12" x14ac:dyDescent="0.25">
      <c r="A677">
        <v>1676</v>
      </c>
      <c r="B677" t="s">
        <v>640</v>
      </c>
      <c r="C677">
        <v>189363</v>
      </c>
      <c r="D677">
        <v>8.3000000000000007</v>
      </c>
      <c r="E677" s="2">
        <v>44191.204375000001</v>
      </c>
      <c r="F677" t="s">
        <v>12884</v>
      </c>
      <c r="G677">
        <v>9283987</v>
      </c>
      <c r="H677" s="6">
        <v>45015.665729108798</v>
      </c>
      <c r="I677" t="str">
        <f t="shared" si="40"/>
        <v>Long Term</v>
      </c>
      <c r="J677">
        <f t="shared" si="41"/>
        <v>9094624</v>
      </c>
      <c r="K677">
        <f t="shared" si="42"/>
        <v>0.1</v>
      </c>
      <c r="L677">
        <f t="shared" si="43"/>
        <v>909462.4</v>
      </c>
    </row>
    <row r="678" spans="1:12" x14ac:dyDescent="0.25">
      <c r="A678">
        <v>1677</v>
      </c>
      <c r="B678" t="s">
        <v>304</v>
      </c>
      <c r="C678">
        <v>918918</v>
      </c>
      <c r="D678">
        <v>8.24</v>
      </c>
      <c r="E678" s="2">
        <v>43797.911562499998</v>
      </c>
      <c r="F678" t="s">
        <v>12885</v>
      </c>
      <c r="G678">
        <v>7201593</v>
      </c>
      <c r="H678" s="6">
        <v>45015.665729108798</v>
      </c>
      <c r="I678" t="str">
        <f t="shared" si="40"/>
        <v>Long Term</v>
      </c>
      <c r="J678">
        <f t="shared" si="41"/>
        <v>6282675</v>
      </c>
      <c r="K678">
        <f t="shared" si="42"/>
        <v>0.1</v>
      </c>
      <c r="L678">
        <f t="shared" si="43"/>
        <v>628267.5</v>
      </c>
    </row>
    <row r="679" spans="1:12" x14ac:dyDescent="0.25">
      <c r="A679">
        <v>1678</v>
      </c>
      <c r="B679" t="s">
        <v>1426</v>
      </c>
      <c r="C679">
        <v>970832</v>
      </c>
      <c r="D679">
        <v>8.3800000000000008</v>
      </c>
      <c r="E679" s="2">
        <v>43400.060416666667</v>
      </c>
      <c r="F679" t="s">
        <v>12888</v>
      </c>
      <c r="G679">
        <v>8081768</v>
      </c>
      <c r="H679" s="6">
        <v>45015.665729108798</v>
      </c>
      <c r="I679" t="str">
        <f t="shared" si="40"/>
        <v>Long Term</v>
      </c>
      <c r="J679">
        <f t="shared" si="41"/>
        <v>7110936</v>
      </c>
      <c r="K679">
        <f t="shared" si="42"/>
        <v>0.1</v>
      </c>
      <c r="L679">
        <f t="shared" si="43"/>
        <v>711093.60000000009</v>
      </c>
    </row>
    <row r="680" spans="1:12" x14ac:dyDescent="0.25">
      <c r="A680">
        <v>1679</v>
      </c>
      <c r="B680" t="s">
        <v>860</v>
      </c>
      <c r="C680">
        <v>369435</v>
      </c>
      <c r="D680">
        <v>5.7</v>
      </c>
      <c r="E680" s="2">
        <v>44907.127743055556</v>
      </c>
      <c r="F680" t="s">
        <v>12887</v>
      </c>
      <c r="G680">
        <v>4656606</v>
      </c>
      <c r="H680" s="6">
        <v>45015.665729108798</v>
      </c>
      <c r="I680" t="str">
        <f t="shared" si="40"/>
        <v>Short Term</v>
      </c>
      <c r="J680">
        <f t="shared" si="41"/>
        <v>4287171</v>
      </c>
      <c r="K680">
        <f t="shared" si="42"/>
        <v>0.15</v>
      </c>
      <c r="L680">
        <f t="shared" si="43"/>
        <v>643075.65</v>
      </c>
    </row>
    <row r="681" spans="1:12" x14ac:dyDescent="0.25">
      <c r="A681">
        <v>1680</v>
      </c>
      <c r="B681" t="s">
        <v>1163</v>
      </c>
      <c r="C681">
        <v>220241</v>
      </c>
      <c r="D681">
        <v>8</v>
      </c>
      <c r="E681" s="2">
        <v>43730.958020833343</v>
      </c>
      <c r="F681" t="s">
        <v>12886</v>
      </c>
      <c r="G681">
        <v>5551020</v>
      </c>
      <c r="H681" s="6">
        <v>45015.665729108798</v>
      </c>
      <c r="I681" t="str">
        <f t="shared" si="40"/>
        <v>Long Term</v>
      </c>
      <c r="J681">
        <f t="shared" si="41"/>
        <v>5330779</v>
      </c>
      <c r="K681">
        <f t="shared" si="42"/>
        <v>0.1</v>
      </c>
      <c r="L681">
        <f t="shared" si="43"/>
        <v>533077.9</v>
      </c>
    </row>
    <row r="682" spans="1:12" x14ac:dyDescent="0.25">
      <c r="A682">
        <v>1681</v>
      </c>
      <c r="B682" t="s">
        <v>2861</v>
      </c>
      <c r="C682">
        <v>483120</v>
      </c>
      <c r="D682">
        <v>8.1999999999999993</v>
      </c>
      <c r="E682" s="2">
        <v>44672.372743055559</v>
      </c>
      <c r="F682" t="s">
        <v>12886</v>
      </c>
      <c r="G682">
        <v>2618946</v>
      </c>
      <c r="H682" s="6">
        <v>45015.665729108798</v>
      </c>
      <c r="I682" t="str">
        <f t="shared" si="40"/>
        <v>Short Term</v>
      </c>
      <c r="J682">
        <f t="shared" si="41"/>
        <v>2135826</v>
      </c>
      <c r="K682">
        <f t="shared" si="42"/>
        <v>0.15</v>
      </c>
      <c r="L682">
        <f t="shared" si="43"/>
        <v>320373.89999999997</v>
      </c>
    </row>
    <row r="683" spans="1:12" x14ac:dyDescent="0.25">
      <c r="A683">
        <v>1682</v>
      </c>
      <c r="B683" t="s">
        <v>653</v>
      </c>
      <c r="C683">
        <v>91300</v>
      </c>
      <c r="D683">
        <v>6.74</v>
      </c>
      <c r="E683" s="2">
        <v>44552.407361111109</v>
      </c>
      <c r="F683" t="s">
        <v>12887</v>
      </c>
      <c r="G683">
        <v>9618450</v>
      </c>
      <c r="H683" s="6">
        <v>45015.665729108798</v>
      </c>
      <c r="I683" t="str">
        <f t="shared" si="40"/>
        <v>Long Term</v>
      </c>
      <c r="J683">
        <f t="shared" si="41"/>
        <v>9527150</v>
      </c>
      <c r="K683">
        <f t="shared" si="42"/>
        <v>0.1</v>
      </c>
      <c r="L683">
        <f t="shared" si="43"/>
        <v>952715</v>
      </c>
    </row>
    <row r="684" spans="1:12" x14ac:dyDescent="0.25">
      <c r="A684">
        <v>1683</v>
      </c>
      <c r="B684" t="s">
        <v>2439</v>
      </c>
      <c r="C684">
        <v>264868</v>
      </c>
      <c r="D684">
        <v>5.3</v>
      </c>
      <c r="E684" s="2">
        <v>43542.081087962957</v>
      </c>
      <c r="F684" t="s">
        <v>12888</v>
      </c>
      <c r="G684">
        <v>3103223</v>
      </c>
      <c r="H684" s="6">
        <v>45015.665729108798</v>
      </c>
      <c r="I684" t="str">
        <f t="shared" si="40"/>
        <v>Long Term</v>
      </c>
      <c r="J684">
        <f t="shared" si="41"/>
        <v>2838355</v>
      </c>
      <c r="K684">
        <f t="shared" si="42"/>
        <v>0.1</v>
      </c>
      <c r="L684">
        <f t="shared" si="43"/>
        <v>283835.5</v>
      </c>
    </row>
    <row r="685" spans="1:12" x14ac:dyDescent="0.25">
      <c r="A685">
        <v>1684</v>
      </c>
      <c r="B685" t="s">
        <v>80</v>
      </c>
      <c r="C685">
        <v>146636</v>
      </c>
      <c r="D685">
        <v>7.7</v>
      </c>
      <c r="E685" s="2">
        <v>44466.905497685177</v>
      </c>
      <c r="F685" t="s">
        <v>12886</v>
      </c>
      <c r="G685">
        <v>580495</v>
      </c>
      <c r="H685" s="6">
        <v>45015.665729108798</v>
      </c>
      <c r="I685" t="str">
        <f t="shared" si="40"/>
        <v>Long Term</v>
      </c>
      <c r="J685">
        <f t="shared" si="41"/>
        <v>433859</v>
      </c>
      <c r="K685">
        <f t="shared" si="42"/>
        <v>0.1</v>
      </c>
      <c r="L685">
        <f t="shared" si="43"/>
        <v>43385.9</v>
      </c>
    </row>
    <row r="686" spans="1:12" x14ac:dyDescent="0.25">
      <c r="A686">
        <v>1685</v>
      </c>
      <c r="B686" t="s">
        <v>682</v>
      </c>
      <c r="C686">
        <v>677933</v>
      </c>
      <c r="D686">
        <v>5.7</v>
      </c>
      <c r="E686" s="2">
        <v>44090.408090277779</v>
      </c>
      <c r="F686" t="s">
        <v>12886</v>
      </c>
      <c r="G686">
        <v>5395748</v>
      </c>
      <c r="H686" s="6">
        <v>45015.665729108798</v>
      </c>
      <c r="I686" t="str">
        <f t="shared" si="40"/>
        <v>Long Term</v>
      </c>
      <c r="J686">
        <f t="shared" si="41"/>
        <v>4717815</v>
      </c>
      <c r="K686">
        <f t="shared" si="42"/>
        <v>0.1</v>
      </c>
      <c r="L686">
        <f t="shared" si="43"/>
        <v>471781.5</v>
      </c>
    </row>
    <row r="687" spans="1:12" x14ac:dyDescent="0.25">
      <c r="A687">
        <v>1686</v>
      </c>
      <c r="B687" t="s">
        <v>1920</v>
      </c>
      <c r="C687">
        <v>579352</v>
      </c>
      <c r="D687">
        <v>6.39</v>
      </c>
      <c r="E687" s="2">
        <v>44560.325312499997</v>
      </c>
      <c r="F687" t="s">
        <v>12884</v>
      </c>
      <c r="G687">
        <v>9730913</v>
      </c>
      <c r="H687" s="6">
        <v>45015.665729108798</v>
      </c>
      <c r="I687" t="str">
        <f t="shared" si="40"/>
        <v>Long Term</v>
      </c>
      <c r="J687">
        <f t="shared" si="41"/>
        <v>9151561</v>
      </c>
      <c r="K687">
        <f t="shared" si="42"/>
        <v>0.1</v>
      </c>
      <c r="L687">
        <f t="shared" si="43"/>
        <v>915156.10000000009</v>
      </c>
    </row>
    <row r="688" spans="1:12" x14ac:dyDescent="0.25">
      <c r="A688">
        <v>1687</v>
      </c>
      <c r="B688" t="s">
        <v>927</v>
      </c>
      <c r="C688">
        <v>940727</v>
      </c>
      <c r="D688">
        <v>8.23</v>
      </c>
      <c r="E688" s="2">
        <v>43799.131956018522</v>
      </c>
      <c r="F688" t="s">
        <v>12888</v>
      </c>
      <c r="G688">
        <v>990548</v>
      </c>
      <c r="H688" s="6">
        <v>45015.665729108798</v>
      </c>
      <c r="I688" t="str">
        <f t="shared" si="40"/>
        <v>Long Term</v>
      </c>
      <c r="J688">
        <f t="shared" si="41"/>
        <v>49821</v>
      </c>
      <c r="K688">
        <f t="shared" si="42"/>
        <v>0</v>
      </c>
      <c r="L688">
        <f t="shared" si="43"/>
        <v>0</v>
      </c>
    </row>
    <row r="689" spans="1:12" x14ac:dyDescent="0.25">
      <c r="A689">
        <v>1688</v>
      </c>
      <c r="B689" t="s">
        <v>149</v>
      </c>
      <c r="C689">
        <v>423197</v>
      </c>
      <c r="D689">
        <v>8.91</v>
      </c>
      <c r="E689" s="2">
        <v>44498.618263888893</v>
      </c>
      <c r="F689" t="s">
        <v>12884</v>
      </c>
      <c r="G689">
        <v>1766153</v>
      </c>
      <c r="H689" s="6">
        <v>45015.665729108798</v>
      </c>
      <c r="I689" t="str">
        <f t="shared" si="40"/>
        <v>Long Term</v>
      </c>
      <c r="J689">
        <f t="shared" si="41"/>
        <v>1342956</v>
      </c>
      <c r="K689">
        <f t="shared" si="42"/>
        <v>0.1</v>
      </c>
      <c r="L689">
        <f t="shared" si="43"/>
        <v>134295.6</v>
      </c>
    </row>
    <row r="690" spans="1:12" x14ac:dyDescent="0.25">
      <c r="A690">
        <v>1689</v>
      </c>
      <c r="B690" t="s">
        <v>1364</v>
      </c>
      <c r="C690">
        <v>517683</v>
      </c>
      <c r="D690">
        <v>8.89</v>
      </c>
      <c r="E690" s="2">
        <v>43406.89335648148</v>
      </c>
      <c r="F690" t="s">
        <v>12884</v>
      </c>
      <c r="G690">
        <v>2212028</v>
      </c>
      <c r="H690" s="6">
        <v>45015.665729108798</v>
      </c>
      <c r="I690" t="str">
        <f t="shared" si="40"/>
        <v>Long Term</v>
      </c>
      <c r="J690">
        <f t="shared" si="41"/>
        <v>1694345</v>
      </c>
      <c r="K690">
        <f t="shared" si="42"/>
        <v>0.1</v>
      </c>
      <c r="L690">
        <f t="shared" si="43"/>
        <v>169434.5</v>
      </c>
    </row>
    <row r="691" spans="1:12" x14ac:dyDescent="0.25">
      <c r="A691">
        <v>1690</v>
      </c>
      <c r="B691" t="s">
        <v>922</v>
      </c>
      <c r="C691">
        <v>780327</v>
      </c>
      <c r="D691">
        <v>7.52</v>
      </c>
      <c r="E691" s="2">
        <v>44668.903148148151</v>
      </c>
      <c r="F691" t="s">
        <v>12883</v>
      </c>
      <c r="G691">
        <v>1007654</v>
      </c>
      <c r="H691" s="6">
        <v>45015.665729108798</v>
      </c>
      <c r="I691" t="str">
        <f t="shared" si="40"/>
        <v>Short Term</v>
      </c>
      <c r="J691">
        <f t="shared" si="41"/>
        <v>227327</v>
      </c>
      <c r="K691">
        <f t="shared" si="42"/>
        <v>0.15</v>
      </c>
      <c r="L691">
        <f t="shared" si="43"/>
        <v>34099.049999999996</v>
      </c>
    </row>
    <row r="692" spans="1:12" x14ac:dyDescent="0.25">
      <c r="A692">
        <v>1691</v>
      </c>
      <c r="B692" t="s">
        <v>972</v>
      </c>
      <c r="C692">
        <v>530448</v>
      </c>
      <c r="D692">
        <v>5.81</v>
      </c>
      <c r="E692" s="2">
        <v>43944.074270833327</v>
      </c>
      <c r="F692" t="s">
        <v>12887</v>
      </c>
      <c r="G692">
        <v>9005750</v>
      </c>
      <c r="H692" s="6">
        <v>45015.665729108798</v>
      </c>
      <c r="I692" t="str">
        <f t="shared" si="40"/>
        <v>Long Term</v>
      </c>
      <c r="J692">
        <f t="shared" si="41"/>
        <v>8475302</v>
      </c>
      <c r="K692">
        <f t="shared" si="42"/>
        <v>0.1</v>
      </c>
      <c r="L692">
        <f t="shared" si="43"/>
        <v>847530.20000000007</v>
      </c>
    </row>
    <row r="693" spans="1:12" x14ac:dyDescent="0.25">
      <c r="A693">
        <v>1692</v>
      </c>
      <c r="B693" t="s">
        <v>484</v>
      </c>
      <c r="C693">
        <v>956024</v>
      </c>
      <c r="D693">
        <v>7.86</v>
      </c>
      <c r="E693" s="2">
        <v>44608.090520833342</v>
      </c>
      <c r="F693" t="s">
        <v>12885</v>
      </c>
      <c r="G693">
        <v>956040</v>
      </c>
      <c r="H693" s="6">
        <v>45015.665729108798</v>
      </c>
      <c r="I693" t="str">
        <f t="shared" si="40"/>
        <v>Long Term</v>
      </c>
      <c r="J693">
        <f t="shared" si="41"/>
        <v>16</v>
      </c>
      <c r="K693">
        <f t="shared" si="42"/>
        <v>0</v>
      </c>
      <c r="L693">
        <f t="shared" si="43"/>
        <v>0</v>
      </c>
    </row>
    <row r="694" spans="1:12" x14ac:dyDescent="0.25">
      <c r="A694">
        <v>1693</v>
      </c>
      <c r="B694" t="s">
        <v>180</v>
      </c>
      <c r="C694">
        <v>374475</v>
      </c>
      <c r="D694">
        <v>5.21</v>
      </c>
      <c r="E694" s="2">
        <v>44292.841203703712</v>
      </c>
      <c r="F694" t="s">
        <v>12885</v>
      </c>
      <c r="G694">
        <v>3402635</v>
      </c>
      <c r="H694" s="6">
        <v>45015.665729108798</v>
      </c>
      <c r="I694" t="str">
        <f t="shared" si="40"/>
        <v>Long Term</v>
      </c>
      <c r="J694">
        <f t="shared" si="41"/>
        <v>3028160</v>
      </c>
      <c r="K694">
        <f t="shared" si="42"/>
        <v>0.1</v>
      </c>
      <c r="L694">
        <f t="shared" si="43"/>
        <v>302816</v>
      </c>
    </row>
    <row r="695" spans="1:12" x14ac:dyDescent="0.25">
      <c r="A695">
        <v>1694</v>
      </c>
      <c r="B695" t="s">
        <v>110</v>
      </c>
      <c r="C695">
        <v>280479</v>
      </c>
      <c r="D695">
        <v>7.84</v>
      </c>
      <c r="E695" s="2">
        <v>43691.645798611113</v>
      </c>
      <c r="F695" t="s">
        <v>12885</v>
      </c>
      <c r="G695">
        <v>2951006</v>
      </c>
      <c r="H695" s="6">
        <v>45015.665729108798</v>
      </c>
      <c r="I695" t="str">
        <f t="shared" si="40"/>
        <v>Long Term</v>
      </c>
      <c r="J695">
        <f t="shared" si="41"/>
        <v>2670527</v>
      </c>
      <c r="K695">
        <f t="shared" si="42"/>
        <v>0.1</v>
      </c>
      <c r="L695">
        <f t="shared" si="43"/>
        <v>267052.7</v>
      </c>
    </row>
    <row r="696" spans="1:12" x14ac:dyDescent="0.25">
      <c r="A696">
        <v>1695</v>
      </c>
      <c r="B696" t="s">
        <v>691</v>
      </c>
      <c r="C696">
        <v>477945</v>
      </c>
      <c r="D696">
        <v>6.94</v>
      </c>
      <c r="E696" s="2">
        <v>44687.783553240741</v>
      </c>
      <c r="F696" t="s">
        <v>12885</v>
      </c>
      <c r="G696">
        <v>477967</v>
      </c>
      <c r="H696" s="6">
        <v>45015.665729108798</v>
      </c>
      <c r="I696" t="str">
        <f t="shared" si="40"/>
        <v>Short Term</v>
      </c>
      <c r="J696">
        <f t="shared" si="41"/>
        <v>22</v>
      </c>
      <c r="K696">
        <f t="shared" si="42"/>
        <v>0.15</v>
      </c>
      <c r="L696">
        <f t="shared" si="43"/>
        <v>3.3</v>
      </c>
    </row>
    <row r="697" spans="1:12" x14ac:dyDescent="0.25">
      <c r="A697">
        <v>1696</v>
      </c>
      <c r="B697" t="s">
        <v>600</v>
      </c>
      <c r="C697">
        <v>220540</v>
      </c>
      <c r="D697">
        <v>7.1</v>
      </c>
      <c r="E697" s="2">
        <v>43546.262256944443</v>
      </c>
      <c r="F697" t="s">
        <v>12888</v>
      </c>
      <c r="G697">
        <v>3718133</v>
      </c>
      <c r="H697" s="6">
        <v>45015.665729108798</v>
      </c>
      <c r="I697" t="str">
        <f t="shared" si="40"/>
        <v>Long Term</v>
      </c>
      <c r="J697">
        <f t="shared" si="41"/>
        <v>3497593</v>
      </c>
      <c r="K697">
        <f t="shared" si="42"/>
        <v>0.1</v>
      </c>
      <c r="L697">
        <f t="shared" si="43"/>
        <v>349759.30000000005</v>
      </c>
    </row>
    <row r="698" spans="1:12" x14ac:dyDescent="0.25">
      <c r="A698">
        <v>1697</v>
      </c>
      <c r="B698" t="s">
        <v>722</v>
      </c>
      <c r="C698">
        <v>308933</v>
      </c>
      <c r="D698">
        <v>7.1</v>
      </c>
      <c r="E698" s="2">
        <v>44508.815034722233</v>
      </c>
      <c r="F698" t="s">
        <v>12886</v>
      </c>
      <c r="G698">
        <v>6764497</v>
      </c>
      <c r="H698" s="6">
        <v>45015.665729108798</v>
      </c>
      <c r="I698" t="str">
        <f t="shared" si="40"/>
        <v>Long Term</v>
      </c>
      <c r="J698">
        <f t="shared" si="41"/>
        <v>6455564</v>
      </c>
      <c r="K698">
        <f t="shared" si="42"/>
        <v>0.1</v>
      </c>
      <c r="L698">
        <f t="shared" si="43"/>
        <v>645556.4</v>
      </c>
    </row>
    <row r="699" spans="1:12" x14ac:dyDescent="0.25">
      <c r="A699">
        <v>1698</v>
      </c>
      <c r="B699" t="s">
        <v>449</v>
      </c>
      <c r="C699">
        <v>257077</v>
      </c>
      <c r="D699">
        <v>5.87</v>
      </c>
      <c r="E699" s="2">
        <v>44686.872754629629</v>
      </c>
      <c r="F699" t="s">
        <v>12885</v>
      </c>
      <c r="G699">
        <v>5056851</v>
      </c>
      <c r="H699" s="6">
        <v>45015.665729108798</v>
      </c>
      <c r="I699" t="str">
        <f t="shared" si="40"/>
        <v>Short Term</v>
      </c>
      <c r="J699">
        <f t="shared" si="41"/>
        <v>4799774</v>
      </c>
      <c r="K699">
        <f t="shared" si="42"/>
        <v>0.15</v>
      </c>
      <c r="L699">
        <f t="shared" si="43"/>
        <v>719966.1</v>
      </c>
    </row>
    <row r="700" spans="1:12" x14ac:dyDescent="0.25">
      <c r="A700">
        <v>1699</v>
      </c>
      <c r="B700" t="s">
        <v>229</v>
      </c>
      <c r="C700">
        <v>543399</v>
      </c>
      <c r="D700">
        <v>5.4</v>
      </c>
      <c r="E700" s="2">
        <v>43474.28466435185</v>
      </c>
      <c r="F700" t="s">
        <v>12887</v>
      </c>
      <c r="G700">
        <v>3790953</v>
      </c>
      <c r="H700" s="6">
        <v>45015.665729108798</v>
      </c>
      <c r="I700" t="str">
        <f t="shared" si="40"/>
        <v>Long Term</v>
      </c>
      <c r="J700">
        <f t="shared" si="41"/>
        <v>3247554</v>
      </c>
      <c r="K700">
        <f t="shared" si="42"/>
        <v>0.1</v>
      </c>
      <c r="L700">
        <f t="shared" si="43"/>
        <v>324755.40000000002</v>
      </c>
    </row>
    <row r="701" spans="1:12" x14ac:dyDescent="0.25">
      <c r="A701">
        <v>1700</v>
      </c>
      <c r="B701" t="s">
        <v>1089</v>
      </c>
      <c r="C701">
        <v>654619</v>
      </c>
      <c r="D701">
        <v>5.14</v>
      </c>
      <c r="E701" s="2">
        <v>44453.153043981481</v>
      </c>
      <c r="F701" t="s">
        <v>12883</v>
      </c>
      <c r="G701">
        <v>654655</v>
      </c>
      <c r="H701" s="6">
        <v>45015.665729108798</v>
      </c>
      <c r="I701" t="str">
        <f t="shared" si="40"/>
        <v>Long Term</v>
      </c>
      <c r="J701">
        <f t="shared" si="41"/>
        <v>36</v>
      </c>
      <c r="K701">
        <f t="shared" si="42"/>
        <v>0</v>
      </c>
      <c r="L701">
        <f t="shared" si="43"/>
        <v>0</v>
      </c>
    </row>
    <row r="702" spans="1:12" x14ac:dyDescent="0.25">
      <c r="A702">
        <v>1701</v>
      </c>
      <c r="B702" t="s">
        <v>421</v>
      </c>
      <c r="C702">
        <v>714951</v>
      </c>
      <c r="D702">
        <v>7.92</v>
      </c>
      <c r="E702" s="2">
        <v>43528.57880787037</v>
      </c>
      <c r="F702" t="s">
        <v>12884</v>
      </c>
      <c r="G702">
        <v>4892686</v>
      </c>
      <c r="H702" s="6">
        <v>45015.665729108798</v>
      </c>
      <c r="I702" t="str">
        <f t="shared" si="40"/>
        <v>Long Term</v>
      </c>
      <c r="J702">
        <f t="shared" si="41"/>
        <v>4177735</v>
      </c>
      <c r="K702">
        <f t="shared" si="42"/>
        <v>0.1</v>
      </c>
      <c r="L702">
        <f t="shared" si="43"/>
        <v>417773.5</v>
      </c>
    </row>
    <row r="703" spans="1:12" x14ac:dyDescent="0.25">
      <c r="A703">
        <v>1702</v>
      </c>
      <c r="B703" t="s">
        <v>451</v>
      </c>
      <c r="C703">
        <v>500829</v>
      </c>
      <c r="D703">
        <v>8.4600000000000009</v>
      </c>
      <c r="E703" s="2">
        <v>44596.671574074076</v>
      </c>
      <c r="F703" t="s">
        <v>12887</v>
      </c>
      <c r="G703">
        <v>3558399</v>
      </c>
      <c r="H703" s="6">
        <v>45015.665729108798</v>
      </c>
      <c r="I703" t="str">
        <f t="shared" si="40"/>
        <v>Long Term</v>
      </c>
      <c r="J703">
        <f t="shared" si="41"/>
        <v>3057570</v>
      </c>
      <c r="K703">
        <f t="shared" si="42"/>
        <v>0.1</v>
      </c>
      <c r="L703">
        <f t="shared" si="43"/>
        <v>305757</v>
      </c>
    </row>
    <row r="704" spans="1:12" x14ac:dyDescent="0.25">
      <c r="A704">
        <v>1703</v>
      </c>
      <c r="B704" t="s">
        <v>697</v>
      </c>
      <c r="C704">
        <v>834007</v>
      </c>
      <c r="D704">
        <v>7.84</v>
      </c>
      <c r="E704" s="2">
        <v>43762.387592592589</v>
      </c>
      <c r="F704" t="s">
        <v>12885</v>
      </c>
      <c r="G704">
        <v>5376205</v>
      </c>
      <c r="H704" s="6">
        <v>45015.665729108798</v>
      </c>
      <c r="I704" t="str">
        <f t="shared" si="40"/>
        <v>Long Term</v>
      </c>
      <c r="J704">
        <f t="shared" si="41"/>
        <v>4542198</v>
      </c>
      <c r="K704">
        <f t="shared" si="42"/>
        <v>0.1</v>
      </c>
      <c r="L704">
        <f t="shared" si="43"/>
        <v>454219.80000000005</v>
      </c>
    </row>
    <row r="705" spans="1:12" x14ac:dyDescent="0.25">
      <c r="A705">
        <v>1704</v>
      </c>
      <c r="B705" t="s">
        <v>576</v>
      </c>
      <c r="C705">
        <v>739638</v>
      </c>
      <c r="D705">
        <v>7.64</v>
      </c>
      <c r="E705" s="2">
        <v>44917.221180555563</v>
      </c>
      <c r="F705" t="s">
        <v>12888</v>
      </c>
      <c r="G705">
        <v>739688</v>
      </c>
      <c r="H705" s="6">
        <v>45015.665729108798</v>
      </c>
      <c r="I705" t="str">
        <f t="shared" si="40"/>
        <v>Short Term</v>
      </c>
      <c r="J705">
        <f t="shared" si="41"/>
        <v>50</v>
      </c>
      <c r="K705">
        <f t="shared" si="42"/>
        <v>0.15</v>
      </c>
      <c r="L705">
        <f t="shared" si="43"/>
        <v>7.5</v>
      </c>
    </row>
    <row r="706" spans="1:12" x14ac:dyDescent="0.25">
      <c r="A706">
        <v>1705</v>
      </c>
      <c r="B706" t="s">
        <v>1057</v>
      </c>
      <c r="C706">
        <v>989427</v>
      </c>
      <c r="D706">
        <v>8.3000000000000007</v>
      </c>
      <c r="E706" s="2">
        <v>44997.88653935185</v>
      </c>
      <c r="F706" t="s">
        <v>12883</v>
      </c>
      <c r="G706">
        <v>1417827</v>
      </c>
      <c r="H706" s="6">
        <v>45015.665729108798</v>
      </c>
      <c r="I706" t="str">
        <f t="shared" si="40"/>
        <v>Short Term</v>
      </c>
      <c r="J706">
        <f t="shared" si="41"/>
        <v>428400</v>
      </c>
      <c r="K706">
        <f t="shared" si="42"/>
        <v>0.15</v>
      </c>
      <c r="L706">
        <f t="shared" si="43"/>
        <v>64260</v>
      </c>
    </row>
    <row r="707" spans="1:12" x14ac:dyDescent="0.25">
      <c r="A707">
        <v>1706</v>
      </c>
      <c r="B707" t="s">
        <v>581</v>
      </c>
      <c r="C707">
        <v>650350</v>
      </c>
      <c r="D707">
        <v>5.63</v>
      </c>
      <c r="E707" s="2">
        <v>44091.241064814807</v>
      </c>
      <c r="F707" t="s">
        <v>12886</v>
      </c>
      <c r="G707">
        <v>4830807</v>
      </c>
      <c r="H707" s="6">
        <v>45015.665729108798</v>
      </c>
      <c r="I707" t="str">
        <f t="shared" ref="I707:I770" si="44">IF((H707-E707)&lt;=365,"Short Term","Long Term")</f>
        <v>Long Term</v>
      </c>
      <c r="J707">
        <f t="shared" ref="J707:J770" si="45">G707-C707</f>
        <v>4180457</v>
      </c>
      <c r="K707">
        <f t="shared" ref="K707:K770" si="46">IF(I707="short Term",15%,IF(I707="Long Term",IF(J707&gt;100000,10%,0),0))</f>
        <v>0.1</v>
      </c>
      <c r="L707">
        <f t="shared" ref="L707:L770" si="47">J707*K707</f>
        <v>418045.7</v>
      </c>
    </row>
    <row r="708" spans="1:12" x14ac:dyDescent="0.25">
      <c r="A708">
        <v>1707</v>
      </c>
      <c r="B708" t="s">
        <v>116</v>
      </c>
      <c r="C708">
        <v>920496</v>
      </c>
      <c r="D708">
        <v>6.15</v>
      </c>
      <c r="E708" s="2">
        <v>44469.138252314813</v>
      </c>
      <c r="F708" t="s">
        <v>12883</v>
      </c>
      <c r="G708">
        <v>5251385</v>
      </c>
      <c r="H708" s="6">
        <v>45015.665729108798</v>
      </c>
      <c r="I708" t="str">
        <f t="shared" si="44"/>
        <v>Long Term</v>
      </c>
      <c r="J708">
        <f t="shared" si="45"/>
        <v>4330889</v>
      </c>
      <c r="K708">
        <f t="shared" si="46"/>
        <v>0.1</v>
      </c>
      <c r="L708">
        <f t="shared" si="47"/>
        <v>433088.9</v>
      </c>
    </row>
    <row r="709" spans="1:12" x14ac:dyDescent="0.25">
      <c r="A709">
        <v>1708</v>
      </c>
      <c r="B709" t="s">
        <v>853</v>
      </c>
      <c r="C709">
        <v>441692</v>
      </c>
      <c r="D709">
        <v>5.3</v>
      </c>
      <c r="E709" s="2">
        <v>43913.518506944441</v>
      </c>
      <c r="F709" t="s">
        <v>12885</v>
      </c>
      <c r="G709">
        <v>8636381</v>
      </c>
      <c r="H709" s="6">
        <v>45015.665729108798</v>
      </c>
      <c r="I709" t="str">
        <f t="shared" si="44"/>
        <v>Long Term</v>
      </c>
      <c r="J709">
        <f t="shared" si="45"/>
        <v>8194689</v>
      </c>
      <c r="K709">
        <f t="shared" si="46"/>
        <v>0.1</v>
      </c>
      <c r="L709">
        <f t="shared" si="47"/>
        <v>819468.9</v>
      </c>
    </row>
    <row r="710" spans="1:12" x14ac:dyDescent="0.25">
      <c r="A710">
        <v>1709</v>
      </c>
      <c r="B710" t="s">
        <v>1352</v>
      </c>
      <c r="C710">
        <v>483094</v>
      </c>
      <c r="D710">
        <v>5.56</v>
      </c>
      <c r="E710" s="2">
        <v>43373.213101851848</v>
      </c>
      <c r="F710" t="s">
        <v>12888</v>
      </c>
      <c r="G710">
        <v>1288078</v>
      </c>
      <c r="H710" s="6">
        <v>45015.665729108798</v>
      </c>
      <c r="I710" t="str">
        <f t="shared" si="44"/>
        <v>Long Term</v>
      </c>
      <c r="J710">
        <f t="shared" si="45"/>
        <v>804984</v>
      </c>
      <c r="K710">
        <f t="shared" si="46"/>
        <v>0.1</v>
      </c>
      <c r="L710">
        <f t="shared" si="47"/>
        <v>80498.400000000009</v>
      </c>
    </row>
    <row r="711" spans="1:12" x14ac:dyDescent="0.25">
      <c r="A711">
        <v>1710</v>
      </c>
      <c r="B711" t="s">
        <v>1009</v>
      </c>
      <c r="C711">
        <v>31727</v>
      </c>
      <c r="D711">
        <v>6.7</v>
      </c>
      <c r="E711" s="2">
        <v>44322.936643518522</v>
      </c>
      <c r="F711" t="s">
        <v>12886</v>
      </c>
      <c r="G711">
        <v>6017643</v>
      </c>
      <c r="H711" s="6">
        <v>45015.665729108798</v>
      </c>
      <c r="I711" t="str">
        <f t="shared" si="44"/>
        <v>Long Term</v>
      </c>
      <c r="J711">
        <f t="shared" si="45"/>
        <v>5985916</v>
      </c>
      <c r="K711">
        <f t="shared" si="46"/>
        <v>0.1</v>
      </c>
      <c r="L711">
        <f t="shared" si="47"/>
        <v>598591.6</v>
      </c>
    </row>
    <row r="712" spans="1:12" x14ac:dyDescent="0.25">
      <c r="A712">
        <v>1711</v>
      </c>
      <c r="B712" t="s">
        <v>1262</v>
      </c>
      <c r="C712">
        <v>858752</v>
      </c>
      <c r="D712">
        <v>5.84</v>
      </c>
      <c r="E712" s="2">
        <v>44729.958599537043</v>
      </c>
      <c r="F712" t="s">
        <v>12886</v>
      </c>
      <c r="G712">
        <v>9347075</v>
      </c>
      <c r="H712" s="6">
        <v>45015.665729108798</v>
      </c>
      <c r="I712" t="str">
        <f t="shared" si="44"/>
        <v>Short Term</v>
      </c>
      <c r="J712">
        <f t="shared" si="45"/>
        <v>8488323</v>
      </c>
      <c r="K712">
        <f t="shared" si="46"/>
        <v>0.15</v>
      </c>
      <c r="L712">
        <f t="shared" si="47"/>
        <v>1273248.45</v>
      </c>
    </row>
    <row r="713" spans="1:12" x14ac:dyDescent="0.25">
      <c r="A713">
        <v>1712</v>
      </c>
      <c r="B713" t="s">
        <v>666</v>
      </c>
      <c r="C713">
        <v>797407</v>
      </c>
      <c r="D713">
        <v>7.36</v>
      </c>
      <c r="E713" s="2">
        <v>44891.146666666667</v>
      </c>
      <c r="F713" t="s">
        <v>12887</v>
      </c>
      <c r="G713">
        <v>3813628</v>
      </c>
      <c r="H713" s="6">
        <v>45015.665729108798</v>
      </c>
      <c r="I713" t="str">
        <f t="shared" si="44"/>
        <v>Short Term</v>
      </c>
      <c r="J713">
        <f t="shared" si="45"/>
        <v>3016221</v>
      </c>
      <c r="K713">
        <f t="shared" si="46"/>
        <v>0.15</v>
      </c>
      <c r="L713">
        <f t="shared" si="47"/>
        <v>452433.14999999997</v>
      </c>
    </row>
    <row r="714" spans="1:12" x14ac:dyDescent="0.25">
      <c r="A714">
        <v>1713</v>
      </c>
      <c r="B714" t="s">
        <v>55</v>
      </c>
      <c r="C714">
        <v>94673</v>
      </c>
      <c r="D714">
        <v>6.86</v>
      </c>
      <c r="E714" s="2">
        <v>43766.916909722233</v>
      </c>
      <c r="F714" t="s">
        <v>12886</v>
      </c>
      <c r="G714">
        <v>134670</v>
      </c>
      <c r="H714" s="6">
        <v>45015.665729108798</v>
      </c>
      <c r="I714" t="str">
        <f t="shared" si="44"/>
        <v>Long Term</v>
      </c>
      <c r="J714">
        <f t="shared" si="45"/>
        <v>39997</v>
      </c>
      <c r="K714">
        <f t="shared" si="46"/>
        <v>0</v>
      </c>
      <c r="L714">
        <f t="shared" si="47"/>
        <v>0</v>
      </c>
    </row>
    <row r="715" spans="1:12" x14ac:dyDescent="0.25">
      <c r="A715">
        <v>1714</v>
      </c>
      <c r="B715" t="s">
        <v>975</v>
      </c>
      <c r="C715">
        <v>323472</v>
      </c>
      <c r="D715">
        <v>7.25</v>
      </c>
      <c r="E715" s="2">
        <v>43742.139976851853</v>
      </c>
      <c r="F715" t="s">
        <v>12883</v>
      </c>
      <c r="G715">
        <v>4351302</v>
      </c>
      <c r="H715" s="6">
        <v>45015.665729108798</v>
      </c>
      <c r="I715" t="str">
        <f t="shared" si="44"/>
        <v>Long Term</v>
      </c>
      <c r="J715">
        <f t="shared" si="45"/>
        <v>4027830</v>
      </c>
      <c r="K715">
        <f t="shared" si="46"/>
        <v>0.1</v>
      </c>
      <c r="L715">
        <f t="shared" si="47"/>
        <v>402783</v>
      </c>
    </row>
    <row r="716" spans="1:12" x14ac:dyDescent="0.25">
      <c r="A716">
        <v>1715</v>
      </c>
      <c r="B716" t="s">
        <v>226</v>
      </c>
      <c r="C716">
        <v>781154</v>
      </c>
      <c r="D716">
        <v>6.52</v>
      </c>
      <c r="E716" s="2">
        <v>44409.003449074073</v>
      </c>
      <c r="F716" t="s">
        <v>12883</v>
      </c>
      <c r="G716">
        <v>4994614</v>
      </c>
      <c r="H716" s="6">
        <v>45015.665729108798</v>
      </c>
      <c r="I716" t="str">
        <f t="shared" si="44"/>
        <v>Long Term</v>
      </c>
      <c r="J716">
        <f t="shared" si="45"/>
        <v>4213460</v>
      </c>
      <c r="K716">
        <f t="shared" si="46"/>
        <v>0.1</v>
      </c>
      <c r="L716">
        <f t="shared" si="47"/>
        <v>421346</v>
      </c>
    </row>
    <row r="717" spans="1:12" x14ac:dyDescent="0.25">
      <c r="A717">
        <v>1716</v>
      </c>
      <c r="B717" t="s">
        <v>1118</v>
      </c>
      <c r="C717">
        <v>523503</v>
      </c>
      <c r="D717">
        <v>7.25</v>
      </c>
      <c r="E717" s="2">
        <v>43710.637407407397</v>
      </c>
      <c r="F717" t="s">
        <v>12885</v>
      </c>
      <c r="G717">
        <v>5105734</v>
      </c>
      <c r="H717" s="6">
        <v>45015.665729108798</v>
      </c>
      <c r="I717" t="str">
        <f t="shared" si="44"/>
        <v>Long Term</v>
      </c>
      <c r="J717">
        <f t="shared" si="45"/>
        <v>4582231</v>
      </c>
      <c r="K717">
        <f t="shared" si="46"/>
        <v>0.1</v>
      </c>
      <c r="L717">
        <f t="shared" si="47"/>
        <v>458223.10000000003</v>
      </c>
    </row>
    <row r="718" spans="1:12" x14ac:dyDescent="0.25">
      <c r="A718">
        <v>1717</v>
      </c>
      <c r="B718" t="s">
        <v>1952</v>
      </c>
      <c r="C718">
        <v>259247</v>
      </c>
      <c r="D718">
        <v>5.74</v>
      </c>
      <c r="E718" s="2">
        <v>44412.515590277777</v>
      </c>
      <c r="F718" t="s">
        <v>12883</v>
      </c>
      <c r="G718">
        <v>9044956</v>
      </c>
      <c r="H718" s="6">
        <v>45015.665729108798</v>
      </c>
      <c r="I718" t="str">
        <f t="shared" si="44"/>
        <v>Long Term</v>
      </c>
      <c r="J718">
        <f t="shared" si="45"/>
        <v>8785709</v>
      </c>
      <c r="K718">
        <f t="shared" si="46"/>
        <v>0.1</v>
      </c>
      <c r="L718">
        <f t="shared" si="47"/>
        <v>878570.9</v>
      </c>
    </row>
    <row r="719" spans="1:12" x14ac:dyDescent="0.25">
      <c r="A719">
        <v>1718</v>
      </c>
      <c r="B719" t="s">
        <v>2604</v>
      </c>
      <c r="C719">
        <v>386934</v>
      </c>
      <c r="D719">
        <v>5.27</v>
      </c>
      <c r="E719" s="2">
        <v>44250.889930555553</v>
      </c>
      <c r="F719" t="s">
        <v>12886</v>
      </c>
      <c r="G719">
        <v>7492346</v>
      </c>
      <c r="H719" s="6">
        <v>45015.665729108798</v>
      </c>
      <c r="I719" t="str">
        <f t="shared" si="44"/>
        <v>Long Term</v>
      </c>
      <c r="J719">
        <f t="shared" si="45"/>
        <v>7105412</v>
      </c>
      <c r="K719">
        <f t="shared" si="46"/>
        <v>0.1</v>
      </c>
      <c r="L719">
        <f t="shared" si="47"/>
        <v>710541.20000000007</v>
      </c>
    </row>
    <row r="720" spans="1:12" x14ac:dyDescent="0.25">
      <c r="A720">
        <v>1719</v>
      </c>
      <c r="B720" t="s">
        <v>1148</v>
      </c>
      <c r="C720">
        <v>501728</v>
      </c>
      <c r="D720">
        <v>5.67</v>
      </c>
      <c r="E720" s="2">
        <v>44494.669386574067</v>
      </c>
      <c r="F720" t="s">
        <v>12887</v>
      </c>
      <c r="G720">
        <v>2352882</v>
      </c>
      <c r="H720" s="6">
        <v>45015.665729108798</v>
      </c>
      <c r="I720" t="str">
        <f t="shared" si="44"/>
        <v>Long Term</v>
      </c>
      <c r="J720">
        <f t="shared" si="45"/>
        <v>1851154</v>
      </c>
      <c r="K720">
        <f t="shared" si="46"/>
        <v>0.1</v>
      </c>
      <c r="L720">
        <f t="shared" si="47"/>
        <v>185115.40000000002</v>
      </c>
    </row>
    <row r="721" spans="1:12" x14ac:dyDescent="0.25">
      <c r="A721">
        <v>1720</v>
      </c>
      <c r="B721" t="s">
        <v>935</v>
      </c>
      <c r="C721">
        <v>338226</v>
      </c>
      <c r="D721">
        <v>6.37</v>
      </c>
      <c r="E721" s="2">
        <v>44247.604745370372</v>
      </c>
      <c r="F721" t="s">
        <v>12884</v>
      </c>
      <c r="G721">
        <v>338257</v>
      </c>
      <c r="H721" s="6">
        <v>45015.665729108798</v>
      </c>
      <c r="I721" t="str">
        <f t="shared" si="44"/>
        <v>Long Term</v>
      </c>
      <c r="J721">
        <f t="shared" si="45"/>
        <v>31</v>
      </c>
      <c r="K721">
        <f t="shared" si="46"/>
        <v>0</v>
      </c>
      <c r="L721">
        <f t="shared" si="47"/>
        <v>0</v>
      </c>
    </row>
    <row r="722" spans="1:12" x14ac:dyDescent="0.25">
      <c r="A722">
        <v>1721</v>
      </c>
      <c r="B722" t="s">
        <v>1167</v>
      </c>
      <c r="C722">
        <v>648843</v>
      </c>
      <c r="D722">
        <v>7.38</v>
      </c>
      <c r="E722" s="2">
        <v>44917.528506944444</v>
      </c>
      <c r="F722" t="s">
        <v>12888</v>
      </c>
      <c r="G722">
        <v>4804015</v>
      </c>
      <c r="H722" s="6">
        <v>45015.665729108798</v>
      </c>
      <c r="I722" t="str">
        <f t="shared" si="44"/>
        <v>Short Term</v>
      </c>
      <c r="J722">
        <f t="shared" si="45"/>
        <v>4155172</v>
      </c>
      <c r="K722">
        <f t="shared" si="46"/>
        <v>0.15</v>
      </c>
      <c r="L722">
        <f t="shared" si="47"/>
        <v>623275.79999999993</v>
      </c>
    </row>
    <row r="723" spans="1:12" x14ac:dyDescent="0.25">
      <c r="A723">
        <v>1722</v>
      </c>
      <c r="B723" t="s">
        <v>1191</v>
      </c>
      <c r="C723">
        <v>355502</v>
      </c>
      <c r="D723">
        <v>7.94</v>
      </c>
      <c r="E723" s="2">
        <v>43914.341516203713</v>
      </c>
      <c r="F723" t="s">
        <v>12888</v>
      </c>
      <c r="G723">
        <v>355528</v>
      </c>
      <c r="H723" s="6">
        <v>45015.665729108798</v>
      </c>
      <c r="I723" t="str">
        <f t="shared" si="44"/>
        <v>Long Term</v>
      </c>
      <c r="J723">
        <f t="shared" si="45"/>
        <v>26</v>
      </c>
      <c r="K723">
        <f t="shared" si="46"/>
        <v>0</v>
      </c>
      <c r="L723">
        <f t="shared" si="47"/>
        <v>0</v>
      </c>
    </row>
    <row r="724" spans="1:12" x14ac:dyDescent="0.25">
      <c r="A724">
        <v>1723</v>
      </c>
      <c r="B724" t="s">
        <v>1210</v>
      </c>
      <c r="C724">
        <v>573803</v>
      </c>
      <c r="D724">
        <v>5.79</v>
      </c>
      <c r="E724" s="2">
        <v>43796.9059837963</v>
      </c>
      <c r="F724" t="s">
        <v>12887</v>
      </c>
      <c r="G724">
        <v>2604138</v>
      </c>
      <c r="H724" s="6">
        <v>45015.665729108798</v>
      </c>
      <c r="I724" t="str">
        <f t="shared" si="44"/>
        <v>Long Term</v>
      </c>
      <c r="J724">
        <f t="shared" si="45"/>
        <v>2030335</v>
      </c>
      <c r="K724">
        <f t="shared" si="46"/>
        <v>0.1</v>
      </c>
      <c r="L724">
        <f t="shared" si="47"/>
        <v>203033.5</v>
      </c>
    </row>
    <row r="725" spans="1:12" x14ac:dyDescent="0.25">
      <c r="A725">
        <v>1724</v>
      </c>
      <c r="B725" t="s">
        <v>264</v>
      </c>
      <c r="C725">
        <v>269607</v>
      </c>
      <c r="D725">
        <v>5.36</v>
      </c>
      <c r="E725" s="2">
        <v>43470.791550925933</v>
      </c>
      <c r="F725" t="s">
        <v>12887</v>
      </c>
      <c r="G725">
        <v>9936468</v>
      </c>
      <c r="H725" s="6">
        <v>45015.665729108798</v>
      </c>
      <c r="I725" t="str">
        <f t="shared" si="44"/>
        <v>Long Term</v>
      </c>
      <c r="J725">
        <f t="shared" si="45"/>
        <v>9666861</v>
      </c>
      <c r="K725">
        <f t="shared" si="46"/>
        <v>0.1</v>
      </c>
      <c r="L725">
        <f t="shared" si="47"/>
        <v>966686.10000000009</v>
      </c>
    </row>
    <row r="726" spans="1:12" x14ac:dyDescent="0.25">
      <c r="A726">
        <v>1725</v>
      </c>
      <c r="B726" t="s">
        <v>898</v>
      </c>
      <c r="C726">
        <v>852200</v>
      </c>
      <c r="D726">
        <v>6.14</v>
      </c>
      <c r="E726" s="2">
        <v>44719.338159722232</v>
      </c>
      <c r="F726" t="s">
        <v>12888</v>
      </c>
      <c r="G726">
        <v>1604937</v>
      </c>
      <c r="H726" s="6">
        <v>45015.665729108798</v>
      </c>
      <c r="I726" t="str">
        <f t="shared" si="44"/>
        <v>Short Term</v>
      </c>
      <c r="J726">
        <f t="shared" si="45"/>
        <v>752737</v>
      </c>
      <c r="K726">
        <f t="shared" si="46"/>
        <v>0.15</v>
      </c>
      <c r="L726">
        <f t="shared" si="47"/>
        <v>112910.55</v>
      </c>
    </row>
    <row r="727" spans="1:12" x14ac:dyDescent="0.25">
      <c r="A727">
        <v>1726</v>
      </c>
      <c r="B727" t="s">
        <v>348</v>
      </c>
      <c r="C727">
        <v>382558</v>
      </c>
      <c r="D727">
        <v>7.59</v>
      </c>
      <c r="E727" s="2">
        <v>43691.413206018522</v>
      </c>
      <c r="F727" t="s">
        <v>12884</v>
      </c>
      <c r="G727">
        <v>5427118</v>
      </c>
      <c r="H727" s="6">
        <v>45015.665729108798</v>
      </c>
      <c r="I727" t="str">
        <f t="shared" si="44"/>
        <v>Long Term</v>
      </c>
      <c r="J727">
        <f t="shared" si="45"/>
        <v>5044560</v>
      </c>
      <c r="K727">
        <f t="shared" si="46"/>
        <v>0.1</v>
      </c>
      <c r="L727">
        <f t="shared" si="47"/>
        <v>504456</v>
      </c>
    </row>
    <row r="728" spans="1:12" x14ac:dyDescent="0.25">
      <c r="A728">
        <v>1727</v>
      </c>
      <c r="B728" t="s">
        <v>1351</v>
      </c>
      <c r="C728">
        <v>740155</v>
      </c>
      <c r="D728">
        <v>7.74</v>
      </c>
      <c r="E728" s="2">
        <v>43603.310081018521</v>
      </c>
      <c r="F728" t="s">
        <v>12883</v>
      </c>
      <c r="G728">
        <v>2910701</v>
      </c>
      <c r="H728" s="6">
        <v>45015.665729108798</v>
      </c>
      <c r="I728" t="str">
        <f t="shared" si="44"/>
        <v>Long Term</v>
      </c>
      <c r="J728">
        <f t="shared" si="45"/>
        <v>2170546</v>
      </c>
      <c r="K728">
        <f t="shared" si="46"/>
        <v>0.1</v>
      </c>
      <c r="L728">
        <f t="shared" si="47"/>
        <v>217054.6</v>
      </c>
    </row>
    <row r="729" spans="1:12" x14ac:dyDescent="0.25">
      <c r="A729">
        <v>1728</v>
      </c>
      <c r="B729" t="s">
        <v>388</v>
      </c>
      <c r="C729">
        <v>553717</v>
      </c>
      <c r="D729">
        <v>7.25</v>
      </c>
      <c r="E729" s="2">
        <v>44704.391203703701</v>
      </c>
      <c r="F729" t="s">
        <v>12886</v>
      </c>
      <c r="G729">
        <v>8789223</v>
      </c>
      <c r="H729" s="6">
        <v>45015.665729108798</v>
      </c>
      <c r="I729" t="str">
        <f t="shared" si="44"/>
        <v>Short Term</v>
      </c>
      <c r="J729">
        <f t="shared" si="45"/>
        <v>8235506</v>
      </c>
      <c r="K729">
        <f t="shared" si="46"/>
        <v>0.15</v>
      </c>
      <c r="L729">
        <f t="shared" si="47"/>
        <v>1235325.8999999999</v>
      </c>
    </row>
    <row r="730" spans="1:12" x14ac:dyDescent="0.25">
      <c r="A730">
        <v>1729</v>
      </c>
      <c r="B730" t="s">
        <v>195</v>
      </c>
      <c r="C730">
        <v>586571</v>
      </c>
      <c r="D730">
        <v>6.31</v>
      </c>
      <c r="E730" s="2">
        <v>43760.312210648153</v>
      </c>
      <c r="F730" t="s">
        <v>12884</v>
      </c>
      <c r="G730">
        <v>2913932</v>
      </c>
      <c r="H730" s="6">
        <v>45015.665729108798</v>
      </c>
      <c r="I730" t="str">
        <f t="shared" si="44"/>
        <v>Long Term</v>
      </c>
      <c r="J730">
        <f t="shared" si="45"/>
        <v>2327361</v>
      </c>
      <c r="K730">
        <f t="shared" si="46"/>
        <v>0.1</v>
      </c>
      <c r="L730">
        <f t="shared" si="47"/>
        <v>232736.1</v>
      </c>
    </row>
    <row r="731" spans="1:12" x14ac:dyDescent="0.25">
      <c r="A731">
        <v>1730</v>
      </c>
      <c r="B731" t="s">
        <v>632</v>
      </c>
      <c r="C731">
        <v>376440</v>
      </c>
      <c r="D731">
        <v>8.4499999999999993</v>
      </c>
      <c r="E731" s="2">
        <v>44143.920393518521</v>
      </c>
      <c r="F731" t="s">
        <v>12884</v>
      </c>
      <c r="G731">
        <v>4165287</v>
      </c>
      <c r="H731" s="6">
        <v>45015.665729108798</v>
      </c>
      <c r="I731" t="str">
        <f t="shared" si="44"/>
        <v>Long Term</v>
      </c>
      <c r="J731">
        <f t="shared" si="45"/>
        <v>3788847</v>
      </c>
      <c r="K731">
        <f t="shared" si="46"/>
        <v>0.1</v>
      </c>
      <c r="L731">
        <f t="shared" si="47"/>
        <v>378884.7</v>
      </c>
    </row>
    <row r="732" spans="1:12" x14ac:dyDescent="0.25">
      <c r="A732">
        <v>1731</v>
      </c>
      <c r="B732" t="s">
        <v>2852</v>
      </c>
      <c r="C732">
        <v>154989</v>
      </c>
      <c r="D732">
        <v>6</v>
      </c>
      <c r="E732" s="2">
        <v>44220.143946759257</v>
      </c>
      <c r="F732" t="s">
        <v>12884</v>
      </c>
      <c r="G732">
        <v>8740998</v>
      </c>
      <c r="H732" s="6">
        <v>45015.665729108798</v>
      </c>
      <c r="I732" t="str">
        <f t="shared" si="44"/>
        <v>Long Term</v>
      </c>
      <c r="J732">
        <f t="shared" si="45"/>
        <v>8586009</v>
      </c>
      <c r="K732">
        <f t="shared" si="46"/>
        <v>0.1</v>
      </c>
      <c r="L732">
        <f t="shared" si="47"/>
        <v>858600.9</v>
      </c>
    </row>
    <row r="733" spans="1:12" x14ac:dyDescent="0.25">
      <c r="A733">
        <v>1732</v>
      </c>
      <c r="B733" t="s">
        <v>970</v>
      </c>
      <c r="C733">
        <v>951974</v>
      </c>
      <c r="D733">
        <v>7.91</v>
      </c>
      <c r="E733" s="2">
        <v>43926.084027777782</v>
      </c>
      <c r="F733" t="s">
        <v>12883</v>
      </c>
      <c r="G733">
        <v>5394211</v>
      </c>
      <c r="H733" s="6">
        <v>45015.665729108798</v>
      </c>
      <c r="I733" t="str">
        <f t="shared" si="44"/>
        <v>Long Term</v>
      </c>
      <c r="J733">
        <f t="shared" si="45"/>
        <v>4442237</v>
      </c>
      <c r="K733">
        <f t="shared" si="46"/>
        <v>0.1</v>
      </c>
      <c r="L733">
        <f t="shared" si="47"/>
        <v>444223.7</v>
      </c>
    </row>
    <row r="734" spans="1:12" x14ac:dyDescent="0.25">
      <c r="A734">
        <v>1733</v>
      </c>
      <c r="B734" t="s">
        <v>1050</v>
      </c>
      <c r="C734">
        <v>673387</v>
      </c>
      <c r="D734">
        <v>7.25</v>
      </c>
      <c r="E734" s="2">
        <v>44259.209537037037</v>
      </c>
      <c r="F734" t="s">
        <v>12883</v>
      </c>
      <c r="G734">
        <v>9716193</v>
      </c>
      <c r="H734" s="6">
        <v>45015.665729108798</v>
      </c>
      <c r="I734" t="str">
        <f t="shared" si="44"/>
        <v>Long Term</v>
      </c>
      <c r="J734">
        <f t="shared" si="45"/>
        <v>9042806</v>
      </c>
      <c r="K734">
        <f t="shared" si="46"/>
        <v>0.1</v>
      </c>
      <c r="L734">
        <f t="shared" si="47"/>
        <v>904280.60000000009</v>
      </c>
    </row>
    <row r="735" spans="1:12" x14ac:dyDescent="0.25">
      <c r="A735">
        <v>1734</v>
      </c>
      <c r="B735" t="s">
        <v>524</v>
      </c>
      <c r="C735">
        <v>499913</v>
      </c>
      <c r="D735">
        <v>8.82</v>
      </c>
      <c r="E735" s="2">
        <v>43869.505624999998</v>
      </c>
      <c r="F735" t="s">
        <v>12886</v>
      </c>
      <c r="G735">
        <v>4740437</v>
      </c>
      <c r="H735" s="6">
        <v>45015.665729108798</v>
      </c>
      <c r="I735" t="str">
        <f t="shared" si="44"/>
        <v>Long Term</v>
      </c>
      <c r="J735">
        <f t="shared" si="45"/>
        <v>4240524</v>
      </c>
      <c r="K735">
        <f t="shared" si="46"/>
        <v>0.1</v>
      </c>
      <c r="L735">
        <f t="shared" si="47"/>
        <v>424052.4</v>
      </c>
    </row>
    <row r="736" spans="1:12" x14ac:dyDescent="0.25">
      <c r="A736">
        <v>1735</v>
      </c>
      <c r="B736" t="s">
        <v>1449</v>
      </c>
      <c r="C736">
        <v>18727</v>
      </c>
      <c r="D736">
        <v>5.3</v>
      </c>
      <c r="E736" s="2">
        <v>43649.284560185188</v>
      </c>
      <c r="F736" t="s">
        <v>12883</v>
      </c>
      <c r="G736">
        <v>7685649</v>
      </c>
      <c r="H736" s="6">
        <v>45015.665729108798</v>
      </c>
      <c r="I736" t="str">
        <f t="shared" si="44"/>
        <v>Long Term</v>
      </c>
      <c r="J736">
        <f t="shared" si="45"/>
        <v>7666922</v>
      </c>
      <c r="K736">
        <f t="shared" si="46"/>
        <v>0.1</v>
      </c>
      <c r="L736">
        <f t="shared" si="47"/>
        <v>766692.20000000007</v>
      </c>
    </row>
    <row r="737" spans="1:12" x14ac:dyDescent="0.25">
      <c r="A737">
        <v>1736</v>
      </c>
      <c r="B737" t="s">
        <v>50</v>
      </c>
      <c r="C737">
        <v>301819</v>
      </c>
      <c r="D737">
        <v>7.28</v>
      </c>
      <c r="E737" s="2">
        <v>44029.567210648151</v>
      </c>
      <c r="F737" t="s">
        <v>12886</v>
      </c>
      <c r="G737">
        <v>8137186</v>
      </c>
      <c r="H737" s="6">
        <v>45015.665729108798</v>
      </c>
      <c r="I737" t="str">
        <f t="shared" si="44"/>
        <v>Long Term</v>
      </c>
      <c r="J737">
        <f t="shared" si="45"/>
        <v>7835367</v>
      </c>
      <c r="K737">
        <f t="shared" si="46"/>
        <v>0.1</v>
      </c>
      <c r="L737">
        <f t="shared" si="47"/>
        <v>783536.70000000007</v>
      </c>
    </row>
    <row r="738" spans="1:12" x14ac:dyDescent="0.25">
      <c r="A738">
        <v>1737</v>
      </c>
      <c r="B738" t="s">
        <v>951</v>
      </c>
      <c r="C738">
        <v>101082</v>
      </c>
      <c r="D738">
        <v>5.98</v>
      </c>
      <c r="E738" s="2">
        <v>43826.328599537039</v>
      </c>
      <c r="F738" t="s">
        <v>12883</v>
      </c>
      <c r="G738">
        <v>101130</v>
      </c>
      <c r="H738" s="6">
        <v>45015.665729108798</v>
      </c>
      <c r="I738" t="str">
        <f t="shared" si="44"/>
        <v>Long Term</v>
      </c>
      <c r="J738">
        <f t="shared" si="45"/>
        <v>48</v>
      </c>
      <c r="K738">
        <f t="shared" si="46"/>
        <v>0</v>
      </c>
      <c r="L738">
        <f t="shared" si="47"/>
        <v>0</v>
      </c>
    </row>
    <row r="739" spans="1:12" x14ac:dyDescent="0.25">
      <c r="A739">
        <v>1738</v>
      </c>
      <c r="B739" t="s">
        <v>214</v>
      </c>
      <c r="C739">
        <v>788377</v>
      </c>
      <c r="D739">
        <v>8.1300000000000008</v>
      </c>
      <c r="E739" s="2">
        <v>43555.369293981479</v>
      </c>
      <c r="F739" t="s">
        <v>12888</v>
      </c>
      <c r="G739">
        <v>5439555</v>
      </c>
      <c r="H739" s="6">
        <v>45015.665729108798</v>
      </c>
      <c r="I739" t="str">
        <f t="shared" si="44"/>
        <v>Long Term</v>
      </c>
      <c r="J739">
        <f t="shared" si="45"/>
        <v>4651178</v>
      </c>
      <c r="K739">
        <f t="shared" si="46"/>
        <v>0.1</v>
      </c>
      <c r="L739">
        <f t="shared" si="47"/>
        <v>465117.80000000005</v>
      </c>
    </row>
    <row r="740" spans="1:12" x14ac:dyDescent="0.25">
      <c r="A740">
        <v>1739</v>
      </c>
      <c r="B740" t="s">
        <v>1057</v>
      </c>
      <c r="C740">
        <v>540591</v>
      </c>
      <c r="D740">
        <v>8.41</v>
      </c>
      <c r="E740" s="2">
        <v>43848.571064814823</v>
      </c>
      <c r="F740" t="s">
        <v>12888</v>
      </c>
      <c r="G740">
        <v>5437819</v>
      </c>
      <c r="H740" s="6">
        <v>45015.665729108798</v>
      </c>
      <c r="I740" t="str">
        <f t="shared" si="44"/>
        <v>Long Term</v>
      </c>
      <c r="J740">
        <f t="shared" si="45"/>
        <v>4897228</v>
      </c>
      <c r="K740">
        <f t="shared" si="46"/>
        <v>0.1</v>
      </c>
      <c r="L740">
        <f t="shared" si="47"/>
        <v>489722.80000000005</v>
      </c>
    </row>
    <row r="741" spans="1:12" x14ac:dyDescent="0.25">
      <c r="A741">
        <v>1740</v>
      </c>
      <c r="B741" t="s">
        <v>466</v>
      </c>
      <c r="C741">
        <v>662667</v>
      </c>
      <c r="D741">
        <v>8.4700000000000006</v>
      </c>
      <c r="E741" s="2">
        <v>43738.937835648147</v>
      </c>
      <c r="F741" t="s">
        <v>12884</v>
      </c>
      <c r="G741">
        <v>2326957</v>
      </c>
      <c r="H741" s="6">
        <v>45015.665729108798</v>
      </c>
      <c r="I741" t="str">
        <f t="shared" si="44"/>
        <v>Long Term</v>
      </c>
      <c r="J741">
        <f t="shared" si="45"/>
        <v>1664290</v>
      </c>
      <c r="K741">
        <f t="shared" si="46"/>
        <v>0.1</v>
      </c>
      <c r="L741">
        <f t="shared" si="47"/>
        <v>166429</v>
      </c>
    </row>
    <row r="742" spans="1:12" x14ac:dyDescent="0.25">
      <c r="A742">
        <v>1741</v>
      </c>
      <c r="B742" t="s">
        <v>163</v>
      </c>
      <c r="C742">
        <v>438486</v>
      </c>
      <c r="D742">
        <v>8.1999999999999993</v>
      </c>
      <c r="E742" s="2">
        <v>45006.363240740742</v>
      </c>
      <c r="F742" t="s">
        <v>12884</v>
      </c>
      <c r="G742">
        <v>8726544</v>
      </c>
      <c r="H742" s="6">
        <v>45015.665729108798</v>
      </c>
      <c r="I742" t="str">
        <f t="shared" si="44"/>
        <v>Short Term</v>
      </c>
      <c r="J742">
        <f t="shared" si="45"/>
        <v>8288058</v>
      </c>
      <c r="K742">
        <f t="shared" si="46"/>
        <v>0.15</v>
      </c>
      <c r="L742">
        <f t="shared" si="47"/>
        <v>1243208.7</v>
      </c>
    </row>
    <row r="743" spans="1:12" x14ac:dyDescent="0.25">
      <c r="A743">
        <v>1742</v>
      </c>
      <c r="B743" t="s">
        <v>1147</v>
      </c>
      <c r="C743">
        <v>981102</v>
      </c>
      <c r="D743">
        <v>7.33</v>
      </c>
      <c r="E743" s="2">
        <v>44675.540636574071</v>
      </c>
      <c r="F743" t="s">
        <v>12884</v>
      </c>
      <c r="G743">
        <v>3476690</v>
      </c>
      <c r="H743" s="6">
        <v>45015.665729108798</v>
      </c>
      <c r="I743" t="str">
        <f t="shared" si="44"/>
        <v>Short Term</v>
      </c>
      <c r="J743">
        <f t="shared" si="45"/>
        <v>2495588</v>
      </c>
      <c r="K743">
        <f t="shared" si="46"/>
        <v>0.15</v>
      </c>
      <c r="L743">
        <f t="shared" si="47"/>
        <v>374338.2</v>
      </c>
    </row>
    <row r="744" spans="1:12" x14ac:dyDescent="0.25">
      <c r="A744">
        <v>1743</v>
      </c>
      <c r="B744" t="s">
        <v>610</v>
      </c>
      <c r="C744">
        <v>490118</v>
      </c>
      <c r="D744">
        <v>6.65</v>
      </c>
      <c r="E744" s="2">
        <v>44837.423738425918</v>
      </c>
      <c r="F744" t="s">
        <v>12885</v>
      </c>
      <c r="G744">
        <v>6733086</v>
      </c>
      <c r="H744" s="6">
        <v>45015.665729108798</v>
      </c>
      <c r="I744" t="str">
        <f t="shared" si="44"/>
        <v>Short Term</v>
      </c>
      <c r="J744">
        <f t="shared" si="45"/>
        <v>6242968</v>
      </c>
      <c r="K744">
        <f t="shared" si="46"/>
        <v>0.15</v>
      </c>
      <c r="L744">
        <f t="shared" si="47"/>
        <v>936445.2</v>
      </c>
    </row>
    <row r="745" spans="1:12" x14ac:dyDescent="0.25">
      <c r="A745">
        <v>1744</v>
      </c>
      <c r="B745" t="s">
        <v>1300</v>
      </c>
      <c r="C745">
        <v>785338</v>
      </c>
      <c r="D745">
        <v>8.64</v>
      </c>
      <c r="E745" s="2">
        <v>44644.703842592593</v>
      </c>
      <c r="F745" t="s">
        <v>12885</v>
      </c>
      <c r="G745">
        <v>5552030</v>
      </c>
      <c r="H745" s="6">
        <v>45015.665729108798</v>
      </c>
      <c r="I745" t="str">
        <f t="shared" si="44"/>
        <v>Long Term</v>
      </c>
      <c r="J745">
        <f t="shared" si="45"/>
        <v>4766692</v>
      </c>
      <c r="K745">
        <f t="shared" si="46"/>
        <v>0.1</v>
      </c>
      <c r="L745">
        <f t="shared" si="47"/>
        <v>476669.2</v>
      </c>
    </row>
    <row r="746" spans="1:12" x14ac:dyDescent="0.25">
      <c r="A746">
        <v>1745</v>
      </c>
      <c r="B746" t="s">
        <v>2861</v>
      </c>
      <c r="C746">
        <v>275991</v>
      </c>
      <c r="D746">
        <v>5.58</v>
      </c>
      <c r="E746" s="2">
        <v>44305.492893518523</v>
      </c>
      <c r="F746" t="s">
        <v>12885</v>
      </c>
      <c r="G746">
        <v>3285234</v>
      </c>
      <c r="H746" s="6">
        <v>45015.665729108798</v>
      </c>
      <c r="I746" t="str">
        <f t="shared" si="44"/>
        <v>Long Term</v>
      </c>
      <c r="J746">
        <f t="shared" si="45"/>
        <v>3009243</v>
      </c>
      <c r="K746">
        <f t="shared" si="46"/>
        <v>0.1</v>
      </c>
      <c r="L746">
        <f t="shared" si="47"/>
        <v>300924.3</v>
      </c>
    </row>
    <row r="747" spans="1:12" x14ac:dyDescent="0.25">
      <c r="A747">
        <v>1746</v>
      </c>
      <c r="B747" t="s">
        <v>696</v>
      </c>
      <c r="C747">
        <v>400789</v>
      </c>
      <c r="D747">
        <v>6.91</v>
      </c>
      <c r="E747" s="2">
        <v>44081.992175925923</v>
      </c>
      <c r="F747" t="s">
        <v>12883</v>
      </c>
      <c r="G747">
        <v>9375780</v>
      </c>
      <c r="H747" s="6">
        <v>45015.665729108798</v>
      </c>
      <c r="I747" t="str">
        <f t="shared" si="44"/>
        <v>Long Term</v>
      </c>
      <c r="J747">
        <f t="shared" si="45"/>
        <v>8974991</v>
      </c>
      <c r="K747">
        <f t="shared" si="46"/>
        <v>0.1</v>
      </c>
      <c r="L747">
        <f t="shared" si="47"/>
        <v>897499.10000000009</v>
      </c>
    </row>
    <row r="748" spans="1:12" x14ac:dyDescent="0.25">
      <c r="A748">
        <v>1747</v>
      </c>
      <c r="B748" t="s">
        <v>2498</v>
      </c>
      <c r="C748">
        <v>602349</v>
      </c>
      <c r="D748">
        <v>8.94</v>
      </c>
      <c r="E748" s="2">
        <v>44448.769687499997</v>
      </c>
      <c r="F748" t="s">
        <v>12888</v>
      </c>
      <c r="G748">
        <v>7631946</v>
      </c>
      <c r="H748" s="6">
        <v>45015.665729108798</v>
      </c>
      <c r="I748" t="str">
        <f t="shared" si="44"/>
        <v>Long Term</v>
      </c>
      <c r="J748">
        <f t="shared" si="45"/>
        <v>7029597</v>
      </c>
      <c r="K748">
        <f t="shared" si="46"/>
        <v>0.1</v>
      </c>
      <c r="L748">
        <f t="shared" si="47"/>
        <v>702959.70000000007</v>
      </c>
    </row>
    <row r="749" spans="1:12" x14ac:dyDescent="0.25">
      <c r="A749">
        <v>1748</v>
      </c>
      <c r="B749" t="s">
        <v>1088</v>
      </c>
      <c r="C749">
        <v>24389</v>
      </c>
      <c r="D749">
        <v>8.56</v>
      </c>
      <c r="E749" s="2">
        <v>44370.493425925917</v>
      </c>
      <c r="F749" t="s">
        <v>12885</v>
      </c>
      <c r="G749">
        <v>6795322</v>
      </c>
      <c r="H749" s="6">
        <v>45015.665729108798</v>
      </c>
      <c r="I749" t="str">
        <f t="shared" si="44"/>
        <v>Long Term</v>
      </c>
      <c r="J749">
        <f t="shared" si="45"/>
        <v>6770933</v>
      </c>
      <c r="K749">
        <f t="shared" si="46"/>
        <v>0.1</v>
      </c>
      <c r="L749">
        <f t="shared" si="47"/>
        <v>677093.3</v>
      </c>
    </row>
    <row r="750" spans="1:12" x14ac:dyDescent="0.25">
      <c r="A750">
        <v>1749</v>
      </c>
      <c r="B750" t="s">
        <v>677</v>
      </c>
      <c r="C750">
        <v>665276</v>
      </c>
      <c r="D750">
        <v>7.71</v>
      </c>
      <c r="E750" s="2">
        <v>44372.68136574074</v>
      </c>
      <c r="F750" t="s">
        <v>12884</v>
      </c>
      <c r="G750">
        <v>6693546</v>
      </c>
      <c r="H750" s="6">
        <v>45015.665729108798</v>
      </c>
      <c r="I750" t="str">
        <f t="shared" si="44"/>
        <v>Long Term</v>
      </c>
      <c r="J750">
        <f t="shared" si="45"/>
        <v>6028270</v>
      </c>
      <c r="K750">
        <f t="shared" si="46"/>
        <v>0.1</v>
      </c>
      <c r="L750">
        <f t="shared" si="47"/>
        <v>602827</v>
      </c>
    </row>
    <row r="751" spans="1:12" x14ac:dyDescent="0.25">
      <c r="A751">
        <v>1750</v>
      </c>
      <c r="B751" t="s">
        <v>327</v>
      </c>
      <c r="C751">
        <v>876052</v>
      </c>
      <c r="D751">
        <v>8.8000000000000007</v>
      </c>
      <c r="E751" s="2">
        <v>44764.199849537043</v>
      </c>
      <c r="F751" t="s">
        <v>12885</v>
      </c>
      <c r="G751">
        <v>5364155</v>
      </c>
      <c r="H751" s="6">
        <v>45015.665729108798</v>
      </c>
      <c r="I751" t="str">
        <f t="shared" si="44"/>
        <v>Short Term</v>
      </c>
      <c r="J751">
        <f t="shared" si="45"/>
        <v>4488103</v>
      </c>
      <c r="K751">
        <f t="shared" si="46"/>
        <v>0.15</v>
      </c>
      <c r="L751">
        <f t="shared" si="47"/>
        <v>673215.45</v>
      </c>
    </row>
    <row r="752" spans="1:12" x14ac:dyDescent="0.25">
      <c r="A752">
        <v>1751</v>
      </c>
      <c r="B752" t="s">
        <v>180</v>
      </c>
      <c r="C752">
        <v>804300</v>
      </c>
      <c r="D752">
        <v>6.38</v>
      </c>
      <c r="E752" s="2">
        <v>44722.392858796287</v>
      </c>
      <c r="F752" t="s">
        <v>12883</v>
      </c>
      <c r="G752">
        <v>5094064</v>
      </c>
      <c r="H752" s="6">
        <v>45015.665729108798</v>
      </c>
      <c r="I752" t="str">
        <f t="shared" si="44"/>
        <v>Short Term</v>
      </c>
      <c r="J752">
        <f t="shared" si="45"/>
        <v>4289764</v>
      </c>
      <c r="K752">
        <f t="shared" si="46"/>
        <v>0.15</v>
      </c>
      <c r="L752">
        <f t="shared" si="47"/>
        <v>643464.6</v>
      </c>
    </row>
    <row r="753" spans="1:12" x14ac:dyDescent="0.25">
      <c r="A753">
        <v>1752</v>
      </c>
      <c r="B753" t="s">
        <v>2604</v>
      </c>
      <c r="C753">
        <v>62629</v>
      </c>
      <c r="D753">
        <v>5.79</v>
      </c>
      <c r="E753" s="2">
        <v>44337.99422453704</v>
      </c>
      <c r="F753" t="s">
        <v>12887</v>
      </c>
      <c r="G753">
        <v>2629850</v>
      </c>
      <c r="H753" s="6">
        <v>45015.665729108798</v>
      </c>
      <c r="I753" t="str">
        <f t="shared" si="44"/>
        <v>Long Term</v>
      </c>
      <c r="J753">
        <f t="shared" si="45"/>
        <v>2567221</v>
      </c>
      <c r="K753">
        <f t="shared" si="46"/>
        <v>0.1</v>
      </c>
      <c r="L753">
        <f t="shared" si="47"/>
        <v>256722.1</v>
      </c>
    </row>
    <row r="754" spans="1:12" x14ac:dyDescent="0.25">
      <c r="A754">
        <v>1753</v>
      </c>
      <c r="B754" t="s">
        <v>161</v>
      </c>
      <c r="C754">
        <v>193788</v>
      </c>
      <c r="D754">
        <v>6.51</v>
      </c>
      <c r="E754" s="2">
        <v>43975.941435185188</v>
      </c>
      <c r="F754" t="s">
        <v>12888</v>
      </c>
      <c r="G754">
        <v>2852098</v>
      </c>
      <c r="H754" s="6">
        <v>45015.665729108798</v>
      </c>
      <c r="I754" t="str">
        <f t="shared" si="44"/>
        <v>Long Term</v>
      </c>
      <c r="J754">
        <f t="shared" si="45"/>
        <v>2658310</v>
      </c>
      <c r="K754">
        <f t="shared" si="46"/>
        <v>0.1</v>
      </c>
      <c r="L754">
        <f t="shared" si="47"/>
        <v>265831</v>
      </c>
    </row>
    <row r="755" spans="1:12" x14ac:dyDescent="0.25">
      <c r="A755">
        <v>1754</v>
      </c>
      <c r="B755" t="s">
        <v>350</v>
      </c>
      <c r="C755">
        <v>909803</v>
      </c>
      <c r="D755">
        <v>5.29</v>
      </c>
      <c r="E755" s="2">
        <v>43503.765636574077</v>
      </c>
      <c r="F755" t="s">
        <v>12883</v>
      </c>
      <c r="G755">
        <v>7197357</v>
      </c>
      <c r="H755" s="6">
        <v>45015.665729108798</v>
      </c>
      <c r="I755" t="str">
        <f t="shared" si="44"/>
        <v>Long Term</v>
      </c>
      <c r="J755">
        <f t="shared" si="45"/>
        <v>6287554</v>
      </c>
      <c r="K755">
        <f t="shared" si="46"/>
        <v>0.1</v>
      </c>
      <c r="L755">
        <f t="shared" si="47"/>
        <v>628755.4</v>
      </c>
    </row>
    <row r="756" spans="1:12" x14ac:dyDescent="0.25">
      <c r="A756">
        <v>1755</v>
      </c>
      <c r="B756" t="s">
        <v>642</v>
      </c>
      <c r="C756">
        <v>771888</v>
      </c>
      <c r="D756">
        <v>8.3000000000000007</v>
      </c>
      <c r="E756" s="2">
        <v>43548.21534722222</v>
      </c>
      <c r="F756" t="s">
        <v>12887</v>
      </c>
      <c r="G756">
        <v>9135494</v>
      </c>
      <c r="H756" s="6">
        <v>45015.665729108798</v>
      </c>
      <c r="I756" t="str">
        <f t="shared" si="44"/>
        <v>Long Term</v>
      </c>
      <c r="J756">
        <f t="shared" si="45"/>
        <v>8363606</v>
      </c>
      <c r="K756">
        <f t="shared" si="46"/>
        <v>0.1</v>
      </c>
      <c r="L756">
        <f t="shared" si="47"/>
        <v>836360.60000000009</v>
      </c>
    </row>
    <row r="757" spans="1:12" x14ac:dyDescent="0.25">
      <c r="A757">
        <v>1756</v>
      </c>
      <c r="B757" t="s">
        <v>232</v>
      </c>
      <c r="C757">
        <v>296624</v>
      </c>
      <c r="D757">
        <v>5.44</v>
      </c>
      <c r="E757" s="2">
        <v>44559.12537037037</v>
      </c>
      <c r="F757" t="s">
        <v>12888</v>
      </c>
      <c r="G757">
        <v>7014516</v>
      </c>
      <c r="H757" s="6">
        <v>45015.665729108798</v>
      </c>
      <c r="I757" t="str">
        <f t="shared" si="44"/>
        <v>Long Term</v>
      </c>
      <c r="J757">
        <f t="shared" si="45"/>
        <v>6717892</v>
      </c>
      <c r="K757">
        <f t="shared" si="46"/>
        <v>0.1</v>
      </c>
      <c r="L757">
        <f t="shared" si="47"/>
        <v>671789.20000000007</v>
      </c>
    </row>
    <row r="758" spans="1:12" x14ac:dyDescent="0.25">
      <c r="A758">
        <v>1757</v>
      </c>
      <c r="B758" t="s">
        <v>550</v>
      </c>
      <c r="C758">
        <v>28216</v>
      </c>
      <c r="D758">
        <v>7.8</v>
      </c>
      <c r="E758" s="2">
        <v>44300.879537037043</v>
      </c>
      <c r="F758" t="s">
        <v>12886</v>
      </c>
      <c r="G758">
        <v>779993</v>
      </c>
      <c r="H758" s="6">
        <v>45015.665729108798</v>
      </c>
      <c r="I758" t="str">
        <f t="shared" si="44"/>
        <v>Long Term</v>
      </c>
      <c r="J758">
        <f t="shared" si="45"/>
        <v>751777</v>
      </c>
      <c r="K758">
        <f t="shared" si="46"/>
        <v>0.1</v>
      </c>
      <c r="L758">
        <f t="shared" si="47"/>
        <v>75177.7</v>
      </c>
    </row>
    <row r="759" spans="1:12" x14ac:dyDescent="0.25">
      <c r="A759">
        <v>1758</v>
      </c>
      <c r="B759" t="s">
        <v>1331</v>
      </c>
      <c r="C759">
        <v>595890</v>
      </c>
      <c r="D759">
        <v>6.87</v>
      </c>
      <c r="E759" s="2">
        <v>44963.998715277783</v>
      </c>
      <c r="F759" t="s">
        <v>12883</v>
      </c>
      <c r="G759">
        <v>2453217</v>
      </c>
      <c r="H759" s="6">
        <v>45015.665729108798</v>
      </c>
      <c r="I759" t="str">
        <f t="shared" si="44"/>
        <v>Short Term</v>
      </c>
      <c r="J759">
        <f t="shared" si="45"/>
        <v>1857327</v>
      </c>
      <c r="K759">
        <f t="shared" si="46"/>
        <v>0.15</v>
      </c>
      <c r="L759">
        <f t="shared" si="47"/>
        <v>278599.05</v>
      </c>
    </row>
    <row r="760" spans="1:12" x14ac:dyDescent="0.25">
      <c r="A760">
        <v>1759</v>
      </c>
      <c r="B760" t="s">
        <v>959</v>
      </c>
      <c r="C760">
        <v>618990</v>
      </c>
      <c r="D760">
        <v>6</v>
      </c>
      <c r="E760" s="2">
        <v>44917.637835648151</v>
      </c>
      <c r="F760" t="s">
        <v>12887</v>
      </c>
      <c r="G760">
        <v>2803428</v>
      </c>
      <c r="H760" s="6">
        <v>45015.665729108798</v>
      </c>
      <c r="I760" t="str">
        <f t="shared" si="44"/>
        <v>Short Term</v>
      </c>
      <c r="J760">
        <f t="shared" si="45"/>
        <v>2184438</v>
      </c>
      <c r="K760">
        <f t="shared" si="46"/>
        <v>0.15</v>
      </c>
      <c r="L760">
        <f t="shared" si="47"/>
        <v>327665.7</v>
      </c>
    </row>
    <row r="761" spans="1:12" x14ac:dyDescent="0.25">
      <c r="A761">
        <v>1760</v>
      </c>
      <c r="B761" t="s">
        <v>320</v>
      </c>
      <c r="C761">
        <v>768757</v>
      </c>
      <c r="D761">
        <v>6.8</v>
      </c>
      <c r="E761" s="2">
        <v>44488.070023148153</v>
      </c>
      <c r="F761" t="s">
        <v>12884</v>
      </c>
      <c r="G761">
        <v>9947134</v>
      </c>
      <c r="H761" s="6">
        <v>45015.665729108798</v>
      </c>
      <c r="I761" t="str">
        <f t="shared" si="44"/>
        <v>Long Term</v>
      </c>
      <c r="J761">
        <f t="shared" si="45"/>
        <v>9178377</v>
      </c>
      <c r="K761">
        <f t="shared" si="46"/>
        <v>0.1</v>
      </c>
      <c r="L761">
        <f t="shared" si="47"/>
        <v>917837.70000000007</v>
      </c>
    </row>
    <row r="762" spans="1:12" x14ac:dyDescent="0.25">
      <c r="A762">
        <v>1761</v>
      </c>
      <c r="B762" t="s">
        <v>1212</v>
      </c>
      <c r="C762">
        <v>772377</v>
      </c>
      <c r="D762">
        <v>5.62</v>
      </c>
      <c r="E762" s="2">
        <v>43904.699270833327</v>
      </c>
      <c r="F762" t="s">
        <v>12887</v>
      </c>
      <c r="G762">
        <v>861258</v>
      </c>
      <c r="H762" s="6">
        <v>45015.665729108798</v>
      </c>
      <c r="I762" t="str">
        <f t="shared" si="44"/>
        <v>Long Term</v>
      </c>
      <c r="J762">
        <f t="shared" si="45"/>
        <v>88881</v>
      </c>
      <c r="K762">
        <f t="shared" si="46"/>
        <v>0</v>
      </c>
      <c r="L762">
        <f t="shared" si="47"/>
        <v>0</v>
      </c>
    </row>
    <row r="763" spans="1:12" x14ac:dyDescent="0.25">
      <c r="A763">
        <v>1762</v>
      </c>
      <c r="B763" t="s">
        <v>444</v>
      </c>
      <c r="C763">
        <v>890285</v>
      </c>
      <c r="D763">
        <v>7.11</v>
      </c>
      <c r="E763" s="2">
        <v>44185.050532407397</v>
      </c>
      <c r="F763" t="s">
        <v>12886</v>
      </c>
      <c r="G763">
        <v>9679656</v>
      </c>
      <c r="H763" s="6">
        <v>45015.665729108798</v>
      </c>
      <c r="I763" t="str">
        <f t="shared" si="44"/>
        <v>Long Term</v>
      </c>
      <c r="J763">
        <f t="shared" si="45"/>
        <v>8789371</v>
      </c>
      <c r="K763">
        <f t="shared" si="46"/>
        <v>0.1</v>
      </c>
      <c r="L763">
        <f t="shared" si="47"/>
        <v>878937.10000000009</v>
      </c>
    </row>
    <row r="764" spans="1:12" x14ac:dyDescent="0.25">
      <c r="A764">
        <v>1763</v>
      </c>
      <c r="B764" t="s">
        <v>521</v>
      </c>
      <c r="C764">
        <v>322653</v>
      </c>
      <c r="D764">
        <v>6.81</v>
      </c>
      <c r="E764" s="2">
        <v>44067.255844907413</v>
      </c>
      <c r="F764" t="s">
        <v>12887</v>
      </c>
      <c r="G764">
        <v>6926060</v>
      </c>
      <c r="H764" s="6">
        <v>45015.665729108798</v>
      </c>
      <c r="I764" t="str">
        <f t="shared" si="44"/>
        <v>Long Term</v>
      </c>
      <c r="J764">
        <f t="shared" si="45"/>
        <v>6603407</v>
      </c>
      <c r="K764">
        <f t="shared" si="46"/>
        <v>0.1</v>
      </c>
      <c r="L764">
        <f t="shared" si="47"/>
        <v>660340.70000000007</v>
      </c>
    </row>
    <row r="765" spans="1:12" x14ac:dyDescent="0.25">
      <c r="A765">
        <v>1764</v>
      </c>
      <c r="B765" t="s">
        <v>702</v>
      </c>
      <c r="C765">
        <v>814447</v>
      </c>
      <c r="D765">
        <v>8.65</v>
      </c>
      <c r="E765" s="2">
        <v>43545.067858796298</v>
      </c>
      <c r="F765" t="s">
        <v>12885</v>
      </c>
      <c r="G765">
        <v>933165</v>
      </c>
      <c r="H765" s="6">
        <v>45015.665729108798</v>
      </c>
      <c r="I765" t="str">
        <f t="shared" si="44"/>
        <v>Long Term</v>
      </c>
      <c r="J765">
        <f t="shared" si="45"/>
        <v>118718</v>
      </c>
      <c r="K765">
        <f t="shared" si="46"/>
        <v>0.1</v>
      </c>
      <c r="L765">
        <f t="shared" si="47"/>
        <v>11871.800000000001</v>
      </c>
    </row>
    <row r="766" spans="1:12" x14ac:dyDescent="0.25">
      <c r="A766">
        <v>1765</v>
      </c>
      <c r="B766" t="s">
        <v>429</v>
      </c>
      <c r="C766">
        <v>884413</v>
      </c>
      <c r="D766">
        <v>6.92</v>
      </c>
      <c r="E766" s="2">
        <v>44622.457384259258</v>
      </c>
      <c r="F766" t="s">
        <v>12885</v>
      </c>
      <c r="G766">
        <v>8918145</v>
      </c>
      <c r="H766" s="6">
        <v>45015.665729108798</v>
      </c>
      <c r="I766" t="str">
        <f t="shared" si="44"/>
        <v>Long Term</v>
      </c>
      <c r="J766">
        <f t="shared" si="45"/>
        <v>8033732</v>
      </c>
      <c r="K766">
        <f t="shared" si="46"/>
        <v>0.1</v>
      </c>
      <c r="L766">
        <f t="shared" si="47"/>
        <v>803373.20000000007</v>
      </c>
    </row>
    <row r="767" spans="1:12" x14ac:dyDescent="0.25">
      <c r="A767">
        <v>1766</v>
      </c>
      <c r="B767" t="s">
        <v>254</v>
      </c>
      <c r="C767">
        <v>16203</v>
      </c>
      <c r="D767">
        <v>7.79</v>
      </c>
      <c r="E767" s="2">
        <v>43579.447187500002</v>
      </c>
      <c r="F767" t="s">
        <v>12887</v>
      </c>
      <c r="G767">
        <v>5735056</v>
      </c>
      <c r="H767" s="6">
        <v>45015.665729108798</v>
      </c>
      <c r="I767" t="str">
        <f t="shared" si="44"/>
        <v>Long Term</v>
      </c>
      <c r="J767">
        <f t="shared" si="45"/>
        <v>5718853</v>
      </c>
      <c r="K767">
        <f t="shared" si="46"/>
        <v>0.1</v>
      </c>
      <c r="L767">
        <f t="shared" si="47"/>
        <v>571885.30000000005</v>
      </c>
    </row>
    <row r="768" spans="1:12" x14ac:dyDescent="0.25">
      <c r="A768">
        <v>1767</v>
      </c>
      <c r="B768" t="s">
        <v>665</v>
      </c>
      <c r="C768">
        <v>675134</v>
      </c>
      <c r="D768">
        <v>8.2200000000000006</v>
      </c>
      <c r="E768" s="2">
        <v>43692.467731481483</v>
      </c>
      <c r="F768" t="s">
        <v>12887</v>
      </c>
      <c r="G768">
        <v>5749373</v>
      </c>
      <c r="H768" s="6">
        <v>45015.665729108798</v>
      </c>
      <c r="I768" t="str">
        <f t="shared" si="44"/>
        <v>Long Term</v>
      </c>
      <c r="J768">
        <f t="shared" si="45"/>
        <v>5074239</v>
      </c>
      <c r="K768">
        <f t="shared" si="46"/>
        <v>0.1</v>
      </c>
      <c r="L768">
        <f t="shared" si="47"/>
        <v>507423.9</v>
      </c>
    </row>
    <row r="769" spans="1:12" x14ac:dyDescent="0.25">
      <c r="A769">
        <v>1768</v>
      </c>
      <c r="B769" t="s">
        <v>1010</v>
      </c>
      <c r="C769">
        <v>13711</v>
      </c>
      <c r="D769">
        <v>8.2899999999999991</v>
      </c>
      <c r="E769" s="2">
        <v>44686.48300925926</v>
      </c>
      <c r="F769" t="s">
        <v>12885</v>
      </c>
      <c r="G769">
        <v>6523289</v>
      </c>
      <c r="H769" s="6">
        <v>45015.665729108798</v>
      </c>
      <c r="I769" t="str">
        <f t="shared" si="44"/>
        <v>Short Term</v>
      </c>
      <c r="J769">
        <f t="shared" si="45"/>
        <v>6509578</v>
      </c>
      <c r="K769">
        <f t="shared" si="46"/>
        <v>0.15</v>
      </c>
      <c r="L769">
        <f t="shared" si="47"/>
        <v>976436.7</v>
      </c>
    </row>
    <row r="770" spans="1:12" x14ac:dyDescent="0.25">
      <c r="A770">
        <v>1769</v>
      </c>
      <c r="B770" t="s">
        <v>445</v>
      </c>
      <c r="C770">
        <v>978014</v>
      </c>
      <c r="D770">
        <v>5.59</v>
      </c>
      <c r="E770" s="2">
        <v>44947.295914351853</v>
      </c>
      <c r="F770" t="s">
        <v>12883</v>
      </c>
      <c r="G770">
        <v>978039</v>
      </c>
      <c r="H770" s="6">
        <v>45015.665729108798</v>
      </c>
      <c r="I770" t="str">
        <f t="shared" si="44"/>
        <v>Short Term</v>
      </c>
      <c r="J770">
        <f t="shared" si="45"/>
        <v>25</v>
      </c>
      <c r="K770">
        <f t="shared" si="46"/>
        <v>0.15</v>
      </c>
      <c r="L770">
        <f t="shared" si="47"/>
        <v>3.75</v>
      </c>
    </row>
    <row r="771" spans="1:12" x14ac:dyDescent="0.25">
      <c r="A771">
        <v>1770</v>
      </c>
      <c r="B771" t="s">
        <v>246</v>
      </c>
      <c r="C771">
        <v>89355</v>
      </c>
      <c r="D771">
        <v>6.37</v>
      </c>
      <c r="E771" s="2">
        <v>44203.190208333333</v>
      </c>
      <c r="F771" t="s">
        <v>12883</v>
      </c>
      <c r="G771">
        <v>6853247</v>
      </c>
      <c r="H771" s="6">
        <v>45015.665729108798</v>
      </c>
      <c r="I771" t="str">
        <f t="shared" ref="I771:I834" si="48">IF((H771-E771)&lt;=365,"Short Term","Long Term")</f>
        <v>Long Term</v>
      </c>
      <c r="J771">
        <f t="shared" ref="J771:J834" si="49">G771-C771</f>
        <v>6763892</v>
      </c>
      <c r="K771">
        <f t="shared" ref="K771:K834" si="50">IF(I771="short Term",15%,IF(I771="Long Term",IF(J771&gt;100000,10%,0),0))</f>
        <v>0.1</v>
      </c>
      <c r="L771">
        <f t="shared" ref="L771:L834" si="51">J771*K771</f>
        <v>676389.20000000007</v>
      </c>
    </row>
    <row r="772" spans="1:12" x14ac:dyDescent="0.25">
      <c r="A772">
        <v>1771</v>
      </c>
      <c r="B772" t="s">
        <v>1051</v>
      </c>
      <c r="C772">
        <v>867660</v>
      </c>
      <c r="D772">
        <v>5.89</v>
      </c>
      <c r="E772" s="2">
        <v>43904.560752314806</v>
      </c>
      <c r="F772" t="s">
        <v>12884</v>
      </c>
      <c r="G772">
        <v>4621875</v>
      </c>
      <c r="H772" s="6">
        <v>45015.665729108798</v>
      </c>
      <c r="I772" t="str">
        <f t="shared" si="48"/>
        <v>Long Term</v>
      </c>
      <c r="J772">
        <f t="shared" si="49"/>
        <v>3754215</v>
      </c>
      <c r="K772">
        <f t="shared" si="50"/>
        <v>0.1</v>
      </c>
      <c r="L772">
        <f t="shared" si="51"/>
        <v>375421.5</v>
      </c>
    </row>
    <row r="773" spans="1:12" x14ac:dyDescent="0.25">
      <c r="A773">
        <v>1772</v>
      </c>
      <c r="B773" t="s">
        <v>1067</v>
      </c>
      <c r="C773">
        <v>714865</v>
      </c>
      <c r="D773">
        <v>8.99</v>
      </c>
      <c r="E773" s="2">
        <v>44779.487893518519</v>
      </c>
      <c r="F773" t="s">
        <v>12885</v>
      </c>
      <c r="G773">
        <v>1490913</v>
      </c>
      <c r="H773" s="6">
        <v>45015.665729108798</v>
      </c>
      <c r="I773" t="str">
        <f t="shared" si="48"/>
        <v>Short Term</v>
      </c>
      <c r="J773">
        <f t="shared" si="49"/>
        <v>776048</v>
      </c>
      <c r="K773">
        <f t="shared" si="50"/>
        <v>0.15</v>
      </c>
      <c r="L773">
        <f t="shared" si="51"/>
        <v>116407.2</v>
      </c>
    </row>
    <row r="774" spans="1:12" x14ac:dyDescent="0.25">
      <c r="A774">
        <v>1773</v>
      </c>
      <c r="B774" t="s">
        <v>897</v>
      </c>
      <c r="C774">
        <v>180123</v>
      </c>
      <c r="D774">
        <v>6.89</v>
      </c>
      <c r="E774" s="2">
        <v>44140.534166666657</v>
      </c>
      <c r="F774" t="s">
        <v>12888</v>
      </c>
      <c r="G774">
        <v>4945707</v>
      </c>
      <c r="H774" s="6">
        <v>45015.665729108798</v>
      </c>
      <c r="I774" t="str">
        <f t="shared" si="48"/>
        <v>Long Term</v>
      </c>
      <c r="J774">
        <f t="shared" si="49"/>
        <v>4765584</v>
      </c>
      <c r="K774">
        <f t="shared" si="50"/>
        <v>0.1</v>
      </c>
      <c r="L774">
        <f t="shared" si="51"/>
        <v>476558.4</v>
      </c>
    </row>
    <row r="775" spans="1:12" x14ac:dyDescent="0.25">
      <c r="A775">
        <v>1774</v>
      </c>
      <c r="B775" t="s">
        <v>407</v>
      </c>
      <c r="C775">
        <v>541976</v>
      </c>
      <c r="D775">
        <v>8.82</v>
      </c>
      <c r="E775" s="2">
        <v>44741.600428240738</v>
      </c>
      <c r="F775" t="s">
        <v>12886</v>
      </c>
      <c r="G775">
        <v>5243076</v>
      </c>
      <c r="H775" s="6">
        <v>45015.665729108798</v>
      </c>
      <c r="I775" t="str">
        <f t="shared" si="48"/>
        <v>Short Term</v>
      </c>
      <c r="J775">
        <f t="shared" si="49"/>
        <v>4701100</v>
      </c>
      <c r="K775">
        <f t="shared" si="50"/>
        <v>0.15</v>
      </c>
      <c r="L775">
        <f t="shared" si="51"/>
        <v>705165</v>
      </c>
    </row>
    <row r="776" spans="1:12" x14ac:dyDescent="0.25">
      <c r="A776">
        <v>1775</v>
      </c>
      <c r="B776" t="s">
        <v>667</v>
      </c>
      <c r="C776">
        <v>61431</v>
      </c>
      <c r="D776">
        <v>5.15</v>
      </c>
      <c r="E776" s="2">
        <v>43590.485914351862</v>
      </c>
      <c r="F776" t="s">
        <v>12887</v>
      </c>
      <c r="G776">
        <v>9166011</v>
      </c>
      <c r="H776" s="6">
        <v>45015.665729108798</v>
      </c>
      <c r="I776" t="str">
        <f t="shared" si="48"/>
        <v>Long Term</v>
      </c>
      <c r="J776">
        <f t="shared" si="49"/>
        <v>9104580</v>
      </c>
      <c r="K776">
        <f t="shared" si="50"/>
        <v>0.1</v>
      </c>
      <c r="L776">
        <f t="shared" si="51"/>
        <v>910458</v>
      </c>
    </row>
    <row r="777" spans="1:12" x14ac:dyDescent="0.25">
      <c r="A777">
        <v>1776</v>
      </c>
      <c r="B777" t="s">
        <v>941</v>
      </c>
      <c r="C777">
        <v>575746</v>
      </c>
      <c r="D777">
        <v>5.1100000000000003</v>
      </c>
      <c r="E777" s="2">
        <v>44759.456759259258</v>
      </c>
      <c r="F777" t="s">
        <v>12887</v>
      </c>
      <c r="G777">
        <v>7931913</v>
      </c>
      <c r="H777" s="6">
        <v>45015.665729108798</v>
      </c>
      <c r="I777" t="str">
        <f t="shared" si="48"/>
        <v>Short Term</v>
      </c>
      <c r="J777">
        <f t="shared" si="49"/>
        <v>7356167</v>
      </c>
      <c r="K777">
        <f t="shared" si="50"/>
        <v>0.15</v>
      </c>
      <c r="L777">
        <f t="shared" si="51"/>
        <v>1103425.05</v>
      </c>
    </row>
    <row r="778" spans="1:12" x14ac:dyDescent="0.25">
      <c r="A778">
        <v>1777</v>
      </c>
      <c r="B778" t="s">
        <v>1147</v>
      </c>
      <c r="C778">
        <v>517065</v>
      </c>
      <c r="D778">
        <v>5.59</v>
      </c>
      <c r="E778" s="2">
        <v>43597.415555555563</v>
      </c>
      <c r="F778" t="s">
        <v>12887</v>
      </c>
      <c r="G778">
        <v>3656607</v>
      </c>
      <c r="H778" s="6">
        <v>45015.665729108798</v>
      </c>
      <c r="I778" t="str">
        <f t="shared" si="48"/>
        <v>Long Term</v>
      </c>
      <c r="J778">
        <f t="shared" si="49"/>
        <v>3139542</v>
      </c>
      <c r="K778">
        <f t="shared" si="50"/>
        <v>0.1</v>
      </c>
      <c r="L778">
        <f t="shared" si="51"/>
        <v>313954.2</v>
      </c>
    </row>
    <row r="779" spans="1:12" x14ac:dyDescent="0.25">
      <c r="A779">
        <v>1778</v>
      </c>
      <c r="B779" t="s">
        <v>1037</v>
      </c>
      <c r="C779">
        <v>985497</v>
      </c>
      <c r="D779">
        <v>8.99</v>
      </c>
      <c r="E779" s="2">
        <v>43728.781168981477</v>
      </c>
      <c r="F779" t="s">
        <v>12887</v>
      </c>
      <c r="G779">
        <v>3301821</v>
      </c>
      <c r="H779" s="6">
        <v>45015.665729108798</v>
      </c>
      <c r="I779" t="str">
        <f t="shared" si="48"/>
        <v>Long Term</v>
      </c>
      <c r="J779">
        <f t="shared" si="49"/>
        <v>2316324</v>
      </c>
      <c r="K779">
        <f t="shared" si="50"/>
        <v>0.1</v>
      </c>
      <c r="L779">
        <f t="shared" si="51"/>
        <v>231632.40000000002</v>
      </c>
    </row>
    <row r="780" spans="1:12" x14ac:dyDescent="0.25">
      <c r="A780">
        <v>1779</v>
      </c>
      <c r="B780" t="s">
        <v>684</v>
      </c>
      <c r="C780">
        <v>224321</v>
      </c>
      <c r="D780">
        <v>6.43</v>
      </c>
      <c r="E780" s="2">
        <v>44817.886840277781</v>
      </c>
      <c r="F780" t="s">
        <v>12888</v>
      </c>
      <c r="G780">
        <v>3942847</v>
      </c>
      <c r="H780" s="6">
        <v>45015.665729108798</v>
      </c>
      <c r="I780" t="str">
        <f t="shared" si="48"/>
        <v>Short Term</v>
      </c>
      <c r="J780">
        <f t="shared" si="49"/>
        <v>3718526</v>
      </c>
      <c r="K780">
        <f t="shared" si="50"/>
        <v>0.15</v>
      </c>
      <c r="L780">
        <f t="shared" si="51"/>
        <v>557778.9</v>
      </c>
    </row>
    <row r="781" spans="1:12" x14ac:dyDescent="0.25">
      <c r="A781">
        <v>1780</v>
      </c>
      <c r="B781" t="s">
        <v>794</v>
      </c>
      <c r="C781">
        <v>500598</v>
      </c>
      <c r="D781">
        <v>5.65</v>
      </c>
      <c r="E781" s="2">
        <v>43395.870763888888</v>
      </c>
      <c r="F781" t="s">
        <v>12884</v>
      </c>
      <c r="G781">
        <v>6968696</v>
      </c>
      <c r="H781" s="6">
        <v>45015.665729108798</v>
      </c>
      <c r="I781" t="str">
        <f t="shared" si="48"/>
        <v>Long Term</v>
      </c>
      <c r="J781">
        <f t="shared" si="49"/>
        <v>6468098</v>
      </c>
      <c r="K781">
        <f t="shared" si="50"/>
        <v>0.1</v>
      </c>
      <c r="L781">
        <f t="shared" si="51"/>
        <v>646809.80000000005</v>
      </c>
    </row>
    <row r="782" spans="1:12" x14ac:dyDescent="0.25">
      <c r="A782">
        <v>1781</v>
      </c>
      <c r="B782" t="s">
        <v>700</v>
      </c>
      <c r="C782">
        <v>234271</v>
      </c>
      <c r="D782">
        <v>5.75</v>
      </c>
      <c r="E782" s="2">
        <v>44460.668796296297</v>
      </c>
      <c r="F782" t="s">
        <v>12885</v>
      </c>
      <c r="G782">
        <v>7900819</v>
      </c>
      <c r="H782" s="6">
        <v>45015.665729108798</v>
      </c>
      <c r="I782" t="str">
        <f t="shared" si="48"/>
        <v>Long Term</v>
      </c>
      <c r="J782">
        <f t="shared" si="49"/>
        <v>7666548</v>
      </c>
      <c r="K782">
        <f t="shared" si="50"/>
        <v>0.1</v>
      </c>
      <c r="L782">
        <f t="shared" si="51"/>
        <v>766654.8</v>
      </c>
    </row>
    <row r="783" spans="1:12" x14ac:dyDescent="0.25">
      <c r="A783">
        <v>1782</v>
      </c>
      <c r="B783" t="s">
        <v>136</v>
      </c>
      <c r="C783">
        <v>603177</v>
      </c>
      <c r="D783">
        <v>8.2200000000000006</v>
      </c>
      <c r="E783" s="2">
        <v>43551.659710648149</v>
      </c>
      <c r="F783" t="s">
        <v>12886</v>
      </c>
      <c r="G783">
        <v>603181</v>
      </c>
      <c r="H783" s="6">
        <v>45015.665729108798</v>
      </c>
      <c r="I783" t="str">
        <f t="shared" si="48"/>
        <v>Long Term</v>
      </c>
      <c r="J783">
        <f t="shared" si="49"/>
        <v>4</v>
      </c>
      <c r="K783">
        <f t="shared" si="50"/>
        <v>0</v>
      </c>
      <c r="L783">
        <f t="shared" si="51"/>
        <v>0</v>
      </c>
    </row>
    <row r="784" spans="1:12" x14ac:dyDescent="0.25">
      <c r="A784">
        <v>1783</v>
      </c>
      <c r="B784" t="s">
        <v>441</v>
      </c>
      <c r="C784">
        <v>537225</v>
      </c>
      <c r="D784">
        <v>7.15</v>
      </c>
      <c r="E784" s="2">
        <v>43848.460451388892</v>
      </c>
      <c r="F784" t="s">
        <v>12885</v>
      </c>
      <c r="G784">
        <v>2800299</v>
      </c>
      <c r="H784" s="6">
        <v>45015.665729108798</v>
      </c>
      <c r="I784" t="str">
        <f t="shared" si="48"/>
        <v>Long Term</v>
      </c>
      <c r="J784">
        <f t="shared" si="49"/>
        <v>2263074</v>
      </c>
      <c r="K784">
        <f t="shared" si="50"/>
        <v>0.1</v>
      </c>
      <c r="L784">
        <f t="shared" si="51"/>
        <v>226307.40000000002</v>
      </c>
    </row>
    <row r="785" spans="1:12" x14ac:dyDescent="0.25">
      <c r="A785">
        <v>1784</v>
      </c>
      <c r="B785" t="s">
        <v>347</v>
      </c>
      <c r="C785">
        <v>161069</v>
      </c>
      <c r="D785">
        <v>6.56</v>
      </c>
      <c r="E785" s="2">
        <v>44764.246435185189</v>
      </c>
      <c r="F785" t="s">
        <v>12883</v>
      </c>
      <c r="G785">
        <v>9450224</v>
      </c>
      <c r="H785" s="6">
        <v>45015.665729108798</v>
      </c>
      <c r="I785" t="str">
        <f t="shared" si="48"/>
        <v>Short Term</v>
      </c>
      <c r="J785">
        <f t="shared" si="49"/>
        <v>9289155</v>
      </c>
      <c r="K785">
        <f t="shared" si="50"/>
        <v>0.15</v>
      </c>
      <c r="L785">
        <f t="shared" si="51"/>
        <v>1393373.25</v>
      </c>
    </row>
    <row r="786" spans="1:12" x14ac:dyDescent="0.25">
      <c r="A786">
        <v>1785</v>
      </c>
      <c r="B786" t="s">
        <v>638</v>
      </c>
      <c r="C786">
        <v>550833</v>
      </c>
      <c r="D786">
        <v>7.45</v>
      </c>
      <c r="E786" s="2">
        <v>44387.538287037038</v>
      </c>
      <c r="F786" t="s">
        <v>12883</v>
      </c>
      <c r="G786">
        <v>7570887</v>
      </c>
      <c r="H786" s="6">
        <v>45015.665729108798</v>
      </c>
      <c r="I786" t="str">
        <f t="shared" si="48"/>
        <v>Long Term</v>
      </c>
      <c r="J786">
        <f t="shared" si="49"/>
        <v>7020054</v>
      </c>
      <c r="K786">
        <f t="shared" si="50"/>
        <v>0.1</v>
      </c>
      <c r="L786">
        <f t="shared" si="51"/>
        <v>702005.4</v>
      </c>
    </row>
    <row r="787" spans="1:12" x14ac:dyDescent="0.25">
      <c r="A787">
        <v>1786</v>
      </c>
      <c r="B787" t="s">
        <v>693</v>
      </c>
      <c r="C787">
        <v>660279</v>
      </c>
      <c r="D787">
        <v>6.52</v>
      </c>
      <c r="E787" s="2">
        <v>44057.056631944448</v>
      </c>
      <c r="F787" t="s">
        <v>12888</v>
      </c>
      <c r="G787">
        <v>660284</v>
      </c>
      <c r="H787" s="6">
        <v>45015.665729108798</v>
      </c>
      <c r="I787" t="str">
        <f t="shared" si="48"/>
        <v>Long Term</v>
      </c>
      <c r="J787">
        <f t="shared" si="49"/>
        <v>5</v>
      </c>
      <c r="K787">
        <f t="shared" si="50"/>
        <v>0</v>
      </c>
      <c r="L787">
        <f t="shared" si="51"/>
        <v>0</v>
      </c>
    </row>
    <row r="788" spans="1:12" x14ac:dyDescent="0.25">
      <c r="A788">
        <v>1787</v>
      </c>
      <c r="B788" t="s">
        <v>764</v>
      </c>
      <c r="C788">
        <v>647191</v>
      </c>
      <c r="D788">
        <v>7.42</v>
      </c>
      <c r="E788" s="2">
        <v>43952.730983796297</v>
      </c>
      <c r="F788" t="s">
        <v>12888</v>
      </c>
      <c r="G788">
        <v>7564421</v>
      </c>
      <c r="H788" s="6">
        <v>45015.665729108798</v>
      </c>
      <c r="I788" t="str">
        <f t="shared" si="48"/>
        <v>Long Term</v>
      </c>
      <c r="J788">
        <f t="shared" si="49"/>
        <v>6917230</v>
      </c>
      <c r="K788">
        <f t="shared" si="50"/>
        <v>0.1</v>
      </c>
      <c r="L788">
        <f t="shared" si="51"/>
        <v>691723</v>
      </c>
    </row>
    <row r="789" spans="1:12" x14ac:dyDescent="0.25">
      <c r="A789">
        <v>1788</v>
      </c>
      <c r="B789" t="s">
        <v>2905</v>
      </c>
      <c r="C789">
        <v>150099</v>
      </c>
      <c r="D789">
        <v>8.1</v>
      </c>
      <c r="E789" s="2">
        <v>43623.89162037037</v>
      </c>
      <c r="F789" t="s">
        <v>12883</v>
      </c>
      <c r="G789">
        <v>5803699</v>
      </c>
      <c r="H789" s="6">
        <v>45015.665729108798</v>
      </c>
      <c r="I789" t="str">
        <f t="shared" si="48"/>
        <v>Long Term</v>
      </c>
      <c r="J789">
        <f t="shared" si="49"/>
        <v>5653600</v>
      </c>
      <c r="K789">
        <f t="shared" si="50"/>
        <v>0.1</v>
      </c>
      <c r="L789">
        <f t="shared" si="51"/>
        <v>565360</v>
      </c>
    </row>
    <row r="790" spans="1:12" x14ac:dyDescent="0.25">
      <c r="A790">
        <v>1789</v>
      </c>
      <c r="B790" t="s">
        <v>550</v>
      </c>
      <c r="C790">
        <v>533142</v>
      </c>
      <c r="D790">
        <v>5.3</v>
      </c>
      <c r="E790" s="2">
        <v>44551.597430555557</v>
      </c>
      <c r="F790" t="s">
        <v>12884</v>
      </c>
      <c r="G790">
        <v>4522546</v>
      </c>
      <c r="H790" s="6">
        <v>45015.665729108798</v>
      </c>
      <c r="I790" t="str">
        <f t="shared" si="48"/>
        <v>Long Term</v>
      </c>
      <c r="J790">
        <f t="shared" si="49"/>
        <v>3989404</v>
      </c>
      <c r="K790">
        <f t="shared" si="50"/>
        <v>0.1</v>
      </c>
      <c r="L790">
        <f t="shared" si="51"/>
        <v>398940.4</v>
      </c>
    </row>
    <row r="791" spans="1:12" x14ac:dyDescent="0.25">
      <c r="A791">
        <v>1790</v>
      </c>
      <c r="B791" t="s">
        <v>1016</v>
      </c>
      <c r="C791">
        <v>229657</v>
      </c>
      <c r="D791">
        <v>7.4</v>
      </c>
      <c r="E791" s="2">
        <v>44722.840856481482</v>
      </c>
      <c r="F791" t="s">
        <v>12885</v>
      </c>
      <c r="G791">
        <v>2054270</v>
      </c>
      <c r="H791" s="6">
        <v>45015.665729108798</v>
      </c>
      <c r="I791" t="str">
        <f t="shared" si="48"/>
        <v>Short Term</v>
      </c>
      <c r="J791">
        <f t="shared" si="49"/>
        <v>1824613</v>
      </c>
      <c r="K791">
        <f t="shared" si="50"/>
        <v>0.15</v>
      </c>
      <c r="L791">
        <f t="shared" si="51"/>
        <v>273691.95</v>
      </c>
    </row>
    <row r="792" spans="1:12" x14ac:dyDescent="0.25">
      <c r="A792">
        <v>1791</v>
      </c>
      <c r="B792" t="s">
        <v>215</v>
      </c>
      <c r="C792">
        <v>728094</v>
      </c>
      <c r="D792">
        <v>6.83</v>
      </c>
      <c r="E792" s="2">
        <v>44698.686921296299</v>
      </c>
      <c r="F792" t="s">
        <v>12886</v>
      </c>
      <c r="G792">
        <v>728129</v>
      </c>
      <c r="H792" s="6">
        <v>45015.665729108798</v>
      </c>
      <c r="I792" t="str">
        <f t="shared" si="48"/>
        <v>Short Term</v>
      </c>
      <c r="J792">
        <f t="shared" si="49"/>
        <v>35</v>
      </c>
      <c r="K792">
        <f t="shared" si="50"/>
        <v>0.15</v>
      </c>
      <c r="L792">
        <f t="shared" si="51"/>
        <v>5.25</v>
      </c>
    </row>
    <row r="793" spans="1:12" x14ac:dyDescent="0.25">
      <c r="A793">
        <v>1792</v>
      </c>
      <c r="B793" t="s">
        <v>855</v>
      </c>
      <c r="C793">
        <v>22717</v>
      </c>
      <c r="D793">
        <v>6.9</v>
      </c>
      <c r="E793" s="2">
        <v>43471.941331018519</v>
      </c>
      <c r="F793" t="s">
        <v>12887</v>
      </c>
      <c r="G793">
        <v>7993100</v>
      </c>
      <c r="H793" s="6">
        <v>45015.665729108798</v>
      </c>
      <c r="I793" t="str">
        <f t="shared" si="48"/>
        <v>Long Term</v>
      </c>
      <c r="J793">
        <f t="shared" si="49"/>
        <v>7970383</v>
      </c>
      <c r="K793">
        <f t="shared" si="50"/>
        <v>0.1</v>
      </c>
      <c r="L793">
        <f t="shared" si="51"/>
        <v>797038.3</v>
      </c>
    </row>
    <row r="794" spans="1:12" x14ac:dyDescent="0.25">
      <c r="A794">
        <v>1793</v>
      </c>
      <c r="B794" t="s">
        <v>243</v>
      </c>
      <c r="C794">
        <v>853385</v>
      </c>
      <c r="D794">
        <v>5.91</v>
      </c>
      <c r="E794" s="2">
        <v>44991.360763888893</v>
      </c>
      <c r="F794" t="s">
        <v>12883</v>
      </c>
      <c r="G794">
        <v>7551240</v>
      </c>
      <c r="H794" s="6">
        <v>45015.665729108798</v>
      </c>
      <c r="I794" t="str">
        <f t="shared" si="48"/>
        <v>Short Term</v>
      </c>
      <c r="J794">
        <f t="shared" si="49"/>
        <v>6697855</v>
      </c>
      <c r="K794">
        <f t="shared" si="50"/>
        <v>0.15</v>
      </c>
      <c r="L794">
        <f t="shared" si="51"/>
        <v>1004678.25</v>
      </c>
    </row>
    <row r="795" spans="1:12" x14ac:dyDescent="0.25">
      <c r="A795">
        <v>1794</v>
      </c>
      <c r="B795" t="s">
        <v>1056</v>
      </c>
      <c r="C795">
        <v>488453</v>
      </c>
      <c r="D795">
        <v>7.22</v>
      </c>
      <c r="E795" s="2">
        <v>44442.603900462957</v>
      </c>
      <c r="F795" t="s">
        <v>12883</v>
      </c>
      <c r="G795">
        <v>1096916</v>
      </c>
      <c r="H795" s="6">
        <v>45015.665729108798</v>
      </c>
      <c r="I795" t="str">
        <f t="shared" si="48"/>
        <v>Long Term</v>
      </c>
      <c r="J795">
        <f t="shared" si="49"/>
        <v>608463</v>
      </c>
      <c r="K795">
        <f t="shared" si="50"/>
        <v>0.1</v>
      </c>
      <c r="L795">
        <f t="shared" si="51"/>
        <v>60846.3</v>
      </c>
    </row>
    <row r="796" spans="1:12" x14ac:dyDescent="0.25">
      <c r="A796">
        <v>1795</v>
      </c>
      <c r="B796" t="s">
        <v>152</v>
      </c>
      <c r="C796">
        <v>952869</v>
      </c>
      <c r="D796">
        <v>8.8000000000000007</v>
      </c>
      <c r="E796" s="2">
        <v>44102.173726851863</v>
      </c>
      <c r="F796" t="s">
        <v>12888</v>
      </c>
      <c r="G796">
        <v>6068541</v>
      </c>
      <c r="H796" s="6">
        <v>45015.665729108798</v>
      </c>
      <c r="I796" t="str">
        <f t="shared" si="48"/>
        <v>Long Term</v>
      </c>
      <c r="J796">
        <f t="shared" si="49"/>
        <v>5115672</v>
      </c>
      <c r="K796">
        <f t="shared" si="50"/>
        <v>0.1</v>
      </c>
      <c r="L796">
        <f t="shared" si="51"/>
        <v>511567.2</v>
      </c>
    </row>
    <row r="797" spans="1:12" x14ac:dyDescent="0.25">
      <c r="A797">
        <v>1796</v>
      </c>
      <c r="B797" t="s">
        <v>541</v>
      </c>
      <c r="C797">
        <v>502772</v>
      </c>
      <c r="D797">
        <v>8.32</v>
      </c>
      <c r="E797" s="2">
        <v>43690.457233796304</v>
      </c>
      <c r="F797" t="s">
        <v>12888</v>
      </c>
      <c r="G797">
        <v>9126173</v>
      </c>
      <c r="H797" s="6">
        <v>45015.665729108798</v>
      </c>
      <c r="I797" t="str">
        <f t="shared" si="48"/>
        <v>Long Term</v>
      </c>
      <c r="J797">
        <f t="shared" si="49"/>
        <v>8623401</v>
      </c>
      <c r="K797">
        <f t="shared" si="50"/>
        <v>0.1</v>
      </c>
      <c r="L797">
        <f t="shared" si="51"/>
        <v>862340.10000000009</v>
      </c>
    </row>
    <row r="798" spans="1:12" x14ac:dyDescent="0.25">
      <c r="A798">
        <v>1797</v>
      </c>
      <c r="B798" t="s">
        <v>489</v>
      </c>
      <c r="C798">
        <v>927355</v>
      </c>
      <c r="D798">
        <v>6.34</v>
      </c>
      <c r="E798" s="2">
        <v>44636.750775462962</v>
      </c>
      <c r="F798" t="s">
        <v>12885</v>
      </c>
      <c r="G798">
        <v>2746109</v>
      </c>
      <c r="H798" s="6">
        <v>45015.665729108798</v>
      </c>
      <c r="I798" t="str">
        <f t="shared" si="48"/>
        <v>Long Term</v>
      </c>
      <c r="J798">
        <f t="shared" si="49"/>
        <v>1818754</v>
      </c>
      <c r="K798">
        <f t="shared" si="50"/>
        <v>0.1</v>
      </c>
      <c r="L798">
        <f t="shared" si="51"/>
        <v>181875.40000000002</v>
      </c>
    </row>
    <row r="799" spans="1:12" x14ac:dyDescent="0.25">
      <c r="A799">
        <v>1798</v>
      </c>
      <c r="B799" t="s">
        <v>243</v>
      </c>
      <c r="C799">
        <v>385133</v>
      </c>
      <c r="D799">
        <v>5.63</v>
      </c>
      <c r="E799" s="2">
        <v>44168.12228009259</v>
      </c>
      <c r="F799" t="s">
        <v>12887</v>
      </c>
      <c r="G799">
        <v>6021785</v>
      </c>
      <c r="H799" s="6">
        <v>45015.665729108798</v>
      </c>
      <c r="I799" t="str">
        <f t="shared" si="48"/>
        <v>Long Term</v>
      </c>
      <c r="J799">
        <f t="shared" si="49"/>
        <v>5636652</v>
      </c>
      <c r="K799">
        <f t="shared" si="50"/>
        <v>0.1</v>
      </c>
      <c r="L799">
        <f t="shared" si="51"/>
        <v>563665.20000000007</v>
      </c>
    </row>
    <row r="800" spans="1:12" x14ac:dyDescent="0.25">
      <c r="A800">
        <v>1799</v>
      </c>
      <c r="B800" t="s">
        <v>61</v>
      </c>
      <c r="C800">
        <v>460646</v>
      </c>
      <c r="D800">
        <v>5.24</v>
      </c>
      <c r="E800" s="2">
        <v>43667.733101851853</v>
      </c>
      <c r="F800" t="s">
        <v>12886</v>
      </c>
      <c r="G800">
        <v>9980635</v>
      </c>
      <c r="H800" s="6">
        <v>45015.665729108798</v>
      </c>
      <c r="I800" t="str">
        <f t="shared" si="48"/>
        <v>Long Term</v>
      </c>
      <c r="J800">
        <f t="shared" si="49"/>
        <v>9519989</v>
      </c>
      <c r="K800">
        <f t="shared" si="50"/>
        <v>0.1</v>
      </c>
      <c r="L800">
        <f t="shared" si="51"/>
        <v>951998.9</v>
      </c>
    </row>
    <row r="801" spans="1:12" x14ac:dyDescent="0.25">
      <c r="A801">
        <v>1800</v>
      </c>
      <c r="B801" t="s">
        <v>493</v>
      </c>
      <c r="C801">
        <v>533075</v>
      </c>
      <c r="D801">
        <v>5.27</v>
      </c>
      <c r="E801" s="2">
        <v>44200.899560185193</v>
      </c>
      <c r="F801" t="s">
        <v>12888</v>
      </c>
      <c r="G801">
        <v>3830423</v>
      </c>
      <c r="H801" s="6">
        <v>45015.665729108798</v>
      </c>
      <c r="I801" t="str">
        <f t="shared" si="48"/>
        <v>Long Term</v>
      </c>
      <c r="J801">
        <f t="shared" si="49"/>
        <v>3297348</v>
      </c>
      <c r="K801">
        <f t="shared" si="50"/>
        <v>0.1</v>
      </c>
      <c r="L801">
        <f t="shared" si="51"/>
        <v>329734.80000000005</v>
      </c>
    </row>
    <row r="802" spans="1:12" x14ac:dyDescent="0.25">
      <c r="A802">
        <v>1801</v>
      </c>
      <c r="B802" t="s">
        <v>934</v>
      </c>
      <c r="C802">
        <v>143661</v>
      </c>
      <c r="D802">
        <v>7.78</v>
      </c>
      <c r="E802" s="2">
        <v>43497.729375000003</v>
      </c>
      <c r="F802" t="s">
        <v>12884</v>
      </c>
      <c r="G802">
        <v>2695232</v>
      </c>
      <c r="H802" s="6">
        <v>45015.665729108798</v>
      </c>
      <c r="I802" t="str">
        <f t="shared" si="48"/>
        <v>Long Term</v>
      </c>
      <c r="J802">
        <f t="shared" si="49"/>
        <v>2551571</v>
      </c>
      <c r="K802">
        <f t="shared" si="50"/>
        <v>0.1</v>
      </c>
      <c r="L802">
        <f t="shared" si="51"/>
        <v>255157.1</v>
      </c>
    </row>
    <row r="803" spans="1:12" x14ac:dyDescent="0.25">
      <c r="A803">
        <v>1802</v>
      </c>
      <c r="B803" t="s">
        <v>2968</v>
      </c>
      <c r="C803">
        <v>486470</v>
      </c>
      <c r="D803">
        <v>8.1999999999999993</v>
      </c>
      <c r="E803" s="2">
        <v>43875.205347222232</v>
      </c>
      <c r="F803" t="s">
        <v>12886</v>
      </c>
      <c r="G803">
        <v>6571317</v>
      </c>
      <c r="H803" s="6">
        <v>45015.665729108798</v>
      </c>
      <c r="I803" t="str">
        <f t="shared" si="48"/>
        <v>Long Term</v>
      </c>
      <c r="J803">
        <f t="shared" si="49"/>
        <v>6084847</v>
      </c>
      <c r="K803">
        <f t="shared" si="50"/>
        <v>0.1</v>
      </c>
      <c r="L803">
        <f t="shared" si="51"/>
        <v>608484.70000000007</v>
      </c>
    </row>
    <row r="804" spans="1:12" x14ac:dyDescent="0.25">
      <c r="A804">
        <v>1803</v>
      </c>
      <c r="B804" t="s">
        <v>826</v>
      </c>
      <c r="C804">
        <v>984270</v>
      </c>
      <c r="D804">
        <v>8.2799999999999994</v>
      </c>
      <c r="E804" s="2">
        <v>44021.590057870373</v>
      </c>
      <c r="F804" t="s">
        <v>12886</v>
      </c>
      <c r="G804">
        <v>2276025</v>
      </c>
      <c r="H804" s="6">
        <v>45015.665729108798</v>
      </c>
      <c r="I804" t="str">
        <f t="shared" si="48"/>
        <v>Long Term</v>
      </c>
      <c r="J804">
        <f t="shared" si="49"/>
        <v>1291755</v>
      </c>
      <c r="K804">
        <f t="shared" si="50"/>
        <v>0.1</v>
      </c>
      <c r="L804">
        <f t="shared" si="51"/>
        <v>129175.5</v>
      </c>
    </row>
    <row r="805" spans="1:12" x14ac:dyDescent="0.25">
      <c r="A805">
        <v>1804</v>
      </c>
      <c r="B805" t="s">
        <v>993</v>
      </c>
      <c r="C805">
        <v>148924</v>
      </c>
      <c r="D805">
        <v>6.34</v>
      </c>
      <c r="E805" s="2">
        <v>43517.428171296298</v>
      </c>
      <c r="F805" t="s">
        <v>12886</v>
      </c>
      <c r="G805">
        <v>6849830</v>
      </c>
      <c r="H805" s="6">
        <v>45015.665729108798</v>
      </c>
      <c r="I805" t="str">
        <f t="shared" si="48"/>
        <v>Long Term</v>
      </c>
      <c r="J805">
        <f t="shared" si="49"/>
        <v>6700906</v>
      </c>
      <c r="K805">
        <f t="shared" si="50"/>
        <v>0.1</v>
      </c>
      <c r="L805">
        <f t="shared" si="51"/>
        <v>670090.60000000009</v>
      </c>
    </row>
    <row r="806" spans="1:12" x14ac:dyDescent="0.25">
      <c r="A806">
        <v>1805</v>
      </c>
      <c r="B806" t="s">
        <v>471</v>
      </c>
      <c r="C806">
        <v>553028</v>
      </c>
      <c r="D806">
        <v>8.4</v>
      </c>
      <c r="E806" s="2">
        <v>43658.942013888889</v>
      </c>
      <c r="F806" t="s">
        <v>12884</v>
      </c>
      <c r="G806">
        <v>553064</v>
      </c>
      <c r="H806" s="6">
        <v>45015.665729108798</v>
      </c>
      <c r="I806" t="str">
        <f t="shared" si="48"/>
        <v>Long Term</v>
      </c>
      <c r="J806">
        <f t="shared" si="49"/>
        <v>36</v>
      </c>
      <c r="K806">
        <f t="shared" si="50"/>
        <v>0</v>
      </c>
      <c r="L806">
        <f t="shared" si="51"/>
        <v>0</v>
      </c>
    </row>
    <row r="807" spans="1:12" x14ac:dyDescent="0.25">
      <c r="A807">
        <v>1806</v>
      </c>
      <c r="B807" t="s">
        <v>3047</v>
      </c>
      <c r="C807">
        <v>628770</v>
      </c>
      <c r="D807">
        <v>6.93</v>
      </c>
      <c r="E807" s="2">
        <v>44548.379351851851</v>
      </c>
      <c r="F807" t="s">
        <v>12888</v>
      </c>
      <c r="G807">
        <v>5738371</v>
      </c>
      <c r="H807" s="6">
        <v>45015.665729108798</v>
      </c>
      <c r="I807" t="str">
        <f t="shared" si="48"/>
        <v>Long Term</v>
      </c>
      <c r="J807">
        <f t="shared" si="49"/>
        <v>5109601</v>
      </c>
      <c r="K807">
        <f t="shared" si="50"/>
        <v>0.1</v>
      </c>
      <c r="L807">
        <f t="shared" si="51"/>
        <v>510960.10000000003</v>
      </c>
    </row>
    <row r="808" spans="1:12" x14ac:dyDescent="0.25">
      <c r="A808">
        <v>1807</v>
      </c>
      <c r="B808" t="s">
        <v>619</v>
      </c>
      <c r="C808">
        <v>409422</v>
      </c>
      <c r="D808">
        <v>5.15</v>
      </c>
      <c r="E808" s="2">
        <v>43630.122395833343</v>
      </c>
      <c r="F808" t="s">
        <v>12885</v>
      </c>
      <c r="G808">
        <v>4648283</v>
      </c>
      <c r="H808" s="6">
        <v>45015.665729108798</v>
      </c>
      <c r="I808" t="str">
        <f t="shared" si="48"/>
        <v>Long Term</v>
      </c>
      <c r="J808">
        <f t="shared" si="49"/>
        <v>4238861</v>
      </c>
      <c r="K808">
        <f t="shared" si="50"/>
        <v>0.1</v>
      </c>
      <c r="L808">
        <f t="shared" si="51"/>
        <v>423886.10000000003</v>
      </c>
    </row>
    <row r="809" spans="1:12" x14ac:dyDescent="0.25">
      <c r="A809">
        <v>1808</v>
      </c>
      <c r="B809" t="s">
        <v>295</v>
      </c>
      <c r="C809">
        <v>802483</v>
      </c>
      <c r="D809">
        <v>8.76</v>
      </c>
      <c r="E809" s="2">
        <v>44868.381527777783</v>
      </c>
      <c r="F809" t="s">
        <v>12886</v>
      </c>
      <c r="G809">
        <v>1084765</v>
      </c>
      <c r="H809" s="6">
        <v>45015.665729108798</v>
      </c>
      <c r="I809" t="str">
        <f t="shared" si="48"/>
        <v>Short Term</v>
      </c>
      <c r="J809">
        <f t="shared" si="49"/>
        <v>282282</v>
      </c>
      <c r="K809">
        <f t="shared" si="50"/>
        <v>0.15</v>
      </c>
      <c r="L809">
        <f t="shared" si="51"/>
        <v>42342.299999999996</v>
      </c>
    </row>
    <row r="810" spans="1:12" x14ac:dyDescent="0.25">
      <c r="A810">
        <v>1809</v>
      </c>
      <c r="B810" t="s">
        <v>165</v>
      </c>
      <c r="C810">
        <v>783449</v>
      </c>
      <c r="D810">
        <v>8.85</v>
      </c>
      <c r="E810" s="2">
        <v>43621.443564814806</v>
      </c>
      <c r="F810" t="s">
        <v>12884</v>
      </c>
      <c r="G810">
        <v>9814480</v>
      </c>
      <c r="H810" s="6">
        <v>45015.665729108798</v>
      </c>
      <c r="I810" t="str">
        <f t="shared" si="48"/>
        <v>Long Term</v>
      </c>
      <c r="J810">
        <f t="shared" si="49"/>
        <v>9031031</v>
      </c>
      <c r="K810">
        <f t="shared" si="50"/>
        <v>0.1</v>
      </c>
      <c r="L810">
        <f t="shared" si="51"/>
        <v>903103.10000000009</v>
      </c>
    </row>
    <row r="811" spans="1:12" x14ac:dyDescent="0.25">
      <c r="A811">
        <v>1810</v>
      </c>
      <c r="B811" t="s">
        <v>1532</v>
      </c>
      <c r="C811">
        <v>857971</v>
      </c>
      <c r="D811">
        <v>7.66</v>
      </c>
      <c r="E811" s="2">
        <v>43936.711956018517</v>
      </c>
      <c r="F811" t="s">
        <v>12884</v>
      </c>
      <c r="G811">
        <v>858000</v>
      </c>
      <c r="H811" s="6">
        <v>45015.665729108798</v>
      </c>
      <c r="I811" t="str">
        <f t="shared" si="48"/>
        <v>Long Term</v>
      </c>
      <c r="J811">
        <f t="shared" si="49"/>
        <v>29</v>
      </c>
      <c r="K811">
        <f t="shared" si="50"/>
        <v>0</v>
      </c>
      <c r="L811">
        <f t="shared" si="51"/>
        <v>0</v>
      </c>
    </row>
    <row r="812" spans="1:12" x14ac:dyDescent="0.25">
      <c r="A812">
        <v>1811</v>
      </c>
      <c r="B812" t="s">
        <v>1152</v>
      </c>
      <c r="C812">
        <v>840628</v>
      </c>
      <c r="D812">
        <v>6.3</v>
      </c>
      <c r="E812" s="2">
        <v>44311.197581018518</v>
      </c>
      <c r="F812" t="s">
        <v>12884</v>
      </c>
      <c r="G812">
        <v>5944096</v>
      </c>
      <c r="H812" s="6">
        <v>45015.665729108798</v>
      </c>
      <c r="I812" t="str">
        <f t="shared" si="48"/>
        <v>Long Term</v>
      </c>
      <c r="J812">
        <f t="shared" si="49"/>
        <v>5103468</v>
      </c>
      <c r="K812">
        <f t="shared" si="50"/>
        <v>0.1</v>
      </c>
      <c r="L812">
        <f t="shared" si="51"/>
        <v>510346.80000000005</v>
      </c>
    </row>
    <row r="813" spans="1:12" x14ac:dyDescent="0.25">
      <c r="A813">
        <v>1812</v>
      </c>
      <c r="B813" t="s">
        <v>842</v>
      </c>
      <c r="C813">
        <v>649877</v>
      </c>
      <c r="D813">
        <v>6.55</v>
      </c>
      <c r="E813" s="2">
        <v>43562.768738425933</v>
      </c>
      <c r="F813" t="s">
        <v>12886</v>
      </c>
      <c r="G813">
        <v>8433163</v>
      </c>
      <c r="H813" s="6">
        <v>45015.665729108798</v>
      </c>
      <c r="I813" t="str">
        <f t="shared" si="48"/>
        <v>Long Term</v>
      </c>
      <c r="J813">
        <f t="shared" si="49"/>
        <v>7783286</v>
      </c>
      <c r="K813">
        <f t="shared" si="50"/>
        <v>0.1</v>
      </c>
      <c r="L813">
        <f t="shared" si="51"/>
        <v>778328.60000000009</v>
      </c>
    </row>
    <row r="814" spans="1:12" x14ac:dyDescent="0.25">
      <c r="A814">
        <v>1813</v>
      </c>
      <c r="B814" t="s">
        <v>1160</v>
      </c>
      <c r="C814">
        <v>72879</v>
      </c>
      <c r="D814">
        <v>7.37</v>
      </c>
      <c r="E814" s="2">
        <v>43380.818229166667</v>
      </c>
      <c r="F814" t="s">
        <v>12887</v>
      </c>
      <c r="G814">
        <v>2839904</v>
      </c>
      <c r="H814" s="6">
        <v>45015.665729108798</v>
      </c>
      <c r="I814" t="str">
        <f t="shared" si="48"/>
        <v>Long Term</v>
      </c>
      <c r="J814">
        <f t="shared" si="49"/>
        <v>2767025</v>
      </c>
      <c r="K814">
        <f t="shared" si="50"/>
        <v>0.1</v>
      </c>
      <c r="L814">
        <f t="shared" si="51"/>
        <v>276702.5</v>
      </c>
    </row>
    <row r="815" spans="1:12" x14ac:dyDescent="0.25">
      <c r="A815">
        <v>1814</v>
      </c>
      <c r="B815" t="s">
        <v>1188</v>
      </c>
      <c r="C815">
        <v>383114</v>
      </c>
      <c r="D815">
        <v>6.7</v>
      </c>
      <c r="E815" s="2">
        <v>44986.480983796297</v>
      </c>
      <c r="F815" t="s">
        <v>12883</v>
      </c>
      <c r="G815">
        <v>860351</v>
      </c>
      <c r="H815" s="6">
        <v>45015.665729108798</v>
      </c>
      <c r="I815" t="str">
        <f t="shared" si="48"/>
        <v>Short Term</v>
      </c>
      <c r="J815">
        <f t="shared" si="49"/>
        <v>477237</v>
      </c>
      <c r="K815">
        <f t="shared" si="50"/>
        <v>0.15</v>
      </c>
      <c r="L815">
        <f t="shared" si="51"/>
        <v>71585.55</v>
      </c>
    </row>
    <row r="816" spans="1:12" x14ac:dyDescent="0.25">
      <c r="A816">
        <v>1815</v>
      </c>
      <c r="B816" t="s">
        <v>317</v>
      </c>
      <c r="C816">
        <v>106613</v>
      </c>
      <c r="D816">
        <v>7.88</v>
      </c>
      <c r="E816" s="2">
        <v>44999.541215277779</v>
      </c>
      <c r="F816" t="s">
        <v>12883</v>
      </c>
      <c r="G816">
        <v>4915377</v>
      </c>
      <c r="H816" s="6">
        <v>45015.665729108798</v>
      </c>
      <c r="I816" t="str">
        <f t="shared" si="48"/>
        <v>Short Term</v>
      </c>
      <c r="J816">
        <f t="shared" si="49"/>
        <v>4808764</v>
      </c>
      <c r="K816">
        <f t="shared" si="50"/>
        <v>0.15</v>
      </c>
      <c r="L816">
        <f t="shared" si="51"/>
        <v>721314.6</v>
      </c>
    </row>
    <row r="817" spans="1:12" x14ac:dyDescent="0.25">
      <c r="A817">
        <v>1816</v>
      </c>
      <c r="B817" t="s">
        <v>1769</v>
      </c>
      <c r="C817">
        <v>886450</v>
      </c>
      <c r="D817">
        <v>5.69</v>
      </c>
      <c r="E817" s="2">
        <v>44608.915000000001</v>
      </c>
      <c r="F817" t="s">
        <v>12883</v>
      </c>
      <c r="G817">
        <v>886483</v>
      </c>
      <c r="H817" s="6">
        <v>45015.665729108798</v>
      </c>
      <c r="I817" t="str">
        <f t="shared" si="48"/>
        <v>Long Term</v>
      </c>
      <c r="J817">
        <f t="shared" si="49"/>
        <v>33</v>
      </c>
      <c r="K817">
        <f t="shared" si="50"/>
        <v>0</v>
      </c>
      <c r="L817">
        <f t="shared" si="51"/>
        <v>0</v>
      </c>
    </row>
    <row r="818" spans="1:12" x14ac:dyDescent="0.25">
      <c r="A818">
        <v>1817</v>
      </c>
      <c r="B818" t="s">
        <v>1155</v>
      </c>
      <c r="C818">
        <v>903165</v>
      </c>
      <c r="D818">
        <v>6.89</v>
      </c>
      <c r="E818" s="2">
        <v>43907.42827546296</v>
      </c>
      <c r="F818" t="s">
        <v>12886</v>
      </c>
      <c r="G818">
        <v>6737709</v>
      </c>
      <c r="H818" s="6">
        <v>45015.665729108798</v>
      </c>
      <c r="I818" t="str">
        <f t="shared" si="48"/>
        <v>Long Term</v>
      </c>
      <c r="J818">
        <f t="shared" si="49"/>
        <v>5834544</v>
      </c>
      <c r="K818">
        <f t="shared" si="50"/>
        <v>0.1</v>
      </c>
      <c r="L818">
        <f t="shared" si="51"/>
        <v>583454.4</v>
      </c>
    </row>
    <row r="819" spans="1:12" x14ac:dyDescent="0.25">
      <c r="A819">
        <v>1818</v>
      </c>
      <c r="B819" t="s">
        <v>1227</v>
      </c>
      <c r="C819">
        <v>996140</v>
      </c>
      <c r="D819">
        <v>6.86</v>
      </c>
      <c r="E819" s="2">
        <v>43965.401180555556</v>
      </c>
      <c r="F819" t="s">
        <v>12886</v>
      </c>
      <c r="G819">
        <v>2715095</v>
      </c>
      <c r="H819" s="6">
        <v>45015.665729108798</v>
      </c>
      <c r="I819" t="str">
        <f t="shared" si="48"/>
        <v>Long Term</v>
      </c>
      <c r="J819">
        <f t="shared" si="49"/>
        <v>1718955</v>
      </c>
      <c r="K819">
        <f t="shared" si="50"/>
        <v>0.1</v>
      </c>
      <c r="L819">
        <f t="shared" si="51"/>
        <v>171895.5</v>
      </c>
    </row>
    <row r="820" spans="1:12" x14ac:dyDescent="0.25">
      <c r="A820">
        <v>1819</v>
      </c>
      <c r="B820" t="s">
        <v>649</v>
      </c>
      <c r="C820">
        <v>62512</v>
      </c>
      <c r="D820">
        <v>7.6</v>
      </c>
      <c r="E820" s="2">
        <v>44381.222361111111</v>
      </c>
      <c r="F820" t="s">
        <v>12888</v>
      </c>
      <c r="G820">
        <v>1893025</v>
      </c>
      <c r="H820" s="6">
        <v>45015.665729108798</v>
      </c>
      <c r="I820" t="str">
        <f t="shared" si="48"/>
        <v>Long Term</v>
      </c>
      <c r="J820">
        <f t="shared" si="49"/>
        <v>1830513</v>
      </c>
      <c r="K820">
        <f t="shared" si="50"/>
        <v>0.1</v>
      </c>
      <c r="L820">
        <f t="shared" si="51"/>
        <v>183051.30000000002</v>
      </c>
    </row>
    <row r="821" spans="1:12" x14ac:dyDescent="0.25">
      <c r="A821">
        <v>1820</v>
      </c>
      <c r="B821" t="s">
        <v>811</v>
      </c>
      <c r="C821">
        <v>708659</v>
      </c>
      <c r="D821">
        <v>8.75</v>
      </c>
      <c r="E821" s="2">
        <v>44664.792893518519</v>
      </c>
      <c r="F821" t="s">
        <v>12885</v>
      </c>
      <c r="G821">
        <v>4794963</v>
      </c>
      <c r="H821" s="6">
        <v>45015.665729108798</v>
      </c>
      <c r="I821" t="str">
        <f t="shared" si="48"/>
        <v>Short Term</v>
      </c>
      <c r="J821">
        <f t="shared" si="49"/>
        <v>4086304</v>
      </c>
      <c r="K821">
        <f t="shared" si="50"/>
        <v>0.15</v>
      </c>
      <c r="L821">
        <f t="shared" si="51"/>
        <v>612945.6</v>
      </c>
    </row>
    <row r="822" spans="1:12" x14ac:dyDescent="0.25">
      <c r="A822">
        <v>1821</v>
      </c>
      <c r="B822" t="s">
        <v>188</v>
      </c>
      <c r="C822">
        <v>888461</v>
      </c>
      <c r="D822">
        <v>8.56</v>
      </c>
      <c r="E822" s="2">
        <v>44583.701979166668</v>
      </c>
      <c r="F822" t="s">
        <v>12886</v>
      </c>
      <c r="G822">
        <v>4174739</v>
      </c>
      <c r="H822" s="6">
        <v>45015.665729108798</v>
      </c>
      <c r="I822" t="str">
        <f t="shared" si="48"/>
        <v>Long Term</v>
      </c>
      <c r="J822">
        <f t="shared" si="49"/>
        <v>3286278</v>
      </c>
      <c r="K822">
        <f t="shared" si="50"/>
        <v>0.1</v>
      </c>
      <c r="L822">
        <f t="shared" si="51"/>
        <v>328627.80000000005</v>
      </c>
    </row>
    <row r="823" spans="1:12" x14ac:dyDescent="0.25">
      <c r="A823">
        <v>1822</v>
      </c>
      <c r="B823" t="s">
        <v>679</v>
      </c>
      <c r="C823">
        <v>854030</v>
      </c>
      <c r="D823">
        <v>7.12</v>
      </c>
      <c r="E823" s="2">
        <v>44367.172638888893</v>
      </c>
      <c r="F823" t="s">
        <v>12887</v>
      </c>
      <c r="G823">
        <v>8470142</v>
      </c>
      <c r="H823" s="6">
        <v>45015.665729108798</v>
      </c>
      <c r="I823" t="str">
        <f t="shared" si="48"/>
        <v>Long Term</v>
      </c>
      <c r="J823">
        <f t="shared" si="49"/>
        <v>7616112</v>
      </c>
      <c r="K823">
        <f t="shared" si="50"/>
        <v>0.1</v>
      </c>
      <c r="L823">
        <f t="shared" si="51"/>
        <v>761611.20000000007</v>
      </c>
    </row>
    <row r="824" spans="1:12" x14ac:dyDescent="0.25">
      <c r="A824">
        <v>1823</v>
      </c>
      <c r="B824" t="s">
        <v>1411</v>
      </c>
      <c r="C824">
        <v>451989</v>
      </c>
      <c r="D824">
        <v>5.3</v>
      </c>
      <c r="E824" s="2">
        <v>44389.677395833343</v>
      </c>
      <c r="F824" t="s">
        <v>12883</v>
      </c>
      <c r="G824">
        <v>4008735</v>
      </c>
      <c r="H824" s="6">
        <v>45015.665729108798</v>
      </c>
      <c r="I824" t="str">
        <f t="shared" si="48"/>
        <v>Long Term</v>
      </c>
      <c r="J824">
        <f t="shared" si="49"/>
        <v>3556746</v>
      </c>
      <c r="K824">
        <f t="shared" si="50"/>
        <v>0.1</v>
      </c>
      <c r="L824">
        <f t="shared" si="51"/>
        <v>355674.60000000003</v>
      </c>
    </row>
    <row r="825" spans="1:12" x14ac:dyDescent="0.25">
      <c r="A825">
        <v>1824</v>
      </c>
      <c r="B825" t="s">
        <v>884</v>
      </c>
      <c r="C825">
        <v>740174</v>
      </c>
      <c r="D825">
        <v>7.16</v>
      </c>
      <c r="E825" s="2">
        <v>43880.357916666668</v>
      </c>
      <c r="F825" t="s">
        <v>12883</v>
      </c>
      <c r="G825">
        <v>4863231</v>
      </c>
      <c r="H825" s="6">
        <v>45015.665729108798</v>
      </c>
      <c r="I825" t="str">
        <f t="shared" si="48"/>
        <v>Long Term</v>
      </c>
      <c r="J825">
        <f t="shared" si="49"/>
        <v>4123057</v>
      </c>
      <c r="K825">
        <f t="shared" si="50"/>
        <v>0.1</v>
      </c>
      <c r="L825">
        <f t="shared" si="51"/>
        <v>412305.7</v>
      </c>
    </row>
    <row r="826" spans="1:12" x14ac:dyDescent="0.25">
      <c r="A826">
        <v>1825</v>
      </c>
      <c r="B826" t="s">
        <v>88</v>
      </c>
      <c r="C826">
        <v>698477</v>
      </c>
      <c r="D826">
        <v>6.92</v>
      </c>
      <c r="E826" s="2">
        <v>44366.22184027778</v>
      </c>
      <c r="F826" t="s">
        <v>12887</v>
      </c>
      <c r="G826">
        <v>9373047</v>
      </c>
      <c r="H826" s="6">
        <v>45015.665729108798</v>
      </c>
      <c r="I826" t="str">
        <f t="shared" si="48"/>
        <v>Long Term</v>
      </c>
      <c r="J826">
        <f t="shared" si="49"/>
        <v>8674570</v>
      </c>
      <c r="K826">
        <f t="shared" si="50"/>
        <v>0.1</v>
      </c>
      <c r="L826">
        <f t="shared" si="51"/>
        <v>867457</v>
      </c>
    </row>
    <row r="827" spans="1:12" x14ac:dyDescent="0.25">
      <c r="A827">
        <v>1826</v>
      </c>
      <c r="B827" t="s">
        <v>564</v>
      </c>
      <c r="C827">
        <v>852554</v>
      </c>
      <c r="D827">
        <v>5.27</v>
      </c>
      <c r="E827" s="2">
        <v>43793.866967592592</v>
      </c>
      <c r="F827" t="s">
        <v>12888</v>
      </c>
      <c r="G827">
        <v>1345109</v>
      </c>
      <c r="H827" s="6">
        <v>45015.665729108798</v>
      </c>
      <c r="I827" t="str">
        <f t="shared" si="48"/>
        <v>Long Term</v>
      </c>
      <c r="J827">
        <f t="shared" si="49"/>
        <v>492555</v>
      </c>
      <c r="K827">
        <f t="shared" si="50"/>
        <v>0.1</v>
      </c>
      <c r="L827">
        <f t="shared" si="51"/>
        <v>49255.5</v>
      </c>
    </row>
    <row r="828" spans="1:12" x14ac:dyDescent="0.25">
      <c r="A828">
        <v>1827</v>
      </c>
      <c r="B828" t="s">
        <v>1157</v>
      </c>
      <c r="C828">
        <v>261097</v>
      </c>
      <c r="D828">
        <v>7.58</v>
      </c>
      <c r="E828" s="2">
        <v>44395.501701388886</v>
      </c>
      <c r="F828" t="s">
        <v>12883</v>
      </c>
      <c r="G828">
        <v>9236888</v>
      </c>
      <c r="H828" s="6">
        <v>45015.665729108798</v>
      </c>
      <c r="I828" t="str">
        <f t="shared" si="48"/>
        <v>Long Term</v>
      </c>
      <c r="J828">
        <f t="shared" si="49"/>
        <v>8975791</v>
      </c>
      <c r="K828">
        <f t="shared" si="50"/>
        <v>0.1</v>
      </c>
      <c r="L828">
        <f t="shared" si="51"/>
        <v>897579.10000000009</v>
      </c>
    </row>
    <row r="829" spans="1:12" x14ac:dyDescent="0.25">
      <c r="A829">
        <v>1828</v>
      </c>
      <c r="B829" t="s">
        <v>113</v>
      </c>
      <c r="C829">
        <v>482192</v>
      </c>
      <c r="D829">
        <v>5.4</v>
      </c>
      <c r="E829" s="2">
        <v>43936.303113425929</v>
      </c>
      <c r="F829" t="s">
        <v>12883</v>
      </c>
      <c r="G829">
        <v>1014574</v>
      </c>
      <c r="H829" s="6">
        <v>45015.665729108798</v>
      </c>
      <c r="I829" t="str">
        <f t="shared" si="48"/>
        <v>Long Term</v>
      </c>
      <c r="J829">
        <f t="shared" si="49"/>
        <v>532382</v>
      </c>
      <c r="K829">
        <f t="shared" si="50"/>
        <v>0.1</v>
      </c>
      <c r="L829">
        <f t="shared" si="51"/>
        <v>53238.200000000004</v>
      </c>
    </row>
    <row r="830" spans="1:12" x14ac:dyDescent="0.25">
      <c r="A830">
        <v>1829</v>
      </c>
      <c r="B830" t="s">
        <v>1938</v>
      </c>
      <c r="C830">
        <v>256553</v>
      </c>
      <c r="D830">
        <v>8.85</v>
      </c>
      <c r="E830" s="2">
        <v>45009.496944444443</v>
      </c>
      <c r="F830" t="s">
        <v>12884</v>
      </c>
      <c r="G830">
        <v>3018867</v>
      </c>
      <c r="H830" s="6">
        <v>45015.665729108798</v>
      </c>
      <c r="I830" t="str">
        <f t="shared" si="48"/>
        <v>Short Term</v>
      </c>
      <c r="J830">
        <f t="shared" si="49"/>
        <v>2762314</v>
      </c>
      <c r="K830">
        <f t="shared" si="50"/>
        <v>0.15</v>
      </c>
      <c r="L830">
        <f t="shared" si="51"/>
        <v>414347.1</v>
      </c>
    </row>
    <row r="831" spans="1:12" x14ac:dyDescent="0.25">
      <c r="A831">
        <v>1830</v>
      </c>
      <c r="B831" t="s">
        <v>795</v>
      </c>
      <c r="C831">
        <v>839030</v>
      </c>
      <c r="D831">
        <v>6.31</v>
      </c>
      <c r="E831" s="2">
        <v>44818.813877314817</v>
      </c>
      <c r="F831" t="s">
        <v>12887</v>
      </c>
      <c r="G831">
        <v>7948818</v>
      </c>
      <c r="H831" s="6">
        <v>45015.665729108798</v>
      </c>
      <c r="I831" t="str">
        <f t="shared" si="48"/>
        <v>Short Term</v>
      </c>
      <c r="J831">
        <f t="shared" si="49"/>
        <v>7109788</v>
      </c>
      <c r="K831">
        <f t="shared" si="50"/>
        <v>0.15</v>
      </c>
      <c r="L831">
        <f t="shared" si="51"/>
        <v>1066468.2</v>
      </c>
    </row>
    <row r="832" spans="1:12" x14ac:dyDescent="0.25">
      <c r="A832">
        <v>1831</v>
      </c>
      <c r="B832" t="s">
        <v>1201</v>
      </c>
      <c r="C832">
        <v>279286</v>
      </c>
      <c r="D832">
        <v>8.16</v>
      </c>
      <c r="E832" s="2">
        <v>43821.759212962963</v>
      </c>
      <c r="F832" t="s">
        <v>12885</v>
      </c>
      <c r="G832">
        <v>7079126</v>
      </c>
      <c r="H832" s="6">
        <v>45015.665729108798</v>
      </c>
      <c r="I832" t="str">
        <f t="shared" si="48"/>
        <v>Long Term</v>
      </c>
      <c r="J832">
        <f t="shared" si="49"/>
        <v>6799840</v>
      </c>
      <c r="K832">
        <f t="shared" si="50"/>
        <v>0.1</v>
      </c>
      <c r="L832">
        <f t="shared" si="51"/>
        <v>679984</v>
      </c>
    </row>
    <row r="833" spans="1:12" x14ac:dyDescent="0.25">
      <c r="A833">
        <v>1832</v>
      </c>
      <c r="B833" t="s">
        <v>710</v>
      </c>
      <c r="C833">
        <v>908557</v>
      </c>
      <c r="D833">
        <v>8.1999999999999993</v>
      </c>
      <c r="E833" s="2">
        <v>43383.252268518518</v>
      </c>
      <c r="F833" t="s">
        <v>12883</v>
      </c>
      <c r="G833">
        <v>1705189</v>
      </c>
      <c r="H833" s="6">
        <v>45015.665729108798</v>
      </c>
      <c r="I833" t="str">
        <f t="shared" si="48"/>
        <v>Long Term</v>
      </c>
      <c r="J833">
        <f t="shared" si="49"/>
        <v>796632</v>
      </c>
      <c r="K833">
        <f t="shared" si="50"/>
        <v>0.1</v>
      </c>
      <c r="L833">
        <f t="shared" si="51"/>
        <v>79663.200000000012</v>
      </c>
    </row>
    <row r="834" spans="1:12" x14ac:dyDescent="0.25">
      <c r="A834">
        <v>1833</v>
      </c>
      <c r="B834" t="s">
        <v>455</v>
      </c>
      <c r="C834">
        <v>497668</v>
      </c>
      <c r="D834">
        <v>7.6</v>
      </c>
      <c r="E834" s="2">
        <v>44066.431064814817</v>
      </c>
      <c r="F834" t="s">
        <v>12885</v>
      </c>
      <c r="G834">
        <v>4935774</v>
      </c>
      <c r="H834" s="6">
        <v>45015.665729108798</v>
      </c>
      <c r="I834" t="str">
        <f t="shared" si="48"/>
        <v>Long Term</v>
      </c>
      <c r="J834">
        <f t="shared" si="49"/>
        <v>4438106</v>
      </c>
      <c r="K834">
        <f t="shared" si="50"/>
        <v>0.1</v>
      </c>
      <c r="L834">
        <f t="shared" si="51"/>
        <v>443810.60000000003</v>
      </c>
    </row>
    <row r="835" spans="1:12" x14ac:dyDescent="0.25">
      <c r="A835">
        <v>1834</v>
      </c>
      <c r="B835" t="s">
        <v>1756</v>
      </c>
      <c r="C835">
        <v>346906</v>
      </c>
      <c r="D835">
        <v>8.99</v>
      </c>
      <c r="E835" s="2">
        <v>44063.270138888889</v>
      </c>
      <c r="F835" t="s">
        <v>12885</v>
      </c>
      <c r="G835">
        <v>8848884</v>
      </c>
      <c r="H835" s="6">
        <v>45015.665729108798</v>
      </c>
      <c r="I835" t="str">
        <f t="shared" ref="I835:I898" si="52">IF((H835-E835)&lt;=365,"Short Term","Long Term")</f>
        <v>Long Term</v>
      </c>
      <c r="J835">
        <f t="shared" ref="J835:J898" si="53">G835-C835</f>
        <v>8501978</v>
      </c>
      <c r="K835">
        <f t="shared" ref="K835:K898" si="54">IF(I835="short Term",15%,IF(I835="Long Term",IF(J835&gt;100000,10%,0),0))</f>
        <v>0.1</v>
      </c>
      <c r="L835">
        <f t="shared" ref="L835:L898" si="55">J835*K835</f>
        <v>850197.8</v>
      </c>
    </row>
    <row r="836" spans="1:12" x14ac:dyDescent="0.25">
      <c r="A836">
        <v>1835</v>
      </c>
      <c r="B836" t="s">
        <v>195</v>
      </c>
      <c r="C836">
        <v>157367</v>
      </c>
      <c r="D836">
        <v>7.32</v>
      </c>
      <c r="E836" s="2">
        <v>44940.318495370368</v>
      </c>
      <c r="F836" t="s">
        <v>12884</v>
      </c>
      <c r="G836">
        <v>175730</v>
      </c>
      <c r="H836" s="6">
        <v>45015.665729108798</v>
      </c>
      <c r="I836" t="str">
        <f t="shared" si="52"/>
        <v>Short Term</v>
      </c>
      <c r="J836">
        <f t="shared" si="53"/>
        <v>18363</v>
      </c>
      <c r="K836">
        <f t="shared" si="54"/>
        <v>0.15</v>
      </c>
      <c r="L836">
        <f t="shared" si="55"/>
        <v>2754.45</v>
      </c>
    </row>
    <row r="837" spans="1:12" x14ac:dyDescent="0.25">
      <c r="A837">
        <v>1836</v>
      </c>
      <c r="B837" t="s">
        <v>811</v>
      </c>
      <c r="C837">
        <v>955035</v>
      </c>
      <c r="D837">
        <v>7.86</v>
      </c>
      <c r="E837" s="2">
        <v>44427.643923611111</v>
      </c>
      <c r="F837" t="s">
        <v>12885</v>
      </c>
      <c r="G837">
        <v>3984038</v>
      </c>
      <c r="H837" s="6">
        <v>45015.665729108798</v>
      </c>
      <c r="I837" t="str">
        <f t="shared" si="52"/>
        <v>Long Term</v>
      </c>
      <c r="J837">
        <f t="shared" si="53"/>
        <v>3029003</v>
      </c>
      <c r="K837">
        <f t="shared" si="54"/>
        <v>0.1</v>
      </c>
      <c r="L837">
        <f t="shared" si="55"/>
        <v>302900.3</v>
      </c>
    </row>
    <row r="838" spans="1:12" x14ac:dyDescent="0.25">
      <c r="A838">
        <v>1837</v>
      </c>
      <c r="B838" t="s">
        <v>543</v>
      </c>
      <c r="C838">
        <v>682257</v>
      </c>
      <c r="D838">
        <v>6.15</v>
      </c>
      <c r="E838" s="2">
        <v>44886.970034722217</v>
      </c>
      <c r="F838" t="s">
        <v>12888</v>
      </c>
      <c r="G838">
        <v>682286</v>
      </c>
      <c r="H838" s="6">
        <v>45015.665729108798</v>
      </c>
      <c r="I838" t="str">
        <f t="shared" si="52"/>
        <v>Short Term</v>
      </c>
      <c r="J838">
        <f t="shared" si="53"/>
        <v>29</v>
      </c>
      <c r="K838">
        <f t="shared" si="54"/>
        <v>0.15</v>
      </c>
      <c r="L838">
        <f t="shared" si="55"/>
        <v>4.3499999999999996</v>
      </c>
    </row>
    <row r="839" spans="1:12" x14ac:dyDescent="0.25">
      <c r="A839">
        <v>1838</v>
      </c>
      <c r="B839" t="s">
        <v>473</v>
      </c>
      <c r="C839">
        <v>292202</v>
      </c>
      <c r="D839">
        <v>7.59</v>
      </c>
      <c r="E839" s="2">
        <v>43530.777418981481</v>
      </c>
      <c r="F839" t="s">
        <v>12883</v>
      </c>
      <c r="G839">
        <v>3212667</v>
      </c>
      <c r="H839" s="6">
        <v>45015.665729108798</v>
      </c>
      <c r="I839" t="str">
        <f t="shared" si="52"/>
        <v>Long Term</v>
      </c>
      <c r="J839">
        <f t="shared" si="53"/>
        <v>2920465</v>
      </c>
      <c r="K839">
        <f t="shared" si="54"/>
        <v>0.1</v>
      </c>
      <c r="L839">
        <f t="shared" si="55"/>
        <v>292046.5</v>
      </c>
    </row>
    <row r="840" spans="1:12" x14ac:dyDescent="0.25">
      <c r="A840">
        <v>1839</v>
      </c>
      <c r="B840" t="s">
        <v>559</v>
      </c>
      <c r="C840">
        <v>999741</v>
      </c>
      <c r="D840">
        <v>6.89</v>
      </c>
      <c r="E840" s="2">
        <v>44411.638912037037</v>
      </c>
      <c r="F840" t="s">
        <v>12886</v>
      </c>
      <c r="G840">
        <v>5370169</v>
      </c>
      <c r="H840" s="6">
        <v>45015.665729108798</v>
      </c>
      <c r="I840" t="str">
        <f t="shared" si="52"/>
        <v>Long Term</v>
      </c>
      <c r="J840">
        <f t="shared" si="53"/>
        <v>4370428</v>
      </c>
      <c r="K840">
        <f t="shared" si="54"/>
        <v>0.1</v>
      </c>
      <c r="L840">
        <f t="shared" si="55"/>
        <v>437042.80000000005</v>
      </c>
    </row>
    <row r="841" spans="1:12" x14ac:dyDescent="0.25">
      <c r="A841">
        <v>1840</v>
      </c>
      <c r="B841" t="s">
        <v>223</v>
      </c>
      <c r="C841">
        <v>176051</v>
      </c>
      <c r="D841">
        <v>8.4700000000000006</v>
      </c>
      <c r="E841" s="2">
        <v>43751.733449074083</v>
      </c>
      <c r="F841" t="s">
        <v>12884</v>
      </c>
      <c r="G841">
        <v>2808804</v>
      </c>
      <c r="H841" s="6">
        <v>45015.665729108798</v>
      </c>
      <c r="I841" t="str">
        <f t="shared" si="52"/>
        <v>Long Term</v>
      </c>
      <c r="J841">
        <f t="shared" si="53"/>
        <v>2632753</v>
      </c>
      <c r="K841">
        <f t="shared" si="54"/>
        <v>0.1</v>
      </c>
      <c r="L841">
        <f t="shared" si="55"/>
        <v>263275.3</v>
      </c>
    </row>
    <row r="842" spans="1:12" x14ac:dyDescent="0.25">
      <c r="A842">
        <v>1841</v>
      </c>
      <c r="B842" t="s">
        <v>1532</v>
      </c>
      <c r="C842">
        <v>230726</v>
      </c>
      <c r="D842">
        <v>5.35</v>
      </c>
      <c r="E842" s="2">
        <v>43454.731388888889</v>
      </c>
      <c r="F842" t="s">
        <v>12884</v>
      </c>
      <c r="G842">
        <v>8391207</v>
      </c>
      <c r="H842" s="6">
        <v>45015.665729108798</v>
      </c>
      <c r="I842" t="str">
        <f t="shared" si="52"/>
        <v>Long Term</v>
      </c>
      <c r="J842">
        <f t="shared" si="53"/>
        <v>8160481</v>
      </c>
      <c r="K842">
        <f t="shared" si="54"/>
        <v>0.1</v>
      </c>
      <c r="L842">
        <f t="shared" si="55"/>
        <v>816048.10000000009</v>
      </c>
    </row>
    <row r="843" spans="1:12" x14ac:dyDescent="0.25">
      <c r="A843">
        <v>1842</v>
      </c>
      <c r="B843" t="s">
        <v>1100</v>
      </c>
      <c r="C843">
        <v>634813</v>
      </c>
      <c r="D843">
        <v>8.23</v>
      </c>
      <c r="E843" s="2">
        <v>43797.165937500002</v>
      </c>
      <c r="F843" t="s">
        <v>12888</v>
      </c>
      <c r="G843">
        <v>8416126</v>
      </c>
      <c r="H843" s="6">
        <v>45015.665729108798</v>
      </c>
      <c r="I843" t="str">
        <f t="shared" si="52"/>
        <v>Long Term</v>
      </c>
      <c r="J843">
        <f t="shared" si="53"/>
        <v>7781313</v>
      </c>
      <c r="K843">
        <f t="shared" si="54"/>
        <v>0.1</v>
      </c>
      <c r="L843">
        <f t="shared" si="55"/>
        <v>778131.3</v>
      </c>
    </row>
    <row r="844" spans="1:12" x14ac:dyDescent="0.25">
      <c r="A844">
        <v>1843</v>
      </c>
      <c r="B844" t="s">
        <v>432</v>
      </c>
      <c r="C844">
        <v>49175</v>
      </c>
      <c r="D844">
        <v>8.92</v>
      </c>
      <c r="E844" s="2">
        <v>44351.17597222222</v>
      </c>
      <c r="F844" t="s">
        <v>12888</v>
      </c>
      <c r="G844">
        <v>5417439</v>
      </c>
      <c r="H844" s="6">
        <v>45015.665729108798</v>
      </c>
      <c r="I844" t="str">
        <f t="shared" si="52"/>
        <v>Long Term</v>
      </c>
      <c r="J844">
        <f t="shared" si="53"/>
        <v>5368264</v>
      </c>
      <c r="K844">
        <f t="shared" si="54"/>
        <v>0.1</v>
      </c>
      <c r="L844">
        <f t="shared" si="55"/>
        <v>536826.4</v>
      </c>
    </row>
    <row r="845" spans="1:12" x14ac:dyDescent="0.25">
      <c r="A845">
        <v>1844</v>
      </c>
      <c r="B845" t="s">
        <v>154</v>
      </c>
      <c r="C845">
        <v>635425</v>
      </c>
      <c r="D845">
        <v>6.84</v>
      </c>
      <c r="E845" s="2">
        <v>43627.373912037037</v>
      </c>
      <c r="F845" t="s">
        <v>12884</v>
      </c>
      <c r="G845">
        <v>2451719</v>
      </c>
      <c r="H845" s="6">
        <v>45015.665729108798</v>
      </c>
      <c r="I845" t="str">
        <f t="shared" si="52"/>
        <v>Long Term</v>
      </c>
      <c r="J845">
        <f t="shared" si="53"/>
        <v>1816294</v>
      </c>
      <c r="K845">
        <f t="shared" si="54"/>
        <v>0.1</v>
      </c>
      <c r="L845">
        <f t="shared" si="55"/>
        <v>181629.40000000002</v>
      </c>
    </row>
    <row r="846" spans="1:12" x14ac:dyDescent="0.25">
      <c r="A846">
        <v>1845</v>
      </c>
      <c r="B846" t="s">
        <v>1202</v>
      </c>
      <c r="C846">
        <v>569330</v>
      </c>
      <c r="D846">
        <v>8.1999999999999993</v>
      </c>
      <c r="E846" s="2">
        <v>44796.964699074073</v>
      </c>
      <c r="F846" t="s">
        <v>12883</v>
      </c>
      <c r="G846">
        <v>5268151</v>
      </c>
      <c r="H846" s="6">
        <v>45015.665729108798</v>
      </c>
      <c r="I846" t="str">
        <f t="shared" si="52"/>
        <v>Short Term</v>
      </c>
      <c r="J846">
        <f t="shared" si="53"/>
        <v>4698821</v>
      </c>
      <c r="K846">
        <f t="shared" si="54"/>
        <v>0.15</v>
      </c>
      <c r="L846">
        <f t="shared" si="55"/>
        <v>704823.15</v>
      </c>
    </row>
    <row r="847" spans="1:12" x14ac:dyDescent="0.25">
      <c r="A847">
        <v>1846</v>
      </c>
      <c r="B847" t="s">
        <v>1263</v>
      </c>
      <c r="C847">
        <v>700784</v>
      </c>
      <c r="D847">
        <v>6.9</v>
      </c>
      <c r="E847" s="2">
        <v>43814.111157407409</v>
      </c>
      <c r="F847" t="s">
        <v>12885</v>
      </c>
      <c r="G847">
        <v>971529</v>
      </c>
      <c r="H847" s="6">
        <v>45015.665729108798</v>
      </c>
      <c r="I847" t="str">
        <f t="shared" si="52"/>
        <v>Long Term</v>
      </c>
      <c r="J847">
        <f t="shared" si="53"/>
        <v>270745</v>
      </c>
      <c r="K847">
        <f t="shared" si="54"/>
        <v>0.1</v>
      </c>
      <c r="L847">
        <f t="shared" si="55"/>
        <v>27074.5</v>
      </c>
    </row>
    <row r="848" spans="1:12" x14ac:dyDescent="0.25">
      <c r="A848">
        <v>1847</v>
      </c>
      <c r="B848" t="s">
        <v>193</v>
      </c>
      <c r="C848">
        <v>522755</v>
      </c>
      <c r="D848">
        <v>7.43</v>
      </c>
      <c r="E848" s="2">
        <v>44448.184432870366</v>
      </c>
      <c r="F848" t="s">
        <v>12886</v>
      </c>
      <c r="G848">
        <v>522769</v>
      </c>
      <c r="H848" s="6">
        <v>45015.665729108798</v>
      </c>
      <c r="I848" t="str">
        <f t="shared" si="52"/>
        <v>Long Term</v>
      </c>
      <c r="J848">
        <f t="shared" si="53"/>
        <v>14</v>
      </c>
      <c r="K848">
        <f t="shared" si="54"/>
        <v>0</v>
      </c>
      <c r="L848">
        <f t="shared" si="55"/>
        <v>0</v>
      </c>
    </row>
    <row r="849" spans="1:12" x14ac:dyDescent="0.25">
      <c r="A849">
        <v>1848</v>
      </c>
      <c r="B849" t="s">
        <v>1303</v>
      </c>
      <c r="C849">
        <v>619385</v>
      </c>
      <c r="D849">
        <v>6.95</v>
      </c>
      <c r="E849" s="2">
        <v>44929.970960648148</v>
      </c>
      <c r="F849" t="s">
        <v>12888</v>
      </c>
      <c r="G849">
        <v>9020308</v>
      </c>
      <c r="H849" s="6">
        <v>45015.665729108798</v>
      </c>
      <c r="I849" t="str">
        <f t="shared" si="52"/>
        <v>Short Term</v>
      </c>
      <c r="J849">
        <f t="shared" si="53"/>
        <v>8400923</v>
      </c>
      <c r="K849">
        <f t="shared" si="54"/>
        <v>0.15</v>
      </c>
      <c r="L849">
        <f t="shared" si="55"/>
        <v>1260138.45</v>
      </c>
    </row>
    <row r="850" spans="1:12" x14ac:dyDescent="0.25">
      <c r="A850">
        <v>1849</v>
      </c>
      <c r="B850" t="s">
        <v>1411</v>
      </c>
      <c r="C850">
        <v>837814</v>
      </c>
      <c r="D850">
        <v>7.27</v>
      </c>
      <c r="E850" s="2">
        <v>43522.005312499998</v>
      </c>
      <c r="F850" t="s">
        <v>12887</v>
      </c>
      <c r="G850">
        <v>1159810</v>
      </c>
      <c r="H850" s="6">
        <v>45015.665729108798</v>
      </c>
      <c r="I850" t="str">
        <f t="shared" si="52"/>
        <v>Long Term</v>
      </c>
      <c r="J850">
        <f t="shared" si="53"/>
        <v>321996</v>
      </c>
      <c r="K850">
        <f t="shared" si="54"/>
        <v>0.1</v>
      </c>
      <c r="L850">
        <f t="shared" si="55"/>
        <v>32199.600000000002</v>
      </c>
    </row>
    <row r="851" spans="1:12" x14ac:dyDescent="0.25">
      <c r="A851">
        <v>1850</v>
      </c>
      <c r="B851" t="s">
        <v>878</v>
      </c>
      <c r="C851">
        <v>42612</v>
      </c>
      <c r="D851">
        <v>6.38</v>
      </c>
      <c r="E851" s="2">
        <v>44623.606631944444</v>
      </c>
      <c r="F851" t="s">
        <v>12883</v>
      </c>
      <c r="G851">
        <v>2623129</v>
      </c>
      <c r="H851" s="6">
        <v>45015.665729108798</v>
      </c>
      <c r="I851" t="str">
        <f t="shared" si="52"/>
        <v>Long Term</v>
      </c>
      <c r="J851">
        <f t="shared" si="53"/>
        <v>2580517</v>
      </c>
      <c r="K851">
        <f t="shared" si="54"/>
        <v>0.1</v>
      </c>
      <c r="L851">
        <f t="shared" si="55"/>
        <v>258051.7</v>
      </c>
    </row>
    <row r="852" spans="1:12" x14ac:dyDescent="0.25">
      <c r="A852">
        <v>1851</v>
      </c>
      <c r="B852" t="s">
        <v>1147</v>
      </c>
      <c r="C852">
        <v>187383</v>
      </c>
      <c r="D852">
        <v>8.9600000000000009</v>
      </c>
      <c r="E852" s="2">
        <v>43712.131562499999</v>
      </c>
      <c r="F852" t="s">
        <v>12887</v>
      </c>
      <c r="G852">
        <v>8850159</v>
      </c>
      <c r="H852" s="6">
        <v>45015.665729108798</v>
      </c>
      <c r="I852" t="str">
        <f t="shared" si="52"/>
        <v>Long Term</v>
      </c>
      <c r="J852">
        <f t="shared" si="53"/>
        <v>8662776</v>
      </c>
      <c r="K852">
        <f t="shared" si="54"/>
        <v>0.1</v>
      </c>
      <c r="L852">
        <f t="shared" si="55"/>
        <v>866277.60000000009</v>
      </c>
    </row>
    <row r="853" spans="1:12" x14ac:dyDescent="0.25">
      <c r="A853">
        <v>1852</v>
      </c>
      <c r="B853" t="s">
        <v>674</v>
      </c>
      <c r="C853">
        <v>245531</v>
      </c>
      <c r="D853">
        <v>5.64</v>
      </c>
      <c r="E853" s="2">
        <v>44276.094537037039</v>
      </c>
      <c r="F853" t="s">
        <v>12885</v>
      </c>
      <c r="G853">
        <v>8050111</v>
      </c>
      <c r="H853" s="6">
        <v>45015.665729108798</v>
      </c>
      <c r="I853" t="str">
        <f t="shared" si="52"/>
        <v>Long Term</v>
      </c>
      <c r="J853">
        <f t="shared" si="53"/>
        <v>7804580</v>
      </c>
      <c r="K853">
        <f t="shared" si="54"/>
        <v>0.1</v>
      </c>
      <c r="L853">
        <f t="shared" si="55"/>
        <v>780458</v>
      </c>
    </row>
    <row r="854" spans="1:12" x14ac:dyDescent="0.25">
      <c r="A854">
        <v>1853</v>
      </c>
      <c r="B854" t="s">
        <v>690</v>
      </c>
      <c r="C854">
        <v>854870</v>
      </c>
      <c r="D854">
        <v>8.6300000000000008</v>
      </c>
      <c r="E854" s="2">
        <v>44061.960347222222</v>
      </c>
      <c r="F854" t="s">
        <v>12888</v>
      </c>
      <c r="G854">
        <v>4793749</v>
      </c>
      <c r="H854" s="6">
        <v>45015.665729108798</v>
      </c>
      <c r="I854" t="str">
        <f t="shared" si="52"/>
        <v>Long Term</v>
      </c>
      <c r="J854">
        <f t="shared" si="53"/>
        <v>3938879</v>
      </c>
      <c r="K854">
        <f t="shared" si="54"/>
        <v>0.1</v>
      </c>
      <c r="L854">
        <f t="shared" si="55"/>
        <v>393887.9</v>
      </c>
    </row>
    <row r="855" spans="1:12" x14ac:dyDescent="0.25">
      <c r="A855">
        <v>1854</v>
      </c>
      <c r="B855" t="s">
        <v>1286</v>
      </c>
      <c r="C855">
        <v>968033</v>
      </c>
      <c r="D855">
        <v>6.8</v>
      </c>
      <c r="E855" s="2">
        <v>43950.691192129627</v>
      </c>
      <c r="F855" t="s">
        <v>12883</v>
      </c>
      <c r="G855">
        <v>9867588</v>
      </c>
      <c r="H855" s="6">
        <v>45015.665729108798</v>
      </c>
      <c r="I855" t="str">
        <f t="shared" si="52"/>
        <v>Long Term</v>
      </c>
      <c r="J855">
        <f t="shared" si="53"/>
        <v>8899555</v>
      </c>
      <c r="K855">
        <f t="shared" si="54"/>
        <v>0.1</v>
      </c>
      <c r="L855">
        <f t="shared" si="55"/>
        <v>889955.5</v>
      </c>
    </row>
    <row r="856" spans="1:12" x14ac:dyDescent="0.25">
      <c r="A856">
        <v>1855</v>
      </c>
      <c r="B856" t="s">
        <v>596</v>
      </c>
      <c r="C856">
        <v>757203</v>
      </c>
      <c r="D856">
        <v>7.26</v>
      </c>
      <c r="E856" s="2">
        <v>44025.669861111113</v>
      </c>
      <c r="F856" t="s">
        <v>12887</v>
      </c>
      <c r="G856">
        <v>757219</v>
      </c>
      <c r="H856" s="6">
        <v>45015.665729108798</v>
      </c>
      <c r="I856" t="str">
        <f t="shared" si="52"/>
        <v>Long Term</v>
      </c>
      <c r="J856">
        <f t="shared" si="53"/>
        <v>16</v>
      </c>
      <c r="K856">
        <f t="shared" si="54"/>
        <v>0</v>
      </c>
      <c r="L856">
        <f t="shared" si="55"/>
        <v>0</v>
      </c>
    </row>
    <row r="857" spans="1:12" x14ac:dyDescent="0.25">
      <c r="A857">
        <v>1856</v>
      </c>
      <c r="B857" t="s">
        <v>2238</v>
      </c>
      <c r="C857">
        <v>24614</v>
      </c>
      <c r="D857">
        <v>6.87</v>
      </c>
      <c r="E857" s="2">
        <v>44833.566087962958</v>
      </c>
      <c r="F857" t="s">
        <v>12883</v>
      </c>
      <c r="G857">
        <v>8250917</v>
      </c>
      <c r="H857" s="6">
        <v>45015.665729108798</v>
      </c>
      <c r="I857" t="str">
        <f t="shared" si="52"/>
        <v>Short Term</v>
      </c>
      <c r="J857">
        <f t="shared" si="53"/>
        <v>8226303</v>
      </c>
      <c r="K857">
        <f t="shared" si="54"/>
        <v>0.15</v>
      </c>
      <c r="L857">
        <f t="shared" si="55"/>
        <v>1233945.45</v>
      </c>
    </row>
    <row r="858" spans="1:12" x14ac:dyDescent="0.25">
      <c r="A858">
        <v>1857</v>
      </c>
      <c r="B858" t="s">
        <v>1217</v>
      </c>
      <c r="C858">
        <v>698559</v>
      </c>
      <c r="D858">
        <v>5.66</v>
      </c>
      <c r="E858" s="2">
        <v>44849.407071759262</v>
      </c>
      <c r="F858" t="s">
        <v>12886</v>
      </c>
      <c r="G858">
        <v>2064832</v>
      </c>
      <c r="H858" s="6">
        <v>45015.665729108798</v>
      </c>
      <c r="I858" t="str">
        <f t="shared" si="52"/>
        <v>Short Term</v>
      </c>
      <c r="J858">
        <f t="shared" si="53"/>
        <v>1366273</v>
      </c>
      <c r="K858">
        <f t="shared" si="54"/>
        <v>0.15</v>
      </c>
      <c r="L858">
        <f t="shared" si="55"/>
        <v>204940.94999999998</v>
      </c>
    </row>
    <row r="859" spans="1:12" x14ac:dyDescent="0.25">
      <c r="A859">
        <v>1858</v>
      </c>
      <c r="B859" t="s">
        <v>652</v>
      </c>
      <c r="C859">
        <v>187383</v>
      </c>
      <c r="D859">
        <v>7.77</v>
      </c>
      <c r="E859" s="2">
        <v>43735.291805555556</v>
      </c>
      <c r="F859" t="s">
        <v>12888</v>
      </c>
      <c r="G859">
        <v>870282</v>
      </c>
      <c r="H859" s="6">
        <v>45015.665729108798</v>
      </c>
      <c r="I859" t="str">
        <f t="shared" si="52"/>
        <v>Long Term</v>
      </c>
      <c r="J859">
        <f t="shared" si="53"/>
        <v>682899</v>
      </c>
      <c r="K859">
        <f t="shared" si="54"/>
        <v>0.1</v>
      </c>
      <c r="L859">
        <f t="shared" si="55"/>
        <v>68289.900000000009</v>
      </c>
    </row>
    <row r="860" spans="1:12" x14ac:dyDescent="0.25">
      <c r="A860">
        <v>1859</v>
      </c>
      <c r="B860" t="s">
        <v>1155</v>
      </c>
      <c r="C860">
        <v>728319</v>
      </c>
      <c r="D860">
        <v>8.92</v>
      </c>
      <c r="E860" s="2">
        <v>43938.922418981478</v>
      </c>
      <c r="F860" t="s">
        <v>12883</v>
      </c>
      <c r="G860">
        <v>9351952</v>
      </c>
      <c r="H860" s="6">
        <v>45015.665729108798</v>
      </c>
      <c r="I860" t="str">
        <f t="shared" si="52"/>
        <v>Long Term</v>
      </c>
      <c r="J860">
        <f t="shared" si="53"/>
        <v>8623633</v>
      </c>
      <c r="K860">
        <f t="shared" si="54"/>
        <v>0.1</v>
      </c>
      <c r="L860">
        <f t="shared" si="55"/>
        <v>862363.3</v>
      </c>
    </row>
    <row r="861" spans="1:12" x14ac:dyDescent="0.25">
      <c r="A861">
        <v>1860</v>
      </c>
      <c r="B861" t="s">
        <v>1590</v>
      </c>
      <c r="C861">
        <v>671588</v>
      </c>
      <c r="D861">
        <v>6.54</v>
      </c>
      <c r="E861" s="2">
        <v>44133.535300925927</v>
      </c>
      <c r="F861" t="s">
        <v>12887</v>
      </c>
      <c r="G861">
        <v>7045558</v>
      </c>
      <c r="H861" s="6">
        <v>45015.665729108798</v>
      </c>
      <c r="I861" t="str">
        <f t="shared" si="52"/>
        <v>Long Term</v>
      </c>
      <c r="J861">
        <f t="shared" si="53"/>
        <v>6373970</v>
      </c>
      <c r="K861">
        <f t="shared" si="54"/>
        <v>0.1</v>
      </c>
      <c r="L861">
        <f t="shared" si="55"/>
        <v>637397</v>
      </c>
    </row>
    <row r="862" spans="1:12" x14ac:dyDescent="0.25">
      <c r="A862">
        <v>1861</v>
      </c>
      <c r="B862" t="s">
        <v>404</v>
      </c>
      <c r="C862">
        <v>929052</v>
      </c>
      <c r="D862">
        <v>7.38</v>
      </c>
      <c r="E862" s="2">
        <v>44428.285231481481</v>
      </c>
      <c r="F862" t="s">
        <v>12886</v>
      </c>
      <c r="G862">
        <v>3933325</v>
      </c>
      <c r="H862" s="6">
        <v>45015.665729108798</v>
      </c>
      <c r="I862" t="str">
        <f t="shared" si="52"/>
        <v>Long Term</v>
      </c>
      <c r="J862">
        <f t="shared" si="53"/>
        <v>3004273</v>
      </c>
      <c r="K862">
        <f t="shared" si="54"/>
        <v>0.1</v>
      </c>
      <c r="L862">
        <f t="shared" si="55"/>
        <v>300427.3</v>
      </c>
    </row>
    <row r="863" spans="1:12" x14ac:dyDescent="0.25">
      <c r="A863">
        <v>1862</v>
      </c>
      <c r="B863" t="s">
        <v>1220</v>
      </c>
      <c r="C863">
        <v>286807</v>
      </c>
      <c r="D863">
        <v>7.61</v>
      </c>
      <c r="E863" s="2">
        <v>43672.316736111112</v>
      </c>
      <c r="F863" t="s">
        <v>12884</v>
      </c>
      <c r="G863">
        <v>1986786</v>
      </c>
      <c r="H863" s="6">
        <v>45015.665729108798</v>
      </c>
      <c r="I863" t="str">
        <f t="shared" si="52"/>
        <v>Long Term</v>
      </c>
      <c r="J863">
        <f t="shared" si="53"/>
        <v>1699979</v>
      </c>
      <c r="K863">
        <f t="shared" si="54"/>
        <v>0.1</v>
      </c>
      <c r="L863">
        <f t="shared" si="55"/>
        <v>169997.90000000002</v>
      </c>
    </row>
    <row r="864" spans="1:12" x14ac:dyDescent="0.25">
      <c r="A864">
        <v>1863</v>
      </c>
      <c r="B864" t="s">
        <v>497</v>
      </c>
      <c r="C864">
        <v>404780</v>
      </c>
      <c r="D864">
        <v>5.23</v>
      </c>
      <c r="E864" s="2">
        <v>44733.889155092591</v>
      </c>
      <c r="F864" t="s">
        <v>12884</v>
      </c>
      <c r="G864">
        <v>6327032</v>
      </c>
      <c r="H864" s="6">
        <v>45015.665729108798</v>
      </c>
      <c r="I864" t="str">
        <f t="shared" si="52"/>
        <v>Short Term</v>
      </c>
      <c r="J864">
        <f t="shared" si="53"/>
        <v>5922252</v>
      </c>
      <c r="K864">
        <f t="shared" si="54"/>
        <v>0.15</v>
      </c>
      <c r="L864">
        <f t="shared" si="55"/>
        <v>888337.79999999993</v>
      </c>
    </row>
    <row r="865" spans="1:12" x14ac:dyDescent="0.25">
      <c r="A865">
        <v>1864</v>
      </c>
      <c r="B865" t="s">
        <v>960</v>
      </c>
      <c r="C865">
        <v>567153</v>
      </c>
      <c r="D865">
        <v>5.78</v>
      </c>
      <c r="E865" s="2">
        <v>43450.998425925929</v>
      </c>
      <c r="F865" t="s">
        <v>12886</v>
      </c>
      <c r="G865">
        <v>3749197</v>
      </c>
      <c r="H865" s="6">
        <v>45015.665729108798</v>
      </c>
      <c r="I865" t="str">
        <f t="shared" si="52"/>
        <v>Long Term</v>
      </c>
      <c r="J865">
        <f t="shared" si="53"/>
        <v>3182044</v>
      </c>
      <c r="K865">
        <f t="shared" si="54"/>
        <v>0.1</v>
      </c>
      <c r="L865">
        <f t="shared" si="55"/>
        <v>318204.40000000002</v>
      </c>
    </row>
    <row r="866" spans="1:12" x14ac:dyDescent="0.25">
      <c r="A866">
        <v>1865</v>
      </c>
      <c r="B866" t="s">
        <v>1999</v>
      </c>
      <c r="C866">
        <v>934083</v>
      </c>
      <c r="D866">
        <v>8.1999999999999993</v>
      </c>
      <c r="E866" s="2">
        <v>44114.468784722223</v>
      </c>
      <c r="F866" t="s">
        <v>12888</v>
      </c>
      <c r="G866">
        <v>1307162</v>
      </c>
      <c r="H866" s="6">
        <v>45015.665729108798</v>
      </c>
      <c r="I866" t="str">
        <f t="shared" si="52"/>
        <v>Long Term</v>
      </c>
      <c r="J866">
        <f t="shared" si="53"/>
        <v>373079</v>
      </c>
      <c r="K866">
        <f t="shared" si="54"/>
        <v>0.1</v>
      </c>
      <c r="L866">
        <f t="shared" si="55"/>
        <v>37307.9</v>
      </c>
    </row>
    <row r="867" spans="1:12" x14ac:dyDescent="0.25">
      <c r="A867">
        <v>1866</v>
      </c>
      <c r="B867" t="s">
        <v>735</v>
      </c>
      <c r="C867">
        <v>130451</v>
      </c>
      <c r="D867">
        <v>8.92</v>
      </c>
      <c r="E867" s="2">
        <v>44315.38045138889</v>
      </c>
      <c r="F867" t="s">
        <v>12886</v>
      </c>
      <c r="G867">
        <v>1785889</v>
      </c>
      <c r="H867" s="6">
        <v>45015.665729108798</v>
      </c>
      <c r="I867" t="str">
        <f t="shared" si="52"/>
        <v>Long Term</v>
      </c>
      <c r="J867">
        <f t="shared" si="53"/>
        <v>1655438</v>
      </c>
      <c r="K867">
        <f t="shared" si="54"/>
        <v>0.1</v>
      </c>
      <c r="L867">
        <f t="shared" si="55"/>
        <v>165543.80000000002</v>
      </c>
    </row>
    <row r="868" spans="1:12" x14ac:dyDescent="0.25">
      <c r="A868">
        <v>1867</v>
      </c>
      <c r="B868" t="s">
        <v>447</v>
      </c>
      <c r="C868">
        <v>248466</v>
      </c>
      <c r="D868">
        <v>5.2</v>
      </c>
      <c r="E868" s="2">
        <v>43377.734826388893</v>
      </c>
      <c r="F868" t="s">
        <v>12884</v>
      </c>
      <c r="G868">
        <v>7708982</v>
      </c>
      <c r="H868" s="6">
        <v>45015.665729108798</v>
      </c>
      <c r="I868" t="str">
        <f t="shared" si="52"/>
        <v>Long Term</v>
      </c>
      <c r="J868">
        <f t="shared" si="53"/>
        <v>7460516</v>
      </c>
      <c r="K868">
        <f t="shared" si="54"/>
        <v>0.1</v>
      </c>
      <c r="L868">
        <f t="shared" si="55"/>
        <v>746051.60000000009</v>
      </c>
    </row>
    <row r="869" spans="1:12" x14ac:dyDescent="0.25">
      <c r="A869">
        <v>1868</v>
      </c>
      <c r="B869" t="s">
        <v>219</v>
      </c>
      <c r="C869">
        <v>546683</v>
      </c>
      <c r="D869">
        <v>6.5</v>
      </c>
      <c r="E869" s="2">
        <v>43997.089317129627</v>
      </c>
      <c r="F869" t="s">
        <v>12886</v>
      </c>
      <c r="G869">
        <v>546690</v>
      </c>
      <c r="H869" s="6">
        <v>45015.665729108798</v>
      </c>
      <c r="I869" t="str">
        <f t="shared" si="52"/>
        <v>Long Term</v>
      </c>
      <c r="J869">
        <f t="shared" si="53"/>
        <v>7</v>
      </c>
      <c r="K869">
        <f t="shared" si="54"/>
        <v>0</v>
      </c>
      <c r="L869">
        <f t="shared" si="55"/>
        <v>0</v>
      </c>
    </row>
    <row r="870" spans="1:12" x14ac:dyDescent="0.25">
      <c r="A870">
        <v>1869</v>
      </c>
      <c r="B870" t="s">
        <v>218</v>
      </c>
      <c r="C870">
        <v>809302</v>
      </c>
      <c r="D870">
        <v>6.12</v>
      </c>
      <c r="E870" s="2">
        <v>44222.321006944447</v>
      </c>
      <c r="F870" t="s">
        <v>12886</v>
      </c>
      <c r="G870">
        <v>9063653</v>
      </c>
      <c r="H870" s="6">
        <v>45015.665729108798</v>
      </c>
      <c r="I870" t="str">
        <f t="shared" si="52"/>
        <v>Long Term</v>
      </c>
      <c r="J870">
        <f t="shared" si="53"/>
        <v>8254351</v>
      </c>
      <c r="K870">
        <f t="shared" si="54"/>
        <v>0.1</v>
      </c>
      <c r="L870">
        <f t="shared" si="55"/>
        <v>825435.10000000009</v>
      </c>
    </row>
    <row r="871" spans="1:12" x14ac:dyDescent="0.25">
      <c r="A871">
        <v>1870</v>
      </c>
      <c r="B871" t="s">
        <v>875</v>
      </c>
      <c r="C871">
        <v>198139</v>
      </c>
      <c r="D871">
        <v>6.94</v>
      </c>
      <c r="E871" s="2">
        <v>44116.40221064815</v>
      </c>
      <c r="F871" t="s">
        <v>12886</v>
      </c>
      <c r="G871">
        <v>8791841</v>
      </c>
      <c r="H871" s="6">
        <v>45015.665729108798</v>
      </c>
      <c r="I871" t="str">
        <f t="shared" si="52"/>
        <v>Long Term</v>
      </c>
      <c r="J871">
        <f t="shared" si="53"/>
        <v>8593702</v>
      </c>
      <c r="K871">
        <f t="shared" si="54"/>
        <v>0.1</v>
      </c>
      <c r="L871">
        <f t="shared" si="55"/>
        <v>859370.20000000007</v>
      </c>
    </row>
    <row r="872" spans="1:12" x14ac:dyDescent="0.25">
      <c r="A872">
        <v>1871</v>
      </c>
      <c r="B872" t="s">
        <v>1306</v>
      </c>
      <c r="C872">
        <v>553905</v>
      </c>
      <c r="D872">
        <v>8.68</v>
      </c>
      <c r="E872" s="2">
        <v>44498.861851851849</v>
      </c>
      <c r="F872" t="s">
        <v>12884</v>
      </c>
      <c r="G872">
        <v>553919</v>
      </c>
      <c r="H872" s="6">
        <v>45015.665729108798</v>
      </c>
      <c r="I872" t="str">
        <f t="shared" si="52"/>
        <v>Long Term</v>
      </c>
      <c r="J872">
        <f t="shared" si="53"/>
        <v>14</v>
      </c>
      <c r="K872">
        <f t="shared" si="54"/>
        <v>0</v>
      </c>
      <c r="L872">
        <f t="shared" si="55"/>
        <v>0</v>
      </c>
    </row>
    <row r="873" spans="1:12" x14ac:dyDescent="0.25">
      <c r="A873">
        <v>1872</v>
      </c>
      <c r="B873" t="s">
        <v>501</v>
      </c>
      <c r="C873">
        <v>941462</v>
      </c>
      <c r="D873">
        <v>5.17</v>
      </c>
      <c r="E873" s="2">
        <v>43447.687164351853</v>
      </c>
      <c r="F873" t="s">
        <v>12884</v>
      </c>
      <c r="G873">
        <v>4062479</v>
      </c>
      <c r="H873" s="6">
        <v>45015.665729108798</v>
      </c>
      <c r="I873" t="str">
        <f t="shared" si="52"/>
        <v>Long Term</v>
      </c>
      <c r="J873">
        <f t="shared" si="53"/>
        <v>3121017</v>
      </c>
      <c r="K873">
        <f t="shared" si="54"/>
        <v>0.1</v>
      </c>
      <c r="L873">
        <f t="shared" si="55"/>
        <v>312101.7</v>
      </c>
    </row>
    <row r="874" spans="1:12" x14ac:dyDescent="0.25">
      <c r="A874">
        <v>1873</v>
      </c>
      <c r="B874" t="s">
        <v>375</v>
      </c>
      <c r="C874">
        <v>186376</v>
      </c>
      <c r="D874">
        <v>7.66</v>
      </c>
      <c r="E874" s="2">
        <v>44974.180856481478</v>
      </c>
      <c r="F874" t="s">
        <v>12885</v>
      </c>
      <c r="G874">
        <v>9084750</v>
      </c>
      <c r="H874" s="6">
        <v>45015.665729108798</v>
      </c>
      <c r="I874" t="str">
        <f t="shared" si="52"/>
        <v>Short Term</v>
      </c>
      <c r="J874">
        <f t="shared" si="53"/>
        <v>8898374</v>
      </c>
      <c r="K874">
        <f t="shared" si="54"/>
        <v>0.15</v>
      </c>
      <c r="L874">
        <f t="shared" si="55"/>
        <v>1334756.0999999999</v>
      </c>
    </row>
    <row r="875" spans="1:12" x14ac:dyDescent="0.25">
      <c r="A875">
        <v>1874</v>
      </c>
      <c r="B875" t="s">
        <v>892</v>
      </c>
      <c r="C875">
        <v>136016</v>
      </c>
      <c r="D875">
        <v>8.3800000000000008</v>
      </c>
      <c r="E875" s="2">
        <v>43539.270439814813</v>
      </c>
      <c r="F875" t="s">
        <v>12888</v>
      </c>
      <c r="G875">
        <v>6055270</v>
      </c>
      <c r="H875" s="6">
        <v>45015.665729108798</v>
      </c>
      <c r="I875" t="str">
        <f t="shared" si="52"/>
        <v>Long Term</v>
      </c>
      <c r="J875">
        <f t="shared" si="53"/>
        <v>5919254</v>
      </c>
      <c r="K875">
        <f t="shared" si="54"/>
        <v>0.1</v>
      </c>
      <c r="L875">
        <f t="shared" si="55"/>
        <v>591925.4</v>
      </c>
    </row>
    <row r="876" spans="1:12" x14ac:dyDescent="0.25">
      <c r="A876">
        <v>1875</v>
      </c>
      <c r="B876" t="s">
        <v>1245</v>
      </c>
      <c r="C876">
        <v>813950</v>
      </c>
      <c r="D876">
        <v>7.72</v>
      </c>
      <c r="E876" s="2">
        <v>43405.881701388891</v>
      </c>
      <c r="F876" t="s">
        <v>12885</v>
      </c>
      <c r="G876">
        <v>6944023</v>
      </c>
      <c r="H876" s="6">
        <v>45015.665729108798</v>
      </c>
      <c r="I876" t="str">
        <f t="shared" si="52"/>
        <v>Long Term</v>
      </c>
      <c r="J876">
        <f t="shared" si="53"/>
        <v>6130073</v>
      </c>
      <c r="K876">
        <f t="shared" si="54"/>
        <v>0.1</v>
      </c>
      <c r="L876">
        <f t="shared" si="55"/>
        <v>613007.30000000005</v>
      </c>
    </row>
    <row r="877" spans="1:12" x14ac:dyDescent="0.25">
      <c r="A877">
        <v>1876</v>
      </c>
      <c r="B877" t="s">
        <v>228</v>
      </c>
      <c r="C877">
        <v>412253</v>
      </c>
      <c r="D877">
        <v>5.79</v>
      </c>
      <c r="E877" s="2">
        <v>44097.984212962961</v>
      </c>
      <c r="F877" t="s">
        <v>12886</v>
      </c>
      <c r="G877">
        <v>7886068</v>
      </c>
      <c r="H877" s="6">
        <v>45015.665729108798</v>
      </c>
      <c r="I877" t="str">
        <f t="shared" si="52"/>
        <v>Long Term</v>
      </c>
      <c r="J877">
        <f t="shared" si="53"/>
        <v>7473815</v>
      </c>
      <c r="K877">
        <f t="shared" si="54"/>
        <v>0.1</v>
      </c>
      <c r="L877">
        <f t="shared" si="55"/>
        <v>747381.5</v>
      </c>
    </row>
    <row r="878" spans="1:12" x14ac:dyDescent="0.25">
      <c r="A878">
        <v>1877</v>
      </c>
      <c r="B878" t="s">
        <v>1014</v>
      </c>
      <c r="C878">
        <v>624537</v>
      </c>
      <c r="D878">
        <v>7.6</v>
      </c>
      <c r="E878" s="2">
        <v>43611.635567129633</v>
      </c>
      <c r="F878" t="s">
        <v>12886</v>
      </c>
      <c r="G878">
        <v>9016598</v>
      </c>
      <c r="H878" s="6">
        <v>45015.665729108798</v>
      </c>
      <c r="I878" t="str">
        <f t="shared" si="52"/>
        <v>Long Term</v>
      </c>
      <c r="J878">
        <f t="shared" si="53"/>
        <v>8392061</v>
      </c>
      <c r="K878">
        <f t="shared" si="54"/>
        <v>0.1</v>
      </c>
      <c r="L878">
        <f t="shared" si="55"/>
        <v>839206.10000000009</v>
      </c>
    </row>
    <row r="879" spans="1:12" x14ac:dyDescent="0.25">
      <c r="A879">
        <v>1878</v>
      </c>
      <c r="B879" t="s">
        <v>1365</v>
      </c>
      <c r="C879">
        <v>469177</v>
      </c>
      <c r="D879">
        <v>5.0999999999999996</v>
      </c>
      <c r="E879" s="2">
        <v>43869.374918981477</v>
      </c>
      <c r="F879" t="s">
        <v>12886</v>
      </c>
      <c r="G879">
        <v>6401507</v>
      </c>
      <c r="H879" s="6">
        <v>45015.665729108798</v>
      </c>
      <c r="I879" t="str">
        <f t="shared" si="52"/>
        <v>Long Term</v>
      </c>
      <c r="J879">
        <f t="shared" si="53"/>
        <v>5932330</v>
      </c>
      <c r="K879">
        <f t="shared" si="54"/>
        <v>0.1</v>
      </c>
      <c r="L879">
        <f t="shared" si="55"/>
        <v>593233</v>
      </c>
    </row>
    <row r="880" spans="1:12" x14ac:dyDescent="0.25">
      <c r="A880">
        <v>1879</v>
      </c>
      <c r="B880" t="s">
        <v>1365</v>
      </c>
      <c r="C880">
        <v>736386</v>
      </c>
      <c r="D880">
        <v>7.96</v>
      </c>
      <c r="E880" s="2">
        <v>44076.100902777784</v>
      </c>
      <c r="F880" t="s">
        <v>12888</v>
      </c>
      <c r="G880">
        <v>3967300</v>
      </c>
      <c r="H880" s="6">
        <v>45015.665729108798</v>
      </c>
      <c r="I880" t="str">
        <f t="shared" si="52"/>
        <v>Long Term</v>
      </c>
      <c r="J880">
        <f t="shared" si="53"/>
        <v>3230914</v>
      </c>
      <c r="K880">
        <f t="shared" si="54"/>
        <v>0.1</v>
      </c>
      <c r="L880">
        <f t="shared" si="55"/>
        <v>323091.40000000002</v>
      </c>
    </row>
    <row r="881" spans="1:12" x14ac:dyDescent="0.25">
      <c r="A881">
        <v>1880</v>
      </c>
      <c r="B881" t="s">
        <v>683</v>
      </c>
      <c r="C881">
        <v>47984</v>
      </c>
      <c r="D881">
        <v>5.94</v>
      </c>
      <c r="E881" s="2">
        <v>44570.469351851847</v>
      </c>
      <c r="F881" t="s">
        <v>12885</v>
      </c>
      <c r="G881">
        <v>6521230</v>
      </c>
      <c r="H881" s="6">
        <v>45015.665729108798</v>
      </c>
      <c r="I881" t="str">
        <f t="shared" si="52"/>
        <v>Long Term</v>
      </c>
      <c r="J881">
        <f t="shared" si="53"/>
        <v>6473246</v>
      </c>
      <c r="K881">
        <f t="shared" si="54"/>
        <v>0.1</v>
      </c>
      <c r="L881">
        <f t="shared" si="55"/>
        <v>647324.60000000009</v>
      </c>
    </row>
    <row r="882" spans="1:12" x14ac:dyDescent="0.25">
      <c r="A882">
        <v>1881</v>
      </c>
      <c r="B882" t="s">
        <v>887</v>
      </c>
      <c r="C882">
        <v>147831</v>
      </c>
      <c r="D882">
        <v>7.17</v>
      </c>
      <c r="E882" s="2">
        <v>44400.176157407397</v>
      </c>
      <c r="F882" t="s">
        <v>12885</v>
      </c>
      <c r="G882">
        <v>9549945</v>
      </c>
      <c r="H882" s="6">
        <v>45015.665729108798</v>
      </c>
      <c r="I882" t="str">
        <f t="shared" si="52"/>
        <v>Long Term</v>
      </c>
      <c r="J882">
        <f t="shared" si="53"/>
        <v>9402114</v>
      </c>
      <c r="K882">
        <f t="shared" si="54"/>
        <v>0.1</v>
      </c>
      <c r="L882">
        <f t="shared" si="55"/>
        <v>940211.4</v>
      </c>
    </row>
    <row r="883" spans="1:12" x14ac:dyDescent="0.25">
      <c r="A883">
        <v>1882</v>
      </c>
      <c r="B883" t="s">
        <v>1131</v>
      </c>
      <c r="C883">
        <v>58134</v>
      </c>
      <c r="D883">
        <v>7.93</v>
      </c>
      <c r="E883" s="2">
        <v>44284.578055555547</v>
      </c>
      <c r="F883" t="s">
        <v>12886</v>
      </c>
      <c r="G883">
        <v>9274839</v>
      </c>
      <c r="H883" s="6">
        <v>45015.665729108798</v>
      </c>
      <c r="I883" t="str">
        <f t="shared" si="52"/>
        <v>Long Term</v>
      </c>
      <c r="J883">
        <f t="shared" si="53"/>
        <v>9216705</v>
      </c>
      <c r="K883">
        <f t="shared" si="54"/>
        <v>0.1</v>
      </c>
      <c r="L883">
        <f t="shared" si="55"/>
        <v>921670.5</v>
      </c>
    </row>
    <row r="884" spans="1:12" x14ac:dyDescent="0.25">
      <c r="A884">
        <v>1883</v>
      </c>
      <c r="B884" t="s">
        <v>523</v>
      </c>
      <c r="C884">
        <v>899875</v>
      </c>
      <c r="D884">
        <v>7.74</v>
      </c>
      <c r="E884" s="2">
        <v>44515.153148148151</v>
      </c>
      <c r="F884" t="s">
        <v>12888</v>
      </c>
      <c r="G884">
        <v>7153661</v>
      </c>
      <c r="H884" s="6">
        <v>45015.665729108798</v>
      </c>
      <c r="I884" t="str">
        <f t="shared" si="52"/>
        <v>Long Term</v>
      </c>
      <c r="J884">
        <f t="shared" si="53"/>
        <v>6253786</v>
      </c>
      <c r="K884">
        <f t="shared" si="54"/>
        <v>0.1</v>
      </c>
      <c r="L884">
        <f t="shared" si="55"/>
        <v>625378.6</v>
      </c>
    </row>
    <row r="885" spans="1:12" x14ac:dyDescent="0.25">
      <c r="A885">
        <v>1884</v>
      </c>
      <c r="B885" t="s">
        <v>541</v>
      </c>
      <c r="C885">
        <v>253356</v>
      </c>
      <c r="D885">
        <v>6.34</v>
      </c>
      <c r="E885" s="2">
        <v>44412.722627314812</v>
      </c>
      <c r="F885" t="s">
        <v>12885</v>
      </c>
      <c r="G885">
        <v>470080</v>
      </c>
      <c r="H885" s="6">
        <v>45015.665729108798</v>
      </c>
      <c r="I885" t="str">
        <f t="shared" si="52"/>
        <v>Long Term</v>
      </c>
      <c r="J885">
        <f t="shared" si="53"/>
        <v>216724</v>
      </c>
      <c r="K885">
        <f t="shared" si="54"/>
        <v>0.1</v>
      </c>
      <c r="L885">
        <f t="shared" si="55"/>
        <v>21672.400000000001</v>
      </c>
    </row>
    <row r="886" spans="1:12" x14ac:dyDescent="0.25">
      <c r="A886">
        <v>1885</v>
      </c>
      <c r="B886" t="s">
        <v>914</v>
      </c>
      <c r="C886">
        <v>66481</v>
      </c>
      <c r="D886">
        <v>5.9</v>
      </c>
      <c r="E886" s="2">
        <v>43687.758761574078</v>
      </c>
      <c r="F886" t="s">
        <v>12888</v>
      </c>
      <c r="G886">
        <v>1715415</v>
      </c>
      <c r="H886" s="6">
        <v>45015.665729108798</v>
      </c>
      <c r="I886" t="str">
        <f t="shared" si="52"/>
        <v>Long Term</v>
      </c>
      <c r="J886">
        <f t="shared" si="53"/>
        <v>1648934</v>
      </c>
      <c r="K886">
        <f t="shared" si="54"/>
        <v>0.1</v>
      </c>
      <c r="L886">
        <f t="shared" si="55"/>
        <v>164893.40000000002</v>
      </c>
    </row>
    <row r="887" spans="1:12" x14ac:dyDescent="0.25">
      <c r="A887">
        <v>1886</v>
      </c>
      <c r="B887" t="s">
        <v>585</v>
      </c>
      <c r="C887">
        <v>230225</v>
      </c>
      <c r="D887">
        <v>8.26</v>
      </c>
      <c r="E887" s="2">
        <v>44388.142650462964</v>
      </c>
      <c r="F887" t="s">
        <v>12883</v>
      </c>
      <c r="G887">
        <v>649440</v>
      </c>
      <c r="H887" s="6">
        <v>45015.665729108798</v>
      </c>
      <c r="I887" t="str">
        <f t="shared" si="52"/>
        <v>Long Term</v>
      </c>
      <c r="J887">
        <f t="shared" si="53"/>
        <v>419215</v>
      </c>
      <c r="K887">
        <f t="shared" si="54"/>
        <v>0.1</v>
      </c>
      <c r="L887">
        <f t="shared" si="55"/>
        <v>41921.5</v>
      </c>
    </row>
    <row r="888" spans="1:12" x14ac:dyDescent="0.25">
      <c r="A888">
        <v>1887</v>
      </c>
      <c r="B888" t="s">
        <v>890</v>
      </c>
      <c r="C888">
        <v>320256</v>
      </c>
      <c r="D888">
        <v>8.77</v>
      </c>
      <c r="E888" s="2">
        <v>44740.243171296293</v>
      </c>
      <c r="F888" t="s">
        <v>12888</v>
      </c>
      <c r="G888">
        <v>2587870</v>
      </c>
      <c r="H888" s="6">
        <v>45015.665729108798</v>
      </c>
      <c r="I888" t="str">
        <f t="shared" si="52"/>
        <v>Short Term</v>
      </c>
      <c r="J888">
        <f t="shared" si="53"/>
        <v>2267614</v>
      </c>
      <c r="K888">
        <f t="shared" si="54"/>
        <v>0.15</v>
      </c>
      <c r="L888">
        <f t="shared" si="55"/>
        <v>340142.1</v>
      </c>
    </row>
    <row r="889" spans="1:12" x14ac:dyDescent="0.25">
      <c r="A889">
        <v>1888</v>
      </c>
      <c r="B889" t="s">
        <v>1139</v>
      </c>
      <c r="C889">
        <v>703665</v>
      </c>
      <c r="D889">
        <v>6.98</v>
      </c>
      <c r="E889" s="2">
        <v>44401.192407407398</v>
      </c>
      <c r="F889" t="s">
        <v>12887</v>
      </c>
      <c r="G889">
        <v>2050419</v>
      </c>
      <c r="H889" s="6">
        <v>45015.665729108798</v>
      </c>
      <c r="I889" t="str">
        <f t="shared" si="52"/>
        <v>Long Term</v>
      </c>
      <c r="J889">
        <f t="shared" si="53"/>
        <v>1346754</v>
      </c>
      <c r="K889">
        <f t="shared" si="54"/>
        <v>0.1</v>
      </c>
      <c r="L889">
        <f t="shared" si="55"/>
        <v>134675.4</v>
      </c>
    </row>
    <row r="890" spans="1:12" x14ac:dyDescent="0.25">
      <c r="A890">
        <v>1889</v>
      </c>
      <c r="B890" t="s">
        <v>835</v>
      </c>
      <c r="C890">
        <v>797138</v>
      </c>
      <c r="D890">
        <v>6.26</v>
      </c>
      <c r="E890" s="2">
        <v>43653.03224537037</v>
      </c>
      <c r="F890" t="s">
        <v>12888</v>
      </c>
      <c r="G890">
        <v>8548788</v>
      </c>
      <c r="H890" s="6">
        <v>45015.665729108798</v>
      </c>
      <c r="I890" t="str">
        <f t="shared" si="52"/>
        <v>Long Term</v>
      </c>
      <c r="J890">
        <f t="shared" si="53"/>
        <v>7751650</v>
      </c>
      <c r="K890">
        <f t="shared" si="54"/>
        <v>0.1</v>
      </c>
      <c r="L890">
        <f t="shared" si="55"/>
        <v>775165</v>
      </c>
    </row>
    <row r="891" spans="1:12" x14ac:dyDescent="0.25">
      <c r="A891">
        <v>1890</v>
      </c>
      <c r="B891" t="s">
        <v>1197</v>
      </c>
      <c r="C891">
        <v>640000</v>
      </c>
      <c r="D891">
        <v>5.73</v>
      </c>
      <c r="E891" s="2">
        <v>44079.547662037039</v>
      </c>
      <c r="F891" t="s">
        <v>12884</v>
      </c>
      <c r="G891">
        <v>2256671</v>
      </c>
      <c r="H891" s="6">
        <v>45015.665729108798</v>
      </c>
      <c r="I891" t="str">
        <f t="shared" si="52"/>
        <v>Long Term</v>
      </c>
      <c r="J891">
        <f t="shared" si="53"/>
        <v>1616671</v>
      </c>
      <c r="K891">
        <f t="shared" si="54"/>
        <v>0.1</v>
      </c>
      <c r="L891">
        <f t="shared" si="55"/>
        <v>161667.1</v>
      </c>
    </row>
    <row r="892" spans="1:12" x14ac:dyDescent="0.25">
      <c r="A892">
        <v>1891</v>
      </c>
      <c r="B892" t="s">
        <v>709</v>
      </c>
      <c r="C892">
        <v>519402</v>
      </c>
      <c r="D892">
        <v>5.47</v>
      </c>
      <c r="E892" s="2">
        <v>44024.75712962963</v>
      </c>
      <c r="F892" t="s">
        <v>12884</v>
      </c>
      <c r="G892">
        <v>9392153</v>
      </c>
      <c r="H892" s="6">
        <v>45015.665729108798</v>
      </c>
      <c r="I892" t="str">
        <f t="shared" si="52"/>
        <v>Long Term</v>
      </c>
      <c r="J892">
        <f t="shared" si="53"/>
        <v>8872751</v>
      </c>
      <c r="K892">
        <f t="shared" si="54"/>
        <v>0.1</v>
      </c>
      <c r="L892">
        <f t="shared" si="55"/>
        <v>887275.10000000009</v>
      </c>
    </row>
    <row r="893" spans="1:12" x14ac:dyDescent="0.25">
      <c r="A893">
        <v>1892</v>
      </c>
      <c r="B893" t="s">
        <v>97</v>
      </c>
      <c r="C893">
        <v>482925</v>
      </c>
      <c r="D893">
        <v>6.21</v>
      </c>
      <c r="E893" s="2">
        <v>43746.321979166663</v>
      </c>
      <c r="F893" t="s">
        <v>12885</v>
      </c>
      <c r="G893">
        <v>6726825</v>
      </c>
      <c r="H893" s="6">
        <v>45015.665729108798</v>
      </c>
      <c r="I893" t="str">
        <f t="shared" si="52"/>
        <v>Long Term</v>
      </c>
      <c r="J893">
        <f t="shared" si="53"/>
        <v>6243900</v>
      </c>
      <c r="K893">
        <f t="shared" si="54"/>
        <v>0.1</v>
      </c>
      <c r="L893">
        <f t="shared" si="55"/>
        <v>624390</v>
      </c>
    </row>
    <row r="894" spans="1:12" x14ac:dyDescent="0.25">
      <c r="A894">
        <v>1893</v>
      </c>
      <c r="B894" t="s">
        <v>60</v>
      </c>
      <c r="C894">
        <v>163572</v>
      </c>
      <c r="D894">
        <v>7.29</v>
      </c>
      <c r="E894" s="2">
        <v>44648.961388888893</v>
      </c>
      <c r="F894" t="s">
        <v>12886</v>
      </c>
      <c r="G894">
        <v>1309700</v>
      </c>
      <c r="H894" s="6">
        <v>45015.665729108798</v>
      </c>
      <c r="I894" t="str">
        <f t="shared" si="52"/>
        <v>Long Term</v>
      </c>
      <c r="J894">
        <f t="shared" si="53"/>
        <v>1146128</v>
      </c>
      <c r="K894">
        <f t="shared" si="54"/>
        <v>0.1</v>
      </c>
      <c r="L894">
        <f t="shared" si="55"/>
        <v>114612.8</v>
      </c>
    </row>
    <row r="895" spans="1:12" x14ac:dyDescent="0.25">
      <c r="A895">
        <v>1894</v>
      </c>
      <c r="B895" t="s">
        <v>205</v>
      </c>
      <c r="C895">
        <v>868993</v>
      </c>
      <c r="D895">
        <v>8.5399999999999991</v>
      </c>
      <c r="E895" s="2">
        <v>43422.64980324074</v>
      </c>
      <c r="F895" t="s">
        <v>12884</v>
      </c>
      <c r="G895">
        <v>2617373</v>
      </c>
      <c r="H895" s="6">
        <v>45015.665729108798</v>
      </c>
      <c r="I895" t="str">
        <f t="shared" si="52"/>
        <v>Long Term</v>
      </c>
      <c r="J895">
        <f t="shared" si="53"/>
        <v>1748380</v>
      </c>
      <c r="K895">
        <f t="shared" si="54"/>
        <v>0.1</v>
      </c>
      <c r="L895">
        <f t="shared" si="55"/>
        <v>174838</v>
      </c>
    </row>
    <row r="896" spans="1:12" x14ac:dyDescent="0.25">
      <c r="A896">
        <v>1895</v>
      </c>
      <c r="B896" t="s">
        <v>856</v>
      </c>
      <c r="C896">
        <v>422976</v>
      </c>
      <c r="D896">
        <v>5.78</v>
      </c>
      <c r="E896" s="2">
        <v>44884.553495370368</v>
      </c>
      <c r="F896" t="s">
        <v>12885</v>
      </c>
      <c r="G896">
        <v>9494089</v>
      </c>
      <c r="H896" s="6">
        <v>45015.665729108798</v>
      </c>
      <c r="I896" t="str">
        <f t="shared" si="52"/>
        <v>Short Term</v>
      </c>
      <c r="J896">
        <f t="shared" si="53"/>
        <v>9071113</v>
      </c>
      <c r="K896">
        <f t="shared" si="54"/>
        <v>0.15</v>
      </c>
      <c r="L896">
        <f t="shared" si="55"/>
        <v>1360666.95</v>
      </c>
    </row>
    <row r="897" spans="1:12" x14ac:dyDescent="0.25">
      <c r="A897">
        <v>1896</v>
      </c>
      <c r="B897" t="s">
        <v>283</v>
      </c>
      <c r="C897">
        <v>199969</v>
      </c>
      <c r="D897">
        <v>7.95</v>
      </c>
      <c r="E897" s="2">
        <v>44843.746481481481</v>
      </c>
      <c r="F897" t="s">
        <v>12884</v>
      </c>
      <c r="G897">
        <v>9619270</v>
      </c>
      <c r="H897" s="6">
        <v>45015.665729108798</v>
      </c>
      <c r="I897" t="str">
        <f t="shared" si="52"/>
        <v>Short Term</v>
      </c>
      <c r="J897">
        <f t="shared" si="53"/>
        <v>9419301</v>
      </c>
      <c r="K897">
        <f t="shared" si="54"/>
        <v>0.15</v>
      </c>
      <c r="L897">
        <f t="shared" si="55"/>
        <v>1412895.15</v>
      </c>
    </row>
    <row r="898" spans="1:12" x14ac:dyDescent="0.25">
      <c r="A898">
        <v>1897</v>
      </c>
      <c r="B898" t="s">
        <v>403</v>
      </c>
      <c r="C898">
        <v>206878</v>
      </c>
      <c r="D898">
        <v>8.82</v>
      </c>
      <c r="E898" s="2">
        <v>44633.554189814808</v>
      </c>
      <c r="F898" t="s">
        <v>12886</v>
      </c>
      <c r="G898">
        <v>783624</v>
      </c>
      <c r="H898" s="6">
        <v>45015.665729108798</v>
      </c>
      <c r="I898" t="str">
        <f t="shared" si="52"/>
        <v>Long Term</v>
      </c>
      <c r="J898">
        <f t="shared" si="53"/>
        <v>576746</v>
      </c>
      <c r="K898">
        <f t="shared" si="54"/>
        <v>0.1</v>
      </c>
      <c r="L898">
        <f t="shared" si="55"/>
        <v>57674.600000000006</v>
      </c>
    </row>
    <row r="899" spans="1:12" x14ac:dyDescent="0.25">
      <c r="A899">
        <v>1898</v>
      </c>
      <c r="B899" t="s">
        <v>1018</v>
      </c>
      <c r="C899">
        <v>703529</v>
      </c>
      <c r="D899">
        <v>5.53</v>
      </c>
      <c r="E899" s="2">
        <v>43784.417650462958</v>
      </c>
      <c r="F899" t="s">
        <v>12884</v>
      </c>
      <c r="G899">
        <v>3367524</v>
      </c>
      <c r="H899" s="6">
        <v>45015.665729108798</v>
      </c>
      <c r="I899" t="str">
        <f t="shared" ref="I899:I962" si="56">IF((H899-E899)&lt;=365,"Short Term","Long Term")</f>
        <v>Long Term</v>
      </c>
      <c r="J899">
        <f t="shared" ref="J899:J962" si="57">G899-C899</f>
        <v>2663995</v>
      </c>
      <c r="K899">
        <f t="shared" ref="K899:K962" si="58">IF(I899="short Term",15%,IF(I899="Long Term",IF(J899&gt;100000,10%,0),0))</f>
        <v>0.1</v>
      </c>
      <c r="L899">
        <f t="shared" ref="L899:L962" si="59">J899*K899</f>
        <v>266399.5</v>
      </c>
    </row>
    <row r="900" spans="1:12" x14ac:dyDescent="0.25">
      <c r="A900">
        <v>1899</v>
      </c>
      <c r="B900" t="s">
        <v>407</v>
      </c>
      <c r="C900">
        <v>477532</v>
      </c>
      <c r="D900">
        <v>7.18</v>
      </c>
      <c r="E900" s="2">
        <v>43432.124548611107</v>
      </c>
      <c r="F900" t="s">
        <v>12888</v>
      </c>
      <c r="G900">
        <v>6422827</v>
      </c>
      <c r="H900" s="6">
        <v>45015.665729108798</v>
      </c>
      <c r="I900" t="str">
        <f t="shared" si="56"/>
        <v>Long Term</v>
      </c>
      <c r="J900">
        <f t="shared" si="57"/>
        <v>5945295</v>
      </c>
      <c r="K900">
        <f t="shared" si="58"/>
        <v>0.1</v>
      </c>
      <c r="L900">
        <f t="shared" si="59"/>
        <v>594529.5</v>
      </c>
    </row>
    <row r="901" spans="1:12" x14ac:dyDescent="0.25">
      <c r="A901">
        <v>1900</v>
      </c>
      <c r="B901" t="s">
        <v>755</v>
      </c>
      <c r="C901">
        <v>878409</v>
      </c>
      <c r="D901">
        <v>6.48</v>
      </c>
      <c r="E901" s="2">
        <v>43692.850173611107</v>
      </c>
      <c r="F901" t="s">
        <v>12884</v>
      </c>
      <c r="G901">
        <v>7052177</v>
      </c>
      <c r="H901" s="6">
        <v>45015.665729108798</v>
      </c>
      <c r="I901" t="str">
        <f t="shared" si="56"/>
        <v>Long Term</v>
      </c>
      <c r="J901">
        <f t="shared" si="57"/>
        <v>6173768</v>
      </c>
      <c r="K901">
        <f t="shared" si="58"/>
        <v>0.1</v>
      </c>
      <c r="L901">
        <f t="shared" si="59"/>
        <v>617376.80000000005</v>
      </c>
    </row>
    <row r="902" spans="1:12" x14ac:dyDescent="0.25">
      <c r="A902">
        <v>1901</v>
      </c>
      <c r="B902" t="s">
        <v>819</v>
      </c>
      <c r="C902">
        <v>589209</v>
      </c>
      <c r="D902">
        <v>8.18</v>
      </c>
      <c r="E902" s="2">
        <v>44811.875231481477</v>
      </c>
      <c r="F902" t="s">
        <v>12888</v>
      </c>
      <c r="G902">
        <v>7455494</v>
      </c>
      <c r="H902" s="6">
        <v>45015.665729108798</v>
      </c>
      <c r="I902" t="str">
        <f t="shared" si="56"/>
        <v>Short Term</v>
      </c>
      <c r="J902">
        <f t="shared" si="57"/>
        <v>6866285</v>
      </c>
      <c r="K902">
        <f t="shared" si="58"/>
        <v>0.15</v>
      </c>
      <c r="L902">
        <f t="shared" si="59"/>
        <v>1029942.75</v>
      </c>
    </row>
    <row r="903" spans="1:12" x14ac:dyDescent="0.25">
      <c r="A903">
        <v>1902</v>
      </c>
      <c r="B903" t="s">
        <v>960</v>
      </c>
      <c r="C903">
        <v>803273</v>
      </c>
      <c r="D903">
        <v>6.49</v>
      </c>
      <c r="E903" s="2">
        <v>43705.600798611107</v>
      </c>
      <c r="F903" t="s">
        <v>12883</v>
      </c>
      <c r="G903">
        <v>2485346</v>
      </c>
      <c r="H903" s="6">
        <v>45015.665729108798</v>
      </c>
      <c r="I903" t="str">
        <f t="shared" si="56"/>
        <v>Long Term</v>
      </c>
      <c r="J903">
        <f t="shared" si="57"/>
        <v>1682073</v>
      </c>
      <c r="K903">
        <f t="shared" si="58"/>
        <v>0.1</v>
      </c>
      <c r="L903">
        <f t="shared" si="59"/>
        <v>168207.30000000002</v>
      </c>
    </row>
    <row r="904" spans="1:12" x14ac:dyDescent="0.25">
      <c r="A904">
        <v>1903</v>
      </c>
      <c r="B904" t="s">
        <v>451</v>
      </c>
      <c r="C904">
        <v>143917</v>
      </c>
      <c r="D904">
        <v>7</v>
      </c>
      <c r="E904" s="2">
        <v>44011.010381944441</v>
      </c>
      <c r="F904" t="s">
        <v>12884</v>
      </c>
      <c r="G904">
        <v>4503673</v>
      </c>
      <c r="H904" s="6">
        <v>45015.665729108798</v>
      </c>
      <c r="I904" t="str">
        <f t="shared" si="56"/>
        <v>Long Term</v>
      </c>
      <c r="J904">
        <f t="shared" si="57"/>
        <v>4359756</v>
      </c>
      <c r="K904">
        <f t="shared" si="58"/>
        <v>0.1</v>
      </c>
      <c r="L904">
        <f t="shared" si="59"/>
        <v>435975.60000000003</v>
      </c>
    </row>
    <row r="905" spans="1:12" x14ac:dyDescent="0.25">
      <c r="A905">
        <v>1904</v>
      </c>
      <c r="B905" t="s">
        <v>91</v>
      </c>
      <c r="C905">
        <v>877993</v>
      </c>
      <c r="D905">
        <v>8.3000000000000007</v>
      </c>
      <c r="E905" s="2">
        <v>44383.987916666672</v>
      </c>
      <c r="F905" t="s">
        <v>12883</v>
      </c>
      <c r="G905">
        <v>1122329</v>
      </c>
      <c r="H905" s="6">
        <v>45015.665729108798</v>
      </c>
      <c r="I905" t="str">
        <f t="shared" si="56"/>
        <v>Long Term</v>
      </c>
      <c r="J905">
        <f t="shared" si="57"/>
        <v>244336</v>
      </c>
      <c r="K905">
        <f t="shared" si="58"/>
        <v>0.1</v>
      </c>
      <c r="L905">
        <f t="shared" si="59"/>
        <v>24433.600000000002</v>
      </c>
    </row>
    <row r="906" spans="1:12" x14ac:dyDescent="0.25">
      <c r="A906">
        <v>1905</v>
      </c>
      <c r="B906" t="s">
        <v>1037</v>
      </c>
      <c r="C906">
        <v>790912</v>
      </c>
      <c r="D906">
        <v>6.86</v>
      </c>
      <c r="E906" s="2">
        <v>44596.342719907407</v>
      </c>
      <c r="F906" t="s">
        <v>12888</v>
      </c>
      <c r="G906">
        <v>6534018</v>
      </c>
      <c r="H906" s="6">
        <v>45015.665729108798</v>
      </c>
      <c r="I906" t="str">
        <f t="shared" si="56"/>
        <v>Long Term</v>
      </c>
      <c r="J906">
        <f t="shared" si="57"/>
        <v>5743106</v>
      </c>
      <c r="K906">
        <f t="shared" si="58"/>
        <v>0.1</v>
      </c>
      <c r="L906">
        <f t="shared" si="59"/>
        <v>574310.6</v>
      </c>
    </row>
    <row r="907" spans="1:12" x14ac:dyDescent="0.25">
      <c r="A907">
        <v>1906</v>
      </c>
      <c r="B907" t="s">
        <v>1873</v>
      </c>
      <c r="C907">
        <v>684557</v>
      </c>
      <c r="D907">
        <v>7.1</v>
      </c>
      <c r="E907" s="2">
        <v>44869.650879629633</v>
      </c>
      <c r="F907" t="s">
        <v>12888</v>
      </c>
      <c r="G907">
        <v>9227075</v>
      </c>
      <c r="H907" s="6">
        <v>45015.665729108798</v>
      </c>
      <c r="I907" t="str">
        <f t="shared" si="56"/>
        <v>Short Term</v>
      </c>
      <c r="J907">
        <f t="shared" si="57"/>
        <v>8542518</v>
      </c>
      <c r="K907">
        <f t="shared" si="58"/>
        <v>0.15</v>
      </c>
      <c r="L907">
        <f t="shared" si="59"/>
        <v>1281377.7</v>
      </c>
    </row>
    <row r="908" spans="1:12" x14ac:dyDescent="0.25">
      <c r="A908">
        <v>1907</v>
      </c>
      <c r="B908" t="s">
        <v>670</v>
      </c>
      <c r="C908">
        <v>657864</v>
      </c>
      <c r="D908">
        <v>8.58</v>
      </c>
      <c r="E908" s="2">
        <v>44989.45821759259</v>
      </c>
      <c r="F908" t="s">
        <v>12887</v>
      </c>
      <c r="G908">
        <v>657898</v>
      </c>
      <c r="H908" s="6">
        <v>45015.665729108798</v>
      </c>
      <c r="I908" t="str">
        <f t="shared" si="56"/>
        <v>Short Term</v>
      </c>
      <c r="J908">
        <f t="shared" si="57"/>
        <v>34</v>
      </c>
      <c r="K908">
        <f t="shared" si="58"/>
        <v>0.15</v>
      </c>
      <c r="L908">
        <f t="shared" si="59"/>
        <v>5.0999999999999996</v>
      </c>
    </row>
    <row r="909" spans="1:12" x14ac:dyDescent="0.25">
      <c r="A909">
        <v>1908</v>
      </c>
      <c r="B909" t="s">
        <v>1316</v>
      </c>
      <c r="C909">
        <v>431742</v>
      </c>
      <c r="D909">
        <v>5.66</v>
      </c>
      <c r="E909" s="2">
        <v>43597.491574074083</v>
      </c>
      <c r="F909" t="s">
        <v>12888</v>
      </c>
      <c r="G909">
        <v>1120049</v>
      </c>
      <c r="H909" s="6">
        <v>45015.665729108798</v>
      </c>
      <c r="I909" t="str">
        <f t="shared" si="56"/>
        <v>Long Term</v>
      </c>
      <c r="J909">
        <f t="shared" si="57"/>
        <v>688307</v>
      </c>
      <c r="K909">
        <f t="shared" si="58"/>
        <v>0.1</v>
      </c>
      <c r="L909">
        <f t="shared" si="59"/>
        <v>68830.7</v>
      </c>
    </row>
    <row r="910" spans="1:12" x14ac:dyDescent="0.25">
      <c r="A910">
        <v>1909</v>
      </c>
      <c r="B910" t="s">
        <v>512</v>
      </c>
      <c r="C910">
        <v>375038</v>
      </c>
      <c r="D910">
        <v>5.12</v>
      </c>
      <c r="E910" s="2">
        <v>44968.862766203703</v>
      </c>
      <c r="F910" t="s">
        <v>12885</v>
      </c>
      <c r="G910">
        <v>4650114</v>
      </c>
      <c r="H910" s="6">
        <v>45015.665729108798</v>
      </c>
      <c r="I910" t="str">
        <f t="shared" si="56"/>
        <v>Short Term</v>
      </c>
      <c r="J910">
        <f t="shared" si="57"/>
        <v>4275076</v>
      </c>
      <c r="K910">
        <f t="shared" si="58"/>
        <v>0.15</v>
      </c>
      <c r="L910">
        <f t="shared" si="59"/>
        <v>641261.4</v>
      </c>
    </row>
    <row r="911" spans="1:12" x14ac:dyDescent="0.25">
      <c r="A911">
        <v>1910</v>
      </c>
      <c r="B911" t="s">
        <v>1165</v>
      </c>
      <c r="C911">
        <v>868760</v>
      </c>
      <c r="D911">
        <v>6.95</v>
      </c>
      <c r="E911" s="2">
        <v>43467.069745370369</v>
      </c>
      <c r="F911" t="s">
        <v>12884</v>
      </c>
      <c r="G911">
        <v>2592653</v>
      </c>
      <c r="H911" s="6">
        <v>45015.665729108798</v>
      </c>
      <c r="I911" t="str">
        <f t="shared" si="56"/>
        <v>Long Term</v>
      </c>
      <c r="J911">
        <f t="shared" si="57"/>
        <v>1723893</v>
      </c>
      <c r="K911">
        <f t="shared" si="58"/>
        <v>0.1</v>
      </c>
      <c r="L911">
        <f t="shared" si="59"/>
        <v>172389.30000000002</v>
      </c>
    </row>
    <row r="912" spans="1:12" x14ac:dyDescent="0.25">
      <c r="A912">
        <v>1911</v>
      </c>
      <c r="B912" t="s">
        <v>250</v>
      </c>
      <c r="C912">
        <v>358361</v>
      </c>
      <c r="D912">
        <v>5.2</v>
      </c>
      <c r="E912" s="2">
        <v>43409.667256944442</v>
      </c>
      <c r="F912" t="s">
        <v>12886</v>
      </c>
      <c r="G912">
        <v>1533828</v>
      </c>
      <c r="H912" s="6">
        <v>45015.665729108798</v>
      </c>
      <c r="I912" t="str">
        <f t="shared" si="56"/>
        <v>Long Term</v>
      </c>
      <c r="J912">
        <f t="shared" si="57"/>
        <v>1175467</v>
      </c>
      <c r="K912">
        <f t="shared" si="58"/>
        <v>0.1</v>
      </c>
      <c r="L912">
        <f t="shared" si="59"/>
        <v>117546.70000000001</v>
      </c>
    </row>
    <row r="913" spans="1:12" x14ac:dyDescent="0.25">
      <c r="A913">
        <v>1912</v>
      </c>
      <c r="B913" t="s">
        <v>1093</v>
      </c>
      <c r="C913">
        <v>758645</v>
      </c>
      <c r="D913">
        <v>5.32</v>
      </c>
      <c r="E913" s="2">
        <v>43614.492361111108</v>
      </c>
      <c r="F913" t="s">
        <v>12888</v>
      </c>
      <c r="G913">
        <v>6436238</v>
      </c>
      <c r="H913" s="6">
        <v>45015.665729108798</v>
      </c>
      <c r="I913" t="str">
        <f t="shared" si="56"/>
        <v>Long Term</v>
      </c>
      <c r="J913">
        <f t="shared" si="57"/>
        <v>5677593</v>
      </c>
      <c r="K913">
        <f t="shared" si="58"/>
        <v>0.1</v>
      </c>
      <c r="L913">
        <f t="shared" si="59"/>
        <v>567759.30000000005</v>
      </c>
    </row>
    <row r="914" spans="1:12" x14ac:dyDescent="0.25">
      <c r="A914">
        <v>1913</v>
      </c>
      <c r="B914" t="s">
        <v>520</v>
      </c>
      <c r="C914">
        <v>536784</v>
      </c>
      <c r="D914">
        <v>6.56</v>
      </c>
      <c r="E914" s="2">
        <v>44304.491701388892</v>
      </c>
      <c r="F914" t="s">
        <v>12887</v>
      </c>
      <c r="G914">
        <v>1425953</v>
      </c>
      <c r="H914" s="6">
        <v>45015.665729108798</v>
      </c>
      <c r="I914" t="str">
        <f t="shared" si="56"/>
        <v>Long Term</v>
      </c>
      <c r="J914">
        <f t="shared" si="57"/>
        <v>889169</v>
      </c>
      <c r="K914">
        <f t="shared" si="58"/>
        <v>0.1</v>
      </c>
      <c r="L914">
        <f t="shared" si="59"/>
        <v>88916.900000000009</v>
      </c>
    </row>
    <row r="915" spans="1:12" x14ac:dyDescent="0.25">
      <c r="A915">
        <v>1914</v>
      </c>
      <c r="B915" t="s">
        <v>366</v>
      </c>
      <c r="C915">
        <v>206025</v>
      </c>
      <c r="D915">
        <v>8.59</v>
      </c>
      <c r="E915" s="2">
        <v>43889.185243055559</v>
      </c>
      <c r="F915" t="s">
        <v>12887</v>
      </c>
      <c r="G915">
        <v>9683127</v>
      </c>
      <c r="H915" s="6">
        <v>45015.665729108798</v>
      </c>
      <c r="I915" t="str">
        <f t="shared" si="56"/>
        <v>Long Term</v>
      </c>
      <c r="J915">
        <f t="shared" si="57"/>
        <v>9477102</v>
      </c>
      <c r="K915">
        <f t="shared" si="58"/>
        <v>0.1</v>
      </c>
      <c r="L915">
        <f t="shared" si="59"/>
        <v>947710.20000000007</v>
      </c>
    </row>
    <row r="916" spans="1:12" x14ac:dyDescent="0.25">
      <c r="A916">
        <v>1915</v>
      </c>
      <c r="B916" t="s">
        <v>376</v>
      </c>
      <c r="C916">
        <v>11209</v>
      </c>
      <c r="D916">
        <v>7.55</v>
      </c>
      <c r="E916" s="2">
        <v>44286.06621527778</v>
      </c>
      <c r="F916" t="s">
        <v>12883</v>
      </c>
      <c r="G916">
        <v>6433367</v>
      </c>
      <c r="H916" s="6">
        <v>45015.665729108798</v>
      </c>
      <c r="I916" t="str">
        <f t="shared" si="56"/>
        <v>Long Term</v>
      </c>
      <c r="J916">
        <f t="shared" si="57"/>
        <v>6422158</v>
      </c>
      <c r="K916">
        <f t="shared" si="58"/>
        <v>0.1</v>
      </c>
      <c r="L916">
        <f t="shared" si="59"/>
        <v>642215.80000000005</v>
      </c>
    </row>
    <row r="917" spans="1:12" x14ac:dyDescent="0.25">
      <c r="A917">
        <v>1916</v>
      </c>
      <c r="B917" t="s">
        <v>611</v>
      </c>
      <c r="C917">
        <v>718706</v>
      </c>
      <c r="D917">
        <v>6.26</v>
      </c>
      <c r="E917" s="2">
        <v>43406.236701388887</v>
      </c>
      <c r="F917" t="s">
        <v>12883</v>
      </c>
      <c r="G917">
        <v>4822561</v>
      </c>
      <c r="H917" s="6">
        <v>45015.665729108798</v>
      </c>
      <c r="I917" t="str">
        <f t="shared" si="56"/>
        <v>Long Term</v>
      </c>
      <c r="J917">
        <f t="shared" si="57"/>
        <v>4103855</v>
      </c>
      <c r="K917">
        <f t="shared" si="58"/>
        <v>0.1</v>
      </c>
      <c r="L917">
        <f t="shared" si="59"/>
        <v>410385.5</v>
      </c>
    </row>
    <row r="918" spans="1:12" x14ac:dyDescent="0.25">
      <c r="A918">
        <v>1917</v>
      </c>
      <c r="B918" t="s">
        <v>355</v>
      </c>
      <c r="C918">
        <v>278843</v>
      </c>
      <c r="D918">
        <v>7</v>
      </c>
      <c r="E918" s="2">
        <v>44587.905266203707</v>
      </c>
      <c r="F918" t="s">
        <v>12883</v>
      </c>
      <c r="G918">
        <v>4806540</v>
      </c>
      <c r="H918" s="6">
        <v>45015.665729108798</v>
      </c>
      <c r="I918" t="str">
        <f t="shared" si="56"/>
        <v>Long Term</v>
      </c>
      <c r="J918">
        <f t="shared" si="57"/>
        <v>4527697</v>
      </c>
      <c r="K918">
        <f t="shared" si="58"/>
        <v>0.1</v>
      </c>
      <c r="L918">
        <f t="shared" si="59"/>
        <v>452769.7</v>
      </c>
    </row>
    <row r="919" spans="1:12" x14ac:dyDescent="0.25">
      <c r="A919">
        <v>1918</v>
      </c>
      <c r="B919" t="s">
        <v>439</v>
      </c>
      <c r="C919">
        <v>191450</v>
      </c>
      <c r="D919">
        <v>8.11</v>
      </c>
      <c r="E919" s="2">
        <v>44155.104629629634</v>
      </c>
      <c r="F919" t="s">
        <v>12888</v>
      </c>
      <c r="G919">
        <v>3223888</v>
      </c>
      <c r="H919" s="6">
        <v>45015.665729108798</v>
      </c>
      <c r="I919" t="str">
        <f t="shared" si="56"/>
        <v>Long Term</v>
      </c>
      <c r="J919">
        <f t="shared" si="57"/>
        <v>3032438</v>
      </c>
      <c r="K919">
        <f t="shared" si="58"/>
        <v>0.1</v>
      </c>
      <c r="L919">
        <f t="shared" si="59"/>
        <v>303243.8</v>
      </c>
    </row>
    <row r="920" spans="1:12" x14ac:dyDescent="0.25">
      <c r="A920">
        <v>1919</v>
      </c>
      <c r="B920" t="s">
        <v>1109</v>
      </c>
      <c r="C920">
        <v>898874</v>
      </c>
      <c r="D920">
        <v>5.3</v>
      </c>
      <c r="E920" s="2">
        <v>43504.233923611107</v>
      </c>
      <c r="F920" t="s">
        <v>12888</v>
      </c>
      <c r="G920">
        <v>930713</v>
      </c>
      <c r="H920" s="6">
        <v>45015.665729108798</v>
      </c>
      <c r="I920" t="str">
        <f t="shared" si="56"/>
        <v>Long Term</v>
      </c>
      <c r="J920">
        <f t="shared" si="57"/>
        <v>31839</v>
      </c>
      <c r="K920">
        <f t="shared" si="58"/>
        <v>0</v>
      </c>
      <c r="L920">
        <f t="shared" si="59"/>
        <v>0</v>
      </c>
    </row>
    <row r="921" spans="1:12" x14ac:dyDescent="0.25">
      <c r="A921">
        <v>1920</v>
      </c>
      <c r="B921" t="s">
        <v>989</v>
      </c>
      <c r="C921">
        <v>27606</v>
      </c>
      <c r="D921">
        <v>5.35</v>
      </c>
      <c r="E921" s="2">
        <v>43915.771203703713</v>
      </c>
      <c r="F921" t="s">
        <v>12887</v>
      </c>
      <c r="G921">
        <v>42298</v>
      </c>
      <c r="H921" s="6">
        <v>45015.665729108798</v>
      </c>
      <c r="I921" t="str">
        <f t="shared" si="56"/>
        <v>Long Term</v>
      </c>
      <c r="J921">
        <f t="shared" si="57"/>
        <v>14692</v>
      </c>
      <c r="K921">
        <f t="shared" si="58"/>
        <v>0</v>
      </c>
      <c r="L921">
        <f t="shared" si="59"/>
        <v>0</v>
      </c>
    </row>
    <row r="922" spans="1:12" x14ac:dyDescent="0.25">
      <c r="A922">
        <v>1921</v>
      </c>
      <c r="B922" t="s">
        <v>1091</v>
      </c>
      <c r="C922">
        <v>185948</v>
      </c>
      <c r="D922">
        <v>8.57</v>
      </c>
      <c r="E922" s="2">
        <v>44864.91542824074</v>
      </c>
      <c r="F922" t="s">
        <v>12885</v>
      </c>
      <c r="G922">
        <v>3982547</v>
      </c>
      <c r="H922" s="6">
        <v>45015.665729108798</v>
      </c>
      <c r="I922" t="str">
        <f t="shared" si="56"/>
        <v>Short Term</v>
      </c>
      <c r="J922">
        <f t="shared" si="57"/>
        <v>3796599</v>
      </c>
      <c r="K922">
        <f t="shared" si="58"/>
        <v>0.15</v>
      </c>
      <c r="L922">
        <f t="shared" si="59"/>
        <v>569489.85</v>
      </c>
    </row>
    <row r="923" spans="1:12" x14ac:dyDescent="0.25">
      <c r="A923">
        <v>1922</v>
      </c>
      <c r="B923" t="s">
        <v>250</v>
      </c>
      <c r="C923">
        <v>169335</v>
      </c>
      <c r="D923">
        <v>6.22</v>
      </c>
      <c r="E923" s="2">
        <v>44592.299687500003</v>
      </c>
      <c r="F923" t="s">
        <v>12887</v>
      </c>
      <c r="G923">
        <v>1136629</v>
      </c>
      <c r="H923" s="6">
        <v>45015.665729108798</v>
      </c>
      <c r="I923" t="str">
        <f t="shared" si="56"/>
        <v>Long Term</v>
      </c>
      <c r="J923">
        <f t="shared" si="57"/>
        <v>967294</v>
      </c>
      <c r="K923">
        <f t="shared" si="58"/>
        <v>0.1</v>
      </c>
      <c r="L923">
        <f t="shared" si="59"/>
        <v>96729.400000000009</v>
      </c>
    </row>
    <row r="924" spans="1:12" x14ac:dyDescent="0.25">
      <c r="A924">
        <v>1923</v>
      </c>
      <c r="B924" t="s">
        <v>901</v>
      </c>
      <c r="C924">
        <v>184344</v>
      </c>
      <c r="D924">
        <v>6.6</v>
      </c>
      <c r="E924" s="2">
        <v>44941.935150462959</v>
      </c>
      <c r="F924" t="s">
        <v>12888</v>
      </c>
      <c r="G924">
        <v>1721605</v>
      </c>
      <c r="H924" s="6">
        <v>45015.665729108798</v>
      </c>
      <c r="I924" t="str">
        <f t="shared" si="56"/>
        <v>Short Term</v>
      </c>
      <c r="J924">
        <f t="shared" si="57"/>
        <v>1537261</v>
      </c>
      <c r="K924">
        <f t="shared" si="58"/>
        <v>0.15</v>
      </c>
      <c r="L924">
        <f t="shared" si="59"/>
        <v>230589.15</v>
      </c>
    </row>
    <row r="925" spans="1:12" x14ac:dyDescent="0.25">
      <c r="A925">
        <v>1924</v>
      </c>
      <c r="B925" t="s">
        <v>912</v>
      </c>
      <c r="C925">
        <v>320703</v>
      </c>
      <c r="D925">
        <v>8.44</v>
      </c>
      <c r="E925" s="2">
        <v>43418.592569444438</v>
      </c>
      <c r="F925" t="s">
        <v>12886</v>
      </c>
      <c r="G925">
        <v>2521251</v>
      </c>
      <c r="H925" s="6">
        <v>45015.665729108798</v>
      </c>
      <c r="I925" t="str">
        <f t="shared" si="56"/>
        <v>Long Term</v>
      </c>
      <c r="J925">
        <f t="shared" si="57"/>
        <v>2200548</v>
      </c>
      <c r="K925">
        <f t="shared" si="58"/>
        <v>0.1</v>
      </c>
      <c r="L925">
        <f t="shared" si="59"/>
        <v>220054.80000000002</v>
      </c>
    </row>
    <row r="926" spans="1:12" x14ac:dyDescent="0.25">
      <c r="A926">
        <v>1925</v>
      </c>
      <c r="B926" t="s">
        <v>933</v>
      </c>
      <c r="C926">
        <v>633687</v>
      </c>
      <c r="D926">
        <v>5.1100000000000003</v>
      </c>
      <c r="E926" s="2">
        <v>44391.787361111114</v>
      </c>
      <c r="F926" t="s">
        <v>12887</v>
      </c>
      <c r="G926">
        <v>9574341</v>
      </c>
      <c r="H926" s="6">
        <v>45015.665729108798</v>
      </c>
      <c r="I926" t="str">
        <f t="shared" si="56"/>
        <v>Long Term</v>
      </c>
      <c r="J926">
        <f t="shared" si="57"/>
        <v>8940654</v>
      </c>
      <c r="K926">
        <f t="shared" si="58"/>
        <v>0.1</v>
      </c>
      <c r="L926">
        <f t="shared" si="59"/>
        <v>894065.4</v>
      </c>
    </row>
    <row r="927" spans="1:12" x14ac:dyDescent="0.25">
      <c r="A927">
        <v>1926</v>
      </c>
      <c r="B927" t="s">
        <v>893</v>
      </c>
      <c r="C927">
        <v>103952</v>
      </c>
      <c r="D927">
        <v>5.35</v>
      </c>
      <c r="E927" s="2">
        <v>44893.854120370372</v>
      </c>
      <c r="F927" t="s">
        <v>12887</v>
      </c>
      <c r="G927">
        <v>704264</v>
      </c>
      <c r="H927" s="6">
        <v>45015.665729108798</v>
      </c>
      <c r="I927" t="str">
        <f t="shared" si="56"/>
        <v>Short Term</v>
      </c>
      <c r="J927">
        <f t="shared" si="57"/>
        <v>600312</v>
      </c>
      <c r="K927">
        <f t="shared" si="58"/>
        <v>0.15</v>
      </c>
      <c r="L927">
        <f t="shared" si="59"/>
        <v>90046.8</v>
      </c>
    </row>
    <row r="928" spans="1:12" x14ac:dyDescent="0.25">
      <c r="A928">
        <v>1927</v>
      </c>
      <c r="B928" t="s">
        <v>634</v>
      </c>
      <c r="C928">
        <v>322466</v>
      </c>
      <c r="D928">
        <v>7.22</v>
      </c>
      <c r="E928" s="2">
        <v>43966.674618055556</v>
      </c>
      <c r="F928" t="s">
        <v>12884</v>
      </c>
      <c r="G928">
        <v>7915359</v>
      </c>
      <c r="H928" s="6">
        <v>45015.665729108798</v>
      </c>
      <c r="I928" t="str">
        <f t="shared" si="56"/>
        <v>Long Term</v>
      </c>
      <c r="J928">
        <f t="shared" si="57"/>
        <v>7592893</v>
      </c>
      <c r="K928">
        <f t="shared" si="58"/>
        <v>0.1</v>
      </c>
      <c r="L928">
        <f t="shared" si="59"/>
        <v>759289.3</v>
      </c>
    </row>
    <row r="929" spans="1:12" x14ac:dyDescent="0.25">
      <c r="A929">
        <v>1928</v>
      </c>
      <c r="B929" t="s">
        <v>180</v>
      </c>
      <c r="C929">
        <v>361951</v>
      </c>
      <c r="D929">
        <v>8.74</v>
      </c>
      <c r="E929" s="2">
        <v>44826.398402777777</v>
      </c>
      <c r="F929" t="s">
        <v>12883</v>
      </c>
      <c r="G929">
        <v>2011263</v>
      </c>
      <c r="H929" s="6">
        <v>45015.665729108798</v>
      </c>
      <c r="I929" t="str">
        <f t="shared" si="56"/>
        <v>Short Term</v>
      </c>
      <c r="J929">
        <f t="shared" si="57"/>
        <v>1649312</v>
      </c>
      <c r="K929">
        <f t="shared" si="58"/>
        <v>0.15</v>
      </c>
      <c r="L929">
        <f t="shared" si="59"/>
        <v>247396.8</v>
      </c>
    </row>
    <row r="930" spans="1:12" x14ac:dyDescent="0.25">
      <c r="A930">
        <v>1929</v>
      </c>
      <c r="B930" t="s">
        <v>381</v>
      </c>
      <c r="C930">
        <v>470756</v>
      </c>
      <c r="D930">
        <v>5.84</v>
      </c>
      <c r="E930" s="2">
        <v>44672.462824074071</v>
      </c>
      <c r="F930" t="s">
        <v>12886</v>
      </c>
      <c r="G930">
        <v>5401594</v>
      </c>
      <c r="H930" s="6">
        <v>45015.665729108798</v>
      </c>
      <c r="I930" t="str">
        <f t="shared" si="56"/>
        <v>Short Term</v>
      </c>
      <c r="J930">
        <f t="shared" si="57"/>
        <v>4930838</v>
      </c>
      <c r="K930">
        <f t="shared" si="58"/>
        <v>0.15</v>
      </c>
      <c r="L930">
        <f t="shared" si="59"/>
        <v>739625.7</v>
      </c>
    </row>
    <row r="931" spans="1:12" x14ac:dyDescent="0.25">
      <c r="A931">
        <v>1930</v>
      </c>
      <c r="B931" t="s">
        <v>1115</v>
      </c>
      <c r="C931">
        <v>761763</v>
      </c>
      <c r="D931">
        <v>6.24</v>
      </c>
      <c r="E931" s="2">
        <v>43399.657083333332</v>
      </c>
      <c r="F931" t="s">
        <v>12883</v>
      </c>
      <c r="G931">
        <v>9327471</v>
      </c>
      <c r="H931" s="6">
        <v>45015.665729108798</v>
      </c>
      <c r="I931" t="str">
        <f t="shared" si="56"/>
        <v>Long Term</v>
      </c>
      <c r="J931">
        <f t="shared" si="57"/>
        <v>8565708</v>
      </c>
      <c r="K931">
        <f t="shared" si="58"/>
        <v>0.1</v>
      </c>
      <c r="L931">
        <f t="shared" si="59"/>
        <v>856570.8</v>
      </c>
    </row>
    <row r="932" spans="1:12" x14ac:dyDescent="0.25">
      <c r="A932">
        <v>1931</v>
      </c>
      <c r="B932" t="s">
        <v>911</v>
      </c>
      <c r="C932">
        <v>909079</v>
      </c>
      <c r="D932">
        <v>7.59</v>
      </c>
      <c r="E932" s="2">
        <v>44461.442754629628</v>
      </c>
      <c r="F932" t="s">
        <v>12886</v>
      </c>
      <c r="G932">
        <v>4264288</v>
      </c>
      <c r="H932" s="6">
        <v>45015.665729108798</v>
      </c>
      <c r="I932" t="str">
        <f t="shared" si="56"/>
        <v>Long Term</v>
      </c>
      <c r="J932">
        <f t="shared" si="57"/>
        <v>3355209</v>
      </c>
      <c r="K932">
        <f t="shared" si="58"/>
        <v>0.1</v>
      </c>
      <c r="L932">
        <f t="shared" si="59"/>
        <v>335520.90000000002</v>
      </c>
    </row>
    <row r="933" spans="1:12" x14ac:dyDescent="0.25">
      <c r="A933">
        <v>1932</v>
      </c>
      <c r="B933" t="s">
        <v>165</v>
      </c>
      <c r="C933">
        <v>952960</v>
      </c>
      <c r="D933">
        <v>7.26</v>
      </c>
      <c r="E933" s="2">
        <v>44703.231423611112</v>
      </c>
      <c r="F933" t="s">
        <v>12884</v>
      </c>
      <c r="G933">
        <v>952966</v>
      </c>
      <c r="H933" s="6">
        <v>45015.665729108798</v>
      </c>
      <c r="I933" t="str">
        <f t="shared" si="56"/>
        <v>Short Term</v>
      </c>
      <c r="J933">
        <f t="shared" si="57"/>
        <v>6</v>
      </c>
      <c r="K933">
        <f t="shared" si="58"/>
        <v>0.15</v>
      </c>
      <c r="L933">
        <f t="shared" si="59"/>
        <v>0.89999999999999991</v>
      </c>
    </row>
    <row r="934" spans="1:12" x14ac:dyDescent="0.25">
      <c r="A934">
        <v>1933</v>
      </c>
      <c r="B934" t="s">
        <v>1105</v>
      </c>
      <c r="C934">
        <v>648156</v>
      </c>
      <c r="D934">
        <v>8.7799999999999994</v>
      </c>
      <c r="E934" s="2">
        <v>43864.767534722218</v>
      </c>
      <c r="F934" t="s">
        <v>12884</v>
      </c>
      <c r="G934">
        <v>3951571</v>
      </c>
      <c r="H934" s="6">
        <v>45015.665729108798</v>
      </c>
      <c r="I934" t="str">
        <f t="shared" si="56"/>
        <v>Long Term</v>
      </c>
      <c r="J934">
        <f t="shared" si="57"/>
        <v>3303415</v>
      </c>
      <c r="K934">
        <f t="shared" si="58"/>
        <v>0.1</v>
      </c>
      <c r="L934">
        <f t="shared" si="59"/>
        <v>330341.5</v>
      </c>
    </row>
    <row r="935" spans="1:12" x14ac:dyDescent="0.25">
      <c r="A935">
        <v>1934</v>
      </c>
      <c r="B935" t="s">
        <v>781</v>
      </c>
      <c r="C935">
        <v>311860</v>
      </c>
      <c r="D935">
        <v>5.22</v>
      </c>
      <c r="E935" s="2">
        <v>44208.811574074083</v>
      </c>
      <c r="F935" t="s">
        <v>12884</v>
      </c>
      <c r="G935">
        <v>3557791</v>
      </c>
      <c r="H935" s="6">
        <v>45015.665729108798</v>
      </c>
      <c r="I935" t="str">
        <f t="shared" si="56"/>
        <v>Long Term</v>
      </c>
      <c r="J935">
        <f t="shared" si="57"/>
        <v>3245931</v>
      </c>
      <c r="K935">
        <f t="shared" si="58"/>
        <v>0.1</v>
      </c>
      <c r="L935">
        <f t="shared" si="59"/>
        <v>324593.10000000003</v>
      </c>
    </row>
    <row r="936" spans="1:12" x14ac:dyDescent="0.25">
      <c r="A936">
        <v>1935</v>
      </c>
      <c r="B936" t="s">
        <v>739</v>
      </c>
      <c r="C936">
        <v>933624</v>
      </c>
      <c r="D936">
        <v>8.6999999999999993</v>
      </c>
      <c r="E936" s="2">
        <v>43966.923657407409</v>
      </c>
      <c r="F936" t="s">
        <v>12883</v>
      </c>
      <c r="G936">
        <v>7771807</v>
      </c>
      <c r="H936" s="6">
        <v>45015.665729108798</v>
      </c>
      <c r="I936" t="str">
        <f t="shared" si="56"/>
        <v>Long Term</v>
      </c>
      <c r="J936">
        <f t="shared" si="57"/>
        <v>6838183</v>
      </c>
      <c r="K936">
        <f t="shared" si="58"/>
        <v>0.1</v>
      </c>
      <c r="L936">
        <f t="shared" si="59"/>
        <v>683818.3</v>
      </c>
    </row>
    <row r="937" spans="1:12" x14ac:dyDescent="0.25">
      <c r="A937">
        <v>1936</v>
      </c>
      <c r="B937" t="s">
        <v>1254</v>
      </c>
      <c r="C937">
        <v>728100</v>
      </c>
      <c r="D937">
        <v>5.13</v>
      </c>
      <c r="E937" s="2">
        <v>44999.864293981482</v>
      </c>
      <c r="F937" t="s">
        <v>12886</v>
      </c>
      <c r="G937">
        <v>6365438</v>
      </c>
      <c r="H937" s="6">
        <v>45015.665729108798</v>
      </c>
      <c r="I937" t="str">
        <f t="shared" si="56"/>
        <v>Short Term</v>
      </c>
      <c r="J937">
        <f t="shared" si="57"/>
        <v>5637338</v>
      </c>
      <c r="K937">
        <f t="shared" si="58"/>
        <v>0.15</v>
      </c>
      <c r="L937">
        <f t="shared" si="59"/>
        <v>845600.7</v>
      </c>
    </row>
    <row r="938" spans="1:12" x14ac:dyDescent="0.25">
      <c r="A938">
        <v>1937</v>
      </c>
      <c r="B938" t="s">
        <v>848</v>
      </c>
      <c r="C938">
        <v>631451</v>
      </c>
      <c r="D938">
        <v>6.57</v>
      </c>
      <c r="E938" s="2">
        <v>44928.396608796298</v>
      </c>
      <c r="F938" t="s">
        <v>12888</v>
      </c>
      <c r="G938">
        <v>7562380</v>
      </c>
      <c r="H938" s="6">
        <v>45015.665729108798</v>
      </c>
      <c r="I938" t="str">
        <f t="shared" si="56"/>
        <v>Short Term</v>
      </c>
      <c r="J938">
        <f t="shared" si="57"/>
        <v>6930929</v>
      </c>
      <c r="K938">
        <f t="shared" si="58"/>
        <v>0.15</v>
      </c>
      <c r="L938">
        <f t="shared" si="59"/>
        <v>1039639.35</v>
      </c>
    </row>
    <row r="939" spans="1:12" x14ac:dyDescent="0.25">
      <c r="A939">
        <v>1938</v>
      </c>
      <c r="B939" t="s">
        <v>1258</v>
      </c>
      <c r="C939">
        <v>390970</v>
      </c>
      <c r="D939">
        <v>5.8</v>
      </c>
      <c r="E939" s="2">
        <v>43579.141365740739</v>
      </c>
      <c r="F939" t="s">
        <v>12883</v>
      </c>
      <c r="G939">
        <v>7066466</v>
      </c>
      <c r="H939" s="6">
        <v>45015.665729108798</v>
      </c>
      <c r="I939" t="str">
        <f t="shared" si="56"/>
        <v>Long Term</v>
      </c>
      <c r="J939">
        <f t="shared" si="57"/>
        <v>6675496</v>
      </c>
      <c r="K939">
        <f t="shared" si="58"/>
        <v>0.1</v>
      </c>
      <c r="L939">
        <f t="shared" si="59"/>
        <v>667549.60000000009</v>
      </c>
    </row>
    <row r="940" spans="1:12" x14ac:dyDescent="0.25">
      <c r="A940">
        <v>1939</v>
      </c>
      <c r="B940" t="s">
        <v>1059</v>
      </c>
      <c r="C940">
        <v>99534</v>
      </c>
      <c r="D940">
        <v>8.51</v>
      </c>
      <c r="E940" s="2">
        <v>43822.777581018519</v>
      </c>
      <c r="F940" t="s">
        <v>12884</v>
      </c>
      <c r="G940">
        <v>1492549</v>
      </c>
      <c r="H940" s="6">
        <v>45015.665729108798</v>
      </c>
      <c r="I940" t="str">
        <f t="shared" si="56"/>
        <v>Long Term</v>
      </c>
      <c r="J940">
        <f t="shared" si="57"/>
        <v>1393015</v>
      </c>
      <c r="K940">
        <f t="shared" si="58"/>
        <v>0.1</v>
      </c>
      <c r="L940">
        <f t="shared" si="59"/>
        <v>139301.5</v>
      </c>
    </row>
    <row r="941" spans="1:12" x14ac:dyDescent="0.25">
      <c r="A941">
        <v>1940</v>
      </c>
      <c r="B941" t="s">
        <v>664</v>
      </c>
      <c r="C941">
        <v>98919</v>
      </c>
      <c r="D941">
        <v>8.1999999999999993</v>
      </c>
      <c r="E941" s="2">
        <v>43566.662719907406</v>
      </c>
      <c r="F941" t="s">
        <v>12888</v>
      </c>
      <c r="G941">
        <v>5101734</v>
      </c>
      <c r="H941" s="6">
        <v>45015.665729108798</v>
      </c>
      <c r="I941" t="str">
        <f t="shared" si="56"/>
        <v>Long Term</v>
      </c>
      <c r="J941">
        <f t="shared" si="57"/>
        <v>5002815</v>
      </c>
      <c r="K941">
        <f t="shared" si="58"/>
        <v>0.1</v>
      </c>
      <c r="L941">
        <f t="shared" si="59"/>
        <v>500281.5</v>
      </c>
    </row>
    <row r="942" spans="1:12" x14ac:dyDescent="0.25">
      <c r="A942">
        <v>1941</v>
      </c>
      <c r="B942" t="s">
        <v>2516</v>
      </c>
      <c r="C942">
        <v>989049</v>
      </c>
      <c r="D942">
        <v>7.9</v>
      </c>
      <c r="E942" s="2">
        <v>44954.090856481482</v>
      </c>
      <c r="F942" t="s">
        <v>12884</v>
      </c>
      <c r="G942">
        <v>6980702</v>
      </c>
      <c r="H942" s="6">
        <v>45015.665729108798</v>
      </c>
      <c r="I942" t="str">
        <f t="shared" si="56"/>
        <v>Short Term</v>
      </c>
      <c r="J942">
        <f t="shared" si="57"/>
        <v>5991653</v>
      </c>
      <c r="K942">
        <f t="shared" si="58"/>
        <v>0.15</v>
      </c>
      <c r="L942">
        <f t="shared" si="59"/>
        <v>898747.95</v>
      </c>
    </row>
    <row r="943" spans="1:12" x14ac:dyDescent="0.25">
      <c r="A943">
        <v>1942</v>
      </c>
      <c r="B943" t="s">
        <v>1449</v>
      </c>
      <c r="C943">
        <v>802169</v>
      </c>
      <c r="D943">
        <v>5.28</v>
      </c>
      <c r="E943" s="2">
        <v>44145.669872685183</v>
      </c>
      <c r="F943" t="s">
        <v>12886</v>
      </c>
      <c r="G943">
        <v>802197</v>
      </c>
      <c r="H943" s="6">
        <v>45015.665729108798</v>
      </c>
      <c r="I943" t="str">
        <f t="shared" si="56"/>
        <v>Long Term</v>
      </c>
      <c r="J943">
        <f t="shared" si="57"/>
        <v>28</v>
      </c>
      <c r="K943">
        <f t="shared" si="58"/>
        <v>0</v>
      </c>
      <c r="L943">
        <f t="shared" si="59"/>
        <v>0</v>
      </c>
    </row>
    <row r="944" spans="1:12" x14ac:dyDescent="0.25">
      <c r="A944">
        <v>1943</v>
      </c>
      <c r="B944" t="s">
        <v>358</v>
      </c>
      <c r="C944">
        <v>723101</v>
      </c>
      <c r="D944">
        <v>6.22</v>
      </c>
      <c r="E944" s="2">
        <v>44214.988275462973</v>
      </c>
      <c r="F944" t="s">
        <v>12883</v>
      </c>
      <c r="G944">
        <v>6847944</v>
      </c>
      <c r="H944" s="6">
        <v>45015.665729108798</v>
      </c>
      <c r="I944" t="str">
        <f t="shared" si="56"/>
        <v>Long Term</v>
      </c>
      <c r="J944">
        <f t="shared" si="57"/>
        <v>6124843</v>
      </c>
      <c r="K944">
        <f t="shared" si="58"/>
        <v>0.1</v>
      </c>
      <c r="L944">
        <f t="shared" si="59"/>
        <v>612484.30000000005</v>
      </c>
    </row>
    <row r="945" spans="1:12" x14ac:dyDescent="0.25">
      <c r="A945">
        <v>1944</v>
      </c>
      <c r="B945" t="s">
        <v>1062</v>
      </c>
      <c r="C945">
        <v>509732</v>
      </c>
      <c r="D945">
        <v>7.81</v>
      </c>
      <c r="E945" s="2">
        <v>43691.944305555553</v>
      </c>
      <c r="F945" t="s">
        <v>12887</v>
      </c>
      <c r="G945">
        <v>7560964</v>
      </c>
      <c r="H945" s="6">
        <v>45015.665729108798</v>
      </c>
      <c r="I945" t="str">
        <f t="shared" si="56"/>
        <v>Long Term</v>
      </c>
      <c r="J945">
        <f t="shared" si="57"/>
        <v>7051232</v>
      </c>
      <c r="K945">
        <f t="shared" si="58"/>
        <v>0.1</v>
      </c>
      <c r="L945">
        <f t="shared" si="59"/>
        <v>705123.20000000007</v>
      </c>
    </row>
    <row r="946" spans="1:12" x14ac:dyDescent="0.25">
      <c r="A946">
        <v>1945</v>
      </c>
      <c r="B946" t="s">
        <v>340</v>
      </c>
      <c r="C946">
        <v>952704</v>
      </c>
      <c r="D946">
        <v>5.28</v>
      </c>
      <c r="E946" s="2">
        <v>44983.680081018523</v>
      </c>
      <c r="F946" t="s">
        <v>12884</v>
      </c>
      <c r="G946">
        <v>4535180</v>
      </c>
      <c r="H946" s="6">
        <v>45015.665729108798</v>
      </c>
      <c r="I946" t="str">
        <f t="shared" si="56"/>
        <v>Short Term</v>
      </c>
      <c r="J946">
        <f t="shared" si="57"/>
        <v>3582476</v>
      </c>
      <c r="K946">
        <f t="shared" si="58"/>
        <v>0.15</v>
      </c>
      <c r="L946">
        <f t="shared" si="59"/>
        <v>537371.4</v>
      </c>
    </row>
    <row r="947" spans="1:12" x14ac:dyDescent="0.25">
      <c r="A947">
        <v>1946</v>
      </c>
      <c r="B947" t="s">
        <v>1703</v>
      </c>
      <c r="C947">
        <v>63626</v>
      </c>
      <c r="D947">
        <v>5.44</v>
      </c>
      <c r="E947" s="2">
        <v>43961.249861111108</v>
      </c>
      <c r="F947" t="s">
        <v>12885</v>
      </c>
      <c r="G947">
        <v>1744964</v>
      </c>
      <c r="H947" s="6">
        <v>45015.665729108798</v>
      </c>
      <c r="I947" t="str">
        <f t="shared" si="56"/>
        <v>Long Term</v>
      </c>
      <c r="J947">
        <f t="shared" si="57"/>
        <v>1681338</v>
      </c>
      <c r="K947">
        <f t="shared" si="58"/>
        <v>0.1</v>
      </c>
      <c r="L947">
        <f t="shared" si="59"/>
        <v>168133.80000000002</v>
      </c>
    </row>
    <row r="948" spans="1:12" x14ac:dyDescent="0.25">
      <c r="A948">
        <v>1947</v>
      </c>
      <c r="B948" t="s">
        <v>220</v>
      </c>
      <c r="C948">
        <v>28348</v>
      </c>
      <c r="D948">
        <v>5.73</v>
      </c>
      <c r="E948" s="2">
        <v>43446.305312500001</v>
      </c>
      <c r="F948" t="s">
        <v>12885</v>
      </c>
      <c r="G948">
        <v>3453534</v>
      </c>
      <c r="H948" s="6">
        <v>45015.665729108798</v>
      </c>
      <c r="I948" t="str">
        <f t="shared" si="56"/>
        <v>Long Term</v>
      </c>
      <c r="J948">
        <f t="shared" si="57"/>
        <v>3425186</v>
      </c>
      <c r="K948">
        <f t="shared" si="58"/>
        <v>0.1</v>
      </c>
      <c r="L948">
        <f t="shared" si="59"/>
        <v>342518.60000000003</v>
      </c>
    </row>
    <row r="949" spans="1:12" x14ac:dyDescent="0.25">
      <c r="A949">
        <v>1948</v>
      </c>
      <c r="B949" t="s">
        <v>135</v>
      </c>
      <c r="C949">
        <v>743479</v>
      </c>
      <c r="D949">
        <v>5.64</v>
      </c>
      <c r="E949" s="2">
        <v>44521.598495370366</v>
      </c>
      <c r="F949" t="s">
        <v>12885</v>
      </c>
      <c r="G949">
        <v>8923206</v>
      </c>
      <c r="H949" s="6">
        <v>45015.665729108798</v>
      </c>
      <c r="I949" t="str">
        <f t="shared" si="56"/>
        <v>Long Term</v>
      </c>
      <c r="J949">
        <f t="shared" si="57"/>
        <v>8179727</v>
      </c>
      <c r="K949">
        <f t="shared" si="58"/>
        <v>0.1</v>
      </c>
      <c r="L949">
        <f t="shared" si="59"/>
        <v>817972.70000000007</v>
      </c>
    </row>
    <row r="950" spans="1:12" x14ac:dyDescent="0.25">
      <c r="A950">
        <v>1949</v>
      </c>
      <c r="B950" t="s">
        <v>992</v>
      </c>
      <c r="C950">
        <v>658441</v>
      </c>
      <c r="D950">
        <v>8.15</v>
      </c>
      <c r="E950" s="2">
        <v>44643.398379629631</v>
      </c>
      <c r="F950" t="s">
        <v>12887</v>
      </c>
      <c r="G950">
        <v>8723822</v>
      </c>
      <c r="H950" s="6">
        <v>45015.665729108798</v>
      </c>
      <c r="I950" t="str">
        <f t="shared" si="56"/>
        <v>Long Term</v>
      </c>
      <c r="J950">
        <f t="shared" si="57"/>
        <v>8065381</v>
      </c>
      <c r="K950">
        <f t="shared" si="58"/>
        <v>0.1</v>
      </c>
      <c r="L950">
        <f t="shared" si="59"/>
        <v>806538.10000000009</v>
      </c>
    </row>
    <row r="951" spans="1:12" x14ac:dyDescent="0.25">
      <c r="A951">
        <v>1950</v>
      </c>
      <c r="B951" t="s">
        <v>51</v>
      </c>
      <c r="C951">
        <v>546249</v>
      </c>
      <c r="D951">
        <v>7.34</v>
      </c>
      <c r="E951" s="2">
        <v>44039.086087962962</v>
      </c>
      <c r="F951" t="s">
        <v>12885</v>
      </c>
      <c r="G951">
        <v>2577422</v>
      </c>
      <c r="H951" s="6">
        <v>45015.665729108798</v>
      </c>
      <c r="I951" t="str">
        <f t="shared" si="56"/>
        <v>Long Term</v>
      </c>
      <c r="J951">
        <f t="shared" si="57"/>
        <v>2031173</v>
      </c>
      <c r="K951">
        <f t="shared" si="58"/>
        <v>0.1</v>
      </c>
      <c r="L951">
        <f t="shared" si="59"/>
        <v>203117.30000000002</v>
      </c>
    </row>
    <row r="952" spans="1:12" x14ac:dyDescent="0.25">
      <c r="A952">
        <v>1951</v>
      </c>
      <c r="B952" t="s">
        <v>514</v>
      </c>
      <c r="C952">
        <v>282483</v>
      </c>
      <c r="D952">
        <v>8.49</v>
      </c>
      <c r="E952" s="2">
        <v>43773.91479166667</v>
      </c>
      <c r="F952" t="s">
        <v>12886</v>
      </c>
      <c r="G952">
        <v>9754699</v>
      </c>
      <c r="H952" s="6">
        <v>45015.665729108798</v>
      </c>
      <c r="I952" t="str">
        <f t="shared" si="56"/>
        <v>Long Term</v>
      </c>
      <c r="J952">
        <f t="shared" si="57"/>
        <v>9472216</v>
      </c>
      <c r="K952">
        <f t="shared" si="58"/>
        <v>0.1</v>
      </c>
      <c r="L952">
        <f t="shared" si="59"/>
        <v>947221.60000000009</v>
      </c>
    </row>
    <row r="953" spans="1:12" x14ac:dyDescent="0.25">
      <c r="A953">
        <v>1952</v>
      </c>
      <c r="B953" t="s">
        <v>380</v>
      </c>
      <c r="C953">
        <v>529454</v>
      </c>
      <c r="D953">
        <v>7.33</v>
      </c>
      <c r="E953" s="2">
        <v>44890.507164351853</v>
      </c>
      <c r="F953" t="s">
        <v>12888</v>
      </c>
      <c r="G953">
        <v>1167036</v>
      </c>
      <c r="H953" s="6">
        <v>45015.665729108798</v>
      </c>
      <c r="I953" t="str">
        <f t="shared" si="56"/>
        <v>Short Term</v>
      </c>
      <c r="J953">
        <f t="shared" si="57"/>
        <v>637582</v>
      </c>
      <c r="K953">
        <f t="shared" si="58"/>
        <v>0.15</v>
      </c>
      <c r="L953">
        <f t="shared" si="59"/>
        <v>95637.3</v>
      </c>
    </row>
    <row r="954" spans="1:12" x14ac:dyDescent="0.25">
      <c r="A954">
        <v>1953</v>
      </c>
      <c r="B954" t="s">
        <v>464</v>
      </c>
      <c r="C954">
        <v>233742</v>
      </c>
      <c r="D954">
        <v>7.11</v>
      </c>
      <c r="E954" s="2">
        <v>44330.603321759263</v>
      </c>
      <c r="F954" t="s">
        <v>12888</v>
      </c>
      <c r="G954">
        <v>4650410</v>
      </c>
      <c r="H954" s="6">
        <v>45015.665729108798</v>
      </c>
      <c r="I954" t="str">
        <f t="shared" si="56"/>
        <v>Long Term</v>
      </c>
      <c r="J954">
        <f t="shared" si="57"/>
        <v>4416668</v>
      </c>
      <c r="K954">
        <f t="shared" si="58"/>
        <v>0.1</v>
      </c>
      <c r="L954">
        <f t="shared" si="59"/>
        <v>441666.80000000005</v>
      </c>
    </row>
    <row r="955" spans="1:12" x14ac:dyDescent="0.25">
      <c r="A955">
        <v>1954</v>
      </c>
      <c r="B955" t="s">
        <v>295</v>
      </c>
      <c r="C955">
        <v>582795</v>
      </c>
      <c r="D955">
        <v>6.91</v>
      </c>
      <c r="E955" s="2">
        <v>43729.750208333331</v>
      </c>
      <c r="F955" t="s">
        <v>12888</v>
      </c>
      <c r="G955">
        <v>9352395</v>
      </c>
      <c r="H955" s="6">
        <v>45015.665729108798</v>
      </c>
      <c r="I955" t="str">
        <f t="shared" si="56"/>
        <v>Long Term</v>
      </c>
      <c r="J955">
        <f t="shared" si="57"/>
        <v>8769600</v>
      </c>
      <c r="K955">
        <f t="shared" si="58"/>
        <v>0.1</v>
      </c>
      <c r="L955">
        <f t="shared" si="59"/>
        <v>876960</v>
      </c>
    </row>
    <row r="956" spans="1:12" x14ac:dyDescent="0.25">
      <c r="A956">
        <v>1955</v>
      </c>
      <c r="B956" t="s">
        <v>1659</v>
      </c>
      <c r="C956">
        <v>144704</v>
      </c>
      <c r="D956">
        <v>8.24</v>
      </c>
      <c r="E956" s="2">
        <v>44932.003541666672</v>
      </c>
      <c r="F956" t="s">
        <v>12883</v>
      </c>
      <c r="G956">
        <v>5967677</v>
      </c>
      <c r="H956" s="6">
        <v>45015.665729108798</v>
      </c>
      <c r="I956" t="str">
        <f t="shared" si="56"/>
        <v>Short Term</v>
      </c>
      <c r="J956">
        <f t="shared" si="57"/>
        <v>5822973</v>
      </c>
      <c r="K956">
        <f t="shared" si="58"/>
        <v>0.15</v>
      </c>
      <c r="L956">
        <f t="shared" si="59"/>
        <v>873445.95</v>
      </c>
    </row>
    <row r="957" spans="1:12" x14ac:dyDescent="0.25">
      <c r="A957">
        <v>1956</v>
      </c>
      <c r="B957" t="s">
        <v>1167</v>
      </c>
      <c r="C957">
        <v>89667</v>
      </c>
      <c r="D957">
        <v>5.2</v>
      </c>
      <c r="E957" s="2">
        <v>44063.976261574076</v>
      </c>
      <c r="F957" t="s">
        <v>12885</v>
      </c>
      <c r="G957">
        <v>6614047</v>
      </c>
      <c r="H957" s="6">
        <v>45015.665729108798</v>
      </c>
      <c r="I957" t="str">
        <f t="shared" si="56"/>
        <v>Long Term</v>
      </c>
      <c r="J957">
        <f t="shared" si="57"/>
        <v>6524380</v>
      </c>
      <c r="K957">
        <f t="shared" si="58"/>
        <v>0.1</v>
      </c>
      <c r="L957">
        <f t="shared" si="59"/>
        <v>652438</v>
      </c>
    </row>
    <row r="958" spans="1:12" x14ac:dyDescent="0.25">
      <c r="A958">
        <v>1957</v>
      </c>
      <c r="B958" t="s">
        <v>677</v>
      </c>
      <c r="C958">
        <v>339509</v>
      </c>
      <c r="D958">
        <v>8.1999999999999993</v>
      </c>
      <c r="E958" s="2">
        <v>44548.97583333333</v>
      </c>
      <c r="F958" t="s">
        <v>12887</v>
      </c>
      <c r="G958">
        <v>8494479</v>
      </c>
      <c r="H958" s="6">
        <v>45015.665729108798</v>
      </c>
      <c r="I958" t="str">
        <f t="shared" si="56"/>
        <v>Long Term</v>
      </c>
      <c r="J958">
        <f t="shared" si="57"/>
        <v>8154970</v>
      </c>
      <c r="K958">
        <f t="shared" si="58"/>
        <v>0.1</v>
      </c>
      <c r="L958">
        <f t="shared" si="59"/>
        <v>815497</v>
      </c>
    </row>
    <row r="959" spans="1:12" x14ac:dyDescent="0.25">
      <c r="A959">
        <v>1958</v>
      </c>
      <c r="B959" t="s">
        <v>192</v>
      </c>
      <c r="C959">
        <v>155528</v>
      </c>
      <c r="D959">
        <v>8.2799999999999994</v>
      </c>
      <c r="E959" s="2">
        <v>43912.48027777778</v>
      </c>
      <c r="F959" t="s">
        <v>12884</v>
      </c>
      <c r="G959">
        <v>4210944</v>
      </c>
      <c r="H959" s="6">
        <v>45015.665729108798</v>
      </c>
      <c r="I959" t="str">
        <f t="shared" si="56"/>
        <v>Long Term</v>
      </c>
      <c r="J959">
        <f t="shared" si="57"/>
        <v>4055416</v>
      </c>
      <c r="K959">
        <f t="shared" si="58"/>
        <v>0.1</v>
      </c>
      <c r="L959">
        <f t="shared" si="59"/>
        <v>405541.60000000003</v>
      </c>
    </row>
    <row r="960" spans="1:12" x14ac:dyDescent="0.25">
      <c r="A960">
        <v>1959</v>
      </c>
      <c r="B960" t="s">
        <v>899</v>
      </c>
      <c r="C960">
        <v>923138</v>
      </c>
      <c r="D960">
        <v>7.97</v>
      </c>
      <c r="E960" s="2">
        <v>43918.340624999997</v>
      </c>
      <c r="F960" t="s">
        <v>12884</v>
      </c>
      <c r="G960">
        <v>3516893</v>
      </c>
      <c r="H960" s="6">
        <v>45015.665729108798</v>
      </c>
      <c r="I960" t="str">
        <f t="shared" si="56"/>
        <v>Long Term</v>
      </c>
      <c r="J960">
        <f t="shared" si="57"/>
        <v>2593755</v>
      </c>
      <c r="K960">
        <f t="shared" si="58"/>
        <v>0.1</v>
      </c>
      <c r="L960">
        <f t="shared" si="59"/>
        <v>259375.5</v>
      </c>
    </row>
    <row r="961" spans="1:12" x14ac:dyDescent="0.25">
      <c r="A961">
        <v>1960</v>
      </c>
      <c r="B961" t="s">
        <v>553</v>
      </c>
      <c r="C961">
        <v>744424</v>
      </c>
      <c r="D961">
        <v>8.1999999999999993</v>
      </c>
      <c r="E961" s="2">
        <v>43766.698472222219</v>
      </c>
      <c r="F961" t="s">
        <v>12888</v>
      </c>
      <c r="G961">
        <v>744433</v>
      </c>
      <c r="H961" s="6">
        <v>45015.665729108798</v>
      </c>
      <c r="I961" t="str">
        <f t="shared" si="56"/>
        <v>Long Term</v>
      </c>
      <c r="J961">
        <f t="shared" si="57"/>
        <v>9</v>
      </c>
      <c r="K961">
        <f t="shared" si="58"/>
        <v>0</v>
      </c>
      <c r="L961">
        <f t="shared" si="59"/>
        <v>0</v>
      </c>
    </row>
    <row r="962" spans="1:12" x14ac:dyDescent="0.25">
      <c r="A962">
        <v>1961</v>
      </c>
      <c r="B962" t="s">
        <v>320</v>
      </c>
      <c r="C962">
        <v>55323</v>
      </c>
      <c r="D962">
        <v>7.66</v>
      </c>
      <c r="E962" s="2">
        <v>44813.933680555558</v>
      </c>
      <c r="F962" t="s">
        <v>12883</v>
      </c>
      <c r="G962">
        <v>6435547</v>
      </c>
      <c r="H962" s="6">
        <v>45015.665729108798</v>
      </c>
      <c r="I962" t="str">
        <f t="shared" si="56"/>
        <v>Short Term</v>
      </c>
      <c r="J962">
        <f t="shared" si="57"/>
        <v>6380224</v>
      </c>
      <c r="K962">
        <f t="shared" si="58"/>
        <v>0.15</v>
      </c>
      <c r="L962">
        <f t="shared" si="59"/>
        <v>957033.6</v>
      </c>
    </row>
    <row r="963" spans="1:12" x14ac:dyDescent="0.25">
      <c r="A963">
        <v>1962</v>
      </c>
      <c r="B963" t="s">
        <v>876</v>
      </c>
      <c r="C963">
        <v>556835</v>
      </c>
      <c r="D963">
        <v>8.2799999999999994</v>
      </c>
      <c r="E963" s="2">
        <v>44918.625937500001</v>
      </c>
      <c r="F963" t="s">
        <v>12885</v>
      </c>
      <c r="G963">
        <v>2124613</v>
      </c>
      <c r="H963" s="6">
        <v>45015.665729108798</v>
      </c>
      <c r="I963" t="str">
        <f t="shared" ref="I963:I1026" si="60">IF((H963-E963)&lt;=365,"Short Term","Long Term")</f>
        <v>Short Term</v>
      </c>
      <c r="J963">
        <f t="shared" ref="J963:J1026" si="61">G963-C963</f>
        <v>1567778</v>
      </c>
      <c r="K963">
        <f t="shared" ref="K963:K1026" si="62">IF(I963="short Term",15%,IF(I963="Long Term",IF(J963&gt;100000,10%,0),0))</f>
        <v>0.15</v>
      </c>
      <c r="L963">
        <f t="shared" ref="L963:L1026" si="63">J963*K963</f>
        <v>235166.69999999998</v>
      </c>
    </row>
    <row r="964" spans="1:12" x14ac:dyDescent="0.25">
      <c r="A964">
        <v>1963</v>
      </c>
      <c r="B964" t="s">
        <v>476</v>
      </c>
      <c r="C964">
        <v>456322</v>
      </c>
      <c r="D964">
        <v>7.6</v>
      </c>
      <c r="E964" s="2">
        <v>44535.106944444437</v>
      </c>
      <c r="F964" t="s">
        <v>12885</v>
      </c>
      <c r="G964">
        <v>1298102</v>
      </c>
      <c r="H964" s="6">
        <v>45015.665729108798</v>
      </c>
      <c r="I964" t="str">
        <f t="shared" si="60"/>
        <v>Long Term</v>
      </c>
      <c r="J964">
        <f t="shared" si="61"/>
        <v>841780</v>
      </c>
      <c r="K964">
        <f t="shared" si="62"/>
        <v>0.1</v>
      </c>
      <c r="L964">
        <f t="shared" si="63"/>
        <v>84178</v>
      </c>
    </row>
    <row r="965" spans="1:12" x14ac:dyDescent="0.25">
      <c r="A965">
        <v>1964</v>
      </c>
      <c r="B965" t="s">
        <v>181</v>
      </c>
      <c r="C965">
        <v>319788</v>
      </c>
      <c r="D965">
        <v>5.7</v>
      </c>
      <c r="E965" s="2">
        <v>43908.754479166673</v>
      </c>
      <c r="F965" t="s">
        <v>12883</v>
      </c>
      <c r="G965">
        <v>6776751</v>
      </c>
      <c r="H965" s="6">
        <v>45015.665729108798</v>
      </c>
      <c r="I965" t="str">
        <f t="shared" si="60"/>
        <v>Long Term</v>
      </c>
      <c r="J965">
        <f t="shared" si="61"/>
        <v>6456963</v>
      </c>
      <c r="K965">
        <f t="shared" si="62"/>
        <v>0.1</v>
      </c>
      <c r="L965">
        <f t="shared" si="63"/>
        <v>645696.30000000005</v>
      </c>
    </row>
    <row r="966" spans="1:12" x14ac:dyDescent="0.25">
      <c r="A966">
        <v>1965</v>
      </c>
      <c r="B966" t="s">
        <v>488</v>
      </c>
      <c r="C966">
        <v>740934</v>
      </c>
      <c r="D966">
        <v>7.95</v>
      </c>
      <c r="E966" s="2">
        <v>43500.695138888892</v>
      </c>
      <c r="F966" t="s">
        <v>12888</v>
      </c>
      <c r="G966">
        <v>4097024</v>
      </c>
      <c r="H966" s="6">
        <v>45015.665729108798</v>
      </c>
      <c r="I966" t="str">
        <f t="shared" si="60"/>
        <v>Long Term</v>
      </c>
      <c r="J966">
        <f t="shared" si="61"/>
        <v>3356090</v>
      </c>
      <c r="K966">
        <f t="shared" si="62"/>
        <v>0.1</v>
      </c>
      <c r="L966">
        <f t="shared" si="63"/>
        <v>335609</v>
      </c>
    </row>
    <row r="967" spans="1:12" x14ac:dyDescent="0.25">
      <c r="A967">
        <v>1966</v>
      </c>
      <c r="B967" t="s">
        <v>345</v>
      </c>
      <c r="C967">
        <v>880663</v>
      </c>
      <c r="D967">
        <v>7.4</v>
      </c>
      <c r="E967" s="2">
        <v>44855.795555555553</v>
      </c>
      <c r="F967" t="s">
        <v>12887</v>
      </c>
      <c r="G967">
        <v>1139415</v>
      </c>
      <c r="H967" s="6">
        <v>45015.665729108798</v>
      </c>
      <c r="I967" t="str">
        <f t="shared" si="60"/>
        <v>Short Term</v>
      </c>
      <c r="J967">
        <f t="shared" si="61"/>
        <v>258752</v>
      </c>
      <c r="K967">
        <f t="shared" si="62"/>
        <v>0.15</v>
      </c>
      <c r="L967">
        <f t="shared" si="63"/>
        <v>38812.799999999996</v>
      </c>
    </row>
    <row r="968" spans="1:12" x14ac:dyDescent="0.25">
      <c r="A968">
        <v>1967</v>
      </c>
      <c r="B968" t="s">
        <v>419</v>
      </c>
      <c r="C968">
        <v>700155</v>
      </c>
      <c r="D968">
        <v>5.5</v>
      </c>
      <c r="E968" s="2">
        <v>44332.18922453704</v>
      </c>
      <c r="F968" t="s">
        <v>12886</v>
      </c>
      <c r="G968">
        <v>4673099</v>
      </c>
      <c r="H968" s="6">
        <v>45015.665729108798</v>
      </c>
      <c r="I968" t="str">
        <f t="shared" si="60"/>
        <v>Long Term</v>
      </c>
      <c r="J968">
        <f t="shared" si="61"/>
        <v>3972944</v>
      </c>
      <c r="K968">
        <f t="shared" si="62"/>
        <v>0.1</v>
      </c>
      <c r="L968">
        <f t="shared" si="63"/>
        <v>397294.4</v>
      </c>
    </row>
    <row r="969" spans="1:12" x14ac:dyDescent="0.25">
      <c r="A969">
        <v>1968</v>
      </c>
      <c r="B969" t="s">
        <v>444</v>
      </c>
      <c r="C969">
        <v>319893</v>
      </c>
      <c r="D969">
        <v>8.75</v>
      </c>
      <c r="E969" s="2">
        <v>44428.563530092593</v>
      </c>
      <c r="F969" t="s">
        <v>12886</v>
      </c>
      <c r="G969">
        <v>9661388</v>
      </c>
      <c r="H969" s="6">
        <v>45015.665729108798</v>
      </c>
      <c r="I969" t="str">
        <f t="shared" si="60"/>
        <v>Long Term</v>
      </c>
      <c r="J969">
        <f t="shared" si="61"/>
        <v>9341495</v>
      </c>
      <c r="K969">
        <f t="shared" si="62"/>
        <v>0.1</v>
      </c>
      <c r="L969">
        <f t="shared" si="63"/>
        <v>934149.5</v>
      </c>
    </row>
    <row r="970" spans="1:12" x14ac:dyDescent="0.25">
      <c r="A970">
        <v>1969</v>
      </c>
      <c r="B970" t="s">
        <v>2625</v>
      </c>
      <c r="C970">
        <v>473471</v>
      </c>
      <c r="D970">
        <v>5.95</v>
      </c>
      <c r="E970" s="2">
        <v>43995.823391203703</v>
      </c>
      <c r="F970" t="s">
        <v>12885</v>
      </c>
      <c r="G970">
        <v>1256431</v>
      </c>
      <c r="H970" s="6">
        <v>45015.665729108798</v>
      </c>
      <c r="I970" t="str">
        <f t="shared" si="60"/>
        <v>Long Term</v>
      </c>
      <c r="J970">
        <f t="shared" si="61"/>
        <v>782960</v>
      </c>
      <c r="K970">
        <f t="shared" si="62"/>
        <v>0.1</v>
      </c>
      <c r="L970">
        <f t="shared" si="63"/>
        <v>78296</v>
      </c>
    </row>
    <row r="971" spans="1:12" x14ac:dyDescent="0.25">
      <c r="A971">
        <v>1970</v>
      </c>
      <c r="B971" t="s">
        <v>2747</v>
      </c>
      <c r="C971">
        <v>729953</v>
      </c>
      <c r="D971">
        <v>7.26</v>
      </c>
      <c r="E971" s="2">
        <v>43744.287627314807</v>
      </c>
      <c r="F971" t="s">
        <v>12888</v>
      </c>
      <c r="G971">
        <v>1714202</v>
      </c>
      <c r="H971" s="6">
        <v>45015.665729108798</v>
      </c>
      <c r="I971" t="str">
        <f t="shared" si="60"/>
        <v>Long Term</v>
      </c>
      <c r="J971">
        <f t="shared" si="61"/>
        <v>984249</v>
      </c>
      <c r="K971">
        <f t="shared" si="62"/>
        <v>0.1</v>
      </c>
      <c r="L971">
        <f t="shared" si="63"/>
        <v>98424.900000000009</v>
      </c>
    </row>
    <row r="972" spans="1:12" x14ac:dyDescent="0.25">
      <c r="A972">
        <v>1971</v>
      </c>
      <c r="B972" t="s">
        <v>316</v>
      </c>
      <c r="C972">
        <v>237287</v>
      </c>
      <c r="D972">
        <v>7.34</v>
      </c>
      <c r="E972" s="2">
        <v>44881.87023148148</v>
      </c>
      <c r="F972" t="s">
        <v>12887</v>
      </c>
      <c r="G972">
        <v>574736</v>
      </c>
      <c r="H972" s="6">
        <v>45015.665729108798</v>
      </c>
      <c r="I972" t="str">
        <f t="shared" si="60"/>
        <v>Short Term</v>
      </c>
      <c r="J972">
        <f t="shared" si="61"/>
        <v>337449</v>
      </c>
      <c r="K972">
        <f t="shared" si="62"/>
        <v>0.15</v>
      </c>
      <c r="L972">
        <f t="shared" si="63"/>
        <v>50617.35</v>
      </c>
    </row>
    <row r="973" spans="1:12" x14ac:dyDescent="0.25">
      <c r="A973">
        <v>1972</v>
      </c>
      <c r="B973" t="s">
        <v>1159</v>
      </c>
      <c r="C973">
        <v>430319</v>
      </c>
      <c r="D973">
        <v>7.61</v>
      </c>
      <c r="E973" s="2">
        <v>44831.873402777783</v>
      </c>
      <c r="F973" t="s">
        <v>12888</v>
      </c>
      <c r="G973">
        <v>623743</v>
      </c>
      <c r="H973" s="6">
        <v>45015.665729108798</v>
      </c>
      <c r="I973" t="str">
        <f t="shared" si="60"/>
        <v>Short Term</v>
      </c>
      <c r="J973">
        <f t="shared" si="61"/>
        <v>193424</v>
      </c>
      <c r="K973">
        <f t="shared" si="62"/>
        <v>0.15</v>
      </c>
      <c r="L973">
        <f t="shared" si="63"/>
        <v>29013.599999999999</v>
      </c>
    </row>
    <row r="974" spans="1:12" x14ac:dyDescent="0.25">
      <c r="A974">
        <v>1973</v>
      </c>
      <c r="B974" t="s">
        <v>838</v>
      </c>
      <c r="C974">
        <v>510538</v>
      </c>
      <c r="D974">
        <v>7.26</v>
      </c>
      <c r="E974" s="2">
        <v>44749.815787037027</v>
      </c>
      <c r="F974" t="s">
        <v>12886</v>
      </c>
      <c r="G974">
        <v>7314552</v>
      </c>
      <c r="H974" s="6">
        <v>45015.665729108798</v>
      </c>
      <c r="I974" t="str">
        <f t="shared" si="60"/>
        <v>Short Term</v>
      </c>
      <c r="J974">
        <f t="shared" si="61"/>
        <v>6804014</v>
      </c>
      <c r="K974">
        <f t="shared" si="62"/>
        <v>0.15</v>
      </c>
      <c r="L974">
        <f t="shared" si="63"/>
        <v>1020602.1</v>
      </c>
    </row>
    <row r="975" spans="1:12" x14ac:dyDescent="0.25">
      <c r="A975">
        <v>1974</v>
      </c>
      <c r="B975" t="s">
        <v>633</v>
      </c>
      <c r="C975">
        <v>112129</v>
      </c>
      <c r="D975">
        <v>8.56</v>
      </c>
      <c r="E975" s="2">
        <v>44374.657777777778</v>
      </c>
      <c r="F975" t="s">
        <v>12887</v>
      </c>
      <c r="G975">
        <v>8276565</v>
      </c>
      <c r="H975" s="6">
        <v>45015.665729108798</v>
      </c>
      <c r="I975" t="str">
        <f t="shared" si="60"/>
        <v>Long Term</v>
      </c>
      <c r="J975">
        <f t="shared" si="61"/>
        <v>8164436</v>
      </c>
      <c r="K975">
        <f t="shared" si="62"/>
        <v>0.1</v>
      </c>
      <c r="L975">
        <f t="shared" si="63"/>
        <v>816443.60000000009</v>
      </c>
    </row>
    <row r="976" spans="1:12" x14ac:dyDescent="0.25">
      <c r="A976">
        <v>1975</v>
      </c>
      <c r="B976" t="s">
        <v>1244</v>
      </c>
      <c r="C976">
        <v>221235</v>
      </c>
      <c r="D976">
        <v>5.8</v>
      </c>
      <c r="E976" s="2">
        <v>44814.984606481477</v>
      </c>
      <c r="F976" t="s">
        <v>12887</v>
      </c>
      <c r="G976">
        <v>500120</v>
      </c>
      <c r="H976" s="6">
        <v>45015.665729108798</v>
      </c>
      <c r="I976" t="str">
        <f t="shared" si="60"/>
        <v>Short Term</v>
      </c>
      <c r="J976">
        <f t="shared" si="61"/>
        <v>278885</v>
      </c>
      <c r="K976">
        <f t="shared" si="62"/>
        <v>0.15</v>
      </c>
      <c r="L976">
        <f t="shared" si="63"/>
        <v>41832.75</v>
      </c>
    </row>
    <row r="977" spans="1:12" x14ac:dyDescent="0.25">
      <c r="A977">
        <v>1976</v>
      </c>
      <c r="B977" t="s">
        <v>804</v>
      </c>
      <c r="C977">
        <v>653905</v>
      </c>
      <c r="D977">
        <v>6.9</v>
      </c>
      <c r="E977" s="2">
        <v>44027.764768518522</v>
      </c>
      <c r="F977" t="s">
        <v>12887</v>
      </c>
      <c r="G977">
        <v>4213358</v>
      </c>
      <c r="H977" s="6">
        <v>45015.665729108798</v>
      </c>
      <c r="I977" t="str">
        <f t="shared" si="60"/>
        <v>Long Term</v>
      </c>
      <c r="J977">
        <f t="shared" si="61"/>
        <v>3559453</v>
      </c>
      <c r="K977">
        <f t="shared" si="62"/>
        <v>0.1</v>
      </c>
      <c r="L977">
        <f t="shared" si="63"/>
        <v>355945.30000000005</v>
      </c>
    </row>
    <row r="978" spans="1:12" x14ac:dyDescent="0.25">
      <c r="A978">
        <v>1977</v>
      </c>
      <c r="B978" t="s">
        <v>974</v>
      </c>
      <c r="C978">
        <v>289581</v>
      </c>
      <c r="D978">
        <v>8.3800000000000008</v>
      </c>
      <c r="E978" s="2">
        <v>44813.449918981481</v>
      </c>
      <c r="F978" t="s">
        <v>12883</v>
      </c>
      <c r="G978">
        <v>1842782</v>
      </c>
      <c r="H978" s="6">
        <v>45015.665729108798</v>
      </c>
      <c r="I978" t="str">
        <f t="shared" si="60"/>
        <v>Short Term</v>
      </c>
      <c r="J978">
        <f t="shared" si="61"/>
        <v>1553201</v>
      </c>
      <c r="K978">
        <f t="shared" si="62"/>
        <v>0.15</v>
      </c>
      <c r="L978">
        <f t="shared" si="63"/>
        <v>232980.15</v>
      </c>
    </row>
    <row r="979" spans="1:12" x14ac:dyDescent="0.25">
      <c r="A979">
        <v>1978</v>
      </c>
      <c r="B979" t="s">
        <v>1037</v>
      </c>
      <c r="C979">
        <v>304031</v>
      </c>
      <c r="D979">
        <v>5.87</v>
      </c>
      <c r="E979" s="2">
        <v>44665.292222222219</v>
      </c>
      <c r="F979" t="s">
        <v>12883</v>
      </c>
      <c r="G979">
        <v>4971693</v>
      </c>
      <c r="H979" s="6">
        <v>45015.665729108798</v>
      </c>
      <c r="I979" t="str">
        <f t="shared" si="60"/>
        <v>Short Term</v>
      </c>
      <c r="J979">
        <f t="shared" si="61"/>
        <v>4667662</v>
      </c>
      <c r="K979">
        <f t="shared" si="62"/>
        <v>0.15</v>
      </c>
      <c r="L979">
        <f t="shared" si="63"/>
        <v>700149.29999999993</v>
      </c>
    </row>
    <row r="980" spans="1:12" x14ac:dyDescent="0.25">
      <c r="A980">
        <v>1979</v>
      </c>
      <c r="B980" t="s">
        <v>241</v>
      </c>
      <c r="C980">
        <v>946721</v>
      </c>
      <c r="D980">
        <v>7.24</v>
      </c>
      <c r="E980" s="2">
        <v>44571.904814814807</v>
      </c>
      <c r="F980" t="s">
        <v>12885</v>
      </c>
      <c r="G980">
        <v>946734</v>
      </c>
      <c r="H980" s="6">
        <v>45015.665729108798</v>
      </c>
      <c r="I980" t="str">
        <f t="shared" si="60"/>
        <v>Long Term</v>
      </c>
      <c r="J980">
        <f t="shared" si="61"/>
        <v>13</v>
      </c>
      <c r="K980">
        <f t="shared" si="62"/>
        <v>0</v>
      </c>
      <c r="L980">
        <f t="shared" si="63"/>
        <v>0</v>
      </c>
    </row>
    <row r="981" spans="1:12" x14ac:dyDescent="0.25">
      <c r="A981">
        <v>1980</v>
      </c>
      <c r="B981" t="s">
        <v>1130</v>
      </c>
      <c r="C981">
        <v>658881</v>
      </c>
      <c r="D981">
        <v>5.0999999999999996</v>
      </c>
      <c r="E981" s="2">
        <v>44428.971805555557</v>
      </c>
      <c r="F981" t="s">
        <v>12884</v>
      </c>
      <c r="G981">
        <v>7159538</v>
      </c>
      <c r="H981" s="6">
        <v>45015.665729108798</v>
      </c>
      <c r="I981" t="str">
        <f t="shared" si="60"/>
        <v>Long Term</v>
      </c>
      <c r="J981">
        <f t="shared" si="61"/>
        <v>6500657</v>
      </c>
      <c r="K981">
        <f t="shared" si="62"/>
        <v>0.1</v>
      </c>
      <c r="L981">
        <f t="shared" si="63"/>
        <v>650065.70000000007</v>
      </c>
    </row>
    <row r="982" spans="1:12" x14ac:dyDescent="0.25">
      <c r="A982">
        <v>1981</v>
      </c>
      <c r="B982" t="s">
        <v>824</v>
      </c>
      <c r="C982">
        <v>271077</v>
      </c>
      <c r="D982">
        <v>8.73</v>
      </c>
      <c r="E982" s="2">
        <v>44134.857557870368</v>
      </c>
      <c r="F982" t="s">
        <v>12887</v>
      </c>
      <c r="G982">
        <v>8493415</v>
      </c>
      <c r="H982" s="6">
        <v>45015.665729108798</v>
      </c>
      <c r="I982" t="str">
        <f t="shared" si="60"/>
        <v>Long Term</v>
      </c>
      <c r="J982">
        <f t="shared" si="61"/>
        <v>8222338</v>
      </c>
      <c r="K982">
        <f t="shared" si="62"/>
        <v>0.1</v>
      </c>
      <c r="L982">
        <f t="shared" si="63"/>
        <v>822233.8</v>
      </c>
    </row>
    <row r="983" spans="1:12" x14ac:dyDescent="0.25">
      <c r="A983">
        <v>1982</v>
      </c>
      <c r="B983" t="s">
        <v>653</v>
      </c>
      <c r="C983">
        <v>175314</v>
      </c>
      <c r="D983">
        <v>7.7</v>
      </c>
      <c r="E983" s="2">
        <v>44491.960231481477</v>
      </c>
      <c r="F983" t="s">
        <v>12884</v>
      </c>
      <c r="G983">
        <v>8181188</v>
      </c>
      <c r="H983" s="6">
        <v>45015.665729108798</v>
      </c>
      <c r="I983" t="str">
        <f t="shared" si="60"/>
        <v>Long Term</v>
      </c>
      <c r="J983">
        <f t="shared" si="61"/>
        <v>8005874</v>
      </c>
      <c r="K983">
        <f t="shared" si="62"/>
        <v>0.1</v>
      </c>
      <c r="L983">
        <f t="shared" si="63"/>
        <v>800587.4</v>
      </c>
    </row>
    <row r="984" spans="1:12" x14ac:dyDescent="0.25">
      <c r="A984">
        <v>1983</v>
      </c>
      <c r="B984" t="s">
        <v>398</v>
      </c>
      <c r="C984">
        <v>822963</v>
      </c>
      <c r="D984">
        <v>7.83</v>
      </c>
      <c r="E984" s="2">
        <v>43887.378958333327</v>
      </c>
      <c r="F984" t="s">
        <v>12883</v>
      </c>
      <c r="G984">
        <v>7688632</v>
      </c>
      <c r="H984" s="6">
        <v>45015.665729108798</v>
      </c>
      <c r="I984" t="str">
        <f t="shared" si="60"/>
        <v>Long Term</v>
      </c>
      <c r="J984">
        <f t="shared" si="61"/>
        <v>6865669</v>
      </c>
      <c r="K984">
        <f t="shared" si="62"/>
        <v>0.1</v>
      </c>
      <c r="L984">
        <f t="shared" si="63"/>
        <v>686566.9</v>
      </c>
    </row>
    <row r="985" spans="1:12" x14ac:dyDescent="0.25">
      <c r="A985">
        <v>1984</v>
      </c>
      <c r="B985" t="s">
        <v>365</v>
      </c>
      <c r="C985">
        <v>121358</v>
      </c>
      <c r="D985">
        <v>7.72</v>
      </c>
      <c r="E985" s="2">
        <v>44506.976400462961</v>
      </c>
      <c r="F985" t="s">
        <v>12883</v>
      </c>
      <c r="G985">
        <v>9683357</v>
      </c>
      <c r="H985" s="6">
        <v>45015.665729108798</v>
      </c>
      <c r="I985" t="str">
        <f t="shared" si="60"/>
        <v>Long Term</v>
      </c>
      <c r="J985">
        <f t="shared" si="61"/>
        <v>9561999</v>
      </c>
      <c r="K985">
        <f t="shared" si="62"/>
        <v>0.1</v>
      </c>
      <c r="L985">
        <f t="shared" si="63"/>
        <v>956199.9</v>
      </c>
    </row>
    <row r="986" spans="1:12" x14ac:dyDescent="0.25">
      <c r="A986">
        <v>1985</v>
      </c>
      <c r="B986" t="s">
        <v>954</v>
      </c>
      <c r="C986">
        <v>282494</v>
      </c>
      <c r="D986">
        <v>6.15</v>
      </c>
      <c r="E986" s="2">
        <v>44140.558009259257</v>
      </c>
      <c r="F986" t="s">
        <v>12886</v>
      </c>
      <c r="G986">
        <v>9230620</v>
      </c>
      <c r="H986" s="6">
        <v>45015.665729108798</v>
      </c>
      <c r="I986" t="str">
        <f t="shared" si="60"/>
        <v>Long Term</v>
      </c>
      <c r="J986">
        <f t="shared" si="61"/>
        <v>8948126</v>
      </c>
      <c r="K986">
        <f t="shared" si="62"/>
        <v>0.1</v>
      </c>
      <c r="L986">
        <f t="shared" si="63"/>
        <v>894812.60000000009</v>
      </c>
    </row>
    <row r="987" spans="1:12" x14ac:dyDescent="0.25">
      <c r="A987">
        <v>1986</v>
      </c>
      <c r="B987" t="s">
        <v>880</v>
      </c>
      <c r="C987">
        <v>879712</v>
      </c>
      <c r="D987">
        <v>7.87</v>
      </c>
      <c r="E987" s="2">
        <v>44738.719849537039</v>
      </c>
      <c r="F987" t="s">
        <v>12887</v>
      </c>
      <c r="G987">
        <v>9121392</v>
      </c>
      <c r="H987" s="6">
        <v>45015.665729108798</v>
      </c>
      <c r="I987" t="str">
        <f t="shared" si="60"/>
        <v>Short Term</v>
      </c>
      <c r="J987">
        <f t="shared" si="61"/>
        <v>8241680</v>
      </c>
      <c r="K987">
        <f t="shared" si="62"/>
        <v>0.15</v>
      </c>
      <c r="L987">
        <f t="shared" si="63"/>
        <v>1236252</v>
      </c>
    </row>
    <row r="988" spans="1:12" x14ac:dyDescent="0.25">
      <c r="A988">
        <v>1987</v>
      </c>
      <c r="B988" t="s">
        <v>393</v>
      </c>
      <c r="C988">
        <v>42431</v>
      </c>
      <c r="D988">
        <v>5</v>
      </c>
      <c r="E988" s="2">
        <v>43454.453599537039</v>
      </c>
      <c r="F988" t="s">
        <v>12886</v>
      </c>
      <c r="G988">
        <v>5325728</v>
      </c>
      <c r="H988" s="6">
        <v>45015.665729108798</v>
      </c>
      <c r="I988" t="str">
        <f t="shared" si="60"/>
        <v>Long Term</v>
      </c>
      <c r="J988">
        <f t="shared" si="61"/>
        <v>5283297</v>
      </c>
      <c r="K988">
        <f t="shared" si="62"/>
        <v>0.1</v>
      </c>
      <c r="L988">
        <f t="shared" si="63"/>
        <v>528329.70000000007</v>
      </c>
    </row>
    <row r="989" spans="1:12" x14ac:dyDescent="0.25">
      <c r="A989">
        <v>1988</v>
      </c>
      <c r="B989" t="s">
        <v>2916</v>
      </c>
      <c r="C989">
        <v>490292</v>
      </c>
      <c r="D989">
        <v>8.8699999999999992</v>
      </c>
      <c r="E989" s="2">
        <v>44175.673692129632</v>
      </c>
      <c r="F989" t="s">
        <v>12888</v>
      </c>
      <c r="G989">
        <v>7830493</v>
      </c>
      <c r="H989" s="6">
        <v>45015.665729108798</v>
      </c>
      <c r="I989" t="str">
        <f t="shared" si="60"/>
        <v>Long Term</v>
      </c>
      <c r="J989">
        <f t="shared" si="61"/>
        <v>7340201</v>
      </c>
      <c r="K989">
        <f t="shared" si="62"/>
        <v>0.1</v>
      </c>
      <c r="L989">
        <f t="shared" si="63"/>
        <v>734020.10000000009</v>
      </c>
    </row>
    <row r="990" spans="1:12" x14ac:dyDescent="0.25">
      <c r="A990">
        <v>1989</v>
      </c>
      <c r="B990" t="s">
        <v>88</v>
      </c>
      <c r="C990">
        <v>721810</v>
      </c>
      <c r="D990">
        <v>6.59</v>
      </c>
      <c r="E990" s="2">
        <v>43415.503981481481</v>
      </c>
      <c r="F990" t="s">
        <v>12888</v>
      </c>
      <c r="G990">
        <v>4255881</v>
      </c>
      <c r="H990" s="6">
        <v>45015.665729108798</v>
      </c>
      <c r="I990" t="str">
        <f t="shared" si="60"/>
        <v>Long Term</v>
      </c>
      <c r="J990">
        <f t="shared" si="61"/>
        <v>3534071</v>
      </c>
      <c r="K990">
        <f t="shared" si="62"/>
        <v>0.1</v>
      </c>
      <c r="L990">
        <f t="shared" si="63"/>
        <v>353407.10000000003</v>
      </c>
    </row>
    <row r="991" spans="1:12" x14ac:dyDescent="0.25">
      <c r="A991">
        <v>1990</v>
      </c>
      <c r="B991" t="s">
        <v>947</v>
      </c>
      <c r="C991">
        <v>108397</v>
      </c>
      <c r="D991">
        <v>5.51</v>
      </c>
      <c r="E991" s="2">
        <v>44076.054849537039</v>
      </c>
      <c r="F991" t="s">
        <v>12883</v>
      </c>
      <c r="G991">
        <v>4976080</v>
      </c>
      <c r="H991" s="6">
        <v>45015.665729108798</v>
      </c>
      <c r="I991" t="str">
        <f t="shared" si="60"/>
        <v>Long Term</v>
      </c>
      <c r="J991">
        <f t="shared" si="61"/>
        <v>4867683</v>
      </c>
      <c r="K991">
        <f t="shared" si="62"/>
        <v>0.1</v>
      </c>
      <c r="L991">
        <f t="shared" si="63"/>
        <v>486768.30000000005</v>
      </c>
    </row>
    <row r="992" spans="1:12" x14ac:dyDescent="0.25">
      <c r="A992">
        <v>1991</v>
      </c>
      <c r="B992" t="s">
        <v>1909</v>
      </c>
      <c r="C992">
        <v>39702</v>
      </c>
      <c r="D992">
        <v>8.9700000000000006</v>
      </c>
      <c r="E992" s="2">
        <v>43453.491944444453</v>
      </c>
      <c r="F992" t="s">
        <v>12886</v>
      </c>
      <c r="G992">
        <v>2900806</v>
      </c>
      <c r="H992" s="6">
        <v>45015.665729108798</v>
      </c>
      <c r="I992" t="str">
        <f t="shared" si="60"/>
        <v>Long Term</v>
      </c>
      <c r="J992">
        <f t="shared" si="61"/>
        <v>2861104</v>
      </c>
      <c r="K992">
        <f t="shared" si="62"/>
        <v>0.1</v>
      </c>
      <c r="L992">
        <f t="shared" si="63"/>
        <v>286110.40000000002</v>
      </c>
    </row>
    <row r="993" spans="1:12" x14ac:dyDescent="0.25">
      <c r="A993">
        <v>1992</v>
      </c>
      <c r="B993" t="s">
        <v>715</v>
      </c>
      <c r="C993">
        <v>544245</v>
      </c>
      <c r="D993">
        <v>5.36</v>
      </c>
      <c r="E993" s="2">
        <v>44997.695891203701</v>
      </c>
      <c r="F993" t="s">
        <v>12884</v>
      </c>
      <c r="G993">
        <v>9011805</v>
      </c>
      <c r="H993" s="6">
        <v>45015.665729108798</v>
      </c>
      <c r="I993" t="str">
        <f t="shared" si="60"/>
        <v>Short Term</v>
      </c>
      <c r="J993">
        <f t="shared" si="61"/>
        <v>8467560</v>
      </c>
      <c r="K993">
        <f t="shared" si="62"/>
        <v>0.15</v>
      </c>
      <c r="L993">
        <f t="shared" si="63"/>
        <v>1270134</v>
      </c>
    </row>
    <row r="994" spans="1:12" x14ac:dyDescent="0.25">
      <c r="A994">
        <v>1993</v>
      </c>
      <c r="B994" t="s">
        <v>289</v>
      </c>
      <c r="C994">
        <v>78834</v>
      </c>
      <c r="D994">
        <v>7.15</v>
      </c>
      <c r="E994" s="2">
        <v>43473.406030092592</v>
      </c>
      <c r="F994" t="s">
        <v>12887</v>
      </c>
      <c r="G994">
        <v>8066386</v>
      </c>
      <c r="H994" s="6">
        <v>45015.665729108798</v>
      </c>
      <c r="I994" t="str">
        <f t="shared" si="60"/>
        <v>Long Term</v>
      </c>
      <c r="J994">
        <f t="shared" si="61"/>
        <v>7987552</v>
      </c>
      <c r="K994">
        <f t="shared" si="62"/>
        <v>0.1</v>
      </c>
      <c r="L994">
        <f t="shared" si="63"/>
        <v>798755.20000000007</v>
      </c>
    </row>
    <row r="995" spans="1:12" x14ac:dyDescent="0.25">
      <c r="A995">
        <v>1994</v>
      </c>
      <c r="B995" t="s">
        <v>519</v>
      </c>
      <c r="C995">
        <v>393681</v>
      </c>
      <c r="D995">
        <v>8.2200000000000006</v>
      </c>
      <c r="E995" s="2">
        <v>44839.398020833331</v>
      </c>
      <c r="F995" t="s">
        <v>12885</v>
      </c>
      <c r="G995">
        <v>6234350</v>
      </c>
      <c r="H995" s="6">
        <v>45015.665729108798</v>
      </c>
      <c r="I995" t="str">
        <f t="shared" si="60"/>
        <v>Short Term</v>
      </c>
      <c r="J995">
        <f t="shared" si="61"/>
        <v>5840669</v>
      </c>
      <c r="K995">
        <f t="shared" si="62"/>
        <v>0.15</v>
      </c>
      <c r="L995">
        <f t="shared" si="63"/>
        <v>876100.35</v>
      </c>
    </row>
    <row r="996" spans="1:12" x14ac:dyDescent="0.25">
      <c r="A996">
        <v>1995</v>
      </c>
      <c r="B996" t="s">
        <v>134</v>
      </c>
      <c r="C996">
        <v>985132</v>
      </c>
      <c r="D996">
        <v>7.13</v>
      </c>
      <c r="E996" s="2">
        <v>44309.865335648137</v>
      </c>
      <c r="F996" t="s">
        <v>12883</v>
      </c>
      <c r="G996">
        <v>985159</v>
      </c>
      <c r="H996" s="6">
        <v>45015.665729108798</v>
      </c>
      <c r="I996" t="str">
        <f t="shared" si="60"/>
        <v>Long Term</v>
      </c>
      <c r="J996">
        <f t="shared" si="61"/>
        <v>27</v>
      </c>
      <c r="K996">
        <f t="shared" si="62"/>
        <v>0</v>
      </c>
      <c r="L996">
        <f t="shared" si="63"/>
        <v>0</v>
      </c>
    </row>
    <row r="997" spans="1:12" x14ac:dyDescent="0.25">
      <c r="A997">
        <v>1996</v>
      </c>
      <c r="B997" t="s">
        <v>300</v>
      </c>
      <c r="C997">
        <v>306687</v>
      </c>
      <c r="D997">
        <v>5.4</v>
      </c>
      <c r="E997" s="2">
        <v>44568.299907407411</v>
      </c>
      <c r="F997" t="s">
        <v>12888</v>
      </c>
      <c r="G997">
        <v>6037574</v>
      </c>
      <c r="H997" s="6">
        <v>45015.665729108798</v>
      </c>
      <c r="I997" t="str">
        <f t="shared" si="60"/>
        <v>Long Term</v>
      </c>
      <c r="J997">
        <f t="shared" si="61"/>
        <v>5730887</v>
      </c>
      <c r="K997">
        <f t="shared" si="62"/>
        <v>0.1</v>
      </c>
      <c r="L997">
        <f t="shared" si="63"/>
        <v>573088.70000000007</v>
      </c>
    </row>
    <row r="998" spans="1:12" x14ac:dyDescent="0.25">
      <c r="A998">
        <v>1997</v>
      </c>
      <c r="B998" t="s">
        <v>2980</v>
      </c>
      <c r="C998">
        <v>987199</v>
      </c>
      <c r="D998">
        <v>7.46</v>
      </c>
      <c r="E998" s="2">
        <v>44410.047048611108</v>
      </c>
      <c r="F998" t="s">
        <v>12887</v>
      </c>
      <c r="G998">
        <v>3411818</v>
      </c>
      <c r="H998" s="6">
        <v>45015.665729108798</v>
      </c>
      <c r="I998" t="str">
        <f t="shared" si="60"/>
        <v>Long Term</v>
      </c>
      <c r="J998">
        <f t="shared" si="61"/>
        <v>2424619</v>
      </c>
      <c r="K998">
        <f t="shared" si="62"/>
        <v>0.1</v>
      </c>
      <c r="L998">
        <f t="shared" si="63"/>
        <v>242461.90000000002</v>
      </c>
    </row>
    <row r="999" spans="1:12" x14ac:dyDescent="0.25">
      <c r="A999">
        <v>1998</v>
      </c>
      <c r="B999" t="s">
        <v>994</v>
      </c>
      <c r="C999">
        <v>960256</v>
      </c>
      <c r="D999">
        <v>7.63</v>
      </c>
      <c r="E999" s="2">
        <v>44071.508414351847</v>
      </c>
      <c r="F999" t="s">
        <v>12884</v>
      </c>
      <c r="G999">
        <v>5172052</v>
      </c>
      <c r="H999" s="6">
        <v>45015.665729108798</v>
      </c>
      <c r="I999" t="str">
        <f t="shared" si="60"/>
        <v>Long Term</v>
      </c>
      <c r="J999">
        <f t="shared" si="61"/>
        <v>4211796</v>
      </c>
      <c r="K999">
        <f t="shared" si="62"/>
        <v>0.1</v>
      </c>
      <c r="L999">
        <f t="shared" si="63"/>
        <v>421179.60000000003</v>
      </c>
    </row>
    <row r="1000" spans="1:12" x14ac:dyDescent="0.25">
      <c r="A1000">
        <v>1999</v>
      </c>
      <c r="B1000" t="s">
        <v>845</v>
      </c>
      <c r="C1000">
        <v>90759</v>
      </c>
      <c r="D1000">
        <v>6.86</v>
      </c>
      <c r="E1000" s="2">
        <v>44682.530486111107</v>
      </c>
      <c r="F1000" t="s">
        <v>12883</v>
      </c>
      <c r="G1000">
        <v>6306953</v>
      </c>
      <c r="H1000" s="6">
        <v>45015.665729108798</v>
      </c>
      <c r="I1000" t="str">
        <f t="shared" si="60"/>
        <v>Short Term</v>
      </c>
      <c r="J1000">
        <f t="shared" si="61"/>
        <v>6216194</v>
      </c>
      <c r="K1000">
        <f t="shared" si="62"/>
        <v>0.15</v>
      </c>
      <c r="L1000">
        <f t="shared" si="63"/>
        <v>932429.1</v>
      </c>
    </row>
    <row r="1001" spans="1:12" x14ac:dyDescent="0.25">
      <c r="A1001">
        <v>2000</v>
      </c>
      <c r="B1001" t="s">
        <v>168</v>
      </c>
      <c r="C1001">
        <v>688967</v>
      </c>
      <c r="D1001">
        <v>7.48</v>
      </c>
      <c r="E1001" s="2">
        <v>43767.885092592587</v>
      </c>
      <c r="F1001" t="s">
        <v>12884</v>
      </c>
      <c r="G1001">
        <v>989381</v>
      </c>
      <c r="H1001" s="6">
        <v>45015.665729108798</v>
      </c>
      <c r="I1001" t="str">
        <f t="shared" si="60"/>
        <v>Long Term</v>
      </c>
      <c r="J1001">
        <f t="shared" si="61"/>
        <v>300414</v>
      </c>
      <c r="K1001">
        <f t="shared" si="62"/>
        <v>0.1</v>
      </c>
      <c r="L1001">
        <f t="shared" si="63"/>
        <v>30041.4</v>
      </c>
    </row>
    <row r="1002" spans="1:12" x14ac:dyDescent="0.25">
      <c r="A1002">
        <v>2001</v>
      </c>
      <c r="B1002" t="s">
        <v>916</v>
      </c>
      <c r="C1002">
        <v>686840</v>
      </c>
      <c r="D1002">
        <v>7.16</v>
      </c>
      <c r="E1002" s="2">
        <v>44965.239074074067</v>
      </c>
      <c r="F1002" t="s">
        <v>12887</v>
      </c>
      <c r="G1002">
        <v>3952384</v>
      </c>
      <c r="H1002" s="6">
        <v>45015.665729108798</v>
      </c>
      <c r="I1002" t="str">
        <f t="shared" si="60"/>
        <v>Short Term</v>
      </c>
      <c r="J1002">
        <f t="shared" si="61"/>
        <v>3265544</v>
      </c>
      <c r="K1002">
        <f t="shared" si="62"/>
        <v>0.15</v>
      </c>
      <c r="L1002">
        <f t="shared" si="63"/>
        <v>489831.6</v>
      </c>
    </row>
    <row r="1003" spans="1:12" x14ac:dyDescent="0.25">
      <c r="A1003">
        <v>2002</v>
      </c>
      <c r="B1003" t="s">
        <v>1194</v>
      </c>
      <c r="C1003">
        <v>162168</v>
      </c>
      <c r="D1003">
        <v>6.93</v>
      </c>
      <c r="E1003" s="2">
        <v>44396.677291666667</v>
      </c>
      <c r="F1003" t="s">
        <v>12883</v>
      </c>
      <c r="G1003">
        <v>5251772</v>
      </c>
      <c r="H1003" s="6">
        <v>45015.665729108798</v>
      </c>
      <c r="I1003" t="str">
        <f t="shared" si="60"/>
        <v>Long Term</v>
      </c>
      <c r="J1003">
        <f t="shared" si="61"/>
        <v>5089604</v>
      </c>
      <c r="K1003">
        <f t="shared" si="62"/>
        <v>0.1</v>
      </c>
      <c r="L1003">
        <f t="shared" si="63"/>
        <v>508960.4</v>
      </c>
    </row>
    <row r="1004" spans="1:12" x14ac:dyDescent="0.25">
      <c r="A1004">
        <v>2003</v>
      </c>
      <c r="B1004" t="s">
        <v>1920</v>
      </c>
      <c r="C1004">
        <v>93052</v>
      </c>
      <c r="D1004">
        <v>6.33</v>
      </c>
      <c r="E1004" s="2">
        <v>43380.003472222219</v>
      </c>
      <c r="F1004" t="s">
        <v>12887</v>
      </c>
      <c r="G1004">
        <v>9795234</v>
      </c>
      <c r="H1004" s="6">
        <v>45015.665729108798</v>
      </c>
      <c r="I1004" t="str">
        <f t="shared" si="60"/>
        <v>Long Term</v>
      </c>
      <c r="J1004">
        <f t="shared" si="61"/>
        <v>9702182</v>
      </c>
      <c r="K1004">
        <f t="shared" si="62"/>
        <v>0.1</v>
      </c>
      <c r="L1004">
        <f t="shared" si="63"/>
        <v>970218.20000000007</v>
      </c>
    </row>
    <row r="1005" spans="1:12" x14ac:dyDescent="0.25">
      <c r="A1005">
        <v>2004</v>
      </c>
      <c r="B1005" t="s">
        <v>928</v>
      </c>
      <c r="C1005">
        <v>129210</v>
      </c>
      <c r="D1005">
        <v>5.3</v>
      </c>
      <c r="E1005" s="2">
        <v>43934.414571759262</v>
      </c>
      <c r="F1005" t="s">
        <v>12888</v>
      </c>
      <c r="G1005">
        <v>1937786</v>
      </c>
      <c r="H1005" s="6">
        <v>45015.665729108798</v>
      </c>
      <c r="I1005" t="str">
        <f t="shared" si="60"/>
        <v>Long Term</v>
      </c>
      <c r="J1005">
        <f t="shared" si="61"/>
        <v>1808576</v>
      </c>
      <c r="K1005">
        <f t="shared" si="62"/>
        <v>0.1</v>
      </c>
      <c r="L1005">
        <f t="shared" si="63"/>
        <v>180857.60000000001</v>
      </c>
    </row>
    <row r="1006" spans="1:12" x14ac:dyDescent="0.25">
      <c r="A1006">
        <v>2005</v>
      </c>
      <c r="B1006" t="s">
        <v>402</v>
      </c>
      <c r="C1006">
        <v>258964</v>
      </c>
      <c r="D1006">
        <v>8.92</v>
      </c>
      <c r="E1006" s="2">
        <v>44541.32576388889</v>
      </c>
      <c r="F1006" t="s">
        <v>12888</v>
      </c>
      <c r="G1006">
        <v>512523</v>
      </c>
      <c r="H1006" s="6">
        <v>45015.665729108798</v>
      </c>
      <c r="I1006" t="str">
        <f t="shared" si="60"/>
        <v>Long Term</v>
      </c>
      <c r="J1006">
        <f t="shared" si="61"/>
        <v>253559</v>
      </c>
      <c r="K1006">
        <f t="shared" si="62"/>
        <v>0.1</v>
      </c>
      <c r="L1006">
        <f t="shared" si="63"/>
        <v>25355.9</v>
      </c>
    </row>
    <row r="1007" spans="1:12" x14ac:dyDescent="0.25">
      <c r="A1007">
        <v>2006</v>
      </c>
      <c r="B1007" t="s">
        <v>469</v>
      </c>
      <c r="C1007">
        <v>815876</v>
      </c>
      <c r="D1007">
        <v>6.16</v>
      </c>
      <c r="E1007" s="2">
        <v>44170.18513888889</v>
      </c>
      <c r="F1007" t="s">
        <v>12884</v>
      </c>
      <c r="G1007">
        <v>3986533</v>
      </c>
      <c r="H1007" s="6">
        <v>45015.665729108798</v>
      </c>
      <c r="I1007" t="str">
        <f t="shared" si="60"/>
        <v>Long Term</v>
      </c>
      <c r="J1007">
        <f t="shared" si="61"/>
        <v>3170657</v>
      </c>
      <c r="K1007">
        <f t="shared" si="62"/>
        <v>0.1</v>
      </c>
      <c r="L1007">
        <f t="shared" si="63"/>
        <v>317065.7</v>
      </c>
    </row>
    <row r="1008" spans="1:12" x14ac:dyDescent="0.25">
      <c r="A1008">
        <v>2007</v>
      </c>
      <c r="B1008" t="s">
        <v>1120</v>
      </c>
      <c r="C1008">
        <v>276553</v>
      </c>
      <c r="D1008">
        <v>5.98</v>
      </c>
      <c r="E1008" s="2">
        <v>44038.460543981477</v>
      </c>
      <c r="F1008" t="s">
        <v>12884</v>
      </c>
      <c r="G1008">
        <v>7499293</v>
      </c>
      <c r="H1008" s="6">
        <v>45015.665729108798</v>
      </c>
      <c r="I1008" t="str">
        <f t="shared" si="60"/>
        <v>Long Term</v>
      </c>
      <c r="J1008">
        <f t="shared" si="61"/>
        <v>7222740</v>
      </c>
      <c r="K1008">
        <f t="shared" si="62"/>
        <v>0.1</v>
      </c>
      <c r="L1008">
        <f t="shared" si="63"/>
        <v>722274</v>
      </c>
    </row>
    <row r="1009" spans="1:12" x14ac:dyDescent="0.25">
      <c r="A1009">
        <v>2008</v>
      </c>
      <c r="B1009" t="s">
        <v>1197</v>
      </c>
      <c r="C1009">
        <v>746989</v>
      </c>
      <c r="D1009">
        <v>8.98</v>
      </c>
      <c r="E1009" s="2">
        <v>43468.473819444444</v>
      </c>
      <c r="F1009" t="s">
        <v>12888</v>
      </c>
      <c r="G1009">
        <v>6717854</v>
      </c>
      <c r="H1009" s="6">
        <v>45015.665729108798</v>
      </c>
      <c r="I1009" t="str">
        <f t="shared" si="60"/>
        <v>Long Term</v>
      </c>
      <c r="J1009">
        <f t="shared" si="61"/>
        <v>5970865</v>
      </c>
      <c r="K1009">
        <f t="shared" si="62"/>
        <v>0.1</v>
      </c>
      <c r="L1009">
        <f t="shared" si="63"/>
        <v>597086.5</v>
      </c>
    </row>
    <row r="1010" spans="1:12" x14ac:dyDescent="0.25">
      <c r="A1010">
        <v>2009</v>
      </c>
      <c r="B1010" t="s">
        <v>1164</v>
      </c>
      <c r="C1010">
        <v>630294</v>
      </c>
      <c r="D1010">
        <v>7.95</v>
      </c>
      <c r="E1010" s="2">
        <v>44974.201284722221</v>
      </c>
      <c r="F1010" t="s">
        <v>12885</v>
      </c>
      <c r="G1010">
        <v>3197309</v>
      </c>
      <c r="H1010" s="6">
        <v>45015.665729108798</v>
      </c>
      <c r="I1010" t="str">
        <f t="shared" si="60"/>
        <v>Short Term</v>
      </c>
      <c r="J1010">
        <f t="shared" si="61"/>
        <v>2567015</v>
      </c>
      <c r="K1010">
        <f t="shared" si="62"/>
        <v>0.15</v>
      </c>
      <c r="L1010">
        <f t="shared" si="63"/>
        <v>385052.25</v>
      </c>
    </row>
    <row r="1011" spans="1:12" x14ac:dyDescent="0.25">
      <c r="A1011">
        <v>2010</v>
      </c>
      <c r="B1011" t="s">
        <v>2584</v>
      </c>
      <c r="C1011">
        <v>378640</v>
      </c>
      <c r="D1011">
        <v>7.2</v>
      </c>
      <c r="E1011" s="2">
        <v>43416.299363425933</v>
      </c>
      <c r="F1011" t="s">
        <v>12886</v>
      </c>
      <c r="G1011">
        <v>8896388</v>
      </c>
      <c r="H1011" s="6">
        <v>45015.665729108798</v>
      </c>
      <c r="I1011" t="str">
        <f t="shared" si="60"/>
        <v>Long Term</v>
      </c>
      <c r="J1011">
        <f t="shared" si="61"/>
        <v>8517748</v>
      </c>
      <c r="K1011">
        <f t="shared" si="62"/>
        <v>0.1</v>
      </c>
      <c r="L1011">
        <f t="shared" si="63"/>
        <v>851774.8</v>
      </c>
    </row>
    <row r="1012" spans="1:12" x14ac:dyDescent="0.25">
      <c r="A1012">
        <v>2011</v>
      </c>
      <c r="B1012" t="s">
        <v>1336</v>
      </c>
      <c r="C1012">
        <v>776078</v>
      </c>
      <c r="D1012">
        <v>7.99</v>
      </c>
      <c r="E1012" s="2">
        <v>44175.538553240738</v>
      </c>
      <c r="F1012" t="s">
        <v>12884</v>
      </c>
      <c r="G1012">
        <v>7439194</v>
      </c>
      <c r="H1012" s="6">
        <v>45015.665729108798</v>
      </c>
      <c r="I1012" t="str">
        <f t="shared" si="60"/>
        <v>Long Term</v>
      </c>
      <c r="J1012">
        <f t="shared" si="61"/>
        <v>6663116</v>
      </c>
      <c r="K1012">
        <f t="shared" si="62"/>
        <v>0.1</v>
      </c>
      <c r="L1012">
        <f t="shared" si="63"/>
        <v>666311.60000000009</v>
      </c>
    </row>
    <row r="1013" spans="1:12" x14ac:dyDescent="0.25">
      <c r="A1013">
        <v>2012</v>
      </c>
      <c r="B1013" t="s">
        <v>1631</v>
      </c>
      <c r="C1013">
        <v>670729</v>
      </c>
      <c r="D1013">
        <v>8.39</v>
      </c>
      <c r="E1013" s="2">
        <v>43379.209537037037</v>
      </c>
      <c r="F1013" t="s">
        <v>12884</v>
      </c>
      <c r="G1013">
        <v>4839950</v>
      </c>
      <c r="H1013" s="6">
        <v>45015.665729108798</v>
      </c>
      <c r="I1013" t="str">
        <f t="shared" si="60"/>
        <v>Long Term</v>
      </c>
      <c r="J1013">
        <f t="shared" si="61"/>
        <v>4169221</v>
      </c>
      <c r="K1013">
        <f t="shared" si="62"/>
        <v>0.1</v>
      </c>
      <c r="L1013">
        <f t="shared" si="63"/>
        <v>416922.10000000003</v>
      </c>
    </row>
    <row r="1014" spans="1:12" x14ac:dyDescent="0.25">
      <c r="A1014">
        <v>2013</v>
      </c>
      <c r="B1014" t="s">
        <v>2834</v>
      </c>
      <c r="C1014">
        <v>97145</v>
      </c>
      <c r="D1014">
        <v>7.84</v>
      </c>
      <c r="E1014" s="2">
        <v>44826.501064814824</v>
      </c>
      <c r="F1014" t="s">
        <v>12887</v>
      </c>
      <c r="G1014">
        <v>1605163</v>
      </c>
      <c r="H1014" s="6">
        <v>45015.665729108798</v>
      </c>
      <c r="I1014" t="str">
        <f t="shared" si="60"/>
        <v>Short Term</v>
      </c>
      <c r="J1014">
        <f t="shared" si="61"/>
        <v>1508018</v>
      </c>
      <c r="K1014">
        <f t="shared" si="62"/>
        <v>0.15</v>
      </c>
      <c r="L1014">
        <f t="shared" si="63"/>
        <v>226202.69999999998</v>
      </c>
    </row>
    <row r="1015" spans="1:12" x14ac:dyDescent="0.25">
      <c r="A1015">
        <v>2014</v>
      </c>
      <c r="B1015" t="s">
        <v>988</v>
      </c>
      <c r="C1015">
        <v>49953</v>
      </c>
      <c r="D1015">
        <v>7.71</v>
      </c>
      <c r="E1015" s="2">
        <v>43921.097349537027</v>
      </c>
      <c r="F1015" t="s">
        <v>12883</v>
      </c>
      <c r="G1015">
        <v>9090261</v>
      </c>
      <c r="H1015" s="6">
        <v>45015.665729108798</v>
      </c>
      <c r="I1015" t="str">
        <f t="shared" si="60"/>
        <v>Long Term</v>
      </c>
      <c r="J1015">
        <f t="shared" si="61"/>
        <v>9040308</v>
      </c>
      <c r="K1015">
        <f t="shared" si="62"/>
        <v>0.1</v>
      </c>
      <c r="L1015">
        <f t="shared" si="63"/>
        <v>904030.8</v>
      </c>
    </row>
    <row r="1016" spans="1:12" x14ac:dyDescent="0.25">
      <c r="A1016">
        <v>2015</v>
      </c>
      <c r="B1016" t="s">
        <v>1830</v>
      </c>
      <c r="C1016">
        <v>488212</v>
      </c>
      <c r="D1016">
        <v>8.82</v>
      </c>
      <c r="E1016" s="2">
        <v>44353.044872685183</v>
      </c>
      <c r="F1016" t="s">
        <v>12884</v>
      </c>
      <c r="G1016">
        <v>5632407</v>
      </c>
      <c r="H1016" s="6">
        <v>45015.665729108798</v>
      </c>
      <c r="I1016" t="str">
        <f t="shared" si="60"/>
        <v>Long Term</v>
      </c>
      <c r="J1016">
        <f t="shared" si="61"/>
        <v>5144195</v>
      </c>
      <c r="K1016">
        <f t="shared" si="62"/>
        <v>0.1</v>
      </c>
      <c r="L1016">
        <f t="shared" si="63"/>
        <v>514419.5</v>
      </c>
    </row>
    <row r="1017" spans="1:12" x14ac:dyDescent="0.25">
      <c r="A1017">
        <v>2016</v>
      </c>
      <c r="B1017" t="s">
        <v>344</v>
      </c>
      <c r="C1017">
        <v>132816</v>
      </c>
      <c r="D1017">
        <v>7.47</v>
      </c>
      <c r="E1017" s="2">
        <v>44612.551527777781</v>
      </c>
      <c r="F1017" t="s">
        <v>12884</v>
      </c>
      <c r="G1017">
        <v>1476733</v>
      </c>
      <c r="H1017" s="6">
        <v>45015.665729108798</v>
      </c>
      <c r="I1017" t="str">
        <f t="shared" si="60"/>
        <v>Long Term</v>
      </c>
      <c r="J1017">
        <f t="shared" si="61"/>
        <v>1343917</v>
      </c>
      <c r="K1017">
        <f t="shared" si="62"/>
        <v>0.1</v>
      </c>
      <c r="L1017">
        <f t="shared" si="63"/>
        <v>134391.70000000001</v>
      </c>
    </row>
    <row r="1018" spans="1:12" x14ac:dyDescent="0.25">
      <c r="A1018">
        <v>2017</v>
      </c>
      <c r="B1018" t="s">
        <v>211</v>
      </c>
      <c r="C1018">
        <v>362853</v>
      </c>
      <c r="D1018">
        <v>7.5</v>
      </c>
      <c r="E1018" s="2">
        <v>43450.751736111109</v>
      </c>
      <c r="F1018" t="s">
        <v>12886</v>
      </c>
      <c r="G1018">
        <v>2469411</v>
      </c>
      <c r="H1018" s="6">
        <v>45015.665729108798</v>
      </c>
      <c r="I1018" t="str">
        <f t="shared" si="60"/>
        <v>Long Term</v>
      </c>
      <c r="J1018">
        <f t="shared" si="61"/>
        <v>2106558</v>
      </c>
      <c r="K1018">
        <f t="shared" si="62"/>
        <v>0.1</v>
      </c>
      <c r="L1018">
        <f t="shared" si="63"/>
        <v>210655.80000000002</v>
      </c>
    </row>
    <row r="1019" spans="1:12" x14ac:dyDescent="0.25">
      <c r="A1019">
        <v>2018</v>
      </c>
      <c r="B1019" t="s">
        <v>899</v>
      </c>
      <c r="C1019">
        <v>966903</v>
      </c>
      <c r="D1019">
        <v>7.7</v>
      </c>
      <c r="E1019" s="2">
        <v>44205.546840277777</v>
      </c>
      <c r="F1019" t="s">
        <v>12885</v>
      </c>
      <c r="G1019">
        <v>2039319</v>
      </c>
      <c r="H1019" s="6">
        <v>45015.665729108798</v>
      </c>
      <c r="I1019" t="str">
        <f t="shared" si="60"/>
        <v>Long Term</v>
      </c>
      <c r="J1019">
        <f t="shared" si="61"/>
        <v>1072416</v>
      </c>
      <c r="K1019">
        <f t="shared" si="62"/>
        <v>0.1</v>
      </c>
      <c r="L1019">
        <f t="shared" si="63"/>
        <v>107241.60000000001</v>
      </c>
    </row>
    <row r="1020" spans="1:12" x14ac:dyDescent="0.25">
      <c r="A1020">
        <v>2019</v>
      </c>
      <c r="B1020" t="s">
        <v>1190</v>
      </c>
      <c r="C1020">
        <v>673181</v>
      </c>
      <c r="D1020">
        <v>5.14</v>
      </c>
      <c r="E1020" s="2">
        <v>44513.090243055558</v>
      </c>
      <c r="F1020" t="s">
        <v>12886</v>
      </c>
      <c r="G1020">
        <v>4189681</v>
      </c>
      <c r="H1020" s="6">
        <v>45015.665729108798</v>
      </c>
      <c r="I1020" t="str">
        <f t="shared" si="60"/>
        <v>Long Term</v>
      </c>
      <c r="J1020">
        <f t="shared" si="61"/>
        <v>3516500</v>
      </c>
      <c r="K1020">
        <f t="shared" si="62"/>
        <v>0.1</v>
      </c>
      <c r="L1020">
        <f t="shared" si="63"/>
        <v>351650</v>
      </c>
    </row>
    <row r="1021" spans="1:12" x14ac:dyDescent="0.25">
      <c r="A1021">
        <v>2020</v>
      </c>
      <c r="B1021" t="s">
        <v>526</v>
      </c>
      <c r="C1021">
        <v>318119</v>
      </c>
      <c r="D1021">
        <v>8</v>
      </c>
      <c r="E1021" s="2">
        <v>44331.253321759257</v>
      </c>
      <c r="F1021" t="s">
        <v>12886</v>
      </c>
      <c r="G1021">
        <v>4925236</v>
      </c>
      <c r="H1021" s="6">
        <v>45015.665729108798</v>
      </c>
      <c r="I1021" t="str">
        <f t="shared" si="60"/>
        <v>Long Term</v>
      </c>
      <c r="J1021">
        <f t="shared" si="61"/>
        <v>4607117</v>
      </c>
      <c r="K1021">
        <f t="shared" si="62"/>
        <v>0.1</v>
      </c>
      <c r="L1021">
        <f t="shared" si="63"/>
        <v>460711.7</v>
      </c>
    </row>
    <row r="1022" spans="1:12" x14ac:dyDescent="0.25">
      <c r="A1022">
        <v>2021</v>
      </c>
      <c r="B1022" t="s">
        <v>1254</v>
      </c>
      <c r="C1022">
        <v>86983</v>
      </c>
      <c r="D1022">
        <v>5.6</v>
      </c>
      <c r="E1022" s="2">
        <v>43538.519976851851</v>
      </c>
      <c r="F1022" t="s">
        <v>12885</v>
      </c>
      <c r="G1022">
        <v>3460240</v>
      </c>
      <c r="H1022" s="6">
        <v>45015.665729108798</v>
      </c>
      <c r="I1022" t="str">
        <f t="shared" si="60"/>
        <v>Long Term</v>
      </c>
      <c r="J1022">
        <f t="shared" si="61"/>
        <v>3373257</v>
      </c>
      <c r="K1022">
        <f t="shared" si="62"/>
        <v>0.1</v>
      </c>
      <c r="L1022">
        <f t="shared" si="63"/>
        <v>337325.7</v>
      </c>
    </row>
    <row r="1023" spans="1:12" x14ac:dyDescent="0.25">
      <c r="A1023">
        <v>2022</v>
      </c>
      <c r="B1023" t="s">
        <v>722</v>
      </c>
      <c r="C1023">
        <v>632801</v>
      </c>
      <c r="D1023">
        <v>7.66</v>
      </c>
      <c r="E1023" s="2">
        <v>43471.02920138889</v>
      </c>
      <c r="F1023" t="s">
        <v>12884</v>
      </c>
      <c r="G1023">
        <v>1222696</v>
      </c>
      <c r="H1023" s="6">
        <v>45015.665729108798</v>
      </c>
      <c r="I1023" t="str">
        <f t="shared" si="60"/>
        <v>Long Term</v>
      </c>
      <c r="J1023">
        <f t="shared" si="61"/>
        <v>589895</v>
      </c>
      <c r="K1023">
        <f t="shared" si="62"/>
        <v>0.1</v>
      </c>
      <c r="L1023">
        <f t="shared" si="63"/>
        <v>58989.5</v>
      </c>
    </row>
    <row r="1024" spans="1:12" x14ac:dyDescent="0.25">
      <c r="A1024">
        <v>2023</v>
      </c>
      <c r="B1024" t="s">
        <v>657</v>
      </c>
      <c r="C1024">
        <v>928572</v>
      </c>
      <c r="D1024">
        <v>8.57</v>
      </c>
      <c r="E1024" s="2">
        <v>43820.071493055562</v>
      </c>
      <c r="F1024" t="s">
        <v>12884</v>
      </c>
      <c r="G1024">
        <v>1147547</v>
      </c>
      <c r="H1024" s="6">
        <v>45015.665729108798</v>
      </c>
      <c r="I1024" t="str">
        <f t="shared" si="60"/>
        <v>Long Term</v>
      </c>
      <c r="J1024">
        <f t="shared" si="61"/>
        <v>218975</v>
      </c>
      <c r="K1024">
        <f t="shared" si="62"/>
        <v>0.1</v>
      </c>
      <c r="L1024">
        <f t="shared" si="63"/>
        <v>21897.5</v>
      </c>
    </row>
    <row r="1025" spans="1:12" x14ac:dyDescent="0.25">
      <c r="A1025">
        <v>2024</v>
      </c>
      <c r="B1025" t="s">
        <v>709</v>
      </c>
      <c r="C1025">
        <v>254567</v>
      </c>
      <c r="D1025">
        <v>7.91</v>
      </c>
      <c r="E1025" s="2">
        <v>45011.061932870369</v>
      </c>
      <c r="F1025" t="s">
        <v>12888</v>
      </c>
      <c r="G1025">
        <v>1618323</v>
      </c>
      <c r="H1025" s="6">
        <v>45015.665729108798</v>
      </c>
      <c r="I1025" t="str">
        <f t="shared" si="60"/>
        <v>Short Term</v>
      </c>
      <c r="J1025">
        <f t="shared" si="61"/>
        <v>1363756</v>
      </c>
      <c r="K1025">
        <f t="shared" si="62"/>
        <v>0.15</v>
      </c>
      <c r="L1025">
        <f t="shared" si="63"/>
        <v>204563.4</v>
      </c>
    </row>
    <row r="1026" spans="1:12" x14ac:dyDescent="0.25">
      <c r="A1026">
        <v>2025</v>
      </c>
      <c r="B1026" t="s">
        <v>1252</v>
      </c>
      <c r="C1026">
        <v>982703</v>
      </c>
      <c r="D1026">
        <v>7.48</v>
      </c>
      <c r="E1026" s="2">
        <v>43486.467199074083</v>
      </c>
      <c r="F1026" t="s">
        <v>12886</v>
      </c>
      <c r="G1026">
        <v>1729618</v>
      </c>
      <c r="H1026" s="6">
        <v>45015.665729108798</v>
      </c>
      <c r="I1026" t="str">
        <f t="shared" si="60"/>
        <v>Long Term</v>
      </c>
      <c r="J1026">
        <f t="shared" si="61"/>
        <v>746915</v>
      </c>
      <c r="K1026">
        <f t="shared" si="62"/>
        <v>0.1</v>
      </c>
      <c r="L1026">
        <f t="shared" si="63"/>
        <v>74691.5</v>
      </c>
    </row>
    <row r="1027" spans="1:12" x14ac:dyDescent="0.25">
      <c r="A1027">
        <v>2026</v>
      </c>
      <c r="B1027" t="s">
        <v>1151</v>
      </c>
      <c r="C1027">
        <v>961633</v>
      </c>
      <c r="D1027">
        <v>7.33</v>
      </c>
      <c r="E1027" s="2">
        <v>44754.331446759257</v>
      </c>
      <c r="F1027" t="s">
        <v>12888</v>
      </c>
      <c r="G1027">
        <v>2654121</v>
      </c>
      <c r="H1027" s="6">
        <v>45015.665729108798</v>
      </c>
      <c r="I1027" t="str">
        <f t="shared" ref="I1027:I1090" si="64">IF((H1027-E1027)&lt;=365,"Short Term","Long Term")</f>
        <v>Short Term</v>
      </c>
      <c r="J1027">
        <f t="shared" ref="J1027:J1090" si="65">G1027-C1027</f>
        <v>1692488</v>
      </c>
      <c r="K1027">
        <f t="shared" ref="K1027:K1090" si="66">IF(I1027="short Term",15%,IF(I1027="Long Term",IF(J1027&gt;100000,10%,0),0))</f>
        <v>0.15</v>
      </c>
      <c r="L1027">
        <f t="shared" ref="L1027:L1090" si="67">J1027*K1027</f>
        <v>253873.19999999998</v>
      </c>
    </row>
    <row r="1028" spans="1:12" x14ac:dyDescent="0.25">
      <c r="A1028">
        <v>2027</v>
      </c>
      <c r="B1028" t="s">
        <v>933</v>
      </c>
      <c r="C1028">
        <v>74244</v>
      </c>
      <c r="D1028">
        <v>8.99</v>
      </c>
      <c r="E1028" s="2">
        <v>43971.690162037034</v>
      </c>
      <c r="F1028" t="s">
        <v>12883</v>
      </c>
      <c r="G1028">
        <v>1677851</v>
      </c>
      <c r="H1028" s="6">
        <v>45015.665729108798</v>
      </c>
      <c r="I1028" t="str">
        <f t="shared" si="64"/>
        <v>Long Term</v>
      </c>
      <c r="J1028">
        <f t="shared" si="65"/>
        <v>1603607</v>
      </c>
      <c r="K1028">
        <f t="shared" si="66"/>
        <v>0.1</v>
      </c>
      <c r="L1028">
        <f t="shared" si="67"/>
        <v>160360.70000000001</v>
      </c>
    </row>
    <row r="1029" spans="1:12" x14ac:dyDescent="0.25">
      <c r="A1029">
        <v>2028</v>
      </c>
      <c r="B1029" t="s">
        <v>2916</v>
      </c>
      <c r="C1029">
        <v>949441</v>
      </c>
      <c r="D1029">
        <v>6.62</v>
      </c>
      <c r="E1029" s="2">
        <v>44467.327523148153</v>
      </c>
      <c r="F1029" t="s">
        <v>12886</v>
      </c>
      <c r="G1029">
        <v>949444</v>
      </c>
      <c r="H1029" s="6">
        <v>45015.665729108798</v>
      </c>
      <c r="I1029" t="str">
        <f t="shared" si="64"/>
        <v>Long Term</v>
      </c>
      <c r="J1029">
        <f t="shared" si="65"/>
        <v>3</v>
      </c>
      <c r="K1029">
        <f t="shared" si="66"/>
        <v>0</v>
      </c>
      <c r="L1029">
        <f t="shared" si="67"/>
        <v>0</v>
      </c>
    </row>
    <row r="1030" spans="1:12" x14ac:dyDescent="0.25">
      <c r="A1030">
        <v>2029</v>
      </c>
      <c r="B1030" t="s">
        <v>576</v>
      </c>
      <c r="C1030">
        <v>948487</v>
      </c>
      <c r="D1030">
        <v>5.53</v>
      </c>
      <c r="E1030" s="2">
        <v>43472.055925925917</v>
      </c>
      <c r="F1030" t="s">
        <v>12883</v>
      </c>
      <c r="G1030">
        <v>948529</v>
      </c>
      <c r="H1030" s="6">
        <v>45015.665729108798</v>
      </c>
      <c r="I1030" t="str">
        <f t="shared" si="64"/>
        <v>Long Term</v>
      </c>
      <c r="J1030">
        <f t="shared" si="65"/>
        <v>42</v>
      </c>
      <c r="K1030">
        <f t="shared" si="66"/>
        <v>0</v>
      </c>
      <c r="L1030">
        <f t="shared" si="67"/>
        <v>0</v>
      </c>
    </row>
    <row r="1031" spans="1:12" x14ac:dyDescent="0.25">
      <c r="A1031">
        <v>2030</v>
      </c>
      <c r="B1031" t="s">
        <v>221</v>
      </c>
      <c r="C1031">
        <v>641922</v>
      </c>
      <c r="D1031">
        <v>6.96</v>
      </c>
      <c r="E1031" s="2">
        <v>43799.075208333343</v>
      </c>
      <c r="F1031" t="s">
        <v>12883</v>
      </c>
      <c r="G1031">
        <v>5037711</v>
      </c>
      <c r="H1031" s="6">
        <v>45015.665729108798</v>
      </c>
      <c r="I1031" t="str">
        <f t="shared" si="64"/>
        <v>Long Term</v>
      </c>
      <c r="J1031">
        <f t="shared" si="65"/>
        <v>4395789</v>
      </c>
      <c r="K1031">
        <f t="shared" si="66"/>
        <v>0.1</v>
      </c>
      <c r="L1031">
        <f t="shared" si="67"/>
        <v>439578.9</v>
      </c>
    </row>
    <row r="1032" spans="1:12" x14ac:dyDescent="0.25">
      <c r="A1032">
        <v>2031</v>
      </c>
      <c r="B1032" t="s">
        <v>1204</v>
      </c>
      <c r="C1032">
        <v>943315</v>
      </c>
      <c r="D1032">
        <v>7.74</v>
      </c>
      <c r="E1032" s="2">
        <v>44234.103819444441</v>
      </c>
      <c r="F1032" t="s">
        <v>12884</v>
      </c>
      <c r="G1032">
        <v>1345548</v>
      </c>
      <c r="H1032" s="6">
        <v>45015.665729108798</v>
      </c>
      <c r="I1032" t="str">
        <f t="shared" si="64"/>
        <v>Long Term</v>
      </c>
      <c r="J1032">
        <f t="shared" si="65"/>
        <v>402233</v>
      </c>
      <c r="K1032">
        <f t="shared" si="66"/>
        <v>0.1</v>
      </c>
      <c r="L1032">
        <f t="shared" si="67"/>
        <v>40223.300000000003</v>
      </c>
    </row>
    <row r="1033" spans="1:12" x14ac:dyDescent="0.25">
      <c r="A1033">
        <v>2032</v>
      </c>
      <c r="B1033" t="s">
        <v>728</v>
      </c>
      <c r="C1033">
        <v>571635</v>
      </c>
      <c r="D1033">
        <v>7.3</v>
      </c>
      <c r="E1033" s="2">
        <v>43407.219965277778</v>
      </c>
      <c r="F1033" t="s">
        <v>12884</v>
      </c>
      <c r="G1033">
        <v>4653507</v>
      </c>
      <c r="H1033" s="6">
        <v>45015.665729108798</v>
      </c>
      <c r="I1033" t="str">
        <f t="shared" si="64"/>
        <v>Long Term</v>
      </c>
      <c r="J1033">
        <f t="shared" si="65"/>
        <v>4081872</v>
      </c>
      <c r="K1033">
        <f t="shared" si="66"/>
        <v>0.1</v>
      </c>
      <c r="L1033">
        <f t="shared" si="67"/>
        <v>408187.2</v>
      </c>
    </row>
    <row r="1034" spans="1:12" x14ac:dyDescent="0.25">
      <c r="A1034">
        <v>2033</v>
      </c>
      <c r="B1034" t="s">
        <v>2186</v>
      </c>
      <c r="C1034">
        <v>262630</v>
      </c>
      <c r="D1034">
        <v>7.2</v>
      </c>
      <c r="E1034" s="2">
        <v>44086.327106481483</v>
      </c>
      <c r="F1034" t="s">
        <v>12888</v>
      </c>
      <c r="G1034">
        <v>9103213</v>
      </c>
      <c r="H1034" s="6">
        <v>45015.665729108798</v>
      </c>
      <c r="I1034" t="str">
        <f t="shared" si="64"/>
        <v>Long Term</v>
      </c>
      <c r="J1034">
        <f t="shared" si="65"/>
        <v>8840583</v>
      </c>
      <c r="K1034">
        <f t="shared" si="66"/>
        <v>0.1</v>
      </c>
      <c r="L1034">
        <f t="shared" si="67"/>
        <v>884058.3</v>
      </c>
    </row>
    <row r="1035" spans="1:12" x14ac:dyDescent="0.25">
      <c r="A1035">
        <v>2034</v>
      </c>
      <c r="B1035" t="s">
        <v>1930</v>
      </c>
      <c r="C1035">
        <v>693117</v>
      </c>
      <c r="D1035">
        <v>6.63</v>
      </c>
      <c r="E1035" s="2">
        <v>44624.354120370372</v>
      </c>
      <c r="F1035" t="s">
        <v>12884</v>
      </c>
      <c r="G1035">
        <v>8350398</v>
      </c>
      <c r="H1035" s="6">
        <v>45015.665729108798</v>
      </c>
      <c r="I1035" t="str">
        <f t="shared" si="64"/>
        <v>Long Term</v>
      </c>
      <c r="J1035">
        <f t="shared" si="65"/>
        <v>7657281</v>
      </c>
      <c r="K1035">
        <f t="shared" si="66"/>
        <v>0.1</v>
      </c>
      <c r="L1035">
        <f t="shared" si="67"/>
        <v>765728.10000000009</v>
      </c>
    </row>
    <row r="1036" spans="1:12" x14ac:dyDescent="0.25">
      <c r="A1036">
        <v>2035</v>
      </c>
      <c r="B1036" t="s">
        <v>2363</v>
      </c>
      <c r="C1036">
        <v>672932</v>
      </c>
      <c r="D1036">
        <v>6.4</v>
      </c>
      <c r="E1036" s="2">
        <v>43600.370833333327</v>
      </c>
      <c r="F1036" t="s">
        <v>12887</v>
      </c>
      <c r="G1036">
        <v>9323826</v>
      </c>
      <c r="H1036" s="6">
        <v>45015.665729108798</v>
      </c>
      <c r="I1036" t="str">
        <f t="shared" si="64"/>
        <v>Long Term</v>
      </c>
      <c r="J1036">
        <f t="shared" si="65"/>
        <v>8650894</v>
      </c>
      <c r="K1036">
        <f t="shared" si="66"/>
        <v>0.1</v>
      </c>
      <c r="L1036">
        <f t="shared" si="67"/>
        <v>865089.4</v>
      </c>
    </row>
    <row r="1037" spans="1:12" x14ac:dyDescent="0.25">
      <c r="A1037">
        <v>2036</v>
      </c>
      <c r="B1037" t="s">
        <v>687</v>
      </c>
      <c r="C1037">
        <v>54169</v>
      </c>
      <c r="D1037">
        <v>6.3</v>
      </c>
      <c r="E1037" s="2">
        <v>43452.66746527778</v>
      </c>
      <c r="F1037" t="s">
        <v>12886</v>
      </c>
      <c r="G1037">
        <v>2257467</v>
      </c>
      <c r="H1037" s="6">
        <v>45015.665729108798</v>
      </c>
      <c r="I1037" t="str">
        <f t="shared" si="64"/>
        <v>Long Term</v>
      </c>
      <c r="J1037">
        <f t="shared" si="65"/>
        <v>2203298</v>
      </c>
      <c r="K1037">
        <f t="shared" si="66"/>
        <v>0.1</v>
      </c>
      <c r="L1037">
        <f t="shared" si="67"/>
        <v>220329.80000000002</v>
      </c>
    </row>
    <row r="1038" spans="1:12" x14ac:dyDescent="0.25">
      <c r="A1038">
        <v>2037</v>
      </c>
      <c r="B1038" t="s">
        <v>719</v>
      </c>
      <c r="C1038">
        <v>801469</v>
      </c>
      <c r="D1038">
        <v>5.78</v>
      </c>
      <c r="E1038" s="2">
        <v>43929.599814814806</v>
      </c>
      <c r="F1038" t="s">
        <v>12888</v>
      </c>
      <c r="G1038">
        <v>4393591</v>
      </c>
      <c r="H1038" s="6">
        <v>45015.665729108798</v>
      </c>
      <c r="I1038" t="str">
        <f t="shared" si="64"/>
        <v>Long Term</v>
      </c>
      <c r="J1038">
        <f t="shared" si="65"/>
        <v>3592122</v>
      </c>
      <c r="K1038">
        <f t="shared" si="66"/>
        <v>0.1</v>
      </c>
      <c r="L1038">
        <f t="shared" si="67"/>
        <v>359212.2</v>
      </c>
    </row>
    <row r="1039" spans="1:12" x14ac:dyDescent="0.25">
      <c r="A1039">
        <v>2038</v>
      </c>
      <c r="B1039" t="s">
        <v>1243</v>
      </c>
      <c r="C1039">
        <v>643128</v>
      </c>
      <c r="D1039">
        <v>8.8000000000000007</v>
      </c>
      <c r="E1039" s="2">
        <v>43996.503252314818</v>
      </c>
      <c r="F1039" t="s">
        <v>12888</v>
      </c>
      <c r="G1039">
        <v>6940135</v>
      </c>
      <c r="H1039" s="6">
        <v>45015.665729108798</v>
      </c>
      <c r="I1039" t="str">
        <f t="shared" si="64"/>
        <v>Long Term</v>
      </c>
      <c r="J1039">
        <f t="shared" si="65"/>
        <v>6297007</v>
      </c>
      <c r="K1039">
        <f t="shared" si="66"/>
        <v>0.1</v>
      </c>
      <c r="L1039">
        <f t="shared" si="67"/>
        <v>629700.70000000007</v>
      </c>
    </row>
    <row r="1040" spans="1:12" x14ac:dyDescent="0.25">
      <c r="A1040">
        <v>2039</v>
      </c>
      <c r="B1040" t="s">
        <v>569</v>
      </c>
      <c r="C1040">
        <v>172899</v>
      </c>
      <c r="D1040">
        <v>6.27</v>
      </c>
      <c r="E1040" s="2">
        <v>44678.8515625</v>
      </c>
      <c r="F1040" t="s">
        <v>12884</v>
      </c>
      <c r="G1040">
        <v>5699820</v>
      </c>
      <c r="H1040" s="6">
        <v>45015.665729108798</v>
      </c>
      <c r="I1040" t="str">
        <f t="shared" si="64"/>
        <v>Short Term</v>
      </c>
      <c r="J1040">
        <f t="shared" si="65"/>
        <v>5526921</v>
      </c>
      <c r="K1040">
        <f t="shared" si="66"/>
        <v>0.15</v>
      </c>
      <c r="L1040">
        <f t="shared" si="67"/>
        <v>829038.15</v>
      </c>
    </row>
    <row r="1041" spans="1:12" x14ac:dyDescent="0.25">
      <c r="A1041">
        <v>2040</v>
      </c>
      <c r="B1041" t="s">
        <v>401</v>
      </c>
      <c r="C1041">
        <v>105843</v>
      </c>
      <c r="D1041">
        <v>8.1</v>
      </c>
      <c r="E1041" s="2">
        <v>43833.221238425933</v>
      </c>
      <c r="F1041" t="s">
        <v>12885</v>
      </c>
      <c r="G1041">
        <v>654049</v>
      </c>
      <c r="H1041" s="6">
        <v>45015.665729108798</v>
      </c>
      <c r="I1041" t="str">
        <f t="shared" si="64"/>
        <v>Long Term</v>
      </c>
      <c r="J1041">
        <f t="shared" si="65"/>
        <v>548206</v>
      </c>
      <c r="K1041">
        <f t="shared" si="66"/>
        <v>0.1</v>
      </c>
      <c r="L1041">
        <f t="shared" si="67"/>
        <v>54820.600000000006</v>
      </c>
    </row>
    <row r="1042" spans="1:12" x14ac:dyDescent="0.25">
      <c r="A1042">
        <v>2041</v>
      </c>
      <c r="B1042" t="s">
        <v>1578</v>
      </c>
      <c r="C1042">
        <v>413563</v>
      </c>
      <c r="D1042">
        <v>5.81</v>
      </c>
      <c r="E1042" s="2">
        <v>43638.042048611111</v>
      </c>
      <c r="F1042" t="s">
        <v>12883</v>
      </c>
      <c r="G1042">
        <v>8560824</v>
      </c>
      <c r="H1042" s="6">
        <v>45015.665729108798</v>
      </c>
      <c r="I1042" t="str">
        <f t="shared" si="64"/>
        <v>Long Term</v>
      </c>
      <c r="J1042">
        <f t="shared" si="65"/>
        <v>8147261</v>
      </c>
      <c r="K1042">
        <f t="shared" si="66"/>
        <v>0.1</v>
      </c>
      <c r="L1042">
        <f t="shared" si="67"/>
        <v>814726.10000000009</v>
      </c>
    </row>
    <row r="1043" spans="1:12" x14ac:dyDescent="0.25">
      <c r="A1043">
        <v>2042</v>
      </c>
      <c r="B1043" t="s">
        <v>1219</v>
      </c>
      <c r="C1043">
        <v>413332</v>
      </c>
      <c r="D1043">
        <v>6.42</v>
      </c>
      <c r="E1043" s="2">
        <v>43932.966550925928</v>
      </c>
      <c r="F1043" t="s">
        <v>12888</v>
      </c>
      <c r="G1043">
        <v>5291492</v>
      </c>
      <c r="H1043" s="6">
        <v>45015.665729108798</v>
      </c>
      <c r="I1043" t="str">
        <f t="shared" si="64"/>
        <v>Long Term</v>
      </c>
      <c r="J1043">
        <f t="shared" si="65"/>
        <v>4878160</v>
      </c>
      <c r="K1043">
        <f t="shared" si="66"/>
        <v>0.1</v>
      </c>
      <c r="L1043">
        <f t="shared" si="67"/>
        <v>487816</v>
      </c>
    </row>
    <row r="1044" spans="1:12" x14ac:dyDescent="0.25">
      <c r="A1044">
        <v>2043</v>
      </c>
      <c r="B1044" t="s">
        <v>1079</v>
      </c>
      <c r="C1044">
        <v>65572</v>
      </c>
      <c r="D1044">
        <v>8.69</v>
      </c>
      <c r="E1044" s="2">
        <v>44811.147349537037</v>
      </c>
      <c r="F1044" t="s">
        <v>12886</v>
      </c>
      <c r="G1044">
        <v>699295</v>
      </c>
      <c r="H1044" s="6">
        <v>45015.665729108798</v>
      </c>
      <c r="I1044" t="str">
        <f t="shared" si="64"/>
        <v>Short Term</v>
      </c>
      <c r="J1044">
        <f t="shared" si="65"/>
        <v>633723</v>
      </c>
      <c r="K1044">
        <f t="shared" si="66"/>
        <v>0.15</v>
      </c>
      <c r="L1044">
        <f t="shared" si="67"/>
        <v>95058.45</v>
      </c>
    </row>
    <row r="1045" spans="1:12" x14ac:dyDescent="0.25">
      <c r="A1045">
        <v>2044</v>
      </c>
      <c r="B1045" t="s">
        <v>1179</v>
      </c>
      <c r="C1045">
        <v>355348</v>
      </c>
      <c r="D1045">
        <v>8.34</v>
      </c>
      <c r="E1045" s="2">
        <v>43833.824305555558</v>
      </c>
      <c r="F1045" t="s">
        <v>12883</v>
      </c>
      <c r="G1045">
        <v>4649866</v>
      </c>
      <c r="H1045" s="6">
        <v>45015.665729108798</v>
      </c>
      <c r="I1045" t="str">
        <f t="shared" si="64"/>
        <v>Long Term</v>
      </c>
      <c r="J1045">
        <f t="shared" si="65"/>
        <v>4294518</v>
      </c>
      <c r="K1045">
        <f t="shared" si="66"/>
        <v>0.1</v>
      </c>
      <c r="L1045">
        <f t="shared" si="67"/>
        <v>429451.80000000005</v>
      </c>
    </row>
    <row r="1046" spans="1:12" x14ac:dyDescent="0.25">
      <c r="A1046">
        <v>2045</v>
      </c>
      <c r="B1046" t="s">
        <v>224</v>
      </c>
      <c r="C1046">
        <v>278422</v>
      </c>
      <c r="D1046">
        <v>8.42</v>
      </c>
      <c r="E1046" s="2">
        <v>44407.970439814817</v>
      </c>
      <c r="F1046" t="s">
        <v>12888</v>
      </c>
      <c r="G1046">
        <v>4027341</v>
      </c>
      <c r="H1046" s="6">
        <v>45015.665729108798</v>
      </c>
      <c r="I1046" t="str">
        <f t="shared" si="64"/>
        <v>Long Term</v>
      </c>
      <c r="J1046">
        <f t="shared" si="65"/>
        <v>3748919</v>
      </c>
      <c r="K1046">
        <f t="shared" si="66"/>
        <v>0.1</v>
      </c>
      <c r="L1046">
        <f t="shared" si="67"/>
        <v>374891.9</v>
      </c>
    </row>
    <row r="1047" spans="1:12" x14ac:dyDescent="0.25">
      <c r="A1047">
        <v>2046</v>
      </c>
      <c r="B1047" t="s">
        <v>776</v>
      </c>
      <c r="C1047">
        <v>838343</v>
      </c>
      <c r="D1047">
        <v>6.55</v>
      </c>
      <c r="E1047" s="2">
        <v>44079.037604166668</v>
      </c>
      <c r="F1047" t="s">
        <v>12884</v>
      </c>
      <c r="G1047">
        <v>7711852</v>
      </c>
      <c r="H1047" s="6">
        <v>45015.665729108798</v>
      </c>
      <c r="I1047" t="str">
        <f t="shared" si="64"/>
        <v>Long Term</v>
      </c>
      <c r="J1047">
        <f t="shared" si="65"/>
        <v>6873509</v>
      </c>
      <c r="K1047">
        <f t="shared" si="66"/>
        <v>0.1</v>
      </c>
      <c r="L1047">
        <f t="shared" si="67"/>
        <v>687350.9</v>
      </c>
    </row>
    <row r="1048" spans="1:12" x14ac:dyDescent="0.25">
      <c r="A1048">
        <v>2047</v>
      </c>
      <c r="B1048" t="s">
        <v>1156</v>
      </c>
      <c r="C1048">
        <v>95994</v>
      </c>
      <c r="D1048">
        <v>6.15</v>
      </c>
      <c r="E1048" s="2">
        <v>44881.757256944453</v>
      </c>
      <c r="F1048" t="s">
        <v>12887</v>
      </c>
      <c r="G1048">
        <v>4512553</v>
      </c>
      <c r="H1048" s="6">
        <v>45015.665729108798</v>
      </c>
      <c r="I1048" t="str">
        <f t="shared" si="64"/>
        <v>Short Term</v>
      </c>
      <c r="J1048">
        <f t="shared" si="65"/>
        <v>4416559</v>
      </c>
      <c r="K1048">
        <f t="shared" si="66"/>
        <v>0.15</v>
      </c>
      <c r="L1048">
        <f t="shared" si="67"/>
        <v>662483.85</v>
      </c>
    </row>
    <row r="1049" spans="1:12" x14ac:dyDescent="0.25">
      <c r="A1049">
        <v>2048</v>
      </c>
      <c r="B1049" t="s">
        <v>773</v>
      </c>
      <c r="C1049">
        <v>802193</v>
      </c>
      <c r="D1049">
        <v>7.12</v>
      </c>
      <c r="E1049" s="2">
        <v>44349.203622685192</v>
      </c>
      <c r="F1049" t="s">
        <v>12883</v>
      </c>
      <c r="G1049">
        <v>802215</v>
      </c>
      <c r="H1049" s="6">
        <v>45015.665729108798</v>
      </c>
      <c r="I1049" t="str">
        <f t="shared" si="64"/>
        <v>Long Term</v>
      </c>
      <c r="J1049">
        <f t="shared" si="65"/>
        <v>22</v>
      </c>
      <c r="K1049">
        <f t="shared" si="66"/>
        <v>0</v>
      </c>
      <c r="L1049">
        <f t="shared" si="67"/>
        <v>0</v>
      </c>
    </row>
    <row r="1050" spans="1:12" x14ac:dyDescent="0.25">
      <c r="A1050">
        <v>2049</v>
      </c>
      <c r="B1050" t="s">
        <v>1097</v>
      </c>
      <c r="C1050">
        <v>154908</v>
      </c>
      <c r="D1050">
        <v>8.4</v>
      </c>
      <c r="E1050" s="2">
        <v>43480.264768518522</v>
      </c>
      <c r="F1050" t="s">
        <v>12884</v>
      </c>
      <c r="G1050">
        <v>7544194</v>
      </c>
      <c r="H1050" s="6">
        <v>45015.665729108798</v>
      </c>
      <c r="I1050" t="str">
        <f t="shared" si="64"/>
        <v>Long Term</v>
      </c>
      <c r="J1050">
        <f t="shared" si="65"/>
        <v>7389286</v>
      </c>
      <c r="K1050">
        <f t="shared" si="66"/>
        <v>0.1</v>
      </c>
      <c r="L1050">
        <f t="shared" si="67"/>
        <v>738928.60000000009</v>
      </c>
    </row>
    <row r="1051" spans="1:12" x14ac:dyDescent="0.25">
      <c r="A1051">
        <v>2050</v>
      </c>
      <c r="B1051" t="s">
        <v>399</v>
      </c>
      <c r="C1051">
        <v>652488</v>
      </c>
      <c r="D1051">
        <v>8.8800000000000008</v>
      </c>
      <c r="E1051" s="2">
        <v>44639.967314814807</v>
      </c>
      <c r="F1051" t="s">
        <v>12888</v>
      </c>
      <c r="G1051">
        <v>2769480</v>
      </c>
      <c r="H1051" s="6">
        <v>45015.665729108798</v>
      </c>
      <c r="I1051" t="str">
        <f t="shared" si="64"/>
        <v>Long Term</v>
      </c>
      <c r="J1051">
        <f t="shared" si="65"/>
        <v>2116992</v>
      </c>
      <c r="K1051">
        <f t="shared" si="66"/>
        <v>0.1</v>
      </c>
      <c r="L1051">
        <f t="shared" si="67"/>
        <v>211699.20000000001</v>
      </c>
    </row>
    <row r="1052" spans="1:12" x14ac:dyDescent="0.25">
      <c r="A1052">
        <v>2051</v>
      </c>
      <c r="B1052" t="s">
        <v>1356</v>
      </c>
      <c r="C1052">
        <v>261922</v>
      </c>
      <c r="D1052">
        <v>8.7100000000000009</v>
      </c>
      <c r="E1052" s="2">
        <v>43597.865856481483</v>
      </c>
      <c r="F1052" t="s">
        <v>12884</v>
      </c>
      <c r="G1052">
        <v>7169498</v>
      </c>
      <c r="H1052" s="6">
        <v>45015.665729108798</v>
      </c>
      <c r="I1052" t="str">
        <f t="shared" si="64"/>
        <v>Long Term</v>
      </c>
      <c r="J1052">
        <f t="shared" si="65"/>
        <v>6907576</v>
      </c>
      <c r="K1052">
        <f t="shared" si="66"/>
        <v>0.1</v>
      </c>
      <c r="L1052">
        <f t="shared" si="67"/>
        <v>690757.60000000009</v>
      </c>
    </row>
    <row r="1053" spans="1:12" x14ac:dyDescent="0.25">
      <c r="A1053">
        <v>2052</v>
      </c>
      <c r="B1053" t="s">
        <v>817</v>
      </c>
      <c r="C1053">
        <v>418622</v>
      </c>
      <c r="D1053">
        <v>5.6</v>
      </c>
      <c r="E1053" s="2">
        <v>43809.626319444447</v>
      </c>
      <c r="F1053" t="s">
        <v>12886</v>
      </c>
      <c r="G1053">
        <v>3605000</v>
      </c>
      <c r="H1053" s="6">
        <v>45015.665729108798</v>
      </c>
      <c r="I1053" t="str">
        <f t="shared" si="64"/>
        <v>Long Term</v>
      </c>
      <c r="J1053">
        <f t="shared" si="65"/>
        <v>3186378</v>
      </c>
      <c r="K1053">
        <f t="shared" si="66"/>
        <v>0.1</v>
      </c>
      <c r="L1053">
        <f t="shared" si="67"/>
        <v>318637.80000000005</v>
      </c>
    </row>
    <row r="1054" spans="1:12" x14ac:dyDescent="0.25">
      <c r="A1054">
        <v>2053</v>
      </c>
      <c r="B1054" t="s">
        <v>267</v>
      </c>
      <c r="C1054">
        <v>596884</v>
      </c>
      <c r="D1054">
        <v>6.89</v>
      </c>
      <c r="E1054" s="2">
        <v>43394.280555555553</v>
      </c>
      <c r="F1054" t="s">
        <v>12886</v>
      </c>
      <c r="G1054">
        <v>7844521</v>
      </c>
      <c r="H1054" s="6">
        <v>45015.665729108798</v>
      </c>
      <c r="I1054" t="str">
        <f t="shared" si="64"/>
        <v>Long Term</v>
      </c>
      <c r="J1054">
        <f t="shared" si="65"/>
        <v>7247637</v>
      </c>
      <c r="K1054">
        <f t="shared" si="66"/>
        <v>0.1</v>
      </c>
      <c r="L1054">
        <f t="shared" si="67"/>
        <v>724763.70000000007</v>
      </c>
    </row>
    <row r="1055" spans="1:12" x14ac:dyDescent="0.25">
      <c r="A1055">
        <v>2054</v>
      </c>
      <c r="B1055" t="s">
        <v>1019</v>
      </c>
      <c r="C1055">
        <v>802002</v>
      </c>
      <c r="D1055">
        <v>5.57</v>
      </c>
      <c r="E1055" s="2">
        <v>43384.3669212963</v>
      </c>
      <c r="F1055" t="s">
        <v>12883</v>
      </c>
      <c r="G1055">
        <v>7565275</v>
      </c>
      <c r="H1055" s="6">
        <v>45015.665729108798</v>
      </c>
      <c r="I1055" t="str">
        <f t="shared" si="64"/>
        <v>Long Term</v>
      </c>
      <c r="J1055">
        <f t="shared" si="65"/>
        <v>6763273</v>
      </c>
      <c r="K1055">
        <f t="shared" si="66"/>
        <v>0.1</v>
      </c>
      <c r="L1055">
        <f t="shared" si="67"/>
        <v>676327.3</v>
      </c>
    </row>
    <row r="1056" spans="1:12" x14ac:dyDescent="0.25">
      <c r="A1056">
        <v>2055</v>
      </c>
      <c r="B1056" t="s">
        <v>673</v>
      </c>
      <c r="C1056">
        <v>860018</v>
      </c>
      <c r="D1056">
        <v>7.68</v>
      </c>
      <c r="E1056" s="2">
        <v>44591.802071759259</v>
      </c>
      <c r="F1056" t="s">
        <v>12885</v>
      </c>
      <c r="G1056">
        <v>2743606</v>
      </c>
      <c r="H1056" s="6">
        <v>45015.665729108798</v>
      </c>
      <c r="I1056" t="str">
        <f t="shared" si="64"/>
        <v>Long Term</v>
      </c>
      <c r="J1056">
        <f t="shared" si="65"/>
        <v>1883588</v>
      </c>
      <c r="K1056">
        <f t="shared" si="66"/>
        <v>0.1</v>
      </c>
      <c r="L1056">
        <f t="shared" si="67"/>
        <v>188358.80000000002</v>
      </c>
    </row>
    <row r="1057" spans="1:12" x14ac:dyDescent="0.25">
      <c r="A1057">
        <v>2056</v>
      </c>
      <c r="B1057" t="s">
        <v>218</v>
      </c>
      <c r="C1057">
        <v>535151</v>
      </c>
      <c r="D1057">
        <v>5.64</v>
      </c>
      <c r="E1057" s="2">
        <v>43477.757777777777</v>
      </c>
      <c r="F1057" t="s">
        <v>12883</v>
      </c>
      <c r="G1057">
        <v>2410913</v>
      </c>
      <c r="H1057" s="6">
        <v>45015.665729108798</v>
      </c>
      <c r="I1057" t="str">
        <f t="shared" si="64"/>
        <v>Long Term</v>
      </c>
      <c r="J1057">
        <f t="shared" si="65"/>
        <v>1875762</v>
      </c>
      <c r="K1057">
        <f t="shared" si="66"/>
        <v>0.1</v>
      </c>
      <c r="L1057">
        <f t="shared" si="67"/>
        <v>187576.2</v>
      </c>
    </row>
    <row r="1058" spans="1:12" x14ac:dyDescent="0.25">
      <c r="A1058">
        <v>2057</v>
      </c>
      <c r="B1058" t="s">
        <v>542</v>
      </c>
      <c r="C1058">
        <v>301145</v>
      </c>
      <c r="D1058">
        <v>6.19</v>
      </c>
      <c r="E1058" s="2">
        <v>43996.587800925918</v>
      </c>
      <c r="F1058" t="s">
        <v>12884</v>
      </c>
      <c r="G1058">
        <v>2439661</v>
      </c>
      <c r="H1058" s="6">
        <v>45015.665729108798</v>
      </c>
      <c r="I1058" t="str">
        <f t="shared" si="64"/>
        <v>Long Term</v>
      </c>
      <c r="J1058">
        <f t="shared" si="65"/>
        <v>2138516</v>
      </c>
      <c r="K1058">
        <f t="shared" si="66"/>
        <v>0.1</v>
      </c>
      <c r="L1058">
        <f t="shared" si="67"/>
        <v>213851.6</v>
      </c>
    </row>
    <row r="1059" spans="1:12" x14ac:dyDescent="0.25">
      <c r="A1059">
        <v>2058</v>
      </c>
      <c r="B1059" t="s">
        <v>134</v>
      </c>
      <c r="C1059">
        <v>580092</v>
      </c>
      <c r="D1059">
        <v>6.67</v>
      </c>
      <c r="E1059" s="2">
        <v>43653.458784722221</v>
      </c>
      <c r="F1059" t="s">
        <v>12885</v>
      </c>
      <c r="G1059">
        <v>6217936</v>
      </c>
      <c r="H1059" s="6">
        <v>45015.665729108798</v>
      </c>
      <c r="I1059" t="str">
        <f t="shared" si="64"/>
        <v>Long Term</v>
      </c>
      <c r="J1059">
        <f t="shared" si="65"/>
        <v>5637844</v>
      </c>
      <c r="K1059">
        <f t="shared" si="66"/>
        <v>0.1</v>
      </c>
      <c r="L1059">
        <f t="shared" si="67"/>
        <v>563784.4</v>
      </c>
    </row>
    <row r="1060" spans="1:12" x14ac:dyDescent="0.25">
      <c r="A1060">
        <v>2059</v>
      </c>
      <c r="B1060" t="s">
        <v>907</v>
      </c>
      <c r="C1060">
        <v>198745</v>
      </c>
      <c r="D1060">
        <v>8.33</v>
      </c>
      <c r="E1060" s="2">
        <v>43382.899594907409</v>
      </c>
      <c r="F1060" t="s">
        <v>12886</v>
      </c>
      <c r="G1060">
        <v>6009355</v>
      </c>
      <c r="H1060" s="6">
        <v>45015.665729108798</v>
      </c>
      <c r="I1060" t="str">
        <f t="shared" si="64"/>
        <v>Long Term</v>
      </c>
      <c r="J1060">
        <f t="shared" si="65"/>
        <v>5810610</v>
      </c>
      <c r="K1060">
        <f t="shared" si="66"/>
        <v>0.1</v>
      </c>
      <c r="L1060">
        <f t="shared" si="67"/>
        <v>581061</v>
      </c>
    </row>
    <row r="1061" spans="1:12" x14ac:dyDescent="0.25">
      <c r="A1061">
        <v>2060</v>
      </c>
      <c r="B1061" t="s">
        <v>1015</v>
      </c>
      <c r="C1061">
        <v>452373</v>
      </c>
      <c r="D1061">
        <v>6.71</v>
      </c>
      <c r="E1061" s="2">
        <v>43681.655011574083</v>
      </c>
      <c r="F1061" t="s">
        <v>12888</v>
      </c>
      <c r="G1061">
        <v>6869096</v>
      </c>
      <c r="H1061" s="6">
        <v>45015.665729108798</v>
      </c>
      <c r="I1061" t="str">
        <f t="shared" si="64"/>
        <v>Long Term</v>
      </c>
      <c r="J1061">
        <f t="shared" si="65"/>
        <v>6416723</v>
      </c>
      <c r="K1061">
        <f t="shared" si="66"/>
        <v>0.1</v>
      </c>
      <c r="L1061">
        <f t="shared" si="67"/>
        <v>641672.30000000005</v>
      </c>
    </row>
    <row r="1062" spans="1:12" x14ac:dyDescent="0.25">
      <c r="A1062">
        <v>2061</v>
      </c>
      <c r="B1062" t="s">
        <v>1121</v>
      </c>
      <c r="C1062">
        <v>985271</v>
      </c>
      <c r="D1062">
        <v>5.14</v>
      </c>
      <c r="E1062" s="2">
        <v>43992.536261574067</v>
      </c>
      <c r="F1062" t="s">
        <v>12884</v>
      </c>
      <c r="G1062">
        <v>4847254</v>
      </c>
      <c r="H1062" s="6">
        <v>45015.665729108798</v>
      </c>
      <c r="I1062" t="str">
        <f t="shared" si="64"/>
        <v>Long Term</v>
      </c>
      <c r="J1062">
        <f t="shared" si="65"/>
        <v>3861983</v>
      </c>
      <c r="K1062">
        <f t="shared" si="66"/>
        <v>0.1</v>
      </c>
      <c r="L1062">
        <f t="shared" si="67"/>
        <v>386198.30000000005</v>
      </c>
    </row>
    <row r="1063" spans="1:12" x14ac:dyDescent="0.25">
      <c r="A1063">
        <v>2062</v>
      </c>
      <c r="B1063" t="s">
        <v>138</v>
      </c>
      <c r="C1063">
        <v>909875</v>
      </c>
      <c r="D1063">
        <v>7.6</v>
      </c>
      <c r="E1063" s="2">
        <v>44837.524699074071</v>
      </c>
      <c r="F1063" t="s">
        <v>12884</v>
      </c>
      <c r="G1063">
        <v>2282190</v>
      </c>
      <c r="H1063" s="6">
        <v>45015.665729108798</v>
      </c>
      <c r="I1063" t="str">
        <f t="shared" si="64"/>
        <v>Short Term</v>
      </c>
      <c r="J1063">
        <f t="shared" si="65"/>
        <v>1372315</v>
      </c>
      <c r="K1063">
        <f t="shared" si="66"/>
        <v>0.15</v>
      </c>
      <c r="L1063">
        <f t="shared" si="67"/>
        <v>205847.25</v>
      </c>
    </row>
    <row r="1064" spans="1:12" x14ac:dyDescent="0.25">
      <c r="A1064">
        <v>2063</v>
      </c>
      <c r="B1064" t="s">
        <v>668</v>
      </c>
      <c r="C1064">
        <v>875893</v>
      </c>
      <c r="D1064">
        <v>7.18</v>
      </c>
      <c r="E1064" s="2">
        <v>43860.623506944437</v>
      </c>
      <c r="F1064" t="s">
        <v>12886</v>
      </c>
      <c r="G1064">
        <v>5839372</v>
      </c>
      <c r="H1064" s="6">
        <v>45015.665729108798</v>
      </c>
      <c r="I1064" t="str">
        <f t="shared" si="64"/>
        <v>Long Term</v>
      </c>
      <c r="J1064">
        <f t="shared" si="65"/>
        <v>4963479</v>
      </c>
      <c r="K1064">
        <f t="shared" si="66"/>
        <v>0.1</v>
      </c>
      <c r="L1064">
        <f t="shared" si="67"/>
        <v>496347.9</v>
      </c>
    </row>
    <row r="1065" spans="1:12" x14ac:dyDescent="0.25">
      <c r="A1065">
        <v>2064</v>
      </c>
      <c r="B1065" t="s">
        <v>722</v>
      </c>
      <c r="C1065">
        <v>894170</v>
      </c>
      <c r="D1065">
        <v>8.33</v>
      </c>
      <c r="E1065" s="2">
        <v>44781.76902777778</v>
      </c>
      <c r="F1065" t="s">
        <v>12888</v>
      </c>
      <c r="G1065">
        <v>1433434</v>
      </c>
      <c r="H1065" s="6">
        <v>45015.665729108798</v>
      </c>
      <c r="I1065" t="str">
        <f t="shared" si="64"/>
        <v>Short Term</v>
      </c>
      <c r="J1065">
        <f t="shared" si="65"/>
        <v>539264</v>
      </c>
      <c r="K1065">
        <f t="shared" si="66"/>
        <v>0.15</v>
      </c>
      <c r="L1065">
        <f t="shared" si="67"/>
        <v>80889.599999999991</v>
      </c>
    </row>
    <row r="1066" spans="1:12" x14ac:dyDescent="0.25">
      <c r="A1066">
        <v>2065</v>
      </c>
      <c r="B1066" t="s">
        <v>1449</v>
      </c>
      <c r="C1066">
        <v>718983</v>
      </c>
      <c r="D1066">
        <v>7.8</v>
      </c>
      <c r="E1066" s="2">
        <v>43871.97929398148</v>
      </c>
      <c r="F1066" t="s">
        <v>12886</v>
      </c>
      <c r="G1066">
        <v>9524360</v>
      </c>
      <c r="H1066" s="6">
        <v>45015.665729108798</v>
      </c>
      <c r="I1066" t="str">
        <f t="shared" si="64"/>
        <v>Long Term</v>
      </c>
      <c r="J1066">
        <f t="shared" si="65"/>
        <v>8805377</v>
      </c>
      <c r="K1066">
        <f t="shared" si="66"/>
        <v>0.1</v>
      </c>
      <c r="L1066">
        <f t="shared" si="67"/>
        <v>880537.70000000007</v>
      </c>
    </row>
    <row r="1067" spans="1:12" x14ac:dyDescent="0.25">
      <c r="A1067">
        <v>2066</v>
      </c>
      <c r="B1067" t="s">
        <v>218</v>
      </c>
      <c r="C1067">
        <v>146072</v>
      </c>
      <c r="D1067">
        <v>6.34</v>
      </c>
      <c r="E1067" s="2">
        <v>44141.374282407407</v>
      </c>
      <c r="F1067" t="s">
        <v>12887</v>
      </c>
      <c r="G1067">
        <v>5343127</v>
      </c>
      <c r="H1067" s="6">
        <v>45015.665729108798</v>
      </c>
      <c r="I1067" t="str">
        <f t="shared" si="64"/>
        <v>Long Term</v>
      </c>
      <c r="J1067">
        <f t="shared" si="65"/>
        <v>5197055</v>
      </c>
      <c r="K1067">
        <f t="shared" si="66"/>
        <v>0.1</v>
      </c>
      <c r="L1067">
        <f t="shared" si="67"/>
        <v>519705.5</v>
      </c>
    </row>
    <row r="1068" spans="1:12" x14ac:dyDescent="0.25">
      <c r="A1068">
        <v>2067</v>
      </c>
      <c r="B1068" t="s">
        <v>790</v>
      </c>
      <c r="C1068">
        <v>311057</v>
      </c>
      <c r="D1068">
        <v>6.88</v>
      </c>
      <c r="E1068" s="2">
        <v>44274.432893518519</v>
      </c>
      <c r="F1068" t="s">
        <v>12886</v>
      </c>
      <c r="G1068">
        <v>8493764</v>
      </c>
      <c r="H1068" s="6">
        <v>45015.665729108798</v>
      </c>
      <c r="I1068" t="str">
        <f t="shared" si="64"/>
        <v>Long Term</v>
      </c>
      <c r="J1068">
        <f t="shared" si="65"/>
        <v>8182707</v>
      </c>
      <c r="K1068">
        <f t="shared" si="66"/>
        <v>0.1</v>
      </c>
      <c r="L1068">
        <f t="shared" si="67"/>
        <v>818270.70000000007</v>
      </c>
    </row>
    <row r="1069" spans="1:12" x14ac:dyDescent="0.25">
      <c r="A1069">
        <v>2068</v>
      </c>
      <c r="B1069" t="s">
        <v>1302</v>
      </c>
      <c r="C1069">
        <v>51870</v>
      </c>
      <c r="D1069">
        <v>8.49</v>
      </c>
      <c r="E1069" s="2">
        <v>43495.177974537037</v>
      </c>
      <c r="F1069" t="s">
        <v>12888</v>
      </c>
      <c r="G1069">
        <v>7284293</v>
      </c>
      <c r="H1069" s="6">
        <v>45015.665729108798</v>
      </c>
      <c r="I1069" t="str">
        <f t="shared" si="64"/>
        <v>Long Term</v>
      </c>
      <c r="J1069">
        <f t="shared" si="65"/>
        <v>7232423</v>
      </c>
      <c r="K1069">
        <f t="shared" si="66"/>
        <v>0.1</v>
      </c>
      <c r="L1069">
        <f t="shared" si="67"/>
        <v>723242.3</v>
      </c>
    </row>
    <row r="1070" spans="1:12" x14ac:dyDescent="0.25">
      <c r="A1070">
        <v>2069</v>
      </c>
      <c r="B1070" t="s">
        <v>231</v>
      </c>
      <c r="C1070">
        <v>381501</v>
      </c>
      <c r="D1070">
        <v>6.33</v>
      </c>
      <c r="E1070" s="2">
        <v>43454.617476851847</v>
      </c>
      <c r="F1070" t="s">
        <v>12888</v>
      </c>
      <c r="G1070">
        <v>7961589</v>
      </c>
      <c r="H1070" s="6">
        <v>45015.665729108798</v>
      </c>
      <c r="I1070" t="str">
        <f t="shared" si="64"/>
        <v>Long Term</v>
      </c>
      <c r="J1070">
        <f t="shared" si="65"/>
        <v>7580088</v>
      </c>
      <c r="K1070">
        <f t="shared" si="66"/>
        <v>0.1</v>
      </c>
      <c r="L1070">
        <f t="shared" si="67"/>
        <v>758008.8</v>
      </c>
    </row>
    <row r="1071" spans="1:12" x14ac:dyDescent="0.25">
      <c r="A1071">
        <v>2070</v>
      </c>
      <c r="B1071" t="s">
        <v>456</v>
      </c>
      <c r="C1071">
        <v>670130</v>
      </c>
      <c r="D1071">
        <v>7.36</v>
      </c>
      <c r="E1071" s="2">
        <v>44753.29011574074</v>
      </c>
      <c r="F1071" t="s">
        <v>12883</v>
      </c>
      <c r="G1071">
        <v>2299150</v>
      </c>
      <c r="H1071" s="6">
        <v>45015.665729108798</v>
      </c>
      <c r="I1071" t="str">
        <f t="shared" si="64"/>
        <v>Short Term</v>
      </c>
      <c r="J1071">
        <f t="shared" si="65"/>
        <v>1629020</v>
      </c>
      <c r="K1071">
        <f t="shared" si="66"/>
        <v>0.15</v>
      </c>
      <c r="L1071">
        <f t="shared" si="67"/>
        <v>244353</v>
      </c>
    </row>
    <row r="1072" spans="1:12" x14ac:dyDescent="0.25">
      <c r="A1072">
        <v>2071</v>
      </c>
      <c r="B1072" t="s">
        <v>856</v>
      </c>
      <c r="C1072">
        <v>762585</v>
      </c>
      <c r="D1072">
        <v>5.78</v>
      </c>
      <c r="E1072" s="2">
        <v>44246.365763888891</v>
      </c>
      <c r="F1072" t="s">
        <v>12884</v>
      </c>
      <c r="G1072">
        <v>8101819</v>
      </c>
      <c r="H1072" s="6">
        <v>45015.665729108798</v>
      </c>
      <c r="I1072" t="str">
        <f t="shared" si="64"/>
        <v>Long Term</v>
      </c>
      <c r="J1072">
        <f t="shared" si="65"/>
        <v>7339234</v>
      </c>
      <c r="K1072">
        <f t="shared" si="66"/>
        <v>0.1</v>
      </c>
      <c r="L1072">
        <f t="shared" si="67"/>
        <v>733923.4</v>
      </c>
    </row>
    <row r="1073" spans="1:12" x14ac:dyDescent="0.25">
      <c r="A1073">
        <v>2072</v>
      </c>
      <c r="B1073" t="s">
        <v>214</v>
      </c>
      <c r="C1073">
        <v>336812</v>
      </c>
      <c r="D1073">
        <v>8.5</v>
      </c>
      <c r="E1073" s="2">
        <v>44883.687326388892</v>
      </c>
      <c r="F1073" t="s">
        <v>12884</v>
      </c>
      <c r="G1073">
        <v>9199621</v>
      </c>
      <c r="H1073" s="6">
        <v>45015.665729108798</v>
      </c>
      <c r="I1073" t="str">
        <f t="shared" si="64"/>
        <v>Short Term</v>
      </c>
      <c r="J1073">
        <f t="shared" si="65"/>
        <v>8862809</v>
      </c>
      <c r="K1073">
        <f t="shared" si="66"/>
        <v>0.15</v>
      </c>
      <c r="L1073">
        <f t="shared" si="67"/>
        <v>1329421.3499999999</v>
      </c>
    </row>
    <row r="1074" spans="1:12" x14ac:dyDescent="0.25">
      <c r="A1074">
        <v>2073</v>
      </c>
      <c r="B1074" t="s">
        <v>131</v>
      </c>
      <c r="C1074">
        <v>612176</v>
      </c>
      <c r="D1074">
        <v>7.74</v>
      </c>
      <c r="E1074" s="2">
        <v>44619.650381944448</v>
      </c>
      <c r="F1074" t="s">
        <v>12885</v>
      </c>
      <c r="G1074">
        <v>4219316</v>
      </c>
      <c r="H1074" s="6">
        <v>45015.665729108798</v>
      </c>
      <c r="I1074" t="str">
        <f t="shared" si="64"/>
        <v>Long Term</v>
      </c>
      <c r="J1074">
        <f t="shared" si="65"/>
        <v>3607140</v>
      </c>
      <c r="K1074">
        <f t="shared" si="66"/>
        <v>0.1</v>
      </c>
      <c r="L1074">
        <f t="shared" si="67"/>
        <v>360714</v>
      </c>
    </row>
    <row r="1075" spans="1:12" x14ac:dyDescent="0.25">
      <c r="A1075">
        <v>2074</v>
      </c>
      <c r="B1075" t="s">
        <v>233</v>
      </c>
      <c r="C1075">
        <v>309702</v>
      </c>
      <c r="D1075">
        <v>8.64</v>
      </c>
      <c r="E1075" s="2">
        <v>44282.412638888891</v>
      </c>
      <c r="F1075" t="s">
        <v>12883</v>
      </c>
      <c r="G1075">
        <v>458786</v>
      </c>
      <c r="H1075" s="6">
        <v>45015.665729108798</v>
      </c>
      <c r="I1075" t="str">
        <f t="shared" si="64"/>
        <v>Long Term</v>
      </c>
      <c r="J1075">
        <f t="shared" si="65"/>
        <v>149084</v>
      </c>
      <c r="K1075">
        <f t="shared" si="66"/>
        <v>0.1</v>
      </c>
      <c r="L1075">
        <f t="shared" si="67"/>
        <v>14908.400000000001</v>
      </c>
    </row>
    <row r="1076" spans="1:12" x14ac:dyDescent="0.25">
      <c r="A1076">
        <v>2075</v>
      </c>
      <c r="B1076" t="s">
        <v>1532</v>
      </c>
      <c r="C1076">
        <v>25712</v>
      </c>
      <c r="D1076">
        <v>8.56</v>
      </c>
      <c r="E1076" s="2">
        <v>44614.403506944444</v>
      </c>
      <c r="F1076" t="s">
        <v>12887</v>
      </c>
      <c r="G1076">
        <v>5464350</v>
      </c>
      <c r="H1076" s="6">
        <v>45015.665729108798</v>
      </c>
      <c r="I1076" t="str">
        <f t="shared" si="64"/>
        <v>Long Term</v>
      </c>
      <c r="J1076">
        <f t="shared" si="65"/>
        <v>5438638</v>
      </c>
      <c r="K1076">
        <f t="shared" si="66"/>
        <v>0.1</v>
      </c>
      <c r="L1076">
        <f t="shared" si="67"/>
        <v>543863.80000000005</v>
      </c>
    </row>
    <row r="1077" spans="1:12" x14ac:dyDescent="0.25">
      <c r="A1077">
        <v>2076</v>
      </c>
      <c r="B1077" t="s">
        <v>463</v>
      </c>
      <c r="C1077">
        <v>943390</v>
      </c>
      <c r="D1077">
        <v>8.68</v>
      </c>
      <c r="E1077" s="2">
        <v>44510.188437500001</v>
      </c>
      <c r="F1077" t="s">
        <v>12888</v>
      </c>
      <c r="G1077">
        <v>6813132</v>
      </c>
      <c r="H1077" s="6">
        <v>45015.665729108798</v>
      </c>
      <c r="I1077" t="str">
        <f t="shared" si="64"/>
        <v>Long Term</v>
      </c>
      <c r="J1077">
        <f t="shared" si="65"/>
        <v>5869742</v>
      </c>
      <c r="K1077">
        <f t="shared" si="66"/>
        <v>0.1</v>
      </c>
      <c r="L1077">
        <f t="shared" si="67"/>
        <v>586974.20000000007</v>
      </c>
    </row>
    <row r="1078" spans="1:12" x14ac:dyDescent="0.25">
      <c r="A1078">
        <v>2077</v>
      </c>
      <c r="B1078" t="s">
        <v>1302</v>
      </c>
      <c r="C1078">
        <v>420342</v>
      </c>
      <c r="D1078">
        <v>7.29</v>
      </c>
      <c r="E1078" s="2">
        <v>44120.193472222221</v>
      </c>
      <c r="F1078" t="s">
        <v>12886</v>
      </c>
      <c r="G1078">
        <v>8783475</v>
      </c>
      <c r="H1078" s="6">
        <v>45015.665729108798</v>
      </c>
      <c r="I1078" t="str">
        <f t="shared" si="64"/>
        <v>Long Term</v>
      </c>
      <c r="J1078">
        <f t="shared" si="65"/>
        <v>8363133</v>
      </c>
      <c r="K1078">
        <f t="shared" si="66"/>
        <v>0.1</v>
      </c>
      <c r="L1078">
        <f t="shared" si="67"/>
        <v>836313.3</v>
      </c>
    </row>
    <row r="1079" spans="1:12" x14ac:dyDescent="0.25">
      <c r="A1079">
        <v>2078</v>
      </c>
      <c r="B1079" t="s">
        <v>1139</v>
      </c>
      <c r="C1079">
        <v>956022</v>
      </c>
      <c r="D1079">
        <v>7.29</v>
      </c>
      <c r="E1079" s="2">
        <v>44491.659942129627</v>
      </c>
      <c r="F1079" t="s">
        <v>12886</v>
      </c>
      <c r="G1079">
        <v>5709349</v>
      </c>
      <c r="H1079" s="6">
        <v>45015.665729108798</v>
      </c>
      <c r="I1079" t="str">
        <f t="shared" si="64"/>
        <v>Long Term</v>
      </c>
      <c r="J1079">
        <f t="shared" si="65"/>
        <v>4753327</v>
      </c>
      <c r="K1079">
        <f t="shared" si="66"/>
        <v>0.1</v>
      </c>
      <c r="L1079">
        <f t="shared" si="67"/>
        <v>475332.7</v>
      </c>
    </row>
    <row r="1080" spans="1:12" x14ac:dyDescent="0.25">
      <c r="A1080">
        <v>2079</v>
      </c>
      <c r="B1080" t="s">
        <v>1049</v>
      </c>
      <c r="C1080">
        <v>660421</v>
      </c>
      <c r="D1080">
        <v>6.41</v>
      </c>
      <c r="E1080" s="2">
        <v>44605.042986111112</v>
      </c>
      <c r="F1080" t="s">
        <v>12888</v>
      </c>
      <c r="G1080">
        <v>3853721</v>
      </c>
      <c r="H1080" s="6">
        <v>45015.665729108798</v>
      </c>
      <c r="I1080" t="str">
        <f t="shared" si="64"/>
        <v>Long Term</v>
      </c>
      <c r="J1080">
        <f t="shared" si="65"/>
        <v>3193300</v>
      </c>
      <c r="K1080">
        <f t="shared" si="66"/>
        <v>0.1</v>
      </c>
      <c r="L1080">
        <f t="shared" si="67"/>
        <v>319330</v>
      </c>
    </row>
    <row r="1081" spans="1:12" x14ac:dyDescent="0.25">
      <c r="A1081">
        <v>2080</v>
      </c>
      <c r="B1081" t="s">
        <v>958</v>
      </c>
      <c r="C1081">
        <v>693099</v>
      </c>
      <c r="D1081">
        <v>7.7</v>
      </c>
      <c r="E1081" s="2">
        <v>44724.642777777779</v>
      </c>
      <c r="F1081" t="s">
        <v>12888</v>
      </c>
      <c r="G1081">
        <v>6838660</v>
      </c>
      <c r="H1081" s="6">
        <v>45015.665729108798</v>
      </c>
      <c r="I1081" t="str">
        <f t="shared" si="64"/>
        <v>Short Term</v>
      </c>
      <c r="J1081">
        <f t="shared" si="65"/>
        <v>6145561</v>
      </c>
      <c r="K1081">
        <f t="shared" si="66"/>
        <v>0.15</v>
      </c>
      <c r="L1081">
        <f t="shared" si="67"/>
        <v>921834.15</v>
      </c>
    </row>
    <row r="1082" spans="1:12" x14ac:dyDescent="0.25">
      <c r="A1082">
        <v>2081</v>
      </c>
      <c r="B1082" t="s">
        <v>627</v>
      </c>
      <c r="C1082">
        <v>639002</v>
      </c>
      <c r="D1082">
        <v>5.77</v>
      </c>
      <c r="E1082" s="2">
        <v>44347.371296296304</v>
      </c>
      <c r="F1082" t="s">
        <v>12885</v>
      </c>
      <c r="G1082">
        <v>5849182</v>
      </c>
      <c r="H1082" s="6">
        <v>45015.665729108798</v>
      </c>
      <c r="I1082" t="str">
        <f t="shared" si="64"/>
        <v>Long Term</v>
      </c>
      <c r="J1082">
        <f t="shared" si="65"/>
        <v>5210180</v>
      </c>
      <c r="K1082">
        <f t="shared" si="66"/>
        <v>0.1</v>
      </c>
      <c r="L1082">
        <f t="shared" si="67"/>
        <v>521018</v>
      </c>
    </row>
    <row r="1083" spans="1:12" x14ac:dyDescent="0.25">
      <c r="A1083">
        <v>2082</v>
      </c>
      <c r="B1083" t="s">
        <v>1309</v>
      </c>
      <c r="C1083">
        <v>630266</v>
      </c>
      <c r="D1083">
        <v>7.63</v>
      </c>
      <c r="E1083" s="2">
        <v>44487.60392361111</v>
      </c>
      <c r="F1083" t="s">
        <v>12887</v>
      </c>
      <c r="G1083">
        <v>2073741</v>
      </c>
      <c r="H1083" s="6">
        <v>45015.665729108798</v>
      </c>
      <c r="I1083" t="str">
        <f t="shared" si="64"/>
        <v>Long Term</v>
      </c>
      <c r="J1083">
        <f t="shared" si="65"/>
        <v>1443475</v>
      </c>
      <c r="K1083">
        <f t="shared" si="66"/>
        <v>0.1</v>
      </c>
      <c r="L1083">
        <f t="shared" si="67"/>
        <v>144347.5</v>
      </c>
    </row>
    <row r="1084" spans="1:12" x14ac:dyDescent="0.25">
      <c r="A1084">
        <v>2083</v>
      </c>
      <c r="B1084" t="s">
        <v>1140</v>
      </c>
      <c r="C1084">
        <v>565791</v>
      </c>
      <c r="D1084">
        <v>5.54</v>
      </c>
      <c r="E1084" s="2">
        <v>44207.259560185194</v>
      </c>
      <c r="F1084" t="s">
        <v>12884</v>
      </c>
      <c r="G1084">
        <v>1532541</v>
      </c>
      <c r="H1084" s="6">
        <v>45015.665729108798</v>
      </c>
      <c r="I1084" t="str">
        <f t="shared" si="64"/>
        <v>Long Term</v>
      </c>
      <c r="J1084">
        <f t="shared" si="65"/>
        <v>966750</v>
      </c>
      <c r="K1084">
        <f t="shared" si="66"/>
        <v>0.1</v>
      </c>
      <c r="L1084">
        <f t="shared" si="67"/>
        <v>96675</v>
      </c>
    </row>
    <row r="1085" spans="1:12" x14ac:dyDescent="0.25">
      <c r="A1085">
        <v>2084</v>
      </c>
      <c r="B1085" t="s">
        <v>1343</v>
      </c>
      <c r="C1085">
        <v>367372</v>
      </c>
      <c r="D1085">
        <v>7.41</v>
      </c>
      <c r="E1085" s="2">
        <v>44312.595335648148</v>
      </c>
      <c r="F1085" t="s">
        <v>12887</v>
      </c>
      <c r="G1085">
        <v>8957013</v>
      </c>
      <c r="H1085" s="6">
        <v>45015.665729108798</v>
      </c>
      <c r="I1085" t="str">
        <f t="shared" si="64"/>
        <v>Long Term</v>
      </c>
      <c r="J1085">
        <f t="shared" si="65"/>
        <v>8589641</v>
      </c>
      <c r="K1085">
        <f t="shared" si="66"/>
        <v>0.1</v>
      </c>
      <c r="L1085">
        <f t="shared" si="67"/>
        <v>858964.10000000009</v>
      </c>
    </row>
    <row r="1086" spans="1:12" x14ac:dyDescent="0.25">
      <c r="A1086">
        <v>2085</v>
      </c>
      <c r="B1086" t="s">
        <v>2141</v>
      </c>
      <c r="C1086">
        <v>315578</v>
      </c>
      <c r="D1086">
        <v>8.41</v>
      </c>
      <c r="E1086" s="2">
        <v>44346.504131944443</v>
      </c>
      <c r="F1086" t="s">
        <v>12888</v>
      </c>
      <c r="G1086">
        <v>5741644</v>
      </c>
      <c r="H1086" s="6">
        <v>45015.665729108798</v>
      </c>
      <c r="I1086" t="str">
        <f t="shared" si="64"/>
        <v>Long Term</v>
      </c>
      <c r="J1086">
        <f t="shared" si="65"/>
        <v>5426066</v>
      </c>
      <c r="K1086">
        <f t="shared" si="66"/>
        <v>0.1</v>
      </c>
      <c r="L1086">
        <f t="shared" si="67"/>
        <v>542606.6</v>
      </c>
    </row>
    <row r="1087" spans="1:12" x14ac:dyDescent="0.25">
      <c r="A1087">
        <v>2086</v>
      </c>
      <c r="B1087" t="s">
        <v>1258</v>
      </c>
      <c r="C1087">
        <v>398649</v>
      </c>
      <c r="D1087">
        <v>5.39</v>
      </c>
      <c r="E1087" s="2">
        <v>43890.007847222223</v>
      </c>
      <c r="F1087" t="s">
        <v>12883</v>
      </c>
      <c r="G1087">
        <v>6740743</v>
      </c>
      <c r="H1087" s="6">
        <v>45015.665729108798</v>
      </c>
      <c r="I1087" t="str">
        <f t="shared" si="64"/>
        <v>Long Term</v>
      </c>
      <c r="J1087">
        <f t="shared" si="65"/>
        <v>6342094</v>
      </c>
      <c r="K1087">
        <f t="shared" si="66"/>
        <v>0.1</v>
      </c>
      <c r="L1087">
        <f t="shared" si="67"/>
        <v>634209.4</v>
      </c>
    </row>
    <row r="1088" spans="1:12" x14ac:dyDescent="0.25">
      <c r="A1088">
        <v>2087</v>
      </c>
      <c r="B1088" t="s">
        <v>1291</v>
      </c>
      <c r="C1088">
        <v>107132</v>
      </c>
      <c r="D1088">
        <v>5.57</v>
      </c>
      <c r="E1088" s="2">
        <v>44007.002650462957</v>
      </c>
      <c r="F1088" t="s">
        <v>12887</v>
      </c>
      <c r="G1088">
        <v>8658604</v>
      </c>
      <c r="H1088" s="6">
        <v>45015.665729108798</v>
      </c>
      <c r="I1088" t="str">
        <f t="shared" si="64"/>
        <v>Long Term</v>
      </c>
      <c r="J1088">
        <f t="shared" si="65"/>
        <v>8551472</v>
      </c>
      <c r="K1088">
        <f t="shared" si="66"/>
        <v>0.1</v>
      </c>
      <c r="L1088">
        <f t="shared" si="67"/>
        <v>855147.20000000007</v>
      </c>
    </row>
    <row r="1089" spans="1:12" x14ac:dyDescent="0.25">
      <c r="A1089">
        <v>2088</v>
      </c>
      <c r="B1089" t="s">
        <v>290</v>
      </c>
      <c r="C1089">
        <v>854689</v>
      </c>
      <c r="D1089">
        <v>6.68</v>
      </c>
      <c r="E1089" s="2">
        <v>43389.995856481481</v>
      </c>
      <c r="F1089" t="s">
        <v>12885</v>
      </c>
      <c r="G1089">
        <v>854690</v>
      </c>
      <c r="H1089" s="6">
        <v>45015.665729108798</v>
      </c>
      <c r="I1089" t="str">
        <f t="shared" si="64"/>
        <v>Long Term</v>
      </c>
      <c r="J1089">
        <f t="shared" si="65"/>
        <v>1</v>
      </c>
      <c r="K1089">
        <f t="shared" si="66"/>
        <v>0</v>
      </c>
      <c r="L1089">
        <f t="shared" si="67"/>
        <v>0</v>
      </c>
    </row>
    <row r="1090" spans="1:12" x14ac:dyDescent="0.25">
      <c r="A1090">
        <v>2089</v>
      </c>
      <c r="B1090" t="s">
        <v>2747</v>
      </c>
      <c r="C1090">
        <v>193685</v>
      </c>
      <c r="D1090">
        <v>6.45</v>
      </c>
      <c r="E1090" s="2">
        <v>44567.088020833333</v>
      </c>
      <c r="F1090" t="s">
        <v>12884</v>
      </c>
      <c r="G1090">
        <v>2583849</v>
      </c>
      <c r="H1090" s="6">
        <v>45015.665729108798</v>
      </c>
      <c r="I1090" t="str">
        <f t="shared" si="64"/>
        <v>Long Term</v>
      </c>
      <c r="J1090">
        <f t="shared" si="65"/>
        <v>2390164</v>
      </c>
      <c r="K1090">
        <f t="shared" si="66"/>
        <v>0.1</v>
      </c>
      <c r="L1090">
        <f t="shared" si="67"/>
        <v>239016.40000000002</v>
      </c>
    </row>
    <row r="1091" spans="1:12" x14ac:dyDescent="0.25">
      <c r="A1091">
        <v>2090</v>
      </c>
      <c r="B1091" t="s">
        <v>334</v>
      </c>
      <c r="C1091">
        <v>622052</v>
      </c>
      <c r="D1091">
        <v>5.87</v>
      </c>
      <c r="E1091" s="2">
        <v>44572.999490740738</v>
      </c>
      <c r="F1091" t="s">
        <v>12886</v>
      </c>
      <c r="G1091">
        <v>7128777</v>
      </c>
      <c r="H1091" s="6">
        <v>45015.665729108798</v>
      </c>
      <c r="I1091" t="str">
        <f t="shared" ref="I1091:I1154" si="68">IF((H1091-E1091)&lt;=365,"Short Term","Long Term")</f>
        <v>Long Term</v>
      </c>
      <c r="J1091">
        <f t="shared" ref="J1091:J1154" si="69">G1091-C1091</f>
        <v>6506725</v>
      </c>
      <c r="K1091">
        <f t="shared" ref="K1091:K1154" si="70">IF(I1091="short Term",15%,IF(I1091="Long Term",IF(J1091&gt;100000,10%,0),0))</f>
        <v>0.1</v>
      </c>
      <c r="L1091">
        <f t="shared" ref="L1091:L1154" si="71">J1091*K1091</f>
        <v>650672.5</v>
      </c>
    </row>
    <row r="1092" spans="1:12" x14ac:dyDescent="0.25">
      <c r="A1092">
        <v>2091</v>
      </c>
      <c r="B1092" t="s">
        <v>996</v>
      </c>
      <c r="C1092">
        <v>710031</v>
      </c>
      <c r="D1092">
        <v>6.5</v>
      </c>
      <c r="E1092" s="2">
        <v>43616.087037037039</v>
      </c>
      <c r="F1092" t="s">
        <v>12884</v>
      </c>
      <c r="G1092">
        <v>4456588</v>
      </c>
      <c r="H1092" s="6">
        <v>45015.665729108798</v>
      </c>
      <c r="I1092" t="str">
        <f t="shared" si="68"/>
        <v>Long Term</v>
      </c>
      <c r="J1092">
        <f t="shared" si="69"/>
        <v>3746557</v>
      </c>
      <c r="K1092">
        <f t="shared" si="70"/>
        <v>0.1</v>
      </c>
      <c r="L1092">
        <f t="shared" si="71"/>
        <v>374655.7</v>
      </c>
    </row>
    <row r="1093" spans="1:12" x14ac:dyDescent="0.25">
      <c r="A1093">
        <v>2092</v>
      </c>
      <c r="B1093" t="s">
        <v>1201</v>
      </c>
      <c r="C1093">
        <v>419500</v>
      </c>
      <c r="D1093">
        <v>5.72</v>
      </c>
      <c r="E1093" s="2">
        <v>44288.103796296287</v>
      </c>
      <c r="F1093" t="s">
        <v>12887</v>
      </c>
      <c r="G1093">
        <v>8648186</v>
      </c>
      <c r="H1093" s="6">
        <v>45015.665729108798</v>
      </c>
      <c r="I1093" t="str">
        <f t="shared" si="68"/>
        <v>Long Term</v>
      </c>
      <c r="J1093">
        <f t="shared" si="69"/>
        <v>8228686</v>
      </c>
      <c r="K1093">
        <f t="shared" si="70"/>
        <v>0.1</v>
      </c>
      <c r="L1093">
        <f t="shared" si="71"/>
        <v>822868.60000000009</v>
      </c>
    </row>
    <row r="1094" spans="1:12" x14ac:dyDescent="0.25">
      <c r="A1094">
        <v>2093</v>
      </c>
      <c r="B1094" t="s">
        <v>123</v>
      </c>
      <c r="C1094">
        <v>254988</v>
      </c>
      <c r="D1094">
        <v>6.26</v>
      </c>
      <c r="E1094" s="2">
        <v>43829.692291666674</v>
      </c>
      <c r="F1094" t="s">
        <v>12883</v>
      </c>
      <c r="G1094">
        <v>929043</v>
      </c>
      <c r="H1094" s="6">
        <v>45015.665729108798</v>
      </c>
      <c r="I1094" t="str">
        <f t="shared" si="68"/>
        <v>Long Term</v>
      </c>
      <c r="J1094">
        <f t="shared" si="69"/>
        <v>674055</v>
      </c>
      <c r="K1094">
        <f t="shared" si="70"/>
        <v>0.1</v>
      </c>
      <c r="L1094">
        <f t="shared" si="71"/>
        <v>67405.5</v>
      </c>
    </row>
    <row r="1095" spans="1:12" x14ac:dyDescent="0.25">
      <c r="A1095">
        <v>2094</v>
      </c>
      <c r="B1095" t="s">
        <v>465</v>
      </c>
      <c r="C1095">
        <v>574702</v>
      </c>
      <c r="D1095">
        <v>8.24</v>
      </c>
      <c r="E1095" s="2">
        <v>43438.587175925917</v>
      </c>
      <c r="F1095" t="s">
        <v>12886</v>
      </c>
      <c r="G1095">
        <v>2539999</v>
      </c>
      <c r="H1095" s="6">
        <v>45015.665729108798</v>
      </c>
      <c r="I1095" t="str">
        <f t="shared" si="68"/>
        <v>Long Term</v>
      </c>
      <c r="J1095">
        <f t="shared" si="69"/>
        <v>1965297</v>
      </c>
      <c r="K1095">
        <f t="shared" si="70"/>
        <v>0.1</v>
      </c>
      <c r="L1095">
        <f t="shared" si="71"/>
        <v>196529.7</v>
      </c>
    </row>
    <row r="1096" spans="1:12" x14ac:dyDescent="0.25">
      <c r="A1096">
        <v>2095</v>
      </c>
      <c r="B1096" t="s">
        <v>484</v>
      </c>
      <c r="C1096">
        <v>203388</v>
      </c>
      <c r="D1096">
        <v>5.35</v>
      </c>
      <c r="E1096" s="2">
        <v>43392.823564814818</v>
      </c>
      <c r="F1096" t="s">
        <v>12883</v>
      </c>
      <c r="G1096">
        <v>8046387</v>
      </c>
      <c r="H1096" s="6">
        <v>45015.665729108798</v>
      </c>
      <c r="I1096" t="str">
        <f t="shared" si="68"/>
        <v>Long Term</v>
      </c>
      <c r="J1096">
        <f t="shared" si="69"/>
        <v>7842999</v>
      </c>
      <c r="K1096">
        <f t="shared" si="70"/>
        <v>0.1</v>
      </c>
      <c r="L1096">
        <f t="shared" si="71"/>
        <v>784299.9</v>
      </c>
    </row>
    <row r="1097" spans="1:12" x14ac:dyDescent="0.25">
      <c r="A1097">
        <v>2096</v>
      </c>
      <c r="B1097" t="s">
        <v>2604</v>
      </c>
      <c r="C1097">
        <v>199161</v>
      </c>
      <c r="D1097">
        <v>8.93</v>
      </c>
      <c r="E1097" s="2">
        <v>43411.792546296303</v>
      </c>
      <c r="F1097" t="s">
        <v>12887</v>
      </c>
      <c r="G1097">
        <v>1510285</v>
      </c>
      <c r="H1097" s="6">
        <v>45015.665729108798</v>
      </c>
      <c r="I1097" t="str">
        <f t="shared" si="68"/>
        <v>Long Term</v>
      </c>
      <c r="J1097">
        <f t="shared" si="69"/>
        <v>1311124</v>
      </c>
      <c r="K1097">
        <f t="shared" si="70"/>
        <v>0.1</v>
      </c>
      <c r="L1097">
        <f t="shared" si="71"/>
        <v>131112.4</v>
      </c>
    </row>
    <row r="1098" spans="1:12" x14ac:dyDescent="0.25">
      <c r="A1098">
        <v>2097</v>
      </c>
      <c r="B1098" t="s">
        <v>1017</v>
      </c>
      <c r="C1098">
        <v>573125</v>
      </c>
      <c r="D1098">
        <v>6.71</v>
      </c>
      <c r="E1098" s="2">
        <v>44699.025787037041</v>
      </c>
      <c r="F1098" t="s">
        <v>12885</v>
      </c>
      <c r="G1098">
        <v>7112377</v>
      </c>
      <c r="H1098" s="6">
        <v>45015.665729108798</v>
      </c>
      <c r="I1098" t="str">
        <f t="shared" si="68"/>
        <v>Short Term</v>
      </c>
      <c r="J1098">
        <f t="shared" si="69"/>
        <v>6539252</v>
      </c>
      <c r="K1098">
        <f t="shared" si="70"/>
        <v>0.15</v>
      </c>
      <c r="L1098">
        <f t="shared" si="71"/>
        <v>980887.79999999993</v>
      </c>
    </row>
    <row r="1099" spans="1:12" x14ac:dyDescent="0.25">
      <c r="A1099">
        <v>2098</v>
      </c>
      <c r="B1099" t="s">
        <v>1039</v>
      </c>
      <c r="C1099">
        <v>620970</v>
      </c>
      <c r="D1099">
        <v>6.19</v>
      </c>
      <c r="E1099" s="2">
        <v>43575.974409722221</v>
      </c>
      <c r="F1099" t="s">
        <v>12885</v>
      </c>
      <c r="G1099">
        <v>3847350</v>
      </c>
      <c r="H1099" s="6">
        <v>45015.665729108798</v>
      </c>
      <c r="I1099" t="str">
        <f t="shared" si="68"/>
        <v>Long Term</v>
      </c>
      <c r="J1099">
        <f t="shared" si="69"/>
        <v>3226380</v>
      </c>
      <c r="K1099">
        <f t="shared" si="70"/>
        <v>0.1</v>
      </c>
      <c r="L1099">
        <f t="shared" si="71"/>
        <v>322638</v>
      </c>
    </row>
    <row r="1100" spans="1:12" x14ac:dyDescent="0.25">
      <c r="A1100">
        <v>2099</v>
      </c>
      <c r="B1100" t="s">
        <v>702</v>
      </c>
      <c r="C1100">
        <v>40498</v>
      </c>
      <c r="D1100">
        <v>8.6999999999999993</v>
      </c>
      <c r="E1100" s="2">
        <v>44080.395173611112</v>
      </c>
      <c r="F1100" t="s">
        <v>12885</v>
      </c>
      <c r="G1100">
        <v>3988844</v>
      </c>
      <c r="H1100" s="6">
        <v>45015.665729108798</v>
      </c>
      <c r="I1100" t="str">
        <f t="shared" si="68"/>
        <v>Long Term</v>
      </c>
      <c r="J1100">
        <f t="shared" si="69"/>
        <v>3948346</v>
      </c>
      <c r="K1100">
        <f t="shared" si="70"/>
        <v>0.1</v>
      </c>
      <c r="L1100">
        <f t="shared" si="71"/>
        <v>394834.60000000003</v>
      </c>
    </row>
    <row r="1101" spans="1:12" x14ac:dyDescent="0.25">
      <c r="A1101">
        <v>2100</v>
      </c>
      <c r="B1101" t="s">
        <v>411</v>
      </c>
      <c r="C1101">
        <v>429369</v>
      </c>
      <c r="D1101">
        <v>5.55</v>
      </c>
      <c r="E1101" s="2">
        <v>44169.589756944442</v>
      </c>
      <c r="F1101" t="s">
        <v>12887</v>
      </c>
      <c r="G1101">
        <v>1506694</v>
      </c>
      <c r="H1101" s="6">
        <v>45015.665729108798</v>
      </c>
      <c r="I1101" t="str">
        <f t="shared" si="68"/>
        <v>Long Term</v>
      </c>
      <c r="J1101">
        <f t="shared" si="69"/>
        <v>1077325</v>
      </c>
      <c r="K1101">
        <f t="shared" si="70"/>
        <v>0.1</v>
      </c>
      <c r="L1101">
        <f t="shared" si="71"/>
        <v>107732.5</v>
      </c>
    </row>
    <row r="1102" spans="1:12" x14ac:dyDescent="0.25">
      <c r="A1102">
        <v>2101</v>
      </c>
      <c r="B1102" t="s">
        <v>530</v>
      </c>
      <c r="C1102">
        <v>613291</v>
      </c>
      <c r="D1102">
        <v>6.37</v>
      </c>
      <c r="E1102" s="2">
        <v>44294.978252314817</v>
      </c>
      <c r="F1102" t="s">
        <v>12886</v>
      </c>
      <c r="G1102">
        <v>613292</v>
      </c>
      <c r="H1102" s="6">
        <v>45015.665729108798</v>
      </c>
      <c r="I1102" t="str">
        <f t="shared" si="68"/>
        <v>Long Term</v>
      </c>
      <c r="J1102">
        <f t="shared" si="69"/>
        <v>1</v>
      </c>
      <c r="K1102">
        <f t="shared" si="70"/>
        <v>0</v>
      </c>
      <c r="L1102">
        <f t="shared" si="71"/>
        <v>0</v>
      </c>
    </row>
    <row r="1103" spans="1:12" x14ac:dyDescent="0.25">
      <c r="A1103">
        <v>2102</v>
      </c>
      <c r="B1103" t="s">
        <v>2661</v>
      </c>
      <c r="C1103">
        <v>856812</v>
      </c>
      <c r="D1103">
        <v>7.24</v>
      </c>
      <c r="E1103" s="2">
        <v>44808.246319444443</v>
      </c>
      <c r="F1103" t="s">
        <v>12886</v>
      </c>
      <c r="G1103">
        <v>7492730</v>
      </c>
      <c r="H1103" s="6">
        <v>45015.665729108798</v>
      </c>
      <c r="I1103" t="str">
        <f t="shared" si="68"/>
        <v>Short Term</v>
      </c>
      <c r="J1103">
        <f t="shared" si="69"/>
        <v>6635918</v>
      </c>
      <c r="K1103">
        <f t="shared" si="70"/>
        <v>0.15</v>
      </c>
      <c r="L1103">
        <f t="shared" si="71"/>
        <v>995387.7</v>
      </c>
    </row>
    <row r="1104" spans="1:12" x14ac:dyDescent="0.25">
      <c r="A1104">
        <v>2103</v>
      </c>
      <c r="B1104" t="s">
        <v>2412</v>
      </c>
      <c r="C1104">
        <v>607874</v>
      </c>
      <c r="D1104">
        <v>5.74</v>
      </c>
      <c r="E1104" s="2">
        <v>44361.664386574077</v>
      </c>
      <c r="F1104" t="s">
        <v>12888</v>
      </c>
      <c r="G1104">
        <v>7271485</v>
      </c>
      <c r="H1104" s="6">
        <v>45015.665729108798</v>
      </c>
      <c r="I1104" t="str">
        <f t="shared" si="68"/>
        <v>Long Term</v>
      </c>
      <c r="J1104">
        <f t="shared" si="69"/>
        <v>6663611</v>
      </c>
      <c r="K1104">
        <f t="shared" si="70"/>
        <v>0.1</v>
      </c>
      <c r="L1104">
        <f t="shared" si="71"/>
        <v>666361.10000000009</v>
      </c>
    </row>
    <row r="1105" spans="1:12" x14ac:dyDescent="0.25">
      <c r="A1105">
        <v>2104</v>
      </c>
      <c r="B1105" t="s">
        <v>606</v>
      </c>
      <c r="C1105">
        <v>524021</v>
      </c>
      <c r="D1105">
        <v>6.2</v>
      </c>
      <c r="E1105" s="2">
        <v>44962.32949074074</v>
      </c>
      <c r="F1105" t="s">
        <v>12884</v>
      </c>
      <c r="G1105">
        <v>4967267</v>
      </c>
      <c r="H1105" s="6">
        <v>45015.665729108798</v>
      </c>
      <c r="I1105" t="str">
        <f t="shared" si="68"/>
        <v>Short Term</v>
      </c>
      <c r="J1105">
        <f t="shared" si="69"/>
        <v>4443246</v>
      </c>
      <c r="K1105">
        <f t="shared" si="70"/>
        <v>0.15</v>
      </c>
      <c r="L1105">
        <f t="shared" si="71"/>
        <v>666486.9</v>
      </c>
    </row>
    <row r="1106" spans="1:12" x14ac:dyDescent="0.25">
      <c r="A1106">
        <v>2105</v>
      </c>
      <c r="B1106" t="s">
        <v>434</v>
      </c>
      <c r="C1106">
        <v>86103</v>
      </c>
      <c r="D1106">
        <v>5.97</v>
      </c>
      <c r="E1106" s="2">
        <v>43436.45480324074</v>
      </c>
      <c r="F1106" t="s">
        <v>12883</v>
      </c>
      <c r="G1106">
        <v>841175</v>
      </c>
      <c r="H1106" s="6">
        <v>45015.665729108798</v>
      </c>
      <c r="I1106" t="str">
        <f t="shared" si="68"/>
        <v>Long Term</v>
      </c>
      <c r="J1106">
        <f t="shared" si="69"/>
        <v>755072</v>
      </c>
      <c r="K1106">
        <f t="shared" si="70"/>
        <v>0.1</v>
      </c>
      <c r="L1106">
        <f t="shared" si="71"/>
        <v>75507.199999999997</v>
      </c>
    </row>
    <row r="1107" spans="1:12" x14ac:dyDescent="0.25">
      <c r="A1107">
        <v>2106</v>
      </c>
      <c r="B1107" t="s">
        <v>241</v>
      </c>
      <c r="C1107">
        <v>625577</v>
      </c>
      <c r="D1107">
        <v>7.32</v>
      </c>
      <c r="E1107" s="2">
        <v>43686.356932870367</v>
      </c>
      <c r="F1107" t="s">
        <v>12883</v>
      </c>
      <c r="G1107">
        <v>2120128</v>
      </c>
      <c r="H1107" s="6">
        <v>45015.665729108798</v>
      </c>
      <c r="I1107" t="str">
        <f t="shared" si="68"/>
        <v>Long Term</v>
      </c>
      <c r="J1107">
        <f t="shared" si="69"/>
        <v>1494551</v>
      </c>
      <c r="K1107">
        <f t="shared" si="70"/>
        <v>0.1</v>
      </c>
      <c r="L1107">
        <f t="shared" si="71"/>
        <v>149455.1</v>
      </c>
    </row>
    <row r="1108" spans="1:12" x14ac:dyDescent="0.25">
      <c r="A1108">
        <v>2107</v>
      </c>
      <c r="B1108" t="s">
        <v>131</v>
      </c>
      <c r="C1108">
        <v>549043</v>
      </c>
      <c r="D1108">
        <v>8.1999999999999993</v>
      </c>
      <c r="E1108" s="2">
        <v>44436.616215277783</v>
      </c>
      <c r="F1108" t="s">
        <v>12886</v>
      </c>
      <c r="G1108">
        <v>1949978</v>
      </c>
      <c r="H1108" s="6">
        <v>45015.665729108798</v>
      </c>
      <c r="I1108" t="str">
        <f t="shared" si="68"/>
        <v>Long Term</v>
      </c>
      <c r="J1108">
        <f t="shared" si="69"/>
        <v>1400935</v>
      </c>
      <c r="K1108">
        <f t="shared" si="70"/>
        <v>0.1</v>
      </c>
      <c r="L1108">
        <f t="shared" si="71"/>
        <v>140093.5</v>
      </c>
    </row>
    <row r="1109" spans="1:12" x14ac:dyDescent="0.25">
      <c r="A1109">
        <v>2108</v>
      </c>
      <c r="B1109" t="s">
        <v>519</v>
      </c>
      <c r="C1109">
        <v>574259</v>
      </c>
      <c r="D1109">
        <v>8.3699999999999992</v>
      </c>
      <c r="E1109" s="2">
        <v>44335.48201388889</v>
      </c>
      <c r="F1109" t="s">
        <v>12885</v>
      </c>
      <c r="G1109">
        <v>8758543</v>
      </c>
      <c r="H1109" s="6">
        <v>45015.665729108798</v>
      </c>
      <c r="I1109" t="str">
        <f t="shared" si="68"/>
        <v>Long Term</v>
      </c>
      <c r="J1109">
        <f t="shared" si="69"/>
        <v>8184284</v>
      </c>
      <c r="K1109">
        <f t="shared" si="70"/>
        <v>0.1</v>
      </c>
      <c r="L1109">
        <f t="shared" si="71"/>
        <v>818428.4</v>
      </c>
    </row>
    <row r="1110" spans="1:12" x14ac:dyDescent="0.25">
      <c r="A1110">
        <v>2109</v>
      </c>
      <c r="B1110" t="s">
        <v>1209</v>
      </c>
      <c r="C1110">
        <v>136804</v>
      </c>
      <c r="D1110">
        <v>5.13</v>
      </c>
      <c r="E1110" s="2">
        <v>44459.839201388888</v>
      </c>
      <c r="F1110" t="s">
        <v>12885</v>
      </c>
      <c r="G1110">
        <v>8443297</v>
      </c>
      <c r="H1110" s="6">
        <v>45015.665729108798</v>
      </c>
      <c r="I1110" t="str">
        <f t="shared" si="68"/>
        <v>Long Term</v>
      </c>
      <c r="J1110">
        <f t="shared" si="69"/>
        <v>8306493</v>
      </c>
      <c r="K1110">
        <f t="shared" si="70"/>
        <v>0.1</v>
      </c>
      <c r="L1110">
        <f t="shared" si="71"/>
        <v>830649.3</v>
      </c>
    </row>
    <row r="1111" spans="1:12" x14ac:dyDescent="0.25">
      <c r="A1111">
        <v>2110</v>
      </c>
      <c r="B1111" t="s">
        <v>224</v>
      </c>
      <c r="C1111">
        <v>274118</v>
      </c>
      <c r="D1111">
        <v>6.4</v>
      </c>
      <c r="E1111" s="2">
        <v>43495.261620370373</v>
      </c>
      <c r="F1111" t="s">
        <v>12883</v>
      </c>
      <c r="G1111">
        <v>5893669</v>
      </c>
      <c r="H1111" s="6">
        <v>45015.665729108798</v>
      </c>
      <c r="I1111" t="str">
        <f t="shared" si="68"/>
        <v>Long Term</v>
      </c>
      <c r="J1111">
        <f t="shared" si="69"/>
        <v>5619551</v>
      </c>
      <c r="K1111">
        <f t="shared" si="70"/>
        <v>0.1</v>
      </c>
      <c r="L1111">
        <f t="shared" si="71"/>
        <v>561955.1</v>
      </c>
    </row>
    <row r="1112" spans="1:12" x14ac:dyDescent="0.25">
      <c r="A1112">
        <v>2111</v>
      </c>
      <c r="B1112" t="s">
        <v>2460</v>
      </c>
      <c r="C1112">
        <v>952657</v>
      </c>
      <c r="D1112">
        <v>6.86</v>
      </c>
      <c r="E1112" s="2">
        <v>44186.667025462957</v>
      </c>
      <c r="F1112" t="s">
        <v>12887</v>
      </c>
      <c r="G1112">
        <v>4916772</v>
      </c>
      <c r="H1112" s="6">
        <v>45015.665729108798</v>
      </c>
      <c r="I1112" t="str">
        <f t="shared" si="68"/>
        <v>Long Term</v>
      </c>
      <c r="J1112">
        <f t="shared" si="69"/>
        <v>3964115</v>
      </c>
      <c r="K1112">
        <f t="shared" si="70"/>
        <v>0.1</v>
      </c>
      <c r="L1112">
        <f t="shared" si="71"/>
        <v>396411.5</v>
      </c>
    </row>
    <row r="1113" spans="1:12" x14ac:dyDescent="0.25">
      <c r="A1113">
        <v>2112</v>
      </c>
      <c r="B1113" t="s">
        <v>2381</v>
      </c>
      <c r="C1113">
        <v>784943</v>
      </c>
      <c r="D1113">
        <v>6.4</v>
      </c>
      <c r="E1113" s="2">
        <v>44687.533553240741</v>
      </c>
      <c r="F1113" t="s">
        <v>12886</v>
      </c>
      <c r="G1113">
        <v>3470313</v>
      </c>
      <c r="H1113" s="6">
        <v>45015.665729108798</v>
      </c>
      <c r="I1113" t="str">
        <f t="shared" si="68"/>
        <v>Short Term</v>
      </c>
      <c r="J1113">
        <f t="shared" si="69"/>
        <v>2685370</v>
      </c>
      <c r="K1113">
        <f t="shared" si="70"/>
        <v>0.15</v>
      </c>
      <c r="L1113">
        <f t="shared" si="71"/>
        <v>402805.5</v>
      </c>
    </row>
    <row r="1114" spans="1:12" x14ac:dyDescent="0.25">
      <c r="A1114">
        <v>2113</v>
      </c>
      <c r="B1114" t="s">
        <v>407</v>
      </c>
      <c r="C1114">
        <v>147868</v>
      </c>
      <c r="D1114">
        <v>6.28</v>
      </c>
      <c r="E1114" s="2">
        <v>43475.102094907408</v>
      </c>
      <c r="F1114" t="s">
        <v>12883</v>
      </c>
      <c r="G1114">
        <v>991213</v>
      </c>
      <c r="H1114" s="6">
        <v>45015.665729108798</v>
      </c>
      <c r="I1114" t="str">
        <f t="shared" si="68"/>
        <v>Long Term</v>
      </c>
      <c r="J1114">
        <f t="shared" si="69"/>
        <v>843345</v>
      </c>
      <c r="K1114">
        <f t="shared" si="70"/>
        <v>0.1</v>
      </c>
      <c r="L1114">
        <f t="shared" si="71"/>
        <v>84334.5</v>
      </c>
    </row>
    <row r="1115" spans="1:12" x14ac:dyDescent="0.25">
      <c r="A1115">
        <v>2114</v>
      </c>
      <c r="B1115" t="s">
        <v>1920</v>
      </c>
      <c r="C1115">
        <v>135810</v>
      </c>
      <c r="D1115">
        <v>6.83</v>
      </c>
      <c r="E1115" s="2">
        <v>44184.512476851851</v>
      </c>
      <c r="F1115" t="s">
        <v>12888</v>
      </c>
      <c r="G1115">
        <v>2967433</v>
      </c>
      <c r="H1115" s="6">
        <v>45015.665729108798</v>
      </c>
      <c r="I1115" t="str">
        <f t="shared" si="68"/>
        <v>Long Term</v>
      </c>
      <c r="J1115">
        <f t="shared" si="69"/>
        <v>2831623</v>
      </c>
      <c r="K1115">
        <f t="shared" si="70"/>
        <v>0.1</v>
      </c>
      <c r="L1115">
        <f t="shared" si="71"/>
        <v>283162.3</v>
      </c>
    </row>
    <row r="1116" spans="1:12" x14ac:dyDescent="0.25">
      <c r="A1116">
        <v>2115</v>
      </c>
      <c r="B1116" t="s">
        <v>564</v>
      </c>
      <c r="C1116">
        <v>638738</v>
      </c>
      <c r="D1116">
        <v>5.89</v>
      </c>
      <c r="E1116" s="2">
        <v>44631.158819444441</v>
      </c>
      <c r="F1116" t="s">
        <v>12888</v>
      </c>
      <c r="G1116">
        <v>3553185</v>
      </c>
      <c r="H1116" s="6">
        <v>45015.665729108798</v>
      </c>
      <c r="I1116" t="str">
        <f t="shared" si="68"/>
        <v>Long Term</v>
      </c>
      <c r="J1116">
        <f t="shared" si="69"/>
        <v>2914447</v>
      </c>
      <c r="K1116">
        <f t="shared" si="70"/>
        <v>0.1</v>
      </c>
      <c r="L1116">
        <f t="shared" si="71"/>
        <v>291444.7</v>
      </c>
    </row>
    <row r="1117" spans="1:12" x14ac:dyDescent="0.25">
      <c r="A1117">
        <v>2116</v>
      </c>
      <c r="B1117" t="s">
        <v>1186</v>
      </c>
      <c r="C1117">
        <v>415966</v>
      </c>
      <c r="D1117">
        <v>8.73</v>
      </c>
      <c r="E1117" s="2">
        <v>43653.157939814817</v>
      </c>
      <c r="F1117" t="s">
        <v>12886</v>
      </c>
      <c r="G1117">
        <v>8917778</v>
      </c>
      <c r="H1117" s="6">
        <v>45015.665729108798</v>
      </c>
      <c r="I1117" t="str">
        <f t="shared" si="68"/>
        <v>Long Term</v>
      </c>
      <c r="J1117">
        <f t="shared" si="69"/>
        <v>8501812</v>
      </c>
      <c r="K1117">
        <f t="shared" si="70"/>
        <v>0.1</v>
      </c>
      <c r="L1117">
        <f t="shared" si="71"/>
        <v>850181.20000000007</v>
      </c>
    </row>
    <row r="1118" spans="1:12" x14ac:dyDescent="0.25">
      <c r="A1118">
        <v>2117</v>
      </c>
      <c r="B1118" t="s">
        <v>1333</v>
      </c>
      <c r="C1118">
        <v>801558</v>
      </c>
      <c r="D1118">
        <v>7.4</v>
      </c>
      <c r="E1118" s="2">
        <v>44964.912465277783</v>
      </c>
      <c r="F1118" t="s">
        <v>12883</v>
      </c>
      <c r="G1118">
        <v>8925673</v>
      </c>
      <c r="H1118" s="6">
        <v>45015.665729108798</v>
      </c>
      <c r="I1118" t="str">
        <f t="shared" si="68"/>
        <v>Short Term</v>
      </c>
      <c r="J1118">
        <f t="shared" si="69"/>
        <v>8124115</v>
      </c>
      <c r="K1118">
        <f t="shared" si="70"/>
        <v>0.15</v>
      </c>
      <c r="L1118">
        <f t="shared" si="71"/>
        <v>1218617.25</v>
      </c>
    </row>
    <row r="1119" spans="1:12" x14ac:dyDescent="0.25">
      <c r="A1119">
        <v>2118</v>
      </c>
      <c r="B1119" t="s">
        <v>622</v>
      </c>
      <c r="C1119">
        <v>309462</v>
      </c>
      <c r="D1119">
        <v>7.97</v>
      </c>
      <c r="E1119" s="2">
        <v>44389.408263888887</v>
      </c>
      <c r="F1119" t="s">
        <v>12885</v>
      </c>
      <c r="G1119">
        <v>6459448</v>
      </c>
      <c r="H1119" s="6">
        <v>45015.665729108798</v>
      </c>
      <c r="I1119" t="str">
        <f t="shared" si="68"/>
        <v>Long Term</v>
      </c>
      <c r="J1119">
        <f t="shared" si="69"/>
        <v>6149986</v>
      </c>
      <c r="K1119">
        <f t="shared" si="70"/>
        <v>0.1</v>
      </c>
      <c r="L1119">
        <f t="shared" si="71"/>
        <v>614998.6</v>
      </c>
    </row>
    <row r="1120" spans="1:12" x14ac:dyDescent="0.25">
      <c r="A1120">
        <v>2119</v>
      </c>
      <c r="B1120" t="s">
        <v>523</v>
      </c>
      <c r="C1120">
        <v>645066</v>
      </c>
      <c r="D1120">
        <v>6.63</v>
      </c>
      <c r="E1120" s="2">
        <v>43371.889618055553</v>
      </c>
      <c r="F1120" t="s">
        <v>12885</v>
      </c>
      <c r="G1120">
        <v>7109275</v>
      </c>
      <c r="H1120" s="6">
        <v>45015.665729108798</v>
      </c>
      <c r="I1120" t="str">
        <f t="shared" si="68"/>
        <v>Long Term</v>
      </c>
      <c r="J1120">
        <f t="shared" si="69"/>
        <v>6464209</v>
      </c>
      <c r="K1120">
        <f t="shared" si="70"/>
        <v>0.1</v>
      </c>
      <c r="L1120">
        <f t="shared" si="71"/>
        <v>646420.9</v>
      </c>
    </row>
    <row r="1121" spans="1:12" x14ac:dyDescent="0.25">
      <c r="A1121">
        <v>2120</v>
      </c>
      <c r="B1121" t="s">
        <v>807</v>
      </c>
      <c r="C1121">
        <v>41126</v>
      </c>
      <c r="D1121">
        <v>5.21</v>
      </c>
      <c r="E1121" s="2">
        <v>44493.772986111107</v>
      </c>
      <c r="F1121" t="s">
        <v>12883</v>
      </c>
      <c r="G1121">
        <v>7627842</v>
      </c>
      <c r="H1121" s="6">
        <v>45015.665729108798</v>
      </c>
      <c r="I1121" t="str">
        <f t="shared" si="68"/>
        <v>Long Term</v>
      </c>
      <c r="J1121">
        <f t="shared" si="69"/>
        <v>7586716</v>
      </c>
      <c r="K1121">
        <f t="shared" si="70"/>
        <v>0.1</v>
      </c>
      <c r="L1121">
        <f t="shared" si="71"/>
        <v>758671.60000000009</v>
      </c>
    </row>
    <row r="1122" spans="1:12" x14ac:dyDescent="0.25">
      <c r="A1122">
        <v>2121</v>
      </c>
      <c r="B1122" t="s">
        <v>204</v>
      </c>
      <c r="C1122">
        <v>250017</v>
      </c>
      <c r="D1122">
        <v>5.98</v>
      </c>
      <c r="E1122" s="2">
        <v>44639.062986111108</v>
      </c>
      <c r="F1122" t="s">
        <v>12885</v>
      </c>
      <c r="G1122">
        <v>3686701</v>
      </c>
      <c r="H1122" s="6">
        <v>45015.665729108798</v>
      </c>
      <c r="I1122" t="str">
        <f t="shared" si="68"/>
        <v>Long Term</v>
      </c>
      <c r="J1122">
        <f t="shared" si="69"/>
        <v>3436684</v>
      </c>
      <c r="K1122">
        <f t="shared" si="70"/>
        <v>0.1</v>
      </c>
      <c r="L1122">
        <f t="shared" si="71"/>
        <v>343668.4</v>
      </c>
    </row>
    <row r="1123" spans="1:12" x14ac:dyDescent="0.25">
      <c r="A1123">
        <v>2122</v>
      </c>
      <c r="B1123" t="s">
        <v>675</v>
      </c>
      <c r="C1123">
        <v>125773</v>
      </c>
      <c r="D1123">
        <v>6.94</v>
      </c>
      <c r="E1123" s="2">
        <v>43892.188078703701</v>
      </c>
      <c r="F1123" t="s">
        <v>12887</v>
      </c>
      <c r="G1123">
        <v>3451579</v>
      </c>
      <c r="H1123" s="6">
        <v>45015.665729108798</v>
      </c>
      <c r="I1123" t="str">
        <f t="shared" si="68"/>
        <v>Long Term</v>
      </c>
      <c r="J1123">
        <f t="shared" si="69"/>
        <v>3325806</v>
      </c>
      <c r="K1123">
        <f t="shared" si="70"/>
        <v>0.1</v>
      </c>
      <c r="L1123">
        <f t="shared" si="71"/>
        <v>332580.60000000003</v>
      </c>
    </row>
    <row r="1124" spans="1:12" x14ac:dyDescent="0.25">
      <c r="A1124">
        <v>2123</v>
      </c>
      <c r="B1124" t="s">
        <v>575</v>
      </c>
      <c r="C1124">
        <v>83549</v>
      </c>
      <c r="D1124">
        <v>7.99</v>
      </c>
      <c r="E1124" s="2">
        <v>44153.723124999997</v>
      </c>
      <c r="F1124" t="s">
        <v>12886</v>
      </c>
      <c r="G1124">
        <v>3091951</v>
      </c>
      <c r="H1124" s="6">
        <v>45015.665729108798</v>
      </c>
      <c r="I1124" t="str">
        <f t="shared" si="68"/>
        <v>Long Term</v>
      </c>
      <c r="J1124">
        <f t="shared" si="69"/>
        <v>3008402</v>
      </c>
      <c r="K1124">
        <f t="shared" si="70"/>
        <v>0.1</v>
      </c>
      <c r="L1124">
        <f t="shared" si="71"/>
        <v>300840.2</v>
      </c>
    </row>
    <row r="1125" spans="1:12" x14ac:dyDescent="0.25">
      <c r="A1125">
        <v>2124</v>
      </c>
      <c r="B1125" t="s">
        <v>933</v>
      </c>
      <c r="C1125">
        <v>774464</v>
      </c>
      <c r="D1125">
        <v>8.3000000000000007</v>
      </c>
      <c r="E1125" s="2">
        <v>44070.629131944443</v>
      </c>
      <c r="F1125" t="s">
        <v>12885</v>
      </c>
      <c r="G1125">
        <v>6016995</v>
      </c>
      <c r="H1125" s="6">
        <v>45015.665729108798</v>
      </c>
      <c r="I1125" t="str">
        <f t="shared" si="68"/>
        <v>Long Term</v>
      </c>
      <c r="J1125">
        <f t="shared" si="69"/>
        <v>5242531</v>
      </c>
      <c r="K1125">
        <f t="shared" si="70"/>
        <v>0.1</v>
      </c>
      <c r="L1125">
        <f t="shared" si="71"/>
        <v>524253.10000000003</v>
      </c>
    </row>
    <row r="1126" spans="1:12" x14ac:dyDescent="0.25">
      <c r="A1126">
        <v>2125</v>
      </c>
      <c r="B1126" t="s">
        <v>848</v>
      </c>
      <c r="C1126">
        <v>513740</v>
      </c>
      <c r="D1126">
        <v>6.26</v>
      </c>
      <c r="E1126" s="2">
        <v>44675.234340277777</v>
      </c>
      <c r="F1126" t="s">
        <v>12883</v>
      </c>
      <c r="G1126">
        <v>6216499</v>
      </c>
      <c r="H1126" s="6">
        <v>45015.665729108798</v>
      </c>
      <c r="I1126" t="str">
        <f t="shared" si="68"/>
        <v>Short Term</v>
      </c>
      <c r="J1126">
        <f t="shared" si="69"/>
        <v>5702759</v>
      </c>
      <c r="K1126">
        <f t="shared" si="70"/>
        <v>0.15</v>
      </c>
      <c r="L1126">
        <f t="shared" si="71"/>
        <v>855413.85</v>
      </c>
    </row>
    <row r="1127" spans="1:12" x14ac:dyDescent="0.25">
      <c r="A1127">
        <v>2126</v>
      </c>
      <c r="B1127" t="s">
        <v>106</v>
      </c>
      <c r="C1127">
        <v>374247</v>
      </c>
      <c r="D1127">
        <v>5.4</v>
      </c>
      <c r="E1127" s="2">
        <v>43598.081296296303</v>
      </c>
      <c r="F1127" t="s">
        <v>12888</v>
      </c>
      <c r="G1127">
        <v>4381141</v>
      </c>
      <c r="H1127" s="6">
        <v>45015.665729108798</v>
      </c>
      <c r="I1127" t="str">
        <f t="shared" si="68"/>
        <v>Long Term</v>
      </c>
      <c r="J1127">
        <f t="shared" si="69"/>
        <v>4006894</v>
      </c>
      <c r="K1127">
        <f t="shared" si="70"/>
        <v>0.1</v>
      </c>
      <c r="L1127">
        <f t="shared" si="71"/>
        <v>400689.4</v>
      </c>
    </row>
    <row r="1128" spans="1:12" x14ac:dyDescent="0.25">
      <c r="A1128">
        <v>2127</v>
      </c>
      <c r="B1128" t="s">
        <v>616</v>
      </c>
      <c r="C1128">
        <v>966162</v>
      </c>
      <c r="D1128">
        <v>8.39</v>
      </c>
      <c r="E1128" s="2">
        <v>43623.958784722221</v>
      </c>
      <c r="F1128" t="s">
        <v>12887</v>
      </c>
      <c r="G1128">
        <v>2975744</v>
      </c>
      <c r="H1128" s="6">
        <v>45015.665729108798</v>
      </c>
      <c r="I1128" t="str">
        <f t="shared" si="68"/>
        <v>Long Term</v>
      </c>
      <c r="J1128">
        <f t="shared" si="69"/>
        <v>2009582</v>
      </c>
      <c r="K1128">
        <f t="shared" si="70"/>
        <v>0.1</v>
      </c>
      <c r="L1128">
        <f t="shared" si="71"/>
        <v>200958.2</v>
      </c>
    </row>
    <row r="1129" spans="1:12" x14ac:dyDescent="0.25">
      <c r="A1129">
        <v>2128</v>
      </c>
      <c r="B1129" t="s">
        <v>1108</v>
      </c>
      <c r="C1129">
        <v>383133</v>
      </c>
      <c r="D1129">
        <v>5.75</v>
      </c>
      <c r="E1129" s="2">
        <v>44820.477777777778</v>
      </c>
      <c r="F1129" t="s">
        <v>12888</v>
      </c>
      <c r="G1129">
        <v>5418398</v>
      </c>
      <c r="H1129" s="6">
        <v>45015.665729108798</v>
      </c>
      <c r="I1129" t="str">
        <f t="shared" si="68"/>
        <v>Short Term</v>
      </c>
      <c r="J1129">
        <f t="shared" si="69"/>
        <v>5035265</v>
      </c>
      <c r="K1129">
        <f t="shared" si="70"/>
        <v>0.15</v>
      </c>
      <c r="L1129">
        <f t="shared" si="71"/>
        <v>755289.75</v>
      </c>
    </row>
    <row r="1130" spans="1:12" x14ac:dyDescent="0.25">
      <c r="A1130">
        <v>2129</v>
      </c>
      <c r="B1130" t="s">
        <v>1091</v>
      </c>
      <c r="C1130">
        <v>450665</v>
      </c>
      <c r="D1130">
        <v>5.74</v>
      </c>
      <c r="E1130" s="2">
        <v>43918.488032407397</v>
      </c>
      <c r="F1130" t="s">
        <v>12888</v>
      </c>
      <c r="G1130">
        <v>1189953</v>
      </c>
      <c r="H1130" s="6">
        <v>45015.665729108798</v>
      </c>
      <c r="I1130" t="str">
        <f t="shared" si="68"/>
        <v>Long Term</v>
      </c>
      <c r="J1130">
        <f t="shared" si="69"/>
        <v>739288</v>
      </c>
      <c r="K1130">
        <f t="shared" si="70"/>
        <v>0.1</v>
      </c>
      <c r="L1130">
        <f t="shared" si="71"/>
        <v>73928.800000000003</v>
      </c>
    </row>
    <row r="1131" spans="1:12" x14ac:dyDescent="0.25">
      <c r="A1131">
        <v>2130</v>
      </c>
      <c r="B1131" t="s">
        <v>206</v>
      </c>
      <c r="C1131">
        <v>457327</v>
      </c>
      <c r="D1131">
        <v>8.92</v>
      </c>
      <c r="E1131" s="2">
        <v>44150.155150462961</v>
      </c>
      <c r="F1131" t="s">
        <v>12887</v>
      </c>
      <c r="G1131">
        <v>3467160</v>
      </c>
      <c r="H1131" s="6">
        <v>45015.665729108798</v>
      </c>
      <c r="I1131" t="str">
        <f t="shared" si="68"/>
        <v>Long Term</v>
      </c>
      <c r="J1131">
        <f t="shared" si="69"/>
        <v>3009833</v>
      </c>
      <c r="K1131">
        <f t="shared" si="70"/>
        <v>0.1</v>
      </c>
      <c r="L1131">
        <f t="shared" si="71"/>
        <v>300983.3</v>
      </c>
    </row>
    <row r="1132" spans="1:12" x14ac:dyDescent="0.25">
      <c r="A1132">
        <v>2131</v>
      </c>
      <c r="B1132" t="s">
        <v>981</v>
      </c>
      <c r="C1132">
        <v>943637</v>
      </c>
      <c r="D1132">
        <v>5.13</v>
      </c>
      <c r="E1132" s="2">
        <v>44766.959756944438</v>
      </c>
      <c r="F1132" t="s">
        <v>12886</v>
      </c>
      <c r="G1132">
        <v>6346183</v>
      </c>
      <c r="H1132" s="6">
        <v>45015.665729108798</v>
      </c>
      <c r="I1132" t="str">
        <f t="shared" si="68"/>
        <v>Short Term</v>
      </c>
      <c r="J1132">
        <f t="shared" si="69"/>
        <v>5402546</v>
      </c>
      <c r="K1132">
        <f t="shared" si="70"/>
        <v>0.15</v>
      </c>
      <c r="L1132">
        <f t="shared" si="71"/>
        <v>810381.9</v>
      </c>
    </row>
    <row r="1133" spans="1:12" x14ac:dyDescent="0.25">
      <c r="A1133">
        <v>2132</v>
      </c>
      <c r="B1133" t="s">
        <v>1145</v>
      </c>
      <c r="C1133">
        <v>317647</v>
      </c>
      <c r="D1133">
        <v>6.6</v>
      </c>
      <c r="E1133" s="2">
        <v>44906.588796296302</v>
      </c>
      <c r="F1133" t="s">
        <v>12888</v>
      </c>
      <c r="G1133">
        <v>1003969</v>
      </c>
      <c r="H1133" s="6">
        <v>45015.665729108798</v>
      </c>
      <c r="I1133" t="str">
        <f t="shared" si="68"/>
        <v>Short Term</v>
      </c>
      <c r="J1133">
        <f t="shared" si="69"/>
        <v>686322</v>
      </c>
      <c r="K1133">
        <f t="shared" si="70"/>
        <v>0.15</v>
      </c>
      <c r="L1133">
        <f t="shared" si="71"/>
        <v>102948.3</v>
      </c>
    </row>
    <row r="1134" spans="1:12" x14ac:dyDescent="0.25">
      <c r="A1134">
        <v>2133</v>
      </c>
      <c r="B1134" t="s">
        <v>663</v>
      </c>
      <c r="C1134">
        <v>720464</v>
      </c>
      <c r="D1134">
        <v>6.98</v>
      </c>
      <c r="E1134" s="2">
        <v>44793.773923611108</v>
      </c>
      <c r="F1134" t="s">
        <v>12888</v>
      </c>
      <c r="G1134">
        <v>3470359</v>
      </c>
      <c r="H1134" s="6">
        <v>45015.665729108798</v>
      </c>
      <c r="I1134" t="str">
        <f t="shared" si="68"/>
        <v>Short Term</v>
      </c>
      <c r="J1134">
        <f t="shared" si="69"/>
        <v>2749895</v>
      </c>
      <c r="K1134">
        <f t="shared" si="70"/>
        <v>0.15</v>
      </c>
      <c r="L1134">
        <f t="shared" si="71"/>
        <v>412484.25</v>
      </c>
    </row>
    <row r="1135" spans="1:12" x14ac:dyDescent="0.25">
      <c r="A1135">
        <v>2134</v>
      </c>
      <c r="B1135" t="s">
        <v>672</v>
      </c>
      <c r="C1135">
        <v>93868</v>
      </c>
      <c r="D1135">
        <v>8.58</v>
      </c>
      <c r="E1135" s="2">
        <v>44595.663842592592</v>
      </c>
      <c r="F1135" t="s">
        <v>12888</v>
      </c>
      <c r="G1135">
        <v>2801266</v>
      </c>
      <c r="H1135" s="6">
        <v>45015.665729108798</v>
      </c>
      <c r="I1135" t="str">
        <f t="shared" si="68"/>
        <v>Long Term</v>
      </c>
      <c r="J1135">
        <f t="shared" si="69"/>
        <v>2707398</v>
      </c>
      <c r="K1135">
        <f t="shared" si="70"/>
        <v>0.1</v>
      </c>
      <c r="L1135">
        <f t="shared" si="71"/>
        <v>270739.8</v>
      </c>
    </row>
    <row r="1136" spans="1:12" x14ac:dyDescent="0.25">
      <c r="A1136">
        <v>2135</v>
      </c>
      <c r="B1136" t="s">
        <v>460</v>
      </c>
      <c r="C1136">
        <v>920055</v>
      </c>
      <c r="D1136">
        <v>5.35</v>
      </c>
      <c r="E1136" s="2">
        <v>43515.323865740742</v>
      </c>
      <c r="F1136" t="s">
        <v>12885</v>
      </c>
      <c r="G1136">
        <v>7783982</v>
      </c>
      <c r="H1136" s="6">
        <v>45015.665729108798</v>
      </c>
      <c r="I1136" t="str">
        <f t="shared" si="68"/>
        <v>Long Term</v>
      </c>
      <c r="J1136">
        <f t="shared" si="69"/>
        <v>6863927</v>
      </c>
      <c r="K1136">
        <f t="shared" si="70"/>
        <v>0.1</v>
      </c>
      <c r="L1136">
        <f t="shared" si="71"/>
        <v>686392.70000000007</v>
      </c>
    </row>
    <row r="1137" spans="1:12" x14ac:dyDescent="0.25">
      <c r="A1137">
        <v>2136</v>
      </c>
      <c r="B1137" t="s">
        <v>330</v>
      </c>
      <c r="C1137">
        <v>653920</v>
      </c>
      <c r="D1137">
        <v>6.41</v>
      </c>
      <c r="E1137" s="2">
        <v>43774.916689814818</v>
      </c>
      <c r="F1137" t="s">
        <v>12886</v>
      </c>
      <c r="G1137">
        <v>8481476</v>
      </c>
      <c r="H1137" s="6">
        <v>45015.665729108798</v>
      </c>
      <c r="I1137" t="str">
        <f t="shared" si="68"/>
        <v>Long Term</v>
      </c>
      <c r="J1137">
        <f t="shared" si="69"/>
        <v>7827556</v>
      </c>
      <c r="K1137">
        <f t="shared" si="70"/>
        <v>0.1</v>
      </c>
      <c r="L1137">
        <f t="shared" si="71"/>
        <v>782755.60000000009</v>
      </c>
    </row>
    <row r="1138" spans="1:12" x14ac:dyDescent="0.25">
      <c r="A1138">
        <v>2137</v>
      </c>
      <c r="B1138" t="s">
        <v>702</v>
      </c>
      <c r="C1138">
        <v>54413</v>
      </c>
      <c r="D1138">
        <v>5.97</v>
      </c>
      <c r="E1138" s="2">
        <v>44716.370428240742</v>
      </c>
      <c r="F1138" t="s">
        <v>12885</v>
      </c>
      <c r="G1138">
        <v>3006665</v>
      </c>
      <c r="H1138" s="6">
        <v>45015.665729108798</v>
      </c>
      <c r="I1138" t="str">
        <f t="shared" si="68"/>
        <v>Short Term</v>
      </c>
      <c r="J1138">
        <f t="shared" si="69"/>
        <v>2952252</v>
      </c>
      <c r="K1138">
        <f t="shared" si="70"/>
        <v>0.15</v>
      </c>
      <c r="L1138">
        <f t="shared" si="71"/>
        <v>442837.8</v>
      </c>
    </row>
    <row r="1139" spans="1:12" x14ac:dyDescent="0.25">
      <c r="A1139">
        <v>2138</v>
      </c>
      <c r="B1139" t="s">
        <v>2025</v>
      </c>
      <c r="C1139">
        <v>197147</v>
      </c>
      <c r="D1139">
        <v>8.1</v>
      </c>
      <c r="E1139" s="2">
        <v>44685.984432870369</v>
      </c>
      <c r="F1139" t="s">
        <v>12883</v>
      </c>
      <c r="G1139">
        <v>1370350</v>
      </c>
      <c r="H1139" s="6">
        <v>45015.665729108798</v>
      </c>
      <c r="I1139" t="str">
        <f t="shared" si="68"/>
        <v>Short Term</v>
      </c>
      <c r="J1139">
        <f t="shared" si="69"/>
        <v>1173203</v>
      </c>
      <c r="K1139">
        <f t="shared" si="70"/>
        <v>0.15</v>
      </c>
      <c r="L1139">
        <f t="shared" si="71"/>
        <v>175980.44999999998</v>
      </c>
    </row>
    <row r="1140" spans="1:12" x14ac:dyDescent="0.25">
      <c r="A1140">
        <v>2139</v>
      </c>
      <c r="B1140" t="s">
        <v>1195</v>
      </c>
      <c r="C1140">
        <v>146216</v>
      </c>
      <c r="D1140">
        <v>7.2</v>
      </c>
      <c r="E1140" s="2">
        <v>44731.834976851853</v>
      </c>
      <c r="F1140" t="s">
        <v>12887</v>
      </c>
      <c r="G1140">
        <v>9503857</v>
      </c>
      <c r="H1140" s="6">
        <v>45015.665729108798</v>
      </c>
      <c r="I1140" t="str">
        <f t="shared" si="68"/>
        <v>Short Term</v>
      </c>
      <c r="J1140">
        <f t="shared" si="69"/>
        <v>9357641</v>
      </c>
      <c r="K1140">
        <f t="shared" si="70"/>
        <v>0.15</v>
      </c>
      <c r="L1140">
        <f t="shared" si="71"/>
        <v>1403646.15</v>
      </c>
    </row>
    <row r="1141" spans="1:12" x14ac:dyDescent="0.25">
      <c r="A1141">
        <v>2140</v>
      </c>
      <c r="B1141" t="s">
        <v>992</v>
      </c>
      <c r="C1141">
        <v>232456</v>
      </c>
      <c r="D1141">
        <v>6.86</v>
      </c>
      <c r="E1141" s="2">
        <v>44647.361203703702</v>
      </c>
      <c r="F1141" t="s">
        <v>12887</v>
      </c>
      <c r="G1141">
        <v>6815069</v>
      </c>
      <c r="H1141" s="6">
        <v>45015.665729108798</v>
      </c>
      <c r="I1141" t="str">
        <f t="shared" si="68"/>
        <v>Long Term</v>
      </c>
      <c r="J1141">
        <f t="shared" si="69"/>
        <v>6582613</v>
      </c>
      <c r="K1141">
        <f t="shared" si="70"/>
        <v>0.1</v>
      </c>
      <c r="L1141">
        <f t="shared" si="71"/>
        <v>658261.30000000005</v>
      </c>
    </row>
    <row r="1142" spans="1:12" x14ac:dyDescent="0.25">
      <c r="A1142">
        <v>2141</v>
      </c>
      <c r="B1142" t="s">
        <v>448</v>
      </c>
      <c r="C1142">
        <v>582706</v>
      </c>
      <c r="D1142">
        <v>8.19</v>
      </c>
      <c r="E1142" s="2">
        <v>43464.410416666673</v>
      </c>
      <c r="F1142" t="s">
        <v>12885</v>
      </c>
      <c r="G1142">
        <v>9872374</v>
      </c>
      <c r="H1142" s="6">
        <v>45015.665729108798</v>
      </c>
      <c r="I1142" t="str">
        <f t="shared" si="68"/>
        <v>Long Term</v>
      </c>
      <c r="J1142">
        <f t="shared" si="69"/>
        <v>9289668</v>
      </c>
      <c r="K1142">
        <f t="shared" si="70"/>
        <v>0.1</v>
      </c>
      <c r="L1142">
        <f t="shared" si="71"/>
        <v>928966.8</v>
      </c>
    </row>
    <row r="1143" spans="1:12" x14ac:dyDescent="0.25">
      <c r="A1143">
        <v>2142</v>
      </c>
      <c r="B1143" t="s">
        <v>587</v>
      </c>
      <c r="C1143">
        <v>336098</v>
      </c>
      <c r="D1143">
        <v>5.96</v>
      </c>
      <c r="E1143" s="2">
        <v>44896.245127314818</v>
      </c>
      <c r="F1143" t="s">
        <v>12887</v>
      </c>
      <c r="G1143">
        <v>6645141</v>
      </c>
      <c r="H1143" s="6">
        <v>45015.665729108798</v>
      </c>
      <c r="I1143" t="str">
        <f t="shared" si="68"/>
        <v>Short Term</v>
      </c>
      <c r="J1143">
        <f t="shared" si="69"/>
        <v>6309043</v>
      </c>
      <c r="K1143">
        <f t="shared" si="70"/>
        <v>0.15</v>
      </c>
      <c r="L1143">
        <f t="shared" si="71"/>
        <v>946356.45</v>
      </c>
    </row>
    <row r="1144" spans="1:12" x14ac:dyDescent="0.25">
      <c r="A1144">
        <v>2143</v>
      </c>
      <c r="B1144" t="s">
        <v>414</v>
      </c>
      <c r="C1144">
        <v>289287</v>
      </c>
      <c r="D1144">
        <v>7.35</v>
      </c>
      <c r="E1144" s="2">
        <v>44198.851446759261</v>
      </c>
      <c r="F1144" t="s">
        <v>12885</v>
      </c>
      <c r="G1144">
        <v>7448183</v>
      </c>
      <c r="H1144" s="6">
        <v>45015.665729108798</v>
      </c>
      <c r="I1144" t="str">
        <f t="shared" si="68"/>
        <v>Long Term</v>
      </c>
      <c r="J1144">
        <f t="shared" si="69"/>
        <v>7158896</v>
      </c>
      <c r="K1144">
        <f t="shared" si="70"/>
        <v>0.1</v>
      </c>
      <c r="L1144">
        <f t="shared" si="71"/>
        <v>715889.60000000009</v>
      </c>
    </row>
    <row r="1145" spans="1:12" x14ac:dyDescent="0.25">
      <c r="A1145">
        <v>2144</v>
      </c>
      <c r="B1145" t="s">
        <v>1206</v>
      </c>
      <c r="C1145">
        <v>695553</v>
      </c>
      <c r="D1145">
        <v>6.82</v>
      </c>
      <c r="E1145" s="2">
        <v>43709.758680555547</v>
      </c>
      <c r="F1145" t="s">
        <v>12884</v>
      </c>
      <c r="G1145">
        <v>695582</v>
      </c>
      <c r="H1145" s="6">
        <v>45015.665729108798</v>
      </c>
      <c r="I1145" t="str">
        <f t="shared" si="68"/>
        <v>Long Term</v>
      </c>
      <c r="J1145">
        <f t="shared" si="69"/>
        <v>29</v>
      </c>
      <c r="K1145">
        <f t="shared" si="70"/>
        <v>0</v>
      </c>
      <c r="L1145">
        <f t="shared" si="71"/>
        <v>0</v>
      </c>
    </row>
    <row r="1146" spans="1:12" x14ac:dyDescent="0.25">
      <c r="A1146">
        <v>2145</v>
      </c>
      <c r="B1146" t="s">
        <v>468</v>
      </c>
      <c r="C1146">
        <v>546118</v>
      </c>
      <c r="D1146">
        <v>8.1999999999999993</v>
      </c>
      <c r="E1146" s="2">
        <v>44262.994432870371</v>
      </c>
      <c r="F1146" t="s">
        <v>12883</v>
      </c>
      <c r="G1146">
        <v>9052486</v>
      </c>
      <c r="H1146" s="6">
        <v>45015.665729108798</v>
      </c>
      <c r="I1146" t="str">
        <f t="shared" si="68"/>
        <v>Long Term</v>
      </c>
      <c r="J1146">
        <f t="shared" si="69"/>
        <v>8506368</v>
      </c>
      <c r="K1146">
        <f t="shared" si="70"/>
        <v>0.1</v>
      </c>
      <c r="L1146">
        <f t="shared" si="71"/>
        <v>850636.80000000005</v>
      </c>
    </row>
    <row r="1147" spans="1:12" x14ac:dyDescent="0.25">
      <c r="A1147">
        <v>2146</v>
      </c>
      <c r="B1147" t="s">
        <v>2817</v>
      </c>
      <c r="C1147">
        <v>702487</v>
      </c>
      <c r="D1147">
        <v>6.2</v>
      </c>
      <c r="E1147" s="2">
        <v>43489.309930555559</v>
      </c>
      <c r="F1147" t="s">
        <v>12884</v>
      </c>
      <c r="G1147">
        <v>9505026</v>
      </c>
      <c r="H1147" s="6">
        <v>45015.665729108798</v>
      </c>
      <c r="I1147" t="str">
        <f t="shared" si="68"/>
        <v>Long Term</v>
      </c>
      <c r="J1147">
        <f t="shared" si="69"/>
        <v>8802539</v>
      </c>
      <c r="K1147">
        <f t="shared" si="70"/>
        <v>0.1</v>
      </c>
      <c r="L1147">
        <f t="shared" si="71"/>
        <v>880253.9</v>
      </c>
    </row>
    <row r="1148" spans="1:12" x14ac:dyDescent="0.25">
      <c r="A1148">
        <v>2147</v>
      </c>
      <c r="B1148" t="s">
        <v>810</v>
      </c>
      <c r="C1148">
        <v>89595</v>
      </c>
      <c r="D1148">
        <v>7.45</v>
      </c>
      <c r="E1148" s="2">
        <v>44937.497986111113</v>
      </c>
      <c r="F1148" t="s">
        <v>12887</v>
      </c>
      <c r="G1148">
        <v>4090638</v>
      </c>
      <c r="H1148" s="6">
        <v>45015.665729108798</v>
      </c>
      <c r="I1148" t="str">
        <f t="shared" si="68"/>
        <v>Short Term</v>
      </c>
      <c r="J1148">
        <f t="shared" si="69"/>
        <v>4001043</v>
      </c>
      <c r="K1148">
        <f t="shared" si="70"/>
        <v>0.15</v>
      </c>
      <c r="L1148">
        <f t="shared" si="71"/>
        <v>600156.44999999995</v>
      </c>
    </row>
    <row r="1149" spans="1:12" x14ac:dyDescent="0.25">
      <c r="A1149">
        <v>2148</v>
      </c>
      <c r="B1149" t="s">
        <v>1484</v>
      </c>
      <c r="C1149">
        <v>320227</v>
      </c>
      <c r="D1149">
        <v>8.16</v>
      </c>
      <c r="E1149" s="2">
        <v>44858.234895833331</v>
      </c>
      <c r="F1149" t="s">
        <v>12887</v>
      </c>
      <c r="G1149">
        <v>5036504</v>
      </c>
      <c r="H1149" s="6">
        <v>45015.665729108798</v>
      </c>
      <c r="I1149" t="str">
        <f t="shared" si="68"/>
        <v>Short Term</v>
      </c>
      <c r="J1149">
        <f t="shared" si="69"/>
        <v>4716277</v>
      </c>
      <c r="K1149">
        <f t="shared" si="70"/>
        <v>0.15</v>
      </c>
      <c r="L1149">
        <f t="shared" si="71"/>
        <v>707441.54999999993</v>
      </c>
    </row>
    <row r="1150" spans="1:12" x14ac:dyDescent="0.25">
      <c r="A1150">
        <v>2149</v>
      </c>
      <c r="B1150" t="s">
        <v>398</v>
      </c>
      <c r="C1150">
        <v>174205</v>
      </c>
      <c r="D1150">
        <v>5.37</v>
      </c>
      <c r="E1150" s="2">
        <v>44691.292280092603</v>
      </c>
      <c r="F1150" t="s">
        <v>12886</v>
      </c>
      <c r="G1150">
        <v>4282414</v>
      </c>
      <c r="H1150" s="6">
        <v>45015.665729108798</v>
      </c>
      <c r="I1150" t="str">
        <f t="shared" si="68"/>
        <v>Short Term</v>
      </c>
      <c r="J1150">
        <f t="shared" si="69"/>
        <v>4108209</v>
      </c>
      <c r="K1150">
        <f t="shared" si="70"/>
        <v>0.15</v>
      </c>
      <c r="L1150">
        <f t="shared" si="71"/>
        <v>616231.35</v>
      </c>
    </row>
    <row r="1151" spans="1:12" x14ac:dyDescent="0.25">
      <c r="A1151">
        <v>2150</v>
      </c>
      <c r="B1151" t="s">
        <v>154</v>
      </c>
      <c r="C1151">
        <v>872653</v>
      </c>
      <c r="D1151">
        <v>8.99</v>
      </c>
      <c r="E1151" s="2">
        <v>44899.478715277779</v>
      </c>
      <c r="F1151" t="s">
        <v>12884</v>
      </c>
      <c r="G1151">
        <v>5614075</v>
      </c>
      <c r="H1151" s="6">
        <v>45015.665729108798</v>
      </c>
      <c r="I1151" t="str">
        <f t="shared" si="68"/>
        <v>Short Term</v>
      </c>
      <c r="J1151">
        <f t="shared" si="69"/>
        <v>4741422</v>
      </c>
      <c r="K1151">
        <f t="shared" si="70"/>
        <v>0.15</v>
      </c>
      <c r="L1151">
        <f t="shared" si="71"/>
        <v>711213.29999999993</v>
      </c>
    </row>
    <row r="1152" spans="1:12" x14ac:dyDescent="0.25">
      <c r="A1152">
        <v>2151</v>
      </c>
      <c r="B1152" t="s">
        <v>302</v>
      </c>
      <c r="C1152">
        <v>524463</v>
      </c>
      <c r="D1152">
        <v>8.74</v>
      </c>
      <c r="E1152" s="2">
        <v>44537.146574074082</v>
      </c>
      <c r="F1152" t="s">
        <v>12888</v>
      </c>
      <c r="G1152">
        <v>1683557</v>
      </c>
      <c r="H1152" s="6">
        <v>45015.665729108798</v>
      </c>
      <c r="I1152" t="str">
        <f t="shared" si="68"/>
        <v>Long Term</v>
      </c>
      <c r="J1152">
        <f t="shared" si="69"/>
        <v>1159094</v>
      </c>
      <c r="K1152">
        <f t="shared" si="70"/>
        <v>0.1</v>
      </c>
      <c r="L1152">
        <f t="shared" si="71"/>
        <v>115909.40000000001</v>
      </c>
    </row>
    <row r="1153" spans="1:12" x14ac:dyDescent="0.25">
      <c r="A1153">
        <v>2152</v>
      </c>
      <c r="B1153" t="s">
        <v>2468</v>
      </c>
      <c r="C1153">
        <v>507359</v>
      </c>
      <c r="D1153">
        <v>5.3</v>
      </c>
      <c r="E1153" s="2">
        <v>44351.595937500002</v>
      </c>
      <c r="F1153" t="s">
        <v>12885</v>
      </c>
      <c r="G1153">
        <v>4700720</v>
      </c>
      <c r="H1153" s="6">
        <v>45015.665729108798</v>
      </c>
      <c r="I1153" t="str">
        <f t="shared" si="68"/>
        <v>Long Term</v>
      </c>
      <c r="J1153">
        <f t="shared" si="69"/>
        <v>4193361</v>
      </c>
      <c r="K1153">
        <f t="shared" si="70"/>
        <v>0.1</v>
      </c>
      <c r="L1153">
        <f t="shared" si="71"/>
        <v>419336.10000000003</v>
      </c>
    </row>
    <row r="1154" spans="1:12" x14ac:dyDescent="0.25">
      <c r="A1154">
        <v>2153</v>
      </c>
      <c r="B1154" t="s">
        <v>78</v>
      </c>
      <c r="C1154">
        <v>444521</v>
      </c>
      <c r="D1154">
        <v>8.6300000000000008</v>
      </c>
      <c r="E1154" s="2">
        <v>43937.719976851848</v>
      </c>
      <c r="F1154" t="s">
        <v>12885</v>
      </c>
      <c r="G1154">
        <v>2062930</v>
      </c>
      <c r="H1154" s="6">
        <v>45015.665729108798</v>
      </c>
      <c r="I1154" t="str">
        <f t="shared" si="68"/>
        <v>Long Term</v>
      </c>
      <c r="J1154">
        <f t="shared" si="69"/>
        <v>1618409</v>
      </c>
      <c r="K1154">
        <f t="shared" si="70"/>
        <v>0.1</v>
      </c>
      <c r="L1154">
        <f t="shared" si="71"/>
        <v>161840.90000000002</v>
      </c>
    </row>
    <row r="1155" spans="1:12" x14ac:dyDescent="0.25">
      <c r="A1155">
        <v>2154</v>
      </c>
      <c r="B1155" t="s">
        <v>495</v>
      </c>
      <c r="C1155">
        <v>35402</v>
      </c>
      <c r="D1155">
        <v>6.99</v>
      </c>
      <c r="E1155" s="2">
        <v>43488.260289351849</v>
      </c>
      <c r="F1155" t="s">
        <v>12884</v>
      </c>
      <c r="G1155">
        <v>5535261</v>
      </c>
      <c r="H1155" s="6">
        <v>45015.665729108798</v>
      </c>
      <c r="I1155" t="str">
        <f t="shared" ref="I1155:I1218" si="72">IF((H1155-E1155)&lt;=365,"Short Term","Long Term")</f>
        <v>Long Term</v>
      </c>
      <c r="J1155">
        <f t="shared" ref="J1155:J1218" si="73">G1155-C1155</f>
        <v>5499859</v>
      </c>
      <c r="K1155">
        <f t="shared" ref="K1155:K1218" si="74">IF(I1155="short Term",15%,IF(I1155="Long Term",IF(J1155&gt;100000,10%,0),0))</f>
        <v>0.1</v>
      </c>
      <c r="L1155">
        <f t="shared" ref="L1155:L1218" si="75">J1155*K1155</f>
        <v>549985.9</v>
      </c>
    </row>
    <row r="1156" spans="1:12" x14ac:dyDescent="0.25">
      <c r="A1156">
        <v>2155</v>
      </c>
      <c r="B1156" t="s">
        <v>379</v>
      </c>
      <c r="C1156">
        <v>716622</v>
      </c>
      <c r="D1156">
        <v>6.41</v>
      </c>
      <c r="E1156" s="2">
        <v>43737.807210648149</v>
      </c>
      <c r="F1156" t="s">
        <v>12883</v>
      </c>
      <c r="G1156">
        <v>9750153</v>
      </c>
      <c r="H1156" s="6">
        <v>45015.665729108798</v>
      </c>
      <c r="I1156" t="str">
        <f t="shared" si="72"/>
        <v>Long Term</v>
      </c>
      <c r="J1156">
        <f t="shared" si="73"/>
        <v>9033531</v>
      </c>
      <c r="K1156">
        <f t="shared" si="74"/>
        <v>0.1</v>
      </c>
      <c r="L1156">
        <f t="shared" si="75"/>
        <v>903353.10000000009</v>
      </c>
    </row>
    <row r="1157" spans="1:12" x14ac:dyDescent="0.25">
      <c r="A1157">
        <v>2156</v>
      </c>
      <c r="B1157" t="s">
        <v>1742</v>
      </c>
      <c r="C1157">
        <v>824077</v>
      </c>
      <c r="D1157">
        <v>6.1</v>
      </c>
      <c r="E1157" s="2">
        <v>43752.187708333331</v>
      </c>
      <c r="F1157" t="s">
        <v>12884</v>
      </c>
      <c r="G1157">
        <v>2703670</v>
      </c>
      <c r="H1157" s="6">
        <v>45015.665729108798</v>
      </c>
      <c r="I1157" t="str">
        <f t="shared" si="72"/>
        <v>Long Term</v>
      </c>
      <c r="J1157">
        <f t="shared" si="73"/>
        <v>1879593</v>
      </c>
      <c r="K1157">
        <f t="shared" si="74"/>
        <v>0.1</v>
      </c>
      <c r="L1157">
        <f t="shared" si="75"/>
        <v>187959.30000000002</v>
      </c>
    </row>
    <row r="1158" spans="1:12" x14ac:dyDescent="0.25">
      <c r="A1158">
        <v>2157</v>
      </c>
      <c r="B1158" t="s">
        <v>2107</v>
      </c>
      <c r="C1158">
        <v>711979</v>
      </c>
      <c r="D1158">
        <v>5.84</v>
      </c>
      <c r="E1158" s="2">
        <v>44727.290717592587</v>
      </c>
      <c r="F1158" t="s">
        <v>12883</v>
      </c>
      <c r="G1158">
        <v>712028</v>
      </c>
      <c r="H1158" s="6">
        <v>45015.665729108798</v>
      </c>
      <c r="I1158" t="str">
        <f t="shared" si="72"/>
        <v>Short Term</v>
      </c>
      <c r="J1158">
        <f t="shared" si="73"/>
        <v>49</v>
      </c>
      <c r="K1158">
        <f t="shared" si="74"/>
        <v>0.15</v>
      </c>
      <c r="L1158">
        <f t="shared" si="75"/>
        <v>7.35</v>
      </c>
    </row>
    <row r="1159" spans="1:12" x14ac:dyDescent="0.25">
      <c r="A1159">
        <v>2158</v>
      </c>
      <c r="B1159" t="s">
        <v>1085</v>
      </c>
      <c r="C1159">
        <v>54473</v>
      </c>
      <c r="D1159">
        <v>5.49</v>
      </c>
      <c r="E1159" s="2">
        <v>44457.801689814813</v>
      </c>
      <c r="F1159" t="s">
        <v>12886</v>
      </c>
      <c r="G1159">
        <v>8773995</v>
      </c>
      <c r="H1159" s="6">
        <v>45015.665729108798</v>
      </c>
      <c r="I1159" t="str">
        <f t="shared" si="72"/>
        <v>Long Term</v>
      </c>
      <c r="J1159">
        <f t="shared" si="73"/>
        <v>8719522</v>
      </c>
      <c r="K1159">
        <f t="shared" si="74"/>
        <v>0.1</v>
      </c>
      <c r="L1159">
        <f t="shared" si="75"/>
        <v>871952.20000000007</v>
      </c>
    </row>
    <row r="1160" spans="1:12" x14ac:dyDescent="0.25">
      <c r="A1160">
        <v>2159</v>
      </c>
      <c r="B1160" t="s">
        <v>1295</v>
      </c>
      <c r="C1160">
        <v>363259</v>
      </c>
      <c r="D1160">
        <v>5.18</v>
      </c>
      <c r="E1160" s="2">
        <v>44045.85491898148</v>
      </c>
      <c r="F1160" t="s">
        <v>12884</v>
      </c>
      <c r="G1160">
        <v>6457605</v>
      </c>
      <c r="H1160" s="6">
        <v>45015.665729108798</v>
      </c>
      <c r="I1160" t="str">
        <f t="shared" si="72"/>
        <v>Long Term</v>
      </c>
      <c r="J1160">
        <f t="shared" si="73"/>
        <v>6094346</v>
      </c>
      <c r="K1160">
        <f t="shared" si="74"/>
        <v>0.1</v>
      </c>
      <c r="L1160">
        <f t="shared" si="75"/>
        <v>609434.6</v>
      </c>
    </row>
    <row r="1161" spans="1:12" x14ac:dyDescent="0.25">
      <c r="A1161">
        <v>2160</v>
      </c>
      <c r="B1161" t="s">
        <v>237</v>
      </c>
      <c r="C1161">
        <v>56569</v>
      </c>
      <c r="D1161">
        <v>5.14</v>
      </c>
      <c r="E1161" s="2">
        <v>44025.483611111107</v>
      </c>
      <c r="F1161" t="s">
        <v>12885</v>
      </c>
      <c r="G1161">
        <v>7235316</v>
      </c>
      <c r="H1161" s="6">
        <v>45015.665729108798</v>
      </c>
      <c r="I1161" t="str">
        <f t="shared" si="72"/>
        <v>Long Term</v>
      </c>
      <c r="J1161">
        <f t="shared" si="73"/>
        <v>7178747</v>
      </c>
      <c r="K1161">
        <f t="shared" si="74"/>
        <v>0.1</v>
      </c>
      <c r="L1161">
        <f t="shared" si="75"/>
        <v>717874.70000000007</v>
      </c>
    </row>
    <row r="1162" spans="1:12" x14ac:dyDescent="0.25">
      <c r="A1162">
        <v>2161</v>
      </c>
      <c r="B1162" t="s">
        <v>216</v>
      </c>
      <c r="C1162">
        <v>224042</v>
      </c>
      <c r="D1162">
        <v>7.8</v>
      </c>
      <c r="E1162" s="2">
        <v>44279.942916666667</v>
      </c>
      <c r="F1162" t="s">
        <v>12885</v>
      </c>
      <c r="G1162">
        <v>7923550</v>
      </c>
      <c r="H1162" s="6">
        <v>45015.665729108798</v>
      </c>
      <c r="I1162" t="str">
        <f t="shared" si="72"/>
        <v>Long Term</v>
      </c>
      <c r="J1162">
        <f t="shared" si="73"/>
        <v>7699508</v>
      </c>
      <c r="K1162">
        <f t="shared" si="74"/>
        <v>0.1</v>
      </c>
      <c r="L1162">
        <f t="shared" si="75"/>
        <v>769950.8</v>
      </c>
    </row>
    <row r="1163" spans="1:12" x14ac:dyDescent="0.25">
      <c r="A1163">
        <v>2162</v>
      </c>
      <c r="B1163" t="s">
        <v>401</v>
      </c>
      <c r="C1163">
        <v>123811</v>
      </c>
      <c r="D1163">
        <v>5.55</v>
      </c>
      <c r="E1163" s="2">
        <v>43482.750567129631</v>
      </c>
      <c r="F1163" t="s">
        <v>12885</v>
      </c>
      <c r="G1163">
        <v>7137767</v>
      </c>
      <c r="H1163" s="6">
        <v>45015.665729108798</v>
      </c>
      <c r="I1163" t="str">
        <f t="shared" si="72"/>
        <v>Long Term</v>
      </c>
      <c r="J1163">
        <f t="shared" si="73"/>
        <v>7013956</v>
      </c>
      <c r="K1163">
        <f t="shared" si="74"/>
        <v>0.1</v>
      </c>
      <c r="L1163">
        <f t="shared" si="75"/>
        <v>701395.60000000009</v>
      </c>
    </row>
    <row r="1164" spans="1:12" x14ac:dyDescent="0.25">
      <c r="A1164">
        <v>2163</v>
      </c>
      <c r="B1164" t="s">
        <v>1032</v>
      </c>
      <c r="C1164">
        <v>282800</v>
      </c>
      <c r="D1164">
        <v>6.21</v>
      </c>
      <c r="E1164" s="2">
        <v>44376.874907407408</v>
      </c>
      <c r="F1164" t="s">
        <v>12888</v>
      </c>
      <c r="G1164">
        <v>9391096</v>
      </c>
      <c r="H1164" s="6">
        <v>45015.665729108798</v>
      </c>
      <c r="I1164" t="str">
        <f t="shared" si="72"/>
        <v>Long Term</v>
      </c>
      <c r="J1164">
        <f t="shared" si="73"/>
        <v>9108296</v>
      </c>
      <c r="K1164">
        <f t="shared" si="74"/>
        <v>0.1</v>
      </c>
      <c r="L1164">
        <f t="shared" si="75"/>
        <v>910829.60000000009</v>
      </c>
    </row>
    <row r="1165" spans="1:12" x14ac:dyDescent="0.25">
      <c r="A1165">
        <v>2164</v>
      </c>
      <c r="B1165" t="s">
        <v>125</v>
      </c>
      <c r="C1165">
        <v>507421</v>
      </c>
      <c r="D1165">
        <v>5.27</v>
      </c>
      <c r="E1165" s="2">
        <v>44035.066701388889</v>
      </c>
      <c r="F1165" t="s">
        <v>12887</v>
      </c>
      <c r="G1165">
        <v>1374040</v>
      </c>
      <c r="H1165" s="6">
        <v>45015.665729108798</v>
      </c>
      <c r="I1165" t="str">
        <f t="shared" si="72"/>
        <v>Long Term</v>
      </c>
      <c r="J1165">
        <f t="shared" si="73"/>
        <v>866619</v>
      </c>
      <c r="K1165">
        <f t="shared" si="74"/>
        <v>0.1</v>
      </c>
      <c r="L1165">
        <f t="shared" si="75"/>
        <v>86661.900000000009</v>
      </c>
    </row>
    <row r="1166" spans="1:12" x14ac:dyDescent="0.25">
      <c r="A1166">
        <v>2165</v>
      </c>
      <c r="B1166" t="s">
        <v>1028</v>
      </c>
      <c r="C1166">
        <v>419251</v>
      </c>
      <c r="D1166">
        <v>5.66</v>
      </c>
      <c r="E1166" s="2">
        <v>44363.781689814823</v>
      </c>
      <c r="F1166" t="s">
        <v>12885</v>
      </c>
      <c r="G1166">
        <v>3818510</v>
      </c>
      <c r="H1166" s="6">
        <v>45015.665729108798</v>
      </c>
      <c r="I1166" t="str">
        <f t="shared" si="72"/>
        <v>Long Term</v>
      </c>
      <c r="J1166">
        <f t="shared" si="73"/>
        <v>3399259</v>
      </c>
      <c r="K1166">
        <f t="shared" si="74"/>
        <v>0.1</v>
      </c>
      <c r="L1166">
        <f t="shared" si="75"/>
        <v>339925.9</v>
      </c>
    </row>
    <row r="1167" spans="1:12" x14ac:dyDescent="0.25">
      <c r="A1167">
        <v>2166</v>
      </c>
      <c r="B1167" t="s">
        <v>307</v>
      </c>
      <c r="C1167">
        <v>588686</v>
      </c>
      <c r="D1167">
        <v>5.74</v>
      </c>
      <c r="E1167" s="2">
        <v>43430.548356481479</v>
      </c>
      <c r="F1167" t="s">
        <v>12883</v>
      </c>
      <c r="G1167">
        <v>6861954</v>
      </c>
      <c r="H1167" s="6">
        <v>45015.665729108798</v>
      </c>
      <c r="I1167" t="str">
        <f t="shared" si="72"/>
        <v>Long Term</v>
      </c>
      <c r="J1167">
        <f t="shared" si="73"/>
        <v>6273268</v>
      </c>
      <c r="K1167">
        <f t="shared" si="74"/>
        <v>0.1</v>
      </c>
      <c r="L1167">
        <f t="shared" si="75"/>
        <v>627326.80000000005</v>
      </c>
    </row>
    <row r="1168" spans="1:12" x14ac:dyDescent="0.25">
      <c r="A1168">
        <v>2167</v>
      </c>
      <c r="B1168" t="s">
        <v>726</v>
      </c>
      <c r="C1168">
        <v>473993</v>
      </c>
      <c r="D1168">
        <v>7.22</v>
      </c>
      <c r="E1168" s="2">
        <v>44480.492997685193</v>
      </c>
      <c r="F1168" t="s">
        <v>12884</v>
      </c>
      <c r="G1168">
        <v>552858</v>
      </c>
      <c r="H1168" s="6">
        <v>45015.665729108798</v>
      </c>
      <c r="I1168" t="str">
        <f t="shared" si="72"/>
        <v>Long Term</v>
      </c>
      <c r="J1168">
        <f t="shared" si="73"/>
        <v>78865</v>
      </c>
      <c r="K1168">
        <f t="shared" si="74"/>
        <v>0</v>
      </c>
      <c r="L1168">
        <f t="shared" si="75"/>
        <v>0</v>
      </c>
    </row>
    <row r="1169" spans="1:12" x14ac:dyDescent="0.25">
      <c r="A1169">
        <v>2168</v>
      </c>
      <c r="B1169" t="s">
        <v>433</v>
      </c>
      <c r="C1169">
        <v>914839</v>
      </c>
      <c r="D1169">
        <v>6.68</v>
      </c>
      <c r="E1169" s="2">
        <v>44311.743611111109</v>
      </c>
      <c r="F1169" t="s">
        <v>12883</v>
      </c>
      <c r="G1169">
        <v>9433297</v>
      </c>
      <c r="H1169" s="6">
        <v>45015.665729108798</v>
      </c>
      <c r="I1169" t="str">
        <f t="shared" si="72"/>
        <v>Long Term</v>
      </c>
      <c r="J1169">
        <f t="shared" si="73"/>
        <v>8518458</v>
      </c>
      <c r="K1169">
        <f t="shared" si="74"/>
        <v>0.1</v>
      </c>
      <c r="L1169">
        <f t="shared" si="75"/>
        <v>851845.8</v>
      </c>
    </row>
    <row r="1170" spans="1:12" x14ac:dyDescent="0.25">
      <c r="A1170">
        <v>2169</v>
      </c>
      <c r="B1170" t="s">
        <v>82</v>
      </c>
      <c r="C1170">
        <v>943213</v>
      </c>
      <c r="D1170">
        <v>5.17</v>
      </c>
      <c r="E1170" s="2">
        <v>44464.172291666669</v>
      </c>
      <c r="F1170" t="s">
        <v>12887</v>
      </c>
      <c r="G1170">
        <v>6994100</v>
      </c>
      <c r="H1170" s="6">
        <v>45015.665729108798</v>
      </c>
      <c r="I1170" t="str">
        <f t="shared" si="72"/>
        <v>Long Term</v>
      </c>
      <c r="J1170">
        <f t="shared" si="73"/>
        <v>6050887</v>
      </c>
      <c r="K1170">
        <f t="shared" si="74"/>
        <v>0.1</v>
      </c>
      <c r="L1170">
        <f t="shared" si="75"/>
        <v>605088.70000000007</v>
      </c>
    </row>
    <row r="1171" spans="1:12" x14ac:dyDescent="0.25">
      <c r="A1171">
        <v>2170</v>
      </c>
      <c r="B1171" t="s">
        <v>975</v>
      </c>
      <c r="C1171">
        <v>250973</v>
      </c>
      <c r="D1171">
        <v>5.97</v>
      </c>
      <c r="E1171" s="2">
        <v>43374.591736111113</v>
      </c>
      <c r="F1171" t="s">
        <v>12886</v>
      </c>
      <c r="G1171">
        <v>1359916</v>
      </c>
      <c r="H1171" s="6">
        <v>45015.665729108798</v>
      </c>
      <c r="I1171" t="str">
        <f t="shared" si="72"/>
        <v>Long Term</v>
      </c>
      <c r="J1171">
        <f t="shared" si="73"/>
        <v>1108943</v>
      </c>
      <c r="K1171">
        <f t="shared" si="74"/>
        <v>0.1</v>
      </c>
      <c r="L1171">
        <f t="shared" si="75"/>
        <v>110894.3</v>
      </c>
    </row>
    <row r="1172" spans="1:12" x14ac:dyDescent="0.25">
      <c r="A1172">
        <v>2171</v>
      </c>
      <c r="B1172" t="s">
        <v>734</v>
      </c>
      <c r="C1172">
        <v>66019</v>
      </c>
      <c r="D1172">
        <v>8.93</v>
      </c>
      <c r="E1172" s="2">
        <v>44761.395983796298</v>
      </c>
      <c r="F1172" t="s">
        <v>12883</v>
      </c>
      <c r="G1172">
        <v>8911669</v>
      </c>
      <c r="H1172" s="6">
        <v>45015.665729108798</v>
      </c>
      <c r="I1172" t="str">
        <f t="shared" si="72"/>
        <v>Short Term</v>
      </c>
      <c r="J1172">
        <f t="shared" si="73"/>
        <v>8845650</v>
      </c>
      <c r="K1172">
        <f t="shared" si="74"/>
        <v>0.15</v>
      </c>
      <c r="L1172">
        <f t="shared" si="75"/>
        <v>1326847.5</v>
      </c>
    </row>
    <row r="1173" spans="1:12" x14ac:dyDescent="0.25">
      <c r="A1173">
        <v>2172</v>
      </c>
      <c r="B1173" t="s">
        <v>52</v>
      </c>
      <c r="C1173">
        <v>318098</v>
      </c>
      <c r="D1173">
        <v>7.6</v>
      </c>
      <c r="E1173" s="2">
        <v>44975.930347222216</v>
      </c>
      <c r="F1173" t="s">
        <v>12888</v>
      </c>
      <c r="G1173">
        <v>2906820</v>
      </c>
      <c r="H1173" s="6">
        <v>45015.665729108798</v>
      </c>
      <c r="I1173" t="str">
        <f t="shared" si="72"/>
        <v>Short Term</v>
      </c>
      <c r="J1173">
        <f t="shared" si="73"/>
        <v>2588722</v>
      </c>
      <c r="K1173">
        <f t="shared" si="74"/>
        <v>0.15</v>
      </c>
      <c r="L1173">
        <f t="shared" si="75"/>
        <v>388308.3</v>
      </c>
    </row>
    <row r="1174" spans="1:12" x14ac:dyDescent="0.25">
      <c r="A1174">
        <v>2173</v>
      </c>
      <c r="B1174" t="s">
        <v>1071</v>
      </c>
      <c r="C1174">
        <v>722407</v>
      </c>
      <c r="D1174">
        <v>6.53</v>
      </c>
      <c r="E1174" s="2">
        <v>44562.595138888893</v>
      </c>
      <c r="F1174" t="s">
        <v>12886</v>
      </c>
      <c r="G1174">
        <v>4417708</v>
      </c>
      <c r="H1174" s="6">
        <v>45015.665729108798</v>
      </c>
      <c r="I1174" t="str">
        <f t="shared" si="72"/>
        <v>Long Term</v>
      </c>
      <c r="J1174">
        <f t="shared" si="73"/>
        <v>3695301</v>
      </c>
      <c r="K1174">
        <f t="shared" si="74"/>
        <v>0.1</v>
      </c>
      <c r="L1174">
        <f t="shared" si="75"/>
        <v>369530.10000000003</v>
      </c>
    </row>
    <row r="1175" spans="1:12" x14ac:dyDescent="0.25">
      <c r="A1175">
        <v>2174</v>
      </c>
      <c r="B1175" t="s">
        <v>1040</v>
      </c>
      <c r="C1175">
        <v>624408</v>
      </c>
      <c r="D1175">
        <v>6.63</v>
      </c>
      <c r="E1175" s="2">
        <v>44110.262430555558</v>
      </c>
      <c r="F1175" t="s">
        <v>12887</v>
      </c>
      <c r="G1175">
        <v>9358071</v>
      </c>
      <c r="H1175" s="6">
        <v>45015.665729108798</v>
      </c>
      <c r="I1175" t="str">
        <f t="shared" si="72"/>
        <v>Long Term</v>
      </c>
      <c r="J1175">
        <f t="shared" si="73"/>
        <v>8733663</v>
      </c>
      <c r="K1175">
        <f t="shared" si="74"/>
        <v>0.1</v>
      </c>
      <c r="L1175">
        <f t="shared" si="75"/>
        <v>873366.3</v>
      </c>
    </row>
    <row r="1176" spans="1:12" x14ac:dyDescent="0.25">
      <c r="A1176">
        <v>2175</v>
      </c>
      <c r="B1176" t="s">
        <v>869</v>
      </c>
      <c r="C1176">
        <v>266978</v>
      </c>
      <c r="D1176">
        <v>5.45</v>
      </c>
      <c r="E1176" s="2">
        <v>43398.435300925928</v>
      </c>
      <c r="F1176" t="s">
        <v>12883</v>
      </c>
      <c r="G1176">
        <v>9370594</v>
      </c>
      <c r="H1176" s="6">
        <v>45015.665729108798</v>
      </c>
      <c r="I1176" t="str">
        <f t="shared" si="72"/>
        <v>Long Term</v>
      </c>
      <c r="J1176">
        <f t="shared" si="73"/>
        <v>9103616</v>
      </c>
      <c r="K1176">
        <f t="shared" si="74"/>
        <v>0.1</v>
      </c>
      <c r="L1176">
        <f t="shared" si="75"/>
        <v>910361.60000000009</v>
      </c>
    </row>
    <row r="1177" spans="1:12" x14ac:dyDescent="0.25">
      <c r="A1177">
        <v>2176</v>
      </c>
      <c r="B1177" t="s">
        <v>1355</v>
      </c>
      <c r="C1177">
        <v>127153</v>
      </c>
      <c r="D1177">
        <v>6.45</v>
      </c>
      <c r="E1177" s="2">
        <v>43691.40357638889</v>
      </c>
      <c r="F1177" t="s">
        <v>12883</v>
      </c>
      <c r="G1177">
        <v>3151722</v>
      </c>
      <c r="H1177" s="6">
        <v>45015.665729108798</v>
      </c>
      <c r="I1177" t="str">
        <f t="shared" si="72"/>
        <v>Long Term</v>
      </c>
      <c r="J1177">
        <f t="shared" si="73"/>
        <v>3024569</v>
      </c>
      <c r="K1177">
        <f t="shared" si="74"/>
        <v>0.1</v>
      </c>
      <c r="L1177">
        <f t="shared" si="75"/>
        <v>302456.90000000002</v>
      </c>
    </row>
    <row r="1178" spans="1:12" x14ac:dyDescent="0.25">
      <c r="A1178">
        <v>2177</v>
      </c>
      <c r="B1178" t="s">
        <v>1703</v>
      </c>
      <c r="C1178">
        <v>408989</v>
      </c>
      <c r="D1178">
        <v>5.9</v>
      </c>
      <c r="E1178" s="2">
        <v>44249.433553240742</v>
      </c>
      <c r="F1178" t="s">
        <v>12886</v>
      </c>
      <c r="G1178">
        <v>7524563</v>
      </c>
      <c r="H1178" s="6">
        <v>45015.665729108798</v>
      </c>
      <c r="I1178" t="str">
        <f t="shared" si="72"/>
        <v>Long Term</v>
      </c>
      <c r="J1178">
        <f t="shared" si="73"/>
        <v>7115574</v>
      </c>
      <c r="K1178">
        <f t="shared" si="74"/>
        <v>0.1</v>
      </c>
      <c r="L1178">
        <f t="shared" si="75"/>
        <v>711557.4</v>
      </c>
    </row>
    <row r="1179" spans="1:12" x14ac:dyDescent="0.25">
      <c r="A1179">
        <v>2178</v>
      </c>
      <c r="B1179" t="s">
        <v>1115</v>
      </c>
      <c r="C1179">
        <v>196775</v>
      </c>
      <c r="D1179">
        <v>5.25</v>
      </c>
      <c r="E1179" s="2">
        <v>43528.696643518517</v>
      </c>
      <c r="F1179" t="s">
        <v>12883</v>
      </c>
      <c r="G1179">
        <v>3917450</v>
      </c>
      <c r="H1179" s="6">
        <v>45015.665729108798</v>
      </c>
      <c r="I1179" t="str">
        <f t="shared" si="72"/>
        <v>Long Term</v>
      </c>
      <c r="J1179">
        <f t="shared" si="73"/>
        <v>3720675</v>
      </c>
      <c r="K1179">
        <f t="shared" si="74"/>
        <v>0.1</v>
      </c>
      <c r="L1179">
        <f t="shared" si="75"/>
        <v>372067.5</v>
      </c>
    </row>
    <row r="1180" spans="1:12" x14ac:dyDescent="0.25">
      <c r="A1180">
        <v>2179</v>
      </c>
      <c r="B1180" t="s">
        <v>70</v>
      </c>
      <c r="C1180">
        <v>941502</v>
      </c>
      <c r="D1180">
        <v>7.9</v>
      </c>
      <c r="E1180" s="2">
        <v>44325.889918981477</v>
      </c>
      <c r="F1180" t="s">
        <v>12883</v>
      </c>
      <c r="G1180">
        <v>2830988</v>
      </c>
      <c r="H1180" s="6">
        <v>45015.665729108798</v>
      </c>
      <c r="I1180" t="str">
        <f t="shared" si="72"/>
        <v>Long Term</v>
      </c>
      <c r="J1180">
        <f t="shared" si="73"/>
        <v>1889486</v>
      </c>
      <c r="K1180">
        <f t="shared" si="74"/>
        <v>0.1</v>
      </c>
      <c r="L1180">
        <f t="shared" si="75"/>
        <v>188948.6</v>
      </c>
    </row>
    <row r="1181" spans="1:12" x14ac:dyDescent="0.25">
      <c r="A1181">
        <v>2180</v>
      </c>
      <c r="B1181" t="s">
        <v>156</v>
      </c>
      <c r="C1181">
        <v>437175</v>
      </c>
      <c r="D1181">
        <v>8.43</v>
      </c>
      <c r="E1181" s="2">
        <v>43396.334560185183</v>
      </c>
      <c r="F1181" t="s">
        <v>12883</v>
      </c>
      <c r="G1181">
        <v>6381204</v>
      </c>
      <c r="H1181" s="6">
        <v>45015.665729108798</v>
      </c>
      <c r="I1181" t="str">
        <f t="shared" si="72"/>
        <v>Long Term</v>
      </c>
      <c r="J1181">
        <f t="shared" si="73"/>
        <v>5944029</v>
      </c>
      <c r="K1181">
        <f t="shared" si="74"/>
        <v>0.1</v>
      </c>
      <c r="L1181">
        <f t="shared" si="75"/>
        <v>594402.9</v>
      </c>
    </row>
    <row r="1182" spans="1:12" x14ac:dyDescent="0.25">
      <c r="A1182">
        <v>2181</v>
      </c>
      <c r="B1182" t="s">
        <v>1093</v>
      </c>
      <c r="C1182">
        <v>901566</v>
      </c>
      <c r="D1182">
        <v>5.9</v>
      </c>
      <c r="E1182" s="2">
        <v>44697.663240740738</v>
      </c>
      <c r="F1182" t="s">
        <v>12883</v>
      </c>
      <c r="G1182">
        <v>901606</v>
      </c>
      <c r="H1182" s="6">
        <v>45015.665729108798</v>
      </c>
      <c r="I1182" t="str">
        <f t="shared" si="72"/>
        <v>Short Term</v>
      </c>
      <c r="J1182">
        <f t="shared" si="73"/>
        <v>40</v>
      </c>
      <c r="K1182">
        <f t="shared" si="74"/>
        <v>0.15</v>
      </c>
      <c r="L1182">
        <f t="shared" si="75"/>
        <v>6</v>
      </c>
    </row>
    <row r="1183" spans="1:12" x14ac:dyDescent="0.25">
      <c r="A1183">
        <v>2182</v>
      </c>
      <c r="B1183" t="s">
        <v>649</v>
      </c>
      <c r="C1183">
        <v>97000</v>
      </c>
      <c r="D1183">
        <v>7.4</v>
      </c>
      <c r="E1183" s="2">
        <v>43419.654629629629</v>
      </c>
      <c r="F1183" t="s">
        <v>12886</v>
      </c>
      <c r="G1183">
        <v>8562017</v>
      </c>
      <c r="H1183" s="6">
        <v>45015.665729108798</v>
      </c>
      <c r="I1183" t="str">
        <f t="shared" si="72"/>
        <v>Long Term</v>
      </c>
      <c r="J1183">
        <f t="shared" si="73"/>
        <v>8465017</v>
      </c>
      <c r="K1183">
        <f t="shared" si="74"/>
        <v>0.1</v>
      </c>
      <c r="L1183">
        <f t="shared" si="75"/>
        <v>846501.70000000007</v>
      </c>
    </row>
    <row r="1184" spans="1:12" x14ac:dyDescent="0.25">
      <c r="A1184">
        <v>2183</v>
      </c>
      <c r="B1184" t="s">
        <v>2186</v>
      </c>
      <c r="C1184">
        <v>230041</v>
      </c>
      <c r="D1184">
        <v>7.64</v>
      </c>
      <c r="E1184" s="2">
        <v>44711.542523148149</v>
      </c>
      <c r="F1184" t="s">
        <v>12884</v>
      </c>
      <c r="G1184">
        <v>8027262</v>
      </c>
      <c r="H1184" s="6">
        <v>45015.665729108798</v>
      </c>
      <c r="I1184" t="str">
        <f t="shared" si="72"/>
        <v>Short Term</v>
      </c>
      <c r="J1184">
        <f t="shared" si="73"/>
        <v>7797221</v>
      </c>
      <c r="K1184">
        <f t="shared" si="74"/>
        <v>0.15</v>
      </c>
      <c r="L1184">
        <f t="shared" si="75"/>
        <v>1169583.1499999999</v>
      </c>
    </row>
    <row r="1185" spans="1:12" x14ac:dyDescent="0.25">
      <c r="A1185">
        <v>2184</v>
      </c>
      <c r="B1185" t="s">
        <v>774</v>
      </c>
      <c r="C1185">
        <v>219000</v>
      </c>
      <c r="D1185">
        <v>7.45</v>
      </c>
      <c r="E1185" s="2">
        <v>43862.127916666657</v>
      </c>
      <c r="F1185" t="s">
        <v>12885</v>
      </c>
      <c r="G1185">
        <v>1864323</v>
      </c>
      <c r="H1185" s="6">
        <v>45015.665729108798</v>
      </c>
      <c r="I1185" t="str">
        <f t="shared" si="72"/>
        <v>Long Term</v>
      </c>
      <c r="J1185">
        <f t="shared" si="73"/>
        <v>1645323</v>
      </c>
      <c r="K1185">
        <f t="shared" si="74"/>
        <v>0.1</v>
      </c>
      <c r="L1185">
        <f t="shared" si="75"/>
        <v>164532.30000000002</v>
      </c>
    </row>
    <row r="1186" spans="1:12" x14ac:dyDescent="0.25">
      <c r="A1186">
        <v>2185</v>
      </c>
      <c r="B1186" t="s">
        <v>168</v>
      </c>
      <c r="C1186">
        <v>140708</v>
      </c>
      <c r="D1186">
        <v>8.89</v>
      </c>
      <c r="E1186" s="2">
        <v>44034.658101851863</v>
      </c>
      <c r="F1186" t="s">
        <v>12884</v>
      </c>
      <c r="G1186">
        <v>7446955</v>
      </c>
      <c r="H1186" s="6">
        <v>45015.665729108798</v>
      </c>
      <c r="I1186" t="str">
        <f t="shared" si="72"/>
        <v>Long Term</v>
      </c>
      <c r="J1186">
        <f t="shared" si="73"/>
        <v>7306247</v>
      </c>
      <c r="K1186">
        <f t="shared" si="74"/>
        <v>0.1</v>
      </c>
      <c r="L1186">
        <f t="shared" si="75"/>
        <v>730624.70000000007</v>
      </c>
    </row>
    <row r="1187" spans="1:12" x14ac:dyDescent="0.25">
      <c r="A1187">
        <v>2186</v>
      </c>
      <c r="B1187" t="s">
        <v>955</v>
      </c>
      <c r="C1187">
        <v>476879</v>
      </c>
      <c r="D1187">
        <v>8.3800000000000008</v>
      </c>
      <c r="E1187" s="2">
        <v>44724.659016203703</v>
      </c>
      <c r="F1187" t="s">
        <v>12885</v>
      </c>
      <c r="G1187">
        <v>3043368</v>
      </c>
      <c r="H1187" s="6">
        <v>45015.665729108798</v>
      </c>
      <c r="I1187" t="str">
        <f t="shared" si="72"/>
        <v>Short Term</v>
      </c>
      <c r="J1187">
        <f t="shared" si="73"/>
        <v>2566489</v>
      </c>
      <c r="K1187">
        <f t="shared" si="74"/>
        <v>0.15</v>
      </c>
      <c r="L1187">
        <f t="shared" si="75"/>
        <v>384973.35</v>
      </c>
    </row>
    <row r="1188" spans="1:12" x14ac:dyDescent="0.25">
      <c r="A1188">
        <v>2187</v>
      </c>
      <c r="B1188" t="s">
        <v>677</v>
      </c>
      <c r="C1188">
        <v>452496</v>
      </c>
      <c r="D1188">
        <v>5.17</v>
      </c>
      <c r="E1188" s="2">
        <v>44767.38621527778</v>
      </c>
      <c r="F1188" t="s">
        <v>12883</v>
      </c>
      <c r="G1188">
        <v>9944634</v>
      </c>
      <c r="H1188" s="6">
        <v>45015.665729108798</v>
      </c>
      <c r="I1188" t="str">
        <f t="shared" si="72"/>
        <v>Short Term</v>
      </c>
      <c r="J1188">
        <f t="shared" si="73"/>
        <v>9492138</v>
      </c>
      <c r="K1188">
        <f t="shared" si="74"/>
        <v>0.15</v>
      </c>
      <c r="L1188">
        <f t="shared" si="75"/>
        <v>1423820.7</v>
      </c>
    </row>
    <row r="1189" spans="1:12" x14ac:dyDescent="0.25">
      <c r="A1189">
        <v>2188</v>
      </c>
      <c r="B1189" t="s">
        <v>146</v>
      </c>
      <c r="C1189">
        <v>940220</v>
      </c>
      <c r="D1189">
        <v>7.19</v>
      </c>
      <c r="E1189" s="2">
        <v>43809.982152777768</v>
      </c>
      <c r="F1189" t="s">
        <v>12885</v>
      </c>
      <c r="G1189">
        <v>8174473</v>
      </c>
      <c r="H1189" s="6">
        <v>45015.665729108798</v>
      </c>
      <c r="I1189" t="str">
        <f t="shared" si="72"/>
        <v>Long Term</v>
      </c>
      <c r="J1189">
        <f t="shared" si="73"/>
        <v>7234253</v>
      </c>
      <c r="K1189">
        <f t="shared" si="74"/>
        <v>0.1</v>
      </c>
      <c r="L1189">
        <f t="shared" si="75"/>
        <v>723425.3</v>
      </c>
    </row>
    <row r="1190" spans="1:12" x14ac:dyDescent="0.25">
      <c r="A1190">
        <v>2189</v>
      </c>
      <c r="B1190" t="s">
        <v>645</v>
      </c>
      <c r="C1190">
        <v>192207</v>
      </c>
      <c r="D1190">
        <v>8.42</v>
      </c>
      <c r="E1190" s="2">
        <v>44792.447743055563</v>
      </c>
      <c r="F1190" t="s">
        <v>12887</v>
      </c>
      <c r="G1190">
        <v>9446397</v>
      </c>
      <c r="H1190" s="6">
        <v>45015.665729108798</v>
      </c>
      <c r="I1190" t="str">
        <f t="shared" si="72"/>
        <v>Short Term</v>
      </c>
      <c r="J1190">
        <f t="shared" si="73"/>
        <v>9254190</v>
      </c>
      <c r="K1190">
        <f t="shared" si="74"/>
        <v>0.15</v>
      </c>
      <c r="L1190">
        <f t="shared" si="75"/>
        <v>1388128.5</v>
      </c>
    </row>
    <row r="1191" spans="1:12" x14ac:dyDescent="0.25">
      <c r="A1191">
        <v>2190</v>
      </c>
      <c r="B1191" t="s">
        <v>269</v>
      </c>
      <c r="C1191">
        <v>513872</v>
      </c>
      <c r="D1191">
        <v>7.75</v>
      </c>
      <c r="E1191" s="2">
        <v>43712.515405092592</v>
      </c>
      <c r="F1191" t="s">
        <v>12888</v>
      </c>
      <c r="G1191">
        <v>615513</v>
      </c>
      <c r="H1191" s="6">
        <v>45015.665729108798</v>
      </c>
      <c r="I1191" t="str">
        <f t="shared" si="72"/>
        <v>Long Term</v>
      </c>
      <c r="J1191">
        <f t="shared" si="73"/>
        <v>101641</v>
      </c>
      <c r="K1191">
        <f t="shared" si="74"/>
        <v>0.1</v>
      </c>
      <c r="L1191">
        <f t="shared" si="75"/>
        <v>10164.1</v>
      </c>
    </row>
    <row r="1192" spans="1:12" x14ac:dyDescent="0.25">
      <c r="A1192">
        <v>2191</v>
      </c>
      <c r="B1192" t="s">
        <v>305</v>
      </c>
      <c r="C1192">
        <v>154708</v>
      </c>
      <c r="D1192">
        <v>7.74</v>
      </c>
      <c r="E1192" s="2">
        <v>43702.041261574072</v>
      </c>
      <c r="F1192" t="s">
        <v>12886</v>
      </c>
      <c r="G1192">
        <v>2501191</v>
      </c>
      <c r="H1192" s="6">
        <v>45015.665729108798</v>
      </c>
      <c r="I1192" t="str">
        <f t="shared" si="72"/>
        <v>Long Term</v>
      </c>
      <c r="J1192">
        <f t="shared" si="73"/>
        <v>2346483</v>
      </c>
      <c r="K1192">
        <f t="shared" si="74"/>
        <v>0.1</v>
      </c>
      <c r="L1192">
        <f t="shared" si="75"/>
        <v>234648.30000000002</v>
      </c>
    </row>
    <row r="1193" spans="1:12" x14ac:dyDescent="0.25">
      <c r="A1193">
        <v>2192</v>
      </c>
      <c r="B1193" t="s">
        <v>1347</v>
      </c>
      <c r="C1193">
        <v>463420</v>
      </c>
      <c r="D1193">
        <v>8.23</v>
      </c>
      <c r="E1193" s="2">
        <v>43722.557384259257</v>
      </c>
      <c r="F1193" t="s">
        <v>12884</v>
      </c>
      <c r="G1193">
        <v>4454257</v>
      </c>
      <c r="H1193" s="6">
        <v>45015.665729108798</v>
      </c>
      <c r="I1193" t="str">
        <f t="shared" si="72"/>
        <v>Long Term</v>
      </c>
      <c r="J1193">
        <f t="shared" si="73"/>
        <v>3990837</v>
      </c>
      <c r="K1193">
        <f t="shared" si="74"/>
        <v>0.1</v>
      </c>
      <c r="L1193">
        <f t="shared" si="75"/>
        <v>399083.7</v>
      </c>
    </row>
    <row r="1194" spans="1:12" x14ac:dyDescent="0.25">
      <c r="A1194">
        <v>2193</v>
      </c>
      <c r="B1194" t="s">
        <v>650</v>
      </c>
      <c r="C1194">
        <v>632313</v>
      </c>
      <c r="D1194">
        <v>7.89</v>
      </c>
      <c r="E1194" s="2">
        <v>44278.781331018523</v>
      </c>
      <c r="F1194" t="s">
        <v>12887</v>
      </c>
      <c r="G1194">
        <v>5951832</v>
      </c>
      <c r="H1194" s="6">
        <v>45015.665729108798</v>
      </c>
      <c r="I1194" t="str">
        <f t="shared" si="72"/>
        <v>Long Term</v>
      </c>
      <c r="J1194">
        <f t="shared" si="73"/>
        <v>5319519</v>
      </c>
      <c r="K1194">
        <f t="shared" si="74"/>
        <v>0.1</v>
      </c>
      <c r="L1194">
        <f t="shared" si="75"/>
        <v>531951.9</v>
      </c>
    </row>
    <row r="1195" spans="1:12" x14ac:dyDescent="0.25">
      <c r="A1195">
        <v>2194</v>
      </c>
      <c r="B1195" t="s">
        <v>1184</v>
      </c>
      <c r="C1195">
        <v>922471</v>
      </c>
      <c r="D1195">
        <v>6.6</v>
      </c>
      <c r="E1195" s="2">
        <v>44213.761562500003</v>
      </c>
      <c r="F1195" t="s">
        <v>12888</v>
      </c>
      <c r="G1195">
        <v>9623087</v>
      </c>
      <c r="H1195" s="6">
        <v>45015.665729108798</v>
      </c>
      <c r="I1195" t="str">
        <f t="shared" si="72"/>
        <v>Long Term</v>
      </c>
      <c r="J1195">
        <f t="shared" si="73"/>
        <v>8700616</v>
      </c>
      <c r="K1195">
        <f t="shared" si="74"/>
        <v>0.1</v>
      </c>
      <c r="L1195">
        <f t="shared" si="75"/>
        <v>870061.60000000009</v>
      </c>
    </row>
    <row r="1196" spans="1:12" x14ac:dyDescent="0.25">
      <c r="A1196">
        <v>2195</v>
      </c>
      <c r="B1196" t="s">
        <v>630</v>
      </c>
      <c r="C1196">
        <v>388127</v>
      </c>
      <c r="D1196">
        <v>6.5</v>
      </c>
      <c r="E1196" s="2">
        <v>43672.92690972222</v>
      </c>
      <c r="F1196" t="s">
        <v>12886</v>
      </c>
      <c r="G1196">
        <v>6440846</v>
      </c>
      <c r="H1196" s="6">
        <v>45015.665729108798</v>
      </c>
      <c r="I1196" t="str">
        <f t="shared" si="72"/>
        <v>Long Term</v>
      </c>
      <c r="J1196">
        <f t="shared" si="73"/>
        <v>6052719</v>
      </c>
      <c r="K1196">
        <f t="shared" si="74"/>
        <v>0.1</v>
      </c>
      <c r="L1196">
        <f t="shared" si="75"/>
        <v>605271.9</v>
      </c>
    </row>
    <row r="1197" spans="1:12" x14ac:dyDescent="0.25">
      <c r="A1197">
        <v>2196</v>
      </c>
      <c r="B1197" t="s">
        <v>907</v>
      </c>
      <c r="C1197">
        <v>927077</v>
      </c>
      <c r="D1197">
        <v>7.87</v>
      </c>
      <c r="E1197" s="2">
        <v>43799.564988425933</v>
      </c>
      <c r="F1197" t="s">
        <v>12886</v>
      </c>
      <c r="G1197">
        <v>9875680</v>
      </c>
      <c r="H1197" s="6">
        <v>45015.665729108798</v>
      </c>
      <c r="I1197" t="str">
        <f t="shared" si="72"/>
        <v>Long Term</v>
      </c>
      <c r="J1197">
        <f t="shared" si="73"/>
        <v>8948603</v>
      </c>
      <c r="K1197">
        <f t="shared" si="74"/>
        <v>0.1</v>
      </c>
      <c r="L1197">
        <f t="shared" si="75"/>
        <v>894860.3</v>
      </c>
    </row>
    <row r="1198" spans="1:12" x14ac:dyDescent="0.25">
      <c r="A1198">
        <v>2197</v>
      </c>
      <c r="B1198" t="s">
        <v>191</v>
      </c>
      <c r="C1198">
        <v>723966</v>
      </c>
      <c r="D1198">
        <v>7.7</v>
      </c>
      <c r="E1198" s="2">
        <v>43502.064756944441</v>
      </c>
      <c r="F1198" t="s">
        <v>12884</v>
      </c>
      <c r="G1198">
        <v>723982</v>
      </c>
      <c r="H1198" s="6">
        <v>45015.665729108798</v>
      </c>
      <c r="I1198" t="str">
        <f t="shared" si="72"/>
        <v>Long Term</v>
      </c>
      <c r="J1198">
        <f t="shared" si="73"/>
        <v>16</v>
      </c>
      <c r="K1198">
        <f t="shared" si="74"/>
        <v>0</v>
      </c>
      <c r="L1198">
        <f t="shared" si="75"/>
        <v>0</v>
      </c>
    </row>
    <row r="1199" spans="1:12" x14ac:dyDescent="0.25">
      <c r="A1199">
        <v>2198</v>
      </c>
      <c r="B1199" t="s">
        <v>1358</v>
      </c>
      <c r="C1199">
        <v>991544</v>
      </c>
      <c r="D1199">
        <v>5.36</v>
      </c>
      <c r="E1199" s="2">
        <v>44857.091886574082</v>
      </c>
      <c r="F1199" t="s">
        <v>12883</v>
      </c>
      <c r="G1199">
        <v>991564</v>
      </c>
      <c r="H1199" s="6">
        <v>45015.665729108798</v>
      </c>
      <c r="I1199" t="str">
        <f t="shared" si="72"/>
        <v>Short Term</v>
      </c>
      <c r="J1199">
        <f t="shared" si="73"/>
        <v>20</v>
      </c>
      <c r="K1199">
        <f t="shared" si="74"/>
        <v>0.15</v>
      </c>
      <c r="L1199">
        <f t="shared" si="75"/>
        <v>3</v>
      </c>
    </row>
    <row r="1200" spans="1:12" x14ac:dyDescent="0.25">
      <c r="A1200">
        <v>2199</v>
      </c>
      <c r="B1200" t="s">
        <v>109</v>
      </c>
      <c r="C1200">
        <v>659111</v>
      </c>
      <c r="D1200">
        <v>6.19</v>
      </c>
      <c r="E1200" s="2">
        <v>44782.534525462957</v>
      </c>
      <c r="F1200" t="s">
        <v>12886</v>
      </c>
      <c r="G1200">
        <v>1736721</v>
      </c>
      <c r="H1200" s="6">
        <v>45015.665729108798</v>
      </c>
      <c r="I1200" t="str">
        <f t="shared" si="72"/>
        <v>Short Term</v>
      </c>
      <c r="J1200">
        <f t="shared" si="73"/>
        <v>1077610</v>
      </c>
      <c r="K1200">
        <f t="shared" si="74"/>
        <v>0.15</v>
      </c>
      <c r="L1200">
        <f t="shared" si="75"/>
        <v>161641.5</v>
      </c>
    </row>
    <row r="1201" spans="1:12" x14ac:dyDescent="0.25">
      <c r="A1201">
        <v>2200</v>
      </c>
      <c r="B1201" t="s">
        <v>65</v>
      </c>
      <c r="C1201">
        <v>974305</v>
      </c>
      <c r="D1201">
        <v>7.72</v>
      </c>
      <c r="E1201" s="2">
        <v>44216.021064814813</v>
      </c>
      <c r="F1201" t="s">
        <v>12888</v>
      </c>
      <c r="G1201">
        <v>6421915</v>
      </c>
      <c r="H1201" s="6">
        <v>45015.665729108798</v>
      </c>
      <c r="I1201" t="str">
        <f t="shared" si="72"/>
        <v>Long Term</v>
      </c>
      <c r="J1201">
        <f t="shared" si="73"/>
        <v>5447610</v>
      </c>
      <c r="K1201">
        <f t="shared" si="74"/>
        <v>0.1</v>
      </c>
      <c r="L1201">
        <f t="shared" si="75"/>
        <v>544761</v>
      </c>
    </row>
    <row r="1202" spans="1:12" x14ac:dyDescent="0.25">
      <c r="A1202">
        <v>2201</v>
      </c>
      <c r="B1202" t="s">
        <v>402</v>
      </c>
      <c r="C1202">
        <v>169935</v>
      </c>
      <c r="D1202">
        <v>8.7200000000000006</v>
      </c>
      <c r="E1202" s="2">
        <v>43933.988402777781</v>
      </c>
      <c r="F1202" t="s">
        <v>12884</v>
      </c>
      <c r="G1202">
        <v>3846664</v>
      </c>
      <c r="H1202" s="6">
        <v>45015.665729108798</v>
      </c>
      <c r="I1202" t="str">
        <f t="shared" si="72"/>
        <v>Long Term</v>
      </c>
      <c r="J1202">
        <f t="shared" si="73"/>
        <v>3676729</v>
      </c>
      <c r="K1202">
        <f t="shared" si="74"/>
        <v>0.1</v>
      </c>
      <c r="L1202">
        <f t="shared" si="75"/>
        <v>367672.9</v>
      </c>
    </row>
    <row r="1203" spans="1:12" x14ac:dyDescent="0.25">
      <c r="A1203">
        <v>2202</v>
      </c>
      <c r="B1203" t="s">
        <v>105</v>
      </c>
      <c r="C1203">
        <v>823061</v>
      </c>
      <c r="D1203">
        <v>7.53</v>
      </c>
      <c r="E1203" s="2">
        <v>44572.562997685192</v>
      </c>
      <c r="F1203" t="s">
        <v>12885</v>
      </c>
      <c r="G1203">
        <v>2752662</v>
      </c>
      <c r="H1203" s="6">
        <v>45015.665729108798</v>
      </c>
      <c r="I1203" t="str">
        <f t="shared" si="72"/>
        <v>Long Term</v>
      </c>
      <c r="J1203">
        <f t="shared" si="73"/>
        <v>1929601</v>
      </c>
      <c r="K1203">
        <f t="shared" si="74"/>
        <v>0.1</v>
      </c>
      <c r="L1203">
        <f t="shared" si="75"/>
        <v>192960.1</v>
      </c>
    </row>
    <row r="1204" spans="1:12" x14ac:dyDescent="0.25">
      <c r="A1204">
        <v>2203</v>
      </c>
      <c r="B1204" t="s">
        <v>75</v>
      </c>
      <c r="C1204">
        <v>856057</v>
      </c>
      <c r="D1204">
        <v>5.9</v>
      </c>
      <c r="E1204" s="2">
        <v>44982.432268518518</v>
      </c>
      <c r="F1204" t="s">
        <v>12888</v>
      </c>
      <c r="G1204">
        <v>8914191</v>
      </c>
      <c r="H1204" s="6">
        <v>45015.665729108798</v>
      </c>
      <c r="I1204" t="str">
        <f t="shared" si="72"/>
        <v>Short Term</v>
      </c>
      <c r="J1204">
        <f t="shared" si="73"/>
        <v>8058134</v>
      </c>
      <c r="K1204">
        <f t="shared" si="74"/>
        <v>0.15</v>
      </c>
      <c r="L1204">
        <f t="shared" si="75"/>
        <v>1208720.0999999999</v>
      </c>
    </row>
    <row r="1205" spans="1:12" x14ac:dyDescent="0.25">
      <c r="A1205">
        <v>2204</v>
      </c>
      <c r="B1205" t="s">
        <v>271</v>
      </c>
      <c r="C1205">
        <v>898293</v>
      </c>
      <c r="D1205">
        <v>7.28</v>
      </c>
      <c r="E1205" s="2">
        <v>44150.38082175926</v>
      </c>
      <c r="F1205" t="s">
        <v>12886</v>
      </c>
      <c r="G1205">
        <v>3900629</v>
      </c>
      <c r="H1205" s="6">
        <v>45015.665729108798</v>
      </c>
      <c r="I1205" t="str">
        <f t="shared" si="72"/>
        <v>Long Term</v>
      </c>
      <c r="J1205">
        <f t="shared" si="73"/>
        <v>3002336</v>
      </c>
      <c r="K1205">
        <f t="shared" si="74"/>
        <v>0.1</v>
      </c>
      <c r="L1205">
        <f t="shared" si="75"/>
        <v>300233.60000000003</v>
      </c>
    </row>
    <row r="1206" spans="1:12" x14ac:dyDescent="0.25">
      <c r="A1206">
        <v>2205</v>
      </c>
      <c r="B1206" t="s">
        <v>2905</v>
      </c>
      <c r="C1206">
        <v>53742</v>
      </c>
      <c r="D1206">
        <v>7.68</v>
      </c>
      <c r="E1206" s="2">
        <v>44927.863321759258</v>
      </c>
      <c r="F1206" t="s">
        <v>12883</v>
      </c>
      <c r="G1206">
        <v>6168102</v>
      </c>
      <c r="H1206" s="6">
        <v>45015.665729108798</v>
      </c>
      <c r="I1206" t="str">
        <f t="shared" si="72"/>
        <v>Short Term</v>
      </c>
      <c r="J1206">
        <f t="shared" si="73"/>
        <v>6114360</v>
      </c>
      <c r="K1206">
        <f t="shared" si="74"/>
        <v>0.15</v>
      </c>
      <c r="L1206">
        <f t="shared" si="75"/>
        <v>917154</v>
      </c>
    </row>
    <row r="1207" spans="1:12" x14ac:dyDescent="0.25">
      <c r="A1207">
        <v>2206</v>
      </c>
      <c r="B1207" t="s">
        <v>1222</v>
      </c>
      <c r="C1207">
        <v>752676</v>
      </c>
      <c r="D1207">
        <v>7.71</v>
      </c>
      <c r="E1207" s="2">
        <v>43903.290196759262</v>
      </c>
      <c r="F1207" t="s">
        <v>12888</v>
      </c>
      <c r="G1207">
        <v>5217060</v>
      </c>
      <c r="H1207" s="6">
        <v>45015.665729108798</v>
      </c>
      <c r="I1207" t="str">
        <f t="shared" si="72"/>
        <v>Long Term</v>
      </c>
      <c r="J1207">
        <f t="shared" si="73"/>
        <v>4464384</v>
      </c>
      <c r="K1207">
        <f t="shared" si="74"/>
        <v>0.1</v>
      </c>
      <c r="L1207">
        <f t="shared" si="75"/>
        <v>446438.40000000002</v>
      </c>
    </row>
    <row r="1208" spans="1:12" x14ac:dyDescent="0.25">
      <c r="A1208">
        <v>2207</v>
      </c>
      <c r="B1208" t="s">
        <v>858</v>
      </c>
      <c r="C1208">
        <v>252778</v>
      </c>
      <c r="D1208">
        <v>5.9</v>
      </c>
      <c r="E1208" s="2">
        <v>43399.477662037039</v>
      </c>
      <c r="F1208" t="s">
        <v>12886</v>
      </c>
      <c r="G1208">
        <v>8360131</v>
      </c>
      <c r="H1208" s="6">
        <v>45015.665729108798</v>
      </c>
      <c r="I1208" t="str">
        <f t="shared" si="72"/>
        <v>Long Term</v>
      </c>
      <c r="J1208">
        <f t="shared" si="73"/>
        <v>8107353</v>
      </c>
      <c r="K1208">
        <f t="shared" si="74"/>
        <v>0.1</v>
      </c>
      <c r="L1208">
        <f t="shared" si="75"/>
        <v>810735.3</v>
      </c>
    </row>
    <row r="1209" spans="1:12" x14ac:dyDescent="0.25">
      <c r="A1209">
        <v>2208</v>
      </c>
      <c r="B1209" t="s">
        <v>842</v>
      </c>
      <c r="C1209">
        <v>232493</v>
      </c>
      <c r="D1209">
        <v>8.5500000000000007</v>
      </c>
      <c r="E1209" s="2">
        <v>44244.737546296303</v>
      </c>
      <c r="F1209" t="s">
        <v>12885</v>
      </c>
      <c r="G1209">
        <v>5442399</v>
      </c>
      <c r="H1209" s="6">
        <v>45015.665729108798</v>
      </c>
      <c r="I1209" t="str">
        <f t="shared" si="72"/>
        <v>Long Term</v>
      </c>
      <c r="J1209">
        <f t="shared" si="73"/>
        <v>5209906</v>
      </c>
      <c r="K1209">
        <f t="shared" si="74"/>
        <v>0.1</v>
      </c>
      <c r="L1209">
        <f t="shared" si="75"/>
        <v>520990.60000000003</v>
      </c>
    </row>
    <row r="1210" spans="1:12" x14ac:dyDescent="0.25">
      <c r="A1210">
        <v>2209</v>
      </c>
      <c r="B1210" t="s">
        <v>1124</v>
      </c>
      <c r="C1210">
        <v>394177</v>
      </c>
      <c r="D1210">
        <v>7.62</v>
      </c>
      <c r="E1210" s="2">
        <v>43579.022951388892</v>
      </c>
      <c r="F1210" t="s">
        <v>12886</v>
      </c>
      <c r="G1210">
        <v>6462042</v>
      </c>
      <c r="H1210" s="6">
        <v>45015.665729108798</v>
      </c>
      <c r="I1210" t="str">
        <f t="shared" si="72"/>
        <v>Long Term</v>
      </c>
      <c r="J1210">
        <f t="shared" si="73"/>
        <v>6067865</v>
      </c>
      <c r="K1210">
        <f t="shared" si="74"/>
        <v>0.1</v>
      </c>
      <c r="L1210">
        <f t="shared" si="75"/>
        <v>606786.5</v>
      </c>
    </row>
    <row r="1211" spans="1:12" x14ac:dyDescent="0.25">
      <c r="A1211">
        <v>2210</v>
      </c>
      <c r="B1211" t="s">
        <v>2216</v>
      </c>
      <c r="C1211">
        <v>797775</v>
      </c>
      <c r="D1211">
        <v>8.9499999999999993</v>
      </c>
      <c r="E1211" s="2">
        <v>44666.380590277768</v>
      </c>
      <c r="F1211" t="s">
        <v>12884</v>
      </c>
      <c r="G1211">
        <v>6454778</v>
      </c>
      <c r="H1211" s="6">
        <v>45015.665729108798</v>
      </c>
      <c r="I1211" t="str">
        <f t="shared" si="72"/>
        <v>Short Term</v>
      </c>
      <c r="J1211">
        <f t="shared" si="73"/>
        <v>5657003</v>
      </c>
      <c r="K1211">
        <f t="shared" si="74"/>
        <v>0.15</v>
      </c>
      <c r="L1211">
        <f t="shared" si="75"/>
        <v>848550.45</v>
      </c>
    </row>
    <row r="1212" spans="1:12" x14ac:dyDescent="0.25">
      <c r="A1212">
        <v>2211</v>
      </c>
      <c r="B1212" t="s">
        <v>1272</v>
      </c>
      <c r="C1212">
        <v>903618</v>
      </c>
      <c r="D1212">
        <v>7.41</v>
      </c>
      <c r="E1212" s="2">
        <v>43389.446898148148</v>
      </c>
      <c r="F1212" t="s">
        <v>12887</v>
      </c>
      <c r="G1212">
        <v>9588137</v>
      </c>
      <c r="H1212" s="6">
        <v>45015.665729108798</v>
      </c>
      <c r="I1212" t="str">
        <f t="shared" si="72"/>
        <v>Long Term</v>
      </c>
      <c r="J1212">
        <f t="shared" si="73"/>
        <v>8684519</v>
      </c>
      <c r="K1212">
        <f t="shared" si="74"/>
        <v>0.1</v>
      </c>
      <c r="L1212">
        <f t="shared" si="75"/>
        <v>868451.9</v>
      </c>
    </row>
    <row r="1213" spans="1:12" x14ac:dyDescent="0.25">
      <c r="A1213">
        <v>2212</v>
      </c>
      <c r="B1213" t="s">
        <v>1470</v>
      </c>
      <c r="C1213">
        <v>226558</v>
      </c>
      <c r="D1213">
        <v>8.26</v>
      </c>
      <c r="E1213" s="2">
        <v>44295.804085648153</v>
      </c>
      <c r="F1213" t="s">
        <v>12888</v>
      </c>
      <c r="G1213">
        <v>5557790</v>
      </c>
      <c r="H1213" s="6">
        <v>45015.665729108798</v>
      </c>
      <c r="I1213" t="str">
        <f t="shared" si="72"/>
        <v>Long Term</v>
      </c>
      <c r="J1213">
        <f t="shared" si="73"/>
        <v>5331232</v>
      </c>
      <c r="K1213">
        <f t="shared" si="74"/>
        <v>0.1</v>
      </c>
      <c r="L1213">
        <f t="shared" si="75"/>
        <v>533123.20000000007</v>
      </c>
    </row>
    <row r="1214" spans="1:12" x14ac:dyDescent="0.25">
      <c r="A1214">
        <v>2213</v>
      </c>
      <c r="B1214" t="s">
        <v>1142</v>
      </c>
      <c r="C1214">
        <v>859035</v>
      </c>
      <c r="D1214">
        <v>6.55</v>
      </c>
      <c r="E1214" s="2">
        <v>45006.477210648147</v>
      </c>
      <c r="F1214" t="s">
        <v>12884</v>
      </c>
      <c r="G1214">
        <v>5754205</v>
      </c>
      <c r="H1214" s="6">
        <v>45015.665729108798</v>
      </c>
      <c r="I1214" t="str">
        <f t="shared" si="72"/>
        <v>Short Term</v>
      </c>
      <c r="J1214">
        <f t="shared" si="73"/>
        <v>4895170</v>
      </c>
      <c r="K1214">
        <f t="shared" si="74"/>
        <v>0.15</v>
      </c>
      <c r="L1214">
        <f t="shared" si="75"/>
        <v>734275.5</v>
      </c>
    </row>
    <row r="1215" spans="1:12" x14ac:dyDescent="0.25">
      <c r="A1215">
        <v>2214</v>
      </c>
      <c r="B1215" t="s">
        <v>1157</v>
      </c>
      <c r="C1215">
        <v>115374</v>
      </c>
      <c r="D1215">
        <v>7.32</v>
      </c>
      <c r="E1215" s="2">
        <v>45010.215451388889</v>
      </c>
      <c r="F1215" t="s">
        <v>12888</v>
      </c>
      <c r="G1215">
        <v>9669218</v>
      </c>
      <c r="H1215" s="6">
        <v>45015.665729108798</v>
      </c>
      <c r="I1215" t="str">
        <f t="shared" si="72"/>
        <v>Short Term</v>
      </c>
      <c r="J1215">
        <f t="shared" si="73"/>
        <v>9553844</v>
      </c>
      <c r="K1215">
        <f t="shared" si="74"/>
        <v>0.15</v>
      </c>
      <c r="L1215">
        <f t="shared" si="75"/>
        <v>1433076.5999999999</v>
      </c>
    </row>
    <row r="1216" spans="1:12" x14ac:dyDescent="0.25">
      <c r="A1216">
        <v>2215</v>
      </c>
      <c r="B1216" t="s">
        <v>170</v>
      </c>
      <c r="C1216">
        <v>859863</v>
      </c>
      <c r="D1216">
        <v>5.73</v>
      </c>
      <c r="E1216" s="2">
        <v>44652.982488425929</v>
      </c>
      <c r="F1216" t="s">
        <v>12885</v>
      </c>
      <c r="G1216">
        <v>3759207</v>
      </c>
      <c r="H1216" s="6">
        <v>45015.665729108798</v>
      </c>
      <c r="I1216" t="str">
        <f t="shared" si="72"/>
        <v>Short Term</v>
      </c>
      <c r="J1216">
        <f t="shared" si="73"/>
        <v>2899344</v>
      </c>
      <c r="K1216">
        <f t="shared" si="74"/>
        <v>0.15</v>
      </c>
      <c r="L1216">
        <f t="shared" si="75"/>
        <v>434901.6</v>
      </c>
    </row>
    <row r="1217" spans="1:12" x14ac:dyDescent="0.25">
      <c r="A1217">
        <v>2216</v>
      </c>
      <c r="B1217" t="s">
        <v>696</v>
      </c>
      <c r="C1217">
        <v>922808</v>
      </c>
      <c r="D1217">
        <v>7.23</v>
      </c>
      <c r="E1217" s="2">
        <v>44534.580682870372</v>
      </c>
      <c r="F1217" t="s">
        <v>12888</v>
      </c>
      <c r="G1217">
        <v>9907000</v>
      </c>
      <c r="H1217" s="6">
        <v>45015.665729108798</v>
      </c>
      <c r="I1217" t="str">
        <f t="shared" si="72"/>
        <v>Long Term</v>
      </c>
      <c r="J1217">
        <f t="shared" si="73"/>
        <v>8984192</v>
      </c>
      <c r="K1217">
        <f t="shared" si="74"/>
        <v>0.1</v>
      </c>
      <c r="L1217">
        <f t="shared" si="75"/>
        <v>898419.20000000007</v>
      </c>
    </row>
    <row r="1218" spans="1:12" x14ac:dyDescent="0.25">
      <c r="A1218">
        <v>2217</v>
      </c>
      <c r="B1218" t="s">
        <v>894</v>
      </c>
      <c r="C1218">
        <v>693593</v>
      </c>
      <c r="D1218">
        <v>8.24</v>
      </c>
      <c r="E1218" s="2">
        <v>44506.784004629633</v>
      </c>
      <c r="F1218" t="s">
        <v>12886</v>
      </c>
      <c r="G1218">
        <v>3720931</v>
      </c>
      <c r="H1218" s="6">
        <v>45015.665729108798</v>
      </c>
      <c r="I1218" t="str">
        <f t="shared" si="72"/>
        <v>Long Term</v>
      </c>
      <c r="J1218">
        <f t="shared" si="73"/>
        <v>3027338</v>
      </c>
      <c r="K1218">
        <f t="shared" si="74"/>
        <v>0.1</v>
      </c>
      <c r="L1218">
        <f t="shared" si="75"/>
        <v>302733.8</v>
      </c>
    </row>
    <row r="1219" spans="1:12" x14ac:dyDescent="0.25">
      <c r="A1219">
        <v>2218</v>
      </c>
      <c r="B1219" t="s">
        <v>252</v>
      </c>
      <c r="C1219">
        <v>80538</v>
      </c>
      <c r="D1219">
        <v>5.53</v>
      </c>
      <c r="E1219" s="2">
        <v>44260.820821759262</v>
      </c>
      <c r="F1219" t="s">
        <v>12885</v>
      </c>
      <c r="G1219">
        <v>5150030</v>
      </c>
      <c r="H1219" s="6">
        <v>45015.665729108798</v>
      </c>
      <c r="I1219" t="str">
        <f t="shared" ref="I1219:I1282" si="76">IF((H1219-E1219)&lt;=365,"Short Term","Long Term")</f>
        <v>Long Term</v>
      </c>
      <c r="J1219">
        <f t="shared" ref="J1219:J1282" si="77">G1219-C1219</f>
        <v>5069492</v>
      </c>
      <c r="K1219">
        <f t="shared" ref="K1219:K1282" si="78">IF(I1219="short Term",15%,IF(I1219="Long Term",IF(J1219&gt;100000,10%,0),0))</f>
        <v>0.1</v>
      </c>
      <c r="L1219">
        <f t="shared" ref="L1219:L1282" si="79">J1219*K1219</f>
        <v>506949.2</v>
      </c>
    </row>
    <row r="1220" spans="1:12" x14ac:dyDescent="0.25">
      <c r="A1220">
        <v>2219</v>
      </c>
      <c r="B1220" t="s">
        <v>1283</v>
      </c>
      <c r="C1220">
        <v>81129</v>
      </c>
      <c r="D1220">
        <v>7.55</v>
      </c>
      <c r="E1220" s="2">
        <v>43881.113321759258</v>
      </c>
      <c r="F1220" t="s">
        <v>12887</v>
      </c>
      <c r="G1220">
        <v>232653</v>
      </c>
      <c r="H1220" s="6">
        <v>45015.665729108798</v>
      </c>
      <c r="I1220" t="str">
        <f t="shared" si="76"/>
        <v>Long Term</v>
      </c>
      <c r="J1220">
        <f t="shared" si="77"/>
        <v>151524</v>
      </c>
      <c r="K1220">
        <f t="shared" si="78"/>
        <v>0.1</v>
      </c>
      <c r="L1220">
        <f t="shared" si="79"/>
        <v>15152.400000000001</v>
      </c>
    </row>
    <row r="1221" spans="1:12" x14ac:dyDescent="0.25">
      <c r="A1221">
        <v>2220</v>
      </c>
      <c r="B1221" t="s">
        <v>913</v>
      </c>
      <c r="C1221">
        <v>631020</v>
      </c>
      <c r="D1221">
        <v>7.86</v>
      </c>
      <c r="E1221" s="2">
        <v>43963.003680555557</v>
      </c>
      <c r="F1221" t="s">
        <v>12884</v>
      </c>
      <c r="G1221">
        <v>1209986</v>
      </c>
      <c r="H1221" s="6">
        <v>45015.665729108798</v>
      </c>
      <c r="I1221" t="str">
        <f t="shared" si="76"/>
        <v>Long Term</v>
      </c>
      <c r="J1221">
        <f t="shared" si="77"/>
        <v>578966</v>
      </c>
      <c r="K1221">
        <f t="shared" si="78"/>
        <v>0.1</v>
      </c>
      <c r="L1221">
        <f t="shared" si="79"/>
        <v>57896.600000000006</v>
      </c>
    </row>
    <row r="1222" spans="1:12" x14ac:dyDescent="0.25">
      <c r="A1222">
        <v>2221</v>
      </c>
      <c r="B1222" t="s">
        <v>257</v>
      </c>
      <c r="C1222">
        <v>974481</v>
      </c>
      <c r="D1222">
        <v>6.21</v>
      </c>
      <c r="E1222" s="2">
        <v>44539.342164351852</v>
      </c>
      <c r="F1222" t="s">
        <v>12887</v>
      </c>
      <c r="G1222">
        <v>9892080</v>
      </c>
      <c r="H1222" s="6">
        <v>45015.665729108798</v>
      </c>
      <c r="I1222" t="str">
        <f t="shared" si="76"/>
        <v>Long Term</v>
      </c>
      <c r="J1222">
        <f t="shared" si="77"/>
        <v>8917599</v>
      </c>
      <c r="K1222">
        <f t="shared" si="78"/>
        <v>0.1</v>
      </c>
      <c r="L1222">
        <f t="shared" si="79"/>
        <v>891759.9</v>
      </c>
    </row>
    <row r="1223" spans="1:12" x14ac:dyDescent="0.25">
      <c r="A1223">
        <v>2222</v>
      </c>
      <c r="B1223" t="s">
        <v>838</v>
      </c>
      <c r="C1223">
        <v>26096</v>
      </c>
      <c r="D1223">
        <v>5.18</v>
      </c>
      <c r="E1223" s="2">
        <v>44908.364224537043</v>
      </c>
      <c r="F1223" t="s">
        <v>12885</v>
      </c>
      <c r="G1223">
        <v>7560240</v>
      </c>
      <c r="H1223" s="6">
        <v>45015.665729108798</v>
      </c>
      <c r="I1223" t="str">
        <f t="shared" si="76"/>
        <v>Short Term</v>
      </c>
      <c r="J1223">
        <f t="shared" si="77"/>
        <v>7534144</v>
      </c>
      <c r="K1223">
        <f t="shared" si="78"/>
        <v>0.15</v>
      </c>
      <c r="L1223">
        <f t="shared" si="79"/>
        <v>1130121.5999999999</v>
      </c>
    </row>
    <row r="1224" spans="1:12" x14ac:dyDescent="0.25">
      <c r="A1224">
        <v>2223</v>
      </c>
      <c r="B1224" t="s">
        <v>808</v>
      </c>
      <c r="C1224">
        <v>344115</v>
      </c>
      <c r="D1224">
        <v>7.66</v>
      </c>
      <c r="E1224" s="2">
        <v>44376.919421296298</v>
      </c>
      <c r="F1224" t="s">
        <v>12886</v>
      </c>
      <c r="G1224">
        <v>6511074</v>
      </c>
      <c r="H1224" s="6">
        <v>45015.665729108798</v>
      </c>
      <c r="I1224" t="str">
        <f t="shared" si="76"/>
        <v>Long Term</v>
      </c>
      <c r="J1224">
        <f t="shared" si="77"/>
        <v>6166959</v>
      </c>
      <c r="K1224">
        <f t="shared" si="78"/>
        <v>0.1</v>
      </c>
      <c r="L1224">
        <f t="shared" si="79"/>
        <v>616695.9</v>
      </c>
    </row>
    <row r="1225" spans="1:12" x14ac:dyDescent="0.25">
      <c r="A1225">
        <v>2224</v>
      </c>
      <c r="B1225" t="s">
        <v>572</v>
      </c>
      <c r="C1225">
        <v>681337</v>
      </c>
      <c r="D1225">
        <v>6.91</v>
      </c>
      <c r="E1225" s="2">
        <v>44845.139930555553</v>
      </c>
      <c r="F1225" t="s">
        <v>12886</v>
      </c>
      <c r="G1225">
        <v>8707211</v>
      </c>
      <c r="H1225" s="6">
        <v>45015.665729108798</v>
      </c>
      <c r="I1225" t="str">
        <f t="shared" si="76"/>
        <v>Short Term</v>
      </c>
      <c r="J1225">
        <f t="shared" si="77"/>
        <v>8025874</v>
      </c>
      <c r="K1225">
        <f t="shared" si="78"/>
        <v>0.15</v>
      </c>
      <c r="L1225">
        <f t="shared" si="79"/>
        <v>1203881.0999999999</v>
      </c>
    </row>
    <row r="1226" spans="1:12" x14ac:dyDescent="0.25">
      <c r="A1226">
        <v>2225</v>
      </c>
      <c r="B1226" t="s">
        <v>972</v>
      </c>
      <c r="C1226">
        <v>624672</v>
      </c>
      <c r="D1226">
        <v>8.7100000000000009</v>
      </c>
      <c r="E1226" s="2">
        <v>43452.496064814812</v>
      </c>
      <c r="F1226" t="s">
        <v>12888</v>
      </c>
      <c r="G1226">
        <v>6342481</v>
      </c>
      <c r="H1226" s="6">
        <v>45015.665729108798</v>
      </c>
      <c r="I1226" t="str">
        <f t="shared" si="76"/>
        <v>Long Term</v>
      </c>
      <c r="J1226">
        <f t="shared" si="77"/>
        <v>5717809</v>
      </c>
      <c r="K1226">
        <f t="shared" si="78"/>
        <v>0.1</v>
      </c>
      <c r="L1226">
        <f t="shared" si="79"/>
        <v>571780.9</v>
      </c>
    </row>
    <row r="1227" spans="1:12" x14ac:dyDescent="0.25">
      <c r="A1227">
        <v>2226</v>
      </c>
      <c r="B1227" t="s">
        <v>1187</v>
      </c>
      <c r="C1227">
        <v>80128</v>
      </c>
      <c r="D1227">
        <v>7.38</v>
      </c>
      <c r="E1227" s="2">
        <v>43951.333321759259</v>
      </c>
      <c r="F1227" t="s">
        <v>12888</v>
      </c>
      <c r="G1227">
        <v>4874270</v>
      </c>
      <c r="H1227" s="6">
        <v>45015.665729108798</v>
      </c>
      <c r="I1227" t="str">
        <f t="shared" si="76"/>
        <v>Long Term</v>
      </c>
      <c r="J1227">
        <f t="shared" si="77"/>
        <v>4794142</v>
      </c>
      <c r="K1227">
        <f t="shared" si="78"/>
        <v>0.1</v>
      </c>
      <c r="L1227">
        <f t="shared" si="79"/>
        <v>479414.2</v>
      </c>
    </row>
    <row r="1228" spans="1:12" x14ac:dyDescent="0.25">
      <c r="A1228">
        <v>2227</v>
      </c>
      <c r="B1228" t="s">
        <v>1217</v>
      </c>
      <c r="C1228">
        <v>623922</v>
      </c>
      <c r="D1228">
        <v>5.55</v>
      </c>
      <c r="E1228" s="2">
        <v>44505.566064814811</v>
      </c>
      <c r="F1228" t="s">
        <v>12887</v>
      </c>
      <c r="G1228">
        <v>7328952</v>
      </c>
      <c r="H1228" s="6">
        <v>45015.665729108798</v>
      </c>
      <c r="I1228" t="str">
        <f t="shared" si="76"/>
        <v>Long Term</v>
      </c>
      <c r="J1228">
        <f t="shared" si="77"/>
        <v>6705030</v>
      </c>
      <c r="K1228">
        <f t="shared" si="78"/>
        <v>0.1</v>
      </c>
      <c r="L1228">
        <f t="shared" si="79"/>
        <v>670503</v>
      </c>
    </row>
    <row r="1229" spans="1:12" x14ac:dyDescent="0.25">
      <c r="A1229">
        <v>2228</v>
      </c>
      <c r="B1229" t="s">
        <v>589</v>
      </c>
      <c r="C1229">
        <v>444558</v>
      </c>
      <c r="D1229">
        <v>5.21</v>
      </c>
      <c r="E1229" s="2">
        <v>44138.527013888888</v>
      </c>
      <c r="F1229" t="s">
        <v>12884</v>
      </c>
      <c r="G1229">
        <v>3912931</v>
      </c>
      <c r="H1229" s="6">
        <v>45015.665729108798</v>
      </c>
      <c r="I1229" t="str">
        <f t="shared" si="76"/>
        <v>Long Term</v>
      </c>
      <c r="J1229">
        <f t="shared" si="77"/>
        <v>3468373</v>
      </c>
      <c r="K1229">
        <f t="shared" si="78"/>
        <v>0.1</v>
      </c>
      <c r="L1229">
        <f t="shared" si="79"/>
        <v>346837.30000000005</v>
      </c>
    </row>
    <row r="1230" spans="1:12" x14ac:dyDescent="0.25">
      <c r="A1230">
        <v>2229</v>
      </c>
      <c r="B1230" t="s">
        <v>1001</v>
      </c>
      <c r="C1230">
        <v>466102</v>
      </c>
      <c r="D1230">
        <v>7.22</v>
      </c>
      <c r="E1230" s="2">
        <v>44635.103125000001</v>
      </c>
      <c r="F1230" t="s">
        <v>12888</v>
      </c>
      <c r="G1230">
        <v>2206281</v>
      </c>
      <c r="H1230" s="6">
        <v>45015.665729108798</v>
      </c>
      <c r="I1230" t="str">
        <f t="shared" si="76"/>
        <v>Long Term</v>
      </c>
      <c r="J1230">
        <f t="shared" si="77"/>
        <v>1740179</v>
      </c>
      <c r="K1230">
        <f t="shared" si="78"/>
        <v>0.1</v>
      </c>
      <c r="L1230">
        <f t="shared" si="79"/>
        <v>174017.90000000002</v>
      </c>
    </row>
    <row r="1231" spans="1:12" x14ac:dyDescent="0.25">
      <c r="A1231">
        <v>2230</v>
      </c>
      <c r="B1231" t="s">
        <v>377</v>
      </c>
      <c r="C1231">
        <v>356455</v>
      </c>
      <c r="D1231">
        <v>7.22</v>
      </c>
      <c r="E1231" s="2">
        <v>43642.950046296297</v>
      </c>
      <c r="F1231" t="s">
        <v>12885</v>
      </c>
      <c r="G1231">
        <v>2199249</v>
      </c>
      <c r="H1231" s="6">
        <v>45015.665729108798</v>
      </c>
      <c r="I1231" t="str">
        <f t="shared" si="76"/>
        <v>Long Term</v>
      </c>
      <c r="J1231">
        <f t="shared" si="77"/>
        <v>1842794</v>
      </c>
      <c r="K1231">
        <f t="shared" si="78"/>
        <v>0.1</v>
      </c>
      <c r="L1231">
        <f t="shared" si="79"/>
        <v>184279.40000000002</v>
      </c>
    </row>
    <row r="1232" spans="1:12" x14ac:dyDescent="0.25">
      <c r="A1232">
        <v>2231</v>
      </c>
      <c r="B1232" t="s">
        <v>1154</v>
      </c>
      <c r="C1232">
        <v>94080</v>
      </c>
      <c r="D1232">
        <v>7.75</v>
      </c>
      <c r="E1232" s="2">
        <v>43935.164363425924</v>
      </c>
      <c r="F1232" t="s">
        <v>12887</v>
      </c>
      <c r="G1232">
        <v>7025293</v>
      </c>
      <c r="H1232" s="6">
        <v>45015.665729108798</v>
      </c>
      <c r="I1232" t="str">
        <f t="shared" si="76"/>
        <v>Long Term</v>
      </c>
      <c r="J1232">
        <f t="shared" si="77"/>
        <v>6931213</v>
      </c>
      <c r="K1232">
        <f t="shared" si="78"/>
        <v>0.1</v>
      </c>
      <c r="L1232">
        <f t="shared" si="79"/>
        <v>693121.3</v>
      </c>
    </row>
    <row r="1233" spans="1:12" x14ac:dyDescent="0.25">
      <c r="A1233">
        <v>2232</v>
      </c>
      <c r="B1233" t="s">
        <v>947</v>
      </c>
      <c r="C1233">
        <v>123640</v>
      </c>
      <c r="D1233">
        <v>6.81</v>
      </c>
      <c r="E1233" s="2">
        <v>44136.958368055559</v>
      </c>
      <c r="F1233" t="s">
        <v>12884</v>
      </c>
      <c r="G1233">
        <v>9913862</v>
      </c>
      <c r="H1233" s="6">
        <v>45015.665729108798</v>
      </c>
      <c r="I1233" t="str">
        <f t="shared" si="76"/>
        <v>Long Term</v>
      </c>
      <c r="J1233">
        <f t="shared" si="77"/>
        <v>9790222</v>
      </c>
      <c r="K1233">
        <f t="shared" si="78"/>
        <v>0.1</v>
      </c>
      <c r="L1233">
        <f t="shared" si="79"/>
        <v>979022.20000000007</v>
      </c>
    </row>
    <row r="1234" spans="1:12" x14ac:dyDescent="0.25">
      <c r="A1234">
        <v>2233</v>
      </c>
      <c r="B1234" t="s">
        <v>947</v>
      </c>
      <c r="C1234">
        <v>415782</v>
      </c>
      <c r="D1234">
        <v>7.82</v>
      </c>
      <c r="E1234" s="2">
        <v>44221.089687500003</v>
      </c>
      <c r="F1234" t="s">
        <v>12883</v>
      </c>
      <c r="G1234">
        <v>858600</v>
      </c>
      <c r="H1234" s="6">
        <v>45015.665729108798</v>
      </c>
      <c r="I1234" t="str">
        <f t="shared" si="76"/>
        <v>Long Term</v>
      </c>
      <c r="J1234">
        <f t="shared" si="77"/>
        <v>442818</v>
      </c>
      <c r="K1234">
        <f t="shared" si="78"/>
        <v>0.1</v>
      </c>
      <c r="L1234">
        <f t="shared" si="79"/>
        <v>44281.8</v>
      </c>
    </row>
    <row r="1235" spans="1:12" x14ac:dyDescent="0.25">
      <c r="A1235">
        <v>2234</v>
      </c>
      <c r="B1235" t="s">
        <v>1072</v>
      </c>
      <c r="C1235">
        <v>542327</v>
      </c>
      <c r="D1235">
        <v>5.33</v>
      </c>
      <c r="E1235" s="2">
        <v>44885.865752314807</v>
      </c>
      <c r="F1235" t="s">
        <v>12885</v>
      </c>
      <c r="G1235">
        <v>9043888</v>
      </c>
      <c r="H1235" s="6">
        <v>45015.665729108798</v>
      </c>
      <c r="I1235" t="str">
        <f t="shared" si="76"/>
        <v>Short Term</v>
      </c>
      <c r="J1235">
        <f t="shared" si="77"/>
        <v>8501561</v>
      </c>
      <c r="K1235">
        <f t="shared" si="78"/>
        <v>0.15</v>
      </c>
      <c r="L1235">
        <f t="shared" si="79"/>
        <v>1275234.1499999999</v>
      </c>
    </row>
    <row r="1236" spans="1:12" x14ac:dyDescent="0.25">
      <c r="A1236">
        <v>2235</v>
      </c>
      <c r="B1236" t="s">
        <v>448</v>
      </c>
      <c r="C1236">
        <v>658336</v>
      </c>
      <c r="D1236">
        <v>7.5</v>
      </c>
      <c r="E1236" s="2">
        <v>45010.048657407409</v>
      </c>
      <c r="F1236" t="s">
        <v>12885</v>
      </c>
      <c r="G1236">
        <v>4146775</v>
      </c>
      <c r="H1236" s="6">
        <v>45015.665729108798</v>
      </c>
      <c r="I1236" t="str">
        <f t="shared" si="76"/>
        <v>Short Term</v>
      </c>
      <c r="J1236">
        <f t="shared" si="77"/>
        <v>3488439</v>
      </c>
      <c r="K1236">
        <f t="shared" si="78"/>
        <v>0.15</v>
      </c>
      <c r="L1236">
        <f t="shared" si="79"/>
        <v>523265.85</v>
      </c>
    </row>
    <row r="1237" spans="1:12" x14ac:dyDescent="0.25">
      <c r="A1237">
        <v>2236</v>
      </c>
      <c r="B1237" t="s">
        <v>1362</v>
      </c>
      <c r="C1237">
        <v>923412</v>
      </c>
      <c r="D1237">
        <v>5.84</v>
      </c>
      <c r="E1237" s="2">
        <v>43982.829398148147</v>
      </c>
      <c r="F1237" t="s">
        <v>12883</v>
      </c>
      <c r="G1237">
        <v>5855412</v>
      </c>
      <c r="H1237" s="6">
        <v>45015.665729108798</v>
      </c>
      <c r="I1237" t="str">
        <f t="shared" si="76"/>
        <v>Long Term</v>
      </c>
      <c r="J1237">
        <f t="shared" si="77"/>
        <v>4932000</v>
      </c>
      <c r="K1237">
        <f t="shared" si="78"/>
        <v>0.1</v>
      </c>
      <c r="L1237">
        <f t="shared" si="79"/>
        <v>493200</v>
      </c>
    </row>
    <row r="1238" spans="1:12" x14ac:dyDescent="0.25">
      <c r="A1238">
        <v>2237</v>
      </c>
      <c r="B1238" t="s">
        <v>116</v>
      </c>
      <c r="C1238">
        <v>38444</v>
      </c>
      <c r="D1238">
        <v>8.7100000000000009</v>
      </c>
      <c r="E1238" s="2">
        <v>43800.183483796303</v>
      </c>
      <c r="F1238" t="s">
        <v>12885</v>
      </c>
      <c r="G1238">
        <v>2650725</v>
      </c>
      <c r="H1238" s="6">
        <v>45015.665729108798</v>
      </c>
      <c r="I1238" t="str">
        <f t="shared" si="76"/>
        <v>Long Term</v>
      </c>
      <c r="J1238">
        <f t="shared" si="77"/>
        <v>2612281</v>
      </c>
      <c r="K1238">
        <f t="shared" si="78"/>
        <v>0.1</v>
      </c>
      <c r="L1238">
        <f t="shared" si="79"/>
        <v>261228.1</v>
      </c>
    </row>
    <row r="1239" spans="1:12" x14ac:dyDescent="0.25">
      <c r="A1239">
        <v>2238</v>
      </c>
      <c r="B1239" t="s">
        <v>568</v>
      </c>
      <c r="C1239">
        <v>558986</v>
      </c>
      <c r="D1239">
        <v>5.42</v>
      </c>
      <c r="E1239" s="2">
        <v>44817.692870370367</v>
      </c>
      <c r="F1239" t="s">
        <v>12886</v>
      </c>
      <c r="G1239">
        <v>2630259</v>
      </c>
      <c r="H1239" s="6">
        <v>45015.665729108798</v>
      </c>
      <c r="I1239" t="str">
        <f t="shared" si="76"/>
        <v>Short Term</v>
      </c>
      <c r="J1239">
        <f t="shared" si="77"/>
        <v>2071273</v>
      </c>
      <c r="K1239">
        <f t="shared" si="78"/>
        <v>0.15</v>
      </c>
      <c r="L1239">
        <f t="shared" si="79"/>
        <v>310690.95</v>
      </c>
    </row>
    <row r="1240" spans="1:12" x14ac:dyDescent="0.25">
      <c r="A1240">
        <v>2239</v>
      </c>
      <c r="B1240" t="s">
        <v>1032</v>
      </c>
      <c r="C1240">
        <v>38794</v>
      </c>
      <c r="D1240">
        <v>6.52</v>
      </c>
      <c r="E1240" s="2">
        <v>44121.873807870368</v>
      </c>
      <c r="F1240" t="s">
        <v>12884</v>
      </c>
      <c r="G1240">
        <v>5973012</v>
      </c>
      <c r="H1240" s="6">
        <v>45015.665729108798</v>
      </c>
      <c r="I1240" t="str">
        <f t="shared" si="76"/>
        <v>Long Term</v>
      </c>
      <c r="J1240">
        <f t="shared" si="77"/>
        <v>5934218</v>
      </c>
      <c r="K1240">
        <f t="shared" si="78"/>
        <v>0.1</v>
      </c>
      <c r="L1240">
        <f t="shared" si="79"/>
        <v>593421.80000000005</v>
      </c>
    </row>
    <row r="1241" spans="1:12" x14ac:dyDescent="0.25">
      <c r="A1241">
        <v>2240</v>
      </c>
      <c r="B1241" t="s">
        <v>877</v>
      </c>
      <c r="C1241">
        <v>313020</v>
      </c>
      <c r="D1241">
        <v>5.45</v>
      </c>
      <c r="E1241" s="2">
        <v>44404.292569444442</v>
      </c>
      <c r="F1241" t="s">
        <v>12887</v>
      </c>
      <c r="G1241">
        <v>7916752</v>
      </c>
      <c r="H1241" s="6">
        <v>45015.665729108798</v>
      </c>
      <c r="I1241" t="str">
        <f t="shared" si="76"/>
        <v>Long Term</v>
      </c>
      <c r="J1241">
        <f t="shared" si="77"/>
        <v>7603732</v>
      </c>
      <c r="K1241">
        <f t="shared" si="78"/>
        <v>0.1</v>
      </c>
      <c r="L1241">
        <f t="shared" si="79"/>
        <v>760373.20000000007</v>
      </c>
    </row>
    <row r="1242" spans="1:12" x14ac:dyDescent="0.25">
      <c r="A1242">
        <v>2241</v>
      </c>
      <c r="B1242" t="s">
        <v>296</v>
      </c>
      <c r="C1242">
        <v>982335</v>
      </c>
      <c r="D1242">
        <v>7.63</v>
      </c>
      <c r="E1242" s="2">
        <v>43429.560532407413</v>
      </c>
      <c r="F1242" t="s">
        <v>12884</v>
      </c>
      <c r="G1242">
        <v>1856682</v>
      </c>
      <c r="H1242" s="6">
        <v>45015.665729108798</v>
      </c>
      <c r="I1242" t="str">
        <f t="shared" si="76"/>
        <v>Long Term</v>
      </c>
      <c r="J1242">
        <f t="shared" si="77"/>
        <v>874347</v>
      </c>
      <c r="K1242">
        <f t="shared" si="78"/>
        <v>0.1</v>
      </c>
      <c r="L1242">
        <f t="shared" si="79"/>
        <v>87434.700000000012</v>
      </c>
    </row>
    <row r="1243" spans="1:12" x14ac:dyDescent="0.25">
      <c r="A1243">
        <v>2242</v>
      </c>
      <c r="B1243" t="s">
        <v>272</v>
      </c>
      <c r="C1243">
        <v>505385</v>
      </c>
      <c r="D1243">
        <v>7.74</v>
      </c>
      <c r="E1243" s="2">
        <v>43918.381238425929</v>
      </c>
      <c r="F1243" t="s">
        <v>12887</v>
      </c>
      <c r="G1243">
        <v>6595405</v>
      </c>
      <c r="H1243" s="6">
        <v>45015.665729108798</v>
      </c>
      <c r="I1243" t="str">
        <f t="shared" si="76"/>
        <v>Long Term</v>
      </c>
      <c r="J1243">
        <f t="shared" si="77"/>
        <v>6090020</v>
      </c>
      <c r="K1243">
        <f t="shared" si="78"/>
        <v>0.1</v>
      </c>
      <c r="L1243">
        <f t="shared" si="79"/>
        <v>609002</v>
      </c>
    </row>
    <row r="1244" spans="1:12" x14ac:dyDescent="0.25">
      <c r="A1244">
        <v>2243</v>
      </c>
      <c r="B1244" t="s">
        <v>524</v>
      </c>
      <c r="C1244">
        <v>136823</v>
      </c>
      <c r="D1244">
        <v>8.18</v>
      </c>
      <c r="E1244" s="2">
        <v>44158.471006944441</v>
      </c>
      <c r="F1244" t="s">
        <v>12884</v>
      </c>
      <c r="G1244">
        <v>9188094</v>
      </c>
      <c r="H1244" s="6">
        <v>45015.665729108798</v>
      </c>
      <c r="I1244" t="str">
        <f t="shared" si="76"/>
        <v>Long Term</v>
      </c>
      <c r="J1244">
        <f t="shared" si="77"/>
        <v>9051271</v>
      </c>
      <c r="K1244">
        <f t="shared" si="78"/>
        <v>0.1</v>
      </c>
      <c r="L1244">
        <f t="shared" si="79"/>
        <v>905127.10000000009</v>
      </c>
    </row>
    <row r="1245" spans="1:12" x14ac:dyDescent="0.25">
      <c r="A1245">
        <v>2244</v>
      </c>
      <c r="B1245" t="s">
        <v>869</v>
      </c>
      <c r="C1245">
        <v>521922</v>
      </c>
      <c r="D1245">
        <v>5.38</v>
      </c>
      <c r="E1245" s="2">
        <v>43582.745949074073</v>
      </c>
      <c r="F1245" t="s">
        <v>12883</v>
      </c>
      <c r="G1245">
        <v>3515264</v>
      </c>
      <c r="H1245" s="6">
        <v>45015.665729108798</v>
      </c>
      <c r="I1245" t="str">
        <f t="shared" si="76"/>
        <v>Long Term</v>
      </c>
      <c r="J1245">
        <f t="shared" si="77"/>
        <v>2993342</v>
      </c>
      <c r="K1245">
        <f t="shared" si="78"/>
        <v>0.1</v>
      </c>
      <c r="L1245">
        <f t="shared" si="79"/>
        <v>299334.2</v>
      </c>
    </row>
    <row r="1246" spans="1:12" x14ac:dyDescent="0.25">
      <c r="A1246">
        <v>2245</v>
      </c>
      <c r="B1246" t="s">
        <v>1168</v>
      </c>
      <c r="C1246">
        <v>456262</v>
      </c>
      <c r="D1246">
        <v>6.5</v>
      </c>
      <c r="E1246" s="2">
        <v>44705.576655092591</v>
      </c>
      <c r="F1246" t="s">
        <v>12886</v>
      </c>
      <c r="G1246">
        <v>4881201</v>
      </c>
      <c r="H1246" s="6">
        <v>45015.665729108798</v>
      </c>
      <c r="I1246" t="str">
        <f t="shared" si="76"/>
        <v>Short Term</v>
      </c>
      <c r="J1246">
        <f t="shared" si="77"/>
        <v>4424939</v>
      </c>
      <c r="K1246">
        <f t="shared" si="78"/>
        <v>0.15</v>
      </c>
      <c r="L1246">
        <f t="shared" si="79"/>
        <v>663740.85</v>
      </c>
    </row>
    <row r="1247" spans="1:12" x14ac:dyDescent="0.25">
      <c r="A1247">
        <v>2246</v>
      </c>
      <c r="B1247" t="s">
        <v>740</v>
      </c>
      <c r="C1247">
        <v>606200</v>
      </c>
      <c r="D1247">
        <v>8.34</v>
      </c>
      <c r="E1247" s="2">
        <v>44915.634571759263</v>
      </c>
      <c r="F1247" t="s">
        <v>12884</v>
      </c>
      <c r="G1247">
        <v>5013372</v>
      </c>
      <c r="H1247" s="6">
        <v>45015.665729108798</v>
      </c>
      <c r="I1247" t="str">
        <f t="shared" si="76"/>
        <v>Short Term</v>
      </c>
      <c r="J1247">
        <f t="shared" si="77"/>
        <v>4407172</v>
      </c>
      <c r="K1247">
        <f t="shared" si="78"/>
        <v>0.15</v>
      </c>
      <c r="L1247">
        <f t="shared" si="79"/>
        <v>661075.79999999993</v>
      </c>
    </row>
    <row r="1248" spans="1:12" x14ac:dyDescent="0.25">
      <c r="A1248">
        <v>2247</v>
      </c>
      <c r="B1248" t="s">
        <v>721</v>
      </c>
      <c r="C1248">
        <v>473788</v>
      </c>
      <c r="D1248">
        <v>8.36</v>
      </c>
      <c r="E1248" s="2">
        <v>43487.449687499997</v>
      </c>
      <c r="F1248" t="s">
        <v>12883</v>
      </c>
      <c r="G1248">
        <v>7842968</v>
      </c>
      <c r="H1248" s="6">
        <v>45015.665729108798</v>
      </c>
      <c r="I1248" t="str">
        <f t="shared" si="76"/>
        <v>Long Term</v>
      </c>
      <c r="J1248">
        <f t="shared" si="77"/>
        <v>7369180</v>
      </c>
      <c r="K1248">
        <f t="shared" si="78"/>
        <v>0.1</v>
      </c>
      <c r="L1248">
        <f t="shared" si="79"/>
        <v>736918</v>
      </c>
    </row>
    <row r="1249" spans="1:12" x14ac:dyDescent="0.25">
      <c r="A1249">
        <v>2248</v>
      </c>
      <c r="B1249" t="s">
        <v>860</v>
      </c>
      <c r="C1249">
        <v>120184</v>
      </c>
      <c r="D1249">
        <v>6.8</v>
      </c>
      <c r="E1249" s="2">
        <v>44886.307534722233</v>
      </c>
      <c r="F1249" t="s">
        <v>12886</v>
      </c>
      <c r="G1249">
        <v>1462643</v>
      </c>
      <c r="H1249" s="6">
        <v>45015.665729108798</v>
      </c>
      <c r="I1249" t="str">
        <f t="shared" si="76"/>
        <v>Short Term</v>
      </c>
      <c r="J1249">
        <f t="shared" si="77"/>
        <v>1342459</v>
      </c>
      <c r="K1249">
        <f t="shared" si="78"/>
        <v>0.15</v>
      </c>
      <c r="L1249">
        <f t="shared" si="79"/>
        <v>201368.85</v>
      </c>
    </row>
    <row r="1250" spans="1:12" x14ac:dyDescent="0.25">
      <c r="A1250">
        <v>2249</v>
      </c>
      <c r="B1250" t="s">
        <v>2023</v>
      </c>
      <c r="C1250">
        <v>820240</v>
      </c>
      <c r="D1250">
        <v>5.79</v>
      </c>
      <c r="E1250" s="2">
        <v>44893.569930555554</v>
      </c>
      <c r="F1250" t="s">
        <v>12885</v>
      </c>
      <c r="G1250">
        <v>5733877</v>
      </c>
      <c r="H1250" s="6">
        <v>45015.665729108798</v>
      </c>
      <c r="I1250" t="str">
        <f t="shared" si="76"/>
        <v>Short Term</v>
      </c>
      <c r="J1250">
        <f t="shared" si="77"/>
        <v>4913637</v>
      </c>
      <c r="K1250">
        <f t="shared" si="78"/>
        <v>0.15</v>
      </c>
      <c r="L1250">
        <f t="shared" si="79"/>
        <v>737045.54999999993</v>
      </c>
    </row>
    <row r="1251" spans="1:12" x14ac:dyDescent="0.25">
      <c r="A1251">
        <v>2250</v>
      </c>
      <c r="B1251" t="s">
        <v>374</v>
      </c>
      <c r="C1251">
        <v>191357</v>
      </c>
      <c r="D1251">
        <v>6.81</v>
      </c>
      <c r="E1251" s="2">
        <v>43533.173344907409</v>
      </c>
      <c r="F1251" t="s">
        <v>12886</v>
      </c>
      <c r="G1251">
        <v>8878785</v>
      </c>
      <c r="H1251" s="6">
        <v>45015.665729108798</v>
      </c>
      <c r="I1251" t="str">
        <f t="shared" si="76"/>
        <v>Long Term</v>
      </c>
      <c r="J1251">
        <f t="shared" si="77"/>
        <v>8687428</v>
      </c>
      <c r="K1251">
        <f t="shared" si="78"/>
        <v>0.1</v>
      </c>
      <c r="L1251">
        <f t="shared" si="79"/>
        <v>868742.8</v>
      </c>
    </row>
    <row r="1252" spans="1:12" x14ac:dyDescent="0.25">
      <c r="A1252">
        <v>2251</v>
      </c>
      <c r="B1252" t="s">
        <v>1080</v>
      </c>
      <c r="C1252">
        <v>639601</v>
      </c>
      <c r="D1252">
        <v>5.74</v>
      </c>
      <c r="E1252" s="2">
        <v>44496.185312499998</v>
      </c>
      <c r="F1252" t="s">
        <v>12884</v>
      </c>
      <c r="G1252">
        <v>1216198</v>
      </c>
      <c r="H1252" s="6">
        <v>45015.665729108798</v>
      </c>
      <c r="I1252" t="str">
        <f t="shared" si="76"/>
        <v>Long Term</v>
      </c>
      <c r="J1252">
        <f t="shared" si="77"/>
        <v>576597</v>
      </c>
      <c r="K1252">
        <f t="shared" si="78"/>
        <v>0.1</v>
      </c>
      <c r="L1252">
        <f t="shared" si="79"/>
        <v>57659.700000000004</v>
      </c>
    </row>
    <row r="1253" spans="1:12" x14ac:dyDescent="0.25">
      <c r="A1253">
        <v>2252</v>
      </c>
      <c r="B1253" t="s">
        <v>599</v>
      </c>
      <c r="C1253">
        <v>809539</v>
      </c>
      <c r="D1253">
        <v>7.82</v>
      </c>
      <c r="E1253" s="2">
        <v>43597.157187500001</v>
      </c>
      <c r="F1253" t="s">
        <v>12886</v>
      </c>
      <c r="G1253">
        <v>9365232</v>
      </c>
      <c r="H1253" s="6">
        <v>45015.665729108798</v>
      </c>
      <c r="I1253" t="str">
        <f t="shared" si="76"/>
        <v>Long Term</v>
      </c>
      <c r="J1253">
        <f t="shared" si="77"/>
        <v>8555693</v>
      </c>
      <c r="K1253">
        <f t="shared" si="78"/>
        <v>0.1</v>
      </c>
      <c r="L1253">
        <f t="shared" si="79"/>
        <v>855569.3</v>
      </c>
    </row>
    <row r="1254" spans="1:12" x14ac:dyDescent="0.25">
      <c r="A1254">
        <v>2253</v>
      </c>
      <c r="B1254" t="s">
        <v>1070</v>
      </c>
      <c r="C1254">
        <v>534487</v>
      </c>
      <c r="D1254">
        <v>7.62</v>
      </c>
      <c r="E1254" s="2">
        <v>44104.332488425927</v>
      </c>
      <c r="F1254" t="s">
        <v>12888</v>
      </c>
      <c r="G1254">
        <v>3576747</v>
      </c>
      <c r="H1254" s="6">
        <v>45015.665729108798</v>
      </c>
      <c r="I1254" t="str">
        <f t="shared" si="76"/>
        <v>Long Term</v>
      </c>
      <c r="J1254">
        <f t="shared" si="77"/>
        <v>3042260</v>
      </c>
      <c r="K1254">
        <f t="shared" si="78"/>
        <v>0.1</v>
      </c>
      <c r="L1254">
        <f t="shared" si="79"/>
        <v>304226</v>
      </c>
    </row>
    <row r="1255" spans="1:12" x14ac:dyDescent="0.25">
      <c r="A1255">
        <v>2254</v>
      </c>
      <c r="B1255" t="s">
        <v>733</v>
      </c>
      <c r="C1255">
        <v>36634</v>
      </c>
      <c r="D1255">
        <v>8.61</v>
      </c>
      <c r="E1255" s="2">
        <v>44851.593738425923</v>
      </c>
      <c r="F1255" t="s">
        <v>12886</v>
      </c>
      <c r="G1255">
        <v>2543920</v>
      </c>
      <c r="H1255" s="6">
        <v>45015.665729108798</v>
      </c>
      <c r="I1255" t="str">
        <f t="shared" si="76"/>
        <v>Short Term</v>
      </c>
      <c r="J1255">
        <f t="shared" si="77"/>
        <v>2507286</v>
      </c>
      <c r="K1255">
        <f t="shared" si="78"/>
        <v>0.15</v>
      </c>
      <c r="L1255">
        <f t="shared" si="79"/>
        <v>376092.89999999997</v>
      </c>
    </row>
    <row r="1256" spans="1:12" x14ac:dyDescent="0.25">
      <c r="A1256">
        <v>2255</v>
      </c>
      <c r="B1256" t="s">
        <v>918</v>
      </c>
      <c r="C1256">
        <v>101341</v>
      </c>
      <c r="D1256">
        <v>6.1</v>
      </c>
      <c r="E1256" s="2">
        <v>44035.816516203697</v>
      </c>
      <c r="F1256" t="s">
        <v>12888</v>
      </c>
      <c r="G1256">
        <v>7677296</v>
      </c>
      <c r="H1256" s="6">
        <v>45015.665729108798</v>
      </c>
      <c r="I1256" t="str">
        <f t="shared" si="76"/>
        <v>Long Term</v>
      </c>
      <c r="J1256">
        <f t="shared" si="77"/>
        <v>7575955</v>
      </c>
      <c r="K1256">
        <f t="shared" si="78"/>
        <v>0.1</v>
      </c>
      <c r="L1256">
        <f t="shared" si="79"/>
        <v>757595.5</v>
      </c>
    </row>
    <row r="1257" spans="1:12" x14ac:dyDescent="0.25">
      <c r="A1257">
        <v>2256</v>
      </c>
      <c r="B1257" t="s">
        <v>384</v>
      </c>
      <c r="C1257">
        <v>724212</v>
      </c>
      <c r="D1257">
        <v>5.98</v>
      </c>
      <c r="E1257" s="2">
        <v>44351.62703703704</v>
      </c>
      <c r="F1257" t="s">
        <v>12887</v>
      </c>
      <c r="G1257">
        <v>9300843</v>
      </c>
      <c r="H1257" s="6">
        <v>45015.665729108798</v>
      </c>
      <c r="I1257" t="str">
        <f t="shared" si="76"/>
        <v>Long Term</v>
      </c>
      <c r="J1257">
        <f t="shared" si="77"/>
        <v>8576631</v>
      </c>
      <c r="K1257">
        <f t="shared" si="78"/>
        <v>0.1</v>
      </c>
      <c r="L1257">
        <f t="shared" si="79"/>
        <v>857663.10000000009</v>
      </c>
    </row>
    <row r="1258" spans="1:12" x14ac:dyDescent="0.25">
      <c r="A1258">
        <v>2257</v>
      </c>
      <c r="B1258" t="s">
        <v>852</v>
      </c>
      <c r="C1258">
        <v>183196</v>
      </c>
      <c r="D1258">
        <v>8.98</v>
      </c>
      <c r="E1258" s="2">
        <v>44274.033761574072</v>
      </c>
      <c r="F1258" t="s">
        <v>12885</v>
      </c>
      <c r="G1258">
        <v>1341121</v>
      </c>
      <c r="H1258" s="6">
        <v>45015.665729108798</v>
      </c>
      <c r="I1258" t="str">
        <f t="shared" si="76"/>
        <v>Long Term</v>
      </c>
      <c r="J1258">
        <f t="shared" si="77"/>
        <v>1157925</v>
      </c>
      <c r="K1258">
        <f t="shared" si="78"/>
        <v>0.1</v>
      </c>
      <c r="L1258">
        <f t="shared" si="79"/>
        <v>115792.5</v>
      </c>
    </row>
    <row r="1259" spans="1:12" x14ac:dyDescent="0.25">
      <c r="A1259">
        <v>2258</v>
      </c>
      <c r="B1259" t="s">
        <v>74</v>
      </c>
      <c r="C1259">
        <v>844986</v>
      </c>
      <c r="D1259">
        <v>5.2</v>
      </c>
      <c r="E1259" s="2">
        <v>44285.197141203702</v>
      </c>
      <c r="F1259" t="s">
        <v>12886</v>
      </c>
      <c r="G1259">
        <v>1075327</v>
      </c>
      <c r="H1259" s="6">
        <v>45015.665729108798</v>
      </c>
      <c r="I1259" t="str">
        <f t="shared" si="76"/>
        <v>Long Term</v>
      </c>
      <c r="J1259">
        <f t="shared" si="77"/>
        <v>230341</v>
      </c>
      <c r="K1259">
        <f t="shared" si="78"/>
        <v>0.1</v>
      </c>
      <c r="L1259">
        <f t="shared" si="79"/>
        <v>23034.100000000002</v>
      </c>
    </row>
    <row r="1260" spans="1:12" x14ac:dyDescent="0.25">
      <c r="A1260">
        <v>2259</v>
      </c>
      <c r="B1260" t="s">
        <v>335</v>
      </c>
      <c r="C1260">
        <v>38195</v>
      </c>
      <c r="D1260">
        <v>5.66</v>
      </c>
      <c r="E1260" s="2">
        <v>44375.800775462973</v>
      </c>
      <c r="F1260" t="s">
        <v>12884</v>
      </c>
      <c r="G1260">
        <v>8454013</v>
      </c>
      <c r="H1260" s="6">
        <v>45015.665729108798</v>
      </c>
      <c r="I1260" t="str">
        <f t="shared" si="76"/>
        <v>Long Term</v>
      </c>
      <c r="J1260">
        <f t="shared" si="77"/>
        <v>8415818</v>
      </c>
      <c r="K1260">
        <f t="shared" si="78"/>
        <v>0.1</v>
      </c>
      <c r="L1260">
        <f t="shared" si="79"/>
        <v>841581.8</v>
      </c>
    </row>
    <row r="1261" spans="1:12" x14ac:dyDescent="0.25">
      <c r="A1261">
        <v>2260</v>
      </c>
      <c r="B1261" t="s">
        <v>719</v>
      </c>
      <c r="C1261">
        <v>125170</v>
      </c>
      <c r="D1261">
        <v>7.73</v>
      </c>
      <c r="E1261" s="2">
        <v>44979.711493055547</v>
      </c>
      <c r="F1261" t="s">
        <v>12885</v>
      </c>
      <c r="G1261">
        <v>723705</v>
      </c>
      <c r="H1261" s="6">
        <v>45015.665729108798</v>
      </c>
      <c r="I1261" t="str">
        <f t="shared" si="76"/>
        <v>Short Term</v>
      </c>
      <c r="J1261">
        <f t="shared" si="77"/>
        <v>598535</v>
      </c>
      <c r="K1261">
        <f t="shared" si="78"/>
        <v>0.15</v>
      </c>
      <c r="L1261">
        <f t="shared" si="79"/>
        <v>89780.25</v>
      </c>
    </row>
    <row r="1262" spans="1:12" x14ac:dyDescent="0.25">
      <c r="A1262">
        <v>2261</v>
      </c>
      <c r="B1262" t="s">
        <v>83</v>
      </c>
      <c r="C1262">
        <v>517271</v>
      </c>
      <c r="D1262">
        <v>7.9</v>
      </c>
      <c r="E1262" s="2">
        <v>45006.853483796287</v>
      </c>
      <c r="F1262" t="s">
        <v>12888</v>
      </c>
      <c r="G1262">
        <v>517285</v>
      </c>
      <c r="H1262" s="6">
        <v>45015.665729108798</v>
      </c>
      <c r="I1262" t="str">
        <f t="shared" si="76"/>
        <v>Short Term</v>
      </c>
      <c r="J1262">
        <f t="shared" si="77"/>
        <v>14</v>
      </c>
      <c r="K1262">
        <f t="shared" si="78"/>
        <v>0.15</v>
      </c>
      <c r="L1262">
        <f t="shared" si="79"/>
        <v>2.1</v>
      </c>
    </row>
    <row r="1263" spans="1:12" x14ac:dyDescent="0.25">
      <c r="A1263">
        <v>2262</v>
      </c>
      <c r="B1263" t="s">
        <v>234</v>
      </c>
      <c r="C1263">
        <v>285145</v>
      </c>
      <c r="D1263">
        <v>6.13</v>
      </c>
      <c r="E1263" s="2">
        <v>44185.734351851846</v>
      </c>
      <c r="F1263" t="s">
        <v>12885</v>
      </c>
      <c r="G1263">
        <v>8260974</v>
      </c>
      <c r="H1263" s="6">
        <v>45015.665729108798</v>
      </c>
      <c r="I1263" t="str">
        <f t="shared" si="76"/>
        <v>Long Term</v>
      </c>
      <c r="J1263">
        <f t="shared" si="77"/>
        <v>7975829</v>
      </c>
      <c r="K1263">
        <f t="shared" si="78"/>
        <v>0.1</v>
      </c>
      <c r="L1263">
        <f t="shared" si="79"/>
        <v>797582.9</v>
      </c>
    </row>
    <row r="1264" spans="1:12" x14ac:dyDescent="0.25">
      <c r="A1264">
        <v>2263</v>
      </c>
      <c r="B1264" t="s">
        <v>1098</v>
      </c>
      <c r="C1264">
        <v>117103</v>
      </c>
      <c r="D1264">
        <v>6.2</v>
      </c>
      <c r="E1264" s="2">
        <v>44446.1877662037</v>
      </c>
      <c r="F1264" t="s">
        <v>12883</v>
      </c>
      <c r="G1264">
        <v>5230294</v>
      </c>
      <c r="H1264" s="6">
        <v>45015.665729108798</v>
      </c>
      <c r="I1264" t="str">
        <f t="shared" si="76"/>
        <v>Long Term</v>
      </c>
      <c r="J1264">
        <f t="shared" si="77"/>
        <v>5113191</v>
      </c>
      <c r="K1264">
        <f t="shared" si="78"/>
        <v>0.1</v>
      </c>
      <c r="L1264">
        <f t="shared" si="79"/>
        <v>511319.10000000003</v>
      </c>
    </row>
    <row r="1265" spans="1:12" x14ac:dyDescent="0.25">
      <c r="A1265">
        <v>2264</v>
      </c>
      <c r="B1265" t="s">
        <v>908</v>
      </c>
      <c r="C1265">
        <v>859495</v>
      </c>
      <c r="D1265">
        <v>7.33</v>
      </c>
      <c r="E1265" s="2">
        <v>43524.179212962961</v>
      </c>
      <c r="F1265" t="s">
        <v>12885</v>
      </c>
      <c r="G1265">
        <v>1144392</v>
      </c>
      <c r="H1265" s="6">
        <v>45015.665729108798</v>
      </c>
      <c r="I1265" t="str">
        <f t="shared" si="76"/>
        <v>Long Term</v>
      </c>
      <c r="J1265">
        <f t="shared" si="77"/>
        <v>284897</v>
      </c>
      <c r="K1265">
        <f t="shared" si="78"/>
        <v>0.1</v>
      </c>
      <c r="L1265">
        <f t="shared" si="79"/>
        <v>28489.7</v>
      </c>
    </row>
    <row r="1266" spans="1:12" x14ac:dyDescent="0.25">
      <c r="A1266">
        <v>2265</v>
      </c>
      <c r="B1266" t="s">
        <v>129</v>
      </c>
      <c r="C1266">
        <v>548180</v>
      </c>
      <c r="D1266">
        <v>8.9</v>
      </c>
      <c r="E1266" s="2">
        <v>44758.021770833337</v>
      </c>
      <c r="F1266" t="s">
        <v>12884</v>
      </c>
      <c r="G1266">
        <v>3061303</v>
      </c>
      <c r="H1266" s="6">
        <v>45015.665729108798</v>
      </c>
      <c r="I1266" t="str">
        <f t="shared" si="76"/>
        <v>Short Term</v>
      </c>
      <c r="J1266">
        <f t="shared" si="77"/>
        <v>2513123</v>
      </c>
      <c r="K1266">
        <f t="shared" si="78"/>
        <v>0.15</v>
      </c>
      <c r="L1266">
        <f t="shared" si="79"/>
        <v>376968.45</v>
      </c>
    </row>
    <row r="1267" spans="1:12" x14ac:dyDescent="0.25">
      <c r="A1267">
        <v>2266</v>
      </c>
      <c r="B1267" t="s">
        <v>315</v>
      </c>
      <c r="C1267">
        <v>687061</v>
      </c>
      <c r="D1267">
        <v>7.69</v>
      </c>
      <c r="E1267" s="2">
        <v>44947.544606481482</v>
      </c>
      <c r="F1267" t="s">
        <v>12886</v>
      </c>
      <c r="G1267">
        <v>8239272</v>
      </c>
      <c r="H1267" s="6">
        <v>45015.665729108798</v>
      </c>
      <c r="I1267" t="str">
        <f t="shared" si="76"/>
        <v>Short Term</v>
      </c>
      <c r="J1267">
        <f t="shared" si="77"/>
        <v>7552211</v>
      </c>
      <c r="K1267">
        <f t="shared" si="78"/>
        <v>0.15</v>
      </c>
      <c r="L1267">
        <f t="shared" si="79"/>
        <v>1132831.6499999999</v>
      </c>
    </row>
    <row r="1268" spans="1:12" x14ac:dyDescent="0.25">
      <c r="A1268">
        <v>2267</v>
      </c>
      <c r="B1268" t="s">
        <v>1729</v>
      </c>
      <c r="C1268">
        <v>520988</v>
      </c>
      <c r="D1268">
        <v>6.33</v>
      </c>
      <c r="E1268" s="2">
        <v>43399.984768518523</v>
      </c>
      <c r="F1268" t="s">
        <v>12886</v>
      </c>
      <c r="G1268">
        <v>2685434</v>
      </c>
      <c r="H1268" s="6">
        <v>45015.665729108798</v>
      </c>
      <c r="I1268" t="str">
        <f t="shared" si="76"/>
        <v>Long Term</v>
      </c>
      <c r="J1268">
        <f t="shared" si="77"/>
        <v>2164446</v>
      </c>
      <c r="K1268">
        <f t="shared" si="78"/>
        <v>0.1</v>
      </c>
      <c r="L1268">
        <f t="shared" si="79"/>
        <v>216444.6</v>
      </c>
    </row>
    <row r="1269" spans="1:12" x14ac:dyDescent="0.25">
      <c r="A1269">
        <v>2268</v>
      </c>
      <c r="B1269" t="s">
        <v>408</v>
      </c>
      <c r="C1269">
        <v>559971</v>
      </c>
      <c r="D1269">
        <v>5.69</v>
      </c>
      <c r="E1269" s="2">
        <v>44505.356631944444</v>
      </c>
      <c r="F1269" t="s">
        <v>12885</v>
      </c>
      <c r="G1269">
        <v>920368</v>
      </c>
      <c r="H1269" s="6">
        <v>45015.665729108798</v>
      </c>
      <c r="I1269" t="str">
        <f t="shared" si="76"/>
        <v>Long Term</v>
      </c>
      <c r="J1269">
        <f t="shared" si="77"/>
        <v>360397</v>
      </c>
      <c r="K1269">
        <f t="shared" si="78"/>
        <v>0.1</v>
      </c>
      <c r="L1269">
        <f t="shared" si="79"/>
        <v>36039.700000000004</v>
      </c>
    </row>
    <row r="1270" spans="1:12" x14ac:dyDescent="0.25">
      <c r="A1270">
        <v>2269</v>
      </c>
      <c r="B1270" t="s">
        <v>574</v>
      </c>
      <c r="C1270">
        <v>980893</v>
      </c>
      <c r="D1270">
        <v>8.7200000000000006</v>
      </c>
      <c r="E1270" s="2">
        <v>43790.324687499997</v>
      </c>
      <c r="F1270" t="s">
        <v>12888</v>
      </c>
      <c r="G1270">
        <v>9261677</v>
      </c>
      <c r="H1270" s="6">
        <v>45015.665729108798</v>
      </c>
      <c r="I1270" t="str">
        <f t="shared" si="76"/>
        <v>Long Term</v>
      </c>
      <c r="J1270">
        <f t="shared" si="77"/>
        <v>8280784</v>
      </c>
      <c r="K1270">
        <f t="shared" si="78"/>
        <v>0.1</v>
      </c>
      <c r="L1270">
        <f t="shared" si="79"/>
        <v>828078.4</v>
      </c>
    </row>
    <row r="1271" spans="1:12" x14ac:dyDescent="0.25">
      <c r="A1271">
        <v>2270</v>
      </c>
      <c r="B1271" t="s">
        <v>1182</v>
      </c>
      <c r="C1271">
        <v>895468</v>
      </c>
      <c r="D1271">
        <v>5.87</v>
      </c>
      <c r="E1271" s="2">
        <v>44577.616863425923</v>
      </c>
      <c r="F1271" t="s">
        <v>12884</v>
      </c>
      <c r="G1271">
        <v>1401760</v>
      </c>
      <c r="H1271" s="6">
        <v>45015.665729108798</v>
      </c>
      <c r="I1271" t="str">
        <f t="shared" si="76"/>
        <v>Long Term</v>
      </c>
      <c r="J1271">
        <f t="shared" si="77"/>
        <v>506292</v>
      </c>
      <c r="K1271">
        <f t="shared" si="78"/>
        <v>0.1</v>
      </c>
      <c r="L1271">
        <f t="shared" si="79"/>
        <v>50629.200000000004</v>
      </c>
    </row>
    <row r="1272" spans="1:12" x14ac:dyDescent="0.25">
      <c r="A1272">
        <v>2271</v>
      </c>
      <c r="B1272" t="s">
        <v>275</v>
      </c>
      <c r="C1272">
        <v>831984</v>
      </c>
      <c r="D1272">
        <v>6.48</v>
      </c>
      <c r="E1272" s="2">
        <v>43500.101261574076</v>
      </c>
      <c r="F1272" t="s">
        <v>12888</v>
      </c>
      <c r="G1272">
        <v>9085114</v>
      </c>
      <c r="H1272" s="6">
        <v>45015.665729108798</v>
      </c>
      <c r="I1272" t="str">
        <f t="shared" si="76"/>
        <v>Long Term</v>
      </c>
      <c r="J1272">
        <f t="shared" si="77"/>
        <v>8253130</v>
      </c>
      <c r="K1272">
        <f t="shared" si="78"/>
        <v>0.1</v>
      </c>
      <c r="L1272">
        <f t="shared" si="79"/>
        <v>825313</v>
      </c>
    </row>
    <row r="1273" spans="1:12" x14ac:dyDescent="0.25">
      <c r="A1273">
        <v>2272</v>
      </c>
      <c r="B1273" t="s">
        <v>1257</v>
      </c>
      <c r="C1273">
        <v>490875</v>
      </c>
      <c r="D1273">
        <v>8.2200000000000006</v>
      </c>
      <c r="E1273" s="2">
        <v>44310.082650462973</v>
      </c>
      <c r="F1273" t="s">
        <v>12887</v>
      </c>
      <c r="G1273">
        <v>490889</v>
      </c>
      <c r="H1273" s="6">
        <v>45015.665729108798</v>
      </c>
      <c r="I1273" t="str">
        <f t="shared" si="76"/>
        <v>Long Term</v>
      </c>
      <c r="J1273">
        <f t="shared" si="77"/>
        <v>14</v>
      </c>
      <c r="K1273">
        <f t="shared" si="78"/>
        <v>0</v>
      </c>
      <c r="L1273">
        <f t="shared" si="79"/>
        <v>0</v>
      </c>
    </row>
    <row r="1274" spans="1:12" x14ac:dyDescent="0.25">
      <c r="A1274">
        <v>2273</v>
      </c>
      <c r="B1274" t="s">
        <v>785</v>
      </c>
      <c r="C1274">
        <v>891704</v>
      </c>
      <c r="D1274">
        <v>6.78</v>
      </c>
      <c r="E1274" s="2">
        <v>43419.138124999998</v>
      </c>
      <c r="F1274" t="s">
        <v>12888</v>
      </c>
      <c r="G1274">
        <v>6660362</v>
      </c>
      <c r="H1274" s="6">
        <v>45015.665729108798</v>
      </c>
      <c r="I1274" t="str">
        <f t="shared" si="76"/>
        <v>Long Term</v>
      </c>
      <c r="J1274">
        <f t="shared" si="77"/>
        <v>5768658</v>
      </c>
      <c r="K1274">
        <f t="shared" si="78"/>
        <v>0.1</v>
      </c>
      <c r="L1274">
        <f t="shared" si="79"/>
        <v>576865.80000000005</v>
      </c>
    </row>
    <row r="1275" spans="1:12" x14ac:dyDescent="0.25">
      <c r="A1275">
        <v>2274</v>
      </c>
      <c r="B1275" t="s">
        <v>1194</v>
      </c>
      <c r="C1275">
        <v>272857</v>
      </c>
      <c r="D1275">
        <v>5.5</v>
      </c>
      <c r="E1275" s="2">
        <v>43448.240393518521</v>
      </c>
      <c r="F1275" t="s">
        <v>12887</v>
      </c>
      <c r="G1275">
        <v>1965511</v>
      </c>
      <c r="H1275" s="6">
        <v>45015.665729108798</v>
      </c>
      <c r="I1275" t="str">
        <f t="shared" si="76"/>
        <v>Long Term</v>
      </c>
      <c r="J1275">
        <f t="shared" si="77"/>
        <v>1692654</v>
      </c>
      <c r="K1275">
        <f t="shared" si="78"/>
        <v>0.1</v>
      </c>
      <c r="L1275">
        <f t="shared" si="79"/>
        <v>169265.40000000002</v>
      </c>
    </row>
    <row r="1276" spans="1:12" x14ac:dyDescent="0.25">
      <c r="A1276">
        <v>2275</v>
      </c>
      <c r="B1276" t="s">
        <v>1820</v>
      </c>
      <c r="C1276">
        <v>849724</v>
      </c>
      <c r="D1276">
        <v>6.92</v>
      </c>
      <c r="E1276" s="2">
        <v>44539.414085648154</v>
      </c>
      <c r="F1276" t="s">
        <v>12883</v>
      </c>
      <c r="G1276">
        <v>4076443</v>
      </c>
      <c r="H1276" s="6">
        <v>45015.665729108798</v>
      </c>
      <c r="I1276" t="str">
        <f t="shared" si="76"/>
        <v>Long Term</v>
      </c>
      <c r="J1276">
        <f t="shared" si="77"/>
        <v>3226719</v>
      </c>
      <c r="K1276">
        <f t="shared" si="78"/>
        <v>0.1</v>
      </c>
      <c r="L1276">
        <f t="shared" si="79"/>
        <v>322671.90000000002</v>
      </c>
    </row>
    <row r="1277" spans="1:12" x14ac:dyDescent="0.25">
      <c r="A1277">
        <v>2276</v>
      </c>
      <c r="B1277" t="s">
        <v>1952</v>
      </c>
      <c r="C1277">
        <v>240479</v>
      </c>
      <c r="D1277">
        <v>6.98</v>
      </c>
      <c r="E1277" s="2">
        <v>44441.844317129631</v>
      </c>
      <c r="F1277" t="s">
        <v>12883</v>
      </c>
      <c r="G1277">
        <v>9630171</v>
      </c>
      <c r="H1277" s="6">
        <v>45015.665729108798</v>
      </c>
      <c r="I1277" t="str">
        <f t="shared" si="76"/>
        <v>Long Term</v>
      </c>
      <c r="J1277">
        <f t="shared" si="77"/>
        <v>9389692</v>
      </c>
      <c r="K1277">
        <f t="shared" si="78"/>
        <v>0.1</v>
      </c>
      <c r="L1277">
        <f t="shared" si="79"/>
        <v>938969.20000000007</v>
      </c>
    </row>
    <row r="1278" spans="1:12" x14ac:dyDescent="0.25">
      <c r="A1278">
        <v>2277</v>
      </c>
      <c r="B1278" t="s">
        <v>1091</v>
      </c>
      <c r="C1278">
        <v>518211</v>
      </c>
      <c r="D1278">
        <v>5.6</v>
      </c>
      <c r="E1278" s="2">
        <v>44728.568460648137</v>
      </c>
      <c r="F1278" t="s">
        <v>12887</v>
      </c>
      <c r="G1278">
        <v>518257</v>
      </c>
      <c r="H1278" s="6">
        <v>45015.665729108798</v>
      </c>
      <c r="I1278" t="str">
        <f t="shared" si="76"/>
        <v>Short Term</v>
      </c>
      <c r="J1278">
        <f t="shared" si="77"/>
        <v>46</v>
      </c>
      <c r="K1278">
        <f t="shared" si="78"/>
        <v>0.15</v>
      </c>
      <c r="L1278">
        <f t="shared" si="79"/>
        <v>6.8999999999999995</v>
      </c>
    </row>
    <row r="1279" spans="1:12" x14ac:dyDescent="0.25">
      <c r="A1279">
        <v>2278</v>
      </c>
      <c r="B1279" t="s">
        <v>342</v>
      </c>
      <c r="C1279">
        <v>344767</v>
      </c>
      <c r="D1279">
        <v>6.25</v>
      </c>
      <c r="E1279" s="2">
        <v>44453.889224537037</v>
      </c>
      <c r="F1279" t="s">
        <v>12888</v>
      </c>
      <c r="G1279">
        <v>5576665</v>
      </c>
      <c r="H1279" s="6">
        <v>45015.665729108798</v>
      </c>
      <c r="I1279" t="str">
        <f t="shared" si="76"/>
        <v>Long Term</v>
      </c>
      <c r="J1279">
        <f t="shared" si="77"/>
        <v>5231898</v>
      </c>
      <c r="K1279">
        <f t="shared" si="78"/>
        <v>0.1</v>
      </c>
      <c r="L1279">
        <f t="shared" si="79"/>
        <v>523189.80000000005</v>
      </c>
    </row>
    <row r="1280" spans="1:12" x14ac:dyDescent="0.25">
      <c r="A1280">
        <v>2279</v>
      </c>
      <c r="B1280" t="s">
        <v>408</v>
      </c>
      <c r="C1280">
        <v>563577</v>
      </c>
      <c r="D1280">
        <v>5.16</v>
      </c>
      <c r="E1280" s="2">
        <v>44845.108622685177</v>
      </c>
      <c r="F1280" t="s">
        <v>12884</v>
      </c>
      <c r="G1280">
        <v>3764578</v>
      </c>
      <c r="H1280" s="6">
        <v>45015.665729108798</v>
      </c>
      <c r="I1280" t="str">
        <f t="shared" si="76"/>
        <v>Short Term</v>
      </c>
      <c r="J1280">
        <f t="shared" si="77"/>
        <v>3201001</v>
      </c>
      <c r="K1280">
        <f t="shared" si="78"/>
        <v>0.15</v>
      </c>
      <c r="L1280">
        <f t="shared" si="79"/>
        <v>480150.14999999997</v>
      </c>
    </row>
    <row r="1281" spans="1:12" x14ac:dyDescent="0.25">
      <c r="A1281">
        <v>2280</v>
      </c>
      <c r="B1281" t="s">
        <v>170</v>
      </c>
      <c r="C1281">
        <v>186450</v>
      </c>
      <c r="D1281">
        <v>8.7100000000000009</v>
      </c>
      <c r="E1281" s="2">
        <v>44344.455555555563</v>
      </c>
      <c r="F1281" t="s">
        <v>12884</v>
      </c>
      <c r="G1281">
        <v>2054028</v>
      </c>
      <c r="H1281" s="6">
        <v>45015.665729108798</v>
      </c>
      <c r="I1281" t="str">
        <f t="shared" si="76"/>
        <v>Long Term</v>
      </c>
      <c r="J1281">
        <f t="shared" si="77"/>
        <v>1867578</v>
      </c>
      <c r="K1281">
        <f t="shared" si="78"/>
        <v>0.1</v>
      </c>
      <c r="L1281">
        <f t="shared" si="79"/>
        <v>186757.80000000002</v>
      </c>
    </row>
    <row r="1282" spans="1:12" x14ac:dyDescent="0.25">
      <c r="A1282">
        <v>2281</v>
      </c>
      <c r="B1282" t="s">
        <v>935</v>
      </c>
      <c r="C1282">
        <v>13138</v>
      </c>
      <c r="D1282">
        <v>7.19</v>
      </c>
      <c r="E1282" s="2">
        <v>44872.23877314815</v>
      </c>
      <c r="F1282" t="s">
        <v>12888</v>
      </c>
      <c r="G1282">
        <v>5885151</v>
      </c>
      <c r="H1282" s="6">
        <v>45015.665729108798</v>
      </c>
      <c r="I1282" t="str">
        <f t="shared" si="76"/>
        <v>Short Term</v>
      </c>
      <c r="J1282">
        <f t="shared" si="77"/>
        <v>5872013</v>
      </c>
      <c r="K1282">
        <f t="shared" si="78"/>
        <v>0.15</v>
      </c>
      <c r="L1282">
        <f t="shared" si="79"/>
        <v>880801.95</v>
      </c>
    </row>
    <row r="1283" spans="1:12" x14ac:dyDescent="0.25">
      <c r="A1283">
        <v>2282</v>
      </c>
      <c r="B1283" t="s">
        <v>695</v>
      </c>
      <c r="C1283">
        <v>47653</v>
      </c>
      <c r="D1283">
        <v>5.82</v>
      </c>
      <c r="E1283" s="2">
        <v>43587.403449074067</v>
      </c>
      <c r="F1283" t="s">
        <v>12884</v>
      </c>
      <c r="G1283">
        <v>952149</v>
      </c>
      <c r="H1283" s="6">
        <v>45015.665729108798</v>
      </c>
      <c r="I1283" t="str">
        <f t="shared" ref="I1283:I1346" si="80">IF((H1283-E1283)&lt;=365,"Short Term","Long Term")</f>
        <v>Long Term</v>
      </c>
      <c r="J1283">
        <f t="shared" ref="J1283:J1346" si="81">G1283-C1283</f>
        <v>904496</v>
      </c>
      <c r="K1283">
        <f t="shared" ref="K1283:K1346" si="82">IF(I1283="short Term",15%,IF(I1283="Long Term",IF(J1283&gt;100000,10%,0),0))</f>
        <v>0.1</v>
      </c>
      <c r="L1283">
        <f t="shared" ref="L1283:L1346" si="83">J1283*K1283</f>
        <v>90449.600000000006</v>
      </c>
    </row>
    <row r="1284" spans="1:12" x14ac:dyDescent="0.25">
      <c r="A1284">
        <v>2283</v>
      </c>
      <c r="B1284" t="s">
        <v>490</v>
      </c>
      <c r="C1284">
        <v>14641</v>
      </c>
      <c r="D1284">
        <v>6.86</v>
      </c>
      <c r="E1284" s="2">
        <v>43925.232256944437</v>
      </c>
      <c r="F1284" t="s">
        <v>12885</v>
      </c>
      <c r="G1284">
        <v>8799083</v>
      </c>
      <c r="H1284" s="6">
        <v>45015.665729108798</v>
      </c>
      <c r="I1284" t="str">
        <f t="shared" si="80"/>
        <v>Long Term</v>
      </c>
      <c r="J1284">
        <f t="shared" si="81"/>
        <v>8784442</v>
      </c>
      <c r="K1284">
        <f t="shared" si="82"/>
        <v>0.1</v>
      </c>
      <c r="L1284">
        <f t="shared" si="83"/>
        <v>878444.20000000007</v>
      </c>
    </row>
    <row r="1285" spans="1:12" x14ac:dyDescent="0.25">
      <c r="A1285">
        <v>2284</v>
      </c>
      <c r="B1285" t="s">
        <v>121</v>
      </c>
      <c r="C1285">
        <v>849632</v>
      </c>
      <c r="D1285">
        <v>7.36</v>
      </c>
      <c r="E1285" s="2">
        <v>45007.923587962963</v>
      </c>
      <c r="F1285" t="s">
        <v>12887</v>
      </c>
      <c r="G1285">
        <v>8985757</v>
      </c>
      <c r="H1285" s="6">
        <v>45015.665729108798</v>
      </c>
      <c r="I1285" t="str">
        <f t="shared" si="80"/>
        <v>Short Term</v>
      </c>
      <c r="J1285">
        <f t="shared" si="81"/>
        <v>8136125</v>
      </c>
      <c r="K1285">
        <f t="shared" si="82"/>
        <v>0.15</v>
      </c>
      <c r="L1285">
        <f t="shared" si="83"/>
        <v>1220418.75</v>
      </c>
    </row>
    <row r="1286" spans="1:12" x14ac:dyDescent="0.25">
      <c r="A1286">
        <v>2285</v>
      </c>
      <c r="B1286" t="s">
        <v>1255</v>
      </c>
      <c r="C1286">
        <v>510467</v>
      </c>
      <c r="D1286">
        <v>5.17</v>
      </c>
      <c r="E1286" s="2">
        <v>43589.151180555556</v>
      </c>
      <c r="F1286" t="s">
        <v>12886</v>
      </c>
      <c r="G1286">
        <v>510507</v>
      </c>
      <c r="H1286" s="6">
        <v>45015.665729108798</v>
      </c>
      <c r="I1286" t="str">
        <f t="shared" si="80"/>
        <v>Long Term</v>
      </c>
      <c r="J1286">
        <f t="shared" si="81"/>
        <v>40</v>
      </c>
      <c r="K1286">
        <f t="shared" si="82"/>
        <v>0</v>
      </c>
      <c r="L1286">
        <f t="shared" si="83"/>
        <v>0</v>
      </c>
    </row>
    <row r="1287" spans="1:12" x14ac:dyDescent="0.25">
      <c r="A1287">
        <v>2286</v>
      </c>
      <c r="B1287" t="s">
        <v>2584</v>
      </c>
      <c r="C1287">
        <v>266905</v>
      </c>
      <c r="D1287">
        <v>5.75</v>
      </c>
      <c r="E1287" s="2">
        <v>44764.21603009259</v>
      </c>
      <c r="F1287" t="s">
        <v>12887</v>
      </c>
      <c r="G1287">
        <v>7252573</v>
      </c>
      <c r="H1287" s="6">
        <v>45015.665729108798</v>
      </c>
      <c r="I1287" t="str">
        <f t="shared" si="80"/>
        <v>Short Term</v>
      </c>
      <c r="J1287">
        <f t="shared" si="81"/>
        <v>6985668</v>
      </c>
      <c r="K1287">
        <f t="shared" si="82"/>
        <v>0.15</v>
      </c>
      <c r="L1287">
        <f t="shared" si="83"/>
        <v>1047850.2</v>
      </c>
    </row>
    <row r="1288" spans="1:12" x14ac:dyDescent="0.25">
      <c r="A1288">
        <v>2287</v>
      </c>
      <c r="B1288" t="s">
        <v>889</v>
      </c>
      <c r="C1288">
        <v>352671</v>
      </c>
      <c r="D1288">
        <v>8.27</v>
      </c>
      <c r="E1288" s="2">
        <v>43831.461469907408</v>
      </c>
      <c r="F1288" t="s">
        <v>12886</v>
      </c>
      <c r="G1288">
        <v>7921135</v>
      </c>
      <c r="H1288" s="6">
        <v>45015.665729108798</v>
      </c>
      <c r="I1288" t="str">
        <f t="shared" si="80"/>
        <v>Long Term</v>
      </c>
      <c r="J1288">
        <f t="shared" si="81"/>
        <v>7568464</v>
      </c>
      <c r="K1288">
        <f t="shared" si="82"/>
        <v>0.1</v>
      </c>
      <c r="L1288">
        <f t="shared" si="83"/>
        <v>756846.4</v>
      </c>
    </row>
    <row r="1289" spans="1:12" x14ac:dyDescent="0.25">
      <c r="A1289">
        <v>2288</v>
      </c>
      <c r="B1289" t="s">
        <v>1167</v>
      </c>
      <c r="C1289">
        <v>978812</v>
      </c>
      <c r="D1289">
        <v>8.34</v>
      </c>
      <c r="E1289" s="2">
        <v>43644.184976851851</v>
      </c>
      <c r="F1289" t="s">
        <v>12887</v>
      </c>
      <c r="G1289">
        <v>8336616</v>
      </c>
      <c r="H1289" s="6">
        <v>45015.665729108798</v>
      </c>
      <c r="I1289" t="str">
        <f t="shared" si="80"/>
        <v>Long Term</v>
      </c>
      <c r="J1289">
        <f t="shared" si="81"/>
        <v>7357804</v>
      </c>
      <c r="K1289">
        <f t="shared" si="82"/>
        <v>0.1</v>
      </c>
      <c r="L1289">
        <f t="shared" si="83"/>
        <v>735780.4</v>
      </c>
    </row>
    <row r="1290" spans="1:12" x14ac:dyDescent="0.25">
      <c r="A1290">
        <v>2289</v>
      </c>
      <c r="B1290" t="s">
        <v>649</v>
      </c>
      <c r="C1290">
        <v>380534</v>
      </c>
      <c r="D1290">
        <v>6.7</v>
      </c>
      <c r="E1290" s="2">
        <v>44845.295787037037</v>
      </c>
      <c r="F1290" t="s">
        <v>12883</v>
      </c>
      <c r="G1290">
        <v>8492465</v>
      </c>
      <c r="H1290" s="6">
        <v>45015.665729108798</v>
      </c>
      <c r="I1290" t="str">
        <f t="shared" si="80"/>
        <v>Short Term</v>
      </c>
      <c r="J1290">
        <f t="shared" si="81"/>
        <v>8111931</v>
      </c>
      <c r="K1290">
        <f t="shared" si="82"/>
        <v>0.15</v>
      </c>
      <c r="L1290">
        <f t="shared" si="83"/>
        <v>1216789.6499999999</v>
      </c>
    </row>
    <row r="1291" spans="1:12" x14ac:dyDescent="0.25">
      <c r="A1291">
        <v>2290</v>
      </c>
      <c r="B1291" t="s">
        <v>1190</v>
      </c>
      <c r="C1291">
        <v>43784</v>
      </c>
      <c r="D1291">
        <v>8.8000000000000007</v>
      </c>
      <c r="E1291" s="2">
        <v>44732.489398148151</v>
      </c>
      <c r="F1291" t="s">
        <v>12886</v>
      </c>
      <c r="G1291">
        <v>8176010</v>
      </c>
      <c r="H1291" s="6">
        <v>45015.665729108798</v>
      </c>
      <c r="I1291" t="str">
        <f t="shared" si="80"/>
        <v>Short Term</v>
      </c>
      <c r="J1291">
        <f t="shared" si="81"/>
        <v>8132226</v>
      </c>
      <c r="K1291">
        <f t="shared" si="82"/>
        <v>0.15</v>
      </c>
      <c r="L1291">
        <f t="shared" si="83"/>
        <v>1219833.8999999999</v>
      </c>
    </row>
    <row r="1292" spans="1:12" x14ac:dyDescent="0.25">
      <c r="A1292">
        <v>2291</v>
      </c>
      <c r="B1292" t="s">
        <v>564</v>
      </c>
      <c r="C1292">
        <v>130036</v>
      </c>
      <c r="D1292">
        <v>8.1199999999999992</v>
      </c>
      <c r="E1292" s="2">
        <v>44171.165856481479</v>
      </c>
      <c r="F1292" t="s">
        <v>12884</v>
      </c>
      <c r="G1292">
        <v>1190663</v>
      </c>
      <c r="H1292" s="6">
        <v>45015.665729108798</v>
      </c>
      <c r="I1292" t="str">
        <f t="shared" si="80"/>
        <v>Long Term</v>
      </c>
      <c r="J1292">
        <f t="shared" si="81"/>
        <v>1060627</v>
      </c>
      <c r="K1292">
        <f t="shared" si="82"/>
        <v>0.1</v>
      </c>
      <c r="L1292">
        <f t="shared" si="83"/>
        <v>106062.70000000001</v>
      </c>
    </row>
    <row r="1293" spans="1:12" x14ac:dyDescent="0.25">
      <c r="A1293">
        <v>2292</v>
      </c>
      <c r="B1293" t="s">
        <v>1181</v>
      </c>
      <c r="C1293">
        <v>107190</v>
      </c>
      <c r="D1293">
        <v>7.64</v>
      </c>
      <c r="E1293" s="2">
        <v>43797.492314814823</v>
      </c>
      <c r="F1293" t="s">
        <v>12884</v>
      </c>
      <c r="G1293">
        <v>8840856</v>
      </c>
      <c r="H1293" s="6">
        <v>45015.665729108798</v>
      </c>
      <c r="I1293" t="str">
        <f t="shared" si="80"/>
        <v>Long Term</v>
      </c>
      <c r="J1293">
        <f t="shared" si="81"/>
        <v>8733666</v>
      </c>
      <c r="K1293">
        <f t="shared" si="82"/>
        <v>0.1</v>
      </c>
      <c r="L1293">
        <f t="shared" si="83"/>
        <v>873366.60000000009</v>
      </c>
    </row>
    <row r="1294" spans="1:12" x14ac:dyDescent="0.25">
      <c r="A1294">
        <v>2293</v>
      </c>
      <c r="B1294" t="s">
        <v>1895</v>
      </c>
      <c r="C1294">
        <v>388582</v>
      </c>
      <c r="D1294">
        <v>7.89</v>
      </c>
      <c r="E1294" s="2">
        <v>43736.960798611108</v>
      </c>
      <c r="F1294" t="s">
        <v>12888</v>
      </c>
      <c r="G1294">
        <v>4562261</v>
      </c>
      <c r="H1294" s="6">
        <v>45015.665729108798</v>
      </c>
      <c r="I1294" t="str">
        <f t="shared" si="80"/>
        <v>Long Term</v>
      </c>
      <c r="J1294">
        <f t="shared" si="81"/>
        <v>4173679</v>
      </c>
      <c r="K1294">
        <f t="shared" si="82"/>
        <v>0.1</v>
      </c>
      <c r="L1294">
        <f t="shared" si="83"/>
        <v>417367.9</v>
      </c>
    </row>
    <row r="1295" spans="1:12" x14ac:dyDescent="0.25">
      <c r="A1295">
        <v>2294</v>
      </c>
      <c r="B1295" t="s">
        <v>211</v>
      </c>
      <c r="C1295">
        <v>529482</v>
      </c>
      <c r="D1295">
        <v>8.2899999999999991</v>
      </c>
      <c r="E1295" s="2">
        <v>44123.123078703713</v>
      </c>
      <c r="F1295" t="s">
        <v>12888</v>
      </c>
      <c r="G1295">
        <v>8737260</v>
      </c>
      <c r="H1295" s="6">
        <v>45015.665729108798</v>
      </c>
      <c r="I1295" t="str">
        <f t="shared" si="80"/>
        <v>Long Term</v>
      </c>
      <c r="J1295">
        <f t="shared" si="81"/>
        <v>8207778</v>
      </c>
      <c r="K1295">
        <f t="shared" si="82"/>
        <v>0.1</v>
      </c>
      <c r="L1295">
        <f t="shared" si="83"/>
        <v>820777.8</v>
      </c>
    </row>
    <row r="1296" spans="1:12" x14ac:dyDescent="0.25">
      <c r="A1296">
        <v>2295</v>
      </c>
      <c r="B1296" t="s">
        <v>1244</v>
      </c>
      <c r="C1296">
        <v>467552</v>
      </c>
      <c r="D1296">
        <v>8.6999999999999993</v>
      </c>
      <c r="E1296" s="2">
        <v>44221.514421296299</v>
      </c>
      <c r="F1296" t="s">
        <v>12885</v>
      </c>
      <c r="G1296">
        <v>2644054</v>
      </c>
      <c r="H1296" s="6">
        <v>45015.665729108798</v>
      </c>
      <c r="I1296" t="str">
        <f t="shared" si="80"/>
        <v>Long Term</v>
      </c>
      <c r="J1296">
        <f t="shared" si="81"/>
        <v>2176502</v>
      </c>
      <c r="K1296">
        <f t="shared" si="82"/>
        <v>0.1</v>
      </c>
      <c r="L1296">
        <f t="shared" si="83"/>
        <v>217650.2</v>
      </c>
    </row>
    <row r="1297" spans="1:12" x14ac:dyDescent="0.25">
      <c r="A1297">
        <v>2296</v>
      </c>
      <c r="B1297" t="s">
        <v>989</v>
      </c>
      <c r="C1297">
        <v>776101</v>
      </c>
      <c r="D1297">
        <v>8.4</v>
      </c>
      <c r="E1297" s="2">
        <v>44187.675069444442</v>
      </c>
      <c r="F1297" t="s">
        <v>12887</v>
      </c>
      <c r="G1297">
        <v>776137</v>
      </c>
      <c r="H1297" s="6">
        <v>45015.665729108798</v>
      </c>
      <c r="I1297" t="str">
        <f t="shared" si="80"/>
        <v>Long Term</v>
      </c>
      <c r="J1297">
        <f t="shared" si="81"/>
        <v>36</v>
      </c>
      <c r="K1297">
        <f t="shared" si="82"/>
        <v>0</v>
      </c>
      <c r="L1297">
        <f t="shared" si="83"/>
        <v>0</v>
      </c>
    </row>
    <row r="1298" spans="1:12" x14ac:dyDescent="0.25">
      <c r="A1298">
        <v>2297</v>
      </c>
      <c r="B1298" t="s">
        <v>934</v>
      </c>
      <c r="C1298">
        <v>165766</v>
      </c>
      <c r="D1298">
        <v>8.74</v>
      </c>
      <c r="E1298" s="2">
        <v>44351.487476851849</v>
      </c>
      <c r="F1298" t="s">
        <v>12886</v>
      </c>
      <c r="G1298">
        <v>5479747</v>
      </c>
      <c r="H1298" s="6">
        <v>45015.665729108798</v>
      </c>
      <c r="I1298" t="str">
        <f t="shared" si="80"/>
        <v>Long Term</v>
      </c>
      <c r="J1298">
        <f t="shared" si="81"/>
        <v>5313981</v>
      </c>
      <c r="K1298">
        <f t="shared" si="82"/>
        <v>0.1</v>
      </c>
      <c r="L1298">
        <f t="shared" si="83"/>
        <v>531398.1</v>
      </c>
    </row>
    <row r="1299" spans="1:12" x14ac:dyDescent="0.25">
      <c r="A1299">
        <v>2298</v>
      </c>
      <c r="B1299" t="s">
        <v>1291</v>
      </c>
      <c r="C1299">
        <v>499382</v>
      </c>
      <c r="D1299">
        <v>7.19</v>
      </c>
      <c r="E1299" s="2">
        <v>43465.484479166669</v>
      </c>
      <c r="F1299" t="s">
        <v>12887</v>
      </c>
      <c r="G1299">
        <v>5995496</v>
      </c>
      <c r="H1299" s="6">
        <v>45015.665729108798</v>
      </c>
      <c r="I1299" t="str">
        <f t="shared" si="80"/>
        <v>Long Term</v>
      </c>
      <c r="J1299">
        <f t="shared" si="81"/>
        <v>5496114</v>
      </c>
      <c r="K1299">
        <f t="shared" si="82"/>
        <v>0.1</v>
      </c>
      <c r="L1299">
        <f t="shared" si="83"/>
        <v>549611.4</v>
      </c>
    </row>
    <row r="1300" spans="1:12" x14ac:dyDescent="0.25">
      <c r="A1300">
        <v>2299</v>
      </c>
      <c r="B1300" t="s">
        <v>256</v>
      </c>
      <c r="C1300">
        <v>53282</v>
      </c>
      <c r="D1300">
        <v>8.7799999999999994</v>
      </c>
      <c r="E1300" s="2">
        <v>44257.250254629631</v>
      </c>
      <c r="F1300" t="s">
        <v>12884</v>
      </c>
      <c r="G1300">
        <v>1298565</v>
      </c>
      <c r="H1300" s="6">
        <v>45015.665729108798</v>
      </c>
      <c r="I1300" t="str">
        <f t="shared" si="80"/>
        <v>Long Term</v>
      </c>
      <c r="J1300">
        <f t="shared" si="81"/>
        <v>1245283</v>
      </c>
      <c r="K1300">
        <f t="shared" si="82"/>
        <v>0.1</v>
      </c>
      <c r="L1300">
        <f t="shared" si="83"/>
        <v>124528.3</v>
      </c>
    </row>
    <row r="1301" spans="1:12" x14ac:dyDescent="0.25">
      <c r="A1301">
        <v>2300</v>
      </c>
      <c r="B1301" t="s">
        <v>710</v>
      </c>
      <c r="C1301">
        <v>321186</v>
      </c>
      <c r="D1301">
        <v>5.6</v>
      </c>
      <c r="E1301" s="2">
        <v>44534.822974537034</v>
      </c>
      <c r="F1301" t="s">
        <v>12888</v>
      </c>
      <c r="G1301">
        <v>5576996</v>
      </c>
      <c r="H1301" s="6">
        <v>45015.665729108798</v>
      </c>
      <c r="I1301" t="str">
        <f t="shared" si="80"/>
        <v>Long Term</v>
      </c>
      <c r="J1301">
        <f t="shared" si="81"/>
        <v>5255810</v>
      </c>
      <c r="K1301">
        <f t="shared" si="82"/>
        <v>0.1</v>
      </c>
      <c r="L1301">
        <f t="shared" si="83"/>
        <v>525581</v>
      </c>
    </row>
    <row r="1302" spans="1:12" x14ac:dyDescent="0.25">
      <c r="A1302">
        <v>2301</v>
      </c>
      <c r="B1302" t="s">
        <v>766</v>
      </c>
      <c r="C1302">
        <v>959777</v>
      </c>
      <c r="D1302">
        <v>5.0999999999999996</v>
      </c>
      <c r="E1302" s="2">
        <v>43499.92119212963</v>
      </c>
      <c r="F1302" t="s">
        <v>12887</v>
      </c>
      <c r="G1302">
        <v>6606480</v>
      </c>
      <c r="H1302" s="6">
        <v>45015.665729108798</v>
      </c>
      <c r="I1302" t="str">
        <f t="shared" si="80"/>
        <v>Long Term</v>
      </c>
      <c r="J1302">
        <f t="shared" si="81"/>
        <v>5646703</v>
      </c>
      <c r="K1302">
        <f t="shared" si="82"/>
        <v>0.1</v>
      </c>
      <c r="L1302">
        <f t="shared" si="83"/>
        <v>564670.30000000005</v>
      </c>
    </row>
    <row r="1303" spans="1:12" x14ac:dyDescent="0.25">
      <c r="A1303">
        <v>2302</v>
      </c>
      <c r="B1303" t="s">
        <v>1150</v>
      </c>
      <c r="C1303">
        <v>156483</v>
      </c>
      <c r="D1303">
        <v>8.69</v>
      </c>
      <c r="E1303" s="2">
        <v>44590.945428240739</v>
      </c>
      <c r="F1303" t="s">
        <v>12883</v>
      </c>
      <c r="G1303">
        <v>993253</v>
      </c>
      <c r="H1303" s="6">
        <v>45015.665729108798</v>
      </c>
      <c r="I1303" t="str">
        <f t="shared" si="80"/>
        <v>Long Term</v>
      </c>
      <c r="J1303">
        <f t="shared" si="81"/>
        <v>836770</v>
      </c>
      <c r="K1303">
        <f t="shared" si="82"/>
        <v>0.1</v>
      </c>
      <c r="L1303">
        <f t="shared" si="83"/>
        <v>83677</v>
      </c>
    </row>
    <row r="1304" spans="1:12" x14ac:dyDescent="0.25">
      <c r="A1304">
        <v>2303</v>
      </c>
      <c r="B1304" t="s">
        <v>651</v>
      </c>
      <c r="C1304">
        <v>98971</v>
      </c>
      <c r="D1304">
        <v>6.2</v>
      </c>
      <c r="E1304" s="2">
        <v>44442.694710648153</v>
      </c>
      <c r="F1304" t="s">
        <v>12886</v>
      </c>
      <c r="G1304">
        <v>6283475</v>
      </c>
      <c r="H1304" s="6">
        <v>45015.665729108798</v>
      </c>
      <c r="I1304" t="str">
        <f t="shared" si="80"/>
        <v>Long Term</v>
      </c>
      <c r="J1304">
        <f t="shared" si="81"/>
        <v>6184504</v>
      </c>
      <c r="K1304">
        <f t="shared" si="82"/>
        <v>0.1</v>
      </c>
      <c r="L1304">
        <f t="shared" si="83"/>
        <v>618450.4</v>
      </c>
    </row>
    <row r="1305" spans="1:12" x14ac:dyDescent="0.25">
      <c r="A1305">
        <v>2304</v>
      </c>
      <c r="B1305" t="s">
        <v>431</v>
      </c>
      <c r="C1305">
        <v>48011</v>
      </c>
      <c r="D1305">
        <v>7.52</v>
      </c>
      <c r="E1305" s="2">
        <v>44757.458287037043</v>
      </c>
      <c r="F1305" t="s">
        <v>12887</v>
      </c>
      <c r="G1305">
        <v>2054390</v>
      </c>
      <c r="H1305" s="6">
        <v>45015.665729108798</v>
      </c>
      <c r="I1305" t="str">
        <f t="shared" si="80"/>
        <v>Short Term</v>
      </c>
      <c r="J1305">
        <f t="shared" si="81"/>
        <v>2006379</v>
      </c>
      <c r="K1305">
        <f t="shared" si="82"/>
        <v>0.15</v>
      </c>
      <c r="L1305">
        <f t="shared" si="83"/>
        <v>300956.84999999998</v>
      </c>
    </row>
    <row r="1306" spans="1:12" x14ac:dyDescent="0.25">
      <c r="A1306">
        <v>2305</v>
      </c>
      <c r="B1306" t="s">
        <v>644</v>
      </c>
      <c r="C1306">
        <v>513446</v>
      </c>
      <c r="D1306">
        <v>8.4499999999999993</v>
      </c>
      <c r="E1306" s="2">
        <v>44505.991585648153</v>
      </c>
      <c r="F1306" t="s">
        <v>12887</v>
      </c>
      <c r="G1306">
        <v>2993888</v>
      </c>
      <c r="H1306" s="6">
        <v>45015.665729108798</v>
      </c>
      <c r="I1306" t="str">
        <f t="shared" si="80"/>
        <v>Long Term</v>
      </c>
      <c r="J1306">
        <f t="shared" si="81"/>
        <v>2480442</v>
      </c>
      <c r="K1306">
        <f t="shared" si="82"/>
        <v>0.1</v>
      </c>
      <c r="L1306">
        <f t="shared" si="83"/>
        <v>248044.2</v>
      </c>
    </row>
    <row r="1307" spans="1:12" x14ac:dyDescent="0.25">
      <c r="A1307">
        <v>2306</v>
      </c>
      <c r="B1307" t="s">
        <v>2974</v>
      </c>
      <c r="C1307">
        <v>687868</v>
      </c>
      <c r="D1307">
        <v>8.41</v>
      </c>
      <c r="E1307" s="2">
        <v>44075.703310185178</v>
      </c>
      <c r="F1307" t="s">
        <v>12883</v>
      </c>
      <c r="G1307">
        <v>1738771</v>
      </c>
      <c r="H1307" s="6">
        <v>45015.665729108798</v>
      </c>
      <c r="I1307" t="str">
        <f t="shared" si="80"/>
        <v>Long Term</v>
      </c>
      <c r="J1307">
        <f t="shared" si="81"/>
        <v>1050903</v>
      </c>
      <c r="K1307">
        <f t="shared" si="82"/>
        <v>0.1</v>
      </c>
      <c r="L1307">
        <f t="shared" si="83"/>
        <v>105090.3</v>
      </c>
    </row>
    <row r="1308" spans="1:12" x14ac:dyDescent="0.25">
      <c r="A1308">
        <v>2307</v>
      </c>
      <c r="B1308" t="s">
        <v>826</v>
      </c>
      <c r="C1308">
        <v>522863</v>
      </c>
      <c r="D1308">
        <v>6.7</v>
      </c>
      <c r="E1308" s="2">
        <v>44684.126215277778</v>
      </c>
      <c r="F1308" t="s">
        <v>12888</v>
      </c>
      <c r="G1308">
        <v>872497</v>
      </c>
      <c r="H1308" s="6">
        <v>45015.665729108798</v>
      </c>
      <c r="I1308" t="str">
        <f t="shared" si="80"/>
        <v>Short Term</v>
      </c>
      <c r="J1308">
        <f t="shared" si="81"/>
        <v>349634</v>
      </c>
      <c r="K1308">
        <f t="shared" si="82"/>
        <v>0.15</v>
      </c>
      <c r="L1308">
        <f t="shared" si="83"/>
        <v>52445.1</v>
      </c>
    </row>
    <row r="1309" spans="1:12" x14ac:dyDescent="0.25">
      <c r="A1309">
        <v>2308</v>
      </c>
      <c r="B1309" t="s">
        <v>1020</v>
      </c>
      <c r="C1309">
        <v>338999</v>
      </c>
      <c r="D1309">
        <v>5.27</v>
      </c>
      <c r="E1309" s="2">
        <v>44357.763645833344</v>
      </c>
      <c r="F1309" t="s">
        <v>12883</v>
      </c>
      <c r="G1309">
        <v>8473426</v>
      </c>
      <c r="H1309" s="6">
        <v>45015.665729108798</v>
      </c>
      <c r="I1309" t="str">
        <f t="shared" si="80"/>
        <v>Long Term</v>
      </c>
      <c r="J1309">
        <f t="shared" si="81"/>
        <v>8134427</v>
      </c>
      <c r="K1309">
        <f t="shared" si="82"/>
        <v>0.1</v>
      </c>
      <c r="L1309">
        <f t="shared" si="83"/>
        <v>813442.70000000007</v>
      </c>
    </row>
    <row r="1310" spans="1:12" x14ac:dyDescent="0.25">
      <c r="A1310">
        <v>2309</v>
      </c>
      <c r="B1310" t="s">
        <v>2315</v>
      </c>
      <c r="C1310">
        <v>106736</v>
      </c>
      <c r="D1310">
        <v>7.53</v>
      </c>
      <c r="E1310" s="2">
        <v>44594.143194444441</v>
      </c>
      <c r="F1310" t="s">
        <v>12884</v>
      </c>
      <c r="G1310">
        <v>4180170</v>
      </c>
      <c r="H1310" s="6">
        <v>45015.665729108798</v>
      </c>
      <c r="I1310" t="str">
        <f t="shared" si="80"/>
        <v>Long Term</v>
      </c>
      <c r="J1310">
        <f t="shared" si="81"/>
        <v>4073434</v>
      </c>
      <c r="K1310">
        <f t="shared" si="82"/>
        <v>0.1</v>
      </c>
      <c r="L1310">
        <f t="shared" si="83"/>
        <v>407343.4</v>
      </c>
    </row>
    <row r="1311" spans="1:12" x14ac:dyDescent="0.25">
      <c r="A1311">
        <v>2310</v>
      </c>
      <c r="B1311" t="s">
        <v>1057</v>
      </c>
      <c r="C1311">
        <v>694235</v>
      </c>
      <c r="D1311">
        <v>5.77</v>
      </c>
      <c r="E1311" s="2">
        <v>43544.35597222222</v>
      </c>
      <c r="F1311" t="s">
        <v>12883</v>
      </c>
      <c r="G1311">
        <v>8328929</v>
      </c>
      <c r="H1311" s="6">
        <v>45015.665729108798</v>
      </c>
      <c r="I1311" t="str">
        <f t="shared" si="80"/>
        <v>Long Term</v>
      </c>
      <c r="J1311">
        <f t="shared" si="81"/>
        <v>7634694</v>
      </c>
      <c r="K1311">
        <f t="shared" si="82"/>
        <v>0.1</v>
      </c>
      <c r="L1311">
        <f t="shared" si="83"/>
        <v>763469.4</v>
      </c>
    </row>
    <row r="1312" spans="1:12" x14ac:dyDescent="0.25">
      <c r="A1312">
        <v>2311</v>
      </c>
      <c r="B1312" t="s">
        <v>434</v>
      </c>
      <c r="C1312">
        <v>614641</v>
      </c>
      <c r="D1312">
        <v>7.3</v>
      </c>
      <c r="E1312" s="2">
        <v>44593.813009259262</v>
      </c>
      <c r="F1312" t="s">
        <v>12885</v>
      </c>
      <c r="G1312">
        <v>9481723</v>
      </c>
      <c r="H1312" s="6">
        <v>45015.665729108798</v>
      </c>
      <c r="I1312" t="str">
        <f t="shared" si="80"/>
        <v>Long Term</v>
      </c>
      <c r="J1312">
        <f t="shared" si="81"/>
        <v>8867082</v>
      </c>
      <c r="K1312">
        <f t="shared" si="82"/>
        <v>0.1</v>
      </c>
      <c r="L1312">
        <f t="shared" si="83"/>
        <v>886708.20000000007</v>
      </c>
    </row>
    <row r="1313" spans="1:12" x14ac:dyDescent="0.25">
      <c r="A1313">
        <v>2312</v>
      </c>
      <c r="B1313" t="s">
        <v>2592</v>
      </c>
      <c r="C1313">
        <v>246513</v>
      </c>
      <c r="D1313">
        <v>7.47</v>
      </c>
      <c r="E1313" s="2">
        <v>44613.904398148137</v>
      </c>
      <c r="F1313" t="s">
        <v>12886</v>
      </c>
      <c r="G1313">
        <v>4416695</v>
      </c>
      <c r="H1313" s="6">
        <v>45015.665729108798</v>
      </c>
      <c r="I1313" t="str">
        <f t="shared" si="80"/>
        <v>Long Term</v>
      </c>
      <c r="J1313">
        <f t="shared" si="81"/>
        <v>4170182</v>
      </c>
      <c r="K1313">
        <f t="shared" si="82"/>
        <v>0.1</v>
      </c>
      <c r="L1313">
        <f t="shared" si="83"/>
        <v>417018.2</v>
      </c>
    </row>
    <row r="1314" spans="1:12" x14ac:dyDescent="0.25">
      <c r="A1314">
        <v>2313</v>
      </c>
      <c r="B1314" t="s">
        <v>183</v>
      </c>
      <c r="C1314">
        <v>416399</v>
      </c>
      <c r="D1314">
        <v>7.12</v>
      </c>
      <c r="E1314" s="2">
        <v>44062.406354166669</v>
      </c>
      <c r="F1314" t="s">
        <v>12888</v>
      </c>
      <c r="G1314">
        <v>8599466</v>
      </c>
      <c r="H1314" s="6">
        <v>45015.665729108798</v>
      </c>
      <c r="I1314" t="str">
        <f t="shared" si="80"/>
        <v>Long Term</v>
      </c>
      <c r="J1314">
        <f t="shared" si="81"/>
        <v>8183067</v>
      </c>
      <c r="K1314">
        <f t="shared" si="82"/>
        <v>0.1</v>
      </c>
      <c r="L1314">
        <f t="shared" si="83"/>
        <v>818306.70000000007</v>
      </c>
    </row>
    <row r="1315" spans="1:12" x14ac:dyDescent="0.25">
      <c r="A1315">
        <v>2314</v>
      </c>
      <c r="B1315" t="s">
        <v>143</v>
      </c>
      <c r="C1315">
        <v>394598</v>
      </c>
      <c r="D1315">
        <v>6.9</v>
      </c>
      <c r="E1315" s="2">
        <v>44511.218148148153</v>
      </c>
      <c r="F1315" t="s">
        <v>12884</v>
      </c>
      <c r="G1315">
        <v>8342137</v>
      </c>
      <c r="H1315" s="6">
        <v>45015.665729108798</v>
      </c>
      <c r="I1315" t="str">
        <f t="shared" si="80"/>
        <v>Long Term</v>
      </c>
      <c r="J1315">
        <f t="shared" si="81"/>
        <v>7947539</v>
      </c>
      <c r="K1315">
        <f t="shared" si="82"/>
        <v>0.1</v>
      </c>
      <c r="L1315">
        <f t="shared" si="83"/>
        <v>794753.9</v>
      </c>
    </row>
    <row r="1316" spans="1:12" x14ac:dyDescent="0.25">
      <c r="A1316">
        <v>2315</v>
      </c>
      <c r="B1316" t="s">
        <v>837</v>
      </c>
      <c r="C1316">
        <v>735597</v>
      </c>
      <c r="D1316">
        <v>6.6</v>
      </c>
      <c r="E1316" s="2">
        <v>44867.068831018521</v>
      </c>
      <c r="F1316" t="s">
        <v>12888</v>
      </c>
      <c r="G1316">
        <v>7484853</v>
      </c>
      <c r="H1316" s="6">
        <v>45015.665729108798</v>
      </c>
      <c r="I1316" t="str">
        <f t="shared" si="80"/>
        <v>Short Term</v>
      </c>
      <c r="J1316">
        <f t="shared" si="81"/>
        <v>6749256</v>
      </c>
      <c r="K1316">
        <f t="shared" si="82"/>
        <v>0.15</v>
      </c>
      <c r="L1316">
        <f t="shared" si="83"/>
        <v>1012388.3999999999</v>
      </c>
    </row>
    <row r="1317" spans="1:12" x14ac:dyDescent="0.25">
      <c r="A1317">
        <v>2316</v>
      </c>
      <c r="B1317" t="s">
        <v>781</v>
      </c>
      <c r="C1317">
        <v>694842</v>
      </c>
      <c r="D1317">
        <v>5.24</v>
      </c>
      <c r="E1317" s="2">
        <v>44968.102800925917</v>
      </c>
      <c r="F1317" t="s">
        <v>12885</v>
      </c>
      <c r="G1317">
        <v>2492631</v>
      </c>
      <c r="H1317" s="6">
        <v>45015.665729108798</v>
      </c>
      <c r="I1317" t="str">
        <f t="shared" si="80"/>
        <v>Short Term</v>
      </c>
      <c r="J1317">
        <f t="shared" si="81"/>
        <v>1797789</v>
      </c>
      <c r="K1317">
        <f t="shared" si="82"/>
        <v>0.15</v>
      </c>
      <c r="L1317">
        <f t="shared" si="83"/>
        <v>269668.34999999998</v>
      </c>
    </row>
    <row r="1318" spans="1:12" x14ac:dyDescent="0.25">
      <c r="A1318">
        <v>2317</v>
      </c>
      <c r="B1318" t="s">
        <v>940</v>
      </c>
      <c r="C1318">
        <v>867382</v>
      </c>
      <c r="D1318">
        <v>8.85</v>
      </c>
      <c r="E1318" s="2">
        <v>44406.043287037042</v>
      </c>
      <c r="F1318" t="s">
        <v>12884</v>
      </c>
      <c r="G1318">
        <v>8529388</v>
      </c>
      <c r="H1318" s="6">
        <v>45015.665729108798</v>
      </c>
      <c r="I1318" t="str">
        <f t="shared" si="80"/>
        <v>Long Term</v>
      </c>
      <c r="J1318">
        <f t="shared" si="81"/>
        <v>7662006</v>
      </c>
      <c r="K1318">
        <f t="shared" si="82"/>
        <v>0.1</v>
      </c>
      <c r="L1318">
        <f t="shared" si="83"/>
        <v>766200.60000000009</v>
      </c>
    </row>
    <row r="1319" spans="1:12" x14ac:dyDescent="0.25">
      <c r="A1319">
        <v>2318</v>
      </c>
      <c r="B1319" t="s">
        <v>1207</v>
      </c>
      <c r="C1319">
        <v>600688</v>
      </c>
      <c r="D1319">
        <v>6.54</v>
      </c>
      <c r="E1319" s="2">
        <v>44956.367210648154</v>
      </c>
      <c r="F1319" t="s">
        <v>12886</v>
      </c>
      <c r="G1319">
        <v>753447</v>
      </c>
      <c r="H1319" s="6">
        <v>45015.665729108798</v>
      </c>
      <c r="I1319" t="str">
        <f t="shared" si="80"/>
        <v>Short Term</v>
      </c>
      <c r="J1319">
        <f t="shared" si="81"/>
        <v>152759</v>
      </c>
      <c r="K1319">
        <f t="shared" si="82"/>
        <v>0.15</v>
      </c>
      <c r="L1319">
        <f t="shared" si="83"/>
        <v>22913.85</v>
      </c>
    </row>
    <row r="1320" spans="1:12" x14ac:dyDescent="0.25">
      <c r="A1320">
        <v>2319</v>
      </c>
      <c r="B1320" t="s">
        <v>685</v>
      </c>
      <c r="C1320">
        <v>436533</v>
      </c>
      <c r="D1320">
        <v>6.2</v>
      </c>
      <c r="E1320" s="2">
        <v>43737.658761574072</v>
      </c>
      <c r="F1320" t="s">
        <v>12883</v>
      </c>
      <c r="G1320">
        <v>7150714</v>
      </c>
      <c r="H1320" s="6">
        <v>45015.665729108798</v>
      </c>
      <c r="I1320" t="str">
        <f t="shared" si="80"/>
        <v>Long Term</v>
      </c>
      <c r="J1320">
        <f t="shared" si="81"/>
        <v>6714181</v>
      </c>
      <c r="K1320">
        <f t="shared" si="82"/>
        <v>0.1</v>
      </c>
      <c r="L1320">
        <f t="shared" si="83"/>
        <v>671418.10000000009</v>
      </c>
    </row>
    <row r="1321" spans="1:12" x14ac:dyDescent="0.25">
      <c r="A1321">
        <v>2320</v>
      </c>
      <c r="B1321" t="s">
        <v>1056</v>
      </c>
      <c r="C1321">
        <v>843927</v>
      </c>
      <c r="D1321">
        <v>7.78</v>
      </c>
      <c r="E1321" s="2">
        <v>43676.338761574072</v>
      </c>
      <c r="F1321" t="s">
        <v>12883</v>
      </c>
      <c r="G1321">
        <v>1439494</v>
      </c>
      <c r="H1321" s="6">
        <v>45015.665729108798</v>
      </c>
      <c r="I1321" t="str">
        <f t="shared" si="80"/>
        <v>Long Term</v>
      </c>
      <c r="J1321">
        <f t="shared" si="81"/>
        <v>595567</v>
      </c>
      <c r="K1321">
        <f t="shared" si="82"/>
        <v>0.1</v>
      </c>
      <c r="L1321">
        <f t="shared" si="83"/>
        <v>59556.700000000004</v>
      </c>
    </row>
    <row r="1322" spans="1:12" x14ac:dyDescent="0.25">
      <c r="A1322">
        <v>2321</v>
      </c>
      <c r="B1322" t="s">
        <v>1032</v>
      </c>
      <c r="C1322">
        <v>851682</v>
      </c>
      <c r="D1322">
        <v>8.5</v>
      </c>
      <c r="E1322" s="2">
        <v>43623.754282407397</v>
      </c>
      <c r="F1322" t="s">
        <v>12887</v>
      </c>
      <c r="G1322">
        <v>9333461</v>
      </c>
      <c r="H1322" s="6">
        <v>45015.665729108798</v>
      </c>
      <c r="I1322" t="str">
        <f t="shared" si="80"/>
        <v>Long Term</v>
      </c>
      <c r="J1322">
        <f t="shared" si="81"/>
        <v>8481779</v>
      </c>
      <c r="K1322">
        <f t="shared" si="82"/>
        <v>0.1</v>
      </c>
      <c r="L1322">
        <f t="shared" si="83"/>
        <v>848177.9</v>
      </c>
    </row>
    <row r="1323" spans="1:12" x14ac:dyDescent="0.25">
      <c r="A1323">
        <v>2322</v>
      </c>
      <c r="B1323" t="s">
        <v>589</v>
      </c>
      <c r="C1323">
        <v>52497</v>
      </c>
      <c r="D1323">
        <v>7.62</v>
      </c>
      <c r="E1323" s="2">
        <v>44760.219756944447</v>
      </c>
      <c r="F1323" t="s">
        <v>12884</v>
      </c>
      <c r="G1323">
        <v>2194830</v>
      </c>
      <c r="H1323" s="6">
        <v>45015.665729108798</v>
      </c>
      <c r="I1323" t="str">
        <f t="shared" si="80"/>
        <v>Short Term</v>
      </c>
      <c r="J1323">
        <f t="shared" si="81"/>
        <v>2142333</v>
      </c>
      <c r="K1323">
        <f t="shared" si="82"/>
        <v>0.15</v>
      </c>
      <c r="L1323">
        <f t="shared" si="83"/>
        <v>321349.95</v>
      </c>
    </row>
    <row r="1324" spans="1:12" x14ac:dyDescent="0.25">
      <c r="A1324">
        <v>2323</v>
      </c>
      <c r="B1324" t="s">
        <v>1218</v>
      </c>
      <c r="C1324">
        <v>35842</v>
      </c>
      <c r="D1324">
        <v>5.23</v>
      </c>
      <c r="E1324" s="2">
        <v>44696.246990740743</v>
      </c>
      <c r="F1324" t="s">
        <v>12887</v>
      </c>
      <c r="G1324">
        <v>6720120</v>
      </c>
      <c r="H1324" s="6">
        <v>45015.665729108798</v>
      </c>
      <c r="I1324" t="str">
        <f t="shared" si="80"/>
        <v>Short Term</v>
      </c>
      <c r="J1324">
        <f t="shared" si="81"/>
        <v>6684278</v>
      </c>
      <c r="K1324">
        <f t="shared" si="82"/>
        <v>0.15</v>
      </c>
      <c r="L1324">
        <f t="shared" si="83"/>
        <v>1002641.7</v>
      </c>
    </row>
    <row r="1325" spans="1:12" x14ac:dyDescent="0.25">
      <c r="A1325">
        <v>2324</v>
      </c>
      <c r="B1325" t="s">
        <v>757</v>
      </c>
      <c r="C1325">
        <v>510659</v>
      </c>
      <c r="D1325">
        <v>8.6199999999999992</v>
      </c>
      <c r="E1325" s="2">
        <v>43923.145833333343</v>
      </c>
      <c r="F1325" t="s">
        <v>12886</v>
      </c>
      <c r="G1325">
        <v>768162</v>
      </c>
      <c r="H1325" s="6">
        <v>45015.665729108798</v>
      </c>
      <c r="I1325" t="str">
        <f t="shared" si="80"/>
        <v>Long Term</v>
      </c>
      <c r="J1325">
        <f t="shared" si="81"/>
        <v>257503</v>
      </c>
      <c r="K1325">
        <f t="shared" si="82"/>
        <v>0.1</v>
      </c>
      <c r="L1325">
        <f t="shared" si="83"/>
        <v>25750.300000000003</v>
      </c>
    </row>
    <row r="1326" spans="1:12" x14ac:dyDescent="0.25">
      <c r="A1326">
        <v>2325</v>
      </c>
      <c r="B1326" t="s">
        <v>909</v>
      </c>
      <c r="C1326">
        <v>427496</v>
      </c>
      <c r="D1326">
        <v>6.92</v>
      </c>
      <c r="E1326" s="2">
        <v>44330.357083333343</v>
      </c>
      <c r="F1326" t="s">
        <v>12883</v>
      </c>
      <c r="G1326">
        <v>4672586</v>
      </c>
      <c r="H1326" s="6">
        <v>45015.665729108798</v>
      </c>
      <c r="I1326" t="str">
        <f t="shared" si="80"/>
        <v>Long Term</v>
      </c>
      <c r="J1326">
        <f t="shared" si="81"/>
        <v>4245090</v>
      </c>
      <c r="K1326">
        <f t="shared" si="82"/>
        <v>0.1</v>
      </c>
      <c r="L1326">
        <f t="shared" si="83"/>
        <v>424509</v>
      </c>
    </row>
    <row r="1327" spans="1:12" x14ac:dyDescent="0.25">
      <c r="A1327">
        <v>2326</v>
      </c>
      <c r="B1327" t="s">
        <v>312</v>
      </c>
      <c r="C1327">
        <v>196921</v>
      </c>
      <c r="D1327">
        <v>7.1</v>
      </c>
      <c r="E1327" s="2">
        <v>44833.552824074082</v>
      </c>
      <c r="F1327" t="s">
        <v>12883</v>
      </c>
      <c r="G1327">
        <v>4486048</v>
      </c>
      <c r="H1327" s="6">
        <v>45015.665729108798</v>
      </c>
      <c r="I1327" t="str">
        <f t="shared" si="80"/>
        <v>Short Term</v>
      </c>
      <c r="J1327">
        <f t="shared" si="81"/>
        <v>4289127</v>
      </c>
      <c r="K1327">
        <f t="shared" si="82"/>
        <v>0.15</v>
      </c>
      <c r="L1327">
        <f t="shared" si="83"/>
        <v>643369.04999999993</v>
      </c>
    </row>
    <row r="1328" spans="1:12" x14ac:dyDescent="0.25">
      <c r="A1328">
        <v>2327</v>
      </c>
      <c r="B1328" t="s">
        <v>819</v>
      </c>
      <c r="C1328">
        <v>134864</v>
      </c>
      <c r="D1328">
        <v>6.75</v>
      </c>
      <c r="E1328" s="2">
        <v>44442.290914351863</v>
      </c>
      <c r="F1328" t="s">
        <v>12884</v>
      </c>
      <c r="G1328">
        <v>9826445</v>
      </c>
      <c r="H1328" s="6">
        <v>45015.665729108798</v>
      </c>
      <c r="I1328" t="str">
        <f t="shared" si="80"/>
        <v>Long Term</v>
      </c>
      <c r="J1328">
        <f t="shared" si="81"/>
        <v>9691581</v>
      </c>
      <c r="K1328">
        <f t="shared" si="82"/>
        <v>0.1</v>
      </c>
      <c r="L1328">
        <f t="shared" si="83"/>
        <v>969158.10000000009</v>
      </c>
    </row>
    <row r="1329" spans="1:12" x14ac:dyDescent="0.25">
      <c r="A1329">
        <v>2328</v>
      </c>
      <c r="B1329" t="s">
        <v>564</v>
      </c>
      <c r="C1329">
        <v>841383</v>
      </c>
      <c r="D1329">
        <v>6.32</v>
      </c>
      <c r="E1329" s="2">
        <v>43703.288553240738</v>
      </c>
      <c r="F1329" t="s">
        <v>12884</v>
      </c>
      <c r="G1329">
        <v>8841631</v>
      </c>
      <c r="H1329" s="6">
        <v>45015.665729108798</v>
      </c>
      <c r="I1329" t="str">
        <f t="shared" si="80"/>
        <v>Long Term</v>
      </c>
      <c r="J1329">
        <f t="shared" si="81"/>
        <v>8000248</v>
      </c>
      <c r="K1329">
        <f t="shared" si="82"/>
        <v>0.1</v>
      </c>
      <c r="L1329">
        <f t="shared" si="83"/>
        <v>800024.8</v>
      </c>
    </row>
    <row r="1330" spans="1:12" x14ac:dyDescent="0.25">
      <c r="A1330">
        <v>2329</v>
      </c>
      <c r="B1330" t="s">
        <v>815</v>
      </c>
      <c r="C1330">
        <v>369080</v>
      </c>
      <c r="D1330">
        <v>8.3000000000000007</v>
      </c>
      <c r="E1330" s="2">
        <v>43683.570868055547</v>
      </c>
      <c r="F1330" t="s">
        <v>12886</v>
      </c>
      <c r="G1330">
        <v>8101022</v>
      </c>
      <c r="H1330" s="6">
        <v>45015.665729108798</v>
      </c>
      <c r="I1330" t="str">
        <f t="shared" si="80"/>
        <v>Long Term</v>
      </c>
      <c r="J1330">
        <f t="shared" si="81"/>
        <v>7731942</v>
      </c>
      <c r="K1330">
        <f t="shared" si="82"/>
        <v>0.1</v>
      </c>
      <c r="L1330">
        <f t="shared" si="83"/>
        <v>773194.20000000007</v>
      </c>
    </row>
    <row r="1331" spans="1:12" x14ac:dyDescent="0.25">
      <c r="A1331">
        <v>2330</v>
      </c>
      <c r="B1331" t="s">
        <v>173</v>
      </c>
      <c r="C1331">
        <v>713436</v>
      </c>
      <c r="D1331">
        <v>7.21</v>
      </c>
      <c r="E1331" s="2">
        <v>44719.777337962973</v>
      </c>
      <c r="F1331" t="s">
        <v>12884</v>
      </c>
      <c r="G1331">
        <v>713437</v>
      </c>
      <c r="H1331" s="6">
        <v>45015.665729108798</v>
      </c>
      <c r="I1331" t="str">
        <f t="shared" si="80"/>
        <v>Short Term</v>
      </c>
      <c r="J1331">
        <f t="shared" si="81"/>
        <v>1</v>
      </c>
      <c r="K1331">
        <f t="shared" si="82"/>
        <v>0.15</v>
      </c>
      <c r="L1331">
        <f t="shared" si="83"/>
        <v>0.15</v>
      </c>
    </row>
    <row r="1332" spans="1:12" x14ac:dyDescent="0.25">
      <c r="A1332">
        <v>2331</v>
      </c>
      <c r="B1332" t="s">
        <v>818</v>
      </c>
      <c r="C1332">
        <v>334531</v>
      </c>
      <c r="D1332">
        <v>6.91</v>
      </c>
      <c r="E1332" s="2">
        <v>43770.681354166663</v>
      </c>
      <c r="F1332" t="s">
        <v>12886</v>
      </c>
      <c r="G1332">
        <v>7785977</v>
      </c>
      <c r="H1332" s="6">
        <v>45015.665729108798</v>
      </c>
      <c r="I1332" t="str">
        <f t="shared" si="80"/>
        <v>Long Term</v>
      </c>
      <c r="J1332">
        <f t="shared" si="81"/>
        <v>7451446</v>
      </c>
      <c r="K1332">
        <f t="shared" si="82"/>
        <v>0.1</v>
      </c>
      <c r="L1332">
        <f t="shared" si="83"/>
        <v>745144.60000000009</v>
      </c>
    </row>
    <row r="1333" spans="1:12" x14ac:dyDescent="0.25">
      <c r="A1333">
        <v>2332</v>
      </c>
      <c r="B1333" t="s">
        <v>267</v>
      </c>
      <c r="C1333">
        <v>881192</v>
      </c>
      <c r="D1333">
        <v>8.7899999999999991</v>
      </c>
      <c r="E1333" s="2">
        <v>44853.688599537039</v>
      </c>
      <c r="F1333" t="s">
        <v>12883</v>
      </c>
      <c r="G1333">
        <v>7204071</v>
      </c>
      <c r="H1333" s="6">
        <v>45015.665729108798</v>
      </c>
      <c r="I1333" t="str">
        <f t="shared" si="80"/>
        <v>Short Term</v>
      </c>
      <c r="J1333">
        <f t="shared" si="81"/>
        <v>6322879</v>
      </c>
      <c r="K1333">
        <f t="shared" si="82"/>
        <v>0.15</v>
      </c>
      <c r="L1333">
        <f t="shared" si="83"/>
        <v>948431.85</v>
      </c>
    </row>
    <row r="1334" spans="1:12" x14ac:dyDescent="0.25">
      <c r="A1334">
        <v>2333</v>
      </c>
      <c r="B1334" t="s">
        <v>682</v>
      </c>
      <c r="C1334">
        <v>611509</v>
      </c>
      <c r="D1334">
        <v>7.1</v>
      </c>
      <c r="E1334" s="2">
        <v>44690.657800925917</v>
      </c>
      <c r="F1334" t="s">
        <v>12885</v>
      </c>
      <c r="G1334">
        <v>8520882</v>
      </c>
      <c r="H1334" s="6">
        <v>45015.665729108798</v>
      </c>
      <c r="I1334" t="str">
        <f t="shared" si="80"/>
        <v>Short Term</v>
      </c>
      <c r="J1334">
        <f t="shared" si="81"/>
        <v>7909373</v>
      </c>
      <c r="K1334">
        <f t="shared" si="82"/>
        <v>0.15</v>
      </c>
      <c r="L1334">
        <f t="shared" si="83"/>
        <v>1186405.95</v>
      </c>
    </row>
    <row r="1335" spans="1:12" x14ac:dyDescent="0.25">
      <c r="A1335">
        <v>2334</v>
      </c>
      <c r="B1335" t="s">
        <v>757</v>
      </c>
      <c r="C1335">
        <v>299576</v>
      </c>
      <c r="D1335">
        <v>8.5</v>
      </c>
      <c r="E1335" s="2">
        <v>43921.7655787037</v>
      </c>
      <c r="F1335" t="s">
        <v>12888</v>
      </c>
      <c r="G1335">
        <v>6106722</v>
      </c>
      <c r="H1335" s="6">
        <v>45015.665729108798</v>
      </c>
      <c r="I1335" t="str">
        <f t="shared" si="80"/>
        <v>Long Term</v>
      </c>
      <c r="J1335">
        <f t="shared" si="81"/>
        <v>5807146</v>
      </c>
      <c r="K1335">
        <f t="shared" si="82"/>
        <v>0.1</v>
      </c>
      <c r="L1335">
        <f t="shared" si="83"/>
        <v>580714.6</v>
      </c>
    </row>
    <row r="1336" spans="1:12" x14ac:dyDescent="0.25">
      <c r="A1336">
        <v>2335</v>
      </c>
      <c r="B1336" t="s">
        <v>316</v>
      </c>
      <c r="C1336">
        <v>103188</v>
      </c>
      <c r="D1336">
        <v>7.63</v>
      </c>
      <c r="E1336" s="2">
        <v>44074.38108796296</v>
      </c>
      <c r="F1336" t="s">
        <v>12887</v>
      </c>
      <c r="G1336">
        <v>1329247</v>
      </c>
      <c r="H1336" s="6">
        <v>45015.665729108798</v>
      </c>
      <c r="I1336" t="str">
        <f t="shared" si="80"/>
        <v>Long Term</v>
      </c>
      <c r="J1336">
        <f t="shared" si="81"/>
        <v>1226059</v>
      </c>
      <c r="K1336">
        <f t="shared" si="82"/>
        <v>0.1</v>
      </c>
      <c r="L1336">
        <f t="shared" si="83"/>
        <v>122605.90000000001</v>
      </c>
    </row>
    <row r="1337" spans="1:12" x14ac:dyDescent="0.25">
      <c r="A1337">
        <v>2336</v>
      </c>
      <c r="B1337" t="s">
        <v>219</v>
      </c>
      <c r="C1337">
        <v>492897</v>
      </c>
      <c r="D1337">
        <v>8.69</v>
      </c>
      <c r="E1337" s="2">
        <v>43654.778136574067</v>
      </c>
      <c r="F1337" t="s">
        <v>12885</v>
      </c>
      <c r="G1337">
        <v>1635016</v>
      </c>
      <c r="H1337" s="6">
        <v>45015.665729108798</v>
      </c>
      <c r="I1337" t="str">
        <f t="shared" si="80"/>
        <v>Long Term</v>
      </c>
      <c r="J1337">
        <f t="shared" si="81"/>
        <v>1142119</v>
      </c>
      <c r="K1337">
        <f t="shared" si="82"/>
        <v>0.1</v>
      </c>
      <c r="L1337">
        <f t="shared" si="83"/>
        <v>114211.90000000001</v>
      </c>
    </row>
    <row r="1338" spans="1:12" x14ac:dyDescent="0.25">
      <c r="A1338">
        <v>2337</v>
      </c>
      <c r="B1338" t="s">
        <v>1115</v>
      </c>
      <c r="C1338">
        <v>493013</v>
      </c>
      <c r="D1338">
        <v>6.91</v>
      </c>
      <c r="E1338" s="2">
        <v>44747.745208333326</v>
      </c>
      <c r="F1338" t="s">
        <v>12884</v>
      </c>
      <c r="G1338">
        <v>9314881</v>
      </c>
      <c r="H1338" s="6">
        <v>45015.665729108798</v>
      </c>
      <c r="I1338" t="str">
        <f t="shared" si="80"/>
        <v>Short Term</v>
      </c>
      <c r="J1338">
        <f t="shared" si="81"/>
        <v>8821868</v>
      </c>
      <c r="K1338">
        <f t="shared" si="82"/>
        <v>0.15</v>
      </c>
      <c r="L1338">
        <f t="shared" si="83"/>
        <v>1323280.2</v>
      </c>
    </row>
    <row r="1339" spans="1:12" x14ac:dyDescent="0.25">
      <c r="A1339">
        <v>2338</v>
      </c>
      <c r="B1339" t="s">
        <v>851</v>
      </c>
      <c r="C1339">
        <v>977802</v>
      </c>
      <c r="D1339">
        <v>8.6</v>
      </c>
      <c r="E1339" s="2">
        <v>44141.782708333332</v>
      </c>
      <c r="F1339" t="s">
        <v>12884</v>
      </c>
      <c r="G1339">
        <v>6945242</v>
      </c>
      <c r="H1339" s="6">
        <v>45015.665729108798</v>
      </c>
      <c r="I1339" t="str">
        <f t="shared" si="80"/>
        <v>Long Term</v>
      </c>
      <c r="J1339">
        <f t="shared" si="81"/>
        <v>5967440</v>
      </c>
      <c r="K1339">
        <f t="shared" si="82"/>
        <v>0.1</v>
      </c>
      <c r="L1339">
        <f t="shared" si="83"/>
        <v>596744</v>
      </c>
    </row>
    <row r="1340" spans="1:12" x14ac:dyDescent="0.25">
      <c r="A1340">
        <v>2339</v>
      </c>
      <c r="B1340" t="s">
        <v>1219</v>
      </c>
      <c r="C1340">
        <v>450054</v>
      </c>
      <c r="D1340">
        <v>8.68</v>
      </c>
      <c r="E1340" s="2">
        <v>44212.00886574074</v>
      </c>
      <c r="F1340" t="s">
        <v>12888</v>
      </c>
      <c r="G1340">
        <v>6553641</v>
      </c>
      <c r="H1340" s="6">
        <v>45015.665729108798</v>
      </c>
      <c r="I1340" t="str">
        <f t="shared" si="80"/>
        <v>Long Term</v>
      </c>
      <c r="J1340">
        <f t="shared" si="81"/>
        <v>6103587</v>
      </c>
      <c r="K1340">
        <f t="shared" si="82"/>
        <v>0.1</v>
      </c>
      <c r="L1340">
        <f t="shared" si="83"/>
        <v>610358.70000000007</v>
      </c>
    </row>
    <row r="1341" spans="1:12" x14ac:dyDescent="0.25">
      <c r="A1341">
        <v>2340</v>
      </c>
      <c r="B1341" t="s">
        <v>860</v>
      </c>
      <c r="C1341">
        <v>682136</v>
      </c>
      <c r="D1341">
        <v>6.86</v>
      </c>
      <c r="E1341" s="2">
        <v>43479.192337962973</v>
      </c>
      <c r="F1341" t="s">
        <v>12888</v>
      </c>
      <c r="G1341">
        <v>1975166</v>
      </c>
      <c r="H1341" s="6">
        <v>45015.665729108798</v>
      </c>
      <c r="I1341" t="str">
        <f t="shared" si="80"/>
        <v>Long Term</v>
      </c>
      <c r="J1341">
        <f t="shared" si="81"/>
        <v>1293030</v>
      </c>
      <c r="K1341">
        <f t="shared" si="82"/>
        <v>0.1</v>
      </c>
      <c r="L1341">
        <f t="shared" si="83"/>
        <v>129303</v>
      </c>
    </row>
    <row r="1342" spans="1:12" x14ac:dyDescent="0.25">
      <c r="A1342">
        <v>2341</v>
      </c>
      <c r="B1342" t="s">
        <v>482</v>
      </c>
      <c r="C1342">
        <v>526263</v>
      </c>
      <c r="D1342">
        <v>5.36</v>
      </c>
      <c r="E1342" s="2">
        <v>43641.838750000003</v>
      </c>
      <c r="F1342" t="s">
        <v>12884</v>
      </c>
      <c r="G1342">
        <v>6150300</v>
      </c>
      <c r="H1342" s="6">
        <v>45015.665729108798</v>
      </c>
      <c r="I1342" t="str">
        <f t="shared" si="80"/>
        <v>Long Term</v>
      </c>
      <c r="J1342">
        <f t="shared" si="81"/>
        <v>5624037</v>
      </c>
      <c r="K1342">
        <f t="shared" si="82"/>
        <v>0.1</v>
      </c>
      <c r="L1342">
        <f t="shared" si="83"/>
        <v>562403.70000000007</v>
      </c>
    </row>
    <row r="1343" spans="1:12" x14ac:dyDescent="0.25">
      <c r="A1343">
        <v>2342</v>
      </c>
      <c r="B1343" t="s">
        <v>2852</v>
      </c>
      <c r="C1343">
        <v>476359</v>
      </c>
      <c r="D1343">
        <v>7.34</v>
      </c>
      <c r="E1343" s="2">
        <v>44126.565335648149</v>
      </c>
      <c r="F1343" t="s">
        <v>12887</v>
      </c>
      <c r="G1343">
        <v>1652183</v>
      </c>
      <c r="H1343" s="6">
        <v>45015.665729108798</v>
      </c>
      <c r="I1343" t="str">
        <f t="shared" si="80"/>
        <v>Long Term</v>
      </c>
      <c r="J1343">
        <f t="shared" si="81"/>
        <v>1175824</v>
      </c>
      <c r="K1343">
        <f t="shared" si="82"/>
        <v>0.1</v>
      </c>
      <c r="L1343">
        <f t="shared" si="83"/>
        <v>117582.40000000001</v>
      </c>
    </row>
    <row r="1344" spans="1:12" x14ac:dyDescent="0.25">
      <c r="A1344">
        <v>2343</v>
      </c>
      <c r="B1344" t="s">
        <v>845</v>
      </c>
      <c r="C1344">
        <v>24745</v>
      </c>
      <c r="D1344">
        <v>8.52</v>
      </c>
      <c r="E1344" s="2">
        <v>44730.778715277767</v>
      </c>
      <c r="F1344" t="s">
        <v>12886</v>
      </c>
      <c r="G1344">
        <v>1908926</v>
      </c>
      <c r="H1344" s="6">
        <v>45015.665729108798</v>
      </c>
      <c r="I1344" t="str">
        <f t="shared" si="80"/>
        <v>Short Term</v>
      </c>
      <c r="J1344">
        <f t="shared" si="81"/>
        <v>1884181</v>
      </c>
      <c r="K1344">
        <f t="shared" si="82"/>
        <v>0.15</v>
      </c>
      <c r="L1344">
        <f t="shared" si="83"/>
        <v>282627.14999999997</v>
      </c>
    </row>
    <row r="1345" spans="1:12" x14ac:dyDescent="0.25">
      <c r="A1345">
        <v>2344</v>
      </c>
      <c r="B1345" t="s">
        <v>1120</v>
      </c>
      <c r="C1345">
        <v>511342</v>
      </c>
      <c r="D1345">
        <v>6.83</v>
      </c>
      <c r="E1345" s="2">
        <v>44663.950682870367</v>
      </c>
      <c r="F1345" t="s">
        <v>12887</v>
      </c>
      <c r="G1345">
        <v>7694109</v>
      </c>
      <c r="H1345" s="6">
        <v>45015.665729108798</v>
      </c>
      <c r="I1345" t="str">
        <f t="shared" si="80"/>
        <v>Short Term</v>
      </c>
      <c r="J1345">
        <f t="shared" si="81"/>
        <v>7182767</v>
      </c>
      <c r="K1345">
        <f t="shared" si="82"/>
        <v>0.15</v>
      </c>
      <c r="L1345">
        <f t="shared" si="83"/>
        <v>1077415.05</v>
      </c>
    </row>
    <row r="1346" spans="1:12" x14ac:dyDescent="0.25">
      <c r="A1346">
        <v>2345</v>
      </c>
      <c r="B1346" t="s">
        <v>373</v>
      </c>
      <c r="C1346">
        <v>852729</v>
      </c>
      <c r="D1346">
        <v>5.64</v>
      </c>
      <c r="E1346" s="2">
        <v>43767.477650462963</v>
      </c>
      <c r="F1346" t="s">
        <v>12885</v>
      </c>
      <c r="G1346">
        <v>4406093</v>
      </c>
      <c r="H1346" s="6">
        <v>45015.665729108798</v>
      </c>
      <c r="I1346" t="str">
        <f t="shared" si="80"/>
        <v>Long Term</v>
      </c>
      <c r="J1346">
        <f t="shared" si="81"/>
        <v>3553364</v>
      </c>
      <c r="K1346">
        <f t="shared" si="82"/>
        <v>0.1</v>
      </c>
      <c r="L1346">
        <f t="shared" si="83"/>
        <v>355336.4</v>
      </c>
    </row>
    <row r="1347" spans="1:12" x14ac:dyDescent="0.25">
      <c r="A1347">
        <v>2346</v>
      </c>
      <c r="B1347" t="s">
        <v>433</v>
      </c>
      <c r="C1347">
        <v>726192</v>
      </c>
      <c r="D1347">
        <v>8.34</v>
      </c>
      <c r="E1347" s="2">
        <v>43735.99895833333</v>
      </c>
      <c r="F1347" t="s">
        <v>12884</v>
      </c>
      <c r="G1347">
        <v>823224</v>
      </c>
      <c r="H1347" s="6">
        <v>45015.665729108798</v>
      </c>
      <c r="I1347" t="str">
        <f t="shared" ref="I1347:I1410" si="84">IF((H1347-E1347)&lt;=365,"Short Term","Long Term")</f>
        <v>Long Term</v>
      </c>
      <c r="J1347">
        <f t="shared" ref="J1347:J1410" si="85">G1347-C1347</f>
        <v>97032</v>
      </c>
      <c r="K1347">
        <f t="shared" ref="K1347:K1410" si="86">IF(I1347="short Term",15%,IF(I1347="Long Term",IF(J1347&gt;100000,10%,0),0))</f>
        <v>0</v>
      </c>
      <c r="L1347">
        <f t="shared" ref="L1347:L1410" si="87">J1347*K1347</f>
        <v>0</v>
      </c>
    </row>
    <row r="1348" spans="1:12" x14ac:dyDescent="0.25">
      <c r="A1348">
        <v>2347</v>
      </c>
      <c r="B1348" t="s">
        <v>888</v>
      </c>
      <c r="C1348">
        <v>914440</v>
      </c>
      <c r="D1348">
        <v>5.52</v>
      </c>
      <c r="E1348" s="2">
        <v>44388.820833333331</v>
      </c>
      <c r="F1348" t="s">
        <v>12883</v>
      </c>
      <c r="G1348">
        <v>914459</v>
      </c>
      <c r="H1348" s="6">
        <v>45015.665729108798</v>
      </c>
      <c r="I1348" t="str">
        <f t="shared" si="84"/>
        <v>Long Term</v>
      </c>
      <c r="J1348">
        <f t="shared" si="85"/>
        <v>19</v>
      </c>
      <c r="K1348">
        <f t="shared" si="86"/>
        <v>0</v>
      </c>
      <c r="L1348">
        <f t="shared" si="87"/>
        <v>0</v>
      </c>
    </row>
    <row r="1349" spans="1:12" x14ac:dyDescent="0.25">
      <c r="A1349">
        <v>2348</v>
      </c>
      <c r="B1349" t="s">
        <v>1077</v>
      </c>
      <c r="C1349">
        <v>697849</v>
      </c>
      <c r="D1349">
        <v>8.81</v>
      </c>
      <c r="E1349" s="2">
        <v>44032.825416666667</v>
      </c>
      <c r="F1349" t="s">
        <v>12885</v>
      </c>
      <c r="G1349">
        <v>5392281</v>
      </c>
      <c r="H1349" s="6">
        <v>45015.665729108798</v>
      </c>
      <c r="I1349" t="str">
        <f t="shared" si="84"/>
        <v>Long Term</v>
      </c>
      <c r="J1349">
        <f t="shared" si="85"/>
        <v>4694432</v>
      </c>
      <c r="K1349">
        <f t="shared" si="86"/>
        <v>0.1</v>
      </c>
      <c r="L1349">
        <f t="shared" si="87"/>
        <v>469443.2</v>
      </c>
    </row>
    <row r="1350" spans="1:12" x14ac:dyDescent="0.25">
      <c r="A1350">
        <v>2349</v>
      </c>
      <c r="B1350" t="s">
        <v>815</v>
      </c>
      <c r="C1350">
        <v>61068</v>
      </c>
      <c r="D1350">
        <v>5.61</v>
      </c>
      <c r="E1350" s="2">
        <v>44331.475474537037</v>
      </c>
      <c r="F1350" t="s">
        <v>12884</v>
      </c>
      <c r="G1350">
        <v>3914269</v>
      </c>
      <c r="H1350" s="6">
        <v>45015.665729108798</v>
      </c>
      <c r="I1350" t="str">
        <f t="shared" si="84"/>
        <v>Long Term</v>
      </c>
      <c r="J1350">
        <f t="shared" si="85"/>
        <v>3853201</v>
      </c>
      <c r="K1350">
        <f t="shared" si="86"/>
        <v>0.1</v>
      </c>
      <c r="L1350">
        <f t="shared" si="87"/>
        <v>385320.10000000003</v>
      </c>
    </row>
    <row r="1351" spans="1:12" x14ac:dyDescent="0.25">
      <c r="A1351">
        <v>2350</v>
      </c>
      <c r="B1351" t="s">
        <v>342</v>
      </c>
      <c r="C1351">
        <v>970507</v>
      </c>
      <c r="D1351">
        <v>5.82</v>
      </c>
      <c r="E1351" s="2">
        <v>44775.948182870372</v>
      </c>
      <c r="F1351" t="s">
        <v>12884</v>
      </c>
      <c r="G1351">
        <v>9945200</v>
      </c>
      <c r="H1351" s="6">
        <v>45015.665729108798</v>
      </c>
      <c r="I1351" t="str">
        <f t="shared" si="84"/>
        <v>Short Term</v>
      </c>
      <c r="J1351">
        <f t="shared" si="85"/>
        <v>8974693</v>
      </c>
      <c r="K1351">
        <f t="shared" si="86"/>
        <v>0.15</v>
      </c>
      <c r="L1351">
        <f t="shared" si="87"/>
        <v>1346203.95</v>
      </c>
    </row>
    <row r="1352" spans="1:12" x14ac:dyDescent="0.25">
      <c r="A1352">
        <v>2351</v>
      </c>
      <c r="B1352" t="s">
        <v>1607</v>
      </c>
      <c r="C1352">
        <v>565012</v>
      </c>
      <c r="D1352">
        <v>8.81</v>
      </c>
      <c r="E1352" s="2">
        <v>43898.268229166657</v>
      </c>
      <c r="F1352" t="s">
        <v>12887</v>
      </c>
      <c r="G1352">
        <v>7868673</v>
      </c>
      <c r="H1352" s="6">
        <v>45015.665729108798</v>
      </c>
      <c r="I1352" t="str">
        <f t="shared" si="84"/>
        <v>Long Term</v>
      </c>
      <c r="J1352">
        <f t="shared" si="85"/>
        <v>7303661</v>
      </c>
      <c r="K1352">
        <f t="shared" si="86"/>
        <v>0.1</v>
      </c>
      <c r="L1352">
        <f t="shared" si="87"/>
        <v>730366.10000000009</v>
      </c>
    </row>
    <row r="1353" spans="1:12" x14ac:dyDescent="0.25">
      <c r="A1353">
        <v>2352</v>
      </c>
      <c r="B1353" t="s">
        <v>1240</v>
      </c>
      <c r="C1353">
        <v>398342</v>
      </c>
      <c r="D1353">
        <v>5.65</v>
      </c>
      <c r="E1353" s="2">
        <v>44201.493761574071</v>
      </c>
      <c r="F1353" t="s">
        <v>12883</v>
      </c>
      <c r="G1353">
        <v>7285632</v>
      </c>
      <c r="H1353" s="6">
        <v>45015.665729108798</v>
      </c>
      <c r="I1353" t="str">
        <f t="shared" si="84"/>
        <v>Long Term</v>
      </c>
      <c r="J1353">
        <f t="shared" si="85"/>
        <v>6887290</v>
      </c>
      <c r="K1353">
        <f t="shared" si="86"/>
        <v>0.1</v>
      </c>
      <c r="L1353">
        <f t="shared" si="87"/>
        <v>688729</v>
      </c>
    </row>
    <row r="1354" spans="1:12" x14ac:dyDescent="0.25">
      <c r="A1354">
        <v>2353</v>
      </c>
      <c r="B1354" t="s">
        <v>2584</v>
      </c>
      <c r="C1354">
        <v>31845</v>
      </c>
      <c r="D1354">
        <v>7.2</v>
      </c>
      <c r="E1354" s="2">
        <v>44542.416342592587</v>
      </c>
      <c r="F1354" t="s">
        <v>12884</v>
      </c>
      <c r="G1354">
        <v>6917668</v>
      </c>
      <c r="H1354" s="6">
        <v>45015.665729108798</v>
      </c>
      <c r="I1354" t="str">
        <f t="shared" si="84"/>
        <v>Long Term</v>
      </c>
      <c r="J1354">
        <f t="shared" si="85"/>
        <v>6885823</v>
      </c>
      <c r="K1354">
        <f t="shared" si="86"/>
        <v>0.1</v>
      </c>
      <c r="L1354">
        <f t="shared" si="87"/>
        <v>688582.3</v>
      </c>
    </row>
    <row r="1355" spans="1:12" x14ac:dyDescent="0.25">
      <c r="A1355">
        <v>2354</v>
      </c>
      <c r="B1355" t="s">
        <v>1510</v>
      </c>
      <c r="C1355">
        <v>773199</v>
      </c>
      <c r="D1355">
        <v>7.57</v>
      </c>
      <c r="E1355" s="2">
        <v>44512.601886574077</v>
      </c>
      <c r="F1355" t="s">
        <v>12883</v>
      </c>
      <c r="G1355">
        <v>7103332</v>
      </c>
      <c r="H1355" s="6">
        <v>45015.665729108798</v>
      </c>
      <c r="I1355" t="str">
        <f t="shared" si="84"/>
        <v>Long Term</v>
      </c>
      <c r="J1355">
        <f t="shared" si="85"/>
        <v>6330133</v>
      </c>
      <c r="K1355">
        <f t="shared" si="86"/>
        <v>0.1</v>
      </c>
      <c r="L1355">
        <f t="shared" si="87"/>
        <v>633013.30000000005</v>
      </c>
    </row>
    <row r="1356" spans="1:12" x14ac:dyDescent="0.25">
      <c r="A1356">
        <v>2355</v>
      </c>
      <c r="B1356" t="s">
        <v>388</v>
      </c>
      <c r="C1356">
        <v>269293</v>
      </c>
      <c r="D1356">
        <v>6.8</v>
      </c>
      <c r="E1356" s="2">
        <v>44114.620879629627</v>
      </c>
      <c r="F1356" t="s">
        <v>12885</v>
      </c>
      <c r="G1356">
        <v>6042390</v>
      </c>
      <c r="H1356" s="6">
        <v>45015.665729108798</v>
      </c>
      <c r="I1356" t="str">
        <f t="shared" si="84"/>
        <v>Long Term</v>
      </c>
      <c r="J1356">
        <f t="shared" si="85"/>
        <v>5773097</v>
      </c>
      <c r="K1356">
        <f t="shared" si="86"/>
        <v>0.1</v>
      </c>
      <c r="L1356">
        <f t="shared" si="87"/>
        <v>577309.70000000007</v>
      </c>
    </row>
    <row r="1357" spans="1:12" x14ac:dyDescent="0.25">
      <c r="A1357">
        <v>2356</v>
      </c>
      <c r="B1357" t="s">
        <v>630</v>
      </c>
      <c r="C1357">
        <v>396799</v>
      </c>
      <c r="D1357">
        <v>7.17</v>
      </c>
      <c r="E1357" s="2">
        <v>43804.092962962961</v>
      </c>
      <c r="F1357" t="s">
        <v>12887</v>
      </c>
      <c r="G1357">
        <v>7428246</v>
      </c>
      <c r="H1357" s="6">
        <v>45015.665729108798</v>
      </c>
      <c r="I1357" t="str">
        <f t="shared" si="84"/>
        <v>Long Term</v>
      </c>
      <c r="J1357">
        <f t="shared" si="85"/>
        <v>7031447</v>
      </c>
      <c r="K1357">
        <f t="shared" si="86"/>
        <v>0.1</v>
      </c>
      <c r="L1357">
        <f t="shared" si="87"/>
        <v>703144.70000000007</v>
      </c>
    </row>
    <row r="1358" spans="1:12" x14ac:dyDescent="0.25">
      <c r="A1358">
        <v>2357</v>
      </c>
      <c r="B1358" t="s">
        <v>441</v>
      </c>
      <c r="C1358">
        <v>725048</v>
      </c>
      <c r="D1358">
        <v>8.92</v>
      </c>
      <c r="E1358" s="2">
        <v>44789.350914351853</v>
      </c>
      <c r="F1358" t="s">
        <v>12884</v>
      </c>
      <c r="G1358">
        <v>6673333</v>
      </c>
      <c r="H1358" s="6">
        <v>45015.665729108798</v>
      </c>
      <c r="I1358" t="str">
        <f t="shared" si="84"/>
        <v>Short Term</v>
      </c>
      <c r="J1358">
        <f t="shared" si="85"/>
        <v>5948285</v>
      </c>
      <c r="K1358">
        <f t="shared" si="86"/>
        <v>0.15</v>
      </c>
      <c r="L1358">
        <f t="shared" si="87"/>
        <v>892242.75</v>
      </c>
    </row>
    <row r="1359" spans="1:12" x14ac:dyDescent="0.25">
      <c r="A1359">
        <v>2358</v>
      </c>
      <c r="B1359" t="s">
        <v>1102</v>
      </c>
      <c r="C1359">
        <v>612539</v>
      </c>
      <c r="D1359">
        <v>7.1</v>
      </c>
      <c r="E1359" s="2">
        <v>43987.800127314818</v>
      </c>
      <c r="F1359" t="s">
        <v>12887</v>
      </c>
      <c r="G1359">
        <v>8785133</v>
      </c>
      <c r="H1359" s="6">
        <v>45015.665729108798</v>
      </c>
      <c r="I1359" t="str">
        <f t="shared" si="84"/>
        <v>Long Term</v>
      </c>
      <c r="J1359">
        <f t="shared" si="85"/>
        <v>8172594</v>
      </c>
      <c r="K1359">
        <f t="shared" si="86"/>
        <v>0.1</v>
      </c>
      <c r="L1359">
        <f t="shared" si="87"/>
        <v>817259.4</v>
      </c>
    </row>
    <row r="1360" spans="1:12" x14ac:dyDescent="0.25">
      <c r="A1360">
        <v>2359</v>
      </c>
      <c r="B1360" t="s">
        <v>1376</v>
      </c>
      <c r="C1360">
        <v>744974</v>
      </c>
      <c r="D1360">
        <v>6.29</v>
      </c>
      <c r="E1360" s="2">
        <v>43475.810833333337</v>
      </c>
      <c r="F1360" t="s">
        <v>12888</v>
      </c>
      <c r="G1360">
        <v>9630697</v>
      </c>
      <c r="H1360" s="6">
        <v>45015.665729108798</v>
      </c>
      <c r="I1360" t="str">
        <f t="shared" si="84"/>
        <v>Long Term</v>
      </c>
      <c r="J1360">
        <f t="shared" si="85"/>
        <v>8885723</v>
      </c>
      <c r="K1360">
        <f t="shared" si="86"/>
        <v>0.1</v>
      </c>
      <c r="L1360">
        <f t="shared" si="87"/>
        <v>888572.3</v>
      </c>
    </row>
    <row r="1361" spans="1:12" x14ac:dyDescent="0.25">
      <c r="A1361">
        <v>2360</v>
      </c>
      <c r="B1361" t="s">
        <v>937</v>
      </c>
      <c r="C1361">
        <v>617916</v>
      </c>
      <c r="D1361">
        <v>5.75</v>
      </c>
      <c r="E1361" s="2">
        <v>44358.266944444447</v>
      </c>
      <c r="F1361" t="s">
        <v>12886</v>
      </c>
      <c r="G1361">
        <v>4533570</v>
      </c>
      <c r="H1361" s="6">
        <v>45015.665729108798</v>
      </c>
      <c r="I1361" t="str">
        <f t="shared" si="84"/>
        <v>Long Term</v>
      </c>
      <c r="J1361">
        <f t="shared" si="85"/>
        <v>3915654</v>
      </c>
      <c r="K1361">
        <f t="shared" si="86"/>
        <v>0.1</v>
      </c>
      <c r="L1361">
        <f t="shared" si="87"/>
        <v>391565.4</v>
      </c>
    </row>
    <row r="1362" spans="1:12" x14ac:dyDescent="0.25">
      <c r="A1362">
        <v>2361</v>
      </c>
      <c r="B1362" t="s">
        <v>260</v>
      </c>
      <c r="C1362">
        <v>453934</v>
      </c>
      <c r="D1362">
        <v>8.41</v>
      </c>
      <c r="E1362" s="2">
        <v>44355.616030092591</v>
      </c>
      <c r="F1362" t="s">
        <v>12886</v>
      </c>
      <c r="G1362">
        <v>1451269</v>
      </c>
      <c r="H1362" s="6">
        <v>45015.665729108798</v>
      </c>
      <c r="I1362" t="str">
        <f t="shared" si="84"/>
        <v>Long Term</v>
      </c>
      <c r="J1362">
        <f t="shared" si="85"/>
        <v>997335</v>
      </c>
      <c r="K1362">
        <f t="shared" si="86"/>
        <v>0.1</v>
      </c>
      <c r="L1362">
        <f t="shared" si="87"/>
        <v>99733.5</v>
      </c>
    </row>
    <row r="1363" spans="1:12" x14ac:dyDescent="0.25">
      <c r="A1363">
        <v>2362</v>
      </c>
      <c r="B1363" t="s">
        <v>302</v>
      </c>
      <c r="C1363">
        <v>530682</v>
      </c>
      <c r="D1363">
        <v>5.94</v>
      </c>
      <c r="E1363" s="2">
        <v>44761.082650462973</v>
      </c>
      <c r="F1363" t="s">
        <v>12883</v>
      </c>
      <c r="G1363">
        <v>4958414</v>
      </c>
      <c r="H1363" s="6">
        <v>45015.665729108798</v>
      </c>
      <c r="I1363" t="str">
        <f t="shared" si="84"/>
        <v>Short Term</v>
      </c>
      <c r="J1363">
        <f t="shared" si="85"/>
        <v>4427732</v>
      </c>
      <c r="K1363">
        <f t="shared" si="86"/>
        <v>0.15</v>
      </c>
      <c r="L1363">
        <f t="shared" si="87"/>
        <v>664159.79999999993</v>
      </c>
    </row>
    <row r="1364" spans="1:12" x14ac:dyDescent="0.25">
      <c r="A1364">
        <v>2363</v>
      </c>
      <c r="B1364" t="s">
        <v>349</v>
      </c>
      <c r="C1364">
        <v>194856</v>
      </c>
      <c r="D1364">
        <v>7.33</v>
      </c>
      <c r="E1364" s="2">
        <v>44030.852662037039</v>
      </c>
      <c r="F1364" t="s">
        <v>12884</v>
      </c>
      <c r="G1364">
        <v>1001316</v>
      </c>
      <c r="H1364" s="6">
        <v>45015.665729108798</v>
      </c>
      <c r="I1364" t="str">
        <f t="shared" si="84"/>
        <v>Long Term</v>
      </c>
      <c r="J1364">
        <f t="shared" si="85"/>
        <v>806460</v>
      </c>
      <c r="K1364">
        <f t="shared" si="86"/>
        <v>0.1</v>
      </c>
      <c r="L1364">
        <f t="shared" si="87"/>
        <v>80646</v>
      </c>
    </row>
    <row r="1365" spans="1:12" x14ac:dyDescent="0.25">
      <c r="A1365">
        <v>2364</v>
      </c>
      <c r="B1365" t="s">
        <v>1731</v>
      </c>
      <c r="C1365">
        <v>985789</v>
      </c>
      <c r="D1365">
        <v>5.99</v>
      </c>
      <c r="E1365" s="2">
        <v>43886.011921296304</v>
      </c>
      <c r="F1365" t="s">
        <v>12888</v>
      </c>
      <c r="G1365">
        <v>6137056</v>
      </c>
      <c r="H1365" s="6">
        <v>45015.665729108798</v>
      </c>
      <c r="I1365" t="str">
        <f t="shared" si="84"/>
        <v>Long Term</v>
      </c>
      <c r="J1365">
        <f t="shared" si="85"/>
        <v>5151267</v>
      </c>
      <c r="K1365">
        <f t="shared" si="86"/>
        <v>0.1</v>
      </c>
      <c r="L1365">
        <f t="shared" si="87"/>
        <v>515126.7</v>
      </c>
    </row>
    <row r="1366" spans="1:12" x14ac:dyDescent="0.25">
      <c r="A1366">
        <v>2365</v>
      </c>
      <c r="B1366" t="s">
        <v>313</v>
      </c>
      <c r="C1366">
        <v>450858</v>
      </c>
      <c r="D1366">
        <v>7.24</v>
      </c>
      <c r="E1366" s="2">
        <v>44384.407986111109</v>
      </c>
      <c r="F1366" t="s">
        <v>12888</v>
      </c>
      <c r="G1366">
        <v>9257300</v>
      </c>
      <c r="H1366" s="6">
        <v>45015.665729108798</v>
      </c>
      <c r="I1366" t="str">
        <f t="shared" si="84"/>
        <v>Long Term</v>
      </c>
      <c r="J1366">
        <f t="shared" si="85"/>
        <v>8806442</v>
      </c>
      <c r="K1366">
        <f t="shared" si="86"/>
        <v>0.1</v>
      </c>
      <c r="L1366">
        <f t="shared" si="87"/>
        <v>880644.20000000007</v>
      </c>
    </row>
    <row r="1367" spans="1:12" x14ac:dyDescent="0.25">
      <c r="A1367">
        <v>2366</v>
      </c>
      <c r="B1367" t="s">
        <v>704</v>
      </c>
      <c r="C1367">
        <v>384666</v>
      </c>
      <c r="D1367">
        <v>6.85</v>
      </c>
      <c r="E1367" s="2">
        <v>44225.160127314812</v>
      </c>
      <c r="F1367" t="s">
        <v>12887</v>
      </c>
      <c r="G1367">
        <v>4528954</v>
      </c>
      <c r="H1367" s="6">
        <v>45015.665729108798</v>
      </c>
      <c r="I1367" t="str">
        <f t="shared" si="84"/>
        <v>Long Term</v>
      </c>
      <c r="J1367">
        <f t="shared" si="85"/>
        <v>4144288</v>
      </c>
      <c r="K1367">
        <f t="shared" si="86"/>
        <v>0.1</v>
      </c>
      <c r="L1367">
        <f t="shared" si="87"/>
        <v>414428.80000000005</v>
      </c>
    </row>
    <row r="1368" spans="1:12" x14ac:dyDescent="0.25">
      <c r="A1368">
        <v>2367</v>
      </c>
      <c r="B1368" t="s">
        <v>73</v>
      </c>
      <c r="C1368">
        <v>561876</v>
      </c>
      <c r="D1368">
        <v>6.81</v>
      </c>
      <c r="E1368" s="2">
        <v>44909.353784722232</v>
      </c>
      <c r="F1368" t="s">
        <v>12884</v>
      </c>
      <c r="G1368">
        <v>4230167</v>
      </c>
      <c r="H1368" s="6">
        <v>45015.665729108798</v>
      </c>
      <c r="I1368" t="str">
        <f t="shared" si="84"/>
        <v>Short Term</v>
      </c>
      <c r="J1368">
        <f t="shared" si="85"/>
        <v>3668291</v>
      </c>
      <c r="K1368">
        <f t="shared" si="86"/>
        <v>0.15</v>
      </c>
      <c r="L1368">
        <f t="shared" si="87"/>
        <v>550243.65</v>
      </c>
    </row>
    <row r="1369" spans="1:12" x14ac:dyDescent="0.25">
      <c r="A1369">
        <v>2368</v>
      </c>
      <c r="B1369" t="s">
        <v>983</v>
      </c>
      <c r="C1369">
        <v>413680</v>
      </c>
      <c r="D1369">
        <v>6.17</v>
      </c>
      <c r="E1369" s="2">
        <v>44589.720243055563</v>
      </c>
      <c r="F1369" t="s">
        <v>12883</v>
      </c>
      <c r="G1369">
        <v>6036904</v>
      </c>
      <c r="H1369" s="6">
        <v>45015.665729108798</v>
      </c>
      <c r="I1369" t="str">
        <f t="shared" si="84"/>
        <v>Long Term</v>
      </c>
      <c r="J1369">
        <f t="shared" si="85"/>
        <v>5623224</v>
      </c>
      <c r="K1369">
        <f t="shared" si="86"/>
        <v>0.1</v>
      </c>
      <c r="L1369">
        <f t="shared" si="87"/>
        <v>562322.4</v>
      </c>
    </row>
    <row r="1370" spans="1:12" x14ac:dyDescent="0.25">
      <c r="A1370">
        <v>2369</v>
      </c>
      <c r="B1370" t="s">
        <v>586</v>
      </c>
      <c r="C1370">
        <v>115760</v>
      </c>
      <c r="D1370">
        <v>6.39</v>
      </c>
      <c r="E1370" s="2">
        <v>44563.116319444453</v>
      </c>
      <c r="F1370" t="s">
        <v>12887</v>
      </c>
      <c r="G1370">
        <v>2804055</v>
      </c>
      <c r="H1370" s="6">
        <v>45015.665729108798</v>
      </c>
      <c r="I1370" t="str">
        <f t="shared" si="84"/>
        <v>Long Term</v>
      </c>
      <c r="J1370">
        <f t="shared" si="85"/>
        <v>2688295</v>
      </c>
      <c r="K1370">
        <f t="shared" si="86"/>
        <v>0.1</v>
      </c>
      <c r="L1370">
        <f t="shared" si="87"/>
        <v>268829.5</v>
      </c>
    </row>
    <row r="1371" spans="1:12" x14ac:dyDescent="0.25">
      <c r="A1371">
        <v>2370</v>
      </c>
      <c r="B1371" t="s">
        <v>1231</v>
      </c>
      <c r="C1371">
        <v>482266</v>
      </c>
      <c r="D1371">
        <v>6.64</v>
      </c>
      <c r="E1371" s="2">
        <v>44982.40828703704</v>
      </c>
      <c r="F1371" t="s">
        <v>12884</v>
      </c>
      <c r="G1371">
        <v>3172985</v>
      </c>
      <c r="H1371" s="6">
        <v>45015.665729108798</v>
      </c>
      <c r="I1371" t="str">
        <f t="shared" si="84"/>
        <v>Short Term</v>
      </c>
      <c r="J1371">
        <f t="shared" si="85"/>
        <v>2690719</v>
      </c>
      <c r="K1371">
        <f t="shared" si="86"/>
        <v>0.15</v>
      </c>
      <c r="L1371">
        <f t="shared" si="87"/>
        <v>403607.85</v>
      </c>
    </row>
    <row r="1372" spans="1:12" x14ac:dyDescent="0.25">
      <c r="A1372">
        <v>2371</v>
      </c>
      <c r="B1372" t="s">
        <v>390</v>
      </c>
      <c r="C1372">
        <v>825219</v>
      </c>
      <c r="D1372">
        <v>6.38</v>
      </c>
      <c r="E1372" s="2">
        <v>43949.246736111112</v>
      </c>
      <c r="F1372" t="s">
        <v>12884</v>
      </c>
      <c r="G1372">
        <v>1969718</v>
      </c>
      <c r="H1372" s="6">
        <v>45015.665729108798</v>
      </c>
      <c r="I1372" t="str">
        <f t="shared" si="84"/>
        <v>Long Term</v>
      </c>
      <c r="J1372">
        <f t="shared" si="85"/>
        <v>1144499</v>
      </c>
      <c r="K1372">
        <f t="shared" si="86"/>
        <v>0.1</v>
      </c>
      <c r="L1372">
        <f t="shared" si="87"/>
        <v>114449.90000000001</v>
      </c>
    </row>
    <row r="1373" spans="1:12" x14ac:dyDescent="0.25">
      <c r="A1373">
        <v>2372</v>
      </c>
      <c r="B1373" t="s">
        <v>1059</v>
      </c>
      <c r="C1373">
        <v>725883</v>
      </c>
      <c r="D1373">
        <v>8.6300000000000008</v>
      </c>
      <c r="E1373" s="2">
        <v>43370.444224537037</v>
      </c>
      <c r="F1373" t="s">
        <v>12888</v>
      </c>
      <c r="G1373">
        <v>2032236</v>
      </c>
      <c r="H1373" s="6">
        <v>45015.665729108798</v>
      </c>
      <c r="I1373" t="str">
        <f t="shared" si="84"/>
        <v>Long Term</v>
      </c>
      <c r="J1373">
        <f t="shared" si="85"/>
        <v>1306353</v>
      </c>
      <c r="K1373">
        <f t="shared" si="86"/>
        <v>0.1</v>
      </c>
      <c r="L1373">
        <f t="shared" si="87"/>
        <v>130635.3</v>
      </c>
    </row>
    <row r="1374" spans="1:12" x14ac:dyDescent="0.25">
      <c r="A1374">
        <v>2373</v>
      </c>
      <c r="B1374" t="s">
        <v>385</v>
      </c>
      <c r="C1374">
        <v>331320</v>
      </c>
      <c r="D1374">
        <v>6.61</v>
      </c>
      <c r="E1374" s="2">
        <v>43674.356805555559</v>
      </c>
      <c r="F1374" t="s">
        <v>12885</v>
      </c>
      <c r="G1374">
        <v>3845986</v>
      </c>
      <c r="H1374" s="6">
        <v>45015.665729108798</v>
      </c>
      <c r="I1374" t="str">
        <f t="shared" si="84"/>
        <v>Long Term</v>
      </c>
      <c r="J1374">
        <f t="shared" si="85"/>
        <v>3514666</v>
      </c>
      <c r="K1374">
        <f t="shared" si="86"/>
        <v>0.1</v>
      </c>
      <c r="L1374">
        <f t="shared" si="87"/>
        <v>351466.60000000003</v>
      </c>
    </row>
    <row r="1375" spans="1:12" x14ac:dyDescent="0.25">
      <c r="A1375">
        <v>2374</v>
      </c>
      <c r="B1375" t="s">
        <v>350</v>
      </c>
      <c r="C1375">
        <v>887186</v>
      </c>
      <c r="D1375">
        <v>5.63</v>
      </c>
      <c r="E1375" s="2">
        <v>43605.451064814813</v>
      </c>
      <c r="F1375" t="s">
        <v>12883</v>
      </c>
      <c r="G1375">
        <v>3735936</v>
      </c>
      <c r="H1375" s="6">
        <v>45015.665729108798</v>
      </c>
      <c r="I1375" t="str">
        <f t="shared" si="84"/>
        <v>Long Term</v>
      </c>
      <c r="J1375">
        <f t="shared" si="85"/>
        <v>2848750</v>
      </c>
      <c r="K1375">
        <f t="shared" si="86"/>
        <v>0.1</v>
      </c>
      <c r="L1375">
        <f t="shared" si="87"/>
        <v>284875</v>
      </c>
    </row>
    <row r="1376" spans="1:12" x14ac:dyDescent="0.25">
      <c r="A1376">
        <v>2375</v>
      </c>
      <c r="B1376" t="s">
        <v>1002</v>
      </c>
      <c r="C1376">
        <v>476337</v>
      </c>
      <c r="D1376">
        <v>5.14</v>
      </c>
      <c r="E1376" s="2">
        <v>44231.402615740742</v>
      </c>
      <c r="F1376" t="s">
        <v>12885</v>
      </c>
      <c r="G1376">
        <v>1582554</v>
      </c>
      <c r="H1376" s="6">
        <v>45015.665729108798</v>
      </c>
      <c r="I1376" t="str">
        <f t="shared" si="84"/>
        <v>Long Term</v>
      </c>
      <c r="J1376">
        <f t="shared" si="85"/>
        <v>1106217</v>
      </c>
      <c r="K1376">
        <f t="shared" si="86"/>
        <v>0.1</v>
      </c>
      <c r="L1376">
        <f t="shared" si="87"/>
        <v>110621.70000000001</v>
      </c>
    </row>
    <row r="1377" spans="1:12" x14ac:dyDescent="0.25">
      <c r="A1377">
        <v>2376</v>
      </c>
      <c r="B1377" t="s">
        <v>1018</v>
      </c>
      <c r="C1377">
        <v>663366</v>
      </c>
      <c r="D1377">
        <v>7.5</v>
      </c>
      <c r="E1377" s="2">
        <v>44333.386284722219</v>
      </c>
      <c r="F1377" t="s">
        <v>12886</v>
      </c>
      <c r="G1377">
        <v>8337287</v>
      </c>
      <c r="H1377" s="6">
        <v>45015.665729108798</v>
      </c>
      <c r="I1377" t="str">
        <f t="shared" si="84"/>
        <v>Long Term</v>
      </c>
      <c r="J1377">
        <f t="shared" si="85"/>
        <v>7673921</v>
      </c>
      <c r="K1377">
        <f t="shared" si="86"/>
        <v>0.1</v>
      </c>
      <c r="L1377">
        <f t="shared" si="87"/>
        <v>767392.10000000009</v>
      </c>
    </row>
    <row r="1378" spans="1:12" x14ac:dyDescent="0.25">
      <c r="A1378">
        <v>2377</v>
      </c>
      <c r="B1378" t="s">
        <v>417</v>
      </c>
      <c r="C1378">
        <v>314942</v>
      </c>
      <c r="D1378">
        <v>5.1100000000000003</v>
      </c>
      <c r="E1378" s="2">
        <v>43746.496423611112</v>
      </c>
      <c r="F1378" t="s">
        <v>12887</v>
      </c>
      <c r="G1378">
        <v>3099943</v>
      </c>
      <c r="H1378" s="6">
        <v>45015.665729108798</v>
      </c>
      <c r="I1378" t="str">
        <f t="shared" si="84"/>
        <v>Long Term</v>
      </c>
      <c r="J1378">
        <f t="shared" si="85"/>
        <v>2785001</v>
      </c>
      <c r="K1378">
        <f t="shared" si="86"/>
        <v>0.1</v>
      </c>
      <c r="L1378">
        <f t="shared" si="87"/>
        <v>278500.10000000003</v>
      </c>
    </row>
    <row r="1379" spans="1:12" x14ac:dyDescent="0.25">
      <c r="A1379">
        <v>2378</v>
      </c>
      <c r="B1379" t="s">
        <v>776</v>
      </c>
      <c r="C1379">
        <v>62382</v>
      </c>
      <c r="D1379">
        <v>5.56</v>
      </c>
      <c r="E1379" s="2">
        <v>44659.218993055547</v>
      </c>
      <c r="F1379" t="s">
        <v>12883</v>
      </c>
      <c r="G1379">
        <v>884971</v>
      </c>
      <c r="H1379" s="6">
        <v>45015.665729108798</v>
      </c>
      <c r="I1379" t="str">
        <f t="shared" si="84"/>
        <v>Short Term</v>
      </c>
      <c r="J1379">
        <f t="shared" si="85"/>
        <v>822589</v>
      </c>
      <c r="K1379">
        <f t="shared" si="86"/>
        <v>0.15</v>
      </c>
      <c r="L1379">
        <f t="shared" si="87"/>
        <v>123388.34999999999</v>
      </c>
    </row>
    <row r="1380" spans="1:12" x14ac:dyDescent="0.25">
      <c r="A1380">
        <v>2379</v>
      </c>
      <c r="B1380" t="s">
        <v>1297</v>
      </c>
      <c r="C1380">
        <v>475053</v>
      </c>
      <c r="D1380">
        <v>6.3</v>
      </c>
      <c r="E1380" s="2">
        <v>43872.919224537043</v>
      </c>
      <c r="F1380" t="s">
        <v>12888</v>
      </c>
      <c r="G1380">
        <v>8356599</v>
      </c>
      <c r="H1380" s="6">
        <v>45015.665729108798</v>
      </c>
      <c r="I1380" t="str">
        <f t="shared" si="84"/>
        <v>Long Term</v>
      </c>
      <c r="J1380">
        <f t="shared" si="85"/>
        <v>7881546</v>
      </c>
      <c r="K1380">
        <f t="shared" si="86"/>
        <v>0.1</v>
      </c>
      <c r="L1380">
        <f t="shared" si="87"/>
        <v>788154.60000000009</v>
      </c>
    </row>
    <row r="1381" spans="1:12" x14ac:dyDescent="0.25">
      <c r="A1381">
        <v>2380</v>
      </c>
      <c r="B1381" t="s">
        <v>704</v>
      </c>
      <c r="C1381">
        <v>717149</v>
      </c>
      <c r="D1381">
        <v>6.67</v>
      </c>
      <c r="E1381" s="2">
        <v>44340.504537037043</v>
      </c>
      <c r="F1381" t="s">
        <v>12888</v>
      </c>
      <c r="G1381">
        <v>6101458</v>
      </c>
      <c r="H1381" s="6">
        <v>45015.665729108798</v>
      </c>
      <c r="I1381" t="str">
        <f t="shared" si="84"/>
        <v>Long Term</v>
      </c>
      <c r="J1381">
        <f t="shared" si="85"/>
        <v>5384309</v>
      </c>
      <c r="K1381">
        <f t="shared" si="86"/>
        <v>0.1</v>
      </c>
      <c r="L1381">
        <f t="shared" si="87"/>
        <v>538430.9</v>
      </c>
    </row>
    <row r="1382" spans="1:12" x14ac:dyDescent="0.25">
      <c r="A1382">
        <v>2381</v>
      </c>
      <c r="B1382" t="s">
        <v>310</v>
      </c>
      <c r="C1382">
        <v>548432</v>
      </c>
      <c r="D1382">
        <v>7.39</v>
      </c>
      <c r="E1382" s="2">
        <v>43668.45821759259</v>
      </c>
      <c r="F1382" t="s">
        <v>12883</v>
      </c>
      <c r="G1382">
        <v>1480451</v>
      </c>
      <c r="H1382" s="6">
        <v>45015.665729108798</v>
      </c>
      <c r="I1382" t="str">
        <f t="shared" si="84"/>
        <v>Long Term</v>
      </c>
      <c r="J1382">
        <f t="shared" si="85"/>
        <v>932019</v>
      </c>
      <c r="K1382">
        <f t="shared" si="86"/>
        <v>0.1</v>
      </c>
      <c r="L1382">
        <f t="shared" si="87"/>
        <v>93201.900000000009</v>
      </c>
    </row>
    <row r="1383" spans="1:12" x14ac:dyDescent="0.25">
      <c r="A1383">
        <v>2382</v>
      </c>
      <c r="B1383" t="s">
        <v>1239</v>
      </c>
      <c r="C1383">
        <v>502532</v>
      </c>
      <c r="D1383">
        <v>5.2</v>
      </c>
      <c r="E1383" s="2">
        <v>43715.111446759263</v>
      </c>
      <c r="F1383" t="s">
        <v>12884</v>
      </c>
      <c r="G1383">
        <v>3134850</v>
      </c>
      <c r="H1383" s="6">
        <v>45015.665729108798</v>
      </c>
      <c r="I1383" t="str">
        <f t="shared" si="84"/>
        <v>Long Term</v>
      </c>
      <c r="J1383">
        <f t="shared" si="85"/>
        <v>2632318</v>
      </c>
      <c r="K1383">
        <f t="shared" si="86"/>
        <v>0.1</v>
      </c>
      <c r="L1383">
        <f t="shared" si="87"/>
        <v>263231.8</v>
      </c>
    </row>
    <row r="1384" spans="1:12" x14ac:dyDescent="0.25">
      <c r="A1384">
        <v>2383</v>
      </c>
      <c r="B1384" t="s">
        <v>511</v>
      </c>
      <c r="C1384">
        <v>602444</v>
      </c>
      <c r="D1384">
        <v>8.9</v>
      </c>
      <c r="E1384" s="2">
        <v>44572.903298611112</v>
      </c>
      <c r="F1384" t="s">
        <v>12883</v>
      </c>
      <c r="G1384">
        <v>8174455</v>
      </c>
      <c r="H1384" s="6">
        <v>45015.665729108798</v>
      </c>
      <c r="I1384" t="str">
        <f t="shared" si="84"/>
        <v>Long Term</v>
      </c>
      <c r="J1384">
        <f t="shared" si="85"/>
        <v>7572011</v>
      </c>
      <c r="K1384">
        <f t="shared" si="86"/>
        <v>0.1</v>
      </c>
      <c r="L1384">
        <f t="shared" si="87"/>
        <v>757201.10000000009</v>
      </c>
    </row>
    <row r="1385" spans="1:12" x14ac:dyDescent="0.25">
      <c r="A1385">
        <v>2384</v>
      </c>
      <c r="B1385" t="s">
        <v>592</v>
      </c>
      <c r="C1385">
        <v>517970</v>
      </c>
      <c r="D1385">
        <v>6.7</v>
      </c>
      <c r="E1385" s="2">
        <v>44047.715173611112</v>
      </c>
      <c r="F1385" t="s">
        <v>12883</v>
      </c>
      <c r="G1385">
        <v>8366792</v>
      </c>
      <c r="H1385" s="6">
        <v>45015.665729108798</v>
      </c>
      <c r="I1385" t="str">
        <f t="shared" si="84"/>
        <v>Long Term</v>
      </c>
      <c r="J1385">
        <f t="shared" si="85"/>
        <v>7848822</v>
      </c>
      <c r="K1385">
        <f t="shared" si="86"/>
        <v>0.1</v>
      </c>
      <c r="L1385">
        <f t="shared" si="87"/>
        <v>784882.20000000007</v>
      </c>
    </row>
    <row r="1386" spans="1:12" x14ac:dyDescent="0.25">
      <c r="A1386">
        <v>2385</v>
      </c>
      <c r="B1386" t="s">
        <v>1364</v>
      </c>
      <c r="C1386">
        <v>171842</v>
      </c>
      <c r="D1386">
        <v>8</v>
      </c>
      <c r="E1386" s="2">
        <v>43989.325219907398</v>
      </c>
      <c r="F1386" t="s">
        <v>12888</v>
      </c>
      <c r="G1386">
        <v>2443226</v>
      </c>
      <c r="H1386" s="6">
        <v>45015.665729108798</v>
      </c>
      <c r="I1386" t="str">
        <f t="shared" si="84"/>
        <v>Long Term</v>
      </c>
      <c r="J1386">
        <f t="shared" si="85"/>
        <v>2271384</v>
      </c>
      <c r="K1386">
        <f t="shared" si="86"/>
        <v>0.1</v>
      </c>
      <c r="L1386">
        <f t="shared" si="87"/>
        <v>227138.40000000002</v>
      </c>
    </row>
    <row r="1387" spans="1:12" x14ac:dyDescent="0.25">
      <c r="A1387">
        <v>2386</v>
      </c>
      <c r="B1387" t="s">
        <v>117</v>
      </c>
      <c r="C1387">
        <v>414870</v>
      </c>
      <c r="D1387">
        <v>7.36</v>
      </c>
      <c r="E1387" s="2">
        <v>44876.832488425927</v>
      </c>
      <c r="F1387" t="s">
        <v>12888</v>
      </c>
      <c r="G1387">
        <v>8315235</v>
      </c>
      <c r="H1387" s="6">
        <v>45015.665729108798</v>
      </c>
      <c r="I1387" t="str">
        <f t="shared" si="84"/>
        <v>Short Term</v>
      </c>
      <c r="J1387">
        <f t="shared" si="85"/>
        <v>7900365</v>
      </c>
      <c r="K1387">
        <f t="shared" si="86"/>
        <v>0.15</v>
      </c>
      <c r="L1387">
        <f t="shared" si="87"/>
        <v>1185054.75</v>
      </c>
    </row>
    <row r="1388" spans="1:12" x14ac:dyDescent="0.25">
      <c r="A1388">
        <v>2387</v>
      </c>
      <c r="B1388" t="s">
        <v>275</v>
      </c>
      <c r="C1388">
        <v>486099</v>
      </c>
      <c r="D1388">
        <v>6.89</v>
      </c>
      <c r="E1388" s="2">
        <v>44713.132650462961</v>
      </c>
      <c r="F1388" t="s">
        <v>12884</v>
      </c>
      <c r="G1388">
        <v>9117237</v>
      </c>
      <c r="H1388" s="6">
        <v>45015.665729108798</v>
      </c>
      <c r="I1388" t="str">
        <f t="shared" si="84"/>
        <v>Short Term</v>
      </c>
      <c r="J1388">
        <f t="shared" si="85"/>
        <v>8631138</v>
      </c>
      <c r="K1388">
        <f t="shared" si="86"/>
        <v>0.15</v>
      </c>
      <c r="L1388">
        <f t="shared" si="87"/>
        <v>1294670.7</v>
      </c>
    </row>
    <row r="1389" spans="1:12" x14ac:dyDescent="0.25">
      <c r="A1389">
        <v>2388</v>
      </c>
      <c r="B1389" t="s">
        <v>745</v>
      </c>
      <c r="C1389">
        <v>813042</v>
      </c>
      <c r="D1389">
        <v>5.73</v>
      </c>
      <c r="E1389" s="2">
        <v>43587.170578703714</v>
      </c>
      <c r="F1389" t="s">
        <v>12885</v>
      </c>
      <c r="G1389">
        <v>4170211</v>
      </c>
      <c r="H1389" s="6">
        <v>45015.665729108798</v>
      </c>
      <c r="I1389" t="str">
        <f t="shared" si="84"/>
        <v>Long Term</v>
      </c>
      <c r="J1389">
        <f t="shared" si="85"/>
        <v>3357169</v>
      </c>
      <c r="K1389">
        <f t="shared" si="86"/>
        <v>0.1</v>
      </c>
      <c r="L1389">
        <f t="shared" si="87"/>
        <v>335716.9</v>
      </c>
    </row>
    <row r="1390" spans="1:12" x14ac:dyDescent="0.25">
      <c r="A1390">
        <v>2389</v>
      </c>
      <c r="B1390" t="s">
        <v>2319</v>
      </c>
      <c r="C1390">
        <v>726491</v>
      </c>
      <c r="D1390">
        <v>6.74</v>
      </c>
      <c r="E1390" s="2">
        <v>45002.974687499998</v>
      </c>
      <c r="F1390" t="s">
        <v>12887</v>
      </c>
      <c r="G1390">
        <v>6865172</v>
      </c>
      <c r="H1390" s="6">
        <v>45015.665729108798</v>
      </c>
      <c r="I1390" t="str">
        <f t="shared" si="84"/>
        <v>Short Term</v>
      </c>
      <c r="J1390">
        <f t="shared" si="85"/>
        <v>6138681</v>
      </c>
      <c r="K1390">
        <f t="shared" si="86"/>
        <v>0.15</v>
      </c>
      <c r="L1390">
        <f t="shared" si="87"/>
        <v>920802.15</v>
      </c>
    </row>
    <row r="1391" spans="1:12" x14ac:dyDescent="0.25">
      <c r="A1391">
        <v>2390</v>
      </c>
      <c r="B1391" t="s">
        <v>1809</v>
      </c>
      <c r="C1391">
        <v>871665</v>
      </c>
      <c r="D1391">
        <v>6.22</v>
      </c>
      <c r="E1391" s="2">
        <v>44569.440486111111</v>
      </c>
      <c r="F1391" t="s">
        <v>12888</v>
      </c>
      <c r="G1391">
        <v>8909705</v>
      </c>
      <c r="H1391" s="6">
        <v>45015.665729108798</v>
      </c>
      <c r="I1391" t="str">
        <f t="shared" si="84"/>
        <v>Long Term</v>
      </c>
      <c r="J1391">
        <f t="shared" si="85"/>
        <v>8038040</v>
      </c>
      <c r="K1391">
        <f t="shared" si="86"/>
        <v>0.1</v>
      </c>
      <c r="L1391">
        <f t="shared" si="87"/>
        <v>803804</v>
      </c>
    </row>
    <row r="1392" spans="1:12" x14ac:dyDescent="0.25">
      <c r="A1392">
        <v>2391</v>
      </c>
      <c r="B1392" t="s">
        <v>1213</v>
      </c>
      <c r="C1392">
        <v>944052</v>
      </c>
      <c r="D1392">
        <v>8.7899999999999991</v>
      </c>
      <c r="E1392" s="2">
        <v>43564.393564814818</v>
      </c>
      <c r="F1392" t="s">
        <v>12883</v>
      </c>
      <c r="G1392">
        <v>9950244</v>
      </c>
      <c r="H1392" s="6">
        <v>45015.665729108798</v>
      </c>
      <c r="I1392" t="str">
        <f t="shared" si="84"/>
        <v>Long Term</v>
      </c>
      <c r="J1392">
        <f t="shared" si="85"/>
        <v>9006192</v>
      </c>
      <c r="K1392">
        <f t="shared" si="86"/>
        <v>0.1</v>
      </c>
      <c r="L1392">
        <f t="shared" si="87"/>
        <v>900619.20000000007</v>
      </c>
    </row>
    <row r="1393" spans="1:12" x14ac:dyDescent="0.25">
      <c r="A1393">
        <v>2392</v>
      </c>
      <c r="B1393" t="s">
        <v>1350</v>
      </c>
      <c r="C1393">
        <v>305586</v>
      </c>
      <c r="D1393">
        <v>5.53</v>
      </c>
      <c r="E1393" s="2">
        <v>44907.831608796303</v>
      </c>
      <c r="F1393" t="s">
        <v>12886</v>
      </c>
      <c r="G1393">
        <v>3689863</v>
      </c>
      <c r="H1393" s="6">
        <v>45015.665729108798</v>
      </c>
      <c r="I1393" t="str">
        <f t="shared" si="84"/>
        <v>Short Term</v>
      </c>
      <c r="J1393">
        <f t="shared" si="85"/>
        <v>3384277</v>
      </c>
      <c r="K1393">
        <f t="shared" si="86"/>
        <v>0.15</v>
      </c>
      <c r="L1393">
        <f t="shared" si="87"/>
        <v>507641.55</v>
      </c>
    </row>
    <row r="1394" spans="1:12" x14ac:dyDescent="0.25">
      <c r="A1394">
        <v>2393</v>
      </c>
      <c r="B1394" t="s">
        <v>687</v>
      </c>
      <c r="C1394">
        <v>92359</v>
      </c>
      <c r="D1394">
        <v>8.9499999999999993</v>
      </c>
      <c r="E1394" s="2">
        <v>43940.48945601852</v>
      </c>
      <c r="F1394" t="s">
        <v>12886</v>
      </c>
      <c r="G1394">
        <v>9448338</v>
      </c>
      <c r="H1394" s="6">
        <v>45015.665729108798</v>
      </c>
      <c r="I1394" t="str">
        <f t="shared" si="84"/>
        <v>Long Term</v>
      </c>
      <c r="J1394">
        <f t="shared" si="85"/>
        <v>9355979</v>
      </c>
      <c r="K1394">
        <f t="shared" si="86"/>
        <v>0.1</v>
      </c>
      <c r="L1394">
        <f t="shared" si="87"/>
        <v>935597.9</v>
      </c>
    </row>
    <row r="1395" spans="1:12" x14ac:dyDescent="0.25">
      <c r="A1395">
        <v>2394</v>
      </c>
      <c r="B1395" t="s">
        <v>94</v>
      </c>
      <c r="C1395">
        <v>656499</v>
      </c>
      <c r="D1395">
        <v>7.2</v>
      </c>
      <c r="E1395" s="2">
        <v>43887.306516203702</v>
      </c>
      <c r="F1395" t="s">
        <v>12886</v>
      </c>
      <c r="G1395">
        <v>6746214</v>
      </c>
      <c r="H1395" s="6">
        <v>45015.665729108798</v>
      </c>
      <c r="I1395" t="str">
        <f t="shared" si="84"/>
        <v>Long Term</v>
      </c>
      <c r="J1395">
        <f t="shared" si="85"/>
        <v>6089715</v>
      </c>
      <c r="K1395">
        <f t="shared" si="86"/>
        <v>0.1</v>
      </c>
      <c r="L1395">
        <f t="shared" si="87"/>
        <v>608971.5</v>
      </c>
    </row>
    <row r="1396" spans="1:12" x14ac:dyDescent="0.25">
      <c r="A1396">
        <v>2395</v>
      </c>
      <c r="B1396" t="s">
        <v>261</v>
      </c>
      <c r="C1396">
        <v>682209</v>
      </c>
      <c r="D1396">
        <v>7.54</v>
      </c>
      <c r="E1396" s="2">
        <v>44176.98097222222</v>
      </c>
      <c r="F1396" t="s">
        <v>12886</v>
      </c>
      <c r="G1396">
        <v>6878996</v>
      </c>
      <c r="H1396" s="6">
        <v>45015.665729108798</v>
      </c>
      <c r="I1396" t="str">
        <f t="shared" si="84"/>
        <v>Long Term</v>
      </c>
      <c r="J1396">
        <f t="shared" si="85"/>
        <v>6196787</v>
      </c>
      <c r="K1396">
        <f t="shared" si="86"/>
        <v>0.1</v>
      </c>
      <c r="L1396">
        <f t="shared" si="87"/>
        <v>619678.70000000007</v>
      </c>
    </row>
    <row r="1397" spans="1:12" x14ac:dyDescent="0.25">
      <c r="A1397">
        <v>2396</v>
      </c>
      <c r="B1397" t="s">
        <v>2445</v>
      </c>
      <c r="C1397">
        <v>432382</v>
      </c>
      <c r="D1397">
        <v>5.68</v>
      </c>
      <c r="E1397" s="2">
        <v>44082.547071759262</v>
      </c>
      <c r="F1397" t="s">
        <v>12883</v>
      </c>
      <c r="G1397">
        <v>8587209</v>
      </c>
      <c r="H1397" s="6">
        <v>45015.665729108798</v>
      </c>
      <c r="I1397" t="str">
        <f t="shared" si="84"/>
        <v>Long Term</v>
      </c>
      <c r="J1397">
        <f t="shared" si="85"/>
        <v>8154827</v>
      </c>
      <c r="K1397">
        <f t="shared" si="86"/>
        <v>0.1</v>
      </c>
      <c r="L1397">
        <f t="shared" si="87"/>
        <v>815482.70000000007</v>
      </c>
    </row>
    <row r="1398" spans="1:12" x14ac:dyDescent="0.25">
      <c r="A1398">
        <v>2397</v>
      </c>
      <c r="B1398" t="s">
        <v>862</v>
      </c>
      <c r="C1398">
        <v>283088</v>
      </c>
      <c r="D1398">
        <v>7.99</v>
      </c>
      <c r="E1398" s="2">
        <v>43590.114317129628</v>
      </c>
      <c r="F1398" t="s">
        <v>12884</v>
      </c>
      <c r="G1398">
        <v>2121132</v>
      </c>
      <c r="H1398" s="6">
        <v>45015.665729108798</v>
      </c>
      <c r="I1398" t="str">
        <f t="shared" si="84"/>
        <v>Long Term</v>
      </c>
      <c r="J1398">
        <f t="shared" si="85"/>
        <v>1838044</v>
      </c>
      <c r="K1398">
        <f t="shared" si="86"/>
        <v>0.1</v>
      </c>
      <c r="L1398">
        <f t="shared" si="87"/>
        <v>183804.40000000002</v>
      </c>
    </row>
    <row r="1399" spans="1:12" x14ac:dyDescent="0.25">
      <c r="A1399">
        <v>2398</v>
      </c>
      <c r="B1399" t="s">
        <v>452</v>
      </c>
      <c r="C1399">
        <v>88634</v>
      </c>
      <c r="D1399">
        <v>5.83</v>
      </c>
      <c r="E1399" s="2">
        <v>44898.094629629632</v>
      </c>
      <c r="F1399" t="s">
        <v>12886</v>
      </c>
      <c r="G1399">
        <v>5792856</v>
      </c>
      <c r="H1399" s="6">
        <v>45015.665729108798</v>
      </c>
      <c r="I1399" t="str">
        <f t="shared" si="84"/>
        <v>Short Term</v>
      </c>
      <c r="J1399">
        <f t="shared" si="85"/>
        <v>5704222</v>
      </c>
      <c r="K1399">
        <f t="shared" si="86"/>
        <v>0.15</v>
      </c>
      <c r="L1399">
        <f t="shared" si="87"/>
        <v>855633.29999999993</v>
      </c>
    </row>
    <row r="1400" spans="1:12" x14ac:dyDescent="0.25">
      <c r="A1400">
        <v>2399</v>
      </c>
      <c r="B1400" t="s">
        <v>1115</v>
      </c>
      <c r="C1400">
        <v>189497</v>
      </c>
      <c r="D1400">
        <v>6.27</v>
      </c>
      <c r="E1400" s="2">
        <v>43432.709814814807</v>
      </c>
      <c r="F1400" t="s">
        <v>12885</v>
      </c>
      <c r="G1400">
        <v>4223305</v>
      </c>
      <c r="H1400" s="6">
        <v>45015.665729108798</v>
      </c>
      <c r="I1400" t="str">
        <f t="shared" si="84"/>
        <v>Long Term</v>
      </c>
      <c r="J1400">
        <f t="shared" si="85"/>
        <v>4033808</v>
      </c>
      <c r="K1400">
        <f t="shared" si="86"/>
        <v>0.1</v>
      </c>
      <c r="L1400">
        <f t="shared" si="87"/>
        <v>403380.80000000005</v>
      </c>
    </row>
    <row r="1401" spans="1:12" x14ac:dyDescent="0.25">
      <c r="A1401">
        <v>2400</v>
      </c>
      <c r="B1401" t="s">
        <v>791</v>
      </c>
      <c r="C1401">
        <v>874963</v>
      </c>
      <c r="D1401">
        <v>5.33</v>
      </c>
      <c r="E1401" s="2">
        <v>43532.584189814806</v>
      </c>
      <c r="F1401" t="s">
        <v>12886</v>
      </c>
      <c r="G1401">
        <v>5355404</v>
      </c>
      <c r="H1401" s="6">
        <v>45015.665729108798</v>
      </c>
      <c r="I1401" t="str">
        <f t="shared" si="84"/>
        <v>Long Term</v>
      </c>
      <c r="J1401">
        <f t="shared" si="85"/>
        <v>4480441</v>
      </c>
      <c r="K1401">
        <f t="shared" si="86"/>
        <v>0.1</v>
      </c>
      <c r="L1401">
        <f t="shared" si="87"/>
        <v>448044.10000000003</v>
      </c>
    </row>
    <row r="1402" spans="1:12" x14ac:dyDescent="0.25">
      <c r="A1402">
        <v>2401</v>
      </c>
      <c r="B1402" t="s">
        <v>1391</v>
      </c>
      <c r="C1402">
        <v>109497</v>
      </c>
      <c r="D1402">
        <v>6.98</v>
      </c>
      <c r="E1402" s="2">
        <v>44925.245011574072</v>
      </c>
      <c r="F1402" t="s">
        <v>12886</v>
      </c>
      <c r="G1402">
        <v>9354451</v>
      </c>
      <c r="H1402" s="6">
        <v>45015.665729108798</v>
      </c>
      <c r="I1402" t="str">
        <f t="shared" si="84"/>
        <v>Short Term</v>
      </c>
      <c r="J1402">
        <f t="shared" si="85"/>
        <v>9244954</v>
      </c>
      <c r="K1402">
        <f t="shared" si="86"/>
        <v>0.15</v>
      </c>
      <c r="L1402">
        <f t="shared" si="87"/>
        <v>1386743.0999999999</v>
      </c>
    </row>
    <row r="1403" spans="1:12" x14ac:dyDescent="0.25">
      <c r="A1403">
        <v>2402</v>
      </c>
      <c r="B1403" t="s">
        <v>627</v>
      </c>
      <c r="C1403">
        <v>365155</v>
      </c>
      <c r="D1403">
        <v>5.6</v>
      </c>
      <c r="E1403" s="2">
        <v>44747.793449074074</v>
      </c>
      <c r="F1403" t="s">
        <v>12888</v>
      </c>
      <c r="G1403">
        <v>6829399</v>
      </c>
      <c r="H1403" s="6">
        <v>45015.665729108798</v>
      </c>
      <c r="I1403" t="str">
        <f t="shared" si="84"/>
        <v>Short Term</v>
      </c>
      <c r="J1403">
        <f t="shared" si="85"/>
        <v>6464244</v>
      </c>
      <c r="K1403">
        <f t="shared" si="86"/>
        <v>0.15</v>
      </c>
      <c r="L1403">
        <f t="shared" si="87"/>
        <v>969636.6</v>
      </c>
    </row>
    <row r="1404" spans="1:12" x14ac:dyDescent="0.25">
      <c r="A1404">
        <v>2403</v>
      </c>
      <c r="B1404" t="s">
        <v>1020</v>
      </c>
      <c r="C1404">
        <v>803491</v>
      </c>
      <c r="D1404">
        <v>8.6999999999999993</v>
      </c>
      <c r="E1404" s="2">
        <v>43579.116296296299</v>
      </c>
      <c r="F1404" t="s">
        <v>12888</v>
      </c>
      <c r="G1404">
        <v>1629056</v>
      </c>
      <c r="H1404" s="6">
        <v>45015.665729108798</v>
      </c>
      <c r="I1404" t="str">
        <f t="shared" si="84"/>
        <v>Long Term</v>
      </c>
      <c r="J1404">
        <f t="shared" si="85"/>
        <v>825565</v>
      </c>
      <c r="K1404">
        <f t="shared" si="86"/>
        <v>0.1</v>
      </c>
      <c r="L1404">
        <f t="shared" si="87"/>
        <v>82556.5</v>
      </c>
    </row>
    <row r="1405" spans="1:12" x14ac:dyDescent="0.25">
      <c r="A1405">
        <v>2404</v>
      </c>
      <c r="B1405" t="s">
        <v>386</v>
      </c>
      <c r="C1405">
        <v>55745</v>
      </c>
      <c r="D1405">
        <v>6.45</v>
      </c>
      <c r="E1405" s="2">
        <v>44741.695</v>
      </c>
      <c r="F1405" t="s">
        <v>12883</v>
      </c>
      <c r="G1405">
        <v>3922068</v>
      </c>
      <c r="H1405" s="6">
        <v>45015.665729108798</v>
      </c>
      <c r="I1405" t="str">
        <f t="shared" si="84"/>
        <v>Short Term</v>
      </c>
      <c r="J1405">
        <f t="shared" si="85"/>
        <v>3866323</v>
      </c>
      <c r="K1405">
        <f t="shared" si="86"/>
        <v>0.15</v>
      </c>
      <c r="L1405">
        <f t="shared" si="87"/>
        <v>579948.44999999995</v>
      </c>
    </row>
    <row r="1406" spans="1:12" x14ac:dyDescent="0.25">
      <c r="A1406">
        <v>2405</v>
      </c>
      <c r="B1406" t="s">
        <v>949</v>
      </c>
      <c r="C1406">
        <v>706159</v>
      </c>
      <c r="D1406">
        <v>5.41</v>
      </c>
      <c r="E1406" s="2">
        <v>43793.150138888886</v>
      </c>
      <c r="F1406" t="s">
        <v>12884</v>
      </c>
      <c r="G1406">
        <v>4400997</v>
      </c>
      <c r="H1406" s="6">
        <v>45015.665729108798</v>
      </c>
      <c r="I1406" t="str">
        <f t="shared" si="84"/>
        <v>Long Term</v>
      </c>
      <c r="J1406">
        <f t="shared" si="85"/>
        <v>3694838</v>
      </c>
      <c r="K1406">
        <f t="shared" si="86"/>
        <v>0.1</v>
      </c>
      <c r="L1406">
        <f t="shared" si="87"/>
        <v>369483.80000000005</v>
      </c>
    </row>
    <row r="1407" spans="1:12" x14ac:dyDescent="0.25">
      <c r="A1407">
        <v>2406</v>
      </c>
      <c r="B1407" t="s">
        <v>991</v>
      </c>
      <c r="C1407">
        <v>460563</v>
      </c>
      <c r="D1407">
        <v>5.2</v>
      </c>
      <c r="E1407" s="2">
        <v>44379.702048611107</v>
      </c>
      <c r="F1407" t="s">
        <v>12886</v>
      </c>
      <c r="G1407">
        <v>4777325</v>
      </c>
      <c r="H1407" s="6">
        <v>45015.665729108798</v>
      </c>
      <c r="I1407" t="str">
        <f t="shared" si="84"/>
        <v>Long Term</v>
      </c>
      <c r="J1407">
        <f t="shared" si="85"/>
        <v>4316762</v>
      </c>
      <c r="K1407">
        <f t="shared" si="86"/>
        <v>0.1</v>
      </c>
      <c r="L1407">
        <f t="shared" si="87"/>
        <v>431676.2</v>
      </c>
    </row>
    <row r="1408" spans="1:12" x14ac:dyDescent="0.25">
      <c r="A1408">
        <v>2407</v>
      </c>
      <c r="B1408" t="s">
        <v>1341</v>
      </c>
      <c r="C1408">
        <v>570330</v>
      </c>
      <c r="D1408">
        <v>5.33</v>
      </c>
      <c r="E1408" s="2">
        <v>43616.336331018523</v>
      </c>
      <c r="F1408" t="s">
        <v>12888</v>
      </c>
      <c r="G1408">
        <v>3903361</v>
      </c>
      <c r="H1408" s="6">
        <v>45015.665729108798</v>
      </c>
      <c r="I1408" t="str">
        <f t="shared" si="84"/>
        <v>Long Term</v>
      </c>
      <c r="J1408">
        <f t="shared" si="85"/>
        <v>3333031</v>
      </c>
      <c r="K1408">
        <f t="shared" si="86"/>
        <v>0.1</v>
      </c>
      <c r="L1408">
        <f t="shared" si="87"/>
        <v>333303.10000000003</v>
      </c>
    </row>
    <row r="1409" spans="1:12" x14ac:dyDescent="0.25">
      <c r="A1409">
        <v>2408</v>
      </c>
      <c r="B1409" t="s">
        <v>2493</v>
      </c>
      <c r="C1409">
        <v>256826</v>
      </c>
      <c r="D1409">
        <v>6.34</v>
      </c>
      <c r="E1409" s="2">
        <v>43414.002430555563</v>
      </c>
      <c r="F1409" t="s">
        <v>12886</v>
      </c>
      <c r="G1409">
        <v>6009427</v>
      </c>
      <c r="H1409" s="6">
        <v>45015.665729108798</v>
      </c>
      <c r="I1409" t="str">
        <f t="shared" si="84"/>
        <v>Long Term</v>
      </c>
      <c r="J1409">
        <f t="shared" si="85"/>
        <v>5752601</v>
      </c>
      <c r="K1409">
        <f t="shared" si="86"/>
        <v>0.1</v>
      </c>
      <c r="L1409">
        <f t="shared" si="87"/>
        <v>575260.1</v>
      </c>
    </row>
    <row r="1410" spans="1:12" x14ac:dyDescent="0.25">
      <c r="A1410">
        <v>2409</v>
      </c>
      <c r="B1410" t="s">
        <v>615</v>
      </c>
      <c r="C1410">
        <v>174782</v>
      </c>
      <c r="D1410">
        <v>7.11</v>
      </c>
      <c r="E1410" s="2">
        <v>44669.334074074082</v>
      </c>
      <c r="F1410" t="s">
        <v>12886</v>
      </c>
      <c r="G1410">
        <v>5756466</v>
      </c>
      <c r="H1410" s="6">
        <v>45015.665729108798</v>
      </c>
      <c r="I1410" t="str">
        <f t="shared" si="84"/>
        <v>Short Term</v>
      </c>
      <c r="J1410">
        <f t="shared" si="85"/>
        <v>5581684</v>
      </c>
      <c r="K1410">
        <f t="shared" si="86"/>
        <v>0.15</v>
      </c>
      <c r="L1410">
        <f t="shared" si="87"/>
        <v>837252.6</v>
      </c>
    </row>
    <row r="1411" spans="1:12" x14ac:dyDescent="0.25">
      <c r="A1411">
        <v>2410</v>
      </c>
      <c r="B1411" t="s">
        <v>367</v>
      </c>
      <c r="C1411">
        <v>59875</v>
      </c>
      <c r="D1411">
        <v>7.58</v>
      </c>
      <c r="E1411" s="2">
        <v>43753.954074074078</v>
      </c>
      <c r="F1411" t="s">
        <v>12888</v>
      </c>
      <c r="G1411">
        <v>5377060</v>
      </c>
      <c r="H1411" s="6">
        <v>45015.665729108798</v>
      </c>
      <c r="I1411" t="str">
        <f t="shared" ref="I1411:I1474" si="88">IF((H1411-E1411)&lt;=365,"Short Term","Long Term")</f>
        <v>Long Term</v>
      </c>
      <c r="J1411">
        <f t="shared" ref="J1411:J1474" si="89">G1411-C1411</f>
        <v>5317185</v>
      </c>
      <c r="K1411">
        <f t="shared" ref="K1411:K1474" si="90">IF(I1411="short Term",15%,IF(I1411="Long Term",IF(J1411&gt;100000,10%,0),0))</f>
        <v>0.1</v>
      </c>
      <c r="L1411">
        <f t="shared" ref="L1411:L1474" si="91">J1411*K1411</f>
        <v>531718.5</v>
      </c>
    </row>
    <row r="1412" spans="1:12" x14ac:dyDescent="0.25">
      <c r="A1412">
        <v>2411</v>
      </c>
      <c r="B1412" t="s">
        <v>782</v>
      </c>
      <c r="C1412">
        <v>457499</v>
      </c>
      <c r="D1412">
        <v>7.4</v>
      </c>
      <c r="E1412" s="2">
        <v>44767.566921296297</v>
      </c>
      <c r="F1412" t="s">
        <v>12886</v>
      </c>
      <c r="G1412">
        <v>6101870</v>
      </c>
      <c r="H1412" s="6">
        <v>45015.665729108798</v>
      </c>
      <c r="I1412" t="str">
        <f t="shared" si="88"/>
        <v>Short Term</v>
      </c>
      <c r="J1412">
        <f t="shared" si="89"/>
        <v>5644371</v>
      </c>
      <c r="K1412">
        <f t="shared" si="90"/>
        <v>0.15</v>
      </c>
      <c r="L1412">
        <f t="shared" si="91"/>
        <v>846655.65</v>
      </c>
    </row>
    <row r="1413" spans="1:12" x14ac:dyDescent="0.25">
      <c r="A1413">
        <v>2412</v>
      </c>
      <c r="B1413" t="s">
        <v>530</v>
      </c>
      <c r="C1413">
        <v>808091</v>
      </c>
      <c r="D1413">
        <v>5.93</v>
      </c>
      <c r="E1413" s="2">
        <v>44304.920613425929</v>
      </c>
      <c r="F1413" t="s">
        <v>12886</v>
      </c>
      <c r="G1413">
        <v>8385073</v>
      </c>
      <c r="H1413" s="6">
        <v>45015.665729108798</v>
      </c>
      <c r="I1413" t="str">
        <f t="shared" si="88"/>
        <v>Long Term</v>
      </c>
      <c r="J1413">
        <f t="shared" si="89"/>
        <v>7576982</v>
      </c>
      <c r="K1413">
        <f t="shared" si="90"/>
        <v>0.1</v>
      </c>
      <c r="L1413">
        <f t="shared" si="91"/>
        <v>757698.20000000007</v>
      </c>
    </row>
    <row r="1414" spans="1:12" x14ac:dyDescent="0.25">
      <c r="A1414">
        <v>2413</v>
      </c>
      <c r="B1414" t="s">
        <v>59</v>
      </c>
      <c r="C1414">
        <v>889645</v>
      </c>
      <c r="D1414">
        <v>8.7200000000000006</v>
      </c>
      <c r="E1414" s="2">
        <v>44949.240208333344</v>
      </c>
      <c r="F1414" t="s">
        <v>12887</v>
      </c>
      <c r="G1414">
        <v>1609270</v>
      </c>
      <c r="H1414" s="6">
        <v>45015.665729108798</v>
      </c>
      <c r="I1414" t="str">
        <f t="shared" si="88"/>
        <v>Short Term</v>
      </c>
      <c r="J1414">
        <f t="shared" si="89"/>
        <v>719625</v>
      </c>
      <c r="K1414">
        <f t="shared" si="90"/>
        <v>0.15</v>
      </c>
      <c r="L1414">
        <f t="shared" si="91"/>
        <v>107943.75</v>
      </c>
    </row>
    <row r="1415" spans="1:12" x14ac:dyDescent="0.25">
      <c r="A1415">
        <v>2414</v>
      </c>
      <c r="B1415" t="s">
        <v>546</v>
      </c>
      <c r="C1415">
        <v>765614</v>
      </c>
      <c r="D1415">
        <v>8</v>
      </c>
      <c r="E1415" s="2">
        <v>44087.418321759258</v>
      </c>
      <c r="F1415" t="s">
        <v>12883</v>
      </c>
      <c r="G1415">
        <v>8027337</v>
      </c>
      <c r="H1415" s="6">
        <v>45015.665729108798</v>
      </c>
      <c r="I1415" t="str">
        <f t="shared" si="88"/>
        <v>Long Term</v>
      </c>
      <c r="J1415">
        <f t="shared" si="89"/>
        <v>7261723</v>
      </c>
      <c r="K1415">
        <f t="shared" si="90"/>
        <v>0.1</v>
      </c>
      <c r="L1415">
        <f t="shared" si="91"/>
        <v>726172.3</v>
      </c>
    </row>
    <row r="1416" spans="1:12" x14ac:dyDescent="0.25">
      <c r="A1416">
        <v>2415</v>
      </c>
      <c r="B1416" t="s">
        <v>411</v>
      </c>
      <c r="C1416">
        <v>250586</v>
      </c>
      <c r="D1416">
        <v>6.12</v>
      </c>
      <c r="E1416" s="2">
        <v>43704.345937500002</v>
      </c>
      <c r="F1416" t="s">
        <v>12888</v>
      </c>
      <c r="G1416">
        <v>9047465</v>
      </c>
      <c r="H1416" s="6">
        <v>45015.665729108798</v>
      </c>
      <c r="I1416" t="str">
        <f t="shared" si="88"/>
        <v>Long Term</v>
      </c>
      <c r="J1416">
        <f t="shared" si="89"/>
        <v>8796879</v>
      </c>
      <c r="K1416">
        <f t="shared" si="90"/>
        <v>0.1</v>
      </c>
      <c r="L1416">
        <f t="shared" si="91"/>
        <v>879687.9</v>
      </c>
    </row>
    <row r="1417" spans="1:12" x14ac:dyDescent="0.25">
      <c r="A1417">
        <v>2416</v>
      </c>
      <c r="B1417" t="s">
        <v>273</v>
      </c>
      <c r="C1417">
        <v>718605</v>
      </c>
      <c r="D1417">
        <v>8.99</v>
      </c>
      <c r="E1417" s="2">
        <v>43589.969131944446</v>
      </c>
      <c r="F1417" t="s">
        <v>12888</v>
      </c>
      <c r="G1417">
        <v>9040642</v>
      </c>
      <c r="H1417" s="6">
        <v>45015.665729108798</v>
      </c>
      <c r="I1417" t="str">
        <f t="shared" si="88"/>
        <v>Long Term</v>
      </c>
      <c r="J1417">
        <f t="shared" si="89"/>
        <v>8322037</v>
      </c>
      <c r="K1417">
        <f t="shared" si="90"/>
        <v>0.1</v>
      </c>
      <c r="L1417">
        <f t="shared" si="91"/>
        <v>832203.70000000007</v>
      </c>
    </row>
    <row r="1418" spans="1:12" x14ac:dyDescent="0.25">
      <c r="A1418">
        <v>2417</v>
      </c>
      <c r="B1418" t="s">
        <v>1296</v>
      </c>
      <c r="C1418">
        <v>49020</v>
      </c>
      <c r="D1418">
        <v>6.74</v>
      </c>
      <c r="E1418" s="2">
        <v>44733.01152777778</v>
      </c>
      <c r="F1418" t="s">
        <v>12886</v>
      </c>
      <c r="G1418">
        <v>7474225</v>
      </c>
      <c r="H1418" s="6">
        <v>45015.665729108798</v>
      </c>
      <c r="I1418" t="str">
        <f t="shared" si="88"/>
        <v>Short Term</v>
      </c>
      <c r="J1418">
        <f t="shared" si="89"/>
        <v>7425205</v>
      </c>
      <c r="K1418">
        <f t="shared" si="90"/>
        <v>0.15</v>
      </c>
      <c r="L1418">
        <f t="shared" si="91"/>
        <v>1113780.75</v>
      </c>
    </row>
    <row r="1419" spans="1:12" x14ac:dyDescent="0.25">
      <c r="A1419">
        <v>2418</v>
      </c>
      <c r="B1419" t="s">
        <v>1729</v>
      </c>
      <c r="C1419">
        <v>240268</v>
      </c>
      <c r="D1419">
        <v>5</v>
      </c>
      <c r="E1419" s="2">
        <v>43487.78979166667</v>
      </c>
      <c r="F1419" t="s">
        <v>12886</v>
      </c>
      <c r="G1419">
        <v>445266</v>
      </c>
      <c r="H1419" s="6">
        <v>45015.665729108798</v>
      </c>
      <c r="I1419" t="str">
        <f t="shared" si="88"/>
        <v>Long Term</v>
      </c>
      <c r="J1419">
        <f t="shared" si="89"/>
        <v>204998</v>
      </c>
      <c r="K1419">
        <f t="shared" si="90"/>
        <v>0.1</v>
      </c>
      <c r="L1419">
        <f t="shared" si="91"/>
        <v>20499.800000000003</v>
      </c>
    </row>
    <row r="1420" spans="1:12" x14ac:dyDescent="0.25">
      <c r="A1420">
        <v>2419</v>
      </c>
      <c r="B1420" t="s">
        <v>711</v>
      </c>
      <c r="C1420">
        <v>350296</v>
      </c>
      <c r="D1420">
        <v>7.9</v>
      </c>
      <c r="E1420" s="2">
        <v>44539.877986111111</v>
      </c>
      <c r="F1420" t="s">
        <v>12887</v>
      </c>
      <c r="G1420">
        <v>1324957</v>
      </c>
      <c r="H1420" s="6">
        <v>45015.665729108798</v>
      </c>
      <c r="I1420" t="str">
        <f t="shared" si="88"/>
        <v>Long Term</v>
      </c>
      <c r="J1420">
        <f t="shared" si="89"/>
        <v>974661</v>
      </c>
      <c r="K1420">
        <f t="shared" si="90"/>
        <v>0.1</v>
      </c>
      <c r="L1420">
        <f t="shared" si="91"/>
        <v>97466.1</v>
      </c>
    </row>
    <row r="1421" spans="1:12" x14ac:dyDescent="0.25">
      <c r="A1421">
        <v>2420</v>
      </c>
      <c r="B1421" t="s">
        <v>183</v>
      </c>
      <c r="C1421">
        <v>33273</v>
      </c>
      <c r="D1421">
        <v>6.72</v>
      </c>
      <c r="E1421" s="2">
        <v>44858.420393518521</v>
      </c>
      <c r="F1421" t="s">
        <v>12887</v>
      </c>
      <c r="G1421">
        <v>9500232</v>
      </c>
      <c r="H1421" s="6">
        <v>45015.665729108798</v>
      </c>
      <c r="I1421" t="str">
        <f t="shared" si="88"/>
        <v>Short Term</v>
      </c>
      <c r="J1421">
        <f t="shared" si="89"/>
        <v>9466959</v>
      </c>
      <c r="K1421">
        <f t="shared" si="90"/>
        <v>0.15</v>
      </c>
      <c r="L1421">
        <f t="shared" si="91"/>
        <v>1420043.8499999999</v>
      </c>
    </row>
    <row r="1422" spans="1:12" x14ac:dyDescent="0.25">
      <c r="A1422">
        <v>2421</v>
      </c>
      <c r="B1422" t="s">
        <v>864</v>
      </c>
      <c r="C1422">
        <v>26112</v>
      </c>
      <c r="D1422">
        <v>5.9</v>
      </c>
      <c r="E1422" s="2">
        <v>43853.0627662037</v>
      </c>
      <c r="F1422" t="s">
        <v>12884</v>
      </c>
      <c r="G1422">
        <v>4507686</v>
      </c>
      <c r="H1422" s="6">
        <v>45015.665729108798</v>
      </c>
      <c r="I1422" t="str">
        <f t="shared" si="88"/>
        <v>Long Term</v>
      </c>
      <c r="J1422">
        <f t="shared" si="89"/>
        <v>4481574</v>
      </c>
      <c r="K1422">
        <f t="shared" si="90"/>
        <v>0.1</v>
      </c>
      <c r="L1422">
        <f t="shared" si="91"/>
        <v>448157.4</v>
      </c>
    </row>
    <row r="1423" spans="1:12" x14ac:dyDescent="0.25">
      <c r="A1423">
        <v>2422</v>
      </c>
      <c r="B1423" t="s">
        <v>884</v>
      </c>
      <c r="C1423">
        <v>864857</v>
      </c>
      <c r="D1423">
        <v>8.86</v>
      </c>
      <c r="E1423" s="2">
        <v>44448.246608796297</v>
      </c>
      <c r="F1423" t="s">
        <v>12884</v>
      </c>
      <c r="G1423">
        <v>7619451</v>
      </c>
      <c r="H1423" s="6">
        <v>45015.665729108798</v>
      </c>
      <c r="I1423" t="str">
        <f t="shared" si="88"/>
        <v>Long Term</v>
      </c>
      <c r="J1423">
        <f t="shared" si="89"/>
        <v>6754594</v>
      </c>
      <c r="K1423">
        <f t="shared" si="90"/>
        <v>0.1</v>
      </c>
      <c r="L1423">
        <f t="shared" si="91"/>
        <v>675459.4</v>
      </c>
    </row>
    <row r="1424" spans="1:12" x14ac:dyDescent="0.25">
      <c r="A1424">
        <v>2423</v>
      </c>
      <c r="B1424" t="s">
        <v>663</v>
      </c>
      <c r="C1424">
        <v>810908</v>
      </c>
      <c r="D1424">
        <v>8.9499999999999993</v>
      </c>
      <c r="E1424" s="2">
        <v>43840.352662037039</v>
      </c>
      <c r="F1424" t="s">
        <v>12888</v>
      </c>
      <c r="G1424">
        <v>7726756</v>
      </c>
      <c r="H1424" s="6">
        <v>45015.665729108798</v>
      </c>
      <c r="I1424" t="str">
        <f t="shared" si="88"/>
        <v>Long Term</v>
      </c>
      <c r="J1424">
        <f t="shared" si="89"/>
        <v>6915848</v>
      </c>
      <c r="K1424">
        <f t="shared" si="90"/>
        <v>0.1</v>
      </c>
      <c r="L1424">
        <f t="shared" si="91"/>
        <v>691584.8</v>
      </c>
    </row>
    <row r="1425" spans="1:12" x14ac:dyDescent="0.25">
      <c r="A1425">
        <v>2424</v>
      </c>
      <c r="B1425" t="s">
        <v>1205</v>
      </c>
      <c r="C1425">
        <v>954115</v>
      </c>
      <c r="D1425">
        <v>5.28</v>
      </c>
      <c r="E1425" s="2">
        <v>43959.747766203713</v>
      </c>
      <c r="F1425" t="s">
        <v>12888</v>
      </c>
      <c r="G1425">
        <v>9624611</v>
      </c>
      <c r="H1425" s="6">
        <v>45015.665729108798</v>
      </c>
      <c r="I1425" t="str">
        <f t="shared" si="88"/>
        <v>Long Term</v>
      </c>
      <c r="J1425">
        <f t="shared" si="89"/>
        <v>8670496</v>
      </c>
      <c r="K1425">
        <f t="shared" si="90"/>
        <v>0.1</v>
      </c>
      <c r="L1425">
        <f t="shared" si="91"/>
        <v>867049.60000000009</v>
      </c>
    </row>
    <row r="1426" spans="1:12" x14ac:dyDescent="0.25">
      <c r="A1426">
        <v>2425</v>
      </c>
      <c r="B1426" t="s">
        <v>1178</v>
      </c>
      <c r="C1426">
        <v>989514</v>
      </c>
      <c r="D1426">
        <v>5.49</v>
      </c>
      <c r="E1426" s="2">
        <v>44301.466597222221</v>
      </c>
      <c r="F1426" t="s">
        <v>12888</v>
      </c>
      <c r="G1426">
        <v>1067435</v>
      </c>
      <c r="H1426" s="6">
        <v>45015.665729108798</v>
      </c>
      <c r="I1426" t="str">
        <f t="shared" si="88"/>
        <v>Long Term</v>
      </c>
      <c r="J1426">
        <f t="shared" si="89"/>
        <v>77921</v>
      </c>
      <c r="K1426">
        <f t="shared" si="90"/>
        <v>0</v>
      </c>
      <c r="L1426">
        <f t="shared" si="91"/>
        <v>0</v>
      </c>
    </row>
    <row r="1427" spans="1:12" x14ac:dyDescent="0.25">
      <c r="A1427">
        <v>2426</v>
      </c>
      <c r="B1427" t="s">
        <v>632</v>
      </c>
      <c r="C1427">
        <v>105668</v>
      </c>
      <c r="D1427">
        <v>7.35</v>
      </c>
      <c r="E1427" s="2">
        <v>44456.830520833333</v>
      </c>
      <c r="F1427" t="s">
        <v>12883</v>
      </c>
      <c r="G1427">
        <v>7707677</v>
      </c>
      <c r="H1427" s="6">
        <v>45015.665729108798</v>
      </c>
      <c r="I1427" t="str">
        <f t="shared" si="88"/>
        <v>Long Term</v>
      </c>
      <c r="J1427">
        <f t="shared" si="89"/>
        <v>7602009</v>
      </c>
      <c r="K1427">
        <f t="shared" si="90"/>
        <v>0.1</v>
      </c>
      <c r="L1427">
        <f t="shared" si="91"/>
        <v>760200.9</v>
      </c>
    </row>
    <row r="1428" spans="1:12" x14ac:dyDescent="0.25">
      <c r="A1428">
        <v>2427</v>
      </c>
      <c r="B1428" t="s">
        <v>834</v>
      </c>
      <c r="C1428">
        <v>641845</v>
      </c>
      <c r="D1428">
        <v>8.5399999999999991</v>
      </c>
      <c r="E1428" s="2">
        <v>43972.578090277777</v>
      </c>
      <c r="F1428" t="s">
        <v>12886</v>
      </c>
      <c r="G1428">
        <v>685780</v>
      </c>
      <c r="H1428" s="6">
        <v>45015.665729108798</v>
      </c>
      <c r="I1428" t="str">
        <f t="shared" si="88"/>
        <v>Long Term</v>
      </c>
      <c r="J1428">
        <f t="shared" si="89"/>
        <v>43935</v>
      </c>
      <c r="K1428">
        <f t="shared" si="90"/>
        <v>0</v>
      </c>
      <c r="L1428">
        <f t="shared" si="91"/>
        <v>0</v>
      </c>
    </row>
    <row r="1429" spans="1:12" x14ac:dyDescent="0.25">
      <c r="A1429">
        <v>2428</v>
      </c>
      <c r="B1429" t="s">
        <v>1047</v>
      </c>
      <c r="C1429">
        <v>869389</v>
      </c>
      <c r="D1429">
        <v>6.58</v>
      </c>
      <c r="E1429" s="2">
        <v>45002.161122685182</v>
      </c>
      <c r="F1429" t="s">
        <v>12886</v>
      </c>
      <c r="G1429">
        <v>8054140</v>
      </c>
      <c r="H1429" s="6">
        <v>45015.665729108798</v>
      </c>
      <c r="I1429" t="str">
        <f t="shared" si="88"/>
        <v>Short Term</v>
      </c>
      <c r="J1429">
        <f t="shared" si="89"/>
        <v>7184751</v>
      </c>
      <c r="K1429">
        <f t="shared" si="90"/>
        <v>0.15</v>
      </c>
      <c r="L1429">
        <f t="shared" si="91"/>
        <v>1077712.6499999999</v>
      </c>
    </row>
    <row r="1430" spans="1:12" x14ac:dyDescent="0.25">
      <c r="A1430">
        <v>2429</v>
      </c>
      <c r="B1430" t="s">
        <v>184</v>
      </c>
      <c r="C1430">
        <v>819566</v>
      </c>
      <c r="D1430">
        <v>7.76</v>
      </c>
      <c r="E1430" s="2">
        <v>44078.513460648152</v>
      </c>
      <c r="F1430" t="s">
        <v>12884</v>
      </c>
      <c r="G1430">
        <v>3831781</v>
      </c>
      <c r="H1430" s="6">
        <v>45015.665729108798</v>
      </c>
      <c r="I1430" t="str">
        <f t="shared" si="88"/>
        <v>Long Term</v>
      </c>
      <c r="J1430">
        <f t="shared" si="89"/>
        <v>3012215</v>
      </c>
      <c r="K1430">
        <f t="shared" si="90"/>
        <v>0.1</v>
      </c>
      <c r="L1430">
        <f t="shared" si="91"/>
        <v>301221.5</v>
      </c>
    </row>
    <row r="1431" spans="1:12" x14ac:dyDescent="0.25">
      <c r="A1431">
        <v>2430</v>
      </c>
      <c r="B1431" t="s">
        <v>792</v>
      </c>
      <c r="C1431">
        <v>456249</v>
      </c>
      <c r="D1431">
        <v>8.1300000000000008</v>
      </c>
      <c r="E1431" s="2">
        <v>44278.12164351852</v>
      </c>
      <c r="F1431" t="s">
        <v>12885</v>
      </c>
      <c r="G1431">
        <v>3144782</v>
      </c>
      <c r="H1431" s="6">
        <v>45015.665729108798</v>
      </c>
      <c r="I1431" t="str">
        <f t="shared" si="88"/>
        <v>Long Term</v>
      </c>
      <c r="J1431">
        <f t="shared" si="89"/>
        <v>2688533</v>
      </c>
      <c r="K1431">
        <f t="shared" si="90"/>
        <v>0.1</v>
      </c>
      <c r="L1431">
        <f t="shared" si="91"/>
        <v>268853.3</v>
      </c>
    </row>
    <row r="1432" spans="1:12" x14ac:dyDescent="0.25">
      <c r="A1432">
        <v>2431</v>
      </c>
      <c r="B1432" t="s">
        <v>1090</v>
      </c>
      <c r="C1432">
        <v>218230</v>
      </c>
      <c r="D1432">
        <v>6.8</v>
      </c>
      <c r="E1432" s="2">
        <v>44412.855254629627</v>
      </c>
      <c r="F1432" t="s">
        <v>12887</v>
      </c>
      <c r="G1432">
        <v>2826792</v>
      </c>
      <c r="H1432" s="6">
        <v>45015.665729108798</v>
      </c>
      <c r="I1432" t="str">
        <f t="shared" si="88"/>
        <v>Long Term</v>
      </c>
      <c r="J1432">
        <f t="shared" si="89"/>
        <v>2608562</v>
      </c>
      <c r="K1432">
        <f t="shared" si="90"/>
        <v>0.1</v>
      </c>
      <c r="L1432">
        <f t="shared" si="91"/>
        <v>260856.2</v>
      </c>
    </row>
    <row r="1433" spans="1:12" x14ac:dyDescent="0.25">
      <c r="A1433">
        <v>2432</v>
      </c>
      <c r="B1433" t="s">
        <v>229</v>
      </c>
      <c r="C1433">
        <v>853994</v>
      </c>
      <c r="D1433">
        <v>6.11</v>
      </c>
      <c r="E1433" s="2">
        <v>43658.857037037043</v>
      </c>
      <c r="F1433" t="s">
        <v>12883</v>
      </c>
      <c r="G1433">
        <v>854034</v>
      </c>
      <c r="H1433" s="6">
        <v>45015.665729108798</v>
      </c>
      <c r="I1433" t="str">
        <f t="shared" si="88"/>
        <v>Long Term</v>
      </c>
      <c r="J1433">
        <f t="shared" si="89"/>
        <v>40</v>
      </c>
      <c r="K1433">
        <f t="shared" si="90"/>
        <v>0</v>
      </c>
      <c r="L1433">
        <f t="shared" si="91"/>
        <v>0</v>
      </c>
    </row>
    <row r="1434" spans="1:12" x14ac:dyDescent="0.25">
      <c r="A1434">
        <v>2433</v>
      </c>
      <c r="B1434" t="s">
        <v>1191</v>
      </c>
      <c r="C1434">
        <v>784880</v>
      </c>
      <c r="D1434">
        <v>7.53</v>
      </c>
      <c r="E1434" s="2">
        <v>44298.988541666673</v>
      </c>
      <c r="F1434" t="s">
        <v>12884</v>
      </c>
      <c r="G1434">
        <v>9831113</v>
      </c>
      <c r="H1434" s="6">
        <v>45015.665729108798</v>
      </c>
      <c r="I1434" t="str">
        <f t="shared" si="88"/>
        <v>Long Term</v>
      </c>
      <c r="J1434">
        <f t="shared" si="89"/>
        <v>9046233</v>
      </c>
      <c r="K1434">
        <f t="shared" si="90"/>
        <v>0.1</v>
      </c>
      <c r="L1434">
        <f t="shared" si="91"/>
        <v>904623.3</v>
      </c>
    </row>
    <row r="1435" spans="1:12" x14ac:dyDescent="0.25">
      <c r="A1435">
        <v>2434</v>
      </c>
      <c r="B1435" t="s">
        <v>229</v>
      </c>
      <c r="C1435">
        <v>304119</v>
      </c>
      <c r="D1435">
        <v>7.94</v>
      </c>
      <c r="E1435" s="2">
        <v>44238.098738425928</v>
      </c>
      <c r="F1435" t="s">
        <v>12884</v>
      </c>
      <c r="G1435">
        <v>6908145</v>
      </c>
      <c r="H1435" s="6">
        <v>45015.665729108798</v>
      </c>
      <c r="I1435" t="str">
        <f t="shared" si="88"/>
        <v>Long Term</v>
      </c>
      <c r="J1435">
        <f t="shared" si="89"/>
        <v>6604026</v>
      </c>
      <c r="K1435">
        <f t="shared" si="90"/>
        <v>0.1</v>
      </c>
      <c r="L1435">
        <f t="shared" si="91"/>
        <v>660402.60000000009</v>
      </c>
    </row>
    <row r="1436" spans="1:12" x14ac:dyDescent="0.25">
      <c r="A1436">
        <v>2435</v>
      </c>
      <c r="B1436" t="s">
        <v>1110</v>
      </c>
      <c r="C1436">
        <v>673998</v>
      </c>
      <c r="D1436">
        <v>5.4</v>
      </c>
      <c r="E1436" s="2">
        <v>43654.072256944448</v>
      </c>
      <c r="F1436" t="s">
        <v>12888</v>
      </c>
      <c r="G1436">
        <v>7980810</v>
      </c>
      <c r="H1436" s="6">
        <v>45015.665729108798</v>
      </c>
      <c r="I1436" t="str">
        <f t="shared" si="88"/>
        <v>Long Term</v>
      </c>
      <c r="J1436">
        <f t="shared" si="89"/>
        <v>7306812</v>
      </c>
      <c r="K1436">
        <f t="shared" si="90"/>
        <v>0.1</v>
      </c>
      <c r="L1436">
        <f t="shared" si="91"/>
        <v>730681.20000000007</v>
      </c>
    </row>
    <row r="1437" spans="1:12" x14ac:dyDescent="0.25">
      <c r="A1437">
        <v>2436</v>
      </c>
      <c r="B1437" t="s">
        <v>51</v>
      </c>
      <c r="C1437">
        <v>719560</v>
      </c>
      <c r="D1437">
        <v>8.8000000000000007</v>
      </c>
      <c r="E1437" s="2">
        <v>44603.556134259263</v>
      </c>
      <c r="F1437" t="s">
        <v>12888</v>
      </c>
      <c r="G1437">
        <v>6356962</v>
      </c>
      <c r="H1437" s="6">
        <v>45015.665729108798</v>
      </c>
      <c r="I1437" t="str">
        <f t="shared" si="88"/>
        <v>Long Term</v>
      </c>
      <c r="J1437">
        <f t="shared" si="89"/>
        <v>5637402</v>
      </c>
      <c r="K1437">
        <f t="shared" si="90"/>
        <v>0.1</v>
      </c>
      <c r="L1437">
        <f t="shared" si="91"/>
        <v>563740.20000000007</v>
      </c>
    </row>
    <row r="1438" spans="1:12" x14ac:dyDescent="0.25">
      <c r="A1438">
        <v>2437</v>
      </c>
      <c r="B1438" t="s">
        <v>970</v>
      </c>
      <c r="C1438">
        <v>865355</v>
      </c>
      <c r="D1438">
        <v>5.8</v>
      </c>
      <c r="E1438" s="2">
        <v>44566.845509259263</v>
      </c>
      <c r="F1438" t="s">
        <v>12885</v>
      </c>
      <c r="G1438">
        <v>4576301</v>
      </c>
      <c r="H1438" s="6">
        <v>45015.665729108798</v>
      </c>
      <c r="I1438" t="str">
        <f t="shared" si="88"/>
        <v>Long Term</v>
      </c>
      <c r="J1438">
        <f t="shared" si="89"/>
        <v>3710946</v>
      </c>
      <c r="K1438">
        <f t="shared" si="90"/>
        <v>0.1</v>
      </c>
      <c r="L1438">
        <f t="shared" si="91"/>
        <v>371094.60000000003</v>
      </c>
    </row>
    <row r="1439" spans="1:12" x14ac:dyDescent="0.25">
      <c r="A1439">
        <v>2438</v>
      </c>
      <c r="B1439" t="s">
        <v>592</v>
      </c>
      <c r="C1439">
        <v>573619</v>
      </c>
      <c r="D1439">
        <v>5.28</v>
      </c>
      <c r="E1439" s="2">
        <v>44856.281597222223</v>
      </c>
      <c r="F1439" t="s">
        <v>12886</v>
      </c>
      <c r="G1439">
        <v>8120811</v>
      </c>
      <c r="H1439" s="6">
        <v>45015.665729108798</v>
      </c>
      <c r="I1439" t="str">
        <f t="shared" si="88"/>
        <v>Short Term</v>
      </c>
      <c r="J1439">
        <f t="shared" si="89"/>
        <v>7547192</v>
      </c>
      <c r="K1439">
        <f t="shared" si="90"/>
        <v>0.15</v>
      </c>
      <c r="L1439">
        <f t="shared" si="91"/>
        <v>1132078.8</v>
      </c>
    </row>
    <row r="1440" spans="1:12" x14ac:dyDescent="0.25">
      <c r="A1440">
        <v>2439</v>
      </c>
      <c r="B1440" t="s">
        <v>1360</v>
      </c>
      <c r="C1440">
        <v>527727</v>
      </c>
      <c r="D1440">
        <v>6.93</v>
      </c>
      <c r="E1440" s="2">
        <v>43886.944340277783</v>
      </c>
      <c r="F1440" t="s">
        <v>12888</v>
      </c>
      <c r="G1440">
        <v>3701303</v>
      </c>
      <c r="H1440" s="6">
        <v>45015.665729108798</v>
      </c>
      <c r="I1440" t="str">
        <f t="shared" si="88"/>
        <v>Long Term</v>
      </c>
      <c r="J1440">
        <f t="shared" si="89"/>
        <v>3173576</v>
      </c>
      <c r="K1440">
        <f t="shared" si="90"/>
        <v>0.1</v>
      </c>
      <c r="L1440">
        <f t="shared" si="91"/>
        <v>317357.60000000003</v>
      </c>
    </row>
    <row r="1441" spans="1:12" x14ac:dyDescent="0.25">
      <c r="A1441">
        <v>2440</v>
      </c>
      <c r="B1441" t="s">
        <v>1128</v>
      </c>
      <c r="C1441">
        <v>392401</v>
      </c>
      <c r="D1441">
        <v>7.21</v>
      </c>
      <c r="E1441" s="2">
        <v>44736.952256944453</v>
      </c>
      <c r="F1441" t="s">
        <v>12885</v>
      </c>
      <c r="G1441">
        <v>4868509</v>
      </c>
      <c r="H1441" s="6">
        <v>45015.665729108798</v>
      </c>
      <c r="I1441" t="str">
        <f t="shared" si="88"/>
        <v>Short Term</v>
      </c>
      <c r="J1441">
        <f t="shared" si="89"/>
        <v>4476108</v>
      </c>
      <c r="K1441">
        <f t="shared" si="90"/>
        <v>0.15</v>
      </c>
      <c r="L1441">
        <f t="shared" si="91"/>
        <v>671416.2</v>
      </c>
    </row>
    <row r="1442" spans="1:12" x14ac:dyDescent="0.25">
      <c r="A1442">
        <v>2441</v>
      </c>
      <c r="B1442" t="s">
        <v>748</v>
      </c>
      <c r="C1442">
        <v>730722</v>
      </c>
      <c r="D1442">
        <v>8.5399999999999991</v>
      </c>
      <c r="E1442" s="2">
        <v>44613.456875000003</v>
      </c>
      <c r="F1442" t="s">
        <v>12886</v>
      </c>
      <c r="G1442">
        <v>3009439</v>
      </c>
      <c r="H1442" s="6">
        <v>45015.665729108798</v>
      </c>
      <c r="I1442" t="str">
        <f t="shared" si="88"/>
        <v>Long Term</v>
      </c>
      <c r="J1442">
        <f t="shared" si="89"/>
        <v>2278717</v>
      </c>
      <c r="K1442">
        <f t="shared" si="90"/>
        <v>0.1</v>
      </c>
      <c r="L1442">
        <f t="shared" si="91"/>
        <v>227871.7</v>
      </c>
    </row>
    <row r="1443" spans="1:12" x14ac:dyDescent="0.25">
      <c r="A1443">
        <v>2442</v>
      </c>
      <c r="B1443" t="s">
        <v>400</v>
      </c>
      <c r="C1443">
        <v>934712</v>
      </c>
      <c r="D1443">
        <v>5.76</v>
      </c>
      <c r="E1443" s="2">
        <v>43471.064432870371</v>
      </c>
      <c r="F1443" t="s">
        <v>12885</v>
      </c>
      <c r="G1443">
        <v>972362</v>
      </c>
      <c r="H1443" s="6">
        <v>45015.665729108798</v>
      </c>
      <c r="I1443" t="str">
        <f t="shared" si="88"/>
        <v>Long Term</v>
      </c>
      <c r="J1443">
        <f t="shared" si="89"/>
        <v>37650</v>
      </c>
      <c r="K1443">
        <f t="shared" si="90"/>
        <v>0</v>
      </c>
      <c r="L1443">
        <f t="shared" si="91"/>
        <v>0</v>
      </c>
    </row>
    <row r="1444" spans="1:12" x14ac:dyDescent="0.25">
      <c r="A1444">
        <v>2443</v>
      </c>
      <c r="B1444" t="s">
        <v>191</v>
      </c>
      <c r="C1444">
        <v>173220</v>
      </c>
      <c r="D1444">
        <v>8.35</v>
      </c>
      <c r="E1444" s="2">
        <v>44910.833287037043</v>
      </c>
      <c r="F1444" t="s">
        <v>12883</v>
      </c>
      <c r="G1444">
        <v>2217258</v>
      </c>
      <c r="H1444" s="6">
        <v>45015.665729108798</v>
      </c>
      <c r="I1444" t="str">
        <f t="shared" si="88"/>
        <v>Short Term</v>
      </c>
      <c r="J1444">
        <f t="shared" si="89"/>
        <v>2044038</v>
      </c>
      <c r="K1444">
        <f t="shared" si="90"/>
        <v>0.15</v>
      </c>
      <c r="L1444">
        <f t="shared" si="91"/>
        <v>306605.7</v>
      </c>
    </row>
    <row r="1445" spans="1:12" x14ac:dyDescent="0.25">
      <c r="A1445">
        <v>2444</v>
      </c>
      <c r="B1445" t="s">
        <v>674</v>
      </c>
      <c r="C1445">
        <v>27012</v>
      </c>
      <c r="D1445">
        <v>5.13</v>
      </c>
      <c r="E1445" s="2">
        <v>43732.26425925926</v>
      </c>
      <c r="F1445" t="s">
        <v>12886</v>
      </c>
      <c r="G1445">
        <v>5562585</v>
      </c>
      <c r="H1445" s="6">
        <v>45015.665729108798</v>
      </c>
      <c r="I1445" t="str">
        <f t="shared" si="88"/>
        <v>Long Term</v>
      </c>
      <c r="J1445">
        <f t="shared" si="89"/>
        <v>5535573</v>
      </c>
      <c r="K1445">
        <f t="shared" si="90"/>
        <v>0.1</v>
      </c>
      <c r="L1445">
        <f t="shared" si="91"/>
        <v>553557.30000000005</v>
      </c>
    </row>
    <row r="1446" spans="1:12" x14ac:dyDescent="0.25">
      <c r="A1446">
        <v>2445</v>
      </c>
      <c r="B1446" t="s">
        <v>387</v>
      </c>
      <c r="C1446">
        <v>30324</v>
      </c>
      <c r="D1446">
        <v>5.32</v>
      </c>
      <c r="E1446" s="2">
        <v>44325.166493055563</v>
      </c>
      <c r="F1446" t="s">
        <v>12884</v>
      </c>
      <c r="G1446">
        <v>4468592</v>
      </c>
      <c r="H1446" s="6">
        <v>45015.665729108798</v>
      </c>
      <c r="I1446" t="str">
        <f t="shared" si="88"/>
        <v>Long Term</v>
      </c>
      <c r="J1446">
        <f t="shared" si="89"/>
        <v>4438268</v>
      </c>
      <c r="K1446">
        <f t="shared" si="90"/>
        <v>0.1</v>
      </c>
      <c r="L1446">
        <f t="shared" si="91"/>
        <v>443826.80000000005</v>
      </c>
    </row>
    <row r="1447" spans="1:12" x14ac:dyDescent="0.25">
      <c r="A1447">
        <v>2446</v>
      </c>
      <c r="B1447" t="s">
        <v>292</v>
      </c>
      <c r="C1447">
        <v>160695</v>
      </c>
      <c r="D1447">
        <v>5.96</v>
      </c>
      <c r="E1447" s="2">
        <v>44627.168761574067</v>
      </c>
      <c r="F1447" t="s">
        <v>12887</v>
      </c>
      <c r="G1447">
        <v>7222013</v>
      </c>
      <c r="H1447" s="6">
        <v>45015.665729108798</v>
      </c>
      <c r="I1447" t="str">
        <f t="shared" si="88"/>
        <v>Long Term</v>
      </c>
      <c r="J1447">
        <f t="shared" si="89"/>
        <v>7061318</v>
      </c>
      <c r="K1447">
        <f t="shared" si="90"/>
        <v>0.1</v>
      </c>
      <c r="L1447">
        <f t="shared" si="91"/>
        <v>706131.8</v>
      </c>
    </row>
    <row r="1448" spans="1:12" x14ac:dyDescent="0.25">
      <c r="A1448">
        <v>2447</v>
      </c>
      <c r="B1448" t="s">
        <v>2600</v>
      </c>
      <c r="C1448">
        <v>917982</v>
      </c>
      <c r="D1448">
        <v>8.9600000000000009</v>
      </c>
      <c r="E1448" s="2">
        <v>43710.401319444441</v>
      </c>
      <c r="F1448" t="s">
        <v>12884</v>
      </c>
      <c r="G1448">
        <v>7609757</v>
      </c>
      <c r="H1448" s="6">
        <v>45015.665729108798</v>
      </c>
      <c r="I1448" t="str">
        <f t="shared" si="88"/>
        <v>Long Term</v>
      </c>
      <c r="J1448">
        <f t="shared" si="89"/>
        <v>6691775</v>
      </c>
      <c r="K1448">
        <f t="shared" si="90"/>
        <v>0.1</v>
      </c>
      <c r="L1448">
        <f t="shared" si="91"/>
        <v>669177.5</v>
      </c>
    </row>
    <row r="1449" spans="1:12" x14ac:dyDescent="0.25">
      <c r="A1449">
        <v>2448</v>
      </c>
      <c r="B1449" t="s">
        <v>1184</v>
      </c>
      <c r="C1449">
        <v>925320</v>
      </c>
      <c r="D1449">
        <v>7.29</v>
      </c>
      <c r="E1449" s="2">
        <v>44233.317175925928</v>
      </c>
      <c r="F1449" t="s">
        <v>12885</v>
      </c>
      <c r="G1449">
        <v>2752445</v>
      </c>
      <c r="H1449" s="6">
        <v>45015.665729108798</v>
      </c>
      <c r="I1449" t="str">
        <f t="shared" si="88"/>
        <v>Long Term</v>
      </c>
      <c r="J1449">
        <f t="shared" si="89"/>
        <v>1827125</v>
      </c>
      <c r="K1449">
        <f t="shared" si="90"/>
        <v>0.1</v>
      </c>
      <c r="L1449">
        <f t="shared" si="91"/>
        <v>182712.5</v>
      </c>
    </row>
    <row r="1450" spans="1:12" x14ac:dyDescent="0.25">
      <c r="A1450">
        <v>2449</v>
      </c>
      <c r="B1450" t="s">
        <v>438</v>
      </c>
      <c r="C1450">
        <v>637636</v>
      </c>
      <c r="D1450">
        <v>5.32</v>
      </c>
      <c r="E1450" s="2">
        <v>44512.058425925927</v>
      </c>
      <c r="F1450" t="s">
        <v>12885</v>
      </c>
      <c r="G1450">
        <v>2987260</v>
      </c>
      <c r="H1450" s="6">
        <v>45015.665729108798</v>
      </c>
      <c r="I1450" t="str">
        <f t="shared" si="88"/>
        <v>Long Term</v>
      </c>
      <c r="J1450">
        <f t="shared" si="89"/>
        <v>2349624</v>
      </c>
      <c r="K1450">
        <f t="shared" si="90"/>
        <v>0.1</v>
      </c>
      <c r="L1450">
        <f t="shared" si="91"/>
        <v>234962.40000000002</v>
      </c>
    </row>
    <row r="1451" spans="1:12" x14ac:dyDescent="0.25">
      <c r="A1451">
        <v>2450</v>
      </c>
      <c r="B1451" t="s">
        <v>1329</v>
      </c>
      <c r="C1451">
        <v>256605</v>
      </c>
      <c r="D1451">
        <v>7.44</v>
      </c>
      <c r="E1451" s="2">
        <v>43767.049259259264</v>
      </c>
      <c r="F1451" t="s">
        <v>12883</v>
      </c>
      <c r="G1451">
        <v>4977735</v>
      </c>
      <c r="H1451" s="6">
        <v>45015.665729108798</v>
      </c>
      <c r="I1451" t="str">
        <f t="shared" si="88"/>
        <v>Long Term</v>
      </c>
      <c r="J1451">
        <f t="shared" si="89"/>
        <v>4721130</v>
      </c>
      <c r="K1451">
        <f t="shared" si="90"/>
        <v>0.1</v>
      </c>
      <c r="L1451">
        <f t="shared" si="91"/>
        <v>472113</v>
      </c>
    </row>
    <row r="1452" spans="1:12" x14ac:dyDescent="0.25">
      <c r="A1452">
        <v>2451</v>
      </c>
      <c r="B1452" t="s">
        <v>1239</v>
      </c>
      <c r="C1452">
        <v>455916</v>
      </c>
      <c r="D1452">
        <v>8.64</v>
      </c>
      <c r="E1452" s="2">
        <v>44789.574942129628</v>
      </c>
      <c r="F1452" t="s">
        <v>12883</v>
      </c>
      <c r="G1452">
        <v>8786545</v>
      </c>
      <c r="H1452" s="6">
        <v>45015.665729108798</v>
      </c>
      <c r="I1452" t="str">
        <f t="shared" si="88"/>
        <v>Short Term</v>
      </c>
      <c r="J1452">
        <f t="shared" si="89"/>
        <v>8330629</v>
      </c>
      <c r="K1452">
        <f t="shared" si="90"/>
        <v>0.15</v>
      </c>
      <c r="L1452">
        <f t="shared" si="91"/>
        <v>1249594.3499999999</v>
      </c>
    </row>
    <row r="1453" spans="1:12" x14ac:dyDescent="0.25">
      <c r="A1453">
        <v>2452</v>
      </c>
      <c r="B1453" t="s">
        <v>108</v>
      </c>
      <c r="C1453">
        <v>609950</v>
      </c>
      <c r="D1453">
        <v>7.84</v>
      </c>
      <c r="E1453" s="2">
        <v>44036.776354166657</v>
      </c>
      <c r="F1453" t="s">
        <v>12883</v>
      </c>
      <c r="G1453">
        <v>4727080</v>
      </c>
      <c r="H1453" s="6">
        <v>45015.665729108798</v>
      </c>
      <c r="I1453" t="str">
        <f t="shared" si="88"/>
        <v>Long Term</v>
      </c>
      <c r="J1453">
        <f t="shared" si="89"/>
        <v>4117130</v>
      </c>
      <c r="K1453">
        <f t="shared" si="90"/>
        <v>0.1</v>
      </c>
      <c r="L1453">
        <f t="shared" si="91"/>
        <v>411713</v>
      </c>
    </row>
    <row r="1454" spans="1:12" x14ac:dyDescent="0.25">
      <c r="A1454">
        <v>2453</v>
      </c>
      <c r="B1454" t="s">
        <v>352</v>
      </c>
      <c r="C1454">
        <v>149339</v>
      </c>
      <c r="D1454">
        <v>7.31</v>
      </c>
      <c r="E1454" s="2">
        <v>44385.454629629632</v>
      </c>
      <c r="F1454" t="s">
        <v>12885</v>
      </c>
      <c r="G1454">
        <v>1079606</v>
      </c>
      <c r="H1454" s="6">
        <v>45015.665729108798</v>
      </c>
      <c r="I1454" t="str">
        <f t="shared" si="88"/>
        <v>Long Term</v>
      </c>
      <c r="J1454">
        <f t="shared" si="89"/>
        <v>930267</v>
      </c>
      <c r="K1454">
        <f t="shared" si="90"/>
        <v>0.1</v>
      </c>
      <c r="L1454">
        <f t="shared" si="91"/>
        <v>93026.700000000012</v>
      </c>
    </row>
    <row r="1455" spans="1:12" x14ac:dyDescent="0.25">
      <c r="A1455">
        <v>2454</v>
      </c>
      <c r="B1455" t="s">
        <v>1389</v>
      </c>
      <c r="C1455">
        <v>460962</v>
      </c>
      <c r="D1455">
        <v>8.58</v>
      </c>
      <c r="E1455" s="2">
        <v>44142.07099537037</v>
      </c>
      <c r="F1455" t="s">
        <v>12888</v>
      </c>
      <c r="G1455">
        <v>9442572</v>
      </c>
      <c r="H1455" s="6">
        <v>45015.665729108798</v>
      </c>
      <c r="I1455" t="str">
        <f t="shared" si="88"/>
        <v>Long Term</v>
      </c>
      <c r="J1455">
        <f t="shared" si="89"/>
        <v>8981610</v>
      </c>
      <c r="K1455">
        <f t="shared" si="90"/>
        <v>0.1</v>
      </c>
      <c r="L1455">
        <f t="shared" si="91"/>
        <v>898161</v>
      </c>
    </row>
    <row r="1456" spans="1:12" x14ac:dyDescent="0.25">
      <c r="A1456">
        <v>2455</v>
      </c>
      <c r="B1456" t="s">
        <v>398</v>
      </c>
      <c r="C1456">
        <v>869283</v>
      </c>
      <c r="D1456">
        <v>8.9</v>
      </c>
      <c r="E1456" s="2">
        <v>44739.807187500002</v>
      </c>
      <c r="F1456" t="s">
        <v>12883</v>
      </c>
      <c r="G1456">
        <v>8386158</v>
      </c>
      <c r="H1456" s="6">
        <v>45015.665729108798</v>
      </c>
      <c r="I1456" t="str">
        <f t="shared" si="88"/>
        <v>Short Term</v>
      </c>
      <c r="J1456">
        <f t="shared" si="89"/>
        <v>7516875</v>
      </c>
      <c r="K1456">
        <f t="shared" si="90"/>
        <v>0.15</v>
      </c>
      <c r="L1456">
        <f t="shared" si="91"/>
        <v>1127531.25</v>
      </c>
    </row>
    <row r="1457" spans="1:12" x14ac:dyDescent="0.25">
      <c r="A1457">
        <v>2456</v>
      </c>
      <c r="B1457" t="s">
        <v>210</v>
      </c>
      <c r="C1457">
        <v>522429</v>
      </c>
      <c r="D1457">
        <v>8.9</v>
      </c>
      <c r="E1457" s="2">
        <v>44070.815775462957</v>
      </c>
      <c r="F1457" t="s">
        <v>12887</v>
      </c>
      <c r="G1457">
        <v>8700656</v>
      </c>
      <c r="H1457" s="6">
        <v>45015.665729108798</v>
      </c>
      <c r="I1457" t="str">
        <f t="shared" si="88"/>
        <v>Long Term</v>
      </c>
      <c r="J1457">
        <f t="shared" si="89"/>
        <v>8178227</v>
      </c>
      <c r="K1457">
        <f t="shared" si="90"/>
        <v>0.1</v>
      </c>
      <c r="L1457">
        <f t="shared" si="91"/>
        <v>817822.70000000007</v>
      </c>
    </row>
    <row r="1458" spans="1:12" x14ac:dyDescent="0.25">
      <c r="A1458">
        <v>2457</v>
      </c>
      <c r="B1458" t="s">
        <v>683</v>
      </c>
      <c r="C1458">
        <v>832046</v>
      </c>
      <c r="D1458">
        <v>7.85</v>
      </c>
      <c r="E1458" s="2">
        <v>44759.769629629627</v>
      </c>
      <c r="F1458" t="s">
        <v>12885</v>
      </c>
      <c r="G1458">
        <v>901594</v>
      </c>
      <c r="H1458" s="6">
        <v>45015.665729108798</v>
      </c>
      <c r="I1458" t="str">
        <f t="shared" si="88"/>
        <v>Short Term</v>
      </c>
      <c r="J1458">
        <f t="shared" si="89"/>
        <v>69548</v>
      </c>
      <c r="K1458">
        <f t="shared" si="90"/>
        <v>0.15</v>
      </c>
      <c r="L1458">
        <f t="shared" si="91"/>
        <v>10432.199999999999</v>
      </c>
    </row>
    <row r="1459" spans="1:12" x14ac:dyDescent="0.25">
      <c r="A1459">
        <v>2458</v>
      </c>
      <c r="B1459" t="s">
        <v>1298</v>
      </c>
      <c r="C1459">
        <v>766501</v>
      </c>
      <c r="D1459">
        <v>8.17</v>
      </c>
      <c r="E1459" s="2">
        <v>43406.32708333333</v>
      </c>
      <c r="F1459" t="s">
        <v>12886</v>
      </c>
      <c r="G1459">
        <v>6293251</v>
      </c>
      <c r="H1459" s="6">
        <v>45015.665729108798</v>
      </c>
      <c r="I1459" t="str">
        <f t="shared" si="88"/>
        <v>Long Term</v>
      </c>
      <c r="J1459">
        <f t="shared" si="89"/>
        <v>5526750</v>
      </c>
      <c r="K1459">
        <f t="shared" si="90"/>
        <v>0.1</v>
      </c>
      <c r="L1459">
        <f t="shared" si="91"/>
        <v>552675</v>
      </c>
    </row>
    <row r="1460" spans="1:12" x14ac:dyDescent="0.25">
      <c r="A1460">
        <v>2459</v>
      </c>
      <c r="B1460" t="s">
        <v>971</v>
      </c>
      <c r="C1460">
        <v>379872</v>
      </c>
      <c r="D1460">
        <v>6.8</v>
      </c>
      <c r="E1460" s="2">
        <v>44510.864953703713</v>
      </c>
      <c r="F1460" t="s">
        <v>12887</v>
      </c>
      <c r="G1460">
        <v>8677537</v>
      </c>
      <c r="H1460" s="6">
        <v>45015.665729108798</v>
      </c>
      <c r="I1460" t="str">
        <f t="shared" si="88"/>
        <v>Long Term</v>
      </c>
      <c r="J1460">
        <f t="shared" si="89"/>
        <v>8297665</v>
      </c>
      <c r="K1460">
        <f t="shared" si="90"/>
        <v>0.1</v>
      </c>
      <c r="L1460">
        <f t="shared" si="91"/>
        <v>829766.5</v>
      </c>
    </row>
    <row r="1461" spans="1:12" x14ac:dyDescent="0.25">
      <c r="A1461">
        <v>2460</v>
      </c>
      <c r="B1461" t="s">
        <v>69</v>
      </c>
      <c r="C1461">
        <v>505413</v>
      </c>
      <c r="D1461">
        <v>5.13</v>
      </c>
      <c r="E1461" s="2">
        <v>44120.913402777784</v>
      </c>
      <c r="F1461" t="s">
        <v>12886</v>
      </c>
      <c r="G1461">
        <v>2937909</v>
      </c>
      <c r="H1461" s="6">
        <v>45015.665729108798</v>
      </c>
      <c r="I1461" t="str">
        <f t="shared" si="88"/>
        <v>Long Term</v>
      </c>
      <c r="J1461">
        <f t="shared" si="89"/>
        <v>2432496</v>
      </c>
      <c r="K1461">
        <f t="shared" si="90"/>
        <v>0.1</v>
      </c>
      <c r="L1461">
        <f t="shared" si="91"/>
        <v>243249.6</v>
      </c>
    </row>
    <row r="1462" spans="1:12" x14ac:dyDescent="0.25">
      <c r="A1462">
        <v>2461</v>
      </c>
      <c r="B1462" t="s">
        <v>1305</v>
      </c>
      <c r="C1462">
        <v>640175</v>
      </c>
      <c r="D1462">
        <v>8</v>
      </c>
      <c r="E1462" s="2">
        <v>44621.07309027778</v>
      </c>
      <c r="F1462" t="s">
        <v>12886</v>
      </c>
      <c r="G1462">
        <v>7589984</v>
      </c>
      <c r="H1462" s="6">
        <v>45015.665729108798</v>
      </c>
      <c r="I1462" t="str">
        <f t="shared" si="88"/>
        <v>Long Term</v>
      </c>
      <c r="J1462">
        <f t="shared" si="89"/>
        <v>6949809</v>
      </c>
      <c r="K1462">
        <f t="shared" si="90"/>
        <v>0.1</v>
      </c>
      <c r="L1462">
        <f t="shared" si="91"/>
        <v>694980.9</v>
      </c>
    </row>
    <row r="1463" spans="1:12" x14ac:dyDescent="0.25">
      <c r="A1463">
        <v>2462</v>
      </c>
      <c r="B1463" t="s">
        <v>289</v>
      </c>
      <c r="C1463">
        <v>173457</v>
      </c>
      <c r="D1463">
        <v>8.1</v>
      </c>
      <c r="E1463" s="2">
        <v>44995.886238425926</v>
      </c>
      <c r="F1463" t="s">
        <v>12885</v>
      </c>
      <c r="G1463">
        <v>9865938</v>
      </c>
      <c r="H1463" s="6">
        <v>45015.665729108798</v>
      </c>
      <c r="I1463" t="str">
        <f t="shared" si="88"/>
        <v>Short Term</v>
      </c>
      <c r="J1463">
        <f t="shared" si="89"/>
        <v>9692481</v>
      </c>
      <c r="K1463">
        <f t="shared" si="90"/>
        <v>0.15</v>
      </c>
      <c r="L1463">
        <f t="shared" si="91"/>
        <v>1453872.15</v>
      </c>
    </row>
    <row r="1464" spans="1:12" x14ac:dyDescent="0.25">
      <c r="A1464">
        <v>2463</v>
      </c>
      <c r="B1464" t="s">
        <v>2062</v>
      </c>
      <c r="C1464">
        <v>651298</v>
      </c>
      <c r="D1464">
        <v>7.88</v>
      </c>
      <c r="E1464" s="2">
        <v>44569.131504629629</v>
      </c>
      <c r="F1464" t="s">
        <v>12885</v>
      </c>
      <c r="G1464">
        <v>7096190</v>
      </c>
      <c r="H1464" s="6">
        <v>45015.665729108798</v>
      </c>
      <c r="I1464" t="str">
        <f t="shared" si="88"/>
        <v>Long Term</v>
      </c>
      <c r="J1464">
        <f t="shared" si="89"/>
        <v>6444892</v>
      </c>
      <c r="K1464">
        <f t="shared" si="90"/>
        <v>0.1</v>
      </c>
      <c r="L1464">
        <f t="shared" si="91"/>
        <v>644489.20000000007</v>
      </c>
    </row>
    <row r="1465" spans="1:12" x14ac:dyDescent="0.25">
      <c r="A1465">
        <v>2464</v>
      </c>
      <c r="B1465" t="s">
        <v>1042</v>
      </c>
      <c r="C1465">
        <v>882191</v>
      </c>
      <c r="D1465">
        <v>8.39</v>
      </c>
      <c r="E1465" s="2">
        <v>44243.314814814818</v>
      </c>
      <c r="F1465" t="s">
        <v>12883</v>
      </c>
      <c r="G1465">
        <v>4299246</v>
      </c>
      <c r="H1465" s="6">
        <v>45015.665729108798</v>
      </c>
      <c r="I1465" t="str">
        <f t="shared" si="88"/>
        <v>Long Term</v>
      </c>
      <c r="J1465">
        <f t="shared" si="89"/>
        <v>3417055</v>
      </c>
      <c r="K1465">
        <f t="shared" si="90"/>
        <v>0.1</v>
      </c>
      <c r="L1465">
        <f t="shared" si="91"/>
        <v>341705.5</v>
      </c>
    </row>
    <row r="1466" spans="1:12" x14ac:dyDescent="0.25">
      <c r="A1466">
        <v>2465</v>
      </c>
      <c r="B1466" t="s">
        <v>789</v>
      </c>
      <c r="C1466">
        <v>80029</v>
      </c>
      <c r="D1466">
        <v>5.67</v>
      </c>
      <c r="E1466" s="2">
        <v>43791.906053240738</v>
      </c>
      <c r="F1466" t="s">
        <v>12883</v>
      </c>
      <c r="G1466">
        <v>8240632</v>
      </c>
      <c r="H1466" s="6">
        <v>45015.665729108798</v>
      </c>
      <c r="I1466" t="str">
        <f t="shared" si="88"/>
        <v>Long Term</v>
      </c>
      <c r="J1466">
        <f t="shared" si="89"/>
        <v>8160603</v>
      </c>
      <c r="K1466">
        <f t="shared" si="90"/>
        <v>0.1</v>
      </c>
      <c r="L1466">
        <f t="shared" si="91"/>
        <v>816060.3</v>
      </c>
    </row>
    <row r="1467" spans="1:12" x14ac:dyDescent="0.25">
      <c r="A1467">
        <v>2466</v>
      </c>
      <c r="B1467" t="s">
        <v>129</v>
      </c>
      <c r="C1467">
        <v>446423</v>
      </c>
      <c r="D1467">
        <v>8.18</v>
      </c>
      <c r="E1467" s="2">
        <v>44655.150497685187</v>
      </c>
      <c r="F1467" t="s">
        <v>12886</v>
      </c>
      <c r="G1467">
        <v>8756095</v>
      </c>
      <c r="H1467" s="6">
        <v>45015.665729108798</v>
      </c>
      <c r="I1467" t="str">
        <f t="shared" si="88"/>
        <v>Short Term</v>
      </c>
      <c r="J1467">
        <f t="shared" si="89"/>
        <v>8309672</v>
      </c>
      <c r="K1467">
        <f t="shared" si="90"/>
        <v>0.15</v>
      </c>
      <c r="L1467">
        <f t="shared" si="91"/>
        <v>1246450.8</v>
      </c>
    </row>
    <row r="1468" spans="1:12" x14ac:dyDescent="0.25">
      <c r="A1468">
        <v>2467</v>
      </c>
      <c r="B1468" t="s">
        <v>128</v>
      </c>
      <c r="C1468">
        <v>932425</v>
      </c>
      <c r="D1468">
        <v>6.48</v>
      </c>
      <c r="E1468" s="2">
        <v>43542.250717592593</v>
      </c>
      <c r="F1468" t="s">
        <v>12887</v>
      </c>
      <c r="G1468">
        <v>3833091</v>
      </c>
      <c r="H1468" s="6">
        <v>45015.665729108798</v>
      </c>
      <c r="I1468" t="str">
        <f t="shared" si="88"/>
        <v>Long Term</v>
      </c>
      <c r="J1468">
        <f t="shared" si="89"/>
        <v>2900666</v>
      </c>
      <c r="K1468">
        <f t="shared" si="90"/>
        <v>0.1</v>
      </c>
      <c r="L1468">
        <f t="shared" si="91"/>
        <v>290066.60000000003</v>
      </c>
    </row>
    <row r="1469" spans="1:12" x14ac:dyDescent="0.25">
      <c r="A1469">
        <v>2468</v>
      </c>
      <c r="B1469" t="s">
        <v>520</v>
      </c>
      <c r="C1469">
        <v>788931</v>
      </c>
      <c r="D1469">
        <v>5.15</v>
      </c>
      <c r="E1469" s="2">
        <v>44865.246527777781</v>
      </c>
      <c r="F1469" t="s">
        <v>12887</v>
      </c>
      <c r="G1469">
        <v>1844640</v>
      </c>
      <c r="H1469" s="6">
        <v>45015.665729108798</v>
      </c>
      <c r="I1469" t="str">
        <f t="shared" si="88"/>
        <v>Short Term</v>
      </c>
      <c r="J1469">
        <f t="shared" si="89"/>
        <v>1055709</v>
      </c>
      <c r="K1469">
        <f t="shared" si="90"/>
        <v>0.15</v>
      </c>
      <c r="L1469">
        <f t="shared" si="91"/>
        <v>158356.35</v>
      </c>
    </row>
    <row r="1470" spans="1:12" x14ac:dyDescent="0.25">
      <c r="A1470">
        <v>2469</v>
      </c>
      <c r="B1470" t="s">
        <v>782</v>
      </c>
      <c r="C1470">
        <v>86117</v>
      </c>
      <c r="D1470">
        <v>8.75</v>
      </c>
      <c r="E1470" s="2">
        <v>44033.560335648152</v>
      </c>
      <c r="F1470" t="s">
        <v>12888</v>
      </c>
      <c r="G1470">
        <v>8703969</v>
      </c>
      <c r="H1470" s="6">
        <v>45015.665729108798</v>
      </c>
      <c r="I1470" t="str">
        <f t="shared" si="88"/>
        <v>Long Term</v>
      </c>
      <c r="J1470">
        <f t="shared" si="89"/>
        <v>8617852</v>
      </c>
      <c r="K1470">
        <f t="shared" si="90"/>
        <v>0.1</v>
      </c>
      <c r="L1470">
        <f t="shared" si="91"/>
        <v>861785.20000000007</v>
      </c>
    </row>
    <row r="1471" spans="1:12" x14ac:dyDescent="0.25">
      <c r="A1471">
        <v>2470</v>
      </c>
      <c r="B1471" t="s">
        <v>81</v>
      </c>
      <c r="C1471">
        <v>680687</v>
      </c>
      <c r="D1471">
        <v>7.71</v>
      </c>
      <c r="E1471" s="2">
        <v>44228.716087962966</v>
      </c>
      <c r="F1471" t="s">
        <v>12886</v>
      </c>
      <c r="G1471">
        <v>6223494</v>
      </c>
      <c r="H1471" s="6">
        <v>45015.665729108798</v>
      </c>
      <c r="I1471" t="str">
        <f t="shared" si="88"/>
        <v>Long Term</v>
      </c>
      <c r="J1471">
        <f t="shared" si="89"/>
        <v>5542807</v>
      </c>
      <c r="K1471">
        <f t="shared" si="90"/>
        <v>0.1</v>
      </c>
      <c r="L1471">
        <f t="shared" si="91"/>
        <v>554280.70000000007</v>
      </c>
    </row>
    <row r="1472" spans="1:12" x14ac:dyDescent="0.25">
      <c r="A1472">
        <v>2471</v>
      </c>
      <c r="B1472" t="s">
        <v>237</v>
      </c>
      <c r="C1472">
        <v>311120</v>
      </c>
      <c r="D1472">
        <v>8.9700000000000006</v>
      </c>
      <c r="E1472" s="2">
        <v>44632.987581018519</v>
      </c>
      <c r="F1472" t="s">
        <v>12885</v>
      </c>
      <c r="G1472">
        <v>9216173</v>
      </c>
      <c r="H1472" s="6">
        <v>45015.665729108798</v>
      </c>
      <c r="I1472" t="str">
        <f t="shared" si="88"/>
        <v>Long Term</v>
      </c>
      <c r="J1472">
        <f t="shared" si="89"/>
        <v>8905053</v>
      </c>
      <c r="K1472">
        <f t="shared" si="90"/>
        <v>0.1</v>
      </c>
      <c r="L1472">
        <f t="shared" si="91"/>
        <v>890505.3</v>
      </c>
    </row>
    <row r="1473" spans="1:12" x14ac:dyDescent="0.25">
      <c r="A1473">
        <v>2472</v>
      </c>
      <c r="B1473" t="s">
        <v>350</v>
      </c>
      <c r="C1473">
        <v>258193</v>
      </c>
      <c r="D1473">
        <v>8</v>
      </c>
      <c r="E1473" s="2">
        <v>44457.420266203713</v>
      </c>
      <c r="F1473" t="s">
        <v>12885</v>
      </c>
      <c r="G1473">
        <v>7793524</v>
      </c>
      <c r="H1473" s="6">
        <v>45015.665729108798</v>
      </c>
      <c r="I1473" t="str">
        <f t="shared" si="88"/>
        <v>Long Term</v>
      </c>
      <c r="J1473">
        <f t="shared" si="89"/>
        <v>7535331</v>
      </c>
      <c r="K1473">
        <f t="shared" si="90"/>
        <v>0.1</v>
      </c>
      <c r="L1473">
        <f t="shared" si="91"/>
        <v>753533.10000000009</v>
      </c>
    </row>
    <row r="1474" spans="1:12" x14ac:dyDescent="0.25">
      <c r="A1474">
        <v>2473</v>
      </c>
      <c r="B1474" t="s">
        <v>764</v>
      </c>
      <c r="C1474">
        <v>825677</v>
      </c>
      <c r="D1474">
        <v>8.31</v>
      </c>
      <c r="E1474" s="2">
        <v>43379.138796296298</v>
      </c>
      <c r="F1474" t="s">
        <v>12883</v>
      </c>
      <c r="G1474">
        <v>1580893</v>
      </c>
      <c r="H1474" s="6">
        <v>45015.665729108798</v>
      </c>
      <c r="I1474" t="str">
        <f t="shared" si="88"/>
        <v>Long Term</v>
      </c>
      <c r="J1474">
        <f t="shared" si="89"/>
        <v>755216</v>
      </c>
      <c r="K1474">
        <f t="shared" si="90"/>
        <v>0.1</v>
      </c>
      <c r="L1474">
        <f t="shared" si="91"/>
        <v>75521.600000000006</v>
      </c>
    </row>
    <row r="1475" spans="1:12" x14ac:dyDescent="0.25">
      <c r="A1475">
        <v>2474</v>
      </c>
      <c r="B1475" t="s">
        <v>545</v>
      </c>
      <c r="C1475">
        <v>140422</v>
      </c>
      <c r="D1475">
        <v>8.66</v>
      </c>
      <c r="E1475" s="2">
        <v>44430.14167824074</v>
      </c>
      <c r="F1475" t="s">
        <v>12886</v>
      </c>
      <c r="G1475">
        <v>7635261</v>
      </c>
      <c r="H1475" s="6">
        <v>45015.665729108798</v>
      </c>
      <c r="I1475" t="str">
        <f t="shared" ref="I1475:I1538" si="92">IF((H1475-E1475)&lt;=365,"Short Term","Long Term")</f>
        <v>Long Term</v>
      </c>
      <c r="J1475">
        <f t="shared" ref="J1475:J1538" si="93">G1475-C1475</f>
        <v>7494839</v>
      </c>
      <c r="K1475">
        <f t="shared" ref="K1475:K1538" si="94">IF(I1475="short Term",15%,IF(I1475="Long Term",IF(J1475&gt;100000,10%,0),0))</f>
        <v>0.1</v>
      </c>
      <c r="L1475">
        <f t="shared" ref="L1475:L1538" si="95">J1475*K1475</f>
        <v>749483.9</v>
      </c>
    </row>
    <row r="1476" spans="1:12" x14ac:dyDescent="0.25">
      <c r="A1476">
        <v>2475</v>
      </c>
      <c r="B1476" t="s">
        <v>55</v>
      </c>
      <c r="C1476">
        <v>866161</v>
      </c>
      <c r="D1476">
        <v>7.33</v>
      </c>
      <c r="E1476" s="2">
        <v>44717.880567129629</v>
      </c>
      <c r="F1476" t="s">
        <v>12886</v>
      </c>
      <c r="G1476">
        <v>6611971</v>
      </c>
      <c r="H1476" s="6">
        <v>45015.665729108798</v>
      </c>
      <c r="I1476" t="str">
        <f t="shared" si="92"/>
        <v>Short Term</v>
      </c>
      <c r="J1476">
        <f t="shared" si="93"/>
        <v>5745810</v>
      </c>
      <c r="K1476">
        <f t="shared" si="94"/>
        <v>0.15</v>
      </c>
      <c r="L1476">
        <f t="shared" si="95"/>
        <v>861871.5</v>
      </c>
    </row>
    <row r="1477" spans="1:12" x14ac:dyDescent="0.25">
      <c r="A1477">
        <v>2476</v>
      </c>
      <c r="B1477" t="s">
        <v>359</v>
      </c>
      <c r="C1477">
        <v>744551</v>
      </c>
      <c r="D1477">
        <v>8.49</v>
      </c>
      <c r="E1477" s="2">
        <v>44703.967962962961</v>
      </c>
      <c r="F1477" t="s">
        <v>12885</v>
      </c>
      <c r="G1477">
        <v>3295002</v>
      </c>
      <c r="H1477" s="6">
        <v>45015.665729108798</v>
      </c>
      <c r="I1477" t="str">
        <f t="shared" si="92"/>
        <v>Short Term</v>
      </c>
      <c r="J1477">
        <f t="shared" si="93"/>
        <v>2550451</v>
      </c>
      <c r="K1477">
        <f t="shared" si="94"/>
        <v>0.15</v>
      </c>
      <c r="L1477">
        <f t="shared" si="95"/>
        <v>382567.64999999997</v>
      </c>
    </row>
    <row r="1478" spans="1:12" x14ac:dyDescent="0.25">
      <c r="A1478">
        <v>2477</v>
      </c>
      <c r="B1478" t="s">
        <v>734</v>
      </c>
      <c r="C1478">
        <v>705422</v>
      </c>
      <c r="D1478">
        <v>7.47</v>
      </c>
      <c r="E1478" s="2">
        <v>43999.4297337963</v>
      </c>
      <c r="F1478" t="s">
        <v>12887</v>
      </c>
      <c r="G1478">
        <v>1311802</v>
      </c>
      <c r="H1478" s="6">
        <v>45015.665729108798</v>
      </c>
      <c r="I1478" t="str">
        <f t="shared" si="92"/>
        <v>Long Term</v>
      </c>
      <c r="J1478">
        <f t="shared" si="93"/>
        <v>606380</v>
      </c>
      <c r="K1478">
        <f t="shared" si="94"/>
        <v>0.1</v>
      </c>
      <c r="L1478">
        <f t="shared" si="95"/>
        <v>60638</v>
      </c>
    </row>
    <row r="1479" spans="1:12" x14ac:dyDescent="0.25">
      <c r="A1479">
        <v>2478</v>
      </c>
      <c r="B1479" t="s">
        <v>124</v>
      </c>
      <c r="C1479">
        <v>193526</v>
      </c>
      <c r="D1479">
        <v>6.68</v>
      </c>
      <c r="E1479" s="2">
        <v>44957.185289351852</v>
      </c>
      <c r="F1479" t="s">
        <v>12885</v>
      </c>
      <c r="G1479">
        <v>1030405</v>
      </c>
      <c r="H1479" s="6">
        <v>45015.665729108798</v>
      </c>
      <c r="I1479" t="str">
        <f t="shared" si="92"/>
        <v>Short Term</v>
      </c>
      <c r="J1479">
        <f t="shared" si="93"/>
        <v>836879</v>
      </c>
      <c r="K1479">
        <f t="shared" si="94"/>
        <v>0.15</v>
      </c>
      <c r="L1479">
        <f t="shared" si="95"/>
        <v>125531.84999999999</v>
      </c>
    </row>
    <row r="1480" spans="1:12" x14ac:dyDescent="0.25">
      <c r="A1480">
        <v>2479</v>
      </c>
      <c r="B1480" t="s">
        <v>462</v>
      </c>
      <c r="C1480">
        <v>996667</v>
      </c>
      <c r="D1480">
        <v>6.78</v>
      </c>
      <c r="E1480" s="2">
        <v>43903.010798611111</v>
      </c>
      <c r="F1480" t="s">
        <v>12884</v>
      </c>
      <c r="G1480">
        <v>7706835</v>
      </c>
      <c r="H1480" s="6">
        <v>45015.665729108798</v>
      </c>
      <c r="I1480" t="str">
        <f t="shared" si="92"/>
        <v>Long Term</v>
      </c>
      <c r="J1480">
        <f t="shared" si="93"/>
        <v>6710168</v>
      </c>
      <c r="K1480">
        <f t="shared" si="94"/>
        <v>0.1</v>
      </c>
      <c r="L1480">
        <f t="shared" si="95"/>
        <v>671016.80000000005</v>
      </c>
    </row>
    <row r="1481" spans="1:12" x14ac:dyDescent="0.25">
      <c r="A1481">
        <v>2480</v>
      </c>
      <c r="B1481" t="s">
        <v>786</v>
      </c>
      <c r="C1481">
        <v>221206</v>
      </c>
      <c r="D1481">
        <v>8.8000000000000007</v>
      </c>
      <c r="E1481" s="2">
        <v>44523.694293981483</v>
      </c>
      <c r="F1481" t="s">
        <v>12887</v>
      </c>
      <c r="G1481">
        <v>300597</v>
      </c>
      <c r="H1481" s="6">
        <v>45015.665729108798</v>
      </c>
      <c r="I1481" t="str">
        <f t="shared" si="92"/>
        <v>Long Term</v>
      </c>
      <c r="J1481">
        <f t="shared" si="93"/>
        <v>79391</v>
      </c>
      <c r="K1481">
        <f t="shared" si="94"/>
        <v>0</v>
      </c>
      <c r="L1481">
        <f t="shared" si="95"/>
        <v>0</v>
      </c>
    </row>
    <row r="1482" spans="1:12" x14ac:dyDescent="0.25">
      <c r="A1482">
        <v>2481</v>
      </c>
      <c r="B1482" t="s">
        <v>211</v>
      </c>
      <c r="C1482">
        <v>189783</v>
      </c>
      <c r="D1482">
        <v>7.77</v>
      </c>
      <c r="E1482" s="2">
        <v>44931.493680555563</v>
      </c>
      <c r="F1482" t="s">
        <v>12886</v>
      </c>
      <c r="G1482">
        <v>9787927</v>
      </c>
      <c r="H1482" s="6">
        <v>45015.665729108798</v>
      </c>
      <c r="I1482" t="str">
        <f t="shared" si="92"/>
        <v>Short Term</v>
      </c>
      <c r="J1482">
        <f t="shared" si="93"/>
        <v>9598144</v>
      </c>
      <c r="K1482">
        <f t="shared" si="94"/>
        <v>0.15</v>
      </c>
      <c r="L1482">
        <f t="shared" si="95"/>
        <v>1439721.5999999999</v>
      </c>
    </row>
    <row r="1483" spans="1:12" x14ac:dyDescent="0.25">
      <c r="A1483">
        <v>2482</v>
      </c>
      <c r="B1483" t="s">
        <v>1249</v>
      </c>
      <c r="C1483">
        <v>258873</v>
      </c>
      <c r="D1483">
        <v>7.46</v>
      </c>
      <c r="E1483" s="2">
        <v>44956.577847222223</v>
      </c>
      <c r="F1483" t="s">
        <v>12887</v>
      </c>
      <c r="G1483">
        <v>3454108</v>
      </c>
      <c r="H1483" s="6">
        <v>45015.665729108798</v>
      </c>
      <c r="I1483" t="str">
        <f t="shared" si="92"/>
        <v>Short Term</v>
      </c>
      <c r="J1483">
        <f t="shared" si="93"/>
        <v>3195235</v>
      </c>
      <c r="K1483">
        <f t="shared" si="94"/>
        <v>0.15</v>
      </c>
      <c r="L1483">
        <f t="shared" si="95"/>
        <v>479285.25</v>
      </c>
    </row>
    <row r="1484" spans="1:12" x14ac:dyDescent="0.25">
      <c r="A1484">
        <v>2483</v>
      </c>
      <c r="B1484" t="s">
        <v>585</v>
      </c>
      <c r="C1484">
        <v>483514</v>
      </c>
      <c r="D1484">
        <v>5.55</v>
      </c>
      <c r="E1484" s="2">
        <v>43503.706886574073</v>
      </c>
      <c r="F1484" t="s">
        <v>12888</v>
      </c>
      <c r="G1484">
        <v>5962358</v>
      </c>
      <c r="H1484" s="6">
        <v>45015.665729108798</v>
      </c>
      <c r="I1484" t="str">
        <f t="shared" si="92"/>
        <v>Long Term</v>
      </c>
      <c r="J1484">
        <f t="shared" si="93"/>
        <v>5478844</v>
      </c>
      <c r="K1484">
        <f t="shared" si="94"/>
        <v>0.1</v>
      </c>
      <c r="L1484">
        <f t="shared" si="95"/>
        <v>547884.4</v>
      </c>
    </row>
    <row r="1485" spans="1:12" x14ac:dyDescent="0.25">
      <c r="A1485">
        <v>2484</v>
      </c>
      <c r="B1485" t="s">
        <v>782</v>
      </c>
      <c r="C1485">
        <v>34047</v>
      </c>
      <c r="D1485">
        <v>8.89</v>
      </c>
      <c r="E1485" s="2">
        <v>43542.014479166668</v>
      </c>
      <c r="F1485" t="s">
        <v>12888</v>
      </c>
      <c r="G1485">
        <v>5692485</v>
      </c>
      <c r="H1485" s="6">
        <v>45015.665729108798</v>
      </c>
      <c r="I1485" t="str">
        <f t="shared" si="92"/>
        <v>Long Term</v>
      </c>
      <c r="J1485">
        <f t="shared" si="93"/>
        <v>5658438</v>
      </c>
      <c r="K1485">
        <f t="shared" si="94"/>
        <v>0.1</v>
      </c>
      <c r="L1485">
        <f t="shared" si="95"/>
        <v>565843.80000000005</v>
      </c>
    </row>
    <row r="1486" spans="1:12" x14ac:dyDescent="0.25">
      <c r="A1486">
        <v>2485</v>
      </c>
      <c r="B1486" t="s">
        <v>780</v>
      </c>
      <c r="C1486">
        <v>584909</v>
      </c>
      <c r="D1486">
        <v>5.82</v>
      </c>
      <c r="E1486" s="2">
        <v>44417.317696759259</v>
      </c>
      <c r="F1486" t="s">
        <v>12884</v>
      </c>
      <c r="G1486">
        <v>8874813</v>
      </c>
      <c r="H1486" s="6">
        <v>45015.665729108798</v>
      </c>
      <c r="I1486" t="str">
        <f t="shared" si="92"/>
        <v>Long Term</v>
      </c>
      <c r="J1486">
        <f t="shared" si="93"/>
        <v>8289904</v>
      </c>
      <c r="K1486">
        <f t="shared" si="94"/>
        <v>0.1</v>
      </c>
      <c r="L1486">
        <f t="shared" si="95"/>
        <v>828990.4</v>
      </c>
    </row>
    <row r="1487" spans="1:12" x14ac:dyDescent="0.25">
      <c r="A1487">
        <v>2486</v>
      </c>
      <c r="B1487" t="s">
        <v>474</v>
      </c>
      <c r="C1487">
        <v>62986</v>
      </c>
      <c r="D1487">
        <v>5.5</v>
      </c>
      <c r="E1487" s="2">
        <v>44099.143958333327</v>
      </c>
      <c r="F1487" t="s">
        <v>12888</v>
      </c>
      <c r="G1487">
        <v>2625887</v>
      </c>
      <c r="H1487" s="6">
        <v>45015.665729108798</v>
      </c>
      <c r="I1487" t="str">
        <f t="shared" si="92"/>
        <v>Long Term</v>
      </c>
      <c r="J1487">
        <f t="shared" si="93"/>
        <v>2562901</v>
      </c>
      <c r="K1487">
        <f t="shared" si="94"/>
        <v>0.1</v>
      </c>
      <c r="L1487">
        <f t="shared" si="95"/>
        <v>256290.1</v>
      </c>
    </row>
    <row r="1488" spans="1:12" x14ac:dyDescent="0.25">
      <c r="A1488">
        <v>2487</v>
      </c>
      <c r="B1488" t="s">
        <v>500</v>
      </c>
      <c r="C1488">
        <v>490878</v>
      </c>
      <c r="D1488">
        <v>5.73</v>
      </c>
      <c r="E1488" s="2">
        <v>43673.053854166668</v>
      </c>
      <c r="F1488" t="s">
        <v>12883</v>
      </c>
      <c r="G1488">
        <v>8197214</v>
      </c>
      <c r="H1488" s="6">
        <v>45015.665729108798</v>
      </c>
      <c r="I1488" t="str">
        <f t="shared" si="92"/>
        <v>Long Term</v>
      </c>
      <c r="J1488">
        <f t="shared" si="93"/>
        <v>7706336</v>
      </c>
      <c r="K1488">
        <f t="shared" si="94"/>
        <v>0.1</v>
      </c>
      <c r="L1488">
        <f t="shared" si="95"/>
        <v>770633.60000000009</v>
      </c>
    </row>
    <row r="1489" spans="1:12" x14ac:dyDescent="0.25">
      <c r="A1489">
        <v>2488</v>
      </c>
      <c r="B1489" t="s">
        <v>1222</v>
      </c>
      <c r="C1489">
        <v>785393</v>
      </c>
      <c r="D1489">
        <v>7.78</v>
      </c>
      <c r="E1489" s="2">
        <v>43968.829687500001</v>
      </c>
      <c r="F1489" t="s">
        <v>12886</v>
      </c>
      <c r="G1489">
        <v>6726980</v>
      </c>
      <c r="H1489" s="6">
        <v>45015.665729108798</v>
      </c>
      <c r="I1489" t="str">
        <f t="shared" si="92"/>
        <v>Long Term</v>
      </c>
      <c r="J1489">
        <f t="shared" si="93"/>
        <v>5941587</v>
      </c>
      <c r="K1489">
        <f t="shared" si="94"/>
        <v>0.1</v>
      </c>
      <c r="L1489">
        <f t="shared" si="95"/>
        <v>594158.70000000007</v>
      </c>
    </row>
    <row r="1490" spans="1:12" x14ac:dyDescent="0.25">
      <c r="A1490">
        <v>2489</v>
      </c>
      <c r="B1490" t="s">
        <v>597</v>
      </c>
      <c r="C1490">
        <v>583915</v>
      </c>
      <c r="D1490">
        <v>6.17</v>
      </c>
      <c r="E1490" s="2">
        <v>44582.814375000002</v>
      </c>
      <c r="F1490" t="s">
        <v>12883</v>
      </c>
      <c r="G1490">
        <v>8499465</v>
      </c>
      <c r="H1490" s="6">
        <v>45015.665729108798</v>
      </c>
      <c r="I1490" t="str">
        <f t="shared" si="92"/>
        <v>Long Term</v>
      </c>
      <c r="J1490">
        <f t="shared" si="93"/>
        <v>7915550</v>
      </c>
      <c r="K1490">
        <f t="shared" si="94"/>
        <v>0.1</v>
      </c>
      <c r="L1490">
        <f t="shared" si="95"/>
        <v>791555</v>
      </c>
    </row>
    <row r="1491" spans="1:12" x14ac:dyDescent="0.25">
      <c r="A1491">
        <v>2490</v>
      </c>
      <c r="B1491" t="s">
        <v>297</v>
      </c>
      <c r="C1491">
        <v>821833</v>
      </c>
      <c r="D1491">
        <v>6.55</v>
      </c>
      <c r="E1491" s="2">
        <v>44094.90519675926</v>
      </c>
      <c r="F1491" t="s">
        <v>12884</v>
      </c>
      <c r="G1491">
        <v>3592845</v>
      </c>
      <c r="H1491" s="6">
        <v>45015.665729108798</v>
      </c>
      <c r="I1491" t="str">
        <f t="shared" si="92"/>
        <v>Long Term</v>
      </c>
      <c r="J1491">
        <f t="shared" si="93"/>
        <v>2771012</v>
      </c>
      <c r="K1491">
        <f t="shared" si="94"/>
        <v>0.1</v>
      </c>
      <c r="L1491">
        <f t="shared" si="95"/>
        <v>277101.2</v>
      </c>
    </row>
    <row r="1492" spans="1:12" x14ac:dyDescent="0.25">
      <c r="A1492">
        <v>2491</v>
      </c>
      <c r="B1492" t="s">
        <v>2542</v>
      </c>
      <c r="C1492">
        <v>537515</v>
      </c>
      <c r="D1492">
        <v>6.68</v>
      </c>
      <c r="E1492" s="2">
        <v>44792.086944444447</v>
      </c>
      <c r="F1492" t="s">
        <v>12885</v>
      </c>
      <c r="G1492">
        <v>3386477</v>
      </c>
      <c r="H1492" s="6">
        <v>45015.665729108798</v>
      </c>
      <c r="I1492" t="str">
        <f t="shared" si="92"/>
        <v>Short Term</v>
      </c>
      <c r="J1492">
        <f t="shared" si="93"/>
        <v>2848962</v>
      </c>
      <c r="K1492">
        <f t="shared" si="94"/>
        <v>0.15</v>
      </c>
      <c r="L1492">
        <f t="shared" si="95"/>
        <v>427344.3</v>
      </c>
    </row>
    <row r="1493" spans="1:12" x14ac:dyDescent="0.25">
      <c r="A1493">
        <v>2492</v>
      </c>
      <c r="B1493" t="s">
        <v>2789</v>
      </c>
      <c r="C1493">
        <v>447247</v>
      </c>
      <c r="D1493">
        <v>8.34</v>
      </c>
      <c r="E1493" s="2">
        <v>44589.441203703696</v>
      </c>
      <c r="F1493" t="s">
        <v>12888</v>
      </c>
      <c r="G1493">
        <v>1082664</v>
      </c>
      <c r="H1493" s="6">
        <v>45015.665729108798</v>
      </c>
      <c r="I1493" t="str">
        <f t="shared" si="92"/>
        <v>Long Term</v>
      </c>
      <c r="J1493">
        <f t="shared" si="93"/>
        <v>635417</v>
      </c>
      <c r="K1493">
        <f t="shared" si="94"/>
        <v>0.1</v>
      </c>
      <c r="L1493">
        <f t="shared" si="95"/>
        <v>63541.700000000004</v>
      </c>
    </row>
    <row r="1494" spans="1:12" x14ac:dyDescent="0.25">
      <c r="A1494">
        <v>2493</v>
      </c>
      <c r="B1494" t="s">
        <v>2980</v>
      </c>
      <c r="C1494">
        <v>157174</v>
      </c>
      <c r="D1494">
        <v>7.84</v>
      </c>
      <c r="E1494" s="2">
        <v>44021.023344907408</v>
      </c>
      <c r="F1494" t="s">
        <v>12888</v>
      </c>
      <c r="G1494">
        <v>5385220</v>
      </c>
      <c r="H1494" s="6">
        <v>45015.665729108798</v>
      </c>
      <c r="I1494" t="str">
        <f t="shared" si="92"/>
        <v>Long Term</v>
      </c>
      <c r="J1494">
        <f t="shared" si="93"/>
        <v>5228046</v>
      </c>
      <c r="K1494">
        <f t="shared" si="94"/>
        <v>0.1</v>
      </c>
      <c r="L1494">
        <f t="shared" si="95"/>
        <v>522804.60000000003</v>
      </c>
    </row>
    <row r="1495" spans="1:12" x14ac:dyDescent="0.25">
      <c r="A1495">
        <v>2494</v>
      </c>
      <c r="B1495" t="s">
        <v>649</v>
      </c>
      <c r="C1495">
        <v>911279</v>
      </c>
      <c r="D1495">
        <v>8.26</v>
      </c>
      <c r="E1495" s="2">
        <v>44333.46466435185</v>
      </c>
      <c r="F1495" t="s">
        <v>12884</v>
      </c>
      <c r="G1495">
        <v>5947319</v>
      </c>
      <c r="H1495" s="6">
        <v>45015.665729108798</v>
      </c>
      <c r="I1495" t="str">
        <f t="shared" si="92"/>
        <v>Long Term</v>
      </c>
      <c r="J1495">
        <f t="shared" si="93"/>
        <v>5036040</v>
      </c>
      <c r="K1495">
        <f t="shared" si="94"/>
        <v>0.1</v>
      </c>
      <c r="L1495">
        <f t="shared" si="95"/>
        <v>503604</v>
      </c>
    </row>
    <row r="1496" spans="1:12" x14ac:dyDescent="0.25">
      <c r="A1496">
        <v>2495</v>
      </c>
      <c r="B1496" t="s">
        <v>163</v>
      </c>
      <c r="C1496">
        <v>916338</v>
      </c>
      <c r="D1496">
        <v>7.1</v>
      </c>
      <c r="E1496" s="2">
        <v>44651.182442129633</v>
      </c>
      <c r="F1496" t="s">
        <v>12883</v>
      </c>
      <c r="G1496">
        <v>9715646</v>
      </c>
      <c r="H1496" s="6">
        <v>45015.665729108798</v>
      </c>
      <c r="I1496" t="str">
        <f t="shared" si="92"/>
        <v>Short Term</v>
      </c>
      <c r="J1496">
        <f t="shared" si="93"/>
        <v>8799308</v>
      </c>
      <c r="K1496">
        <f t="shared" si="94"/>
        <v>0.15</v>
      </c>
      <c r="L1496">
        <f t="shared" si="95"/>
        <v>1319896.2</v>
      </c>
    </row>
    <row r="1497" spans="1:12" x14ac:dyDescent="0.25">
      <c r="A1497">
        <v>2496</v>
      </c>
      <c r="B1497" t="s">
        <v>696</v>
      </c>
      <c r="C1497">
        <v>13258</v>
      </c>
      <c r="D1497">
        <v>6.76</v>
      </c>
      <c r="E1497" s="2">
        <v>44094.720868055563</v>
      </c>
      <c r="F1497" t="s">
        <v>12887</v>
      </c>
      <c r="G1497">
        <v>7637660</v>
      </c>
      <c r="H1497" s="6">
        <v>45015.665729108798</v>
      </c>
      <c r="I1497" t="str">
        <f t="shared" si="92"/>
        <v>Long Term</v>
      </c>
      <c r="J1497">
        <f t="shared" si="93"/>
        <v>7624402</v>
      </c>
      <c r="K1497">
        <f t="shared" si="94"/>
        <v>0.1</v>
      </c>
      <c r="L1497">
        <f t="shared" si="95"/>
        <v>762440.20000000007</v>
      </c>
    </row>
    <row r="1498" spans="1:12" x14ac:dyDescent="0.25">
      <c r="A1498">
        <v>2497</v>
      </c>
      <c r="B1498" t="s">
        <v>706</v>
      </c>
      <c r="C1498">
        <v>74691</v>
      </c>
      <c r="D1498">
        <v>6.39</v>
      </c>
      <c r="E1498" s="2">
        <v>44913.311550925922</v>
      </c>
      <c r="F1498" t="s">
        <v>12888</v>
      </c>
      <c r="G1498">
        <v>1479821</v>
      </c>
      <c r="H1498" s="6">
        <v>45015.665729108798</v>
      </c>
      <c r="I1498" t="str">
        <f t="shared" si="92"/>
        <v>Short Term</v>
      </c>
      <c r="J1498">
        <f t="shared" si="93"/>
        <v>1405130</v>
      </c>
      <c r="K1498">
        <f t="shared" si="94"/>
        <v>0.15</v>
      </c>
      <c r="L1498">
        <f t="shared" si="95"/>
        <v>210769.5</v>
      </c>
    </row>
    <row r="1499" spans="1:12" x14ac:dyDescent="0.25">
      <c r="A1499">
        <v>2498</v>
      </c>
      <c r="B1499" t="s">
        <v>180</v>
      </c>
      <c r="C1499">
        <v>918311</v>
      </c>
      <c r="D1499">
        <v>6.87</v>
      </c>
      <c r="E1499" s="2">
        <v>44554.499293981477</v>
      </c>
      <c r="F1499" t="s">
        <v>12886</v>
      </c>
      <c r="G1499">
        <v>3433351</v>
      </c>
      <c r="H1499" s="6">
        <v>45015.665729108798</v>
      </c>
      <c r="I1499" t="str">
        <f t="shared" si="92"/>
        <v>Long Term</v>
      </c>
      <c r="J1499">
        <f t="shared" si="93"/>
        <v>2515040</v>
      </c>
      <c r="K1499">
        <f t="shared" si="94"/>
        <v>0.1</v>
      </c>
      <c r="L1499">
        <f t="shared" si="95"/>
        <v>251504</v>
      </c>
    </row>
    <row r="1500" spans="1:12" x14ac:dyDescent="0.25">
      <c r="A1500">
        <v>2499</v>
      </c>
      <c r="B1500" t="s">
        <v>1350</v>
      </c>
      <c r="C1500">
        <v>865617</v>
      </c>
      <c r="D1500">
        <v>5.2</v>
      </c>
      <c r="E1500" s="2">
        <v>44590.070069444453</v>
      </c>
      <c r="F1500" t="s">
        <v>12884</v>
      </c>
      <c r="G1500">
        <v>9779835</v>
      </c>
      <c r="H1500" s="6">
        <v>45015.665729108798</v>
      </c>
      <c r="I1500" t="str">
        <f t="shared" si="92"/>
        <v>Long Term</v>
      </c>
      <c r="J1500">
        <f t="shared" si="93"/>
        <v>8914218</v>
      </c>
      <c r="K1500">
        <f t="shared" si="94"/>
        <v>0.1</v>
      </c>
      <c r="L1500">
        <f t="shared" si="95"/>
        <v>891421.8</v>
      </c>
    </row>
    <row r="1501" spans="1:12" x14ac:dyDescent="0.25">
      <c r="A1501">
        <v>2500</v>
      </c>
      <c r="B1501" t="s">
        <v>668</v>
      </c>
      <c r="C1501">
        <v>506711</v>
      </c>
      <c r="D1501">
        <v>6.42</v>
      </c>
      <c r="E1501" s="2">
        <v>44826.876597222217</v>
      </c>
      <c r="F1501" t="s">
        <v>12888</v>
      </c>
      <c r="G1501">
        <v>4640855</v>
      </c>
      <c r="H1501" s="6">
        <v>45015.665729108798</v>
      </c>
      <c r="I1501" t="str">
        <f t="shared" si="92"/>
        <v>Short Term</v>
      </c>
      <c r="J1501">
        <f t="shared" si="93"/>
        <v>4134144</v>
      </c>
      <c r="K1501">
        <f t="shared" si="94"/>
        <v>0.15</v>
      </c>
      <c r="L1501">
        <f t="shared" si="95"/>
        <v>620121.59999999998</v>
      </c>
    </row>
    <row r="1502" spans="1:12" x14ac:dyDescent="0.25">
      <c r="A1502">
        <v>2501</v>
      </c>
      <c r="B1502" t="s">
        <v>764</v>
      </c>
      <c r="C1502">
        <v>189262</v>
      </c>
      <c r="D1502">
        <v>8.1999999999999993</v>
      </c>
      <c r="E1502" s="2">
        <v>44698.087129629632</v>
      </c>
      <c r="F1502" t="s">
        <v>12885</v>
      </c>
      <c r="G1502">
        <v>5068810</v>
      </c>
      <c r="H1502" s="6">
        <v>45015.665729108798</v>
      </c>
      <c r="I1502" t="str">
        <f t="shared" si="92"/>
        <v>Short Term</v>
      </c>
      <c r="J1502">
        <f t="shared" si="93"/>
        <v>4879548</v>
      </c>
      <c r="K1502">
        <f t="shared" si="94"/>
        <v>0.15</v>
      </c>
      <c r="L1502">
        <f t="shared" si="95"/>
        <v>731932.2</v>
      </c>
    </row>
    <row r="1503" spans="1:12" x14ac:dyDescent="0.25">
      <c r="A1503">
        <v>2502</v>
      </c>
      <c r="B1503" t="s">
        <v>316</v>
      </c>
      <c r="C1503">
        <v>91517</v>
      </c>
      <c r="D1503">
        <v>6.31</v>
      </c>
      <c r="E1503" s="2">
        <v>44807.394571759258</v>
      </c>
      <c r="F1503" t="s">
        <v>12883</v>
      </c>
      <c r="G1503">
        <v>5066570</v>
      </c>
      <c r="H1503" s="6">
        <v>45015.665729108798</v>
      </c>
      <c r="I1503" t="str">
        <f t="shared" si="92"/>
        <v>Short Term</v>
      </c>
      <c r="J1503">
        <f t="shared" si="93"/>
        <v>4975053</v>
      </c>
      <c r="K1503">
        <f t="shared" si="94"/>
        <v>0.15</v>
      </c>
      <c r="L1503">
        <f t="shared" si="95"/>
        <v>746257.95</v>
      </c>
    </row>
    <row r="1504" spans="1:12" x14ac:dyDescent="0.25">
      <c r="A1504">
        <v>2503</v>
      </c>
      <c r="B1504" t="s">
        <v>1297</v>
      </c>
      <c r="C1504">
        <v>547394</v>
      </c>
      <c r="D1504">
        <v>5.91</v>
      </c>
      <c r="E1504" s="2">
        <v>44174.606238425928</v>
      </c>
      <c r="F1504" t="s">
        <v>12883</v>
      </c>
      <c r="G1504">
        <v>2688103</v>
      </c>
      <c r="H1504" s="6">
        <v>45015.665729108798</v>
      </c>
      <c r="I1504" t="str">
        <f t="shared" si="92"/>
        <v>Long Term</v>
      </c>
      <c r="J1504">
        <f t="shared" si="93"/>
        <v>2140709</v>
      </c>
      <c r="K1504">
        <f t="shared" si="94"/>
        <v>0.1</v>
      </c>
      <c r="L1504">
        <f t="shared" si="95"/>
        <v>214070.90000000002</v>
      </c>
    </row>
    <row r="1505" spans="1:12" x14ac:dyDescent="0.25">
      <c r="A1505">
        <v>2504</v>
      </c>
      <c r="B1505" t="s">
        <v>1909</v>
      </c>
      <c r="C1505">
        <v>303418</v>
      </c>
      <c r="D1505">
        <v>8.64</v>
      </c>
      <c r="E1505" s="2">
        <v>44166.034050925933</v>
      </c>
      <c r="F1505" t="s">
        <v>12887</v>
      </c>
      <c r="G1505">
        <v>960342</v>
      </c>
      <c r="H1505" s="6">
        <v>45015.665729108798</v>
      </c>
      <c r="I1505" t="str">
        <f t="shared" si="92"/>
        <v>Long Term</v>
      </c>
      <c r="J1505">
        <f t="shared" si="93"/>
        <v>656924</v>
      </c>
      <c r="K1505">
        <f t="shared" si="94"/>
        <v>0.1</v>
      </c>
      <c r="L1505">
        <f t="shared" si="95"/>
        <v>65692.400000000009</v>
      </c>
    </row>
    <row r="1506" spans="1:12" x14ac:dyDescent="0.25">
      <c r="A1506">
        <v>2505</v>
      </c>
      <c r="B1506" t="s">
        <v>1271</v>
      </c>
      <c r="C1506">
        <v>309868</v>
      </c>
      <c r="D1506">
        <v>7.86</v>
      </c>
      <c r="E1506" s="2">
        <v>44209.891817129632</v>
      </c>
      <c r="F1506" t="s">
        <v>12888</v>
      </c>
      <c r="G1506">
        <v>309893</v>
      </c>
      <c r="H1506" s="6">
        <v>45015.665729108798</v>
      </c>
      <c r="I1506" t="str">
        <f t="shared" si="92"/>
        <v>Long Term</v>
      </c>
      <c r="J1506">
        <f t="shared" si="93"/>
        <v>25</v>
      </c>
      <c r="K1506">
        <f t="shared" si="94"/>
        <v>0</v>
      </c>
      <c r="L1506">
        <f t="shared" si="95"/>
        <v>0</v>
      </c>
    </row>
    <row r="1507" spans="1:12" x14ac:dyDescent="0.25">
      <c r="A1507">
        <v>2506</v>
      </c>
      <c r="B1507" t="s">
        <v>1124</v>
      </c>
      <c r="C1507">
        <v>445094</v>
      </c>
      <c r="D1507">
        <v>6.22</v>
      </c>
      <c r="E1507" s="2">
        <v>44682.341689814813</v>
      </c>
      <c r="F1507" t="s">
        <v>12887</v>
      </c>
      <c r="G1507">
        <v>6000433</v>
      </c>
      <c r="H1507" s="6">
        <v>45015.665729108798</v>
      </c>
      <c r="I1507" t="str">
        <f t="shared" si="92"/>
        <v>Short Term</v>
      </c>
      <c r="J1507">
        <f t="shared" si="93"/>
        <v>5555339</v>
      </c>
      <c r="K1507">
        <f t="shared" si="94"/>
        <v>0.15</v>
      </c>
      <c r="L1507">
        <f t="shared" si="95"/>
        <v>833300.85</v>
      </c>
    </row>
    <row r="1508" spans="1:12" x14ac:dyDescent="0.25">
      <c r="A1508">
        <v>2507</v>
      </c>
      <c r="B1508" t="s">
        <v>630</v>
      </c>
      <c r="C1508">
        <v>618451</v>
      </c>
      <c r="D1508">
        <v>5.65</v>
      </c>
      <c r="E1508" s="2">
        <v>43940.149270833332</v>
      </c>
      <c r="F1508" t="s">
        <v>12887</v>
      </c>
      <c r="G1508">
        <v>1252354</v>
      </c>
      <c r="H1508" s="6">
        <v>45015.665729108798</v>
      </c>
      <c r="I1508" t="str">
        <f t="shared" si="92"/>
        <v>Long Term</v>
      </c>
      <c r="J1508">
        <f t="shared" si="93"/>
        <v>633903</v>
      </c>
      <c r="K1508">
        <f t="shared" si="94"/>
        <v>0.1</v>
      </c>
      <c r="L1508">
        <f t="shared" si="95"/>
        <v>63390.3</v>
      </c>
    </row>
    <row r="1509" spans="1:12" x14ac:dyDescent="0.25">
      <c r="A1509">
        <v>2508</v>
      </c>
      <c r="B1509" t="s">
        <v>1365</v>
      </c>
      <c r="C1509">
        <v>788347</v>
      </c>
      <c r="D1509">
        <v>6.99</v>
      </c>
      <c r="E1509" s="2">
        <v>44385.944039351853</v>
      </c>
      <c r="F1509" t="s">
        <v>12883</v>
      </c>
      <c r="G1509">
        <v>6037176</v>
      </c>
      <c r="H1509" s="6">
        <v>45015.665729108798</v>
      </c>
      <c r="I1509" t="str">
        <f t="shared" si="92"/>
        <v>Long Term</v>
      </c>
      <c r="J1509">
        <f t="shared" si="93"/>
        <v>5248829</v>
      </c>
      <c r="K1509">
        <f t="shared" si="94"/>
        <v>0.1</v>
      </c>
      <c r="L1509">
        <f t="shared" si="95"/>
        <v>524882.9</v>
      </c>
    </row>
    <row r="1510" spans="1:12" x14ac:dyDescent="0.25">
      <c r="A1510">
        <v>2509</v>
      </c>
      <c r="B1510" t="s">
        <v>1232</v>
      </c>
      <c r="C1510">
        <v>134673</v>
      </c>
      <c r="D1510">
        <v>6.63</v>
      </c>
      <c r="E1510" s="2">
        <v>43885.513206018521</v>
      </c>
      <c r="F1510" t="s">
        <v>12886</v>
      </c>
      <c r="G1510">
        <v>7498699</v>
      </c>
      <c r="H1510" s="6">
        <v>45015.665729108798</v>
      </c>
      <c r="I1510" t="str">
        <f t="shared" si="92"/>
        <v>Long Term</v>
      </c>
      <c r="J1510">
        <f t="shared" si="93"/>
        <v>7364026</v>
      </c>
      <c r="K1510">
        <f t="shared" si="94"/>
        <v>0.1</v>
      </c>
      <c r="L1510">
        <f t="shared" si="95"/>
        <v>736402.60000000009</v>
      </c>
    </row>
    <row r="1511" spans="1:12" x14ac:dyDescent="0.25">
      <c r="A1511">
        <v>2510</v>
      </c>
      <c r="B1511" t="s">
        <v>1337</v>
      </c>
      <c r="C1511">
        <v>676158</v>
      </c>
      <c r="D1511">
        <v>8.6999999999999993</v>
      </c>
      <c r="E1511" s="2">
        <v>43569.396469907413</v>
      </c>
      <c r="F1511" t="s">
        <v>12884</v>
      </c>
      <c r="G1511">
        <v>7662509</v>
      </c>
      <c r="H1511" s="6">
        <v>45015.665729108798</v>
      </c>
      <c r="I1511" t="str">
        <f t="shared" si="92"/>
        <v>Long Term</v>
      </c>
      <c r="J1511">
        <f t="shared" si="93"/>
        <v>6986351</v>
      </c>
      <c r="K1511">
        <f t="shared" si="94"/>
        <v>0.1</v>
      </c>
      <c r="L1511">
        <f t="shared" si="95"/>
        <v>698635.10000000009</v>
      </c>
    </row>
    <row r="1512" spans="1:12" x14ac:dyDescent="0.25">
      <c r="A1512">
        <v>2511</v>
      </c>
      <c r="B1512" t="s">
        <v>101</v>
      </c>
      <c r="C1512">
        <v>592120</v>
      </c>
      <c r="D1512">
        <v>6.55</v>
      </c>
      <c r="E1512" s="2">
        <v>44776.149606481478</v>
      </c>
      <c r="F1512" t="s">
        <v>12888</v>
      </c>
      <c r="G1512">
        <v>8841698</v>
      </c>
      <c r="H1512" s="6">
        <v>45015.665729108798</v>
      </c>
      <c r="I1512" t="str">
        <f t="shared" si="92"/>
        <v>Short Term</v>
      </c>
      <c r="J1512">
        <f t="shared" si="93"/>
        <v>8249578</v>
      </c>
      <c r="K1512">
        <f t="shared" si="94"/>
        <v>0.15</v>
      </c>
      <c r="L1512">
        <f t="shared" si="95"/>
        <v>1237436.7</v>
      </c>
    </row>
    <row r="1513" spans="1:12" x14ac:dyDescent="0.25">
      <c r="A1513">
        <v>2512</v>
      </c>
      <c r="B1513" t="s">
        <v>195</v>
      </c>
      <c r="C1513">
        <v>773219</v>
      </c>
      <c r="D1513">
        <v>6.55</v>
      </c>
      <c r="E1513" s="2">
        <v>43703.405104166668</v>
      </c>
      <c r="F1513" t="s">
        <v>12887</v>
      </c>
      <c r="G1513">
        <v>7441863</v>
      </c>
      <c r="H1513" s="6">
        <v>45015.665729108798</v>
      </c>
      <c r="I1513" t="str">
        <f t="shared" si="92"/>
        <v>Long Term</v>
      </c>
      <c r="J1513">
        <f t="shared" si="93"/>
        <v>6668644</v>
      </c>
      <c r="K1513">
        <f t="shared" si="94"/>
        <v>0.1</v>
      </c>
      <c r="L1513">
        <f t="shared" si="95"/>
        <v>666864.4</v>
      </c>
    </row>
    <row r="1514" spans="1:12" x14ac:dyDescent="0.25">
      <c r="A1514">
        <v>2513</v>
      </c>
      <c r="B1514" t="s">
        <v>706</v>
      </c>
      <c r="C1514">
        <v>411743</v>
      </c>
      <c r="D1514">
        <v>5.0999999999999996</v>
      </c>
      <c r="E1514" s="2">
        <v>44194.948298611111</v>
      </c>
      <c r="F1514" t="s">
        <v>12883</v>
      </c>
      <c r="G1514">
        <v>4310023</v>
      </c>
      <c r="H1514" s="6">
        <v>45015.665729108798</v>
      </c>
      <c r="I1514" t="str">
        <f t="shared" si="92"/>
        <v>Long Term</v>
      </c>
      <c r="J1514">
        <f t="shared" si="93"/>
        <v>3898280</v>
      </c>
      <c r="K1514">
        <f t="shared" si="94"/>
        <v>0.1</v>
      </c>
      <c r="L1514">
        <f t="shared" si="95"/>
        <v>389828</v>
      </c>
    </row>
    <row r="1515" spans="1:12" x14ac:dyDescent="0.25">
      <c r="A1515">
        <v>2514</v>
      </c>
      <c r="B1515" t="s">
        <v>1128</v>
      </c>
      <c r="C1515">
        <v>307475</v>
      </c>
      <c r="D1515">
        <v>6.1</v>
      </c>
      <c r="E1515" s="2">
        <v>44538.332638888889</v>
      </c>
      <c r="F1515" t="s">
        <v>12886</v>
      </c>
      <c r="G1515">
        <v>1554776</v>
      </c>
      <c r="H1515" s="6">
        <v>45015.665729108798</v>
      </c>
      <c r="I1515" t="str">
        <f t="shared" si="92"/>
        <v>Long Term</v>
      </c>
      <c r="J1515">
        <f t="shared" si="93"/>
        <v>1247301</v>
      </c>
      <c r="K1515">
        <f t="shared" si="94"/>
        <v>0.1</v>
      </c>
      <c r="L1515">
        <f t="shared" si="95"/>
        <v>124730.1</v>
      </c>
    </row>
    <row r="1516" spans="1:12" x14ac:dyDescent="0.25">
      <c r="A1516">
        <v>2515</v>
      </c>
      <c r="B1516" t="s">
        <v>2752</v>
      </c>
      <c r="C1516">
        <v>508273</v>
      </c>
      <c r="D1516">
        <v>6.71</v>
      </c>
      <c r="E1516" s="2">
        <v>43632.097905092603</v>
      </c>
      <c r="F1516" t="s">
        <v>12887</v>
      </c>
      <c r="G1516">
        <v>9431453</v>
      </c>
      <c r="H1516" s="6">
        <v>45015.665729108798</v>
      </c>
      <c r="I1516" t="str">
        <f t="shared" si="92"/>
        <v>Long Term</v>
      </c>
      <c r="J1516">
        <f t="shared" si="93"/>
        <v>8923180</v>
      </c>
      <c r="K1516">
        <f t="shared" si="94"/>
        <v>0.1</v>
      </c>
      <c r="L1516">
        <f t="shared" si="95"/>
        <v>892318</v>
      </c>
    </row>
    <row r="1517" spans="1:12" x14ac:dyDescent="0.25">
      <c r="A1517">
        <v>2516</v>
      </c>
      <c r="B1517" t="s">
        <v>1190</v>
      </c>
      <c r="C1517">
        <v>516307</v>
      </c>
      <c r="D1517">
        <v>6.86</v>
      </c>
      <c r="E1517" s="2">
        <v>43798.043935185182</v>
      </c>
      <c r="F1517" t="s">
        <v>12883</v>
      </c>
      <c r="G1517">
        <v>5059100</v>
      </c>
      <c r="H1517" s="6">
        <v>45015.665729108798</v>
      </c>
      <c r="I1517" t="str">
        <f t="shared" si="92"/>
        <v>Long Term</v>
      </c>
      <c r="J1517">
        <f t="shared" si="93"/>
        <v>4542793</v>
      </c>
      <c r="K1517">
        <f t="shared" si="94"/>
        <v>0.1</v>
      </c>
      <c r="L1517">
        <f t="shared" si="95"/>
        <v>454279.30000000005</v>
      </c>
    </row>
    <row r="1518" spans="1:12" x14ac:dyDescent="0.25">
      <c r="A1518">
        <v>2517</v>
      </c>
      <c r="B1518" t="s">
        <v>680</v>
      </c>
      <c r="C1518">
        <v>913484</v>
      </c>
      <c r="D1518">
        <v>8.92</v>
      </c>
      <c r="E1518" s="2">
        <v>44116.604131944441</v>
      </c>
      <c r="F1518" t="s">
        <v>12887</v>
      </c>
      <c r="G1518">
        <v>1675138</v>
      </c>
      <c r="H1518" s="6">
        <v>45015.665729108798</v>
      </c>
      <c r="I1518" t="str">
        <f t="shared" si="92"/>
        <v>Long Term</v>
      </c>
      <c r="J1518">
        <f t="shared" si="93"/>
        <v>761654</v>
      </c>
      <c r="K1518">
        <f t="shared" si="94"/>
        <v>0.1</v>
      </c>
      <c r="L1518">
        <f t="shared" si="95"/>
        <v>76165.400000000009</v>
      </c>
    </row>
    <row r="1519" spans="1:12" x14ac:dyDescent="0.25">
      <c r="A1519">
        <v>2518</v>
      </c>
      <c r="B1519" t="s">
        <v>445</v>
      </c>
      <c r="C1519">
        <v>774136</v>
      </c>
      <c r="D1519">
        <v>5.5</v>
      </c>
      <c r="E1519" s="2">
        <v>43601.424432870372</v>
      </c>
      <c r="F1519" t="s">
        <v>12883</v>
      </c>
      <c r="G1519">
        <v>6431836</v>
      </c>
      <c r="H1519" s="6">
        <v>45015.665729108798</v>
      </c>
      <c r="I1519" t="str">
        <f t="shared" si="92"/>
        <v>Long Term</v>
      </c>
      <c r="J1519">
        <f t="shared" si="93"/>
        <v>5657700</v>
      </c>
      <c r="K1519">
        <f t="shared" si="94"/>
        <v>0.1</v>
      </c>
      <c r="L1519">
        <f t="shared" si="95"/>
        <v>565770</v>
      </c>
    </row>
    <row r="1520" spans="1:12" x14ac:dyDescent="0.25">
      <c r="A1520">
        <v>2519</v>
      </c>
      <c r="B1520" t="s">
        <v>125</v>
      </c>
      <c r="C1520">
        <v>79534</v>
      </c>
      <c r="D1520">
        <v>8.92</v>
      </c>
      <c r="E1520" s="2">
        <v>44550.071631944447</v>
      </c>
      <c r="F1520" t="s">
        <v>12884</v>
      </c>
      <c r="G1520">
        <v>2769303</v>
      </c>
      <c r="H1520" s="6">
        <v>45015.665729108798</v>
      </c>
      <c r="I1520" t="str">
        <f t="shared" si="92"/>
        <v>Long Term</v>
      </c>
      <c r="J1520">
        <f t="shared" si="93"/>
        <v>2689769</v>
      </c>
      <c r="K1520">
        <f t="shared" si="94"/>
        <v>0.1</v>
      </c>
      <c r="L1520">
        <f t="shared" si="95"/>
        <v>268976.90000000002</v>
      </c>
    </row>
    <row r="1521" spans="1:12" x14ac:dyDescent="0.25">
      <c r="A1521">
        <v>2520</v>
      </c>
      <c r="B1521" t="s">
        <v>749</v>
      </c>
      <c r="C1521">
        <v>872145</v>
      </c>
      <c r="D1521">
        <v>5.3</v>
      </c>
      <c r="E1521" s="2">
        <v>43452.900219907409</v>
      </c>
      <c r="F1521" t="s">
        <v>12888</v>
      </c>
      <c r="G1521">
        <v>997453</v>
      </c>
      <c r="H1521" s="6">
        <v>45015.665729108798</v>
      </c>
      <c r="I1521" t="str">
        <f t="shared" si="92"/>
        <v>Long Term</v>
      </c>
      <c r="J1521">
        <f t="shared" si="93"/>
        <v>125308</v>
      </c>
      <c r="K1521">
        <f t="shared" si="94"/>
        <v>0.1</v>
      </c>
      <c r="L1521">
        <f t="shared" si="95"/>
        <v>12530.800000000001</v>
      </c>
    </row>
    <row r="1522" spans="1:12" x14ac:dyDescent="0.25">
      <c r="A1522">
        <v>2521</v>
      </c>
      <c r="B1522" t="s">
        <v>171</v>
      </c>
      <c r="C1522">
        <v>122122</v>
      </c>
      <c r="D1522">
        <v>7.38</v>
      </c>
      <c r="E1522" s="2">
        <v>44210.758506944447</v>
      </c>
      <c r="F1522" t="s">
        <v>12884</v>
      </c>
      <c r="G1522">
        <v>5345483</v>
      </c>
      <c r="H1522" s="6">
        <v>45015.665729108798</v>
      </c>
      <c r="I1522" t="str">
        <f t="shared" si="92"/>
        <v>Long Term</v>
      </c>
      <c r="J1522">
        <f t="shared" si="93"/>
        <v>5223361</v>
      </c>
      <c r="K1522">
        <f t="shared" si="94"/>
        <v>0.1</v>
      </c>
      <c r="L1522">
        <f t="shared" si="95"/>
        <v>522336.10000000003</v>
      </c>
    </row>
    <row r="1523" spans="1:12" x14ac:dyDescent="0.25">
      <c r="A1523">
        <v>2522</v>
      </c>
      <c r="B1523" t="s">
        <v>987</v>
      </c>
      <c r="C1523">
        <v>895312</v>
      </c>
      <c r="D1523">
        <v>5.63</v>
      </c>
      <c r="E1523" s="2">
        <v>44689.388344907413</v>
      </c>
      <c r="F1523" t="s">
        <v>12884</v>
      </c>
      <c r="G1523">
        <v>895361</v>
      </c>
      <c r="H1523" s="6">
        <v>45015.665729108798</v>
      </c>
      <c r="I1523" t="str">
        <f t="shared" si="92"/>
        <v>Short Term</v>
      </c>
      <c r="J1523">
        <f t="shared" si="93"/>
        <v>49</v>
      </c>
      <c r="K1523">
        <f t="shared" si="94"/>
        <v>0.15</v>
      </c>
      <c r="L1523">
        <f t="shared" si="95"/>
        <v>7.35</v>
      </c>
    </row>
    <row r="1524" spans="1:12" x14ac:dyDescent="0.25">
      <c r="A1524">
        <v>2523</v>
      </c>
      <c r="B1524" t="s">
        <v>2558</v>
      </c>
      <c r="C1524">
        <v>612814</v>
      </c>
      <c r="D1524">
        <v>6.63</v>
      </c>
      <c r="E1524" s="2">
        <v>44926.570972222216</v>
      </c>
      <c r="F1524" t="s">
        <v>12883</v>
      </c>
      <c r="G1524">
        <v>2262892</v>
      </c>
      <c r="H1524" s="6">
        <v>45015.665729108798</v>
      </c>
      <c r="I1524" t="str">
        <f t="shared" si="92"/>
        <v>Short Term</v>
      </c>
      <c r="J1524">
        <f t="shared" si="93"/>
        <v>1650078</v>
      </c>
      <c r="K1524">
        <f t="shared" si="94"/>
        <v>0.15</v>
      </c>
      <c r="L1524">
        <f t="shared" si="95"/>
        <v>247511.69999999998</v>
      </c>
    </row>
    <row r="1525" spans="1:12" x14ac:dyDescent="0.25">
      <c r="A1525">
        <v>2524</v>
      </c>
      <c r="B1525" t="s">
        <v>347</v>
      </c>
      <c r="C1525">
        <v>664395</v>
      </c>
      <c r="D1525">
        <v>7.61</v>
      </c>
      <c r="E1525" s="2">
        <v>44035.843993055547</v>
      </c>
      <c r="F1525" t="s">
        <v>12888</v>
      </c>
      <c r="G1525">
        <v>1644679</v>
      </c>
      <c r="H1525" s="6">
        <v>45015.665729108798</v>
      </c>
      <c r="I1525" t="str">
        <f t="shared" si="92"/>
        <v>Long Term</v>
      </c>
      <c r="J1525">
        <f t="shared" si="93"/>
        <v>980284</v>
      </c>
      <c r="K1525">
        <f t="shared" si="94"/>
        <v>0.1</v>
      </c>
      <c r="L1525">
        <f t="shared" si="95"/>
        <v>98028.400000000009</v>
      </c>
    </row>
    <row r="1526" spans="1:12" x14ac:dyDescent="0.25">
      <c r="A1526">
        <v>2525</v>
      </c>
      <c r="B1526" t="s">
        <v>395</v>
      </c>
      <c r="C1526">
        <v>284237</v>
      </c>
      <c r="D1526">
        <v>8.44</v>
      </c>
      <c r="E1526" s="2">
        <v>43385.017256944448</v>
      </c>
      <c r="F1526" t="s">
        <v>12884</v>
      </c>
      <c r="G1526">
        <v>4872320</v>
      </c>
      <c r="H1526" s="6">
        <v>45015.665729108798</v>
      </c>
      <c r="I1526" t="str">
        <f t="shared" si="92"/>
        <v>Long Term</v>
      </c>
      <c r="J1526">
        <f t="shared" si="93"/>
        <v>4588083</v>
      </c>
      <c r="K1526">
        <f t="shared" si="94"/>
        <v>0.1</v>
      </c>
      <c r="L1526">
        <f t="shared" si="95"/>
        <v>458808.30000000005</v>
      </c>
    </row>
    <row r="1527" spans="1:12" x14ac:dyDescent="0.25">
      <c r="A1527">
        <v>2526</v>
      </c>
      <c r="B1527" t="s">
        <v>235</v>
      </c>
      <c r="C1527">
        <v>916640</v>
      </c>
      <c r="D1527">
        <v>7.77</v>
      </c>
      <c r="E1527" s="2">
        <v>43961.959722222222</v>
      </c>
      <c r="F1527" t="s">
        <v>12887</v>
      </c>
      <c r="G1527">
        <v>9334230</v>
      </c>
      <c r="H1527" s="6">
        <v>45015.665729108798</v>
      </c>
      <c r="I1527" t="str">
        <f t="shared" si="92"/>
        <v>Long Term</v>
      </c>
      <c r="J1527">
        <f t="shared" si="93"/>
        <v>8417590</v>
      </c>
      <c r="K1527">
        <f t="shared" si="94"/>
        <v>0.1</v>
      </c>
      <c r="L1527">
        <f t="shared" si="95"/>
        <v>841759</v>
      </c>
    </row>
    <row r="1528" spans="1:12" x14ac:dyDescent="0.25">
      <c r="A1528">
        <v>2527</v>
      </c>
      <c r="B1528" t="s">
        <v>1376</v>
      </c>
      <c r="C1528">
        <v>334218</v>
      </c>
      <c r="D1528">
        <v>7.6</v>
      </c>
      <c r="E1528" s="2">
        <v>44109.853298611109</v>
      </c>
      <c r="F1528" t="s">
        <v>12885</v>
      </c>
      <c r="G1528">
        <v>1524905</v>
      </c>
      <c r="H1528" s="6">
        <v>45015.665729108798</v>
      </c>
      <c r="I1528" t="str">
        <f t="shared" si="92"/>
        <v>Long Term</v>
      </c>
      <c r="J1528">
        <f t="shared" si="93"/>
        <v>1190687</v>
      </c>
      <c r="K1528">
        <f t="shared" si="94"/>
        <v>0.1</v>
      </c>
      <c r="L1528">
        <f t="shared" si="95"/>
        <v>119068.70000000001</v>
      </c>
    </row>
    <row r="1529" spans="1:12" x14ac:dyDescent="0.25">
      <c r="A1529">
        <v>2528</v>
      </c>
      <c r="B1529" t="s">
        <v>1628</v>
      </c>
      <c r="C1529">
        <v>442135</v>
      </c>
      <c r="D1529">
        <v>6.76</v>
      </c>
      <c r="E1529" s="2">
        <v>44432.034953703696</v>
      </c>
      <c r="F1529" t="s">
        <v>12888</v>
      </c>
      <c r="G1529">
        <v>8001909</v>
      </c>
      <c r="H1529" s="6">
        <v>45015.665729108798</v>
      </c>
      <c r="I1529" t="str">
        <f t="shared" si="92"/>
        <v>Long Term</v>
      </c>
      <c r="J1529">
        <f t="shared" si="93"/>
        <v>7559774</v>
      </c>
      <c r="K1529">
        <f t="shared" si="94"/>
        <v>0.1</v>
      </c>
      <c r="L1529">
        <f t="shared" si="95"/>
        <v>755977.4</v>
      </c>
    </row>
    <row r="1530" spans="1:12" x14ac:dyDescent="0.25">
      <c r="A1530">
        <v>2529</v>
      </c>
      <c r="B1530" t="s">
        <v>969</v>
      </c>
      <c r="C1530">
        <v>530167</v>
      </c>
      <c r="D1530">
        <v>5.98</v>
      </c>
      <c r="E1530" s="2">
        <v>44344.206724537027</v>
      </c>
      <c r="F1530" t="s">
        <v>12884</v>
      </c>
      <c r="G1530">
        <v>4565913</v>
      </c>
      <c r="H1530" s="6">
        <v>45015.665729108798</v>
      </c>
      <c r="I1530" t="str">
        <f t="shared" si="92"/>
        <v>Long Term</v>
      </c>
      <c r="J1530">
        <f t="shared" si="93"/>
        <v>4035746</v>
      </c>
      <c r="K1530">
        <f t="shared" si="94"/>
        <v>0.1</v>
      </c>
      <c r="L1530">
        <f t="shared" si="95"/>
        <v>403574.60000000003</v>
      </c>
    </row>
    <row r="1531" spans="1:12" x14ac:dyDescent="0.25">
      <c r="A1531">
        <v>2530</v>
      </c>
      <c r="B1531" t="s">
        <v>654</v>
      </c>
      <c r="C1531">
        <v>764168</v>
      </c>
      <c r="D1531">
        <v>5.93</v>
      </c>
      <c r="E1531" s="2">
        <v>44999.592430555553</v>
      </c>
      <c r="F1531" t="s">
        <v>12888</v>
      </c>
      <c r="G1531">
        <v>4864360</v>
      </c>
      <c r="H1531" s="6">
        <v>45015.665729108798</v>
      </c>
      <c r="I1531" t="str">
        <f t="shared" si="92"/>
        <v>Short Term</v>
      </c>
      <c r="J1531">
        <f t="shared" si="93"/>
        <v>4100192</v>
      </c>
      <c r="K1531">
        <f t="shared" si="94"/>
        <v>0.15</v>
      </c>
      <c r="L1531">
        <f t="shared" si="95"/>
        <v>615028.79999999993</v>
      </c>
    </row>
    <row r="1532" spans="1:12" x14ac:dyDescent="0.25">
      <c r="A1532">
        <v>2531</v>
      </c>
      <c r="B1532" t="s">
        <v>866</v>
      </c>
      <c r="C1532">
        <v>704684</v>
      </c>
      <c r="D1532">
        <v>6.55</v>
      </c>
      <c r="E1532" s="2">
        <v>43967.301145833328</v>
      </c>
      <c r="F1532" t="s">
        <v>12884</v>
      </c>
      <c r="G1532">
        <v>2262133</v>
      </c>
      <c r="H1532" s="6">
        <v>45015.665729108798</v>
      </c>
      <c r="I1532" t="str">
        <f t="shared" si="92"/>
        <v>Long Term</v>
      </c>
      <c r="J1532">
        <f t="shared" si="93"/>
        <v>1557449</v>
      </c>
      <c r="K1532">
        <f t="shared" si="94"/>
        <v>0.1</v>
      </c>
      <c r="L1532">
        <f t="shared" si="95"/>
        <v>155744.9</v>
      </c>
    </row>
    <row r="1533" spans="1:12" x14ac:dyDescent="0.25">
      <c r="A1533">
        <v>2532</v>
      </c>
      <c r="B1533" t="s">
        <v>2727</v>
      </c>
      <c r="C1533">
        <v>154145</v>
      </c>
      <c r="D1533">
        <v>8.7100000000000009</v>
      </c>
      <c r="E1533" s="2">
        <v>44466.078553240739</v>
      </c>
      <c r="F1533" t="s">
        <v>12886</v>
      </c>
      <c r="G1533">
        <v>1008277</v>
      </c>
      <c r="H1533" s="6">
        <v>45015.665729108798</v>
      </c>
      <c r="I1533" t="str">
        <f t="shared" si="92"/>
        <v>Long Term</v>
      </c>
      <c r="J1533">
        <f t="shared" si="93"/>
        <v>854132</v>
      </c>
      <c r="K1533">
        <f t="shared" si="94"/>
        <v>0.1</v>
      </c>
      <c r="L1533">
        <f t="shared" si="95"/>
        <v>85413.200000000012</v>
      </c>
    </row>
    <row r="1534" spans="1:12" x14ac:dyDescent="0.25">
      <c r="A1534">
        <v>2533</v>
      </c>
      <c r="B1534" t="s">
        <v>1846</v>
      </c>
      <c r="C1534">
        <v>388506</v>
      </c>
      <c r="D1534">
        <v>8.9</v>
      </c>
      <c r="E1534" s="2">
        <v>44757.192731481482</v>
      </c>
      <c r="F1534" t="s">
        <v>12886</v>
      </c>
      <c r="G1534">
        <v>4468289</v>
      </c>
      <c r="H1534" s="6">
        <v>45015.665729108798</v>
      </c>
      <c r="I1534" t="str">
        <f t="shared" si="92"/>
        <v>Short Term</v>
      </c>
      <c r="J1534">
        <f t="shared" si="93"/>
        <v>4079783</v>
      </c>
      <c r="K1534">
        <f t="shared" si="94"/>
        <v>0.15</v>
      </c>
      <c r="L1534">
        <f t="shared" si="95"/>
        <v>611967.44999999995</v>
      </c>
    </row>
    <row r="1535" spans="1:12" x14ac:dyDescent="0.25">
      <c r="A1535">
        <v>2534</v>
      </c>
      <c r="B1535" t="s">
        <v>289</v>
      </c>
      <c r="C1535">
        <v>839982</v>
      </c>
      <c r="D1535">
        <v>5.6</v>
      </c>
      <c r="E1535" s="2">
        <v>44823.894641203697</v>
      </c>
      <c r="F1535" t="s">
        <v>12884</v>
      </c>
      <c r="G1535">
        <v>839985</v>
      </c>
      <c r="H1535" s="6">
        <v>45015.665729108798</v>
      </c>
      <c r="I1535" t="str">
        <f t="shared" si="92"/>
        <v>Short Term</v>
      </c>
      <c r="J1535">
        <f t="shared" si="93"/>
        <v>3</v>
      </c>
      <c r="K1535">
        <f t="shared" si="94"/>
        <v>0.15</v>
      </c>
      <c r="L1535">
        <f t="shared" si="95"/>
        <v>0.44999999999999996</v>
      </c>
    </row>
    <row r="1536" spans="1:12" x14ac:dyDescent="0.25">
      <c r="A1536">
        <v>2535</v>
      </c>
      <c r="B1536" t="s">
        <v>770</v>
      </c>
      <c r="C1536">
        <v>185200</v>
      </c>
      <c r="D1536">
        <v>7.13</v>
      </c>
      <c r="E1536" s="2">
        <v>43389.072430555563</v>
      </c>
      <c r="F1536" t="s">
        <v>12888</v>
      </c>
      <c r="G1536">
        <v>2646138</v>
      </c>
      <c r="H1536" s="6">
        <v>45015.665729108798</v>
      </c>
      <c r="I1536" t="str">
        <f t="shared" si="92"/>
        <v>Long Term</v>
      </c>
      <c r="J1536">
        <f t="shared" si="93"/>
        <v>2460938</v>
      </c>
      <c r="K1536">
        <f t="shared" si="94"/>
        <v>0.1</v>
      </c>
      <c r="L1536">
        <f t="shared" si="95"/>
        <v>246093.80000000002</v>
      </c>
    </row>
    <row r="1537" spans="1:12" x14ac:dyDescent="0.25">
      <c r="A1537">
        <v>2536</v>
      </c>
      <c r="B1537" t="s">
        <v>721</v>
      </c>
      <c r="C1537">
        <v>99900</v>
      </c>
      <c r="D1537">
        <v>7.48</v>
      </c>
      <c r="E1537" s="2">
        <v>43590.68136574074</v>
      </c>
      <c r="F1537" t="s">
        <v>12885</v>
      </c>
      <c r="G1537">
        <v>1956183</v>
      </c>
      <c r="H1537" s="6">
        <v>45015.665729108798</v>
      </c>
      <c r="I1537" t="str">
        <f t="shared" si="92"/>
        <v>Long Term</v>
      </c>
      <c r="J1537">
        <f t="shared" si="93"/>
        <v>1856283</v>
      </c>
      <c r="K1537">
        <f t="shared" si="94"/>
        <v>0.1</v>
      </c>
      <c r="L1537">
        <f t="shared" si="95"/>
        <v>185628.30000000002</v>
      </c>
    </row>
    <row r="1538" spans="1:12" x14ac:dyDescent="0.25">
      <c r="A1538">
        <v>2537</v>
      </c>
      <c r="B1538" t="s">
        <v>535</v>
      </c>
      <c r="C1538">
        <v>111595</v>
      </c>
      <c r="D1538">
        <v>6.23</v>
      </c>
      <c r="E1538" s="2">
        <v>44829.558912037042</v>
      </c>
      <c r="F1538" t="s">
        <v>12885</v>
      </c>
      <c r="G1538">
        <v>4205602</v>
      </c>
      <c r="H1538" s="6">
        <v>45015.665729108798</v>
      </c>
      <c r="I1538" t="str">
        <f t="shared" si="92"/>
        <v>Short Term</v>
      </c>
      <c r="J1538">
        <f t="shared" si="93"/>
        <v>4094007</v>
      </c>
      <c r="K1538">
        <f t="shared" si="94"/>
        <v>0.15</v>
      </c>
      <c r="L1538">
        <f t="shared" si="95"/>
        <v>614101.04999999993</v>
      </c>
    </row>
    <row r="1539" spans="1:12" x14ac:dyDescent="0.25">
      <c r="A1539">
        <v>2538</v>
      </c>
      <c r="B1539" t="s">
        <v>73</v>
      </c>
      <c r="C1539">
        <v>889189</v>
      </c>
      <c r="D1539">
        <v>7.53</v>
      </c>
      <c r="E1539" s="2">
        <v>43902.816296296303</v>
      </c>
      <c r="F1539" t="s">
        <v>12887</v>
      </c>
      <c r="G1539">
        <v>3228874</v>
      </c>
      <c r="H1539" s="6">
        <v>45015.665729108798</v>
      </c>
      <c r="I1539" t="str">
        <f t="shared" ref="I1539:I1602" si="96">IF((H1539-E1539)&lt;=365,"Short Term","Long Term")</f>
        <v>Long Term</v>
      </c>
      <c r="J1539">
        <f t="shared" ref="J1539:J1602" si="97">G1539-C1539</f>
        <v>2339685</v>
      </c>
      <c r="K1539">
        <f t="shared" ref="K1539:K1602" si="98">IF(I1539="short Term",15%,IF(I1539="Long Term",IF(J1539&gt;100000,10%,0),0))</f>
        <v>0.1</v>
      </c>
      <c r="L1539">
        <f t="shared" ref="L1539:L1602" si="99">J1539*K1539</f>
        <v>233968.5</v>
      </c>
    </row>
    <row r="1540" spans="1:12" x14ac:dyDescent="0.25">
      <c r="A1540">
        <v>2539</v>
      </c>
      <c r="B1540" t="s">
        <v>1091</v>
      </c>
      <c r="C1540">
        <v>537945</v>
      </c>
      <c r="D1540">
        <v>8.35</v>
      </c>
      <c r="E1540" s="2">
        <v>44420.318136574067</v>
      </c>
      <c r="F1540" t="s">
        <v>12888</v>
      </c>
      <c r="G1540">
        <v>9044628</v>
      </c>
      <c r="H1540" s="6">
        <v>45015.665729108798</v>
      </c>
      <c r="I1540" t="str">
        <f t="shared" si="96"/>
        <v>Long Term</v>
      </c>
      <c r="J1540">
        <f t="shared" si="97"/>
        <v>8506683</v>
      </c>
      <c r="K1540">
        <f t="shared" si="98"/>
        <v>0.1</v>
      </c>
      <c r="L1540">
        <f t="shared" si="99"/>
        <v>850668.3</v>
      </c>
    </row>
    <row r="1541" spans="1:12" x14ac:dyDescent="0.25">
      <c r="A1541">
        <v>2540</v>
      </c>
      <c r="B1541" t="s">
        <v>937</v>
      </c>
      <c r="C1541">
        <v>557025</v>
      </c>
      <c r="D1541">
        <v>7.41</v>
      </c>
      <c r="E1541" s="2">
        <v>44019.001898148148</v>
      </c>
      <c r="F1541" t="s">
        <v>12887</v>
      </c>
      <c r="G1541">
        <v>3900713</v>
      </c>
      <c r="H1541" s="6">
        <v>45015.665729108798</v>
      </c>
      <c r="I1541" t="str">
        <f t="shared" si="96"/>
        <v>Long Term</v>
      </c>
      <c r="J1541">
        <f t="shared" si="97"/>
        <v>3343688</v>
      </c>
      <c r="K1541">
        <f t="shared" si="98"/>
        <v>0.1</v>
      </c>
      <c r="L1541">
        <f t="shared" si="99"/>
        <v>334368.80000000005</v>
      </c>
    </row>
    <row r="1542" spans="1:12" x14ac:dyDescent="0.25">
      <c r="A1542">
        <v>2541</v>
      </c>
      <c r="B1542" t="s">
        <v>205</v>
      </c>
      <c r="C1542">
        <v>786518</v>
      </c>
      <c r="D1542">
        <v>5.31</v>
      </c>
      <c r="E1542" s="2">
        <v>43836.958333333343</v>
      </c>
      <c r="F1542" t="s">
        <v>12884</v>
      </c>
      <c r="G1542">
        <v>9551179</v>
      </c>
      <c r="H1542" s="6">
        <v>45015.665729108798</v>
      </c>
      <c r="I1542" t="str">
        <f t="shared" si="96"/>
        <v>Long Term</v>
      </c>
      <c r="J1542">
        <f t="shared" si="97"/>
        <v>8764661</v>
      </c>
      <c r="K1542">
        <f t="shared" si="98"/>
        <v>0.1</v>
      </c>
      <c r="L1542">
        <f t="shared" si="99"/>
        <v>876466.10000000009</v>
      </c>
    </row>
    <row r="1543" spans="1:12" x14ac:dyDescent="0.25">
      <c r="A1543">
        <v>2542</v>
      </c>
      <c r="B1543" t="s">
        <v>1044</v>
      </c>
      <c r="C1543">
        <v>820570</v>
      </c>
      <c r="D1543">
        <v>5.84</v>
      </c>
      <c r="E1543" s="2">
        <v>44115.633020833331</v>
      </c>
      <c r="F1543" t="s">
        <v>12888</v>
      </c>
      <c r="G1543">
        <v>9601060</v>
      </c>
      <c r="H1543" s="6">
        <v>45015.665729108798</v>
      </c>
      <c r="I1543" t="str">
        <f t="shared" si="96"/>
        <v>Long Term</v>
      </c>
      <c r="J1543">
        <f t="shared" si="97"/>
        <v>8780490</v>
      </c>
      <c r="K1543">
        <f t="shared" si="98"/>
        <v>0.1</v>
      </c>
      <c r="L1543">
        <f t="shared" si="99"/>
        <v>878049</v>
      </c>
    </row>
    <row r="1544" spans="1:12" x14ac:dyDescent="0.25">
      <c r="A1544">
        <v>2543</v>
      </c>
      <c r="B1544" t="s">
        <v>253</v>
      </c>
      <c r="C1544">
        <v>248397</v>
      </c>
      <c r="D1544">
        <v>8.1999999999999993</v>
      </c>
      <c r="E1544" s="2">
        <v>43624.784155092602</v>
      </c>
      <c r="F1544" t="s">
        <v>12887</v>
      </c>
      <c r="G1544">
        <v>567975</v>
      </c>
      <c r="H1544" s="6">
        <v>45015.665729108798</v>
      </c>
      <c r="I1544" t="str">
        <f t="shared" si="96"/>
        <v>Long Term</v>
      </c>
      <c r="J1544">
        <f t="shared" si="97"/>
        <v>319578</v>
      </c>
      <c r="K1544">
        <f t="shared" si="98"/>
        <v>0.1</v>
      </c>
      <c r="L1544">
        <f t="shared" si="99"/>
        <v>31957.800000000003</v>
      </c>
    </row>
    <row r="1545" spans="1:12" x14ac:dyDescent="0.25">
      <c r="A1545">
        <v>2544</v>
      </c>
      <c r="B1545" t="s">
        <v>320</v>
      </c>
      <c r="C1545">
        <v>604677</v>
      </c>
      <c r="D1545">
        <v>5.47</v>
      </c>
      <c r="E1545" s="2">
        <v>43414.33315972222</v>
      </c>
      <c r="F1545" t="s">
        <v>12886</v>
      </c>
      <c r="G1545">
        <v>3605039</v>
      </c>
      <c r="H1545" s="6">
        <v>45015.665729108798</v>
      </c>
      <c r="I1545" t="str">
        <f t="shared" si="96"/>
        <v>Long Term</v>
      </c>
      <c r="J1545">
        <f t="shared" si="97"/>
        <v>3000362</v>
      </c>
      <c r="K1545">
        <f t="shared" si="98"/>
        <v>0.1</v>
      </c>
      <c r="L1545">
        <f t="shared" si="99"/>
        <v>300036.2</v>
      </c>
    </row>
    <row r="1546" spans="1:12" x14ac:dyDescent="0.25">
      <c r="A1546">
        <v>2545</v>
      </c>
      <c r="B1546" t="s">
        <v>712</v>
      </c>
      <c r="C1546">
        <v>370252</v>
      </c>
      <c r="D1546">
        <v>8.27</v>
      </c>
      <c r="E1546" s="2">
        <v>43624.473101851851</v>
      </c>
      <c r="F1546" t="s">
        <v>12887</v>
      </c>
      <c r="G1546">
        <v>3866983</v>
      </c>
      <c r="H1546" s="6">
        <v>45015.665729108798</v>
      </c>
      <c r="I1546" t="str">
        <f t="shared" si="96"/>
        <v>Long Term</v>
      </c>
      <c r="J1546">
        <f t="shared" si="97"/>
        <v>3496731</v>
      </c>
      <c r="K1546">
        <f t="shared" si="98"/>
        <v>0.1</v>
      </c>
      <c r="L1546">
        <f t="shared" si="99"/>
        <v>349673.10000000003</v>
      </c>
    </row>
    <row r="1547" spans="1:12" x14ac:dyDescent="0.25">
      <c r="A1547">
        <v>2546</v>
      </c>
      <c r="B1547" t="s">
        <v>2672</v>
      </c>
      <c r="C1547">
        <v>134699</v>
      </c>
      <c r="D1547">
        <v>5.47</v>
      </c>
      <c r="E1547" s="2">
        <v>44608.787210648137</v>
      </c>
      <c r="F1547" t="s">
        <v>12887</v>
      </c>
      <c r="G1547">
        <v>3593394</v>
      </c>
      <c r="H1547" s="6">
        <v>45015.665729108798</v>
      </c>
      <c r="I1547" t="str">
        <f t="shared" si="96"/>
        <v>Long Term</v>
      </c>
      <c r="J1547">
        <f t="shared" si="97"/>
        <v>3458695</v>
      </c>
      <c r="K1547">
        <f t="shared" si="98"/>
        <v>0.1</v>
      </c>
      <c r="L1547">
        <f t="shared" si="99"/>
        <v>345869.5</v>
      </c>
    </row>
    <row r="1548" spans="1:12" x14ac:dyDescent="0.25">
      <c r="A1548">
        <v>2547</v>
      </c>
      <c r="B1548" t="s">
        <v>151</v>
      </c>
      <c r="C1548">
        <v>536382</v>
      </c>
      <c r="D1548">
        <v>7.57</v>
      </c>
      <c r="E1548" s="2">
        <v>43749.932858796303</v>
      </c>
      <c r="F1548" t="s">
        <v>12886</v>
      </c>
      <c r="G1548">
        <v>5866721</v>
      </c>
      <c r="H1548" s="6">
        <v>45015.665729108798</v>
      </c>
      <c r="I1548" t="str">
        <f t="shared" si="96"/>
        <v>Long Term</v>
      </c>
      <c r="J1548">
        <f t="shared" si="97"/>
        <v>5330339</v>
      </c>
      <c r="K1548">
        <f t="shared" si="98"/>
        <v>0.1</v>
      </c>
      <c r="L1548">
        <f t="shared" si="99"/>
        <v>533033.9</v>
      </c>
    </row>
    <row r="1549" spans="1:12" x14ac:dyDescent="0.25">
      <c r="A1549">
        <v>2548</v>
      </c>
      <c r="B1549" t="s">
        <v>344</v>
      </c>
      <c r="C1549">
        <v>296920</v>
      </c>
      <c r="D1549">
        <v>5.94</v>
      </c>
      <c r="E1549" s="2">
        <v>45013.544039351851</v>
      </c>
      <c r="F1549" t="s">
        <v>12883</v>
      </c>
      <c r="G1549">
        <v>4789417</v>
      </c>
      <c r="H1549" s="6">
        <v>45015.665729108798</v>
      </c>
      <c r="I1549" t="str">
        <f t="shared" si="96"/>
        <v>Short Term</v>
      </c>
      <c r="J1549">
        <f t="shared" si="97"/>
        <v>4492497</v>
      </c>
      <c r="K1549">
        <f t="shared" si="98"/>
        <v>0.15</v>
      </c>
      <c r="L1549">
        <f t="shared" si="99"/>
        <v>673874.54999999993</v>
      </c>
    </row>
    <row r="1550" spans="1:12" x14ac:dyDescent="0.25">
      <c r="A1550">
        <v>2549</v>
      </c>
      <c r="B1550" t="s">
        <v>408</v>
      </c>
      <c r="C1550">
        <v>111635</v>
      </c>
      <c r="D1550">
        <v>8.6</v>
      </c>
      <c r="E1550" s="2">
        <v>44041.211099537039</v>
      </c>
      <c r="F1550" t="s">
        <v>12885</v>
      </c>
      <c r="G1550">
        <v>8837566</v>
      </c>
      <c r="H1550" s="6">
        <v>45015.665729108798</v>
      </c>
      <c r="I1550" t="str">
        <f t="shared" si="96"/>
        <v>Long Term</v>
      </c>
      <c r="J1550">
        <f t="shared" si="97"/>
        <v>8725931</v>
      </c>
      <c r="K1550">
        <f t="shared" si="98"/>
        <v>0.1</v>
      </c>
      <c r="L1550">
        <f t="shared" si="99"/>
        <v>872593.10000000009</v>
      </c>
    </row>
    <row r="1551" spans="1:12" x14ac:dyDescent="0.25">
      <c r="A1551">
        <v>2550</v>
      </c>
      <c r="B1551" t="s">
        <v>668</v>
      </c>
      <c r="C1551">
        <v>955862</v>
      </c>
      <c r="D1551">
        <v>5.73</v>
      </c>
      <c r="E1551" s="2">
        <v>44915.986435185187</v>
      </c>
      <c r="F1551" t="s">
        <v>12883</v>
      </c>
      <c r="G1551">
        <v>4038114</v>
      </c>
      <c r="H1551" s="6">
        <v>45015.665729108798</v>
      </c>
      <c r="I1551" t="str">
        <f t="shared" si="96"/>
        <v>Short Term</v>
      </c>
      <c r="J1551">
        <f t="shared" si="97"/>
        <v>3082252</v>
      </c>
      <c r="K1551">
        <f t="shared" si="98"/>
        <v>0.15</v>
      </c>
      <c r="L1551">
        <f t="shared" si="99"/>
        <v>462337.8</v>
      </c>
    </row>
    <row r="1552" spans="1:12" x14ac:dyDescent="0.25">
      <c r="A1552">
        <v>2551</v>
      </c>
      <c r="B1552" t="s">
        <v>956</v>
      </c>
      <c r="C1552">
        <v>255652</v>
      </c>
      <c r="D1552">
        <v>6.54</v>
      </c>
      <c r="E1552" s="2">
        <v>43490.574178240742</v>
      </c>
      <c r="F1552" t="s">
        <v>12886</v>
      </c>
      <c r="G1552">
        <v>5689191</v>
      </c>
      <c r="H1552" s="6">
        <v>45015.665729108798</v>
      </c>
      <c r="I1552" t="str">
        <f t="shared" si="96"/>
        <v>Long Term</v>
      </c>
      <c r="J1552">
        <f t="shared" si="97"/>
        <v>5433539</v>
      </c>
      <c r="K1552">
        <f t="shared" si="98"/>
        <v>0.1</v>
      </c>
      <c r="L1552">
        <f t="shared" si="99"/>
        <v>543353.9</v>
      </c>
    </row>
    <row r="1553" spans="1:12" x14ac:dyDescent="0.25">
      <c r="A1553">
        <v>2552</v>
      </c>
      <c r="B1553" t="s">
        <v>1306</v>
      </c>
      <c r="C1553">
        <v>888454</v>
      </c>
      <c r="D1553">
        <v>5.44</v>
      </c>
      <c r="E1553" s="2">
        <v>43748.082291666673</v>
      </c>
      <c r="F1553" t="s">
        <v>12885</v>
      </c>
      <c r="G1553">
        <v>888484</v>
      </c>
      <c r="H1553" s="6">
        <v>45015.665729108798</v>
      </c>
      <c r="I1553" t="str">
        <f t="shared" si="96"/>
        <v>Long Term</v>
      </c>
      <c r="J1553">
        <f t="shared" si="97"/>
        <v>30</v>
      </c>
      <c r="K1553">
        <f t="shared" si="98"/>
        <v>0</v>
      </c>
      <c r="L1553">
        <f t="shared" si="99"/>
        <v>0</v>
      </c>
    </row>
    <row r="1554" spans="1:12" x14ac:dyDescent="0.25">
      <c r="A1554">
        <v>2553</v>
      </c>
      <c r="B1554" t="s">
        <v>75</v>
      </c>
      <c r="C1554">
        <v>481541</v>
      </c>
      <c r="D1554">
        <v>8.11</v>
      </c>
      <c r="E1554" s="2">
        <v>44594.345150462963</v>
      </c>
      <c r="F1554" t="s">
        <v>12885</v>
      </c>
      <c r="G1554">
        <v>5570645</v>
      </c>
      <c r="H1554" s="6">
        <v>45015.665729108798</v>
      </c>
      <c r="I1554" t="str">
        <f t="shared" si="96"/>
        <v>Long Term</v>
      </c>
      <c r="J1554">
        <f t="shared" si="97"/>
        <v>5089104</v>
      </c>
      <c r="K1554">
        <f t="shared" si="98"/>
        <v>0.1</v>
      </c>
      <c r="L1554">
        <f t="shared" si="99"/>
        <v>508910.4</v>
      </c>
    </row>
    <row r="1555" spans="1:12" x14ac:dyDescent="0.25">
      <c r="A1555">
        <v>2554</v>
      </c>
      <c r="B1555" t="s">
        <v>1278</v>
      </c>
      <c r="C1555">
        <v>788513</v>
      </c>
      <c r="D1555">
        <v>5.28</v>
      </c>
      <c r="E1555" s="2">
        <v>44590.165289351848</v>
      </c>
      <c r="F1555" t="s">
        <v>12888</v>
      </c>
      <c r="G1555">
        <v>2523767</v>
      </c>
      <c r="H1555" s="6">
        <v>45015.665729108798</v>
      </c>
      <c r="I1555" t="str">
        <f t="shared" si="96"/>
        <v>Long Term</v>
      </c>
      <c r="J1555">
        <f t="shared" si="97"/>
        <v>1735254</v>
      </c>
      <c r="K1555">
        <f t="shared" si="98"/>
        <v>0.1</v>
      </c>
      <c r="L1555">
        <f t="shared" si="99"/>
        <v>173525.40000000002</v>
      </c>
    </row>
    <row r="1556" spans="1:12" x14ac:dyDescent="0.25">
      <c r="A1556">
        <v>2555</v>
      </c>
      <c r="B1556" t="s">
        <v>109</v>
      </c>
      <c r="C1556">
        <v>491970</v>
      </c>
      <c r="D1556">
        <v>5.32</v>
      </c>
      <c r="E1556" s="2">
        <v>44560.786064814813</v>
      </c>
      <c r="F1556" t="s">
        <v>12883</v>
      </c>
      <c r="G1556">
        <v>5566387</v>
      </c>
      <c r="H1556" s="6">
        <v>45015.665729108798</v>
      </c>
      <c r="I1556" t="str">
        <f t="shared" si="96"/>
        <v>Long Term</v>
      </c>
      <c r="J1556">
        <f t="shared" si="97"/>
        <v>5074417</v>
      </c>
      <c r="K1556">
        <f t="shared" si="98"/>
        <v>0.1</v>
      </c>
      <c r="L1556">
        <f t="shared" si="99"/>
        <v>507441.7</v>
      </c>
    </row>
    <row r="1557" spans="1:12" x14ac:dyDescent="0.25">
      <c r="A1557">
        <v>2556</v>
      </c>
      <c r="B1557" t="s">
        <v>157</v>
      </c>
      <c r="C1557">
        <v>502429</v>
      </c>
      <c r="D1557">
        <v>5.31</v>
      </c>
      <c r="E1557" s="2">
        <v>43696.55605324074</v>
      </c>
      <c r="F1557" t="s">
        <v>12886</v>
      </c>
      <c r="G1557">
        <v>3696117</v>
      </c>
      <c r="H1557" s="6">
        <v>45015.665729108798</v>
      </c>
      <c r="I1557" t="str">
        <f t="shared" si="96"/>
        <v>Long Term</v>
      </c>
      <c r="J1557">
        <f t="shared" si="97"/>
        <v>3193688</v>
      </c>
      <c r="K1557">
        <f t="shared" si="98"/>
        <v>0.1</v>
      </c>
      <c r="L1557">
        <f t="shared" si="99"/>
        <v>319368.80000000005</v>
      </c>
    </row>
    <row r="1558" spans="1:12" x14ac:dyDescent="0.25">
      <c r="A1558">
        <v>2557</v>
      </c>
      <c r="B1558" t="s">
        <v>829</v>
      </c>
      <c r="C1558">
        <v>212374</v>
      </c>
      <c r="D1558">
        <v>6.33</v>
      </c>
      <c r="E1558" s="2">
        <v>44896.842685185176</v>
      </c>
      <c r="F1558" t="s">
        <v>12886</v>
      </c>
      <c r="G1558">
        <v>1388235</v>
      </c>
      <c r="H1558" s="6">
        <v>45015.665729108798</v>
      </c>
      <c r="I1558" t="str">
        <f t="shared" si="96"/>
        <v>Short Term</v>
      </c>
      <c r="J1558">
        <f t="shared" si="97"/>
        <v>1175861</v>
      </c>
      <c r="K1558">
        <f t="shared" si="98"/>
        <v>0.15</v>
      </c>
      <c r="L1558">
        <f t="shared" si="99"/>
        <v>176379.15</v>
      </c>
    </row>
    <row r="1559" spans="1:12" x14ac:dyDescent="0.25">
      <c r="A1559">
        <v>2558</v>
      </c>
      <c r="B1559" t="s">
        <v>921</v>
      </c>
      <c r="C1559">
        <v>552533</v>
      </c>
      <c r="D1559">
        <v>7.91</v>
      </c>
      <c r="E1559" s="2">
        <v>44648.186574074083</v>
      </c>
      <c r="F1559" t="s">
        <v>12888</v>
      </c>
      <c r="G1559">
        <v>5249297</v>
      </c>
      <c r="H1559" s="6">
        <v>45015.665729108798</v>
      </c>
      <c r="I1559" t="str">
        <f t="shared" si="96"/>
        <v>Long Term</v>
      </c>
      <c r="J1559">
        <f t="shared" si="97"/>
        <v>4696764</v>
      </c>
      <c r="K1559">
        <f t="shared" si="98"/>
        <v>0.1</v>
      </c>
      <c r="L1559">
        <f t="shared" si="99"/>
        <v>469676.4</v>
      </c>
    </row>
    <row r="1560" spans="1:12" x14ac:dyDescent="0.25">
      <c r="A1560">
        <v>2559</v>
      </c>
      <c r="B1560" t="s">
        <v>1211</v>
      </c>
      <c r="C1560">
        <v>246182</v>
      </c>
      <c r="D1560">
        <v>5.15</v>
      </c>
      <c r="E1560" s="2">
        <v>43646.992835648147</v>
      </c>
      <c r="F1560" t="s">
        <v>12887</v>
      </c>
      <c r="G1560">
        <v>9890909</v>
      </c>
      <c r="H1560" s="6">
        <v>45015.665729108798</v>
      </c>
      <c r="I1560" t="str">
        <f t="shared" si="96"/>
        <v>Long Term</v>
      </c>
      <c r="J1560">
        <f t="shared" si="97"/>
        <v>9644727</v>
      </c>
      <c r="K1560">
        <f t="shared" si="98"/>
        <v>0.1</v>
      </c>
      <c r="L1560">
        <f t="shared" si="99"/>
        <v>964472.70000000007</v>
      </c>
    </row>
    <row r="1561" spans="1:12" x14ac:dyDescent="0.25">
      <c r="A1561">
        <v>2560</v>
      </c>
      <c r="B1561" t="s">
        <v>1954</v>
      </c>
      <c r="C1561">
        <v>108838</v>
      </c>
      <c r="D1561">
        <v>8.9</v>
      </c>
      <c r="E1561" s="2">
        <v>44107.196643518517</v>
      </c>
      <c r="F1561" t="s">
        <v>12887</v>
      </c>
      <c r="G1561">
        <v>2767562</v>
      </c>
      <c r="H1561" s="6">
        <v>45015.665729108798</v>
      </c>
      <c r="I1561" t="str">
        <f t="shared" si="96"/>
        <v>Long Term</v>
      </c>
      <c r="J1561">
        <f t="shared" si="97"/>
        <v>2658724</v>
      </c>
      <c r="K1561">
        <f t="shared" si="98"/>
        <v>0.1</v>
      </c>
      <c r="L1561">
        <f t="shared" si="99"/>
        <v>265872.40000000002</v>
      </c>
    </row>
    <row r="1562" spans="1:12" x14ac:dyDescent="0.25">
      <c r="A1562">
        <v>2561</v>
      </c>
      <c r="B1562" t="s">
        <v>599</v>
      </c>
      <c r="C1562">
        <v>305101</v>
      </c>
      <c r="D1562">
        <v>8.7200000000000006</v>
      </c>
      <c r="E1562" s="2">
        <v>43998.662372685183</v>
      </c>
      <c r="F1562" t="s">
        <v>12884</v>
      </c>
      <c r="G1562">
        <v>2612702</v>
      </c>
      <c r="H1562" s="6">
        <v>45015.665729108798</v>
      </c>
      <c r="I1562" t="str">
        <f t="shared" si="96"/>
        <v>Long Term</v>
      </c>
      <c r="J1562">
        <f t="shared" si="97"/>
        <v>2307601</v>
      </c>
      <c r="K1562">
        <f t="shared" si="98"/>
        <v>0.1</v>
      </c>
      <c r="L1562">
        <f t="shared" si="99"/>
        <v>230760.1</v>
      </c>
    </row>
    <row r="1563" spans="1:12" x14ac:dyDescent="0.25">
      <c r="A1563">
        <v>2562</v>
      </c>
      <c r="B1563" t="s">
        <v>1227</v>
      </c>
      <c r="C1563">
        <v>253538</v>
      </c>
      <c r="D1563">
        <v>6.29</v>
      </c>
      <c r="E1563" s="2">
        <v>44593.866006944438</v>
      </c>
      <c r="F1563" t="s">
        <v>12883</v>
      </c>
      <c r="G1563">
        <v>4427878</v>
      </c>
      <c r="H1563" s="6">
        <v>45015.665729108798</v>
      </c>
      <c r="I1563" t="str">
        <f t="shared" si="96"/>
        <v>Long Term</v>
      </c>
      <c r="J1563">
        <f t="shared" si="97"/>
        <v>4174340</v>
      </c>
      <c r="K1563">
        <f t="shared" si="98"/>
        <v>0.1</v>
      </c>
      <c r="L1563">
        <f t="shared" si="99"/>
        <v>417434</v>
      </c>
    </row>
    <row r="1564" spans="1:12" x14ac:dyDescent="0.25">
      <c r="A1564">
        <v>2563</v>
      </c>
      <c r="B1564" t="s">
        <v>186</v>
      </c>
      <c r="C1564">
        <v>71272</v>
      </c>
      <c r="D1564">
        <v>8.3000000000000007</v>
      </c>
      <c r="E1564" s="2">
        <v>44582.980995370373</v>
      </c>
      <c r="F1564" t="s">
        <v>12886</v>
      </c>
      <c r="G1564">
        <v>5339197</v>
      </c>
      <c r="H1564" s="6">
        <v>45015.665729108798</v>
      </c>
      <c r="I1564" t="str">
        <f t="shared" si="96"/>
        <v>Long Term</v>
      </c>
      <c r="J1564">
        <f t="shared" si="97"/>
        <v>5267925</v>
      </c>
      <c r="K1564">
        <f t="shared" si="98"/>
        <v>0.1</v>
      </c>
      <c r="L1564">
        <f t="shared" si="99"/>
        <v>526792.5</v>
      </c>
    </row>
    <row r="1565" spans="1:12" x14ac:dyDescent="0.25">
      <c r="A1565">
        <v>2564</v>
      </c>
      <c r="B1565" t="s">
        <v>691</v>
      </c>
      <c r="C1565">
        <v>979474</v>
      </c>
      <c r="D1565">
        <v>7.69</v>
      </c>
      <c r="E1565" s="2">
        <v>43826.384004629632</v>
      </c>
      <c r="F1565" t="s">
        <v>12884</v>
      </c>
      <c r="G1565">
        <v>7944940</v>
      </c>
      <c r="H1565" s="6">
        <v>45015.665729108798</v>
      </c>
      <c r="I1565" t="str">
        <f t="shared" si="96"/>
        <v>Long Term</v>
      </c>
      <c r="J1565">
        <f t="shared" si="97"/>
        <v>6965466</v>
      </c>
      <c r="K1565">
        <f t="shared" si="98"/>
        <v>0.1</v>
      </c>
      <c r="L1565">
        <f t="shared" si="99"/>
        <v>696546.60000000009</v>
      </c>
    </row>
    <row r="1566" spans="1:12" x14ac:dyDescent="0.25">
      <c r="A1566">
        <v>2565</v>
      </c>
      <c r="B1566" t="s">
        <v>175</v>
      </c>
      <c r="C1566">
        <v>572634</v>
      </c>
      <c r="D1566">
        <v>6.6</v>
      </c>
      <c r="E1566" s="2">
        <v>43447.380335648151</v>
      </c>
      <c r="F1566" t="s">
        <v>12883</v>
      </c>
      <c r="G1566">
        <v>5520050</v>
      </c>
      <c r="H1566" s="6">
        <v>45015.665729108798</v>
      </c>
      <c r="I1566" t="str">
        <f t="shared" si="96"/>
        <v>Long Term</v>
      </c>
      <c r="J1566">
        <f t="shared" si="97"/>
        <v>4947416</v>
      </c>
      <c r="K1566">
        <f t="shared" si="98"/>
        <v>0.1</v>
      </c>
      <c r="L1566">
        <f t="shared" si="99"/>
        <v>494741.60000000003</v>
      </c>
    </row>
    <row r="1567" spans="1:12" x14ac:dyDescent="0.25">
      <c r="A1567">
        <v>2566</v>
      </c>
      <c r="B1567" t="s">
        <v>895</v>
      </c>
      <c r="C1567">
        <v>610731</v>
      </c>
      <c r="D1567">
        <v>5.96</v>
      </c>
      <c r="E1567" s="2">
        <v>44719.243726851862</v>
      </c>
      <c r="F1567" t="s">
        <v>12885</v>
      </c>
      <c r="G1567">
        <v>5579606</v>
      </c>
      <c r="H1567" s="6">
        <v>45015.665729108798</v>
      </c>
      <c r="I1567" t="str">
        <f t="shared" si="96"/>
        <v>Short Term</v>
      </c>
      <c r="J1567">
        <f t="shared" si="97"/>
        <v>4968875</v>
      </c>
      <c r="K1567">
        <f t="shared" si="98"/>
        <v>0.15</v>
      </c>
      <c r="L1567">
        <f t="shared" si="99"/>
        <v>745331.25</v>
      </c>
    </row>
    <row r="1568" spans="1:12" x14ac:dyDescent="0.25">
      <c r="A1568">
        <v>2567</v>
      </c>
      <c r="B1568" t="s">
        <v>684</v>
      </c>
      <c r="C1568">
        <v>999231</v>
      </c>
      <c r="D1568">
        <v>8.93</v>
      </c>
      <c r="E1568" s="2">
        <v>43733.789560185192</v>
      </c>
      <c r="F1568" t="s">
        <v>12887</v>
      </c>
      <c r="G1568">
        <v>3017183</v>
      </c>
      <c r="H1568" s="6">
        <v>45015.665729108798</v>
      </c>
      <c r="I1568" t="str">
        <f t="shared" si="96"/>
        <v>Long Term</v>
      </c>
      <c r="J1568">
        <f t="shared" si="97"/>
        <v>2017952</v>
      </c>
      <c r="K1568">
        <f t="shared" si="98"/>
        <v>0.1</v>
      </c>
      <c r="L1568">
        <f t="shared" si="99"/>
        <v>201795.20000000001</v>
      </c>
    </row>
    <row r="1569" spans="1:12" x14ac:dyDescent="0.25">
      <c r="A1569">
        <v>2568</v>
      </c>
      <c r="B1569" t="s">
        <v>329</v>
      </c>
      <c r="C1569">
        <v>826475</v>
      </c>
      <c r="D1569">
        <v>8.3800000000000008</v>
      </c>
      <c r="E1569" s="2">
        <v>43863.891273148147</v>
      </c>
      <c r="F1569" t="s">
        <v>12885</v>
      </c>
      <c r="G1569">
        <v>5872837</v>
      </c>
      <c r="H1569" s="6">
        <v>45015.665729108798</v>
      </c>
      <c r="I1569" t="str">
        <f t="shared" si="96"/>
        <v>Long Term</v>
      </c>
      <c r="J1569">
        <f t="shared" si="97"/>
        <v>5046362</v>
      </c>
      <c r="K1569">
        <f t="shared" si="98"/>
        <v>0.1</v>
      </c>
      <c r="L1569">
        <f t="shared" si="99"/>
        <v>504636.2</v>
      </c>
    </row>
    <row r="1570" spans="1:12" x14ac:dyDescent="0.25">
      <c r="A1570">
        <v>2569</v>
      </c>
      <c r="B1570" t="s">
        <v>1057</v>
      </c>
      <c r="C1570">
        <v>326144</v>
      </c>
      <c r="D1570">
        <v>6.83</v>
      </c>
      <c r="E1570" s="2">
        <v>44139.220347222217</v>
      </c>
      <c r="F1570" t="s">
        <v>12885</v>
      </c>
      <c r="G1570">
        <v>9787423</v>
      </c>
      <c r="H1570" s="6">
        <v>45015.665729108798</v>
      </c>
      <c r="I1570" t="str">
        <f t="shared" si="96"/>
        <v>Long Term</v>
      </c>
      <c r="J1570">
        <f t="shared" si="97"/>
        <v>9461279</v>
      </c>
      <c r="K1570">
        <f t="shared" si="98"/>
        <v>0.1</v>
      </c>
      <c r="L1570">
        <f t="shared" si="99"/>
        <v>946127.9</v>
      </c>
    </row>
    <row r="1571" spans="1:12" x14ac:dyDescent="0.25">
      <c r="A1571">
        <v>2570</v>
      </c>
      <c r="B1571" t="s">
        <v>345</v>
      </c>
      <c r="C1571">
        <v>869938</v>
      </c>
      <c r="D1571">
        <v>7.76</v>
      </c>
      <c r="E1571" s="2">
        <v>43529.014687499999</v>
      </c>
      <c r="F1571" t="s">
        <v>12885</v>
      </c>
      <c r="G1571">
        <v>9689859</v>
      </c>
      <c r="H1571" s="6">
        <v>45015.665729108798</v>
      </c>
      <c r="I1571" t="str">
        <f t="shared" si="96"/>
        <v>Long Term</v>
      </c>
      <c r="J1571">
        <f t="shared" si="97"/>
        <v>8819921</v>
      </c>
      <c r="K1571">
        <f t="shared" si="98"/>
        <v>0.1</v>
      </c>
      <c r="L1571">
        <f t="shared" si="99"/>
        <v>881992.10000000009</v>
      </c>
    </row>
    <row r="1572" spans="1:12" x14ac:dyDescent="0.25">
      <c r="A1572">
        <v>2571</v>
      </c>
      <c r="B1572" t="s">
        <v>1099</v>
      </c>
      <c r="C1572">
        <v>61990</v>
      </c>
      <c r="D1572">
        <v>7.26</v>
      </c>
      <c r="E1572" s="2">
        <v>44487.786354166667</v>
      </c>
      <c r="F1572" t="s">
        <v>12884</v>
      </c>
      <c r="G1572">
        <v>5804898</v>
      </c>
      <c r="H1572" s="6">
        <v>45015.665729108798</v>
      </c>
      <c r="I1572" t="str">
        <f t="shared" si="96"/>
        <v>Long Term</v>
      </c>
      <c r="J1572">
        <f t="shared" si="97"/>
        <v>5742908</v>
      </c>
      <c r="K1572">
        <f t="shared" si="98"/>
        <v>0.1</v>
      </c>
      <c r="L1572">
        <f t="shared" si="99"/>
        <v>574290.80000000005</v>
      </c>
    </row>
    <row r="1573" spans="1:12" x14ac:dyDescent="0.25">
      <c r="A1573">
        <v>2572</v>
      </c>
      <c r="B1573" t="s">
        <v>746</v>
      </c>
      <c r="C1573">
        <v>486663</v>
      </c>
      <c r="D1573">
        <v>5.7</v>
      </c>
      <c r="E1573" s="2">
        <v>44446.273715277777</v>
      </c>
      <c r="F1573" t="s">
        <v>12887</v>
      </c>
      <c r="G1573">
        <v>5086254</v>
      </c>
      <c r="H1573" s="6">
        <v>45015.665729108798</v>
      </c>
      <c r="I1573" t="str">
        <f t="shared" si="96"/>
        <v>Long Term</v>
      </c>
      <c r="J1573">
        <f t="shared" si="97"/>
        <v>4599591</v>
      </c>
      <c r="K1573">
        <f t="shared" si="98"/>
        <v>0.1</v>
      </c>
      <c r="L1573">
        <f t="shared" si="99"/>
        <v>459959.10000000003</v>
      </c>
    </row>
    <row r="1574" spans="1:12" x14ac:dyDescent="0.25">
      <c r="A1574">
        <v>2573</v>
      </c>
      <c r="B1574" t="s">
        <v>410</v>
      </c>
      <c r="C1574">
        <v>243028</v>
      </c>
      <c r="D1574">
        <v>6.91</v>
      </c>
      <c r="E1574" s="2">
        <v>43442.173090277778</v>
      </c>
      <c r="F1574" t="s">
        <v>12885</v>
      </c>
      <c r="G1574">
        <v>5683166</v>
      </c>
      <c r="H1574" s="6">
        <v>45015.665729108798</v>
      </c>
      <c r="I1574" t="str">
        <f t="shared" si="96"/>
        <v>Long Term</v>
      </c>
      <c r="J1574">
        <f t="shared" si="97"/>
        <v>5440138</v>
      </c>
      <c r="K1574">
        <f t="shared" si="98"/>
        <v>0.1</v>
      </c>
      <c r="L1574">
        <f t="shared" si="99"/>
        <v>544013.80000000005</v>
      </c>
    </row>
    <row r="1575" spans="1:12" x14ac:dyDescent="0.25">
      <c r="A1575">
        <v>2574</v>
      </c>
      <c r="B1575" t="s">
        <v>278</v>
      </c>
      <c r="C1575">
        <v>832795</v>
      </c>
      <c r="D1575">
        <v>8.4700000000000006</v>
      </c>
      <c r="E1575" s="2">
        <v>44129.374826388892</v>
      </c>
      <c r="F1575" t="s">
        <v>12885</v>
      </c>
      <c r="G1575">
        <v>7810426</v>
      </c>
      <c r="H1575" s="6">
        <v>45015.665729108798</v>
      </c>
      <c r="I1575" t="str">
        <f t="shared" si="96"/>
        <v>Long Term</v>
      </c>
      <c r="J1575">
        <f t="shared" si="97"/>
        <v>6977631</v>
      </c>
      <c r="K1575">
        <f t="shared" si="98"/>
        <v>0.1</v>
      </c>
      <c r="L1575">
        <f t="shared" si="99"/>
        <v>697763.10000000009</v>
      </c>
    </row>
    <row r="1576" spans="1:12" x14ac:dyDescent="0.25">
      <c r="A1576">
        <v>2575</v>
      </c>
      <c r="B1576" t="s">
        <v>53</v>
      </c>
      <c r="C1576">
        <v>249691</v>
      </c>
      <c r="D1576">
        <v>8.2899999999999991</v>
      </c>
      <c r="E1576" s="2">
        <v>44419.018437500003</v>
      </c>
      <c r="F1576" t="s">
        <v>12886</v>
      </c>
      <c r="G1576">
        <v>4794452</v>
      </c>
      <c r="H1576" s="6">
        <v>45015.665729108798</v>
      </c>
      <c r="I1576" t="str">
        <f t="shared" si="96"/>
        <v>Long Term</v>
      </c>
      <c r="J1576">
        <f t="shared" si="97"/>
        <v>4544761</v>
      </c>
      <c r="K1576">
        <f t="shared" si="98"/>
        <v>0.1</v>
      </c>
      <c r="L1576">
        <f t="shared" si="99"/>
        <v>454476.10000000003</v>
      </c>
    </row>
    <row r="1577" spans="1:12" x14ac:dyDescent="0.25">
      <c r="A1577">
        <v>2576</v>
      </c>
      <c r="B1577" t="s">
        <v>1163</v>
      </c>
      <c r="C1577">
        <v>883060</v>
      </c>
      <c r="D1577">
        <v>7.23</v>
      </c>
      <c r="E1577" s="2">
        <v>43659.805694444447</v>
      </c>
      <c r="F1577" t="s">
        <v>12886</v>
      </c>
      <c r="G1577">
        <v>1185540</v>
      </c>
      <c r="H1577" s="6">
        <v>45015.665729108798</v>
      </c>
      <c r="I1577" t="str">
        <f t="shared" si="96"/>
        <v>Long Term</v>
      </c>
      <c r="J1577">
        <f t="shared" si="97"/>
        <v>302480</v>
      </c>
      <c r="K1577">
        <f t="shared" si="98"/>
        <v>0.1</v>
      </c>
      <c r="L1577">
        <f t="shared" si="99"/>
        <v>30248</v>
      </c>
    </row>
    <row r="1578" spans="1:12" x14ac:dyDescent="0.25">
      <c r="A1578">
        <v>2577</v>
      </c>
      <c r="B1578" t="s">
        <v>232</v>
      </c>
      <c r="C1578">
        <v>430572</v>
      </c>
      <c r="D1578">
        <v>7.82</v>
      </c>
      <c r="E1578" s="2">
        <v>44419.158263888887</v>
      </c>
      <c r="F1578" t="s">
        <v>12883</v>
      </c>
      <c r="G1578">
        <v>3463032</v>
      </c>
      <c r="H1578" s="6">
        <v>45015.665729108798</v>
      </c>
      <c r="I1578" t="str">
        <f t="shared" si="96"/>
        <v>Long Term</v>
      </c>
      <c r="J1578">
        <f t="shared" si="97"/>
        <v>3032460</v>
      </c>
      <c r="K1578">
        <f t="shared" si="98"/>
        <v>0.1</v>
      </c>
      <c r="L1578">
        <f t="shared" si="99"/>
        <v>303246</v>
      </c>
    </row>
    <row r="1579" spans="1:12" x14ac:dyDescent="0.25">
      <c r="A1579">
        <v>2578</v>
      </c>
      <c r="B1579" t="s">
        <v>2739</v>
      </c>
      <c r="C1579">
        <v>613264</v>
      </c>
      <c r="D1579">
        <v>8.92</v>
      </c>
      <c r="E1579" s="2">
        <v>44628.374224537038</v>
      </c>
      <c r="F1579" t="s">
        <v>12888</v>
      </c>
      <c r="G1579">
        <v>6443323</v>
      </c>
      <c r="H1579" s="6">
        <v>45015.665729108798</v>
      </c>
      <c r="I1579" t="str">
        <f t="shared" si="96"/>
        <v>Long Term</v>
      </c>
      <c r="J1579">
        <f t="shared" si="97"/>
        <v>5830059</v>
      </c>
      <c r="K1579">
        <f t="shared" si="98"/>
        <v>0.1</v>
      </c>
      <c r="L1579">
        <f t="shared" si="99"/>
        <v>583005.9</v>
      </c>
    </row>
    <row r="1580" spans="1:12" x14ac:dyDescent="0.25">
      <c r="A1580">
        <v>2579</v>
      </c>
      <c r="B1580" t="s">
        <v>275</v>
      </c>
      <c r="C1580">
        <v>575722</v>
      </c>
      <c r="D1580">
        <v>5.6</v>
      </c>
      <c r="E1580" s="2">
        <v>44771.315034722233</v>
      </c>
      <c r="F1580" t="s">
        <v>12887</v>
      </c>
      <c r="G1580">
        <v>2979770</v>
      </c>
      <c r="H1580" s="6">
        <v>45015.665729108798</v>
      </c>
      <c r="I1580" t="str">
        <f t="shared" si="96"/>
        <v>Short Term</v>
      </c>
      <c r="J1580">
        <f t="shared" si="97"/>
        <v>2404048</v>
      </c>
      <c r="K1580">
        <f t="shared" si="98"/>
        <v>0.15</v>
      </c>
      <c r="L1580">
        <f t="shared" si="99"/>
        <v>360607.2</v>
      </c>
    </row>
    <row r="1581" spans="1:12" x14ac:dyDescent="0.25">
      <c r="A1581">
        <v>2580</v>
      </c>
      <c r="B1581" t="s">
        <v>1243</v>
      </c>
      <c r="C1581">
        <v>788045</v>
      </c>
      <c r="D1581">
        <v>8.7899999999999991</v>
      </c>
      <c r="E1581" s="2">
        <v>43469.354756944442</v>
      </c>
      <c r="F1581" t="s">
        <v>12883</v>
      </c>
      <c r="G1581">
        <v>6714164</v>
      </c>
      <c r="H1581" s="6">
        <v>45015.665729108798</v>
      </c>
      <c r="I1581" t="str">
        <f t="shared" si="96"/>
        <v>Long Term</v>
      </c>
      <c r="J1581">
        <f t="shared" si="97"/>
        <v>5926119</v>
      </c>
      <c r="K1581">
        <f t="shared" si="98"/>
        <v>0.1</v>
      </c>
      <c r="L1581">
        <f t="shared" si="99"/>
        <v>592611.9</v>
      </c>
    </row>
    <row r="1582" spans="1:12" x14ac:dyDescent="0.25">
      <c r="A1582">
        <v>2581</v>
      </c>
      <c r="B1582" t="s">
        <v>943</v>
      </c>
      <c r="C1582">
        <v>469119</v>
      </c>
      <c r="D1582">
        <v>6.19</v>
      </c>
      <c r="E1582" s="2">
        <v>44984.342361111107</v>
      </c>
      <c r="F1582" t="s">
        <v>12885</v>
      </c>
      <c r="G1582">
        <v>5834465</v>
      </c>
      <c r="H1582" s="6">
        <v>45015.665729108798</v>
      </c>
      <c r="I1582" t="str">
        <f t="shared" si="96"/>
        <v>Short Term</v>
      </c>
      <c r="J1582">
        <f t="shared" si="97"/>
        <v>5365346</v>
      </c>
      <c r="K1582">
        <f t="shared" si="98"/>
        <v>0.15</v>
      </c>
      <c r="L1582">
        <f t="shared" si="99"/>
        <v>804801.9</v>
      </c>
    </row>
    <row r="1583" spans="1:12" x14ac:dyDescent="0.25">
      <c r="A1583">
        <v>2582</v>
      </c>
      <c r="B1583" t="s">
        <v>103</v>
      </c>
      <c r="C1583">
        <v>441991</v>
      </c>
      <c r="D1583">
        <v>5.6</v>
      </c>
      <c r="E1583" s="2">
        <v>43840.810868055552</v>
      </c>
      <c r="F1583" t="s">
        <v>12884</v>
      </c>
      <c r="G1583">
        <v>4875167</v>
      </c>
      <c r="H1583" s="6">
        <v>45015.665729108798</v>
      </c>
      <c r="I1583" t="str">
        <f t="shared" si="96"/>
        <v>Long Term</v>
      </c>
      <c r="J1583">
        <f t="shared" si="97"/>
        <v>4433176</v>
      </c>
      <c r="K1583">
        <f t="shared" si="98"/>
        <v>0.1</v>
      </c>
      <c r="L1583">
        <f t="shared" si="99"/>
        <v>443317.60000000003</v>
      </c>
    </row>
    <row r="1584" spans="1:12" x14ac:dyDescent="0.25">
      <c r="A1584">
        <v>2583</v>
      </c>
      <c r="B1584" t="s">
        <v>1155</v>
      </c>
      <c r="C1584">
        <v>991957</v>
      </c>
      <c r="D1584">
        <v>7.74</v>
      </c>
      <c r="E1584" s="2">
        <v>44695.606319444443</v>
      </c>
      <c r="F1584" t="s">
        <v>12887</v>
      </c>
      <c r="G1584">
        <v>7395122</v>
      </c>
      <c r="H1584" s="6">
        <v>45015.665729108798</v>
      </c>
      <c r="I1584" t="str">
        <f t="shared" si="96"/>
        <v>Short Term</v>
      </c>
      <c r="J1584">
        <f t="shared" si="97"/>
        <v>6403165</v>
      </c>
      <c r="K1584">
        <f t="shared" si="98"/>
        <v>0.15</v>
      </c>
      <c r="L1584">
        <f t="shared" si="99"/>
        <v>960474.75</v>
      </c>
    </row>
    <row r="1585" spans="1:12" x14ac:dyDescent="0.25">
      <c r="A1585">
        <v>2584</v>
      </c>
      <c r="B1585" t="s">
        <v>502</v>
      </c>
      <c r="C1585">
        <v>534983</v>
      </c>
      <c r="D1585">
        <v>6.76</v>
      </c>
      <c r="E1585" s="2">
        <v>44681.225636574083</v>
      </c>
      <c r="F1585" t="s">
        <v>12883</v>
      </c>
      <c r="G1585">
        <v>7804968</v>
      </c>
      <c r="H1585" s="6">
        <v>45015.665729108798</v>
      </c>
      <c r="I1585" t="str">
        <f t="shared" si="96"/>
        <v>Short Term</v>
      </c>
      <c r="J1585">
        <f t="shared" si="97"/>
        <v>7269985</v>
      </c>
      <c r="K1585">
        <f t="shared" si="98"/>
        <v>0.15</v>
      </c>
      <c r="L1585">
        <f t="shared" si="99"/>
        <v>1090497.75</v>
      </c>
    </row>
    <row r="1586" spans="1:12" x14ac:dyDescent="0.25">
      <c r="A1586">
        <v>2585</v>
      </c>
      <c r="B1586" t="s">
        <v>1160</v>
      </c>
      <c r="C1586">
        <v>394261</v>
      </c>
      <c r="D1586">
        <v>6.97</v>
      </c>
      <c r="E1586" s="2">
        <v>43827.572187500002</v>
      </c>
      <c r="F1586" t="s">
        <v>12885</v>
      </c>
      <c r="G1586">
        <v>394264</v>
      </c>
      <c r="H1586" s="6">
        <v>45015.665729108798</v>
      </c>
      <c r="I1586" t="str">
        <f t="shared" si="96"/>
        <v>Long Term</v>
      </c>
      <c r="J1586">
        <f t="shared" si="97"/>
        <v>3</v>
      </c>
      <c r="K1586">
        <f t="shared" si="98"/>
        <v>0</v>
      </c>
      <c r="L1586">
        <f t="shared" si="99"/>
        <v>0</v>
      </c>
    </row>
    <row r="1587" spans="1:12" x14ac:dyDescent="0.25">
      <c r="A1587">
        <v>2586</v>
      </c>
      <c r="B1587" t="s">
        <v>139</v>
      </c>
      <c r="C1587">
        <v>310891</v>
      </c>
      <c r="D1587">
        <v>5.0999999999999996</v>
      </c>
      <c r="E1587" s="2">
        <v>43827.154305555552</v>
      </c>
      <c r="F1587" t="s">
        <v>12886</v>
      </c>
      <c r="G1587">
        <v>3932035</v>
      </c>
      <c r="H1587" s="6">
        <v>45015.665729108798</v>
      </c>
      <c r="I1587" t="str">
        <f t="shared" si="96"/>
        <v>Long Term</v>
      </c>
      <c r="J1587">
        <f t="shared" si="97"/>
        <v>3621144</v>
      </c>
      <c r="K1587">
        <f t="shared" si="98"/>
        <v>0.1</v>
      </c>
      <c r="L1587">
        <f t="shared" si="99"/>
        <v>362114.4</v>
      </c>
    </row>
    <row r="1588" spans="1:12" x14ac:dyDescent="0.25">
      <c r="A1588">
        <v>2587</v>
      </c>
      <c r="B1588" t="s">
        <v>767</v>
      </c>
      <c r="C1588">
        <v>314242</v>
      </c>
      <c r="D1588">
        <v>5.23</v>
      </c>
      <c r="E1588" s="2">
        <v>44697.613425925927</v>
      </c>
      <c r="F1588" t="s">
        <v>12887</v>
      </c>
      <c r="G1588">
        <v>8305982</v>
      </c>
      <c r="H1588" s="6">
        <v>45015.665729108798</v>
      </c>
      <c r="I1588" t="str">
        <f t="shared" si="96"/>
        <v>Short Term</v>
      </c>
      <c r="J1588">
        <f t="shared" si="97"/>
        <v>7991740</v>
      </c>
      <c r="K1588">
        <f t="shared" si="98"/>
        <v>0.15</v>
      </c>
      <c r="L1588">
        <f t="shared" si="99"/>
        <v>1198761</v>
      </c>
    </row>
    <row r="1589" spans="1:12" x14ac:dyDescent="0.25">
      <c r="A1589">
        <v>2588</v>
      </c>
      <c r="B1589" t="s">
        <v>2560</v>
      </c>
      <c r="C1589">
        <v>586770</v>
      </c>
      <c r="D1589">
        <v>8.74</v>
      </c>
      <c r="E1589" s="2">
        <v>45001.119039351863</v>
      </c>
      <c r="F1589" t="s">
        <v>12887</v>
      </c>
      <c r="G1589">
        <v>1729272</v>
      </c>
      <c r="H1589" s="6">
        <v>45015.665729108798</v>
      </c>
      <c r="I1589" t="str">
        <f t="shared" si="96"/>
        <v>Short Term</v>
      </c>
      <c r="J1589">
        <f t="shared" si="97"/>
        <v>1142502</v>
      </c>
      <c r="K1589">
        <f t="shared" si="98"/>
        <v>0.15</v>
      </c>
      <c r="L1589">
        <f t="shared" si="99"/>
        <v>171375.3</v>
      </c>
    </row>
    <row r="1590" spans="1:12" x14ac:dyDescent="0.25">
      <c r="A1590">
        <v>2589</v>
      </c>
      <c r="B1590" t="s">
        <v>1242</v>
      </c>
      <c r="C1590">
        <v>869529</v>
      </c>
      <c r="D1590">
        <v>7.2</v>
      </c>
      <c r="E1590" s="2">
        <v>44128.444351851853</v>
      </c>
      <c r="F1590" t="s">
        <v>12885</v>
      </c>
      <c r="G1590">
        <v>8776141</v>
      </c>
      <c r="H1590" s="6">
        <v>45015.665729108798</v>
      </c>
      <c r="I1590" t="str">
        <f t="shared" si="96"/>
        <v>Long Term</v>
      </c>
      <c r="J1590">
        <f t="shared" si="97"/>
        <v>7906612</v>
      </c>
      <c r="K1590">
        <f t="shared" si="98"/>
        <v>0.1</v>
      </c>
      <c r="L1590">
        <f t="shared" si="99"/>
        <v>790661.20000000007</v>
      </c>
    </row>
    <row r="1591" spans="1:12" x14ac:dyDescent="0.25">
      <c r="A1591">
        <v>2590</v>
      </c>
      <c r="B1591" t="s">
        <v>598</v>
      </c>
      <c r="C1591">
        <v>539050</v>
      </c>
      <c r="D1591">
        <v>8.3000000000000007</v>
      </c>
      <c r="E1591" s="2">
        <v>43557.364699074067</v>
      </c>
      <c r="F1591" t="s">
        <v>12885</v>
      </c>
      <c r="G1591">
        <v>6883335</v>
      </c>
      <c r="H1591" s="6">
        <v>45015.665729108798</v>
      </c>
      <c r="I1591" t="str">
        <f t="shared" si="96"/>
        <v>Long Term</v>
      </c>
      <c r="J1591">
        <f t="shared" si="97"/>
        <v>6344285</v>
      </c>
      <c r="K1591">
        <f t="shared" si="98"/>
        <v>0.1</v>
      </c>
      <c r="L1591">
        <f t="shared" si="99"/>
        <v>634428.5</v>
      </c>
    </row>
    <row r="1592" spans="1:12" x14ac:dyDescent="0.25">
      <c r="A1592">
        <v>2591</v>
      </c>
      <c r="B1592" t="s">
        <v>1105</v>
      </c>
      <c r="C1592">
        <v>636252</v>
      </c>
      <c r="D1592">
        <v>8.15</v>
      </c>
      <c r="E1592" s="2">
        <v>44355.705289351848</v>
      </c>
      <c r="F1592" t="s">
        <v>12883</v>
      </c>
      <c r="G1592">
        <v>2423976</v>
      </c>
      <c r="H1592" s="6">
        <v>45015.665729108798</v>
      </c>
      <c r="I1592" t="str">
        <f t="shared" si="96"/>
        <v>Long Term</v>
      </c>
      <c r="J1592">
        <f t="shared" si="97"/>
        <v>1787724</v>
      </c>
      <c r="K1592">
        <f t="shared" si="98"/>
        <v>0.1</v>
      </c>
      <c r="L1592">
        <f t="shared" si="99"/>
        <v>178772.40000000002</v>
      </c>
    </row>
    <row r="1593" spans="1:12" x14ac:dyDescent="0.25">
      <c r="A1593">
        <v>2592</v>
      </c>
      <c r="B1593" t="s">
        <v>1073</v>
      </c>
      <c r="C1593">
        <v>690345</v>
      </c>
      <c r="D1593">
        <v>5.64</v>
      </c>
      <c r="E1593" s="2">
        <v>43860.62636574074</v>
      </c>
      <c r="F1593" t="s">
        <v>12883</v>
      </c>
      <c r="G1593">
        <v>7888455</v>
      </c>
      <c r="H1593" s="6">
        <v>45015.665729108798</v>
      </c>
      <c r="I1593" t="str">
        <f t="shared" si="96"/>
        <v>Long Term</v>
      </c>
      <c r="J1593">
        <f t="shared" si="97"/>
        <v>7198110</v>
      </c>
      <c r="K1593">
        <f t="shared" si="98"/>
        <v>0.1</v>
      </c>
      <c r="L1593">
        <f t="shared" si="99"/>
        <v>719811</v>
      </c>
    </row>
    <row r="1594" spans="1:12" x14ac:dyDescent="0.25">
      <c r="A1594">
        <v>2593</v>
      </c>
      <c r="B1594" t="s">
        <v>688</v>
      </c>
      <c r="C1594">
        <v>773099</v>
      </c>
      <c r="D1594">
        <v>7.59</v>
      </c>
      <c r="E1594" s="2">
        <v>43644.956921296303</v>
      </c>
      <c r="F1594" t="s">
        <v>12883</v>
      </c>
      <c r="G1594">
        <v>3065156</v>
      </c>
      <c r="H1594" s="6">
        <v>45015.665729108798</v>
      </c>
      <c r="I1594" t="str">
        <f t="shared" si="96"/>
        <v>Long Term</v>
      </c>
      <c r="J1594">
        <f t="shared" si="97"/>
        <v>2292057</v>
      </c>
      <c r="K1594">
        <f t="shared" si="98"/>
        <v>0.1</v>
      </c>
      <c r="L1594">
        <f t="shared" si="99"/>
        <v>229205.7</v>
      </c>
    </row>
    <row r="1595" spans="1:12" x14ac:dyDescent="0.25">
      <c r="A1595">
        <v>2594</v>
      </c>
      <c r="B1595" t="s">
        <v>2968</v>
      </c>
      <c r="C1595">
        <v>448268</v>
      </c>
      <c r="D1595">
        <v>7.6</v>
      </c>
      <c r="E1595" s="2">
        <v>43777.939722222232</v>
      </c>
      <c r="F1595" t="s">
        <v>12886</v>
      </c>
      <c r="G1595">
        <v>1124085</v>
      </c>
      <c r="H1595" s="6">
        <v>45015.665729108798</v>
      </c>
      <c r="I1595" t="str">
        <f t="shared" si="96"/>
        <v>Long Term</v>
      </c>
      <c r="J1595">
        <f t="shared" si="97"/>
        <v>675817</v>
      </c>
      <c r="K1595">
        <f t="shared" si="98"/>
        <v>0.1</v>
      </c>
      <c r="L1595">
        <f t="shared" si="99"/>
        <v>67581.7</v>
      </c>
    </row>
    <row r="1596" spans="1:12" x14ac:dyDescent="0.25">
      <c r="A1596">
        <v>2595</v>
      </c>
      <c r="B1596" t="s">
        <v>1129</v>
      </c>
      <c r="C1596">
        <v>521680</v>
      </c>
      <c r="D1596">
        <v>6.3</v>
      </c>
      <c r="E1596" s="2">
        <v>43639.252303240741</v>
      </c>
      <c r="F1596" t="s">
        <v>12888</v>
      </c>
      <c r="G1596">
        <v>7630627</v>
      </c>
      <c r="H1596" s="6">
        <v>45015.665729108798</v>
      </c>
      <c r="I1596" t="str">
        <f t="shared" si="96"/>
        <v>Long Term</v>
      </c>
      <c r="J1596">
        <f t="shared" si="97"/>
        <v>7108947</v>
      </c>
      <c r="K1596">
        <f t="shared" si="98"/>
        <v>0.1</v>
      </c>
      <c r="L1596">
        <f t="shared" si="99"/>
        <v>710894.70000000007</v>
      </c>
    </row>
    <row r="1597" spans="1:12" x14ac:dyDescent="0.25">
      <c r="A1597">
        <v>2596</v>
      </c>
      <c r="B1597" t="s">
        <v>86</v>
      </c>
      <c r="C1597">
        <v>725860</v>
      </c>
      <c r="D1597">
        <v>5.43</v>
      </c>
      <c r="E1597" s="2">
        <v>43998.286817129629</v>
      </c>
      <c r="F1597" t="s">
        <v>12886</v>
      </c>
      <c r="G1597">
        <v>5172303</v>
      </c>
      <c r="H1597" s="6">
        <v>45015.665729108798</v>
      </c>
      <c r="I1597" t="str">
        <f t="shared" si="96"/>
        <v>Long Term</v>
      </c>
      <c r="J1597">
        <f t="shared" si="97"/>
        <v>4446443</v>
      </c>
      <c r="K1597">
        <f t="shared" si="98"/>
        <v>0.1</v>
      </c>
      <c r="L1597">
        <f t="shared" si="99"/>
        <v>444644.30000000005</v>
      </c>
    </row>
    <row r="1598" spans="1:12" x14ac:dyDescent="0.25">
      <c r="A1598">
        <v>2597</v>
      </c>
      <c r="B1598" t="s">
        <v>229</v>
      </c>
      <c r="C1598">
        <v>930432</v>
      </c>
      <c r="D1598">
        <v>8.56</v>
      </c>
      <c r="E1598" s="2">
        <v>44748.922199074077</v>
      </c>
      <c r="F1598" t="s">
        <v>12884</v>
      </c>
      <c r="G1598">
        <v>9826960</v>
      </c>
      <c r="H1598" s="6">
        <v>45015.665729108798</v>
      </c>
      <c r="I1598" t="str">
        <f t="shared" si="96"/>
        <v>Short Term</v>
      </c>
      <c r="J1598">
        <f t="shared" si="97"/>
        <v>8896528</v>
      </c>
      <c r="K1598">
        <f t="shared" si="98"/>
        <v>0.15</v>
      </c>
      <c r="L1598">
        <f t="shared" si="99"/>
        <v>1334479.2</v>
      </c>
    </row>
    <row r="1599" spans="1:12" x14ac:dyDescent="0.25">
      <c r="A1599">
        <v>2598</v>
      </c>
      <c r="B1599" t="s">
        <v>1174</v>
      </c>
      <c r="C1599">
        <v>533143</v>
      </c>
      <c r="D1599">
        <v>8.24</v>
      </c>
      <c r="E1599" s="2">
        <v>44147.104120370372</v>
      </c>
      <c r="F1599" t="s">
        <v>12884</v>
      </c>
      <c r="G1599">
        <v>6146754</v>
      </c>
      <c r="H1599" s="6">
        <v>45015.665729108798</v>
      </c>
      <c r="I1599" t="str">
        <f t="shared" si="96"/>
        <v>Long Term</v>
      </c>
      <c r="J1599">
        <f t="shared" si="97"/>
        <v>5613611</v>
      </c>
      <c r="K1599">
        <f t="shared" si="98"/>
        <v>0.1</v>
      </c>
      <c r="L1599">
        <f t="shared" si="99"/>
        <v>561361.1</v>
      </c>
    </row>
    <row r="1600" spans="1:12" x14ac:dyDescent="0.25">
      <c r="A1600">
        <v>2599</v>
      </c>
      <c r="B1600" t="s">
        <v>1226</v>
      </c>
      <c r="C1600">
        <v>651573</v>
      </c>
      <c r="D1600">
        <v>6.2</v>
      </c>
      <c r="E1600" s="2">
        <v>44274.208784722221</v>
      </c>
      <c r="F1600" t="s">
        <v>12883</v>
      </c>
      <c r="G1600">
        <v>7581672</v>
      </c>
      <c r="H1600" s="6">
        <v>45015.665729108798</v>
      </c>
      <c r="I1600" t="str">
        <f t="shared" si="96"/>
        <v>Long Term</v>
      </c>
      <c r="J1600">
        <f t="shared" si="97"/>
        <v>6930099</v>
      </c>
      <c r="K1600">
        <f t="shared" si="98"/>
        <v>0.1</v>
      </c>
      <c r="L1600">
        <f t="shared" si="99"/>
        <v>693009.9</v>
      </c>
    </row>
    <row r="1601" spans="1:12" x14ac:dyDescent="0.25">
      <c r="A1601">
        <v>2600</v>
      </c>
      <c r="B1601" t="s">
        <v>1292</v>
      </c>
      <c r="C1601">
        <v>242404</v>
      </c>
      <c r="D1601">
        <v>6.37</v>
      </c>
      <c r="E1601" s="2">
        <v>44247.124120370368</v>
      </c>
      <c r="F1601" t="s">
        <v>12888</v>
      </c>
      <c r="G1601">
        <v>2404371</v>
      </c>
      <c r="H1601" s="6">
        <v>45015.665729108798</v>
      </c>
      <c r="I1601" t="str">
        <f t="shared" si="96"/>
        <v>Long Term</v>
      </c>
      <c r="J1601">
        <f t="shared" si="97"/>
        <v>2161967</v>
      </c>
      <c r="K1601">
        <f t="shared" si="98"/>
        <v>0.1</v>
      </c>
      <c r="L1601">
        <f t="shared" si="99"/>
        <v>216196.7</v>
      </c>
    </row>
    <row r="1602" spans="1:12" x14ac:dyDescent="0.25">
      <c r="A1602">
        <v>2601</v>
      </c>
      <c r="B1602" t="s">
        <v>1033</v>
      </c>
      <c r="C1602">
        <v>193462</v>
      </c>
      <c r="D1602">
        <v>8.26</v>
      </c>
      <c r="E1602" s="2">
        <v>44856.789629629631</v>
      </c>
      <c r="F1602" t="s">
        <v>12888</v>
      </c>
      <c r="G1602">
        <v>2090663</v>
      </c>
      <c r="H1602" s="6">
        <v>45015.665729108798</v>
      </c>
      <c r="I1602" t="str">
        <f t="shared" si="96"/>
        <v>Short Term</v>
      </c>
      <c r="J1602">
        <f t="shared" si="97"/>
        <v>1897201</v>
      </c>
      <c r="K1602">
        <f t="shared" si="98"/>
        <v>0.15</v>
      </c>
      <c r="L1602">
        <f t="shared" si="99"/>
        <v>284580.14999999997</v>
      </c>
    </row>
    <row r="1603" spans="1:12" x14ac:dyDescent="0.25">
      <c r="A1603">
        <v>2602</v>
      </c>
      <c r="B1603" t="s">
        <v>1020</v>
      </c>
      <c r="C1603">
        <v>893456</v>
      </c>
      <c r="D1603">
        <v>5.36</v>
      </c>
      <c r="E1603" s="2">
        <v>43699.7340625</v>
      </c>
      <c r="F1603" t="s">
        <v>12886</v>
      </c>
      <c r="G1603">
        <v>5943652</v>
      </c>
      <c r="H1603" s="6">
        <v>45015.665729108798</v>
      </c>
      <c r="I1603" t="str">
        <f t="shared" ref="I1603:I1666" si="100">IF((H1603-E1603)&lt;=365,"Short Term","Long Term")</f>
        <v>Long Term</v>
      </c>
      <c r="J1603">
        <f t="shared" ref="J1603:J1666" si="101">G1603-C1603</f>
        <v>5050196</v>
      </c>
      <c r="K1603">
        <f t="shared" ref="K1603:K1666" si="102">IF(I1603="short Term",15%,IF(I1603="Long Term",IF(J1603&gt;100000,10%,0),0))</f>
        <v>0.1</v>
      </c>
      <c r="L1603">
        <f t="shared" ref="L1603:L1666" si="103">J1603*K1603</f>
        <v>505019.60000000003</v>
      </c>
    </row>
    <row r="1604" spans="1:12" x14ac:dyDescent="0.25">
      <c r="A1604">
        <v>2603</v>
      </c>
      <c r="B1604" t="s">
        <v>258</v>
      </c>
      <c r="C1604">
        <v>113404</v>
      </c>
      <c r="D1604">
        <v>7.11</v>
      </c>
      <c r="E1604" s="2">
        <v>43479.921550925923</v>
      </c>
      <c r="F1604" t="s">
        <v>12886</v>
      </c>
      <c r="G1604">
        <v>5660132</v>
      </c>
      <c r="H1604" s="6">
        <v>45015.665729108798</v>
      </c>
      <c r="I1604" t="str">
        <f t="shared" si="100"/>
        <v>Long Term</v>
      </c>
      <c r="J1604">
        <f t="shared" si="101"/>
        <v>5546728</v>
      </c>
      <c r="K1604">
        <f t="shared" si="102"/>
        <v>0.1</v>
      </c>
      <c r="L1604">
        <f t="shared" si="103"/>
        <v>554672.80000000005</v>
      </c>
    </row>
    <row r="1605" spans="1:12" x14ac:dyDescent="0.25">
      <c r="A1605">
        <v>2604</v>
      </c>
      <c r="B1605" t="s">
        <v>149</v>
      </c>
      <c r="C1605">
        <v>139798</v>
      </c>
      <c r="D1605">
        <v>5.6</v>
      </c>
      <c r="E1605" s="2">
        <v>43818.996087962973</v>
      </c>
      <c r="F1605" t="s">
        <v>12887</v>
      </c>
      <c r="G1605">
        <v>557372</v>
      </c>
      <c r="H1605" s="6">
        <v>45015.665729108798</v>
      </c>
      <c r="I1605" t="str">
        <f t="shared" si="100"/>
        <v>Long Term</v>
      </c>
      <c r="J1605">
        <f t="shared" si="101"/>
        <v>417574</v>
      </c>
      <c r="K1605">
        <f t="shared" si="102"/>
        <v>0.1</v>
      </c>
      <c r="L1605">
        <f t="shared" si="103"/>
        <v>41757.4</v>
      </c>
    </row>
    <row r="1606" spans="1:12" x14ac:dyDescent="0.25">
      <c r="A1606">
        <v>2605</v>
      </c>
      <c r="B1606" t="s">
        <v>478</v>
      </c>
      <c r="C1606">
        <v>605441</v>
      </c>
      <c r="D1606">
        <v>7.43</v>
      </c>
      <c r="E1606" s="2">
        <v>44460.413912037038</v>
      </c>
      <c r="F1606" t="s">
        <v>12885</v>
      </c>
      <c r="G1606">
        <v>9893669</v>
      </c>
      <c r="H1606" s="6">
        <v>45015.665729108798</v>
      </c>
      <c r="I1606" t="str">
        <f t="shared" si="100"/>
        <v>Long Term</v>
      </c>
      <c r="J1606">
        <f t="shared" si="101"/>
        <v>9288228</v>
      </c>
      <c r="K1606">
        <f t="shared" si="102"/>
        <v>0.1</v>
      </c>
      <c r="L1606">
        <f t="shared" si="103"/>
        <v>928822.8</v>
      </c>
    </row>
    <row r="1607" spans="1:12" x14ac:dyDescent="0.25">
      <c r="A1607">
        <v>2606</v>
      </c>
      <c r="B1607" t="s">
        <v>1023</v>
      </c>
      <c r="C1607">
        <v>27011</v>
      </c>
      <c r="D1607">
        <v>5.27</v>
      </c>
      <c r="E1607" s="2">
        <v>43606.156770833331</v>
      </c>
      <c r="F1607" t="s">
        <v>12885</v>
      </c>
      <c r="G1607">
        <v>924922</v>
      </c>
      <c r="H1607" s="6">
        <v>45015.665729108798</v>
      </c>
      <c r="I1607" t="str">
        <f t="shared" si="100"/>
        <v>Long Term</v>
      </c>
      <c r="J1607">
        <f t="shared" si="101"/>
        <v>897911</v>
      </c>
      <c r="K1607">
        <f t="shared" si="102"/>
        <v>0.1</v>
      </c>
      <c r="L1607">
        <f t="shared" si="103"/>
        <v>89791.1</v>
      </c>
    </row>
    <row r="1608" spans="1:12" x14ac:dyDescent="0.25">
      <c r="A1608">
        <v>2607</v>
      </c>
      <c r="B1608" t="s">
        <v>461</v>
      </c>
      <c r="C1608">
        <v>875615</v>
      </c>
      <c r="D1608">
        <v>8.3800000000000008</v>
      </c>
      <c r="E1608" s="2">
        <v>44764.915960648148</v>
      </c>
      <c r="F1608" t="s">
        <v>12883</v>
      </c>
      <c r="G1608">
        <v>3381286</v>
      </c>
      <c r="H1608" s="6">
        <v>45015.665729108798</v>
      </c>
      <c r="I1608" t="str">
        <f t="shared" si="100"/>
        <v>Short Term</v>
      </c>
      <c r="J1608">
        <f t="shared" si="101"/>
        <v>2505671</v>
      </c>
      <c r="K1608">
        <f t="shared" si="102"/>
        <v>0.15</v>
      </c>
      <c r="L1608">
        <f t="shared" si="103"/>
        <v>375850.64999999997</v>
      </c>
    </row>
    <row r="1609" spans="1:12" x14ac:dyDescent="0.25">
      <c r="A1609">
        <v>2608</v>
      </c>
      <c r="B1609" t="s">
        <v>861</v>
      </c>
      <c r="C1609">
        <v>499240</v>
      </c>
      <c r="D1609">
        <v>8.26</v>
      </c>
      <c r="E1609" s="2">
        <v>44189.280312499999</v>
      </c>
      <c r="F1609" t="s">
        <v>12887</v>
      </c>
      <c r="G1609">
        <v>4008049</v>
      </c>
      <c r="H1609" s="6">
        <v>45015.665729108798</v>
      </c>
      <c r="I1609" t="str">
        <f t="shared" si="100"/>
        <v>Long Term</v>
      </c>
      <c r="J1609">
        <f t="shared" si="101"/>
        <v>3508809</v>
      </c>
      <c r="K1609">
        <f t="shared" si="102"/>
        <v>0.1</v>
      </c>
      <c r="L1609">
        <f t="shared" si="103"/>
        <v>350880.9</v>
      </c>
    </row>
    <row r="1610" spans="1:12" x14ac:dyDescent="0.25">
      <c r="A1610">
        <v>2609</v>
      </c>
      <c r="B1610" t="s">
        <v>1357</v>
      </c>
      <c r="C1610">
        <v>492654</v>
      </c>
      <c r="D1610">
        <v>8.6</v>
      </c>
      <c r="E1610" s="2">
        <v>43515.589270833327</v>
      </c>
      <c r="F1610" t="s">
        <v>12886</v>
      </c>
      <c r="G1610">
        <v>5164362</v>
      </c>
      <c r="H1610" s="6">
        <v>45015.665729108798</v>
      </c>
      <c r="I1610" t="str">
        <f t="shared" si="100"/>
        <v>Long Term</v>
      </c>
      <c r="J1610">
        <f t="shared" si="101"/>
        <v>4671708</v>
      </c>
      <c r="K1610">
        <f t="shared" si="102"/>
        <v>0.1</v>
      </c>
      <c r="L1610">
        <f t="shared" si="103"/>
        <v>467170.80000000005</v>
      </c>
    </row>
    <row r="1611" spans="1:12" x14ac:dyDescent="0.25">
      <c r="A1611">
        <v>2610</v>
      </c>
      <c r="B1611" t="s">
        <v>684</v>
      </c>
      <c r="C1611">
        <v>918835</v>
      </c>
      <c r="D1611">
        <v>8.2899999999999991</v>
      </c>
      <c r="E1611" s="2">
        <v>43451.864583333343</v>
      </c>
      <c r="F1611" t="s">
        <v>12884</v>
      </c>
      <c r="G1611">
        <v>2504270</v>
      </c>
      <c r="H1611" s="6">
        <v>45015.665729108798</v>
      </c>
      <c r="I1611" t="str">
        <f t="shared" si="100"/>
        <v>Long Term</v>
      </c>
      <c r="J1611">
        <f t="shared" si="101"/>
        <v>1585435</v>
      </c>
      <c r="K1611">
        <f t="shared" si="102"/>
        <v>0.1</v>
      </c>
      <c r="L1611">
        <f t="shared" si="103"/>
        <v>158543.5</v>
      </c>
    </row>
    <row r="1612" spans="1:12" x14ac:dyDescent="0.25">
      <c r="A1612">
        <v>2611</v>
      </c>
      <c r="B1612" t="s">
        <v>387</v>
      </c>
      <c r="C1612">
        <v>467476</v>
      </c>
      <c r="D1612">
        <v>5.57</v>
      </c>
      <c r="E1612" s="2">
        <v>44901.447430555563</v>
      </c>
      <c r="F1612" t="s">
        <v>12885</v>
      </c>
      <c r="G1612">
        <v>467486</v>
      </c>
      <c r="H1612" s="6">
        <v>45015.665729108798</v>
      </c>
      <c r="I1612" t="str">
        <f t="shared" si="100"/>
        <v>Short Term</v>
      </c>
      <c r="J1612">
        <f t="shared" si="101"/>
        <v>10</v>
      </c>
      <c r="K1612">
        <f t="shared" si="102"/>
        <v>0.15</v>
      </c>
      <c r="L1612">
        <f t="shared" si="103"/>
        <v>1.5</v>
      </c>
    </row>
    <row r="1613" spans="1:12" x14ac:dyDescent="0.25">
      <c r="A1613">
        <v>2612</v>
      </c>
      <c r="B1613" t="s">
        <v>1050</v>
      </c>
      <c r="C1613">
        <v>816528</v>
      </c>
      <c r="D1613">
        <v>7.48</v>
      </c>
      <c r="E1613" s="2">
        <v>44795.079074074078</v>
      </c>
      <c r="F1613" t="s">
        <v>12887</v>
      </c>
      <c r="G1613">
        <v>816541</v>
      </c>
      <c r="H1613" s="6">
        <v>45015.665729108798</v>
      </c>
      <c r="I1613" t="str">
        <f t="shared" si="100"/>
        <v>Short Term</v>
      </c>
      <c r="J1613">
        <f t="shared" si="101"/>
        <v>13</v>
      </c>
      <c r="K1613">
        <f t="shared" si="102"/>
        <v>0.15</v>
      </c>
      <c r="L1613">
        <f t="shared" si="103"/>
        <v>1.95</v>
      </c>
    </row>
    <row r="1614" spans="1:12" x14ac:dyDescent="0.25">
      <c r="A1614">
        <v>2613</v>
      </c>
      <c r="B1614" t="s">
        <v>274</v>
      </c>
      <c r="C1614">
        <v>41241</v>
      </c>
      <c r="D1614">
        <v>8.67</v>
      </c>
      <c r="E1614" s="2">
        <v>43940.434791666667</v>
      </c>
      <c r="F1614" t="s">
        <v>12885</v>
      </c>
      <c r="G1614">
        <v>7323554</v>
      </c>
      <c r="H1614" s="6">
        <v>45015.665729108798</v>
      </c>
      <c r="I1614" t="str">
        <f t="shared" si="100"/>
        <v>Long Term</v>
      </c>
      <c r="J1614">
        <f t="shared" si="101"/>
        <v>7282313</v>
      </c>
      <c r="K1614">
        <f t="shared" si="102"/>
        <v>0.1</v>
      </c>
      <c r="L1614">
        <f t="shared" si="103"/>
        <v>728231.3</v>
      </c>
    </row>
    <row r="1615" spans="1:12" x14ac:dyDescent="0.25">
      <c r="A1615">
        <v>2614</v>
      </c>
      <c r="B1615" t="s">
        <v>2752</v>
      </c>
      <c r="C1615">
        <v>850290</v>
      </c>
      <c r="D1615">
        <v>6.66</v>
      </c>
      <c r="E1615" s="2">
        <v>43389.382314814808</v>
      </c>
      <c r="F1615" t="s">
        <v>12888</v>
      </c>
      <c r="G1615">
        <v>9017030</v>
      </c>
      <c r="H1615" s="6">
        <v>45015.665729108798</v>
      </c>
      <c r="I1615" t="str">
        <f t="shared" si="100"/>
        <v>Long Term</v>
      </c>
      <c r="J1615">
        <f t="shared" si="101"/>
        <v>8166740</v>
      </c>
      <c r="K1615">
        <f t="shared" si="102"/>
        <v>0.1</v>
      </c>
      <c r="L1615">
        <f t="shared" si="103"/>
        <v>816674</v>
      </c>
    </row>
    <row r="1616" spans="1:12" x14ac:dyDescent="0.25">
      <c r="A1616">
        <v>2615</v>
      </c>
      <c r="B1616" t="s">
        <v>373</v>
      </c>
      <c r="C1616">
        <v>975914</v>
      </c>
      <c r="D1616">
        <v>8.1300000000000008</v>
      </c>
      <c r="E1616" s="2">
        <v>43981.350729166668</v>
      </c>
      <c r="F1616" t="s">
        <v>12885</v>
      </c>
      <c r="G1616">
        <v>3583789</v>
      </c>
      <c r="H1616" s="6">
        <v>45015.665729108798</v>
      </c>
      <c r="I1616" t="str">
        <f t="shared" si="100"/>
        <v>Long Term</v>
      </c>
      <c r="J1616">
        <f t="shared" si="101"/>
        <v>2607875</v>
      </c>
      <c r="K1616">
        <f t="shared" si="102"/>
        <v>0.1</v>
      </c>
      <c r="L1616">
        <f t="shared" si="103"/>
        <v>260787.5</v>
      </c>
    </row>
    <row r="1617" spans="1:12" x14ac:dyDescent="0.25">
      <c r="A1617">
        <v>2616</v>
      </c>
      <c r="B1617" t="s">
        <v>1289</v>
      </c>
      <c r="C1617">
        <v>911108</v>
      </c>
      <c r="D1617">
        <v>5.65</v>
      </c>
      <c r="E1617" s="2">
        <v>43392.946585648147</v>
      </c>
      <c r="F1617" t="s">
        <v>12885</v>
      </c>
      <c r="G1617">
        <v>1743983</v>
      </c>
      <c r="H1617" s="6">
        <v>45015.665729108798</v>
      </c>
      <c r="I1617" t="str">
        <f t="shared" si="100"/>
        <v>Long Term</v>
      </c>
      <c r="J1617">
        <f t="shared" si="101"/>
        <v>832875</v>
      </c>
      <c r="K1617">
        <f t="shared" si="102"/>
        <v>0.1</v>
      </c>
      <c r="L1617">
        <f t="shared" si="103"/>
        <v>83287.5</v>
      </c>
    </row>
    <row r="1618" spans="1:12" x14ac:dyDescent="0.25">
      <c r="A1618">
        <v>2617</v>
      </c>
      <c r="B1618" t="s">
        <v>592</v>
      </c>
      <c r="C1618">
        <v>313862</v>
      </c>
      <c r="D1618">
        <v>5.94</v>
      </c>
      <c r="E1618" s="2">
        <v>44787.003657407397</v>
      </c>
      <c r="F1618" t="s">
        <v>12885</v>
      </c>
      <c r="G1618">
        <v>1407145</v>
      </c>
      <c r="H1618" s="6">
        <v>45015.665729108798</v>
      </c>
      <c r="I1618" t="str">
        <f t="shared" si="100"/>
        <v>Short Term</v>
      </c>
      <c r="J1618">
        <f t="shared" si="101"/>
        <v>1093283</v>
      </c>
      <c r="K1618">
        <f t="shared" si="102"/>
        <v>0.15</v>
      </c>
      <c r="L1618">
        <f t="shared" si="103"/>
        <v>163992.44999999998</v>
      </c>
    </row>
    <row r="1619" spans="1:12" x14ac:dyDescent="0.25">
      <c r="A1619">
        <v>2618</v>
      </c>
      <c r="B1619" t="s">
        <v>423</v>
      </c>
      <c r="C1619">
        <v>924998</v>
      </c>
      <c r="D1619">
        <v>5.28</v>
      </c>
      <c r="E1619" s="2">
        <v>43766.617164351846</v>
      </c>
      <c r="F1619" t="s">
        <v>12888</v>
      </c>
      <c r="G1619">
        <v>3398030</v>
      </c>
      <c r="H1619" s="6">
        <v>45015.665729108798</v>
      </c>
      <c r="I1619" t="str">
        <f t="shared" si="100"/>
        <v>Long Term</v>
      </c>
      <c r="J1619">
        <f t="shared" si="101"/>
        <v>2473032</v>
      </c>
      <c r="K1619">
        <f t="shared" si="102"/>
        <v>0.1</v>
      </c>
      <c r="L1619">
        <f t="shared" si="103"/>
        <v>247303.2</v>
      </c>
    </row>
    <row r="1620" spans="1:12" x14ac:dyDescent="0.25">
      <c r="A1620">
        <v>2619</v>
      </c>
      <c r="B1620" t="s">
        <v>521</v>
      </c>
      <c r="C1620">
        <v>334564</v>
      </c>
      <c r="D1620">
        <v>7.97</v>
      </c>
      <c r="E1620" s="2">
        <v>44926.714236111111</v>
      </c>
      <c r="F1620" t="s">
        <v>12884</v>
      </c>
      <c r="G1620">
        <v>3812522</v>
      </c>
      <c r="H1620" s="6">
        <v>45015.665729108798</v>
      </c>
      <c r="I1620" t="str">
        <f t="shared" si="100"/>
        <v>Short Term</v>
      </c>
      <c r="J1620">
        <f t="shared" si="101"/>
        <v>3477958</v>
      </c>
      <c r="K1620">
        <f t="shared" si="102"/>
        <v>0.15</v>
      </c>
      <c r="L1620">
        <f t="shared" si="103"/>
        <v>521693.69999999995</v>
      </c>
    </row>
    <row r="1621" spans="1:12" x14ac:dyDescent="0.25">
      <c r="A1621">
        <v>2620</v>
      </c>
      <c r="B1621" t="s">
        <v>66</v>
      </c>
      <c r="C1621">
        <v>36379</v>
      </c>
      <c r="D1621">
        <v>5.3</v>
      </c>
      <c r="E1621" s="2">
        <v>43808.917754629627</v>
      </c>
      <c r="F1621" t="s">
        <v>12888</v>
      </c>
      <c r="G1621">
        <v>133108</v>
      </c>
      <c r="H1621" s="6">
        <v>45015.665729108798</v>
      </c>
      <c r="I1621" t="str">
        <f t="shared" si="100"/>
        <v>Long Term</v>
      </c>
      <c r="J1621">
        <f t="shared" si="101"/>
        <v>96729</v>
      </c>
      <c r="K1621">
        <f t="shared" si="102"/>
        <v>0</v>
      </c>
      <c r="L1621">
        <f t="shared" si="103"/>
        <v>0</v>
      </c>
    </row>
    <row r="1622" spans="1:12" x14ac:dyDescent="0.25">
      <c r="A1622">
        <v>2621</v>
      </c>
      <c r="B1622" t="s">
        <v>409</v>
      </c>
      <c r="C1622">
        <v>394870</v>
      </c>
      <c r="D1622">
        <v>7.38</v>
      </c>
      <c r="E1622" s="2">
        <v>43897.056516203702</v>
      </c>
      <c r="F1622" t="s">
        <v>12883</v>
      </c>
      <c r="G1622">
        <v>2994457</v>
      </c>
      <c r="H1622" s="6">
        <v>45015.665729108798</v>
      </c>
      <c r="I1622" t="str">
        <f t="shared" si="100"/>
        <v>Long Term</v>
      </c>
      <c r="J1622">
        <f t="shared" si="101"/>
        <v>2599587</v>
      </c>
      <c r="K1622">
        <f t="shared" si="102"/>
        <v>0.1</v>
      </c>
      <c r="L1622">
        <f t="shared" si="103"/>
        <v>259958.7</v>
      </c>
    </row>
    <row r="1623" spans="1:12" x14ac:dyDescent="0.25">
      <c r="A1623">
        <v>2622</v>
      </c>
      <c r="B1623" t="s">
        <v>1127</v>
      </c>
      <c r="C1623">
        <v>152456</v>
      </c>
      <c r="D1623">
        <v>6.85</v>
      </c>
      <c r="E1623" s="2">
        <v>44752.030115740738</v>
      </c>
      <c r="F1623" t="s">
        <v>12886</v>
      </c>
      <c r="G1623">
        <v>5907333</v>
      </c>
      <c r="H1623" s="6">
        <v>45015.665729108798</v>
      </c>
      <c r="I1623" t="str">
        <f t="shared" si="100"/>
        <v>Short Term</v>
      </c>
      <c r="J1623">
        <f t="shared" si="101"/>
        <v>5754877</v>
      </c>
      <c r="K1623">
        <f t="shared" si="102"/>
        <v>0.15</v>
      </c>
      <c r="L1623">
        <f t="shared" si="103"/>
        <v>863231.54999999993</v>
      </c>
    </row>
    <row r="1624" spans="1:12" x14ac:dyDescent="0.25">
      <c r="A1624">
        <v>2623</v>
      </c>
      <c r="B1624" t="s">
        <v>445</v>
      </c>
      <c r="C1624">
        <v>426875</v>
      </c>
      <c r="D1624">
        <v>5.28</v>
      </c>
      <c r="E1624" s="2">
        <v>43559.823414351849</v>
      </c>
      <c r="F1624" t="s">
        <v>12886</v>
      </c>
      <c r="G1624">
        <v>4852356</v>
      </c>
      <c r="H1624" s="6">
        <v>45015.665729108798</v>
      </c>
      <c r="I1624" t="str">
        <f t="shared" si="100"/>
        <v>Long Term</v>
      </c>
      <c r="J1624">
        <f t="shared" si="101"/>
        <v>4425481</v>
      </c>
      <c r="K1624">
        <f t="shared" si="102"/>
        <v>0.1</v>
      </c>
      <c r="L1624">
        <f t="shared" si="103"/>
        <v>442548.10000000003</v>
      </c>
    </row>
    <row r="1625" spans="1:12" x14ac:dyDescent="0.25">
      <c r="A1625">
        <v>2624</v>
      </c>
      <c r="B1625" t="s">
        <v>1155</v>
      </c>
      <c r="C1625">
        <v>267365</v>
      </c>
      <c r="D1625">
        <v>8.74</v>
      </c>
      <c r="E1625" s="2">
        <v>44602.246967592589</v>
      </c>
      <c r="F1625" t="s">
        <v>12884</v>
      </c>
      <c r="G1625">
        <v>6209000</v>
      </c>
      <c r="H1625" s="6">
        <v>45015.665729108798</v>
      </c>
      <c r="I1625" t="str">
        <f t="shared" si="100"/>
        <v>Long Term</v>
      </c>
      <c r="J1625">
        <f t="shared" si="101"/>
        <v>5941635</v>
      </c>
      <c r="K1625">
        <f t="shared" si="102"/>
        <v>0.1</v>
      </c>
      <c r="L1625">
        <f t="shared" si="103"/>
        <v>594163.5</v>
      </c>
    </row>
    <row r="1626" spans="1:12" x14ac:dyDescent="0.25">
      <c r="A1626">
        <v>2625</v>
      </c>
      <c r="B1626" t="s">
        <v>1183</v>
      </c>
      <c r="C1626">
        <v>14494</v>
      </c>
      <c r="D1626">
        <v>6.52</v>
      </c>
      <c r="E1626" s="2">
        <v>44040.657233796293</v>
      </c>
      <c r="F1626" t="s">
        <v>12887</v>
      </c>
      <c r="G1626">
        <v>2308924</v>
      </c>
      <c r="H1626" s="6">
        <v>45015.665729108798</v>
      </c>
      <c r="I1626" t="str">
        <f t="shared" si="100"/>
        <v>Long Term</v>
      </c>
      <c r="J1626">
        <f t="shared" si="101"/>
        <v>2294430</v>
      </c>
      <c r="K1626">
        <f t="shared" si="102"/>
        <v>0.1</v>
      </c>
      <c r="L1626">
        <f t="shared" si="103"/>
        <v>229443</v>
      </c>
    </row>
    <row r="1627" spans="1:12" x14ac:dyDescent="0.25">
      <c r="A1627">
        <v>2626</v>
      </c>
      <c r="B1627" t="s">
        <v>1938</v>
      </c>
      <c r="C1627">
        <v>527404</v>
      </c>
      <c r="D1627">
        <v>5.72</v>
      </c>
      <c r="E1627" s="2">
        <v>44676.316145833327</v>
      </c>
      <c r="F1627" t="s">
        <v>12885</v>
      </c>
      <c r="G1627">
        <v>909566</v>
      </c>
      <c r="H1627" s="6">
        <v>45015.665729108798</v>
      </c>
      <c r="I1627" t="str">
        <f t="shared" si="100"/>
        <v>Short Term</v>
      </c>
      <c r="J1627">
        <f t="shared" si="101"/>
        <v>382162</v>
      </c>
      <c r="K1627">
        <f t="shared" si="102"/>
        <v>0.15</v>
      </c>
      <c r="L1627">
        <f t="shared" si="103"/>
        <v>57324.299999999996</v>
      </c>
    </row>
    <row r="1628" spans="1:12" x14ac:dyDescent="0.25">
      <c r="A1628">
        <v>2627</v>
      </c>
      <c r="B1628" t="s">
        <v>800</v>
      </c>
      <c r="C1628">
        <v>128360</v>
      </c>
      <c r="D1628">
        <v>7.89</v>
      </c>
      <c r="E1628" s="2">
        <v>43944.905324074083</v>
      </c>
      <c r="F1628" t="s">
        <v>12888</v>
      </c>
      <c r="G1628">
        <v>7067844</v>
      </c>
      <c r="H1628" s="6">
        <v>45015.665729108798</v>
      </c>
      <c r="I1628" t="str">
        <f t="shared" si="100"/>
        <v>Long Term</v>
      </c>
      <c r="J1628">
        <f t="shared" si="101"/>
        <v>6939484</v>
      </c>
      <c r="K1628">
        <f t="shared" si="102"/>
        <v>0.1</v>
      </c>
      <c r="L1628">
        <f t="shared" si="103"/>
        <v>693948.4</v>
      </c>
    </row>
    <row r="1629" spans="1:12" x14ac:dyDescent="0.25">
      <c r="A1629">
        <v>2628</v>
      </c>
      <c r="B1629" t="s">
        <v>103</v>
      </c>
      <c r="C1629">
        <v>155105</v>
      </c>
      <c r="D1629">
        <v>6.61</v>
      </c>
      <c r="E1629" s="2">
        <v>44557.613969907397</v>
      </c>
      <c r="F1629" t="s">
        <v>12887</v>
      </c>
      <c r="G1629">
        <v>9071286</v>
      </c>
      <c r="H1629" s="6">
        <v>45015.665729108798</v>
      </c>
      <c r="I1629" t="str">
        <f t="shared" si="100"/>
        <v>Long Term</v>
      </c>
      <c r="J1629">
        <f t="shared" si="101"/>
        <v>8916181</v>
      </c>
      <c r="K1629">
        <f t="shared" si="102"/>
        <v>0.1</v>
      </c>
      <c r="L1629">
        <f t="shared" si="103"/>
        <v>891618.10000000009</v>
      </c>
    </row>
    <row r="1630" spans="1:12" x14ac:dyDescent="0.25">
      <c r="A1630">
        <v>2629</v>
      </c>
      <c r="B1630" t="s">
        <v>910</v>
      </c>
      <c r="C1630">
        <v>566140</v>
      </c>
      <c r="D1630">
        <v>5.1100000000000003</v>
      </c>
      <c r="E1630" s="2">
        <v>44216.366678240738</v>
      </c>
      <c r="F1630" t="s">
        <v>12883</v>
      </c>
      <c r="G1630">
        <v>8215709</v>
      </c>
      <c r="H1630" s="6">
        <v>45015.665729108798</v>
      </c>
      <c r="I1630" t="str">
        <f t="shared" si="100"/>
        <v>Long Term</v>
      </c>
      <c r="J1630">
        <f t="shared" si="101"/>
        <v>7649569</v>
      </c>
      <c r="K1630">
        <f t="shared" si="102"/>
        <v>0.1</v>
      </c>
      <c r="L1630">
        <f t="shared" si="103"/>
        <v>764956.9</v>
      </c>
    </row>
    <row r="1631" spans="1:12" x14ac:dyDescent="0.25">
      <c r="A1631">
        <v>2630</v>
      </c>
      <c r="B1631" t="s">
        <v>2898</v>
      </c>
      <c r="C1631">
        <v>868391</v>
      </c>
      <c r="D1631">
        <v>6.93</v>
      </c>
      <c r="E1631" s="2">
        <v>44531.140138888892</v>
      </c>
      <c r="F1631" t="s">
        <v>12883</v>
      </c>
      <c r="G1631">
        <v>1894452</v>
      </c>
      <c r="H1631" s="6">
        <v>45015.665729108798</v>
      </c>
      <c r="I1631" t="str">
        <f t="shared" si="100"/>
        <v>Long Term</v>
      </c>
      <c r="J1631">
        <f t="shared" si="101"/>
        <v>1026061</v>
      </c>
      <c r="K1631">
        <f t="shared" si="102"/>
        <v>0.1</v>
      </c>
      <c r="L1631">
        <f t="shared" si="103"/>
        <v>102606.1</v>
      </c>
    </row>
    <row r="1632" spans="1:12" x14ac:dyDescent="0.25">
      <c r="A1632">
        <v>2631</v>
      </c>
      <c r="B1632" t="s">
        <v>915</v>
      </c>
      <c r="C1632">
        <v>89848</v>
      </c>
      <c r="D1632">
        <v>8.5</v>
      </c>
      <c r="E1632" s="2">
        <v>44698.926655092589</v>
      </c>
      <c r="F1632" t="s">
        <v>12886</v>
      </c>
      <c r="G1632">
        <v>9262653</v>
      </c>
      <c r="H1632" s="6">
        <v>45015.665729108798</v>
      </c>
      <c r="I1632" t="str">
        <f t="shared" si="100"/>
        <v>Short Term</v>
      </c>
      <c r="J1632">
        <f t="shared" si="101"/>
        <v>9172805</v>
      </c>
      <c r="K1632">
        <f t="shared" si="102"/>
        <v>0.15</v>
      </c>
      <c r="L1632">
        <f t="shared" si="103"/>
        <v>1375920.75</v>
      </c>
    </row>
    <row r="1633" spans="1:12" x14ac:dyDescent="0.25">
      <c r="A1633">
        <v>2632</v>
      </c>
      <c r="B1633" t="s">
        <v>2661</v>
      </c>
      <c r="C1633">
        <v>673999</v>
      </c>
      <c r="D1633">
        <v>7.4</v>
      </c>
      <c r="E1633" s="2">
        <v>44063.985590277778</v>
      </c>
      <c r="F1633" t="s">
        <v>12884</v>
      </c>
      <c r="G1633">
        <v>3698134</v>
      </c>
      <c r="H1633" s="6">
        <v>45015.665729108798</v>
      </c>
      <c r="I1633" t="str">
        <f t="shared" si="100"/>
        <v>Long Term</v>
      </c>
      <c r="J1633">
        <f t="shared" si="101"/>
        <v>3024135</v>
      </c>
      <c r="K1633">
        <f t="shared" si="102"/>
        <v>0.1</v>
      </c>
      <c r="L1633">
        <f t="shared" si="103"/>
        <v>302413.5</v>
      </c>
    </row>
    <row r="1634" spans="1:12" x14ac:dyDescent="0.25">
      <c r="A1634">
        <v>2633</v>
      </c>
      <c r="B1634" t="s">
        <v>1893</v>
      </c>
      <c r="C1634">
        <v>64014</v>
      </c>
      <c r="D1634">
        <v>5.15</v>
      </c>
      <c r="E1634" s="2">
        <v>43606.910740740743</v>
      </c>
      <c r="F1634" t="s">
        <v>12885</v>
      </c>
      <c r="G1634">
        <v>2902494</v>
      </c>
      <c r="H1634" s="6">
        <v>45015.665729108798</v>
      </c>
      <c r="I1634" t="str">
        <f t="shared" si="100"/>
        <v>Long Term</v>
      </c>
      <c r="J1634">
        <f t="shared" si="101"/>
        <v>2838480</v>
      </c>
      <c r="K1634">
        <f t="shared" si="102"/>
        <v>0.1</v>
      </c>
      <c r="L1634">
        <f t="shared" si="103"/>
        <v>283848</v>
      </c>
    </row>
    <row r="1635" spans="1:12" x14ac:dyDescent="0.25">
      <c r="A1635">
        <v>2634</v>
      </c>
      <c r="B1635" t="s">
        <v>60</v>
      </c>
      <c r="C1635">
        <v>964367</v>
      </c>
      <c r="D1635">
        <v>6.15</v>
      </c>
      <c r="E1635" s="2">
        <v>44028.876215277778</v>
      </c>
      <c r="F1635" t="s">
        <v>12886</v>
      </c>
      <c r="G1635">
        <v>964389</v>
      </c>
      <c r="H1635" s="6">
        <v>45015.665729108798</v>
      </c>
      <c r="I1635" t="str">
        <f t="shared" si="100"/>
        <v>Long Term</v>
      </c>
      <c r="J1635">
        <f t="shared" si="101"/>
        <v>22</v>
      </c>
      <c r="K1635">
        <f t="shared" si="102"/>
        <v>0</v>
      </c>
      <c r="L1635">
        <f t="shared" si="103"/>
        <v>0</v>
      </c>
    </row>
    <row r="1636" spans="1:12" x14ac:dyDescent="0.25">
      <c r="A1636">
        <v>2635</v>
      </c>
      <c r="B1636" t="s">
        <v>499</v>
      </c>
      <c r="C1636">
        <v>498305</v>
      </c>
      <c r="D1636">
        <v>7.7</v>
      </c>
      <c r="E1636" s="2">
        <v>44926.286597222221</v>
      </c>
      <c r="F1636" t="s">
        <v>12885</v>
      </c>
      <c r="G1636">
        <v>7419237</v>
      </c>
      <c r="H1636" s="6">
        <v>45015.665729108798</v>
      </c>
      <c r="I1636" t="str">
        <f t="shared" si="100"/>
        <v>Short Term</v>
      </c>
      <c r="J1636">
        <f t="shared" si="101"/>
        <v>6920932</v>
      </c>
      <c r="K1636">
        <f t="shared" si="102"/>
        <v>0.15</v>
      </c>
      <c r="L1636">
        <f t="shared" si="103"/>
        <v>1038139.7999999999</v>
      </c>
    </row>
    <row r="1637" spans="1:12" x14ac:dyDescent="0.25">
      <c r="A1637">
        <v>2636</v>
      </c>
      <c r="B1637" t="s">
        <v>622</v>
      </c>
      <c r="C1637">
        <v>988159</v>
      </c>
      <c r="D1637">
        <v>6.83</v>
      </c>
      <c r="E1637" s="2">
        <v>43758.915706018517</v>
      </c>
      <c r="F1637" t="s">
        <v>12888</v>
      </c>
      <c r="G1637">
        <v>2902809</v>
      </c>
      <c r="H1637" s="6">
        <v>45015.665729108798</v>
      </c>
      <c r="I1637" t="str">
        <f t="shared" si="100"/>
        <v>Long Term</v>
      </c>
      <c r="J1637">
        <f t="shared" si="101"/>
        <v>1914650</v>
      </c>
      <c r="K1637">
        <f t="shared" si="102"/>
        <v>0.1</v>
      </c>
      <c r="L1637">
        <f t="shared" si="103"/>
        <v>191465</v>
      </c>
    </row>
    <row r="1638" spans="1:12" x14ac:dyDescent="0.25">
      <c r="A1638">
        <v>2637</v>
      </c>
      <c r="B1638" t="s">
        <v>1186</v>
      </c>
      <c r="C1638">
        <v>501290</v>
      </c>
      <c r="D1638">
        <v>6.86</v>
      </c>
      <c r="E1638" s="2">
        <v>43393.363067129627</v>
      </c>
      <c r="F1638" t="s">
        <v>12884</v>
      </c>
      <c r="G1638">
        <v>8422526</v>
      </c>
      <c r="H1638" s="6">
        <v>45015.665729108798</v>
      </c>
      <c r="I1638" t="str">
        <f t="shared" si="100"/>
        <v>Long Term</v>
      </c>
      <c r="J1638">
        <f t="shared" si="101"/>
        <v>7921236</v>
      </c>
      <c r="K1638">
        <f t="shared" si="102"/>
        <v>0.1</v>
      </c>
      <c r="L1638">
        <f t="shared" si="103"/>
        <v>792123.60000000009</v>
      </c>
    </row>
    <row r="1639" spans="1:12" x14ac:dyDescent="0.25">
      <c r="A1639">
        <v>2638</v>
      </c>
      <c r="B1639" t="s">
        <v>1084</v>
      </c>
      <c r="C1639">
        <v>890474</v>
      </c>
      <c r="D1639">
        <v>6.46</v>
      </c>
      <c r="E1639" s="2">
        <v>44789.203587962962</v>
      </c>
      <c r="F1639" t="s">
        <v>12884</v>
      </c>
      <c r="G1639">
        <v>2123429</v>
      </c>
      <c r="H1639" s="6">
        <v>45015.665729108798</v>
      </c>
      <c r="I1639" t="str">
        <f t="shared" si="100"/>
        <v>Short Term</v>
      </c>
      <c r="J1639">
        <f t="shared" si="101"/>
        <v>1232955</v>
      </c>
      <c r="K1639">
        <f t="shared" si="102"/>
        <v>0.15</v>
      </c>
      <c r="L1639">
        <f t="shared" si="103"/>
        <v>184943.25</v>
      </c>
    </row>
    <row r="1640" spans="1:12" x14ac:dyDescent="0.25">
      <c r="A1640">
        <v>2639</v>
      </c>
      <c r="B1640" t="s">
        <v>2153</v>
      </c>
      <c r="C1640">
        <v>741777</v>
      </c>
      <c r="D1640">
        <v>7.93</v>
      </c>
      <c r="E1640" s="2">
        <v>44064.51525462963</v>
      </c>
      <c r="F1640" t="s">
        <v>12884</v>
      </c>
      <c r="G1640">
        <v>6685308</v>
      </c>
      <c r="H1640" s="6">
        <v>45015.665729108798</v>
      </c>
      <c r="I1640" t="str">
        <f t="shared" si="100"/>
        <v>Long Term</v>
      </c>
      <c r="J1640">
        <f t="shared" si="101"/>
        <v>5943531</v>
      </c>
      <c r="K1640">
        <f t="shared" si="102"/>
        <v>0.1</v>
      </c>
      <c r="L1640">
        <f t="shared" si="103"/>
        <v>594353.1</v>
      </c>
    </row>
    <row r="1641" spans="1:12" x14ac:dyDescent="0.25">
      <c r="A1641">
        <v>2640</v>
      </c>
      <c r="B1641" t="s">
        <v>218</v>
      </c>
      <c r="C1641">
        <v>88953</v>
      </c>
      <c r="D1641">
        <v>6.71</v>
      </c>
      <c r="E1641" s="2">
        <v>44418.182037037041</v>
      </c>
      <c r="F1641" t="s">
        <v>12885</v>
      </c>
      <c r="G1641">
        <v>3068830</v>
      </c>
      <c r="H1641" s="6">
        <v>45015.665729108798</v>
      </c>
      <c r="I1641" t="str">
        <f t="shared" si="100"/>
        <v>Long Term</v>
      </c>
      <c r="J1641">
        <f t="shared" si="101"/>
        <v>2979877</v>
      </c>
      <c r="K1641">
        <f t="shared" si="102"/>
        <v>0.1</v>
      </c>
      <c r="L1641">
        <f t="shared" si="103"/>
        <v>297987.7</v>
      </c>
    </row>
    <row r="1642" spans="1:12" x14ac:dyDescent="0.25">
      <c r="A1642">
        <v>2641</v>
      </c>
      <c r="B1642" t="s">
        <v>501</v>
      </c>
      <c r="C1642">
        <v>60326</v>
      </c>
      <c r="D1642">
        <v>5.66</v>
      </c>
      <c r="E1642" s="2">
        <v>44733.300578703696</v>
      </c>
      <c r="F1642" t="s">
        <v>12884</v>
      </c>
      <c r="G1642">
        <v>779043</v>
      </c>
      <c r="H1642" s="6">
        <v>45015.665729108798</v>
      </c>
      <c r="I1642" t="str">
        <f t="shared" si="100"/>
        <v>Short Term</v>
      </c>
      <c r="J1642">
        <f t="shared" si="101"/>
        <v>718717</v>
      </c>
      <c r="K1642">
        <f t="shared" si="102"/>
        <v>0.15</v>
      </c>
      <c r="L1642">
        <f t="shared" si="103"/>
        <v>107807.55</v>
      </c>
    </row>
    <row r="1643" spans="1:12" x14ac:dyDescent="0.25">
      <c r="A1643">
        <v>2642</v>
      </c>
      <c r="B1643" t="s">
        <v>785</v>
      </c>
      <c r="C1643">
        <v>742471</v>
      </c>
      <c r="D1643">
        <v>5.62</v>
      </c>
      <c r="E1643" s="2">
        <v>44990.825578703712</v>
      </c>
      <c r="F1643" t="s">
        <v>12886</v>
      </c>
      <c r="G1643">
        <v>9907625</v>
      </c>
      <c r="H1643" s="6">
        <v>45015.665729108798</v>
      </c>
      <c r="I1643" t="str">
        <f t="shared" si="100"/>
        <v>Short Term</v>
      </c>
      <c r="J1643">
        <f t="shared" si="101"/>
        <v>9165154</v>
      </c>
      <c r="K1643">
        <f t="shared" si="102"/>
        <v>0.15</v>
      </c>
      <c r="L1643">
        <f t="shared" si="103"/>
        <v>1374773.0999999999</v>
      </c>
    </row>
    <row r="1644" spans="1:12" x14ac:dyDescent="0.25">
      <c r="A1644">
        <v>2643</v>
      </c>
      <c r="B1644" t="s">
        <v>1143</v>
      </c>
      <c r="C1644">
        <v>143155</v>
      </c>
      <c r="D1644">
        <v>5.46</v>
      </c>
      <c r="E1644" s="2">
        <v>44028.384548611109</v>
      </c>
      <c r="F1644" t="s">
        <v>12888</v>
      </c>
      <c r="G1644">
        <v>9031816</v>
      </c>
      <c r="H1644" s="6">
        <v>45015.665729108798</v>
      </c>
      <c r="I1644" t="str">
        <f t="shared" si="100"/>
        <v>Long Term</v>
      </c>
      <c r="J1644">
        <f t="shared" si="101"/>
        <v>8888661</v>
      </c>
      <c r="K1644">
        <f t="shared" si="102"/>
        <v>0.1</v>
      </c>
      <c r="L1644">
        <f t="shared" si="103"/>
        <v>888866.10000000009</v>
      </c>
    </row>
    <row r="1645" spans="1:12" x14ac:dyDescent="0.25">
      <c r="A1645">
        <v>2644</v>
      </c>
      <c r="B1645" t="s">
        <v>93</v>
      </c>
      <c r="C1645">
        <v>251654</v>
      </c>
      <c r="D1645">
        <v>8.51</v>
      </c>
      <c r="E1645" s="2">
        <v>43711.425416666672</v>
      </c>
      <c r="F1645" t="s">
        <v>12885</v>
      </c>
      <c r="G1645">
        <v>2286603</v>
      </c>
      <c r="H1645" s="6">
        <v>45015.665729108798</v>
      </c>
      <c r="I1645" t="str">
        <f t="shared" si="100"/>
        <v>Long Term</v>
      </c>
      <c r="J1645">
        <f t="shared" si="101"/>
        <v>2034949</v>
      </c>
      <c r="K1645">
        <f t="shared" si="102"/>
        <v>0.1</v>
      </c>
      <c r="L1645">
        <f t="shared" si="103"/>
        <v>203494.90000000002</v>
      </c>
    </row>
    <row r="1646" spans="1:12" x14ac:dyDescent="0.25">
      <c r="A1646">
        <v>2645</v>
      </c>
      <c r="B1646" t="s">
        <v>1283</v>
      </c>
      <c r="C1646">
        <v>396757</v>
      </c>
      <c r="D1646">
        <v>7.83</v>
      </c>
      <c r="E1646" s="2">
        <v>43664.936111111107</v>
      </c>
      <c r="F1646" t="s">
        <v>12887</v>
      </c>
      <c r="G1646">
        <v>2374761</v>
      </c>
      <c r="H1646" s="6">
        <v>45015.665729108798</v>
      </c>
      <c r="I1646" t="str">
        <f t="shared" si="100"/>
        <v>Long Term</v>
      </c>
      <c r="J1646">
        <f t="shared" si="101"/>
        <v>1978004</v>
      </c>
      <c r="K1646">
        <f t="shared" si="102"/>
        <v>0.1</v>
      </c>
      <c r="L1646">
        <f t="shared" si="103"/>
        <v>197800.40000000002</v>
      </c>
    </row>
    <row r="1647" spans="1:12" x14ac:dyDescent="0.25">
      <c r="A1647">
        <v>2646</v>
      </c>
      <c r="B1647" t="s">
        <v>688</v>
      </c>
      <c r="C1647">
        <v>921561</v>
      </c>
      <c r="D1647">
        <v>8.8699999999999992</v>
      </c>
      <c r="E1647" s="2">
        <v>43631.577002314807</v>
      </c>
      <c r="F1647" t="s">
        <v>12886</v>
      </c>
      <c r="G1647">
        <v>9284656</v>
      </c>
      <c r="H1647" s="6">
        <v>45015.665729108798</v>
      </c>
      <c r="I1647" t="str">
        <f t="shared" si="100"/>
        <v>Long Term</v>
      </c>
      <c r="J1647">
        <f t="shared" si="101"/>
        <v>8363095</v>
      </c>
      <c r="K1647">
        <f t="shared" si="102"/>
        <v>0.1</v>
      </c>
      <c r="L1647">
        <f t="shared" si="103"/>
        <v>836309.5</v>
      </c>
    </row>
    <row r="1648" spans="1:12" x14ac:dyDescent="0.25">
      <c r="A1648">
        <v>2647</v>
      </c>
      <c r="B1648" t="s">
        <v>1277</v>
      </c>
      <c r="C1648">
        <v>92860</v>
      </c>
      <c r="D1648">
        <v>5.18</v>
      </c>
      <c r="E1648" s="2">
        <v>44203.465254629627</v>
      </c>
      <c r="F1648" t="s">
        <v>12884</v>
      </c>
      <c r="G1648">
        <v>9789562</v>
      </c>
      <c r="H1648" s="6">
        <v>45015.665729108798</v>
      </c>
      <c r="I1648" t="str">
        <f t="shared" si="100"/>
        <v>Long Term</v>
      </c>
      <c r="J1648">
        <f t="shared" si="101"/>
        <v>9696702</v>
      </c>
      <c r="K1648">
        <f t="shared" si="102"/>
        <v>0.1</v>
      </c>
      <c r="L1648">
        <f t="shared" si="103"/>
        <v>969670.20000000007</v>
      </c>
    </row>
    <row r="1649" spans="1:12" x14ac:dyDescent="0.25">
      <c r="A1649">
        <v>2648</v>
      </c>
      <c r="B1649" t="s">
        <v>760</v>
      </c>
      <c r="C1649">
        <v>106459</v>
      </c>
      <c r="D1649">
        <v>5.3</v>
      </c>
      <c r="E1649" s="2">
        <v>44655.420381944437</v>
      </c>
      <c r="F1649" t="s">
        <v>12883</v>
      </c>
      <c r="G1649">
        <v>2208187</v>
      </c>
      <c r="H1649" s="6">
        <v>45015.665729108798</v>
      </c>
      <c r="I1649" t="str">
        <f t="shared" si="100"/>
        <v>Short Term</v>
      </c>
      <c r="J1649">
        <f t="shared" si="101"/>
        <v>2101728</v>
      </c>
      <c r="K1649">
        <f t="shared" si="102"/>
        <v>0.15</v>
      </c>
      <c r="L1649">
        <f t="shared" si="103"/>
        <v>315259.2</v>
      </c>
    </row>
    <row r="1650" spans="1:12" x14ac:dyDescent="0.25">
      <c r="A1650">
        <v>2649</v>
      </c>
      <c r="B1650" t="s">
        <v>1300</v>
      </c>
      <c r="C1650">
        <v>21223</v>
      </c>
      <c r="D1650">
        <v>5.31</v>
      </c>
      <c r="E1650" s="2">
        <v>43698.548263888893</v>
      </c>
      <c r="F1650" t="s">
        <v>12884</v>
      </c>
      <c r="G1650">
        <v>7638914</v>
      </c>
      <c r="H1650" s="6">
        <v>45015.665729108798</v>
      </c>
      <c r="I1650" t="str">
        <f t="shared" si="100"/>
        <v>Long Term</v>
      </c>
      <c r="J1650">
        <f t="shared" si="101"/>
        <v>7617691</v>
      </c>
      <c r="K1650">
        <f t="shared" si="102"/>
        <v>0.1</v>
      </c>
      <c r="L1650">
        <f t="shared" si="103"/>
        <v>761769.10000000009</v>
      </c>
    </row>
    <row r="1651" spans="1:12" x14ac:dyDescent="0.25">
      <c r="A1651">
        <v>2650</v>
      </c>
      <c r="B1651" t="s">
        <v>1108</v>
      </c>
      <c r="C1651">
        <v>608577</v>
      </c>
      <c r="D1651">
        <v>5.42</v>
      </c>
      <c r="E1651" s="2">
        <v>43392.043240740742</v>
      </c>
      <c r="F1651" t="s">
        <v>12887</v>
      </c>
      <c r="G1651">
        <v>1804220</v>
      </c>
      <c r="H1651" s="6">
        <v>45015.665729108798</v>
      </c>
      <c r="I1651" t="str">
        <f t="shared" si="100"/>
        <v>Long Term</v>
      </c>
      <c r="J1651">
        <f t="shared" si="101"/>
        <v>1195643</v>
      </c>
      <c r="K1651">
        <f t="shared" si="102"/>
        <v>0.1</v>
      </c>
      <c r="L1651">
        <f t="shared" si="103"/>
        <v>119564.3</v>
      </c>
    </row>
    <row r="1652" spans="1:12" x14ac:dyDescent="0.25">
      <c r="A1652">
        <v>2651</v>
      </c>
      <c r="B1652" t="s">
        <v>1337</v>
      </c>
      <c r="C1652">
        <v>246142</v>
      </c>
      <c r="D1652">
        <v>6.95</v>
      </c>
      <c r="E1652" s="2">
        <v>44723.358344907407</v>
      </c>
      <c r="F1652" t="s">
        <v>12886</v>
      </c>
      <c r="G1652">
        <v>4799343</v>
      </c>
      <c r="H1652" s="6">
        <v>45015.665729108798</v>
      </c>
      <c r="I1652" t="str">
        <f t="shared" si="100"/>
        <v>Short Term</v>
      </c>
      <c r="J1652">
        <f t="shared" si="101"/>
        <v>4553201</v>
      </c>
      <c r="K1652">
        <f t="shared" si="102"/>
        <v>0.15</v>
      </c>
      <c r="L1652">
        <f t="shared" si="103"/>
        <v>682980.15</v>
      </c>
    </row>
    <row r="1653" spans="1:12" x14ac:dyDescent="0.25">
      <c r="A1653">
        <v>2652</v>
      </c>
      <c r="B1653" t="s">
        <v>797</v>
      </c>
      <c r="C1653">
        <v>577305</v>
      </c>
      <c r="D1653">
        <v>6.45</v>
      </c>
      <c r="E1653" s="2">
        <v>44619.097951388889</v>
      </c>
      <c r="F1653" t="s">
        <v>12885</v>
      </c>
      <c r="G1653">
        <v>2459139</v>
      </c>
      <c r="H1653" s="6">
        <v>45015.665729108798</v>
      </c>
      <c r="I1653" t="str">
        <f t="shared" si="100"/>
        <v>Long Term</v>
      </c>
      <c r="J1653">
        <f t="shared" si="101"/>
        <v>1881834</v>
      </c>
      <c r="K1653">
        <f t="shared" si="102"/>
        <v>0.1</v>
      </c>
      <c r="L1653">
        <f t="shared" si="103"/>
        <v>188183.40000000002</v>
      </c>
    </row>
    <row r="1654" spans="1:12" x14ac:dyDescent="0.25">
      <c r="A1654">
        <v>2653</v>
      </c>
      <c r="B1654" t="s">
        <v>919</v>
      </c>
      <c r="C1654">
        <v>592064</v>
      </c>
      <c r="D1654">
        <v>7.15</v>
      </c>
      <c r="E1654" s="2">
        <v>44885.399895833332</v>
      </c>
      <c r="F1654" t="s">
        <v>12888</v>
      </c>
      <c r="G1654">
        <v>4660696</v>
      </c>
      <c r="H1654" s="6">
        <v>45015.665729108798</v>
      </c>
      <c r="I1654" t="str">
        <f t="shared" si="100"/>
        <v>Short Term</v>
      </c>
      <c r="J1654">
        <f t="shared" si="101"/>
        <v>4068632</v>
      </c>
      <c r="K1654">
        <f t="shared" si="102"/>
        <v>0.15</v>
      </c>
      <c r="L1654">
        <f t="shared" si="103"/>
        <v>610294.79999999993</v>
      </c>
    </row>
    <row r="1655" spans="1:12" x14ac:dyDescent="0.25">
      <c r="A1655">
        <v>2654</v>
      </c>
      <c r="B1655" t="s">
        <v>676</v>
      </c>
      <c r="C1655">
        <v>47678</v>
      </c>
      <c r="D1655">
        <v>7.17</v>
      </c>
      <c r="E1655" s="2">
        <v>44524.638784722221</v>
      </c>
      <c r="F1655" t="s">
        <v>12884</v>
      </c>
      <c r="G1655">
        <v>5238019</v>
      </c>
      <c r="H1655" s="6">
        <v>45015.665729108798</v>
      </c>
      <c r="I1655" t="str">
        <f t="shared" si="100"/>
        <v>Long Term</v>
      </c>
      <c r="J1655">
        <f t="shared" si="101"/>
        <v>5190341</v>
      </c>
      <c r="K1655">
        <f t="shared" si="102"/>
        <v>0.1</v>
      </c>
      <c r="L1655">
        <f t="shared" si="103"/>
        <v>519034.10000000003</v>
      </c>
    </row>
    <row r="1656" spans="1:12" x14ac:dyDescent="0.25">
      <c r="A1656">
        <v>2655</v>
      </c>
      <c r="B1656" t="s">
        <v>175</v>
      </c>
      <c r="C1656">
        <v>119331</v>
      </c>
      <c r="D1656">
        <v>6.96</v>
      </c>
      <c r="E1656" s="2">
        <v>44662.574942129628</v>
      </c>
      <c r="F1656" t="s">
        <v>12887</v>
      </c>
      <c r="G1656">
        <v>3332150</v>
      </c>
      <c r="H1656" s="6">
        <v>45015.665729108798</v>
      </c>
      <c r="I1656" t="str">
        <f t="shared" si="100"/>
        <v>Short Term</v>
      </c>
      <c r="J1656">
        <f t="shared" si="101"/>
        <v>3212819</v>
      </c>
      <c r="K1656">
        <f t="shared" si="102"/>
        <v>0.15</v>
      </c>
      <c r="L1656">
        <f t="shared" si="103"/>
        <v>481922.85</v>
      </c>
    </row>
    <row r="1657" spans="1:12" x14ac:dyDescent="0.25">
      <c r="A1657">
        <v>2656</v>
      </c>
      <c r="B1657" t="s">
        <v>1183</v>
      </c>
      <c r="C1657">
        <v>67247</v>
      </c>
      <c r="D1657">
        <v>5.83</v>
      </c>
      <c r="E1657" s="2">
        <v>44120.099317129629</v>
      </c>
      <c r="F1657" t="s">
        <v>12884</v>
      </c>
      <c r="G1657">
        <v>649108</v>
      </c>
      <c r="H1657" s="6">
        <v>45015.665729108798</v>
      </c>
      <c r="I1657" t="str">
        <f t="shared" si="100"/>
        <v>Long Term</v>
      </c>
      <c r="J1657">
        <f t="shared" si="101"/>
        <v>581861</v>
      </c>
      <c r="K1657">
        <f t="shared" si="102"/>
        <v>0.1</v>
      </c>
      <c r="L1657">
        <f t="shared" si="103"/>
        <v>58186.100000000006</v>
      </c>
    </row>
    <row r="1658" spans="1:12" x14ac:dyDescent="0.25">
      <c r="A1658">
        <v>2657</v>
      </c>
      <c r="B1658" t="s">
        <v>873</v>
      </c>
      <c r="C1658">
        <v>67752</v>
      </c>
      <c r="D1658">
        <v>6.43</v>
      </c>
      <c r="E1658" s="2">
        <v>44860.713171296287</v>
      </c>
      <c r="F1658" t="s">
        <v>12886</v>
      </c>
      <c r="G1658">
        <v>7558675</v>
      </c>
      <c r="H1658" s="6">
        <v>45015.665729108798</v>
      </c>
      <c r="I1658" t="str">
        <f t="shared" si="100"/>
        <v>Short Term</v>
      </c>
      <c r="J1658">
        <f t="shared" si="101"/>
        <v>7490923</v>
      </c>
      <c r="K1658">
        <f t="shared" si="102"/>
        <v>0.15</v>
      </c>
      <c r="L1658">
        <f t="shared" si="103"/>
        <v>1123638.45</v>
      </c>
    </row>
    <row r="1659" spans="1:12" x14ac:dyDescent="0.25">
      <c r="A1659">
        <v>2658</v>
      </c>
      <c r="B1659" t="s">
        <v>1631</v>
      </c>
      <c r="C1659">
        <v>231096</v>
      </c>
      <c r="D1659">
        <v>6.9</v>
      </c>
      <c r="E1659" s="2">
        <v>44110.31621527778</v>
      </c>
      <c r="F1659" t="s">
        <v>12883</v>
      </c>
      <c r="G1659">
        <v>5475872</v>
      </c>
      <c r="H1659" s="6">
        <v>45015.665729108798</v>
      </c>
      <c r="I1659" t="str">
        <f t="shared" si="100"/>
        <v>Long Term</v>
      </c>
      <c r="J1659">
        <f t="shared" si="101"/>
        <v>5244776</v>
      </c>
      <c r="K1659">
        <f t="shared" si="102"/>
        <v>0.1</v>
      </c>
      <c r="L1659">
        <f t="shared" si="103"/>
        <v>524477.6</v>
      </c>
    </row>
    <row r="1660" spans="1:12" x14ac:dyDescent="0.25">
      <c r="A1660">
        <v>2659</v>
      </c>
      <c r="B1660" t="s">
        <v>681</v>
      </c>
      <c r="C1660">
        <v>556752</v>
      </c>
      <c r="D1660">
        <v>6.52</v>
      </c>
      <c r="E1660" s="2">
        <v>44554.508703703701</v>
      </c>
      <c r="F1660" t="s">
        <v>12884</v>
      </c>
      <c r="G1660">
        <v>556776</v>
      </c>
      <c r="H1660" s="6">
        <v>45015.665729108798</v>
      </c>
      <c r="I1660" t="str">
        <f t="shared" si="100"/>
        <v>Long Term</v>
      </c>
      <c r="J1660">
        <f t="shared" si="101"/>
        <v>24</v>
      </c>
      <c r="K1660">
        <f t="shared" si="102"/>
        <v>0</v>
      </c>
      <c r="L1660">
        <f t="shared" si="103"/>
        <v>0</v>
      </c>
    </row>
    <row r="1661" spans="1:12" x14ac:dyDescent="0.25">
      <c r="A1661">
        <v>2660</v>
      </c>
      <c r="B1661" t="s">
        <v>1609</v>
      </c>
      <c r="C1661">
        <v>233231</v>
      </c>
      <c r="D1661">
        <v>5.5</v>
      </c>
      <c r="E1661" s="2">
        <v>44171.743541666663</v>
      </c>
      <c r="F1661" t="s">
        <v>12883</v>
      </c>
      <c r="G1661">
        <v>5341723</v>
      </c>
      <c r="H1661" s="6">
        <v>45015.665729108798</v>
      </c>
      <c r="I1661" t="str">
        <f t="shared" si="100"/>
        <v>Long Term</v>
      </c>
      <c r="J1661">
        <f t="shared" si="101"/>
        <v>5108492</v>
      </c>
      <c r="K1661">
        <f t="shared" si="102"/>
        <v>0.1</v>
      </c>
      <c r="L1661">
        <f t="shared" si="103"/>
        <v>510849.2</v>
      </c>
    </row>
    <row r="1662" spans="1:12" x14ac:dyDescent="0.25">
      <c r="A1662">
        <v>2661</v>
      </c>
      <c r="B1662" t="s">
        <v>426</v>
      </c>
      <c r="C1662">
        <v>867663</v>
      </c>
      <c r="D1662">
        <v>5.48</v>
      </c>
      <c r="E1662" s="2">
        <v>44693.225138888891</v>
      </c>
      <c r="F1662" t="s">
        <v>12885</v>
      </c>
      <c r="G1662">
        <v>867683</v>
      </c>
      <c r="H1662" s="6">
        <v>45015.665729108798</v>
      </c>
      <c r="I1662" t="str">
        <f t="shared" si="100"/>
        <v>Short Term</v>
      </c>
      <c r="J1662">
        <f t="shared" si="101"/>
        <v>20</v>
      </c>
      <c r="K1662">
        <f t="shared" si="102"/>
        <v>0.15</v>
      </c>
      <c r="L1662">
        <f t="shared" si="103"/>
        <v>3</v>
      </c>
    </row>
    <row r="1663" spans="1:12" x14ac:dyDescent="0.25">
      <c r="A1663">
        <v>2662</v>
      </c>
      <c r="B1663" t="s">
        <v>745</v>
      </c>
      <c r="C1663">
        <v>425129</v>
      </c>
      <c r="D1663">
        <v>7.5</v>
      </c>
      <c r="E1663" s="2">
        <v>44482.415486111109</v>
      </c>
      <c r="F1663" t="s">
        <v>12888</v>
      </c>
      <c r="G1663">
        <v>575242</v>
      </c>
      <c r="H1663" s="6">
        <v>45015.665729108798</v>
      </c>
      <c r="I1663" t="str">
        <f t="shared" si="100"/>
        <v>Long Term</v>
      </c>
      <c r="J1663">
        <f t="shared" si="101"/>
        <v>150113</v>
      </c>
      <c r="K1663">
        <f t="shared" si="102"/>
        <v>0.1</v>
      </c>
      <c r="L1663">
        <f t="shared" si="103"/>
        <v>15011.300000000001</v>
      </c>
    </row>
    <row r="1664" spans="1:12" x14ac:dyDescent="0.25">
      <c r="A1664">
        <v>2663</v>
      </c>
      <c r="B1664" t="s">
        <v>713</v>
      </c>
      <c r="C1664">
        <v>762678</v>
      </c>
      <c r="D1664">
        <v>5.16</v>
      </c>
      <c r="E1664" s="2">
        <v>43778.69158564815</v>
      </c>
      <c r="F1664" t="s">
        <v>12885</v>
      </c>
      <c r="G1664">
        <v>1169598</v>
      </c>
      <c r="H1664" s="6">
        <v>45015.665729108798</v>
      </c>
      <c r="I1664" t="str">
        <f t="shared" si="100"/>
        <v>Long Term</v>
      </c>
      <c r="J1664">
        <f t="shared" si="101"/>
        <v>406920</v>
      </c>
      <c r="K1664">
        <f t="shared" si="102"/>
        <v>0.1</v>
      </c>
      <c r="L1664">
        <f t="shared" si="103"/>
        <v>40692</v>
      </c>
    </row>
    <row r="1665" spans="1:12" x14ac:dyDescent="0.25">
      <c r="A1665">
        <v>2664</v>
      </c>
      <c r="B1665" t="s">
        <v>972</v>
      </c>
      <c r="C1665">
        <v>757895</v>
      </c>
      <c r="D1665">
        <v>8.8000000000000007</v>
      </c>
      <c r="E1665" s="2">
        <v>43672.711145833331</v>
      </c>
      <c r="F1665" t="s">
        <v>12883</v>
      </c>
      <c r="G1665">
        <v>8823381</v>
      </c>
      <c r="H1665" s="6">
        <v>45015.665729108798</v>
      </c>
      <c r="I1665" t="str">
        <f t="shared" si="100"/>
        <v>Long Term</v>
      </c>
      <c r="J1665">
        <f t="shared" si="101"/>
        <v>8065486</v>
      </c>
      <c r="K1665">
        <f t="shared" si="102"/>
        <v>0.1</v>
      </c>
      <c r="L1665">
        <f t="shared" si="103"/>
        <v>806548.60000000009</v>
      </c>
    </row>
    <row r="1666" spans="1:12" x14ac:dyDescent="0.25">
      <c r="A1666">
        <v>2665</v>
      </c>
      <c r="B1666" t="s">
        <v>1046</v>
      </c>
      <c r="C1666">
        <v>778025</v>
      </c>
      <c r="D1666">
        <v>8</v>
      </c>
      <c r="E1666" s="2">
        <v>44666.471354166657</v>
      </c>
      <c r="F1666" t="s">
        <v>12886</v>
      </c>
      <c r="G1666">
        <v>5412150</v>
      </c>
      <c r="H1666" s="6">
        <v>45015.665729108798</v>
      </c>
      <c r="I1666" t="str">
        <f t="shared" si="100"/>
        <v>Short Term</v>
      </c>
      <c r="J1666">
        <f t="shared" si="101"/>
        <v>4634125</v>
      </c>
      <c r="K1666">
        <f t="shared" si="102"/>
        <v>0.15</v>
      </c>
      <c r="L1666">
        <f t="shared" si="103"/>
        <v>695118.75</v>
      </c>
    </row>
    <row r="1667" spans="1:12" x14ac:dyDescent="0.25">
      <c r="A1667">
        <v>2666</v>
      </c>
      <c r="B1667" t="s">
        <v>164</v>
      </c>
      <c r="C1667">
        <v>735170</v>
      </c>
      <c r="D1667">
        <v>6.78</v>
      </c>
      <c r="E1667" s="2">
        <v>43483.283518518518</v>
      </c>
      <c r="F1667" t="s">
        <v>12885</v>
      </c>
      <c r="G1667">
        <v>9620197</v>
      </c>
      <c r="H1667" s="6">
        <v>45015.665729108798</v>
      </c>
      <c r="I1667" t="str">
        <f t="shared" ref="I1667:I1730" si="104">IF((H1667-E1667)&lt;=365,"Short Term","Long Term")</f>
        <v>Long Term</v>
      </c>
      <c r="J1667">
        <f t="shared" ref="J1667:J1730" si="105">G1667-C1667</f>
        <v>8885027</v>
      </c>
      <c r="K1667">
        <f t="shared" ref="K1667:K1730" si="106">IF(I1667="short Term",15%,IF(I1667="Long Term",IF(J1667&gt;100000,10%,0),0))</f>
        <v>0.1</v>
      </c>
      <c r="L1667">
        <f t="shared" ref="L1667:L1730" si="107">J1667*K1667</f>
        <v>888502.70000000007</v>
      </c>
    </row>
    <row r="1668" spans="1:12" x14ac:dyDescent="0.25">
      <c r="A1668">
        <v>2667</v>
      </c>
      <c r="B1668" t="s">
        <v>1873</v>
      </c>
      <c r="C1668">
        <v>11172</v>
      </c>
      <c r="D1668">
        <v>6.64</v>
      </c>
      <c r="E1668" s="2">
        <v>43789.168032407397</v>
      </c>
      <c r="F1668" t="s">
        <v>12888</v>
      </c>
      <c r="G1668">
        <v>9035217</v>
      </c>
      <c r="H1668" s="6">
        <v>45015.665729108798</v>
      </c>
      <c r="I1668" t="str">
        <f t="shared" si="104"/>
        <v>Long Term</v>
      </c>
      <c r="J1668">
        <f t="shared" si="105"/>
        <v>9024045</v>
      </c>
      <c r="K1668">
        <f t="shared" si="106"/>
        <v>0.1</v>
      </c>
      <c r="L1668">
        <f t="shared" si="107"/>
        <v>902404.5</v>
      </c>
    </row>
    <row r="1669" spans="1:12" x14ac:dyDescent="0.25">
      <c r="A1669">
        <v>2668</v>
      </c>
      <c r="B1669" t="s">
        <v>619</v>
      </c>
      <c r="C1669">
        <v>980516</v>
      </c>
      <c r="D1669">
        <v>7.34</v>
      </c>
      <c r="E1669" s="2">
        <v>44782.260601851849</v>
      </c>
      <c r="F1669" t="s">
        <v>12884</v>
      </c>
      <c r="G1669">
        <v>2029354</v>
      </c>
      <c r="H1669" s="6">
        <v>45015.665729108798</v>
      </c>
      <c r="I1669" t="str">
        <f t="shared" si="104"/>
        <v>Short Term</v>
      </c>
      <c r="J1669">
        <f t="shared" si="105"/>
        <v>1048838</v>
      </c>
      <c r="K1669">
        <f t="shared" si="106"/>
        <v>0.15</v>
      </c>
      <c r="L1669">
        <f t="shared" si="107"/>
        <v>157325.69999999998</v>
      </c>
    </row>
    <row r="1670" spans="1:12" x14ac:dyDescent="0.25">
      <c r="A1670">
        <v>2669</v>
      </c>
      <c r="B1670" t="s">
        <v>896</v>
      </c>
      <c r="C1670">
        <v>703561</v>
      </c>
      <c r="D1670">
        <v>6.49</v>
      </c>
      <c r="E1670" s="2">
        <v>43379.313090277778</v>
      </c>
      <c r="F1670" t="s">
        <v>12883</v>
      </c>
      <c r="G1670">
        <v>6497554</v>
      </c>
      <c r="H1670" s="6">
        <v>45015.665729108798</v>
      </c>
      <c r="I1670" t="str">
        <f t="shared" si="104"/>
        <v>Long Term</v>
      </c>
      <c r="J1670">
        <f t="shared" si="105"/>
        <v>5793993</v>
      </c>
      <c r="K1670">
        <f t="shared" si="106"/>
        <v>0.1</v>
      </c>
      <c r="L1670">
        <f t="shared" si="107"/>
        <v>579399.30000000005</v>
      </c>
    </row>
    <row r="1671" spans="1:12" x14ac:dyDescent="0.25">
      <c r="A1671">
        <v>2670</v>
      </c>
      <c r="B1671" t="s">
        <v>1089</v>
      </c>
      <c r="C1671">
        <v>987658</v>
      </c>
      <c r="D1671">
        <v>8.2799999999999994</v>
      </c>
      <c r="E1671" s="2">
        <v>43408.435555555552</v>
      </c>
      <c r="F1671" t="s">
        <v>12883</v>
      </c>
      <c r="G1671">
        <v>9136495</v>
      </c>
      <c r="H1671" s="6">
        <v>45015.665729108798</v>
      </c>
      <c r="I1671" t="str">
        <f t="shared" si="104"/>
        <v>Long Term</v>
      </c>
      <c r="J1671">
        <f t="shared" si="105"/>
        <v>8148837</v>
      </c>
      <c r="K1671">
        <f t="shared" si="106"/>
        <v>0.1</v>
      </c>
      <c r="L1671">
        <f t="shared" si="107"/>
        <v>814883.70000000007</v>
      </c>
    </row>
    <row r="1672" spans="1:12" x14ac:dyDescent="0.25">
      <c r="A1672">
        <v>2671</v>
      </c>
      <c r="B1672" t="s">
        <v>621</v>
      </c>
      <c r="C1672">
        <v>600285</v>
      </c>
      <c r="D1672">
        <v>6.53</v>
      </c>
      <c r="E1672" s="2">
        <v>44652.424513888887</v>
      </c>
      <c r="F1672" t="s">
        <v>12885</v>
      </c>
      <c r="G1672">
        <v>5031975</v>
      </c>
      <c r="H1672" s="6">
        <v>45015.665729108798</v>
      </c>
      <c r="I1672" t="str">
        <f t="shared" si="104"/>
        <v>Short Term</v>
      </c>
      <c r="J1672">
        <f t="shared" si="105"/>
        <v>4431690</v>
      </c>
      <c r="K1672">
        <f t="shared" si="106"/>
        <v>0.15</v>
      </c>
      <c r="L1672">
        <f t="shared" si="107"/>
        <v>664753.5</v>
      </c>
    </row>
    <row r="1673" spans="1:12" x14ac:dyDescent="0.25">
      <c r="A1673">
        <v>2672</v>
      </c>
      <c r="B1673" t="s">
        <v>349</v>
      </c>
      <c r="C1673">
        <v>911738</v>
      </c>
      <c r="D1673">
        <v>5.52</v>
      </c>
      <c r="E1673" s="2">
        <v>44122.574456018519</v>
      </c>
      <c r="F1673" t="s">
        <v>12887</v>
      </c>
      <c r="G1673">
        <v>6975363</v>
      </c>
      <c r="H1673" s="6">
        <v>45015.665729108798</v>
      </c>
      <c r="I1673" t="str">
        <f t="shared" si="104"/>
        <v>Long Term</v>
      </c>
      <c r="J1673">
        <f t="shared" si="105"/>
        <v>6063625</v>
      </c>
      <c r="K1673">
        <f t="shared" si="106"/>
        <v>0.1</v>
      </c>
      <c r="L1673">
        <f t="shared" si="107"/>
        <v>606362.5</v>
      </c>
    </row>
    <row r="1674" spans="1:12" x14ac:dyDescent="0.25">
      <c r="A1674">
        <v>2673</v>
      </c>
      <c r="B1674" t="s">
        <v>1344</v>
      </c>
      <c r="C1674">
        <v>910748</v>
      </c>
      <c r="D1674">
        <v>6.31</v>
      </c>
      <c r="E1674" s="2">
        <v>44850.086087962962</v>
      </c>
      <c r="F1674" t="s">
        <v>12884</v>
      </c>
      <c r="G1674">
        <v>8296828</v>
      </c>
      <c r="H1674" s="6">
        <v>45015.665729108798</v>
      </c>
      <c r="I1674" t="str">
        <f t="shared" si="104"/>
        <v>Short Term</v>
      </c>
      <c r="J1674">
        <f t="shared" si="105"/>
        <v>7386080</v>
      </c>
      <c r="K1674">
        <f t="shared" si="106"/>
        <v>0.15</v>
      </c>
      <c r="L1674">
        <f t="shared" si="107"/>
        <v>1107912</v>
      </c>
    </row>
    <row r="1675" spans="1:12" x14ac:dyDescent="0.25">
      <c r="A1675">
        <v>2674</v>
      </c>
      <c r="B1675" t="s">
        <v>133</v>
      </c>
      <c r="C1675">
        <v>139017</v>
      </c>
      <c r="D1675">
        <v>5.81</v>
      </c>
      <c r="E1675" s="2">
        <v>44099.514803240738</v>
      </c>
      <c r="F1675" t="s">
        <v>12885</v>
      </c>
      <c r="G1675">
        <v>4566176</v>
      </c>
      <c r="H1675" s="6">
        <v>45015.665729108798</v>
      </c>
      <c r="I1675" t="str">
        <f t="shared" si="104"/>
        <v>Long Term</v>
      </c>
      <c r="J1675">
        <f t="shared" si="105"/>
        <v>4427159</v>
      </c>
      <c r="K1675">
        <f t="shared" si="106"/>
        <v>0.1</v>
      </c>
      <c r="L1675">
        <f t="shared" si="107"/>
        <v>442715.9</v>
      </c>
    </row>
    <row r="1676" spans="1:12" x14ac:dyDescent="0.25">
      <c r="A1676">
        <v>2675</v>
      </c>
      <c r="B1676" t="s">
        <v>103</v>
      </c>
      <c r="C1676">
        <v>315399</v>
      </c>
      <c r="D1676">
        <v>5.4</v>
      </c>
      <c r="E1676" s="2">
        <v>43985.335081018522</v>
      </c>
      <c r="F1676" t="s">
        <v>12884</v>
      </c>
      <c r="G1676">
        <v>789887</v>
      </c>
      <c r="H1676" s="6">
        <v>45015.665729108798</v>
      </c>
      <c r="I1676" t="str">
        <f t="shared" si="104"/>
        <v>Long Term</v>
      </c>
      <c r="J1676">
        <f t="shared" si="105"/>
        <v>474488</v>
      </c>
      <c r="K1676">
        <f t="shared" si="106"/>
        <v>0.1</v>
      </c>
      <c r="L1676">
        <f t="shared" si="107"/>
        <v>47448.800000000003</v>
      </c>
    </row>
    <row r="1677" spans="1:12" x14ac:dyDescent="0.25">
      <c r="A1677">
        <v>2676</v>
      </c>
      <c r="B1677" t="s">
        <v>1044</v>
      </c>
      <c r="C1677">
        <v>346107</v>
      </c>
      <c r="D1677">
        <v>5.5</v>
      </c>
      <c r="E1677" s="2">
        <v>43937.533379629633</v>
      </c>
      <c r="F1677" t="s">
        <v>12883</v>
      </c>
      <c r="G1677">
        <v>6099494</v>
      </c>
      <c r="H1677" s="6">
        <v>45015.665729108798</v>
      </c>
      <c r="I1677" t="str">
        <f t="shared" si="104"/>
        <v>Long Term</v>
      </c>
      <c r="J1677">
        <f t="shared" si="105"/>
        <v>5753387</v>
      </c>
      <c r="K1677">
        <f t="shared" si="106"/>
        <v>0.1</v>
      </c>
      <c r="L1677">
        <f t="shared" si="107"/>
        <v>575338.70000000007</v>
      </c>
    </row>
    <row r="1678" spans="1:12" x14ac:dyDescent="0.25">
      <c r="A1678">
        <v>2677</v>
      </c>
      <c r="B1678" t="s">
        <v>312</v>
      </c>
      <c r="C1678">
        <v>426345</v>
      </c>
      <c r="D1678">
        <v>5.73</v>
      </c>
      <c r="E1678" s="2">
        <v>44577.685856481483</v>
      </c>
      <c r="F1678" t="s">
        <v>12883</v>
      </c>
      <c r="G1678">
        <v>2524785</v>
      </c>
      <c r="H1678" s="6">
        <v>45015.665729108798</v>
      </c>
      <c r="I1678" t="str">
        <f t="shared" si="104"/>
        <v>Long Term</v>
      </c>
      <c r="J1678">
        <f t="shared" si="105"/>
        <v>2098440</v>
      </c>
      <c r="K1678">
        <f t="shared" si="106"/>
        <v>0.1</v>
      </c>
      <c r="L1678">
        <f t="shared" si="107"/>
        <v>209844</v>
      </c>
    </row>
    <row r="1679" spans="1:12" x14ac:dyDescent="0.25">
      <c r="A1679">
        <v>2678</v>
      </c>
      <c r="B1679" t="s">
        <v>944</v>
      </c>
      <c r="C1679">
        <v>812957</v>
      </c>
      <c r="D1679">
        <v>7.69</v>
      </c>
      <c r="E1679" s="2">
        <v>44647.868148148147</v>
      </c>
      <c r="F1679" t="s">
        <v>12887</v>
      </c>
      <c r="G1679">
        <v>5195884</v>
      </c>
      <c r="H1679" s="6">
        <v>45015.665729108798</v>
      </c>
      <c r="I1679" t="str">
        <f t="shared" si="104"/>
        <v>Long Term</v>
      </c>
      <c r="J1679">
        <f t="shared" si="105"/>
        <v>4382927</v>
      </c>
      <c r="K1679">
        <f t="shared" si="106"/>
        <v>0.1</v>
      </c>
      <c r="L1679">
        <f t="shared" si="107"/>
        <v>438292.7</v>
      </c>
    </row>
    <row r="1680" spans="1:12" x14ac:dyDescent="0.25">
      <c r="A1680">
        <v>2679</v>
      </c>
      <c r="B1680" t="s">
        <v>1316</v>
      </c>
      <c r="C1680">
        <v>11479</v>
      </c>
      <c r="D1680">
        <v>7.1</v>
      </c>
      <c r="E1680" s="2">
        <v>44773.022361111107</v>
      </c>
      <c r="F1680" t="s">
        <v>12886</v>
      </c>
      <c r="G1680">
        <v>624149</v>
      </c>
      <c r="H1680" s="6">
        <v>45015.665729108798</v>
      </c>
      <c r="I1680" t="str">
        <f t="shared" si="104"/>
        <v>Short Term</v>
      </c>
      <c r="J1680">
        <f t="shared" si="105"/>
        <v>612670</v>
      </c>
      <c r="K1680">
        <f t="shared" si="106"/>
        <v>0.15</v>
      </c>
      <c r="L1680">
        <f t="shared" si="107"/>
        <v>91900.5</v>
      </c>
    </row>
    <row r="1681" spans="1:12" x14ac:dyDescent="0.25">
      <c r="A1681">
        <v>2680</v>
      </c>
      <c r="B1681" t="s">
        <v>884</v>
      </c>
      <c r="C1681">
        <v>314378</v>
      </c>
      <c r="D1681">
        <v>6.62</v>
      </c>
      <c r="E1681" s="2">
        <v>43372.02616898148</v>
      </c>
      <c r="F1681" t="s">
        <v>12884</v>
      </c>
      <c r="G1681">
        <v>7333016</v>
      </c>
      <c r="H1681" s="6">
        <v>45015.665729108798</v>
      </c>
      <c r="I1681" t="str">
        <f t="shared" si="104"/>
        <v>Long Term</v>
      </c>
      <c r="J1681">
        <f t="shared" si="105"/>
        <v>7018638</v>
      </c>
      <c r="K1681">
        <f t="shared" si="106"/>
        <v>0.1</v>
      </c>
      <c r="L1681">
        <f t="shared" si="107"/>
        <v>701863.8</v>
      </c>
    </row>
    <row r="1682" spans="1:12" x14ac:dyDescent="0.25">
      <c r="A1682">
        <v>2681</v>
      </c>
      <c r="B1682" t="s">
        <v>1332</v>
      </c>
      <c r="C1682">
        <v>177049</v>
      </c>
      <c r="D1682">
        <v>8.9600000000000009</v>
      </c>
      <c r="E1682" s="2">
        <v>44592.153506944444</v>
      </c>
      <c r="F1682" t="s">
        <v>12886</v>
      </c>
      <c r="G1682">
        <v>510731</v>
      </c>
      <c r="H1682" s="6">
        <v>45015.665729108798</v>
      </c>
      <c r="I1682" t="str">
        <f t="shared" si="104"/>
        <v>Long Term</v>
      </c>
      <c r="J1682">
        <f t="shared" si="105"/>
        <v>333682</v>
      </c>
      <c r="K1682">
        <f t="shared" si="106"/>
        <v>0.1</v>
      </c>
      <c r="L1682">
        <f t="shared" si="107"/>
        <v>33368.200000000004</v>
      </c>
    </row>
    <row r="1683" spans="1:12" x14ac:dyDescent="0.25">
      <c r="A1683">
        <v>2682</v>
      </c>
      <c r="B1683" t="s">
        <v>1060</v>
      </c>
      <c r="C1683">
        <v>86630</v>
      </c>
      <c r="D1683">
        <v>6.91</v>
      </c>
      <c r="E1683" s="2">
        <v>43911.734756944446</v>
      </c>
      <c r="F1683" t="s">
        <v>12884</v>
      </c>
      <c r="G1683">
        <v>3965851</v>
      </c>
      <c r="H1683" s="6">
        <v>45015.665729108798</v>
      </c>
      <c r="I1683" t="str">
        <f t="shared" si="104"/>
        <v>Long Term</v>
      </c>
      <c r="J1683">
        <f t="shared" si="105"/>
        <v>3879221</v>
      </c>
      <c r="K1683">
        <f t="shared" si="106"/>
        <v>0.1</v>
      </c>
      <c r="L1683">
        <f t="shared" si="107"/>
        <v>387922.10000000003</v>
      </c>
    </row>
    <row r="1684" spans="1:12" x14ac:dyDescent="0.25">
      <c r="A1684">
        <v>2683</v>
      </c>
      <c r="B1684" t="s">
        <v>608</v>
      </c>
      <c r="C1684">
        <v>424712</v>
      </c>
      <c r="D1684">
        <v>5.74</v>
      </c>
      <c r="E1684" s="2">
        <v>43788.933935185189</v>
      </c>
      <c r="F1684" t="s">
        <v>12885</v>
      </c>
      <c r="G1684">
        <v>1050211</v>
      </c>
      <c r="H1684" s="6">
        <v>45015.665729108798</v>
      </c>
      <c r="I1684" t="str">
        <f t="shared" si="104"/>
        <v>Long Term</v>
      </c>
      <c r="J1684">
        <f t="shared" si="105"/>
        <v>625499</v>
      </c>
      <c r="K1684">
        <f t="shared" si="106"/>
        <v>0.1</v>
      </c>
      <c r="L1684">
        <f t="shared" si="107"/>
        <v>62549.9</v>
      </c>
    </row>
    <row r="1685" spans="1:12" x14ac:dyDescent="0.25">
      <c r="A1685">
        <v>2684</v>
      </c>
      <c r="B1685" t="s">
        <v>552</v>
      </c>
      <c r="C1685">
        <v>918739</v>
      </c>
      <c r="D1685">
        <v>7.8</v>
      </c>
      <c r="E1685" s="2">
        <v>44010.849953703713</v>
      </c>
      <c r="F1685" t="s">
        <v>12884</v>
      </c>
      <c r="G1685">
        <v>3673958</v>
      </c>
      <c r="H1685" s="6">
        <v>45015.665729108798</v>
      </c>
      <c r="I1685" t="str">
        <f t="shared" si="104"/>
        <v>Long Term</v>
      </c>
      <c r="J1685">
        <f t="shared" si="105"/>
        <v>2755219</v>
      </c>
      <c r="K1685">
        <f t="shared" si="106"/>
        <v>0.1</v>
      </c>
      <c r="L1685">
        <f t="shared" si="107"/>
        <v>275521.90000000002</v>
      </c>
    </row>
    <row r="1686" spans="1:12" x14ac:dyDescent="0.25">
      <c r="A1686">
        <v>2685</v>
      </c>
      <c r="B1686" t="s">
        <v>1112</v>
      </c>
      <c r="C1686">
        <v>604208</v>
      </c>
      <c r="D1686">
        <v>7.1</v>
      </c>
      <c r="E1686" s="2">
        <v>44758.712291666663</v>
      </c>
      <c r="F1686" t="s">
        <v>12886</v>
      </c>
      <c r="G1686">
        <v>3744746</v>
      </c>
      <c r="H1686" s="6">
        <v>45015.665729108798</v>
      </c>
      <c r="I1686" t="str">
        <f t="shared" si="104"/>
        <v>Short Term</v>
      </c>
      <c r="J1686">
        <f t="shared" si="105"/>
        <v>3140538</v>
      </c>
      <c r="K1686">
        <f t="shared" si="106"/>
        <v>0.15</v>
      </c>
      <c r="L1686">
        <f t="shared" si="107"/>
        <v>471080.7</v>
      </c>
    </row>
    <row r="1687" spans="1:12" x14ac:dyDescent="0.25">
      <c r="A1687">
        <v>2686</v>
      </c>
      <c r="B1687" t="s">
        <v>939</v>
      </c>
      <c r="C1687">
        <v>146447</v>
      </c>
      <c r="D1687">
        <v>6.5</v>
      </c>
      <c r="E1687" s="2">
        <v>44978.934849537043</v>
      </c>
      <c r="F1687" t="s">
        <v>12884</v>
      </c>
      <c r="G1687">
        <v>7915669</v>
      </c>
      <c r="H1687" s="6">
        <v>45015.665729108798</v>
      </c>
      <c r="I1687" t="str">
        <f t="shared" si="104"/>
        <v>Short Term</v>
      </c>
      <c r="J1687">
        <f t="shared" si="105"/>
        <v>7769222</v>
      </c>
      <c r="K1687">
        <f t="shared" si="106"/>
        <v>0.15</v>
      </c>
      <c r="L1687">
        <f t="shared" si="107"/>
        <v>1165383.3</v>
      </c>
    </row>
    <row r="1688" spans="1:12" x14ac:dyDescent="0.25">
      <c r="A1688">
        <v>2687</v>
      </c>
      <c r="B1688" t="s">
        <v>187</v>
      </c>
      <c r="C1688">
        <v>362268</v>
      </c>
      <c r="D1688">
        <v>5.5</v>
      </c>
      <c r="E1688" s="2">
        <v>44564.132071759261</v>
      </c>
      <c r="F1688" t="s">
        <v>12884</v>
      </c>
      <c r="G1688">
        <v>9859711</v>
      </c>
      <c r="H1688" s="6">
        <v>45015.665729108798</v>
      </c>
      <c r="I1688" t="str">
        <f t="shared" si="104"/>
        <v>Long Term</v>
      </c>
      <c r="J1688">
        <f t="shared" si="105"/>
        <v>9497443</v>
      </c>
      <c r="K1688">
        <f t="shared" si="106"/>
        <v>0.1</v>
      </c>
      <c r="L1688">
        <f t="shared" si="107"/>
        <v>949744.3</v>
      </c>
    </row>
    <row r="1689" spans="1:12" x14ac:dyDescent="0.25">
      <c r="A1689">
        <v>2688</v>
      </c>
      <c r="B1689" t="s">
        <v>1294</v>
      </c>
      <c r="C1689">
        <v>241068</v>
      </c>
      <c r="D1689">
        <v>7.59</v>
      </c>
      <c r="E1689" s="2">
        <v>44419.695127314822</v>
      </c>
      <c r="F1689" t="s">
        <v>12885</v>
      </c>
      <c r="G1689">
        <v>7669209</v>
      </c>
      <c r="H1689" s="6">
        <v>45015.665729108798</v>
      </c>
      <c r="I1689" t="str">
        <f t="shared" si="104"/>
        <v>Long Term</v>
      </c>
      <c r="J1689">
        <f t="shared" si="105"/>
        <v>7428141</v>
      </c>
      <c r="K1689">
        <f t="shared" si="106"/>
        <v>0.1</v>
      </c>
      <c r="L1689">
        <f t="shared" si="107"/>
        <v>742814.10000000009</v>
      </c>
    </row>
    <row r="1690" spans="1:12" x14ac:dyDescent="0.25">
      <c r="A1690">
        <v>2689</v>
      </c>
      <c r="B1690" t="s">
        <v>639</v>
      </c>
      <c r="C1690">
        <v>979300</v>
      </c>
      <c r="D1690">
        <v>5.6</v>
      </c>
      <c r="E1690" s="2">
        <v>44597.130578703713</v>
      </c>
      <c r="F1690" t="s">
        <v>12884</v>
      </c>
      <c r="G1690">
        <v>4095277</v>
      </c>
      <c r="H1690" s="6">
        <v>45015.665729108798</v>
      </c>
      <c r="I1690" t="str">
        <f t="shared" si="104"/>
        <v>Long Term</v>
      </c>
      <c r="J1690">
        <f t="shared" si="105"/>
        <v>3115977</v>
      </c>
      <c r="K1690">
        <f t="shared" si="106"/>
        <v>0.1</v>
      </c>
      <c r="L1690">
        <f t="shared" si="107"/>
        <v>311597.7</v>
      </c>
    </row>
    <row r="1691" spans="1:12" x14ac:dyDescent="0.25">
      <c r="A1691">
        <v>2690</v>
      </c>
      <c r="B1691" t="s">
        <v>793</v>
      </c>
      <c r="C1691">
        <v>63663</v>
      </c>
      <c r="D1691">
        <v>6.66</v>
      </c>
      <c r="E1691" s="2">
        <v>43657.036238425928</v>
      </c>
      <c r="F1691" t="s">
        <v>12884</v>
      </c>
      <c r="G1691">
        <v>7273729</v>
      </c>
      <c r="H1691" s="6">
        <v>45015.665729108798</v>
      </c>
      <c r="I1691" t="str">
        <f t="shared" si="104"/>
        <v>Long Term</v>
      </c>
      <c r="J1691">
        <f t="shared" si="105"/>
        <v>7210066</v>
      </c>
      <c r="K1691">
        <f t="shared" si="106"/>
        <v>0.1</v>
      </c>
      <c r="L1691">
        <f t="shared" si="107"/>
        <v>721006.60000000009</v>
      </c>
    </row>
    <row r="1692" spans="1:12" x14ac:dyDescent="0.25">
      <c r="A1692">
        <v>2691</v>
      </c>
      <c r="B1692" t="s">
        <v>748</v>
      </c>
      <c r="C1692">
        <v>73831</v>
      </c>
      <c r="D1692">
        <v>7.59</v>
      </c>
      <c r="E1692" s="2">
        <v>44721.004756944443</v>
      </c>
      <c r="F1692" t="s">
        <v>12884</v>
      </c>
      <c r="G1692">
        <v>822745</v>
      </c>
      <c r="H1692" s="6">
        <v>45015.665729108798</v>
      </c>
      <c r="I1692" t="str">
        <f t="shared" si="104"/>
        <v>Short Term</v>
      </c>
      <c r="J1692">
        <f t="shared" si="105"/>
        <v>748914</v>
      </c>
      <c r="K1692">
        <f t="shared" si="106"/>
        <v>0.15</v>
      </c>
      <c r="L1692">
        <f t="shared" si="107"/>
        <v>112337.09999999999</v>
      </c>
    </row>
    <row r="1693" spans="1:12" x14ac:dyDescent="0.25">
      <c r="A1693">
        <v>2692</v>
      </c>
      <c r="B1693" t="s">
        <v>49</v>
      </c>
      <c r="C1693">
        <v>431181</v>
      </c>
      <c r="D1693">
        <v>8.6</v>
      </c>
      <c r="E1693" s="2">
        <v>43827.186840277784</v>
      </c>
      <c r="F1693" t="s">
        <v>12888</v>
      </c>
      <c r="G1693">
        <v>6150498</v>
      </c>
      <c r="H1693" s="6">
        <v>45015.665729108798</v>
      </c>
      <c r="I1693" t="str">
        <f t="shared" si="104"/>
        <v>Long Term</v>
      </c>
      <c r="J1693">
        <f t="shared" si="105"/>
        <v>5719317</v>
      </c>
      <c r="K1693">
        <f t="shared" si="106"/>
        <v>0.1</v>
      </c>
      <c r="L1693">
        <f t="shared" si="107"/>
        <v>571931.70000000007</v>
      </c>
    </row>
    <row r="1694" spans="1:12" x14ac:dyDescent="0.25">
      <c r="A1694">
        <v>2693</v>
      </c>
      <c r="B1694" t="s">
        <v>1216</v>
      </c>
      <c r="C1694">
        <v>972224</v>
      </c>
      <c r="D1694">
        <v>7.11</v>
      </c>
      <c r="E1694" s="2">
        <v>43983.946863425917</v>
      </c>
      <c r="F1694" t="s">
        <v>12887</v>
      </c>
      <c r="G1694">
        <v>6620537</v>
      </c>
      <c r="H1694" s="6">
        <v>45015.665729108798</v>
      </c>
      <c r="I1694" t="str">
        <f t="shared" si="104"/>
        <v>Long Term</v>
      </c>
      <c r="J1694">
        <f t="shared" si="105"/>
        <v>5648313</v>
      </c>
      <c r="K1694">
        <f t="shared" si="106"/>
        <v>0.1</v>
      </c>
      <c r="L1694">
        <f t="shared" si="107"/>
        <v>564831.30000000005</v>
      </c>
    </row>
    <row r="1695" spans="1:12" x14ac:dyDescent="0.25">
      <c r="A1695">
        <v>2694</v>
      </c>
      <c r="B1695" t="s">
        <v>1333</v>
      </c>
      <c r="C1695">
        <v>558157</v>
      </c>
      <c r="D1695">
        <v>8.14</v>
      </c>
      <c r="E1695" s="2">
        <v>43405.058761574073</v>
      </c>
      <c r="F1695" t="s">
        <v>12887</v>
      </c>
      <c r="G1695">
        <v>9763364</v>
      </c>
      <c r="H1695" s="6">
        <v>45015.665729108798</v>
      </c>
      <c r="I1695" t="str">
        <f t="shared" si="104"/>
        <v>Long Term</v>
      </c>
      <c r="J1695">
        <f t="shared" si="105"/>
        <v>9205207</v>
      </c>
      <c r="K1695">
        <f t="shared" si="106"/>
        <v>0.1</v>
      </c>
      <c r="L1695">
        <f t="shared" si="107"/>
        <v>920520.70000000007</v>
      </c>
    </row>
    <row r="1696" spans="1:12" x14ac:dyDescent="0.25">
      <c r="A1696">
        <v>2695</v>
      </c>
      <c r="B1696" t="s">
        <v>102</v>
      </c>
      <c r="C1696">
        <v>187776</v>
      </c>
      <c r="D1696">
        <v>6.86</v>
      </c>
      <c r="E1696" s="2">
        <v>44756.563831018517</v>
      </c>
      <c r="F1696" t="s">
        <v>12883</v>
      </c>
      <c r="G1696">
        <v>2903782</v>
      </c>
      <c r="H1696" s="6">
        <v>45015.665729108798</v>
      </c>
      <c r="I1696" t="str">
        <f t="shared" si="104"/>
        <v>Short Term</v>
      </c>
      <c r="J1696">
        <f t="shared" si="105"/>
        <v>2716006</v>
      </c>
      <c r="K1696">
        <f t="shared" si="106"/>
        <v>0.15</v>
      </c>
      <c r="L1696">
        <f t="shared" si="107"/>
        <v>407400.89999999997</v>
      </c>
    </row>
    <row r="1697" spans="1:12" x14ac:dyDescent="0.25">
      <c r="A1697">
        <v>2696</v>
      </c>
      <c r="B1697" t="s">
        <v>622</v>
      </c>
      <c r="C1697">
        <v>133039</v>
      </c>
      <c r="D1697">
        <v>6.49</v>
      </c>
      <c r="E1697" s="2">
        <v>44793.630115740743</v>
      </c>
      <c r="F1697" t="s">
        <v>12886</v>
      </c>
      <c r="G1697">
        <v>5023555</v>
      </c>
      <c r="H1697" s="6">
        <v>45015.665729108798</v>
      </c>
      <c r="I1697" t="str">
        <f t="shared" si="104"/>
        <v>Short Term</v>
      </c>
      <c r="J1697">
        <f t="shared" si="105"/>
        <v>4890516</v>
      </c>
      <c r="K1697">
        <f t="shared" si="106"/>
        <v>0.15</v>
      </c>
      <c r="L1697">
        <f t="shared" si="107"/>
        <v>733577.4</v>
      </c>
    </row>
    <row r="1698" spans="1:12" x14ac:dyDescent="0.25">
      <c r="A1698">
        <v>2697</v>
      </c>
      <c r="B1698" t="s">
        <v>1314</v>
      </c>
      <c r="C1698">
        <v>768738</v>
      </c>
      <c r="D1698">
        <v>8.66</v>
      </c>
      <c r="E1698" s="2">
        <v>44514.152650462973</v>
      </c>
      <c r="F1698" t="s">
        <v>12887</v>
      </c>
      <c r="G1698">
        <v>933221</v>
      </c>
      <c r="H1698" s="6">
        <v>45015.665729108798</v>
      </c>
      <c r="I1698" t="str">
        <f t="shared" si="104"/>
        <v>Long Term</v>
      </c>
      <c r="J1698">
        <f t="shared" si="105"/>
        <v>164483</v>
      </c>
      <c r="K1698">
        <f t="shared" si="106"/>
        <v>0.1</v>
      </c>
      <c r="L1698">
        <f t="shared" si="107"/>
        <v>16448.3</v>
      </c>
    </row>
    <row r="1699" spans="1:12" x14ac:dyDescent="0.25">
      <c r="A1699">
        <v>2698</v>
      </c>
      <c r="B1699" t="s">
        <v>528</v>
      </c>
      <c r="C1699">
        <v>129551</v>
      </c>
      <c r="D1699">
        <v>8.6300000000000008</v>
      </c>
      <c r="E1699" s="2">
        <v>43619.439652777779</v>
      </c>
      <c r="F1699" t="s">
        <v>12885</v>
      </c>
      <c r="G1699">
        <v>4122724</v>
      </c>
      <c r="H1699" s="6">
        <v>45015.665729108798</v>
      </c>
      <c r="I1699" t="str">
        <f t="shared" si="104"/>
        <v>Long Term</v>
      </c>
      <c r="J1699">
        <f t="shared" si="105"/>
        <v>3993173</v>
      </c>
      <c r="K1699">
        <f t="shared" si="106"/>
        <v>0.1</v>
      </c>
      <c r="L1699">
        <f t="shared" si="107"/>
        <v>399317.30000000005</v>
      </c>
    </row>
    <row r="1700" spans="1:12" x14ac:dyDescent="0.25">
      <c r="A1700">
        <v>2699</v>
      </c>
      <c r="B1700" t="s">
        <v>877</v>
      </c>
      <c r="C1700">
        <v>846511</v>
      </c>
      <c r="D1700">
        <v>5.27</v>
      </c>
      <c r="E1700" s="2">
        <v>44654.730347222219</v>
      </c>
      <c r="F1700" t="s">
        <v>12887</v>
      </c>
      <c r="G1700">
        <v>3320744</v>
      </c>
      <c r="H1700" s="6">
        <v>45015.665729108798</v>
      </c>
      <c r="I1700" t="str">
        <f t="shared" si="104"/>
        <v>Short Term</v>
      </c>
      <c r="J1700">
        <f t="shared" si="105"/>
        <v>2474233</v>
      </c>
      <c r="K1700">
        <f t="shared" si="106"/>
        <v>0.15</v>
      </c>
      <c r="L1700">
        <f t="shared" si="107"/>
        <v>371134.95</v>
      </c>
    </row>
    <row r="1701" spans="1:12" x14ac:dyDescent="0.25">
      <c r="A1701">
        <v>2700</v>
      </c>
      <c r="B1701" t="s">
        <v>1340</v>
      </c>
      <c r="C1701">
        <v>314875</v>
      </c>
      <c r="D1701">
        <v>5.52</v>
      </c>
      <c r="E1701" s="2">
        <v>44530.440520833326</v>
      </c>
      <c r="F1701" t="s">
        <v>12886</v>
      </c>
      <c r="G1701">
        <v>3366309</v>
      </c>
      <c r="H1701" s="6">
        <v>45015.665729108798</v>
      </c>
      <c r="I1701" t="str">
        <f t="shared" si="104"/>
        <v>Long Term</v>
      </c>
      <c r="J1701">
        <f t="shared" si="105"/>
        <v>3051434</v>
      </c>
      <c r="K1701">
        <f t="shared" si="106"/>
        <v>0.1</v>
      </c>
      <c r="L1701">
        <f t="shared" si="107"/>
        <v>305143.40000000002</v>
      </c>
    </row>
    <row r="1702" spans="1:12" x14ac:dyDescent="0.25">
      <c r="A1702">
        <v>2701</v>
      </c>
      <c r="B1702" t="s">
        <v>1261</v>
      </c>
      <c r="C1702">
        <v>130342</v>
      </c>
      <c r="D1702">
        <v>6.76</v>
      </c>
      <c r="E1702" s="2">
        <v>44419.941400462973</v>
      </c>
      <c r="F1702" t="s">
        <v>12888</v>
      </c>
      <c r="G1702">
        <v>7266760</v>
      </c>
      <c r="H1702" s="6">
        <v>45015.665729108798</v>
      </c>
      <c r="I1702" t="str">
        <f t="shared" si="104"/>
        <v>Long Term</v>
      </c>
      <c r="J1702">
        <f t="shared" si="105"/>
        <v>7136418</v>
      </c>
      <c r="K1702">
        <f t="shared" si="106"/>
        <v>0.1</v>
      </c>
      <c r="L1702">
        <f t="shared" si="107"/>
        <v>713641.8</v>
      </c>
    </row>
    <row r="1703" spans="1:12" x14ac:dyDescent="0.25">
      <c r="A1703">
        <v>2702</v>
      </c>
      <c r="B1703" t="s">
        <v>1166</v>
      </c>
      <c r="C1703">
        <v>147298</v>
      </c>
      <c r="D1703">
        <v>6.42</v>
      </c>
      <c r="E1703" s="2">
        <v>43595.149814814817</v>
      </c>
      <c r="F1703" t="s">
        <v>12886</v>
      </c>
      <c r="G1703">
        <v>8686914</v>
      </c>
      <c r="H1703" s="6">
        <v>45015.665729108798</v>
      </c>
      <c r="I1703" t="str">
        <f t="shared" si="104"/>
        <v>Long Term</v>
      </c>
      <c r="J1703">
        <f t="shared" si="105"/>
        <v>8539616</v>
      </c>
      <c r="K1703">
        <f t="shared" si="106"/>
        <v>0.1</v>
      </c>
      <c r="L1703">
        <f t="shared" si="107"/>
        <v>853961.60000000009</v>
      </c>
    </row>
    <row r="1704" spans="1:12" x14ac:dyDescent="0.25">
      <c r="A1704">
        <v>2703</v>
      </c>
      <c r="B1704" t="s">
        <v>946</v>
      </c>
      <c r="C1704">
        <v>897736</v>
      </c>
      <c r="D1704">
        <v>5.86</v>
      </c>
      <c r="E1704" s="2">
        <v>44800.806597222218</v>
      </c>
      <c r="F1704" t="s">
        <v>12883</v>
      </c>
      <c r="G1704">
        <v>9971898</v>
      </c>
      <c r="H1704" s="6">
        <v>45015.665729108798</v>
      </c>
      <c r="I1704" t="str">
        <f t="shared" si="104"/>
        <v>Short Term</v>
      </c>
      <c r="J1704">
        <f t="shared" si="105"/>
        <v>9074162</v>
      </c>
      <c r="K1704">
        <f t="shared" si="106"/>
        <v>0.15</v>
      </c>
      <c r="L1704">
        <f t="shared" si="107"/>
        <v>1361124.3</v>
      </c>
    </row>
    <row r="1705" spans="1:12" x14ac:dyDescent="0.25">
      <c r="A1705">
        <v>2704</v>
      </c>
      <c r="B1705" t="s">
        <v>2009</v>
      </c>
      <c r="C1705">
        <v>378268</v>
      </c>
      <c r="D1705">
        <v>6.91</v>
      </c>
      <c r="E1705" s="2">
        <v>44756.916932870372</v>
      </c>
      <c r="F1705" t="s">
        <v>12883</v>
      </c>
      <c r="G1705">
        <v>1398159</v>
      </c>
      <c r="H1705" s="6">
        <v>45015.665729108798</v>
      </c>
      <c r="I1705" t="str">
        <f t="shared" si="104"/>
        <v>Short Term</v>
      </c>
      <c r="J1705">
        <f t="shared" si="105"/>
        <v>1019891</v>
      </c>
      <c r="K1705">
        <f t="shared" si="106"/>
        <v>0.15</v>
      </c>
      <c r="L1705">
        <f t="shared" si="107"/>
        <v>152983.65</v>
      </c>
    </row>
    <row r="1706" spans="1:12" x14ac:dyDescent="0.25">
      <c r="A1706">
        <v>2705</v>
      </c>
      <c r="B1706" t="s">
        <v>821</v>
      </c>
      <c r="C1706">
        <v>825509</v>
      </c>
      <c r="D1706">
        <v>8.9499999999999993</v>
      </c>
      <c r="E1706" s="2">
        <v>44625.823460648149</v>
      </c>
      <c r="F1706" t="s">
        <v>12884</v>
      </c>
      <c r="G1706">
        <v>4375182</v>
      </c>
      <c r="H1706" s="6">
        <v>45015.665729108798</v>
      </c>
      <c r="I1706" t="str">
        <f t="shared" si="104"/>
        <v>Long Term</v>
      </c>
      <c r="J1706">
        <f t="shared" si="105"/>
        <v>3549673</v>
      </c>
      <c r="K1706">
        <f t="shared" si="106"/>
        <v>0.1</v>
      </c>
      <c r="L1706">
        <f t="shared" si="107"/>
        <v>354967.30000000005</v>
      </c>
    </row>
    <row r="1707" spans="1:12" x14ac:dyDescent="0.25">
      <c r="A1707">
        <v>2706</v>
      </c>
      <c r="B1707" t="s">
        <v>547</v>
      </c>
      <c r="C1707">
        <v>152481</v>
      </c>
      <c r="D1707">
        <v>6.25</v>
      </c>
      <c r="E1707" s="2">
        <v>43834.677002314813</v>
      </c>
      <c r="F1707" t="s">
        <v>12887</v>
      </c>
      <c r="G1707">
        <v>7333486</v>
      </c>
      <c r="H1707" s="6">
        <v>45015.665729108798</v>
      </c>
      <c r="I1707" t="str">
        <f t="shared" si="104"/>
        <v>Long Term</v>
      </c>
      <c r="J1707">
        <f t="shared" si="105"/>
        <v>7181005</v>
      </c>
      <c r="K1707">
        <f t="shared" si="106"/>
        <v>0.1</v>
      </c>
      <c r="L1707">
        <f t="shared" si="107"/>
        <v>718100.5</v>
      </c>
    </row>
    <row r="1708" spans="1:12" x14ac:dyDescent="0.25">
      <c r="A1708">
        <v>2707</v>
      </c>
      <c r="B1708" t="s">
        <v>385</v>
      </c>
      <c r="C1708">
        <v>632028</v>
      </c>
      <c r="D1708">
        <v>6.2</v>
      </c>
      <c r="E1708" s="2">
        <v>44842.686840277784</v>
      </c>
      <c r="F1708" t="s">
        <v>12888</v>
      </c>
      <c r="G1708">
        <v>8749906</v>
      </c>
      <c r="H1708" s="6">
        <v>45015.665729108798</v>
      </c>
      <c r="I1708" t="str">
        <f t="shared" si="104"/>
        <v>Short Term</v>
      </c>
      <c r="J1708">
        <f t="shared" si="105"/>
        <v>8117878</v>
      </c>
      <c r="K1708">
        <f t="shared" si="106"/>
        <v>0.15</v>
      </c>
      <c r="L1708">
        <f t="shared" si="107"/>
        <v>1217681.7</v>
      </c>
    </row>
    <row r="1709" spans="1:12" x14ac:dyDescent="0.25">
      <c r="A1709">
        <v>2708</v>
      </c>
      <c r="B1709" t="s">
        <v>1238</v>
      </c>
      <c r="C1709">
        <v>832354</v>
      </c>
      <c r="D1709">
        <v>6.45</v>
      </c>
      <c r="E1709" s="2">
        <v>43550.282986111109</v>
      </c>
      <c r="F1709" t="s">
        <v>12883</v>
      </c>
      <c r="G1709">
        <v>4904406</v>
      </c>
      <c r="H1709" s="6">
        <v>45015.665729108798</v>
      </c>
      <c r="I1709" t="str">
        <f t="shared" si="104"/>
        <v>Long Term</v>
      </c>
      <c r="J1709">
        <f t="shared" si="105"/>
        <v>4072052</v>
      </c>
      <c r="K1709">
        <f t="shared" si="106"/>
        <v>0.1</v>
      </c>
      <c r="L1709">
        <f t="shared" si="107"/>
        <v>407205.2</v>
      </c>
    </row>
    <row r="1710" spans="1:12" x14ac:dyDescent="0.25">
      <c r="A1710">
        <v>2709</v>
      </c>
      <c r="B1710" t="s">
        <v>2360</v>
      </c>
      <c r="C1710">
        <v>272151</v>
      </c>
      <c r="D1710">
        <v>7.47</v>
      </c>
      <c r="E1710" s="2">
        <v>43538.818310185183</v>
      </c>
      <c r="F1710" t="s">
        <v>12885</v>
      </c>
      <c r="G1710">
        <v>3376535</v>
      </c>
      <c r="H1710" s="6">
        <v>45015.665729108798</v>
      </c>
      <c r="I1710" t="str">
        <f t="shared" si="104"/>
        <v>Long Term</v>
      </c>
      <c r="J1710">
        <f t="shared" si="105"/>
        <v>3104384</v>
      </c>
      <c r="K1710">
        <f t="shared" si="106"/>
        <v>0.1</v>
      </c>
      <c r="L1710">
        <f t="shared" si="107"/>
        <v>310438.40000000002</v>
      </c>
    </row>
    <row r="1711" spans="1:12" x14ac:dyDescent="0.25">
      <c r="A1711">
        <v>2710</v>
      </c>
      <c r="B1711" t="s">
        <v>157</v>
      </c>
      <c r="C1711">
        <v>303822</v>
      </c>
      <c r="D1711">
        <v>5.73</v>
      </c>
      <c r="E1711" s="2">
        <v>43864.44872685185</v>
      </c>
      <c r="F1711" t="s">
        <v>12884</v>
      </c>
      <c r="G1711">
        <v>7156731</v>
      </c>
      <c r="H1711" s="6">
        <v>45015.665729108798</v>
      </c>
      <c r="I1711" t="str">
        <f t="shared" si="104"/>
        <v>Long Term</v>
      </c>
      <c r="J1711">
        <f t="shared" si="105"/>
        <v>6852909</v>
      </c>
      <c r="K1711">
        <f t="shared" si="106"/>
        <v>0.1</v>
      </c>
      <c r="L1711">
        <f t="shared" si="107"/>
        <v>685290.9</v>
      </c>
    </row>
    <row r="1712" spans="1:12" x14ac:dyDescent="0.25">
      <c r="A1712">
        <v>2711</v>
      </c>
      <c r="B1712" t="s">
        <v>1076</v>
      </c>
      <c r="C1712">
        <v>502351</v>
      </c>
      <c r="D1712">
        <v>8.57</v>
      </c>
      <c r="E1712" s="2">
        <v>44748.882488425923</v>
      </c>
      <c r="F1712" t="s">
        <v>12884</v>
      </c>
      <c r="G1712">
        <v>1004101</v>
      </c>
      <c r="H1712" s="6">
        <v>45015.665729108798</v>
      </c>
      <c r="I1712" t="str">
        <f t="shared" si="104"/>
        <v>Short Term</v>
      </c>
      <c r="J1712">
        <f t="shared" si="105"/>
        <v>501750</v>
      </c>
      <c r="K1712">
        <f t="shared" si="106"/>
        <v>0.15</v>
      </c>
      <c r="L1712">
        <f t="shared" si="107"/>
        <v>75262.5</v>
      </c>
    </row>
    <row r="1713" spans="1:12" x14ac:dyDescent="0.25">
      <c r="A1713">
        <v>2712</v>
      </c>
      <c r="B1713" t="s">
        <v>165</v>
      </c>
      <c r="C1713">
        <v>690881</v>
      </c>
      <c r="D1713">
        <v>7.86</v>
      </c>
      <c r="E1713" s="2">
        <v>43586.924016203702</v>
      </c>
      <c r="F1713" t="s">
        <v>12883</v>
      </c>
      <c r="G1713">
        <v>6010779</v>
      </c>
      <c r="H1713" s="6">
        <v>45015.665729108798</v>
      </c>
      <c r="I1713" t="str">
        <f t="shared" si="104"/>
        <v>Long Term</v>
      </c>
      <c r="J1713">
        <f t="shared" si="105"/>
        <v>5319898</v>
      </c>
      <c r="K1713">
        <f t="shared" si="106"/>
        <v>0.1</v>
      </c>
      <c r="L1713">
        <f t="shared" si="107"/>
        <v>531989.80000000005</v>
      </c>
    </row>
    <row r="1714" spans="1:12" x14ac:dyDescent="0.25">
      <c r="A1714">
        <v>2713</v>
      </c>
      <c r="B1714" t="s">
        <v>1272</v>
      </c>
      <c r="C1714">
        <v>794525</v>
      </c>
      <c r="D1714">
        <v>6.12</v>
      </c>
      <c r="E1714" s="2">
        <v>44147.353182870371</v>
      </c>
      <c r="F1714" t="s">
        <v>12888</v>
      </c>
      <c r="G1714">
        <v>5210004</v>
      </c>
      <c r="H1714" s="6">
        <v>45015.665729108798</v>
      </c>
      <c r="I1714" t="str">
        <f t="shared" si="104"/>
        <v>Long Term</v>
      </c>
      <c r="J1714">
        <f t="shared" si="105"/>
        <v>4415479</v>
      </c>
      <c r="K1714">
        <f t="shared" si="106"/>
        <v>0.1</v>
      </c>
      <c r="L1714">
        <f t="shared" si="107"/>
        <v>441547.9</v>
      </c>
    </row>
    <row r="1715" spans="1:12" x14ac:dyDescent="0.25">
      <c r="A1715">
        <v>2714</v>
      </c>
      <c r="B1715" t="s">
        <v>511</v>
      </c>
      <c r="C1715">
        <v>752528</v>
      </c>
      <c r="D1715">
        <v>6.75</v>
      </c>
      <c r="E1715" s="2">
        <v>43754.626736111109</v>
      </c>
      <c r="F1715" t="s">
        <v>12884</v>
      </c>
      <c r="G1715">
        <v>808064</v>
      </c>
      <c r="H1715" s="6">
        <v>45015.665729108798</v>
      </c>
      <c r="I1715" t="str">
        <f t="shared" si="104"/>
        <v>Long Term</v>
      </c>
      <c r="J1715">
        <f t="shared" si="105"/>
        <v>55536</v>
      </c>
      <c r="K1715">
        <f t="shared" si="106"/>
        <v>0</v>
      </c>
      <c r="L1715">
        <f t="shared" si="107"/>
        <v>0</v>
      </c>
    </row>
    <row r="1716" spans="1:12" x14ac:dyDescent="0.25">
      <c r="A1716">
        <v>2715</v>
      </c>
      <c r="B1716" t="s">
        <v>658</v>
      </c>
      <c r="C1716">
        <v>309569</v>
      </c>
      <c r="D1716">
        <v>6.37</v>
      </c>
      <c r="E1716" s="2">
        <v>43373.767905092587</v>
      </c>
      <c r="F1716" t="s">
        <v>12886</v>
      </c>
      <c r="G1716">
        <v>8192383</v>
      </c>
      <c r="H1716" s="6">
        <v>45015.665729108798</v>
      </c>
      <c r="I1716" t="str">
        <f t="shared" si="104"/>
        <v>Long Term</v>
      </c>
      <c r="J1716">
        <f t="shared" si="105"/>
        <v>7882814</v>
      </c>
      <c r="K1716">
        <f t="shared" si="106"/>
        <v>0.1</v>
      </c>
      <c r="L1716">
        <f t="shared" si="107"/>
        <v>788281.4</v>
      </c>
    </row>
    <row r="1717" spans="1:12" x14ac:dyDescent="0.25">
      <c r="A1717">
        <v>2716</v>
      </c>
      <c r="B1717" t="s">
        <v>943</v>
      </c>
      <c r="C1717">
        <v>340005</v>
      </c>
      <c r="D1717">
        <v>8.74</v>
      </c>
      <c r="E1717" s="2">
        <v>44160.126666666663</v>
      </c>
      <c r="F1717" t="s">
        <v>12888</v>
      </c>
      <c r="G1717">
        <v>6500494</v>
      </c>
      <c r="H1717" s="6">
        <v>45015.665729108798</v>
      </c>
      <c r="I1717" t="str">
        <f t="shared" si="104"/>
        <v>Long Term</v>
      </c>
      <c r="J1717">
        <f t="shared" si="105"/>
        <v>6160489</v>
      </c>
      <c r="K1717">
        <f t="shared" si="106"/>
        <v>0.1</v>
      </c>
      <c r="L1717">
        <f t="shared" si="107"/>
        <v>616048.9</v>
      </c>
    </row>
    <row r="1718" spans="1:12" x14ac:dyDescent="0.25">
      <c r="A1718">
        <v>2717</v>
      </c>
      <c r="B1718" t="s">
        <v>353</v>
      </c>
      <c r="C1718">
        <v>437396</v>
      </c>
      <c r="D1718">
        <v>7.53</v>
      </c>
      <c r="E1718" s="2">
        <v>44393.593206018522</v>
      </c>
      <c r="F1718" t="s">
        <v>12886</v>
      </c>
      <c r="G1718">
        <v>4487213</v>
      </c>
      <c r="H1718" s="6">
        <v>45015.665729108798</v>
      </c>
      <c r="I1718" t="str">
        <f t="shared" si="104"/>
        <v>Long Term</v>
      </c>
      <c r="J1718">
        <f t="shared" si="105"/>
        <v>4049817</v>
      </c>
      <c r="K1718">
        <f t="shared" si="106"/>
        <v>0.1</v>
      </c>
      <c r="L1718">
        <f t="shared" si="107"/>
        <v>404981.7</v>
      </c>
    </row>
    <row r="1719" spans="1:12" x14ac:dyDescent="0.25">
      <c r="A1719">
        <v>2718</v>
      </c>
      <c r="B1719" t="s">
        <v>951</v>
      </c>
      <c r="C1719">
        <v>455299</v>
      </c>
      <c r="D1719">
        <v>5.67</v>
      </c>
      <c r="E1719" s="2">
        <v>44463.930486111109</v>
      </c>
      <c r="F1719" t="s">
        <v>12884</v>
      </c>
      <c r="G1719">
        <v>455336</v>
      </c>
      <c r="H1719" s="6">
        <v>45015.665729108798</v>
      </c>
      <c r="I1719" t="str">
        <f t="shared" si="104"/>
        <v>Long Term</v>
      </c>
      <c r="J1719">
        <f t="shared" si="105"/>
        <v>37</v>
      </c>
      <c r="K1719">
        <f t="shared" si="106"/>
        <v>0</v>
      </c>
      <c r="L1719">
        <f t="shared" si="107"/>
        <v>0</v>
      </c>
    </row>
    <row r="1720" spans="1:12" x14ac:dyDescent="0.25">
      <c r="A1720">
        <v>2719</v>
      </c>
      <c r="B1720" t="s">
        <v>387</v>
      </c>
      <c r="C1720">
        <v>669222</v>
      </c>
      <c r="D1720">
        <v>5.98</v>
      </c>
      <c r="E1720" s="2">
        <v>43960.574328703697</v>
      </c>
      <c r="F1720" t="s">
        <v>12885</v>
      </c>
      <c r="G1720">
        <v>5175062</v>
      </c>
      <c r="H1720" s="6">
        <v>45015.665729108798</v>
      </c>
      <c r="I1720" t="str">
        <f t="shared" si="104"/>
        <v>Long Term</v>
      </c>
      <c r="J1720">
        <f t="shared" si="105"/>
        <v>4505840</v>
      </c>
      <c r="K1720">
        <f t="shared" si="106"/>
        <v>0.1</v>
      </c>
      <c r="L1720">
        <f t="shared" si="107"/>
        <v>450584</v>
      </c>
    </row>
    <row r="1721" spans="1:12" x14ac:dyDescent="0.25">
      <c r="A1721">
        <v>2720</v>
      </c>
      <c r="B1721" t="s">
        <v>599</v>
      </c>
      <c r="C1721">
        <v>713296</v>
      </c>
      <c r="D1721">
        <v>5.42</v>
      </c>
      <c r="E1721" s="2">
        <v>44000.057442129633</v>
      </c>
      <c r="F1721" t="s">
        <v>12888</v>
      </c>
      <c r="G1721">
        <v>6509313</v>
      </c>
      <c r="H1721" s="6">
        <v>45015.665729108798</v>
      </c>
      <c r="I1721" t="str">
        <f t="shared" si="104"/>
        <v>Long Term</v>
      </c>
      <c r="J1721">
        <f t="shared" si="105"/>
        <v>5796017</v>
      </c>
      <c r="K1721">
        <f t="shared" si="106"/>
        <v>0.1</v>
      </c>
      <c r="L1721">
        <f t="shared" si="107"/>
        <v>579601.70000000007</v>
      </c>
    </row>
    <row r="1722" spans="1:12" x14ac:dyDescent="0.25">
      <c r="A1722">
        <v>2721</v>
      </c>
      <c r="B1722" t="s">
        <v>976</v>
      </c>
      <c r="C1722">
        <v>305163</v>
      </c>
      <c r="D1722">
        <v>6.31</v>
      </c>
      <c r="E1722" s="2">
        <v>44973.654166666667</v>
      </c>
      <c r="F1722" t="s">
        <v>12885</v>
      </c>
      <c r="G1722">
        <v>6745279</v>
      </c>
      <c r="H1722" s="6">
        <v>45015.665729108798</v>
      </c>
      <c r="I1722" t="str">
        <f t="shared" si="104"/>
        <v>Short Term</v>
      </c>
      <c r="J1722">
        <f t="shared" si="105"/>
        <v>6440116</v>
      </c>
      <c r="K1722">
        <f t="shared" si="106"/>
        <v>0.15</v>
      </c>
      <c r="L1722">
        <f t="shared" si="107"/>
        <v>966017.39999999991</v>
      </c>
    </row>
    <row r="1723" spans="1:12" x14ac:dyDescent="0.25">
      <c r="A1723">
        <v>2722</v>
      </c>
      <c r="B1723" t="s">
        <v>2528</v>
      </c>
      <c r="C1723">
        <v>946948</v>
      </c>
      <c r="D1723">
        <v>6.19</v>
      </c>
      <c r="E1723" s="2">
        <v>44011.984293981477</v>
      </c>
      <c r="F1723" t="s">
        <v>12885</v>
      </c>
      <c r="G1723">
        <v>7282740</v>
      </c>
      <c r="H1723" s="6">
        <v>45015.665729108798</v>
      </c>
      <c r="I1723" t="str">
        <f t="shared" si="104"/>
        <v>Long Term</v>
      </c>
      <c r="J1723">
        <f t="shared" si="105"/>
        <v>6335792</v>
      </c>
      <c r="K1723">
        <f t="shared" si="106"/>
        <v>0.1</v>
      </c>
      <c r="L1723">
        <f t="shared" si="107"/>
        <v>633579.20000000007</v>
      </c>
    </row>
    <row r="1724" spans="1:12" x14ac:dyDescent="0.25">
      <c r="A1724">
        <v>2723</v>
      </c>
      <c r="B1724" t="s">
        <v>1154</v>
      </c>
      <c r="C1724">
        <v>127515</v>
      </c>
      <c r="D1724">
        <v>8.42</v>
      </c>
      <c r="E1724" s="2">
        <v>43912.993287037039</v>
      </c>
      <c r="F1724" t="s">
        <v>12887</v>
      </c>
      <c r="G1724">
        <v>472471</v>
      </c>
      <c r="H1724" s="6">
        <v>45015.665729108798</v>
      </c>
      <c r="I1724" t="str">
        <f t="shared" si="104"/>
        <v>Long Term</v>
      </c>
      <c r="J1724">
        <f t="shared" si="105"/>
        <v>344956</v>
      </c>
      <c r="K1724">
        <f t="shared" si="106"/>
        <v>0.1</v>
      </c>
      <c r="L1724">
        <f t="shared" si="107"/>
        <v>34495.599999999999</v>
      </c>
    </row>
    <row r="1725" spans="1:12" x14ac:dyDescent="0.25">
      <c r="A1725">
        <v>2724</v>
      </c>
      <c r="B1725" t="s">
        <v>112</v>
      </c>
      <c r="C1725">
        <v>159431</v>
      </c>
      <c r="D1725">
        <v>7.81</v>
      </c>
      <c r="E1725" s="2">
        <v>44167.726747685178</v>
      </c>
      <c r="F1725" t="s">
        <v>12883</v>
      </c>
      <c r="G1725">
        <v>9503971</v>
      </c>
      <c r="H1725" s="6">
        <v>45015.665729108798</v>
      </c>
      <c r="I1725" t="str">
        <f t="shared" si="104"/>
        <v>Long Term</v>
      </c>
      <c r="J1725">
        <f t="shared" si="105"/>
        <v>9344540</v>
      </c>
      <c r="K1725">
        <f t="shared" si="106"/>
        <v>0.1</v>
      </c>
      <c r="L1725">
        <f t="shared" si="107"/>
        <v>934454</v>
      </c>
    </row>
    <row r="1726" spans="1:12" x14ac:dyDescent="0.25">
      <c r="A1726">
        <v>2725</v>
      </c>
      <c r="B1726" t="s">
        <v>766</v>
      </c>
      <c r="C1726">
        <v>461929</v>
      </c>
      <c r="D1726">
        <v>6.38</v>
      </c>
      <c r="E1726" s="2">
        <v>44834.284409722219</v>
      </c>
      <c r="F1726" t="s">
        <v>12887</v>
      </c>
      <c r="G1726">
        <v>4046168</v>
      </c>
      <c r="H1726" s="6">
        <v>45015.665729108798</v>
      </c>
      <c r="I1726" t="str">
        <f t="shared" si="104"/>
        <v>Short Term</v>
      </c>
      <c r="J1726">
        <f t="shared" si="105"/>
        <v>3584239</v>
      </c>
      <c r="K1726">
        <f t="shared" si="106"/>
        <v>0.15</v>
      </c>
      <c r="L1726">
        <f t="shared" si="107"/>
        <v>537635.85</v>
      </c>
    </row>
    <row r="1727" spans="1:12" x14ac:dyDescent="0.25">
      <c r="A1727">
        <v>2726</v>
      </c>
      <c r="B1727" t="s">
        <v>1207</v>
      </c>
      <c r="C1727">
        <v>475243</v>
      </c>
      <c r="D1727">
        <v>5.82</v>
      </c>
      <c r="E1727" s="2">
        <v>43917.696180555547</v>
      </c>
      <c r="F1727" t="s">
        <v>12888</v>
      </c>
      <c r="G1727">
        <v>8068211</v>
      </c>
      <c r="H1727" s="6">
        <v>45015.665729108798</v>
      </c>
      <c r="I1727" t="str">
        <f t="shared" si="104"/>
        <v>Long Term</v>
      </c>
      <c r="J1727">
        <f t="shared" si="105"/>
        <v>7592968</v>
      </c>
      <c r="K1727">
        <f t="shared" si="106"/>
        <v>0.1</v>
      </c>
      <c r="L1727">
        <f t="shared" si="107"/>
        <v>759296.8</v>
      </c>
    </row>
    <row r="1728" spans="1:12" x14ac:dyDescent="0.25">
      <c r="A1728">
        <v>2727</v>
      </c>
      <c r="B1728" t="s">
        <v>1938</v>
      </c>
      <c r="C1728">
        <v>217168</v>
      </c>
      <c r="D1728">
        <v>7.36</v>
      </c>
      <c r="E1728" s="2">
        <v>44555.909560185188</v>
      </c>
      <c r="F1728" t="s">
        <v>12886</v>
      </c>
      <c r="G1728">
        <v>3089812</v>
      </c>
      <c r="H1728" s="6">
        <v>45015.665729108798</v>
      </c>
      <c r="I1728" t="str">
        <f t="shared" si="104"/>
        <v>Long Term</v>
      </c>
      <c r="J1728">
        <f t="shared" si="105"/>
        <v>2872644</v>
      </c>
      <c r="K1728">
        <f t="shared" si="106"/>
        <v>0.1</v>
      </c>
      <c r="L1728">
        <f t="shared" si="107"/>
        <v>287264.40000000002</v>
      </c>
    </row>
    <row r="1729" spans="1:12" x14ac:dyDescent="0.25">
      <c r="A1729">
        <v>2728</v>
      </c>
      <c r="B1729" t="s">
        <v>214</v>
      </c>
      <c r="C1729">
        <v>251211</v>
      </c>
      <c r="D1729">
        <v>8.57</v>
      </c>
      <c r="E1729" s="2">
        <v>44786.418171296304</v>
      </c>
      <c r="F1729" t="s">
        <v>12886</v>
      </c>
      <c r="G1729">
        <v>1633465</v>
      </c>
      <c r="H1729" s="6">
        <v>45015.665729108798</v>
      </c>
      <c r="I1729" t="str">
        <f t="shared" si="104"/>
        <v>Short Term</v>
      </c>
      <c r="J1729">
        <f t="shared" si="105"/>
        <v>1382254</v>
      </c>
      <c r="K1729">
        <f t="shared" si="106"/>
        <v>0.15</v>
      </c>
      <c r="L1729">
        <f t="shared" si="107"/>
        <v>207338.1</v>
      </c>
    </row>
    <row r="1730" spans="1:12" x14ac:dyDescent="0.25">
      <c r="A1730">
        <v>2729</v>
      </c>
      <c r="B1730" t="s">
        <v>684</v>
      </c>
      <c r="C1730">
        <v>76427</v>
      </c>
      <c r="D1730">
        <v>7.41</v>
      </c>
      <c r="E1730" s="2">
        <v>44516.992118055547</v>
      </c>
      <c r="F1730" t="s">
        <v>12888</v>
      </c>
      <c r="G1730">
        <v>332412</v>
      </c>
      <c r="H1730" s="6">
        <v>45015.665729108798</v>
      </c>
      <c r="I1730" t="str">
        <f t="shared" si="104"/>
        <v>Long Term</v>
      </c>
      <c r="J1730">
        <f t="shared" si="105"/>
        <v>255985</v>
      </c>
      <c r="K1730">
        <f t="shared" si="106"/>
        <v>0.1</v>
      </c>
      <c r="L1730">
        <f t="shared" si="107"/>
        <v>25598.5</v>
      </c>
    </row>
    <row r="1731" spans="1:12" x14ac:dyDescent="0.25">
      <c r="A1731">
        <v>2730</v>
      </c>
      <c r="B1731" t="s">
        <v>137</v>
      </c>
      <c r="C1731">
        <v>312402</v>
      </c>
      <c r="D1731">
        <v>5.3</v>
      </c>
      <c r="E1731" s="2">
        <v>44916.278923611113</v>
      </c>
      <c r="F1731" t="s">
        <v>12884</v>
      </c>
      <c r="G1731">
        <v>5886025</v>
      </c>
      <c r="H1731" s="6">
        <v>45015.665729108798</v>
      </c>
      <c r="I1731" t="str">
        <f t="shared" ref="I1731:I1794" si="108">IF((H1731-E1731)&lt;=365,"Short Term","Long Term")</f>
        <v>Short Term</v>
      </c>
      <c r="J1731">
        <f t="shared" ref="J1731:J1794" si="109">G1731-C1731</f>
        <v>5573623</v>
      </c>
      <c r="K1731">
        <f t="shared" ref="K1731:K1794" si="110">IF(I1731="short Term",15%,IF(I1731="Long Term",IF(J1731&gt;100000,10%,0),0))</f>
        <v>0.15</v>
      </c>
      <c r="L1731">
        <f t="shared" ref="L1731:L1794" si="111">J1731*K1731</f>
        <v>836043.45</v>
      </c>
    </row>
    <row r="1732" spans="1:12" x14ac:dyDescent="0.25">
      <c r="A1732">
        <v>2731</v>
      </c>
      <c r="B1732" t="s">
        <v>51</v>
      </c>
      <c r="C1732">
        <v>307820</v>
      </c>
      <c r="D1732">
        <v>6.2</v>
      </c>
      <c r="E1732" s="2">
        <v>44078.606203703697</v>
      </c>
      <c r="F1732" t="s">
        <v>12884</v>
      </c>
      <c r="G1732">
        <v>2461473</v>
      </c>
      <c r="H1732" s="6">
        <v>45015.665729108798</v>
      </c>
      <c r="I1732" t="str">
        <f t="shared" si="108"/>
        <v>Long Term</v>
      </c>
      <c r="J1732">
        <f t="shared" si="109"/>
        <v>2153653</v>
      </c>
      <c r="K1732">
        <f t="shared" si="110"/>
        <v>0.1</v>
      </c>
      <c r="L1732">
        <f t="shared" si="111"/>
        <v>215365.30000000002</v>
      </c>
    </row>
    <row r="1733" spans="1:12" x14ac:dyDescent="0.25">
      <c r="A1733">
        <v>2732</v>
      </c>
      <c r="B1733" t="s">
        <v>1628</v>
      </c>
      <c r="C1733">
        <v>328692</v>
      </c>
      <c r="D1733">
        <v>5.19</v>
      </c>
      <c r="E1733" s="2">
        <v>43748.162789351853</v>
      </c>
      <c r="F1733" t="s">
        <v>12888</v>
      </c>
      <c r="G1733">
        <v>8909841</v>
      </c>
      <c r="H1733" s="6">
        <v>45015.665729108798</v>
      </c>
      <c r="I1733" t="str">
        <f t="shared" si="108"/>
        <v>Long Term</v>
      </c>
      <c r="J1733">
        <f t="shared" si="109"/>
        <v>8581149</v>
      </c>
      <c r="K1733">
        <f t="shared" si="110"/>
        <v>0.1</v>
      </c>
      <c r="L1733">
        <f t="shared" si="111"/>
        <v>858114.9</v>
      </c>
    </row>
    <row r="1734" spans="1:12" x14ac:dyDescent="0.25">
      <c r="A1734">
        <v>2733</v>
      </c>
      <c r="B1734" t="s">
        <v>297</v>
      </c>
      <c r="C1734">
        <v>987520</v>
      </c>
      <c r="D1734">
        <v>8.7799999999999994</v>
      </c>
      <c r="E1734" s="2">
        <v>44823.567754629628</v>
      </c>
      <c r="F1734" t="s">
        <v>12884</v>
      </c>
      <c r="G1734">
        <v>7188442</v>
      </c>
      <c r="H1734" s="6">
        <v>45015.665729108798</v>
      </c>
      <c r="I1734" t="str">
        <f t="shared" si="108"/>
        <v>Short Term</v>
      </c>
      <c r="J1734">
        <f t="shared" si="109"/>
        <v>6200922</v>
      </c>
      <c r="K1734">
        <f t="shared" si="110"/>
        <v>0.15</v>
      </c>
      <c r="L1734">
        <f t="shared" si="111"/>
        <v>930138.29999999993</v>
      </c>
    </row>
    <row r="1735" spans="1:12" x14ac:dyDescent="0.25">
      <c r="A1735">
        <v>2734</v>
      </c>
      <c r="B1735" t="s">
        <v>460</v>
      </c>
      <c r="C1735">
        <v>892762</v>
      </c>
      <c r="D1735">
        <v>6.21</v>
      </c>
      <c r="E1735" s="2">
        <v>44612.865590277783</v>
      </c>
      <c r="F1735" t="s">
        <v>12883</v>
      </c>
      <c r="G1735">
        <v>1996144</v>
      </c>
      <c r="H1735" s="6">
        <v>45015.665729108798</v>
      </c>
      <c r="I1735" t="str">
        <f t="shared" si="108"/>
        <v>Long Term</v>
      </c>
      <c r="J1735">
        <f t="shared" si="109"/>
        <v>1103382</v>
      </c>
      <c r="K1735">
        <f t="shared" si="110"/>
        <v>0.1</v>
      </c>
      <c r="L1735">
        <f t="shared" si="111"/>
        <v>110338.20000000001</v>
      </c>
    </row>
    <row r="1736" spans="1:12" x14ac:dyDescent="0.25">
      <c r="A1736">
        <v>2735</v>
      </c>
      <c r="B1736" t="s">
        <v>866</v>
      </c>
      <c r="C1736">
        <v>831256</v>
      </c>
      <c r="D1736">
        <v>5.71</v>
      </c>
      <c r="E1736" s="2">
        <v>43517.743784722217</v>
      </c>
      <c r="F1736" t="s">
        <v>12884</v>
      </c>
      <c r="G1736">
        <v>8031282</v>
      </c>
      <c r="H1736" s="6">
        <v>45015.665729108798</v>
      </c>
      <c r="I1736" t="str">
        <f t="shared" si="108"/>
        <v>Long Term</v>
      </c>
      <c r="J1736">
        <f t="shared" si="109"/>
        <v>7200026</v>
      </c>
      <c r="K1736">
        <f t="shared" si="110"/>
        <v>0.1</v>
      </c>
      <c r="L1736">
        <f t="shared" si="111"/>
        <v>720002.60000000009</v>
      </c>
    </row>
    <row r="1737" spans="1:12" x14ac:dyDescent="0.25">
      <c r="A1737">
        <v>2736</v>
      </c>
      <c r="B1737" t="s">
        <v>1003</v>
      </c>
      <c r="C1737">
        <v>408248</v>
      </c>
      <c r="D1737">
        <v>5.53</v>
      </c>
      <c r="E1737" s="2">
        <v>43988.61204861111</v>
      </c>
      <c r="F1737" t="s">
        <v>12884</v>
      </c>
      <c r="G1737">
        <v>2905307</v>
      </c>
      <c r="H1737" s="6">
        <v>45015.665729108798</v>
      </c>
      <c r="I1737" t="str">
        <f t="shared" si="108"/>
        <v>Long Term</v>
      </c>
      <c r="J1737">
        <f t="shared" si="109"/>
        <v>2497059</v>
      </c>
      <c r="K1737">
        <f t="shared" si="110"/>
        <v>0.1</v>
      </c>
      <c r="L1737">
        <f t="shared" si="111"/>
        <v>249705.90000000002</v>
      </c>
    </row>
    <row r="1738" spans="1:12" x14ac:dyDescent="0.25">
      <c r="A1738">
        <v>2737</v>
      </c>
      <c r="B1738" t="s">
        <v>1225</v>
      </c>
      <c r="C1738">
        <v>134241</v>
      </c>
      <c r="D1738">
        <v>6.77</v>
      </c>
      <c r="E1738" s="2">
        <v>44599.655335648153</v>
      </c>
      <c r="F1738" t="s">
        <v>12885</v>
      </c>
      <c r="G1738">
        <v>3272911</v>
      </c>
      <c r="H1738" s="6">
        <v>45015.665729108798</v>
      </c>
      <c r="I1738" t="str">
        <f t="shared" si="108"/>
        <v>Long Term</v>
      </c>
      <c r="J1738">
        <f t="shared" si="109"/>
        <v>3138670</v>
      </c>
      <c r="K1738">
        <f t="shared" si="110"/>
        <v>0.1</v>
      </c>
      <c r="L1738">
        <f t="shared" si="111"/>
        <v>313867</v>
      </c>
    </row>
    <row r="1739" spans="1:12" x14ac:dyDescent="0.25">
      <c r="A1739">
        <v>2738</v>
      </c>
      <c r="B1739" t="s">
        <v>1036</v>
      </c>
      <c r="C1739">
        <v>100539</v>
      </c>
      <c r="D1739">
        <v>7.15</v>
      </c>
      <c r="E1739" s="2">
        <v>44284.980358796303</v>
      </c>
      <c r="F1739" t="s">
        <v>12885</v>
      </c>
      <c r="G1739">
        <v>5778417</v>
      </c>
      <c r="H1739" s="6">
        <v>45015.665729108798</v>
      </c>
      <c r="I1739" t="str">
        <f t="shared" si="108"/>
        <v>Long Term</v>
      </c>
      <c r="J1739">
        <f t="shared" si="109"/>
        <v>5677878</v>
      </c>
      <c r="K1739">
        <f t="shared" si="110"/>
        <v>0.1</v>
      </c>
      <c r="L1739">
        <f t="shared" si="111"/>
        <v>567787.80000000005</v>
      </c>
    </row>
    <row r="1740" spans="1:12" x14ac:dyDescent="0.25">
      <c r="A1740">
        <v>2739</v>
      </c>
      <c r="B1740" t="s">
        <v>80</v>
      </c>
      <c r="C1740">
        <v>498814</v>
      </c>
      <c r="D1740">
        <v>8.34</v>
      </c>
      <c r="E1740" s="2">
        <v>44080.842280092591</v>
      </c>
      <c r="F1740" t="s">
        <v>12887</v>
      </c>
      <c r="G1740">
        <v>9775275</v>
      </c>
      <c r="H1740" s="6">
        <v>45015.665729108798</v>
      </c>
      <c r="I1740" t="str">
        <f t="shared" si="108"/>
        <v>Long Term</v>
      </c>
      <c r="J1740">
        <f t="shared" si="109"/>
        <v>9276461</v>
      </c>
      <c r="K1740">
        <f t="shared" si="110"/>
        <v>0.1</v>
      </c>
      <c r="L1740">
        <f t="shared" si="111"/>
        <v>927646.10000000009</v>
      </c>
    </row>
    <row r="1741" spans="1:12" x14ac:dyDescent="0.25">
      <c r="A1741">
        <v>2740</v>
      </c>
      <c r="B1741" t="s">
        <v>1167</v>
      </c>
      <c r="C1741">
        <v>886730</v>
      </c>
      <c r="D1741">
        <v>7.51</v>
      </c>
      <c r="E1741" s="2">
        <v>44308.357037037043</v>
      </c>
      <c r="F1741" t="s">
        <v>12885</v>
      </c>
      <c r="G1741">
        <v>4072829</v>
      </c>
      <c r="H1741" s="6">
        <v>45015.665729108798</v>
      </c>
      <c r="I1741" t="str">
        <f t="shared" si="108"/>
        <v>Long Term</v>
      </c>
      <c r="J1741">
        <f t="shared" si="109"/>
        <v>3186099</v>
      </c>
      <c r="K1741">
        <f t="shared" si="110"/>
        <v>0.1</v>
      </c>
      <c r="L1741">
        <f t="shared" si="111"/>
        <v>318609.90000000002</v>
      </c>
    </row>
    <row r="1742" spans="1:12" x14ac:dyDescent="0.25">
      <c r="A1742">
        <v>2741</v>
      </c>
      <c r="B1742" t="s">
        <v>621</v>
      </c>
      <c r="C1742">
        <v>707062</v>
      </c>
      <c r="D1742">
        <v>8.93</v>
      </c>
      <c r="E1742" s="2">
        <v>44566.024861111109</v>
      </c>
      <c r="F1742" t="s">
        <v>12883</v>
      </c>
      <c r="G1742">
        <v>6476925</v>
      </c>
      <c r="H1742" s="6">
        <v>45015.665729108798</v>
      </c>
      <c r="I1742" t="str">
        <f t="shared" si="108"/>
        <v>Long Term</v>
      </c>
      <c r="J1742">
        <f t="shared" si="109"/>
        <v>5769863</v>
      </c>
      <c r="K1742">
        <f t="shared" si="110"/>
        <v>0.1</v>
      </c>
      <c r="L1742">
        <f t="shared" si="111"/>
        <v>576986.30000000005</v>
      </c>
    </row>
    <row r="1743" spans="1:12" x14ac:dyDescent="0.25">
      <c r="A1743">
        <v>2742</v>
      </c>
      <c r="B1743" t="s">
        <v>556</v>
      </c>
      <c r="C1743">
        <v>832274</v>
      </c>
      <c r="D1743">
        <v>7.53</v>
      </c>
      <c r="E1743" s="2">
        <v>43449.94189814815</v>
      </c>
      <c r="F1743" t="s">
        <v>12886</v>
      </c>
      <c r="G1743">
        <v>9725174</v>
      </c>
      <c r="H1743" s="6">
        <v>45015.665729108798</v>
      </c>
      <c r="I1743" t="str">
        <f t="shared" si="108"/>
        <v>Long Term</v>
      </c>
      <c r="J1743">
        <f t="shared" si="109"/>
        <v>8892900</v>
      </c>
      <c r="K1743">
        <f t="shared" si="110"/>
        <v>0.1</v>
      </c>
      <c r="L1743">
        <f t="shared" si="111"/>
        <v>889290</v>
      </c>
    </row>
    <row r="1744" spans="1:12" x14ac:dyDescent="0.25">
      <c r="A1744">
        <v>2743</v>
      </c>
      <c r="B1744" t="s">
        <v>1234</v>
      </c>
      <c r="C1744">
        <v>342319</v>
      </c>
      <c r="D1744">
        <v>6.6</v>
      </c>
      <c r="E1744" s="2">
        <v>44842.587314814817</v>
      </c>
      <c r="F1744" t="s">
        <v>12884</v>
      </c>
      <c r="G1744">
        <v>1441448</v>
      </c>
      <c r="H1744" s="6">
        <v>45015.665729108798</v>
      </c>
      <c r="I1744" t="str">
        <f t="shared" si="108"/>
        <v>Short Term</v>
      </c>
      <c r="J1744">
        <f t="shared" si="109"/>
        <v>1099129</v>
      </c>
      <c r="K1744">
        <f t="shared" si="110"/>
        <v>0.15</v>
      </c>
      <c r="L1744">
        <f t="shared" si="111"/>
        <v>164869.35</v>
      </c>
    </row>
    <row r="1745" spans="1:12" x14ac:dyDescent="0.25">
      <c r="A1745">
        <v>2744</v>
      </c>
      <c r="B1745" t="s">
        <v>846</v>
      </c>
      <c r="C1745">
        <v>550851</v>
      </c>
      <c r="D1745">
        <v>6.93</v>
      </c>
      <c r="E1745" s="2">
        <v>44067.437800925924</v>
      </c>
      <c r="F1745" t="s">
        <v>12883</v>
      </c>
      <c r="G1745">
        <v>5792526</v>
      </c>
      <c r="H1745" s="6">
        <v>45015.665729108798</v>
      </c>
      <c r="I1745" t="str">
        <f t="shared" si="108"/>
        <v>Long Term</v>
      </c>
      <c r="J1745">
        <f t="shared" si="109"/>
        <v>5241675</v>
      </c>
      <c r="K1745">
        <f t="shared" si="110"/>
        <v>0.1</v>
      </c>
      <c r="L1745">
        <f t="shared" si="111"/>
        <v>524167.5</v>
      </c>
    </row>
    <row r="1746" spans="1:12" x14ac:dyDescent="0.25">
      <c r="A1746">
        <v>2745</v>
      </c>
      <c r="B1746" t="s">
        <v>2723</v>
      </c>
      <c r="C1746">
        <v>645129</v>
      </c>
      <c r="D1746">
        <v>7.5</v>
      </c>
      <c r="E1746" s="2">
        <v>44016.845532407409</v>
      </c>
      <c r="F1746" t="s">
        <v>12884</v>
      </c>
      <c r="G1746">
        <v>4566857</v>
      </c>
      <c r="H1746" s="6">
        <v>45015.665729108798</v>
      </c>
      <c r="I1746" t="str">
        <f t="shared" si="108"/>
        <v>Long Term</v>
      </c>
      <c r="J1746">
        <f t="shared" si="109"/>
        <v>3921728</v>
      </c>
      <c r="K1746">
        <f t="shared" si="110"/>
        <v>0.1</v>
      </c>
      <c r="L1746">
        <f t="shared" si="111"/>
        <v>392172.80000000005</v>
      </c>
    </row>
    <row r="1747" spans="1:12" x14ac:dyDescent="0.25">
      <c r="A1747">
        <v>2746</v>
      </c>
      <c r="B1747" t="s">
        <v>920</v>
      </c>
      <c r="C1747">
        <v>462761</v>
      </c>
      <c r="D1747">
        <v>8.67</v>
      </c>
      <c r="E1747" s="2">
        <v>44265.188611111109</v>
      </c>
      <c r="F1747" t="s">
        <v>12884</v>
      </c>
      <c r="G1747">
        <v>6012179</v>
      </c>
      <c r="H1747" s="6">
        <v>45015.665729108798</v>
      </c>
      <c r="I1747" t="str">
        <f t="shared" si="108"/>
        <v>Long Term</v>
      </c>
      <c r="J1747">
        <f t="shared" si="109"/>
        <v>5549418</v>
      </c>
      <c r="K1747">
        <f t="shared" si="110"/>
        <v>0.1</v>
      </c>
      <c r="L1747">
        <f t="shared" si="111"/>
        <v>554941.80000000005</v>
      </c>
    </row>
    <row r="1748" spans="1:12" x14ac:dyDescent="0.25">
      <c r="A1748">
        <v>2747</v>
      </c>
      <c r="B1748" t="s">
        <v>179</v>
      </c>
      <c r="C1748">
        <v>90008</v>
      </c>
      <c r="D1748">
        <v>6.1</v>
      </c>
      <c r="E1748" s="2">
        <v>44254.41302083333</v>
      </c>
      <c r="F1748" t="s">
        <v>12888</v>
      </c>
      <c r="G1748">
        <v>2508476</v>
      </c>
      <c r="H1748" s="6">
        <v>45015.665729108798</v>
      </c>
      <c r="I1748" t="str">
        <f t="shared" si="108"/>
        <v>Long Term</v>
      </c>
      <c r="J1748">
        <f t="shared" si="109"/>
        <v>2418468</v>
      </c>
      <c r="K1748">
        <f t="shared" si="110"/>
        <v>0.1</v>
      </c>
      <c r="L1748">
        <f t="shared" si="111"/>
        <v>241846.80000000002</v>
      </c>
    </row>
    <row r="1749" spans="1:12" x14ac:dyDescent="0.25">
      <c r="A1749">
        <v>2748</v>
      </c>
      <c r="B1749" t="s">
        <v>1234</v>
      </c>
      <c r="C1749">
        <v>787332</v>
      </c>
      <c r="D1749">
        <v>5.4</v>
      </c>
      <c r="E1749" s="2">
        <v>44864.266724537039</v>
      </c>
      <c r="F1749" t="s">
        <v>12888</v>
      </c>
      <c r="G1749">
        <v>6077686</v>
      </c>
      <c r="H1749" s="6">
        <v>45015.665729108798</v>
      </c>
      <c r="I1749" t="str">
        <f t="shared" si="108"/>
        <v>Short Term</v>
      </c>
      <c r="J1749">
        <f t="shared" si="109"/>
        <v>5290354</v>
      </c>
      <c r="K1749">
        <f t="shared" si="110"/>
        <v>0.15</v>
      </c>
      <c r="L1749">
        <f t="shared" si="111"/>
        <v>793553.1</v>
      </c>
    </row>
    <row r="1750" spans="1:12" x14ac:dyDescent="0.25">
      <c r="A1750">
        <v>2749</v>
      </c>
      <c r="B1750" t="s">
        <v>1731</v>
      </c>
      <c r="C1750">
        <v>241652</v>
      </c>
      <c r="D1750">
        <v>8.42</v>
      </c>
      <c r="E1750" s="2">
        <v>43392.754189814812</v>
      </c>
      <c r="F1750" t="s">
        <v>12886</v>
      </c>
      <c r="G1750">
        <v>6098940</v>
      </c>
      <c r="H1750" s="6">
        <v>45015.665729108798</v>
      </c>
      <c r="I1750" t="str">
        <f t="shared" si="108"/>
        <v>Long Term</v>
      </c>
      <c r="J1750">
        <f t="shared" si="109"/>
        <v>5857288</v>
      </c>
      <c r="K1750">
        <f t="shared" si="110"/>
        <v>0.1</v>
      </c>
      <c r="L1750">
        <f t="shared" si="111"/>
        <v>585728.80000000005</v>
      </c>
    </row>
    <row r="1751" spans="1:12" x14ac:dyDescent="0.25">
      <c r="A1751">
        <v>2750</v>
      </c>
      <c r="B1751" t="s">
        <v>1865</v>
      </c>
      <c r="C1751">
        <v>109352</v>
      </c>
      <c r="D1751">
        <v>5.84</v>
      </c>
      <c r="E1751" s="2">
        <v>43983.177974537037</v>
      </c>
      <c r="F1751" t="s">
        <v>12885</v>
      </c>
      <c r="G1751">
        <v>7188462</v>
      </c>
      <c r="H1751" s="6">
        <v>45015.665729108798</v>
      </c>
      <c r="I1751" t="str">
        <f t="shared" si="108"/>
        <v>Long Term</v>
      </c>
      <c r="J1751">
        <f t="shared" si="109"/>
        <v>7079110</v>
      </c>
      <c r="K1751">
        <f t="shared" si="110"/>
        <v>0.1</v>
      </c>
      <c r="L1751">
        <f t="shared" si="111"/>
        <v>707911</v>
      </c>
    </row>
    <row r="1752" spans="1:12" x14ac:dyDescent="0.25">
      <c r="A1752">
        <v>2751</v>
      </c>
      <c r="B1752" t="s">
        <v>1010</v>
      </c>
      <c r="C1752">
        <v>618666</v>
      </c>
      <c r="D1752">
        <v>8.6</v>
      </c>
      <c r="E1752" s="2">
        <v>44069.408530092587</v>
      </c>
      <c r="F1752" t="s">
        <v>12883</v>
      </c>
      <c r="G1752">
        <v>6634607</v>
      </c>
      <c r="H1752" s="6">
        <v>45015.665729108798</v>
      </c>
      <c r="I1752" t="str">
        <f t="shared" si="108"/>
        <v>Long Term</v>
      </c>
      <c r="J1752">
        <f t="shared" si="109"/>
        <v>6015941</v>
      </c>
      <c r="K1752">
        <f t="shared" si="110"/>
        <v>0.1</v>
      </c>
      <c r="L1752">
        <f t="shared" si="111"/>
        <v>601594.1</v>
      </c>
    </row>
    <row r="1753" spans="1:12" x14ac:dyDescent="0.25">
      <c r="A1753">
        <v>2752</v>
      </c>
      <c r="B1753" t="s">
        <v>219</v>
      </c>
      <c r="C1753">
        <v>615389</v>
      </c>
      <c r="D1753">
        <v>8.51</v>
      </c>
      <c r="E1753" s="2">
        <v>43820.832407407397</v>
      </c>
      <c r="F1753" t="s">
        <v>12884</v>
      </c>
      <c r="G1753">
        <v>7658779</v>
      </c>
      <c r="H1753" s="6">
        <v>45015.665729108798</v>
      </c>
      <c r="I1753" t="str">
        <f t="shared" si="108"/>
        <v>Long Term</v>
      </c>
      <c r="J1753">
        <f t="shared" si="109"/>
        <v>7043390</v>
      </c>
      <c r="K1753">
        <f t="shared" si="110"/>
        <v>0.1</v>
      </c>
      <c r="L1753">
        <f t="shared" si="111"/>
        <v>704339</v>
      </c>
    </row>
    <row r="1754" spans="1:12" x14ac:dyDescent="0.25">
      <c r="A1754">
        <v>2753</v>
      </c>
      <c r="B1754" t="s">
        <v>1389</v>
      </c>
      <c r="C1754">
        <v>661099</v>
      </c>
      <c r="D1754">
        <v>8.85</v>
      </c>
      <c r="E1754" s="2">
        <v>44422.368090277778</v>
      </c>
      <c r="F1754" t="s">
        <v>12883</v>
      </c>
      <c r="G1754">
        <v>790054</v>
      </c>
      <c r="H1754" s="6">
        <v>45015.665729108798</v>
      </c>
      <c r="I1754" t="str">
        <f t="shared" si="108"/>
        <v>Long Term</v>
      </c>
      <c r="J1754">
        <f t="shared" si="109"/>
        <v>128955</v>
      </c>
      <c r="K1754">
        <f t="shared" si="110"/>
        <v>0.1</v>
      </c>
      <c r="L1754">
        <f t="shared" si="111"/>
        <v>12895.5</v>
      </c>
    </row>
    <row r="1755" spans="1:12" x14ac:dyDescent="0.25">
      <c r="A1755">
        <v>2754</v>
      </c>
      <c r="B1755" t="s">
        <v>2542</v>
      </c>
      <c r="C1755">
        <v>305670</v>
      </c>
      <c r="D1755">
        <v>7.75</v>
      </c>
      <c r="E1755" s="2">
        <v>44619.059849537043</v>
      </c>
      <c r="F1755" t="s">
        <v>12884</v>
      </c>
      <c r="G1755">
        <v>6621515</v>
      </c>
      <c r="H1755" s="6">
        <v>45015.665729108798</v>
      </c>
      <c r="I1755" t="str">
        <f t="shared" si="108"/>
        <v>Long Term</v>
      </c>
      <c r="J1755">
        <f t="shared" si="109"/>
        <v>6315845</v>
      </c>
      <c r="K1755">
        <f t="shared" si="110"/>
        <v>0.1</v>
      </c>
      <c r="L1755">
        <f t="shared" si="111"/>
        <v>631584.5</v>
      </c>
    </row>
    <row r="1756" spans="1:12" x14ac:dyDescent="0.25">
      <c r="A1756">
        <v>2755</v>
      </c>
      <c r="B1756" t="s">
        <v>535</v>
      </c>
      <c r="C1756">
        <v>923396</v>
      </c>
      <c r="D1756">
        <v>5.84</v>
      </c>
      <c r="E1756" s="2">
        <v>43740.429479166669</v>
      </c>
      <c r="F1756" t="s">
        <v>12886</v>
      </c>
      <c r="G1756">
        <v>923428</v>
      </c>
      <c r="H1756" s="6">
        <v>45015.665729108798</v>
      </c>
      <c r="I1756" t="str">
        <f t="shared" si="108"/>
        <v>Long Term</v>
      </c>
      <c r="J1756">
        <f t="shared" si="109"/>
        <v>32</v>
      </c>
      <c r="K1756">
        <f t="shared" si="110"/>
        <v>0</v>
      </c>
      <c r="L1756">
        <f t="shared" si="111"/>
        <v>0</v>
      </c>
    </row>
    <row r="1757" spans="1:12" x14ac:dyDescent="0.25">
      <c r="A1757">
        <v>2756</v>
      </c>
      <c r="B1757" t="s">
        <v>1359</v>
      </c>
      <c r="C1757">
        <v>433536</v>
      </c>
      <c r="D1757">
        <v>5.3</v>
      </c>
      <c r="E1757" s="2">
        <v>43454.626516203702</v>
      </c>
      <c r="F1757" t="s">
        <v>12884</v>
      </c>
      <c r="G1757">
        <v>4895846</v>
      </c>
      <c r="H1757" s="6">
        <v>45015.665729108798</v>
      </c>
      <c r="I1757" t="str">
        <f t="shared" si="108"/>
        <v>Long Term</v>
      </c>
      <c r="J1757">
        <f t="shared" si="109"/>
        <v>4462310</v>
      </c>
      <c r="K1757">
        <f t="shared" si="110"/>
        <v>0.1</v>
      </c>
      <c r="L1757">
        <f t="shared" si="111"/>
        <v>446231</v>
      </c>
    </row>
    <row r="1758" spans="1:12" x14ac:dyDescent="0.25">
      <c r="A1758">
        <v>2757</v>
      </c>
      <c r="B1758" t="s">
        <v>1079</v>
      </c>
      <c r="C1758">
        <v>856013</v>
      </c>
      <c r="D1758">
        <v>8.25</v>
      </c>
      <c r="E1758" s="2">
        <v>44279.248784722222</v>
      </c>
      <c r="F1758" t="s">
        <v>12887</v>
      </c>
      <c r="G1758">
        <v>9884662</v>
      </c>
      <c r="H1758" s="6">
        <v>45015.665729108798</v>
      </c>
      <c r="I1758" t="str">
        <f t="shared" si="108"/>
        <v>Long Term</v>
      </c>
      <c r="J1758">
        <f t="shared" si="109"/>
        <v>9028649</v>
      </c>
      <c r="K1758">
        <f t="shared" si="110"/>
        <v>0.1</v>
      </c>
      <c r="L1758">
        <f t="shared" si="111"/>
        <v>902864.9</v>
      </c>
    </row>
    <row r="1759" spans="1:12" x14ac:dyDescent="0.25">
      <c r="A1759">
        <v>2758</v>
      </c>
      <c r="B1759" t="s">
        <v>844</v>
      </c>
      <c r="C1759">
        <v>781968</v>
      </c>
      <c r="D1759">
        <v>6.93</v>
      </c>
      <c r="E1759" s="2">
        <v>44065.999189814807</v>
      </c>
      <c r="F1759" t="s">
        <v>12888</v>
      </c>
      <c r="G1759">
        <v>2268562</v>
      </c>
      <c r="H1759" s="6">
        <v>45015.665729108798</v>
      </c>
      <c r="I1759" t="str">
        <f t="shared" si="108"/>
        <v>Long Term</v>
      </c>
      <c r="J1759">
        <f t="shared" si="109"/>
        <v>1486594</v>
      </c>
      <c r="K1759">
        <f t="shared" si="110"/>
        <v>0.1</v>
      </c>
      <c r="L1759">
        <f t="shared" si="111"/>
        <v>148659.4</v>
      </c>
    </row>
    <row r="1760" spans="1:12" x14ac:dyDescent="0.25">
      <c r="A1760">
        <v>2759</v>
      </c>
      <c r="B1760" t="s">
        <v>131</v>
      </c>
      <c r="C1760">
        <v>804787</v>
      </c>
      <c r="D1760">
        <v>7.82</v>
      </c>
      <c r="E1760" s="2">
        <v>43726.3</v>
      </c>
      <c r="F1760" t="s">
        <v>12884</v>
      </c>
      <c r="G1760">
        <v>804794</v>
      </c>
      <c r="H1760" s="6">
        <v>45015.665729108798</v>
      </c>
      <c r="I1760" t="str">
        <f t="shared" si="108"/>
        <v>Long Term</v>
      </c>
      <c r="J1760">
        <f t="shared" si="109"/>
        <v>7</v>
      </c>
      <c r="K1760">
        <f t="shared" si="110"/>
        <v>0</v>
      </c>
      <c r="L1760">
        <f t="shared" si="111"/>
        <v>0</v>
      </c>
    </row>
    <row r="1761" spans="1:12" x14ac:dyDescent="0.25">
      <c r="A1761">
        <v>2760</v>
      </c>
      <c r="B1761" t="s">
        <v>534</v>
      </c>
      <c r="C1761">
        <v>403637</v>
      </c>
      <c r="D1761">
        <v>8.5</v>
      </c>
      <c r="E1761" s="2">
        <v>44800.300833333327</v>
      </c>
      <c r="F1761" t="s">
        <v>12883</v>
      </c>
      <c r="G1761">
        <v>960194</v>
      </c>
      <c r="H1761" s="6">
        <v>45015.665729108798</v>
      </c>
      <c r="I1761" t="str">
        <f t="shared" si="108"/>
        <v>Short Term</v>
      </c>
      <c r="J1761">
        <f t="shared" si="109"/>
        <v>556557</v>
      </c>
      <c r="K1761">
        <f t="shared" si="110"/>
        <v>0.15</v>
      </c>
      <c r="L1761">
        <f t="shared" si="111"/>
        <v>83483.55</v>
      </c>
    </row>
    <row r="1762" spans="1:12" x14ac:dyDescent="0.25">
      <c r="A1762">
        <v>2761</v>
      </c>
      <c r="B1762" t="s">
        <v>226</v>
      </c>
      <c r="C1762">
        <v>175007</v>
      </c>
      <c r="D1762">
        <v>6.7</v>
      </c>
      <c r="E1762" s="2">
        <v>43392.159247685187</v>
      </c>
      <c r="F1762" t="s">
        <v>12883</v>
      </c>
      <c r="G1762">
        <v>5220031</v>
      </c>
      <c r="H1762" s="6">
        <v>45015.665729108798</v>
      </c>
      <c r="I1762" t="str">
        <f t="shared" si="108"/>
        <v>Long Term</v>
      </c>
      <c r="J1762">
        <f t="shared" si="109"/>
        <v>5045024</v>
      </c>
      <c r="K1762">
        <f t="shared" si="110"/>
        <v>0.1</v>
      </c>
      <c r="L1762">
        <f t="shared" si="111"/>
        <v>504502.4</v>
      </c>
    </row>
    <row r="1763" spans="1:12" x14ac:dyDescent="0.25">
      <c r="A1763">
        <v>2762</v>
      </c>
      <c r="B1763" t="s">
        <v>49</v>
      </c>
      <c r="C1763">
        <v>345678</v>
      </c>
      <c r="D1763">
        <v>5.14</v>
      </c>
      <c r="E1763" s="2">
        <v>44886.530659722222</v>
      </c>
      <c r="F1763" t="s">
        <v>12883</v>
      </c>
      <c r="G1763">
        <v>5175166</v>
      </c>
      <c r="H1763" s="6">
        <v>45015.665729108798</v>
      </c>
      <c r="I1763" t="str">
        <f t="shared" si="108"/>
        <v>Short Term</v>
      </c>
      <c r="J1763">
        <f t="shared" si="109"/>
        <v>4829488</v>
      </c>
      <c r="K1763">
        <f t="shared" si="110"/>
        <v>0.15</v>
      </c>
      <c r="L1763">
        <f t="shared" si="111"/>
        <v>724423.2</v>
      </c>
    </row>
    <row r="1764" spans="1:12" x14ac:dyDescent="0.25">
      <c r="A1764">
        <v>2763</v>
      </c>
      <c r="B1764" t="s">
        <v>116</v>
      </c>
      <c r="C1764">
        <v>816201</v>
      </c>
      <c r="D1764">
        <v>8.8000000000000007</v>
      </c>
      <c r="E1764" s="2">
        <v>44867.756111111114</v>
      </c>
      <c r="F1764" t="s">
        <v>12883</v>
      </c>
      <c r="G1764">
        <v>6091541</v>
      </c>
      <c r="H1764" s="6">
        <v>45015.665729108798</v>
      </c>
      <c r="I1764" t="str">
        <f t="shared" si="108"/>
        <v>Short Term</v>
      </c>
      <c r="J1764">
        <f t="shared" si="109"/>
        <v>5275340</v>
      </c>
      <c r="K1764">
        <f t="shared" si="110"/>
        <v>0.15</v>
      </c>
      <c r="L1764">
        <f t="shared" si="111"/>
        <v>791301</v>
      </c>
    </row>
    <row r="1765" spans="1:12" x14ac:dyDescent="0.25">
      <c r="A1765">
        <v>2764</v>
      </c>
      <c r="B1765" t="s">
        <v>216</v>
      </c>
      <c r="C1765">
        <v>486890</v>
      </c>
      <c r="D1765">
        <v>8.57</v>
      </c>
      <c r="E1765" s="2">
        <v>44744.536666666667</v>
      </c>
      <c r="F1765" t="s">
        <v>12887</v>
      </c>
      <c r="G1765">
        <v>1729311</v>
      </c>
      <c r="H1765" s="6">
        <v>45015.665729108798</v>
      </c>
      <c r="I1765" t="str">
        <f t="shared" si="108"/>
        <v>Short Term</v>
      </c>
      <c r="J1765">
        <f t="shared" si="109"/>
        <v>1242421</v>
      </c>
      <c r="K1765">
        <f t="shared" si="110"/>
        <v>0.15</v>
      </c>
      <c r="L1765">
        <f t="shared" si="111"/>
        <v>186363.15</v>
      </c>
    </row>
    <row r="1766" spans="1:12" x14ac:dyDescent="0.25">
      <c r="A1766">
        <v>2765</v>
      </c>
      <c r="B1766" t="s">
        <v>529</v>
      </c>
      <c r="C1766">
        <v>880545</v>
      </c>
      <c r="D1766">
        <v>8.77</v>
      </c>
      <c r="E1766" s="2">
        <v>44545.765740740739</v>
      </c>
      <c r="F1766" t="s">
        <v>12885</v>
      </c>
      <c r="G1766">
        <v>1417728</v>
      </c>
      <c r="H1766" s="6">
        <v>45015.665729108798</v>
      </c>
      <c r="I1766" t="str">
        <f t="shared" si="108"/>
        <v>Long Term</v>
      </c>
      <c r="J1766">
        <f t="shared" si="109"/>
        <v>537183</v>
      </c>
      <c r="K1766">
        <f t="shared" si="110"/>
        <v>0.1</v>
      </c>
      <c r="L1766">
        <f t="shared" si="111"/>
        <v>53718.3</v>
      </c>
    </row>
    <row r="1767" spans="1:12" x14ac:dyDescent="0.25">
      <c r="A1767">
        <v>2766</v>
      </c>
      <c r="B1767" t="s">
        <v>1260</v>
      </c>
      <c r="C1767">
        <v>219001</v>
      </c>
      <c r="D1767">
        <v>6.83</v>
      </c>
      <c r="E1767" s="2">
        <v>44058.784803240742</v>
      </c>
      <c r="F1767" t="s">
        <v>12884</v>
      </c>
      <c r="G1767">
        <v>8889232</v>
      </c>
      <c r="H1767" s="6">
        <v>45015.665729108798</v>
      </c>
      <c r="I1767" t="str">
        <f t="shared" si="108"/>
        <v>Long Term</v>
      </c>
      <c r="J1767">
        <f t="shared" si="109"/>
        <v>8670231</v>
      </c>
      <c r="K1767">
        <f t="shared" si="110"/>
        <v>0.1</v>
      </c>
      <c r="L1767">
        <f t="shared" si="111"/>
        <v>867023.10000000009</v>
      </c>
    </row>
    <row r="1768" spans="1:12" x14ac:dyDescent="0.25">
      <c r="A1768">
        <v>2767</v>
      </c>
      <c r="B1768" t="s">
        <v>559</v>
      </c>
      <c r="C1768">
        <v>808480</v>
      </c>
      <c r="D1768">
        <v>5.12</v>
      </c>
      <c r="E1768" s="2">
        <v>44747.064317129632</v>
      </c>
      <c r="F1768" t="s">
        <v>12884</v>
      </c>
      <c r="G1768">
        <v>4889929</v>
      </c>
      <c r="H1768" s="6">
        <v>45015.665729108798</v>
      </c>
      <c r="I1768" t="str">
        <f t="shared" si="108"/>
        <v>Short Term</v>
      </c>
      <c r="J1768">
        <f t="shared" si="109"/>
        <v>4081449</v>
      </c>
      <c r="K1768">
        <f t="shared" si="110"/>
        <v>0.15</v>
      </c>
      <c r="L1768">
        <f t="shared" si="111"/>
        <v>612217.35</v>
      </c>
    </row>
    <row r="1769" spans="1:12" x14ac:dyDescent="0.25">
      <c r="A1769">
        <v>2768</v>
      </c>
      <c r="B1769" t="s">
        <v>3056</v>
      </c>
      <c r="C1769">
        <v>98405</v>
      </c>
      <c r="D1769">
        <v>5.47</v>
      </c>
      <c r="E1769" s="2">
        <v>44769.080567129633</v>
      </c>
      <c r="F1769" t="s">
        <v>12887</v>
      </c>
      <c r="G1769">
        <v>929055</v>
      </c>
      <c r="H1769" s="6">
        <v>45015.665729108798</v>
      </c>
      <c r="I1769" t="str">
        <f t="shared" si="108"/>
        <v>Short Term</v>
      </c>
      <c r="J1769">
        <f t="shared" si="109"/>
        <v>830650</v>
      </c>
      <c r="K1769">
        <f t="shared" si="110"/>
        <v>0.15</v>
      </c>
      <c r="L1769">
        <f t="shared" si="111"/>
        <v>124597.5</v>
      </c>
    </row>
    <row r="1770" spans="1:12" x14ac:dyDescent="0.25">
      <c r="A1770">
        <v>2769</v>
      </c>
      <c r="B1770" t="s">
        <v>1124</v>
      </c>
      <c r="C1770">
        <v>233783</v>
      </c>
      <c r="D1770">
        <v>7.35</v>
      </c>
      <c r="E1770" s="2">
        <v>44301.775370370371</v>
      </c>
      <c r="F1770" t="s">
        <v>12883</v>
      </c>
      <c r="G1770">
        <v>7616960</v>
      </c>
      <c r="H1770" s="6">
        <v>45015.665729108798</v>
      </c>
      <c r="I1770" t="str">
        <f t="shared" si="108"/>
        <v>Long Term</v>
      </c>
      <c r="J1770">
        <f t="shared" si="109"/>
        <v>7383177</v>
      </c>
      <c r="K1770">
        <f t="shared" si="110"/>
        <v>0.1</v>
      </c>
      <c r="L1770">
        <f t="shared" si="111"/>
        <v>738317.70000000007</v>
      </c>
    </row>
    <row r="1771" spans="1:12" x14ac:dyDescent="0.25">
      <c r="A1771">
        <v>2770</v>
      </c>
      <c r="B1771" t="s">
        <v>1195</v>
      </c>
      <c r="C1771">
        <v>633173</v>
      </c>
      <c r="D1771">
        <v>6.93</v>
      </c>
      <c r="E1771" s="2">
        <v>44753.531041666669</v>
      </c>
      <c r="F1771" t="s">
        <v>12884</v>
      </c>
      <c r="G1771">
        <v>3544345</v>
      </c>
      <c r="H1771" s="6">
        <v>45015.665729108798</v>
      </c>
      <c r="I1771" t="str">
        <f t="shared" si="108"/>
        <v>Short Term</v>
      </c>
      <c r="J1771">
        <f t="shared" si="109"/>
        <v>2911172</v>
      </c>
      <c r="K1771">
        <f t="shared" si="110"/>
        <v>0.15</v>
      </c>
      <c r="L1771">
        <f t="shared" si="111"/>
        <v>436675.8</v>
      </c>
    </row>
    <row r="1772" spans="1:12" x14ac:dyDescent="0.25">
      <c r="A1772">
        <v>2771</v>
      </c>
      <c r="B1772" t="s">
        <v>560</v>
      </c>
      <c r="C1772">
        <v>401356</v>
      </c>
      <c r="D1772">
        <v>5.39</v>
      </c>
      <c r="E1772" s="2">
        <v>43977.217048611114</v>
      </c>
      <c r="F1772" t="s">
        <v>12884</v>
      </c>
      <c r="G1772">
        <v>4077896</v>
      </c>
      <c r="H1772" s="6">
        <v>45015.665729108798</v>
      </c>
      <c r="I1772" t="str">
        <f t="shared" si="108"/>
        <v>Long Term</v>
      </c>
      <c r="J1772">
        <f t="shared" si="109"/>
        <v>3676540</v>
      </c>
      <c r="K1772">
        <f t="shared" si="110"/>
        <v>0.1</v>
      </c>
      <c r="L1772">
        <f t="shared" si="111"/>
        <v>367654</v>
      </c>
    </row>
    <row r="1773" spans="1:12" x14ac:dyDescent="0.25">
      <c r="A1773">
        <v>2772</v>
      </c>
      <c r="B1773" t="s">
        <v>2759</v>
      </c>
      <c r="C1773">
        <v>635351</v>
      </c>
      <c r="D1773">
        <v>6.88</v>
      </c>
      <c r="E1773" s="2">
        <v>44353.313587962963</v>
      </c>
      <c r="F1773" t="s">
        <v>12883</v>
      </c>
      <c r="G1773">
        <v>635362</v>
      </c>
      <c r="H1773" s="6">
        <v>45015.665729108798</v>
      </c>
      <c r="I1773" t="str">
        <f t="shared" si="108"/>
        <v>Long Term</v>
      </c>
      <c r="J1773">
        <f t="shared" si="109"/>
        <v>11</v>
      </c>
      <c r="K1773">
        <f t="shared" si="110"/>
        <v>0</v>
      </c>
      <c r="L1773">
        <f t="shared" si="111"/>
        <v>0</v>
      </c>
    </row>
    <row r="1774" spans="1:12" x14ac:dyDescent="0.25">
      <c r="A1774">
        <v>2773</v>
      </c>
      <c r="B1774" t="s">
        <v>993</v>
      </c>
      <c r="C1774">
        <v>529797</v>
      </c>
      <c r="D1774">
        <v>7.63</v>
      </c>
      <c r="E1774" s="2">
        <v>44954.639074074083</v>
      </c>
      <c r="F1774" t="s">
        <v>12887</v>
      </c>
      <c r="G1774">
        <v>2026945</v>
      </c>
      <c r="H1774" s="6">
        <v>45015.665729108798</v>
      </c>
      <c r="I1774" t="str">
        <f t="shared" si="108"/>
        <v>Short Term</v>
      </c>
      <c r="J1774">
        <f t="shared" si="109"/>
        <v>1497148</v>
      </c>
      <c r="K1774">
        <f t="shared" si="110"/>
        <v>0.15</v>
      </c>
      <c r="L1774">
        <f t="shared" si="111"/>
        <v>224572.19999999998</v>
      </c>
    </row>
    <row r="1775" spans="1:12" x14ac:dyDescent="0.25">
      <c r="A1775">
        <v>2774</v>
      </c>
      <c r="B1775" t="s">
        <v>497</v>
      </c>
      <c r="C1775">
        <v>545190</v>
      </c>
      <c r="D1775">
        <v>5.21</v>
      </c>
      <c r="E1775" s="2">
        <v>43436.585451388892</v>
      </c>
      <c r="F1775" t="s">
        <v>12888</v>
      </c>
      <c r="G1775">
        <v>9687303</v>
      </c>
      <c r="H1775" s="6">
        <v>45015.665729108798</v>
      </c>
      <c r="I1775" t="str">
        <f t="shared" si="108"/>
        <v>Long Term</v>
      </c>
      <c r="J1775">
        <f t="shared" si="109"/>
        <v>9142113</v>
      </c>
      <c r="K1775">
        <f t="shared" si="110"/>
        <v>0.1</v>
      </c>
      <c r="L1775">
        <f t="shared" si="111"/>
        <v>914211.3</v>
      </c>
    </row>
    <row r="1776" spans="1:12" x14ac:dyDescent="0.25">
      <c r="A1776">
        <v>2775</v>
      </c>
      <c r="B1776" t="s">
        <v>989</v>
      </c>
      <c r="C1776">
        <v>517815</v>
      </c>
      <c r="D1776">
        <v>8.27</v>
      </c>
      <c r="E1776" s="2">
        <v>44646.256307870368</v>
      </c>
      <c r="F1776" t="s">
        <v>12884</v>
      </c>
      <c r="G1776">
        <v>2031572</v>
      </c>
      <c r="H1776" s="6">
        <v>45015.665729108798</v>
      </c>
      <c r="I1776" t="str">
        <f t="shared" si="108"/>
        <v>Long Term</v>
      </c>
      <c r="J1776">
        <f t="shared" si="109"/>
        <v>1513757</v>
      </c>
      <c r="K1776">
        <f t="shared" si="110"/>
        <v>0.1</v>
      </c>
      <c r="L1776">
        <f t="shared" si="111"/>
        <v>151375.70000000001</v>
      </c>
    </row>
    <row r="1777" spans="1:12" x14ac:dyDescent="0.25">
      <c r="A1777">
        <v>2776</v>
      </c>
      <c r="B1777" t="s">
        <v>1281</v>
      </c>
      <c r="C1777">
        <v>262172</v>
      </c>
      <c r="D1777">
        <v>7.81</v>
      </c>
      <c r="E1777" s="2">
        <v>44262.439131944448</v>
      </c>
      <c r="F1777" t="s">
        <v>12885</v>
      </c>
      <c r="G1777">
        <v>1323256</v>
      </c>
      <c r="H1777" s="6">
        <v>45015.665729108798</v>
      </c>
      <c r="I1777" t="str">
        <f t="shared" si="108"/>
        <v>Long Term</v>
      </c>
      <c r="J1777">
        <f t="shared" si="109"/>
        <v>1061084</v>
      </c>
      <c r="K1777">
        <f t="shared" si="110"/>
        <v>0.1</v>
      </c>
      <c r="L1777">
        <f t="shared" si="111"/>
        <v>106108.40000000001</v>
      </c>
    </row>
    <row r="1778" spans="1:12" x14ac:dyDescent="0.25">
      <c r="A1778">
        <v>2777</v>
      </c>
      <c r="B1778" t="s">
        <v>2167</v>
      </c>
      <c r="C1778">
        <v>846214</v>
      </c>
      <c r="D1778">
        <v>8.6999999999999993</v>
      </c>
      <c r="E1778" s="2">
        <v>44412.833425925928</v>
      </c>
      <c r="F1778" t="s">
        <v>12887</v>
      </c>
      <c r="G1778">
        <v>8034705</v>
      </c>
      <c r="H1778" s="6">
        <v>45015.665729108798</v>
      </c>
      <c r="I1778" t="str">
        <f t="shared" si="108"/>
        <v>Long Term</v>
      </c>
      <c r="J1778">
        <f t="shared" si="109"/>
        <v>7188491</v>
      </c>
      <c r="K1778">
        <f t="shared" si="110"/>
        <v>0.1</v>
      </c>
      <c r="L1778">
        <f t="shared" si="111"/>
        <v>718849.10000000009</v>
      </c>
    </row>
    <row r="1779" spans="1:12" x14ac:dyDescent="0.25">
      <c r="A1779">
        <v>2778</v>
      </c>
      <c r="B1779" t="s">
        <v>543</v>
      </c>
      <c r="C1779">
        <v>409151</v>
      </c>
      <c r="D1779">
        <v>6.98</v>
      </c>
      <c r="E1779" s="2">
        <v>43827.559270833342</v>
      </c>
      <c r="F1779" t="s">
        <v>12883</v>
      </c>
      <c r="G1779">
        <v>2607184</v>
      </c>
      <c r="H1779" s="6">
        <v>45015.665729108798</v>
      </c>
      <c r="I1779" t="str">
        <f t="shared" si="108"/>
        <v>Long Term</v>
      </c>
      <c r="J1779">
        <f t="shared" si="109"/>
        <v>2198033</v>
      </c>
      <c r="K1779">
        <f t="shared" si="110"/>
        <v>0.1</v>
      </c>
      <c r="L1779">
        <f t="shared" si="111"/>
        <v>219803.30000000002</v>
      </c>
    </row>
    <row r="1780" spans="1:12" x14ac:dyDescent="0.25">
      <c r="A1780">
        <v>2779</v>
      </c>
      <c r="B1780" t="s">
        <v>712</v>
      </c>
      <c r="C1780">
        <v>785660</v>
      </c>
      <c r="D1780">
        <v>7.16</v>
      </c>
      <c r="E1780" s="2">
        <v>44069.125983796293</v>
      </c>
      <c r="F1780" t="s">
        <v>12886</v>
      </c>
      <c r="G1780">
        <v>6768208</v>
      </c>
      <c r="H1780" s="6">
        <v>45015.665729108798</v>
      </c>
      <c r="I1780" t="str">
        <f t="shared" si="108"/>
        <v>Long Term</v>
      </c>
      <c r="J1780">
        <f t="shared" si="109"/>
        <v>5982548</v>
      </c>
      <c r="K1780">
        <f t="shared" si="110"/>
        <v>0.1</v>
      </c>
      <c r="L1780">
        <f t="shared" si="111"/>
        <v>598254.80000000005</v>
      </c>
    </row>
    <row r="1781" spans="1:12" x14ac:dyDescent="0.25">
      <c r="A1781">
        <v>2780</v>
      </c>
      <c r="B1781" t="s">
        <v>1146</v>
      </c>
      <c r="C1781">
        <v>613401</v>
      </c>
      <c r="D1781">
        <v>5.47</v>
      </c>
      <c r="E1781" s="2">
        <v>44231.304039351853</v>
      </c>
      <c r="F1781" t="s">
        <v>12883</v>
      </c>
      <c r="G1781">
        <v>5513796</v>
      </c>
      <c r="H1781" s="6">
        <v>45015.665729108798</v>
      </c>
      <c r="I1781" t="str">
        <f t="shared" si="108"/>
        <v>Long Term</v>
      </c>
      <c r="J1781">
        <f t="shared" si="109"/>
        <v>4900395</v>
      </c>
      <c r="K1781">
        <f t="shared" si="110"/>
        <v>0.1</v>
      </c>
      <c r="L1781">
        <f t="shared" si="111"/>
        <v>490039.5</v>
      </c>
    </row>
    <row r="1782" spans="1:12" x14ac:dyDescent="0.25">
      <c r="A1782">
        <v>2781</v>
      </c>
      <c r="B1782" t="s">
        <v>2009</v>
      </c>
      <c r="C1782">
        <v>319680</v>
      </c>
      <c r="D1782">
        <v>8.2200000000000006</v>
      </c>
      <c r="E1782" s="2">
        <v>44664.636608796303</v>
      </c>
      <c r="F1782" t="s">
        <v>12885</v>
      </c>
      <c r="G1782">
        <v>6870110</v>
      </c>
      <c r="H1782" s="6">
        <v>45015.665729108798</v>
      </c>
      <c r="I1782" t="str">
        <f t="shared" si="108"/>
        <v>Short Term</v>
      </c>
      <c r="J1782">
        <f t="shared" si="109"/>
        <v>6550430</v>
      </c>
      <c r="K1782">
        <f t="shared" si="110"/>
        <v>0.15</v>
      </c>
      <c r="L1782">
        <f t="shared" si="111"/>
        <v>982564.5</v>
      </c>
    </row>
    <row r="1783" spans="1:12" x14ac:dyDescent="0.25">
      <c r="A1783">
        <v>2782</v>
      </c>
      <c r="B1783" t="s">
        <v>1289</v>
      </c>
      <c r="C1783">
        <v>892325</v>
      </c>
      <c r="D1783">
        <v>8.26</v>
      </c>
      <c r="E1783" s="2">
        <v>43623.86246527778</v>
      </c>
      <c r="F1783" t="s">
        <v>12888</v>
      </c>
      <c r="G1783">
        <v>4440445</v>
      </c>
      <c r="H1783" s="6">
        <v>45015.665729108798</v>
      </c>
      <c r="I1783" t="str">
        <f t="shared" si="108"/>
        <v>Long Term</v>
      </c>
      <c r="J1783">
        <f t="shared" si="109"/>
        <v>3548120</v>
      </c>
      <c r="K1783">
        <f t="shared" si="110"/>
        <v>0.1</v>
      </c>
      <c r="L1783">
        <f t="shared" si="111"/>
        <v>354812</v>
      </c>
    </row>
    <row r="1784" spans="1:12" x14ac:dyDescent="0.25">
      <c r="A1784">
        <v>2783</v>
      </c>
      <c r="B1784" t="s">
        <v>79</v>
      </c>
      <c r="C1784">
        <v>535032</v>
      </c>
      <c r="D1784">
        <v>5.58</v>
      </c>
      <c r="E1784" s="2">
        <v>43756.050995370373</v>
      </c>
      <c r="F1784" t="s">
        <v>12887</v>
      </c>
      <c r="G1784">
        <v>2188996</v>
      </c>
      <c r="H1784" s="6">
        <v>45015.665729108798</v>
      </c>
      <c r="I1784" t="str">
        <f t="shared" si="108"/>
        <v>Long Term</v>
      </c>
      <c r="J1784">
        <f t="shared" si="109"/>
        <v>1653964</v>
      </c>
      <c r="K1784">
        <f t="shared" si="110"/>
        <v>0.1</v>
      </c>
      <c r="L1784">
        <f t="shared" si="111"/>
        <v>165396.40000000002</v>
      </c>
    </row>
    <row r="1785" spans="1:12" x14ac:dyDescent="0.25">
      <c r="A1785">
        <v>2784</v>
      </c>
      <c r="B1785" t="s">
        <v>831</v>
      </c>
      <c r="C1785">
        <v>495000</v>
      </c>
      <c r="D1785">
        <v>5.79</v>
      </c>
      <c r="E1785" s="2">
        <v>44869.530081018522</v>
      </c>
      <c r="F1785" t="s">
        <v>12887</v>
      </c>
      <c r="G1785">
        <v>8682755</v>
      </c>
      <c r="H1785" s="6">
        <v>45015.665729108798</v>
      </c>
      <c r="I1785" t="str">
        <f t="shared" si="108"/>
        <v>Short Term</v>
      </c>
      <c r="J1785">
        <f t="shared" si="109"/>
        <v>8187755</v>
      </c>
      <c r="K1785">
        <f t="shared" si="110"/>
        <v>0.15</v>
      </c>
      <c r="L1785">
        <f t="shared" si="111"/>
        <v>1228163.25</v>
      </c>
    </row>
    <row r="1786" spans="1:12" x14ac:dyDescent="0.25">
      <c r="A1786">
        <v>2785</v>
      </c>
      <c r="B1786" t="s">
        <v>647</v>
      </c>
      <c r="C1786">
        <v>389304</v>
      </c>
      <c r="D1786">
        <v>7.25</v>
      </c>
      <c r="E1786" s="2">
        <v>44609.312083333331</v>
      </c>
      <c r="F1786" t="s">
        <v>12888</v>
      </c>
      <c r="G1786">
        <v>713303</v>
      </c>
      <c r="H1786" s="6">
        <v>45015.665729108798</v>
      </c>
      <c r="I1786" t="str">
        <f t="shared" si="108"/>
        <v>Long Term</v>
      </c>
      <c r="J1786">
        <f t="shared" si="109"/>
        <v>323999</v>
      </c>
      <c r="K1786">
        <f t="shared" si="110"/>
        <v>0.1</v>
      </c>
      <c r="L1786">
        <f t="shared" si="111"/>
        <v>32399.9</v>
      </c>
    </row>
    <row r="1787" spans="1:12" x14ac:dyDescent="0.25">
      <c r="A1787">
        <v>2786</v>
      </c>
      <c r="B1787" t="s">
        <v>575</v>
      </c>
      <c r="C1787">
        <v>605156</v>
      </c>
      <c r="D1787">
        <v>5.87</v>
      </c>
      <c r="E1787" s="2">
        <v>43729.960810185177</v>
      </c>
      <c r="F1787" t="s">
        <v>12884</v>
      </c>
      <c r="G1787">
        <v>9393650</v>
      </c>
      <c r="H1787" s="6">
        <v>45015.665729108798</v>
      </c>
      <c r="I1787" t="str">
        <f t="shared" si="108"/>
        <v>Long Term</v>
      </c>
      <c r="J1787">
        <f t="shared" si="109"/>
        <v>8788494</v>
      </c>
      <c r="K1787">
        <f t="shared" si="110"/>
        <v>0.1</v>
      </c>
      <c r="L1787">
        <f t="shared" si="111"/>
        <v>878849.4</v>
      </c>
    </row>
    <row r="1788" spans="1:12" x14ac:dyDescent="0.25">
      <c r="A1788">
        <v>2787</v>
      </c>
      <c r="B1788" t="s">
        <v>444</v>
      </c>
      <c r="C1788">
        <v>30259</v>
      </c>
      <c r="D1788">
        <v>8</v>
      </c>
      <c r="E1788" s="2">
        <v>43564.238645833328</v>
      </c>
      <c r="F1788" t="s">
        <v>12888</v>
      </c>
      <c r="G1788">
        <v>4786232</v>
      </c>
      <c r="H1788" s="6">
        <v>45015.665729108798</v>
      </c>
      <c r="I1788" t="str">
        <f t="shared" si="108"/>
        <v>Long Term</v>
      </c>
      <c r="J1788">
        <f t="shared" si="109"/>
        <v>4755973</v>
      </c>
      <c r="K1788">
        <f t="shared" si="110"/>
        <v>0.1</v>
      </c>
      <c r="L1788">
        <f t="shared" si="111"/>
        <v>475597.30000000005</v>
      </c>
    </row>
    <row r="1789" spans="1:12" x14ac:dyDescent="0.25">
      <c r="A1789">
        <v>2788</v>
      </c>
      <c r="B1789" t="s">
        <v>1212</v>
      </c>
      <c r="C1789">
        <v>425679</v>
      </c>
      <c r="D1789">
        <v>8.5</v>
      </c>
      <c r="E1789" s="2">
        <v>44901.810787037037</v>
      </c>
      <c r="F1789" t="s">
        <v>12888</v>
      </c>
      <c r="G1789">
        <v>4622549</v>
      </c>
      <c r="H1789" s="6">
        <v>45015.665729108798</v>
      </c>
      <c r="I1789" t="str">
        <f t="shared" si="108"/>
        <v>Short Term</v>
      </c>
      <c r="J1789">
        <f t="shared" si="109"/>
        <v>4196870</v>
      </c>
      <c r="K1789">
        <f t="shared" si="110"/>
        <v>0.15</v>
      </c>
      <c r="L1789">
        <f t="shared" si="111"/>
        <v>629530.5</v>
      </c>
    </row>
    <row r="1790" spans="1:12" x14ac:dyDescent="0.25">
      <c r="A1790">
        <v>2789</v>
      </c>
      <c r="B1790" t="s">
        <v>722</v>
      </c>
      <c r="C1790">
        <v>723281</v>
      </c>
      <c r="D1790">
        <v>8.98</v>
      </c>
      <c r="E1790" s="2">
        <v>44018.081863425927</v>
      </c>
      <c r="F1790" t="s">
        <v>12885</v>
      </c>
      <c r="G1790">
        <v>3629181</v>
      </c>
      <c r="H1790" s="6">
        <v>45015.665729108798</v>
      </c>
      <c r="I1790" t="str">
        <f t="shared" si="108"/>
        <v>Long Term</v>
      </c>
      <c r="J1790">
        <f t="shared" si="109"/>
        <v>2905900</v>
      </c>
      <c r="K1790">
        <f t="shared" si="110"/>
        <v>0.1</v>
      </c>
      <c r="L1790">
        <f t="shared" si="111"/>
        <v>290590</v>
      </c>
    </row>
    <row r="1791" spans="1:12" x14ac:dyDescent="0.25">
      <c r="A1791">
        <v>2790</v>
      </c>
      <c r="B1791" t="s">
        <v>1205</v>
      </c>
      <c r="C1791">
        <v>86002</v>
      </c>
      <c r="D1791">
        <v>6.3</v>
      </c>
      <c r="E1791" s="2">
        <v>44104.656967592593</v>
      </c>
      <c r="F1791" t="s">
        <v>12886</v>
      </c>
      <c r="G1791">
        <v>3942508</v>
      </c>
      <c r="H1791" s="6">
        <v>45015.665729108798</v>
      </c>
      <c r="I1791" t="str">
        <f t="shared" si="108"/>
        <v>Long Term</v>
      </c>
      <c r="J1791">
        <f t="shared" si="109"/>
        <v>3856506</v>
      </c>
      <c r="K1791">
        <f t="shared" si="110"/>
        <v>0.1</v>
      </c>
      <c r="L1791">
        <f t="shared" si="111"/>
        <v>385650.60000000003</v>
      </c>
    </row>
    <row r="1792" spans="1:12" x14ac:dyDescent="0.25">
      <c r="A1792">
        <v>2791</v>
      </c>
      <c r="B1792" t="s">
        <v>899</v>
      </c>
      <c r="C1792">
        <v>757466</v>
      </c>
      <c r="D1792">
        <v>8</v>
      </c>
      <c r="E1792" s="2">
        <v>44609.509004629632</v>
      </c>
      <c r="F1792" t="s">
        <v>12886</v>
      </c>
      <c r="G1792">
        <v>6184725</v>
      </c>
      <c r="H1792" s="6">
        <v>45015.665729108798</v>
      </c>
      <c r="I1792" t="str">
        <f t="shared" si="108"/>
        <v>Long Term</v>
      </c>
      <c r="J1792">
        <f t="shared" si="109"/>
        <v>5427259</v>
      </c>
      <c r="K1792">
        <f t="shared" si="110"/>
        <v>0.1</v>
      </c>
      <c r="L1792">
        <f t="shared" si="111"/>
        <v>542725.9</v>
      </c>
    </row>
    <row r="1793" spans="1:12" x14ac:dyDescent="0.25">
      <c r="A1793">
        <v>2792</v>
      </c>
      <c r="B1793" t="s">
        <v>1154</v>
      </c>
      <c r="C1793">
        <v>954665</v>
      </c>
      <c r="D1793">
        <v>8.1300000000000008</v>
      </c>
      <c r="E1793" s="2">
        <v>44196.832754629628</v>
      </c>
      <c r="F1793" t="s">
        <v>12887</v>
      </c>
      <c r="G1793">
        <v>968139</v>
      </c>
      <c r="H1793" s="6">
        <v>45015.665729108798</v>
      </c>
      <c r="I1793" t="str">
        <f t="shared" si="108"/>
        <v>Long Term</v>
      </c>
      <c r="J1793">
        <f t="shared" si="109"/>
        <v>13474</v>
      </c>
      <c r="K1793">
        <f t="shared" si="110"/>
        <v>0</v>
      </c>
      <c r="L1793">
        <f t="shared" si="111"/>
        <v>0</v>
      </c>
    </row>
    <row r="1794" spans="1:12" x14ac:dyDescent="0.25">
      <c r="A1794">
        <v>2793</v>
      </c>
      <c r="B1794" t="s">
        <v>931</v>
      </c>
      <c r="C1794">
        <v>701133</v>
      </c>
      <c r="D1794">
        <v>5.32</v>
      </c>
      <c r="E1794" s="2">
        <v>44656.303113425929</v>
      </c>
      <c r="F1794" t="s">
        <v>12887</v>
      </c>
      <c r="G1794">
        <v>4286371</v>
      </c>
      <c r="H1794" s="6">
        <v>45015.665729108798</v>
      </c>
      <c r="I1794" t="str">
        <f t="shared" si="108"/>
        <v>Short Term</v>
      </c>
      <c r="J1794">
        <f t="shared" si="109"/>
        <v>3585238</v>
      </c>
      <c r="K1794">
        <f t="shared" si="110"/>
        <v>0.15</v>
      </c>
      <c r="L1794">
        <f t="shared" si="111"/>
        <v>537785.69999999995</v>
      </c>
    </row>
    <row r="1795" spans="1:12" x14ac:dyDescent="0.25">
      <c r="A1795">
        <v>2794</v>
      </c>
      <c r="B1795" t="s">
        <v>545</v>
      </c>
      <c r="C1795">
        <v>447352</v>
      </c>
      <c r="D1795">
        <v>6.45</v>
      </c>
      <c r="E1795" s="2">
        <v>43574.589467592603</v>
      </c>
      <c r="F1795" t="s">
        <v>12888</v>
      </c>
      <c r="G1795">
        <v>8604365</v>
      </c>
      <c r="H1795" s="6">
        <v>45015.665729108798</v>
      </c>
      <c r="I1795" t="str">
        <f t="shared" ref="I1795:I1858" si="112">IF((H1795-E1795)&lt;=365,"Short Term","Long Term")</f>
        <v>Long Term</v>
      </c>
      <c r="J1795">
        <f t="shared" ref="J1795:J1858" si="113">G1795-C1795</f>
        <v>8157013</v>
      </c>
      <c r="K1795">
        <f t="shared" ref="K1795:K1858" si="114">IF(I1795="short Term",15%,IF(I1795="Long Term",IF(J1795&gt;100000,10%,0),0))</f>
        <v>0.1</v>
      </c>
      <c r="L1795">
        <f t="shared" ref="L1795:L1858" si="115">J1795*K1795</f>
        <v>815701.3</v>
      </c>
    </row>
    <row r="1796" spans="1:12" x14ac:dyDescent="0.25">
      <c r="A1796">
        <v>2795</v>
      </c>
      <c r="B1796" t="s">
        <v>1257</v>
      </c>
      <c r="C1796">
        <v>182941</v>
      </c>
      <c r="D1796">
        <v>6.27</v>
      </c>
      <c r="E1796" s="2">
        <v>43661.179548611108</v>
      </c>
      <c r="F1796" t="s">
        <v>12888</v>
      </c>
      <c r="G1796">
        <v>8403187</v>
      </c>
      <c r="H1796" s="6">
        <v>45015.665729108798</v>
      </c>
      <c r="I1796" t="str">
        <f t="shared" si="112"/>
        <v>Long Term</v>
      </c>
      <c r="J1796">
        <f t="shared" si="113"/>
        <v>8220246</v>
      </c>
      <c r="K1796">
        <f t="shared" si="114"/>
        <v>0.1</v>
      </c>
      <c r="L1796">
        <f t="shared" si="115"/>
        <v>822024.60000000009</v>
      </c>
    </row>
    <row r="1797" spans="1:12" x14ac:dyDescent="0.25">
      <c r="A1797">
        <v>2796</v>
      </c>
      <c r="B1797" t="s">
        <v>72</v>
      </c>
      <c r="C1797">
        <v>613536</v>
      </c>
      <c r="D1797">
        <v>8.58</v>
      </c>
      <c r="E1797" s="2">
        <v>43435.866076388891</v>
      </c>
      <c r="F1797" t="s">
        <v>12883</v>
      </c>
      <c r="G1797">
        <v>6921073</v>
      </c>
      <c r="H1797" s="6">
        <v>45015.665729108798</v>
      </c>
      <c r="I1797" t="str">
        <f t="shared" si="112"/>
        <v>Long Term</v>
      </c>
      <c r="J1797">
        <f t="shared" si="113"/>
        <v>6307537</v>
      </c>
      <c r="K1797">
        <f t="shared" si="114"/>
        <v>0.1</v>
      </c>
      <c r="L1797">
        <f t="shared" si="115"/>
        <v>630753.70000000007</v>
      </c>
    </row>
    <row r="1798" spans="1:12" x14ac:dyDescent="0.25">
      <c r="A1798">
        <v>2797</v>
      </c>
      <c r="B1798" t="s">
        <v>1781</v>
      </c>
      <c r="C1798">
        <v>446114</v>
      </c>
      <c r="D1798">
        <v>6.95</v>
      </c>
      <c r="E1798" s="2">
        <v>44599.547175925924</v>
      </c>
      <c r="F1798" t="s">
        <v>12883</v>
      </c>
      <c r="G1798">
        <v>6507384</v>
      </c>
      <c r="H1798" s="6">
        <v>45015.665729108798</v>
      </c>
      <c r="I1798" t="str">
        <f t="shared" si="112"/>
        <v>Long Term</v>
      </c>
      <c r="J1798">
        <f t="shared" si="113"/>
        <v>6061270</v>
      </c>
      <c r="K1798">
        <f t="shared" si="114"/>
        <v>0.1</v>
      </c>
      <c r="L1798">
        <f t="shared" si="115"/>
        <v>606127</v>
      </c>
    </row>
    <row r="1799" spans="1:12" x14ac:dyDescent="0.25">
      <c r="A1799">
        <v>2798</v>
      </c>
      <c r="B1799" t="s">
        <v>167</v>
      </c>
      <c r="C1799">
        <v>739767</v>
      </c>
      <c r="D1799">
        <v>8.26</v>
      </c>
      <c r="E1799" s="2">
        <v>44799.709409722222</v>
      </c>
      <c r="F1799" t="s">
        <v>12887</v>
      </c>
      <c r="G1799">
        <v>4903667</v>
      </c>
      <c r="H1799" s="6">
        <v>45015.665729108798</v>
      </c>
      <c r="I1799" t="str">
        <f t="shared" si="112"/>
        <v>Short Term</v>
      </c>
      <c r="J1799">
        <f t="shared" si="113"/>
        <v>4163900</v>
      </c>
      <c r="K1799">
        <f t="shared" si="114"/>
        <v>0.15</v>
      </c>
      <c r="L1799">
        <f t="shared" si="115"/>
        <v>624585</v>
      </c>
    </row>
    <row r="1800" spans="1:12" x14ac:dyDescent="0.25">
      <c r="A1800">
        <v>2799</v>
      </c>
      <c r="B1800" t="s">
        <v>1264</v>
      </c>
      <c r="C1800">
        <v>712829</v>
      </c>
      <c r="D1800">
        <v>5.74</v>
      </c>
      <c r="E1800" s="2">
        <v>44132.237326388888</v>
      </c>
      <c r="F1800" t="s">
        <v>12886</v>
      </c>
      <c r="G1800">
        <v>6905109</v>
      </c>
      <c r="H1800" s="6">
        <v>45015.665729108798</v>
      </c>
      <c r="I1800" t="str">
        <f t="shared" si="112"/>
        <v>Long Term</v>
      </c>
      <c r="J1800">
        <f t="shared" si="113"/>
        <v>6192280</v>
      </c>
      <c r="K1800">
        <f t="shared" si="114"/>
        <v>0.1</v>
      </c>
      <c r="L1800">
        <f t="shared" si="115"/>
        <v>619228</v>
      </c>
    </row>
    <row r="1801" spans="1:12" x14ac:dyDescent="0.25">
      <c r="A1801">
        <v>2800</v>
      </c>
      <c r="B1801" t="s">
        <v>131</v>
      </c>
      <c r="C1801">
        <v>464499</v>
      </c>
      <c r="D1801">
        <v>8.24</v>
      </c>
      <c r="E1801" s="2">
        <v>44461.541747685187</v>
      </c>
      <c r="F1801" t="s">
        <v>12885</v>
      </c>
      <c r="G1801">
        <v>9679331</v>
      </c>
      <c r="H1801" s="6">
        <v>45015.665729108798</v>
      </c>
      <c r="I1801" t="str">
        <f t="shared" si="112"/>
        <v>Long Term</v>
      </c>
      <c r="J1801">
        <f t="shared" si="113"/>
        <v>9214832</v>
      </c>
      <c r="K1801">
        <f t="shared" si="114"/>
        <v>0.1</v>
      </c>
      <c r="L1801">
        <f t="shared" si="115"/>
        <v>921483.20000000007</v>
      </c>
    </row>
    <row r="1802" spans="1:12" x14ac:dyDescent="0.25">
      <c r="A1802">
        <v>2801</v>
      </c>
      <c r="B1802" t="s">
        <v>1071</v>
      </c>
      <c r="C1802">
        <v>327066</v>
      </c>
      <c r="D1802">
        <v>7.15</v>
      </c>
      <c r="E1802" s="2">
        <v>44572.237685185188</v>
      </c>
      <c r="F1802" t="s">
        <v>12884</v>
      </c>
      <c r="G1802">
        <v>8522364</v>
      </c>
      <c r="H1802" s="6">
        <v>45015.665729108798</v>
      </c>
      <c r="I1802" t="str">
        <f t="shared" si="112"/>
        <v>Long Term</v>
      </c>
      <c r="J1802">
        <f t="shared" si="113"/>
        <v>8195298</v>
      </c>
      <c r="K1802">
        <f t="shared" si="114"/>
        <v>0.1</v>
      </c>
      <c r="L1802">
        <f t="shared" si="115"/>
        <v>819529.8</v>
      </c>
    </row>
    <row r="1803" spans="1:12" x14ac:dyDescent="0.25">
      <c r="A1803">
        <v>2802</v>
      </c>
      <c r="B1803" t="s">
        <v>65</v>
      </c>
      <c r="C1803">
        <v>948176</v>
      </c>
      <c r="D1803">
        <v>8.57</v>
      </c>
      <c r="E1803" s="2">
        <v>44897.575335648151</v>
      </c>
      <c r="F1803" t="s">
        <v>12886</v>
      </c>
      <c r="G1803">
        <v>9210370</v>
      </c>
      <c r="H1803" s="6">
        <v>45015.665729108798</v>
      </c>
      <c r="I1803" t="str">
        <f t="shared" si="112"/>
        <v>Short Term</v>
      </c>
      <c r="J1803">
        <f t="shared" si="113"/>
        <v>8262194</v>
      </c>
      <c r="K1803">
        <f t="shared" si="114"/>
        <v>0.15</v>
      </c>
      <c r="L1803">
        <f t="shared" si="115"/>
        <v>1239329.0999999999</v>
      </c>
    </row>
    <row r="1804" spans="1:12" x14ac:dyDescent="0.25">
      <c r="A1804">
        <v>2803</v>
      </c>
      <c r="B1804" t="s">
        <v>742</v>
      </c>
      <c r="C1804">
        <v>85847</v>
      </c>
      <c r="D1804">
        <v>6.74</v>
      </c>
      <c r="E1804" s="2">
        <v>43695.691087962958</v>
      </c>
      <c r="F1804" t="s">
        <v>12885</v>
      </c>
      <c r="G1804">
        <v>9707545</v>
      </c>
      <c r="H1804" s="6">
        <v>45015.665729108798</v>
      </c>
      <c r="I1804" t="str">
        <f t="shared" si="112"/>
        <v>Long Term</v>
      </c>
      <c r="J1804">
        <f t="shared" si="113"/>
        <v>9621698</v>
      </c>
      <c r="K1804">
        <f t="shared" si="114"/>
        <v>0.1</v>
      </c>
      <c r="L1804">
        <f t="shared" si="115"/>
        <v>962169.8</v>
      </c>
    </row>
    <row r="1805" spans="1:12" x14ac:dyDescent="0.25">
      <c r="A1805">
        <v>2804</v>
      </c>
      <c r="B1805" t="s">
        <v>1277</v>
      </c>
      <c r="C1805">
        <v>266596</v>
      </c>
      <c r="D1805">
        <v>6.8</v>
      </c>
      <c r="E1805" s="2">
        <v>44867.725023148138</v>
      </c>
      <c r="F1805" t="s">
        <v>12885</v>
      </c>
      <c r="G1805">
        <v>4281026</v>
      </c>
      <c r="H1805" s="6">
        <v>45015.665729108798</v>
      </c>
      <c r="I1805" t="str">
        <f t="shared" si="112"/>
        <v>Short Term</v>
      </c>
      <c r="J1805">
        <f t="shared" si="113"/>
        <v>4014430</v>
      </c>
      <c r="K1805">
        <f t="shared" si="114"/>
        <v>0.15</v>
      </c>
      <c r="L1805">
        <f t="shared" si="115"/>
        <v>602164.5</v>
      </c>
    </row>
    <row r="1806" spans="1:12" x14ac:dyDescent="0.25">
      <c r="A1806">
        <v>2805</v>
      </c>
      <c r="B1806" t="s">
        <v>1061</v>
      </c>
      <c r="C1806">
        <v>672685</v>
      </c>
      <c r="D1806">
        <v>5.66</v>
      </c>
      <c r="E1806" s="2">
        <v>43372.283425925933</v>
      </c>
      <c r="F1806" t="s">
        <v>12887</v>
      </c>
      <c r="G1806">
        <v>2411143</v>
      </c>
      <c r="H1806" s="6">
        <v>45015.665729108798</v>
      </c>
      <c r="I1806" t="str">
        <f t="shared" si="112"/>
        <v>Long Term</v>
      </c>
      <c r="J1806">
        <f t="shared" si="113"/>
        <v>1738458</v>
      </c>
      <c r="K1806">
        <f t="shared" si="114"/>
        <v>0.1</v>
      </c>
      <c r="L1806">
        <f t="shared" si="115"/>
        <v>173845.80000000002</v>
      </c>
    </row>
    <row r="1807" spans="1:12" x14ac:dyDescent="0.25">
      <c r="A1807">
        <v>2806</v>
      </c>
      <c r="B1807" t="s">
        <v>301</v>
      </c>
      <c r="C1807">
        <v>34920</v>
      </c>
      <c r="D1807">
        <v>5.34</v>
      </c>
      <c r="E1807" s="2">
        <v>44362.555474537039</v>
      </c>
      <c r="F1807" t="s">
        <v>12886</v>
      </c>
      <c r="G1807">
        <v>6106639</v>
      </c>
      <c r="H1807" s="6">
        <v>45015.665729108798</v>
      </c>
      <c r="I1807" t="str">
        <f t="shared" si="112"/>
        <v>Long Term</v>
      </c>
      <c r="J1807">
        <f t="shared" si="113"/>
        <v>6071719</v>
      </c>
      <c r="K1807">
        <f t="shared" si="114"/>
        <v>0.1</v>
      </c>
      <c r="L1807">
        <f t="shared" si="115"/>
        <v>607171.9</v>
      </c>
    </row>
    <row r="1808" spans="1:12" x14ac:dyDescent="0.25">
      <c r="A1808">
        <v>2807</v>
      </c>
      <c r="B1808" t="s">
        <v>707</v>
      </c>
      <c r="C1808">
        <v>193344</v>
      </c>
      <c r="D1808">
        <v>7.6</v>
      </c>
      <c r="E1808" s="2">
        <v>43515.628993055558</v>
      </c>
      <c r="F1808" t="s">
        <v>12886</v>
      </c>
      <c r="G1808">
        <v>7921883</v>
      </c>
      <c r="H1808" s="6">
        <v>45015.665729108798</v>
      </c>
      <c r="I1808" t="str">
        <f t="shared" si="112"/>
        <v>Long Term</v>
      </c>
      <c r="J1808">
        <f t="shared" si="113"/>
        <v>7728539</v>
      </c>
      <c r="K1808">
        <f t="shared" si="114"/>
        <v>0.1</v>
      </c>
      <c r="L1808">
        <f t="shared" si="115"/>
        <v>772853.9</v>
      </c>
    </row>
    <row r="1809" spans="1:12" x14ac:dyDescent="0.25">
      <c r="A1809">
        <v>2808</v>
      </c>
      <c r="B1809" t="s">
        <v>623</v>
      </c>
      <c r="C1809">
        <v>272972</v>
      </c>
      <c r="D1809">
        <v>7.59</v>
      </c>
      <c r="E1809" s="2">
        <v>44349.789837962962</v>
      </c>
      <c r="F1809" t="s">
        <v>12887</v>
      </c>
      <c r="G1809">
        <v>5667891</v>
      </c>
      <c r="H1809" s="6">
        <v>45015.665729108798</v>
      </c>
      <c r="I1809" t="str">
        <f t="shared" si="112"/>
        <v>Long Term</v>
      </c>
      <c r="J1809">
        <f t="shared" si="113"/>
        <v>5394919</v>
      </c>
      <c r="K1809">
        <f t="shared" si="114"/>
        <v>0.1</v>
      </c>
      <c r="L1809">
        <f t="shared" si="115"/>
        <v>539491.9</v>
      </c>
    </row>
    <row r="1810" spans="1:12" x14ac:dyDescent="0.25">
      <c r="A1810">
        <v>2809</v>
      </c>
      <c r="B1810" t="s">
        <v>837</v>
      </c>
      <c r="C1810">
        <v>721081</v>
      </c>
      <c r="D1810">
        <v>7.35</v>
      </c>
      <c r="E1810" s="2">
        <v>44272.247141203698</v>
      </c>
      <c r="F1810" t="s">
        <v>12886</v>
      </c>
      <c r="G1810">
        <v>9226501</v>
      </c>
      <c r="H1810" s="6">
        <v>45015.665729108798</v>
      </c>
      <c r="I1810" t="str">
        <f t="shared" si="112"/>
        <v>Long Term</v>
      </c>
      <c r="J1810">
        <f t="shared" si="113"/>
        <v>8505420</v>
      </c>
      <c r="K1810">
        <f t="shared" si="114"/>
        <v>0.1</v>
      </c>
      <c r="L1810">
        <f t="shared" si="115"/>
        <v>850542</v>
      </c>
    </row>
    <row r="1811" spans="1:12" x14ac:dyDescent="0.25">
      <c r="A1811">
        <v>2810</v>
      </c>
      <c r="B1811" t="s">
        <v>386</v>
      </c>
      <c r="C1811">
        <v>66013</v>
      </c>
      <c r="D1811">
        <v>7.98</v>
      </c>
      <c r="E1811" s="2">
        <v>43705.675219907411</v>
      </c>
      <c r="F1811" t="s">
        <v>12886</v>
      </c>
      <c r="G1811">
        <v>3020780</v>
      </c>
      <c r="H1811" s="6">
        <v>45015.665729108798</v>
      </c>
      <c r="I1811" t="str">
        <f t="shared" si="112"/>
        <v>Long Term</v>
      </c>
      <c r="J1811">
        <f t="shared" si="113"/>
        <v>2954767</v>
      </c>
      <c r="K1811">
        <f t="shared" si="114"/>
        <v>0.1</v>
      </c>
      <c r="L1811">
        <f t="shared" si="115"/>
        <v>295476.7</v>
      </c>
    </row>
    <row r="1812" spans="1:12" x14ac:dyDescent="0.25">
      <c r="A1812">
        <v>2811</v>
      </c>
      <c r="B1812" t="s">
        <v>546</v>
      </c>
      <c r="C1812">
        <v>539299</v>
      </c>
      <c r="D1812">
        <v>7.47</v>
      </c>
      <c r="E1812" s="2">
        <v>44564.522604166668</v>
      </c>
      <c r="F1812" t="s">
        <v>12883</v>
      </c>
      <c r="G1812">
        <v>957289</v>
      </c>
      <c r="H1812" s="6">
        <v>45015.665729108798</v>
      </c>
      <c r="I1812" t="str">
        <f t="shared" si="112"/>
        <v>Long Term</v>
      </c>
      <c r="J1812">
        <f t="shared" si="113"/>
        <v>417990</v>
      </c>
      <c r="K1812">
        <f t="shared" si="114"/>
        <v>0.1</v>
      </c>
      <c r="L1812">
        <f t="shared" si="115"/>
        <v>41799</v>
      </c>
    </row>
    <row r="1813" spans="1:12" x14ac:dyDescent="0.25">
      <c r="A1813">
        <v>2812</v>
      </c>
      <c r="B1813" t="s">
        <v>526</v>
      </c>
      <c r="C1813">
        <v>10879</v>
      </c>
      <c r="D1813">
        <v>8.73</v>
      </c>
      <c r="E1813" s="2">
        <v>44117.915520833332</v>
      </c>
      <c r="F1813" t="s">
        <v>12885</v>
      </c>
      <c r="G1813">
        <v>2484638</v>
      </c>
      <c r="H1813" s="6">
        <v>45015.665729108798</v>
      </c>
      <c r="I1813" t="str">
        <f t="shared" si="112"/>
        <v>Long Term</v>
      </c>
      <c r="J1813">
        <f t="shared" si="113"/>
        <v>2473759</v>
      </c>
      <c r="K1813">
        <f t="shared" si="114"/>
        <v>0.1</v>
      </c>
      <c r="L1813">
        <f t="shared" si="115"/>
        <v>247375.90000000002</v>
      </c>
    </row>
    <row r="1814" spans="1:12" x14ac:dyDescent="0.25">
      <c r="A1814">
        <v>2813</v>
      </c>
      <c r="B1814" t="s">
        <v>1256</v>
      </c>
      <c r="C1814">
        <v>165613</v>
      </c>
      <c r="D1814">
        <v>6.47</v>
      </c>
      <c r="E1814" s="2">
        <v>43411.196666666663</v>
      </c>
      <c r="F1814" t="s">
        <v>12886</v>
      </c>
      <c r="G1814">
        <v>1092425</v>
      </c>
      <c r="H1814" s="6">
        <v>45015.665729108798</v>
      </c>
      <c r="I1814" t="str">
        <f t="shared" si="112"/>
        <v>Long Term</v>
      </c>
      <c r="J1814">
        <f t="shared" si="113"/>
        <v>926812</v>
      </c>
      <c r="K1814">
        <f t="shared" si="114"/>
        <v>0.1</v>
      </c>
      <c r="L1814">
        <f t="shared" si="115"/>
        <v>92681.200000000012</v>
      </c>
    </row>
    <row r="1815" spans="1:12" x14ac:dyDescent="0.25">
      <c r="A1815">
        <v>2814</v>
      </c>
      <c r="B1815" t="s">
        <v>578</v>
      </c>
      <c r="C1815">
        <v>397410</v>
      </c>
      <c r="D1815">
        <v>5.34</v>
      </c>
      <c r="E1815" s="2">
        <v>44276.802175925928</v>
      </c>
      <c r="F1815" t="s">
        <v>12887</v>
      </c>
      <c r="G1815">
        <v>7664061</v>
      </c>
      <c r="H1815" s="6">
        <v>45015.665729108798</v>
      </c>
      <c r="I1815" t="str">
        <f t="shared" si="112"/>
        <v>Long Term</v>
      </c>
      <c r="J1815">
        <f t="shared" si="113"/>
        <v>7266651</v>
      </c>
      <c r="K1815">
        <f t="shared" si="114"/>
        <v>0.1</v>
      </c>
      <c r="L1815">
        <f t="shared" si="115"/>
        <v>726665.10000000009</v>
      </c>
    </row>
    <row r="1816" spans="1:12" x14ac:dyDescent="0.25">
      <c r="A1816">
        <v>2815</v>
      </c>
      <c r="B1816" t="s">
        <v>1336</v>
      </c>
      <c r="C1816">
        <v>69622</v>
      </c>
      <c r="D1816">
        <v>8.94</v>
      </c>
      <c r="E1816" s="2">
        <v>44362.361990740741</v>
      </c>
      <c r="F1816" t="s">
        <v>12885</v>
      </c>
      <c r="G1816">
        <v>3220079</v>
      </c>
      <c r="H1816" s="6">
        <v>45015.665729108798</v>
      </c>
      <c r="I1816" t="str">
        <f t="shared" si="112"/>
        <v>Long Term</v>
      </c>
      <c r="J1816">
        <f t="shared" si="113"/>
        <v>3150457</v>
      </c>
      <c r="K1816">
        <f t="shared" si="114"/>
        <v>0.1</v>
      </c>
      <c r="L1816">
        <f t="shared" si="115"/>
        <v>315045.7</v>
      </c>
    </row>
    <row r="1817" spans="1:12" x14ac:dyDescent="0.25">
      <c r="A1817">
        <v>2816</v>
      </c>
      <c r="B1817" t="s">
        <v>818</v>
      </c>
      <c r="C1817">
        <v>727269</v>
      </c>
      <c r="D1817">
        <v>6.6</v>
      </c>
      <c r="E1817" s="2">
        <v>43733.569594907407</v>
      </c>
      <c r="F1817" t="s">
        <v>12883</v>
      </c>
      <c r="G1817">
        <v>3880814</v>
      </c>
      <c r="H1817" s="6">
        <v>45015.665729108798</v>
      </c>
      <c r="I1817" t="str">
        <f t="shared" si="112"/>
        <v>Long Term</v>
      </c>
      <c r="J1817">
        <f t="shared" si="113"/>
        <v>3153545</v>
      </c>
      <c r="K1817">
        <f t="shared" si="114"/>
        <v>0.1</v>
      </c>
      <c r="L1817">
        <f t="shared" si="115"/>
        <v>315354.5</v>
      </c>
    </row>
    <row r="1818" spans="1:12" x14ac:dyDescent="0.25">
      <c r="A1818">
        <v>2817</v>
      </c>
      <c r="B1818" t="s">
        <v>1015</v>
      </c>
      <c r="C1818">
        <v>495761</v>
      </c>
      <c r="D1818">
        <v>6.31</v>
      </c>
      <c r="E1818" s="2">
        <v>44449.598113425927</v>
      </c>
      <c r="F1818" t="s">
        <v>12886</v>
      </c>
      <c r="G1818">
        <v>6315222</v>
      </c>
      <c r="H1818" s="6">
        <v>45015.665729108798</v>
      </c>
      <c r="I1818" t="str">
        <f t="shared" si="112"/>
        <v>Long Term</v>
      </c>
      <c r="J1818">
        <f t="shared" si="113"/>
        <v>5819461</v>
      </c>
      <c r="K1818">
        <f t="shared" si="114"/>
        <v>0.1</v>
      </c>
      <c r="L1818">
        <f t="shared" si="115"/>
        <v>581946.1</v>
      </c>
    </row>
    <row r="1819" spans="1:12" x14ac:dyDescent="0.25">
      <c r="A1819">
        <v>2818</v>
      </c>
      <c r="B1819" t="s">
        <v>1159</v>
      </c>
      <c r="C1819">
        <v>106282</v>
      </c>
      <c r="D1819">
        <v>7.59</v>
      </c>
      <c r="E1819" s="2">
        <v>44150.125057870369</v>
      </c>
      <c r="F1819" t="s">
        <v>12883</v>
      </c>
      <c r="G1819">
        <v>746247</v>
      </c>
      <c r="H1819" s="6">
        <v>45015.665729108798</v>
      </c>
      <c r="I1819" t="str">
        <f t="shared" si="112"/>
        <v>Long Term</v>
      </c>
      <c r="J1819">
        <f t="shared" si="113"/>
        <v>639965</v>
      </c>
      <c r="K1819">
        <f t="shared" si="114"/>
        <v>0.1</v>
      </c>
      <c r="L1819">
        <f t="shared" si="115"/>
        <v>63996.5</v>
      </c>
    </row>
    <row r="1820" spans="1:12" x14ac:dyDescent="0.25">
      <c r="A1820">
        <v>2819</v>
      </c>
      <c r="B1820" t="s">
        <v>1071</v>
      </c>
      <c r="C1820">
        <v>289612</v>
      </c>
      <c r="D1820">
        <v>8.49</v>
      </c>
      <c r="E1820" s="2">
        <v>44560.453715277778</v>
      </c>
      <c r="F1820" t="s">
        <v>12885</v>
      </c>
      <c r="G1820">
        <v>2813963</v>
      </c>
      <c r="H1820" s="6">
        <v>45015.665729108798</v>
      </c>
      <c r="I1820" t="str">
        <f t="shared" si="112"/>
        <v>Long Term</v>
      </c>
      <c r="J1820">
        <f t="shared" si="113"/>
        <v>2524351</v>
      </c>
      <c r="K1820">
        <f t="shared" si="114"/>
        <v>0.1</v>
      </c>
      <c r="L1820">
        <f t="shared" si="115"/>
        <v>252435.1</v>
      </c>
    </row>
    <row r="1821" spans="1:12" x14ac:dyDescent="0.25">
      <c r="A1821">
        <v>2820</v>
      </c>
      <c r="B1821" t="s">
        <v>823</v>
      </c>
      <c r="C1821">
        <v>712398</v>
      </c>
      <c r="D1821">
        <v>7.19</v>
      </c>
      <c r="E1821" s="2">
        <v>44282.271053240736</v>
      </c>
      <c r="F1821" t="s">
        <v>12886</v>
      </c>
      <c r="G1821">
        <v>8277975</v>
      </c>
      <c r="H1821" s="6">
        <v>45015.665729108798</v>
      </c>
      <c r="I1821" t="str">
        <f t="shared" si="112"/>
        <v>Long Term</v>
      </c>
      <c r="J1821">
        <f t="shared" si="113"/>
        <v>7565577</v>
      </c>
      <c r="K1821">
        <f t="shared" si="114"/>
        <v>0.1</v>
      </c>
      <c r="L1821">
        <f t="shared" si="115"/>
        <v>756557.70000000007</v>
      </c>
    </row>
    <row r="1822" spans="1:12" x14ac:dyDescent="0.25">
      <c r="A1822">
        <v>2821</v>
      </c>
      <c r="B1822" t="s">
        <v>473</v>
      </c>
      <c r="C1822">
        <v>795659</v>
      </c>
      <c r="D1822">
        <v>7.44</v>
      </c>
      <c r="E1822" s="2">
        <v>44985.55431712963</v>
      </c>
      <c r="F1822" t="s">
        <v>12883</v>
      </c>
      <c r="G1822">
        <v>8881156</v>
      </c>
      <c r="H1822" s="6">
        <v>45015.665729108798</v>
      </c>
      <c r="I1822" t="str">
        <f t="shared" si="112"/>
        <v>Short Term</v>
      </c>
      <c r="J1822">
        <f t="shared" si="113"/>
        <v>8085497</v>
      </c>
      <c r="K1822">
        <f t="shared" si="114"/>
        <v>0.15</v>
      </c>
      <c r="L1822">
        <f t="shared" si="115"/>
        <v>1212824.55</v>
      </c>
    </row>
    <row r="1823" spans="1:12" x14ac:dyDescent="0.25">
      <c r="A1823">
        <v>2822</v>
      </c>
      <c r="B1823" t="s">
        <v>93</v>
      </c>
      <c r="C1823">
        <v>14407</v>
      </c>
      <c r="D1823">
        <v>7.42</v>
      </c>
      <c r="E1823" s="2">
        <v>44245.441990740743</v>
      </c>
      <c r="F1823" t="s">
        <v>12886</v>
      </c>
      <c r="G1823">
        <v>6855853</v>
      </c>
      <c r="H1823" s="6">
        <v>45015.665729108798</v>
      </c>
      <c r="I1823" t="str">
        <f t="shared" si="112"/>
        <v>Long Term</v>
      </c>
      <c r="J1823">
        <f t="shared" si="113"/>
        <v>6841446</v>
      </c>
      <c r="K1823">
        <f t="shared" si="114"/>
        <v>0.1</v>
      </c>
      <c r="L1823">
        <f t="shared" si="115"/>
        <v>684144.60000000009</v>
      </c>
    </row>
    <row r="1824" spans="1:12" x14ac:dyDescent="0.25">
      <c r="A1824">
        <v>2823</v>
      </c>
      <c r="B1824" t="s">
        <v>1077</v>
      </c>
      <c r="C1824">
        <v>67517</v>
      </c>
      <c r="D1824">
        <v>6.86</v>
      </c>
      <c r="E1824" s="2">
        <v>44397.365682870368</v>
      </c>
      <c r="F1824" t="s">
        <v>12883</v>
      </c>
      <c r="G1824">
        <v>8560462</v>
      </c>
      <c r="H1824" s="6">
        <v>45015.665729108798</v>
      </c>
      <c r="I1824" t="str">
        <f t="shared" si="112"/>
        <v>Long Term</v>
      </c>
      <c r="J1824">
        <f t="shared" si="113"/>
        <v>8492945</v>
      </c>
      <c r="K1824">
        <f t="shared" si="114"/>
        <v>0.1</v>
      </c>
      <c r="L1824">
        <f t="shared" si="115"/>
        <v>849294.5</v>
      </c>
    </row>
    <row r="1825" spans="1:12" x14ac:dyDescent="0.25">
      <c r="A1825">
        <v>2824</v>
      </c>
      <c r="B1825" t="s">
        <v>775</v>
      </c>
      <c r="C1825">
        <v>590978</v>
      </c>
      <c r="D1825">
        <v>8.17</v>
      </c>
      <c r="E1825" s="2">
        <v>43509.248842592591</v>
      </c>
      <c r="F1825" t="s">
        <v>12883</v>
      </c>
      <c r="G1825">
        <v>1516320</v>
      </c>
      <c r="H1825" s="6">
        <v>45015.665729108798</v>
      </c>
      <c r="I1825" t="str">
        <f t="shared" si="112"/>
        <v>Long Term</v>
      </c>
      <c r="J1825">
        <f t="shared" si="113"/>
        <v>925342</v>
      </c>
      <c r="K1825">
        <f t="shared" si="114"/>
        <v>0.1</v>
      </c>
      <c r="L1825">
        <f t="shared" si="115"/>
        <v>92534.200000000012</v>
      </c>
    </row>
    <row r="1826" spans="1:12" x14ac:dyDescent="0.25">
      <c r="A1826">
        <v>2825</v>
      </c>
      <c r="B1826" t="s">
        <v>186</v>
      </c>
      <c r="C1826">
        <v>11179</v>
      </c>
      <c r="D1826">
        <v>6.63</v>
      </c>
      <c r="E1826" s="2">
        <v>44346.911087962973</v>
      </c>
      <c r="F1826" t="s">
        <v>12887</v>
      </c>
      <c r="G1826">
        <v>5184259</v>
      </c>
      <c r="H1826" s="6">
        <v>45015.665729108798</v>
      </c>
      <c r="I1826" t="str">
        <f t="shared" si="112"/>
        <v>Long Term</v>
      </c>
      <c r="J1826">
        <f t="shared" si="113"/>
        <v>5173080</v>
      </c>
      <c r="K1826">
        <f t="shared" si="114"/>
        <v>0.1</v>
      </c>
      <c r="L1826">
        <f t="shared" si="115"/>
        <v>517308</v>
      </c>
    </row>
    <row r="1827" spans="1:12" x14ac:dyDescent="0.25">
      <c r="A1827">
        <v>2826</v>
      </c>
      <c r="B1827" t="s">
        <v>770</v>
      </c>
      <c r="C1827">
        <v>241610</v>
      </c>
      <c r="D1827">
        <v>6.37</v>
      </c>
      <c r="E1827" s="2">
        <v>43775.420787037037</v>
      </c>
      <c r="F1827" t="s">
        <v>12887</v>
      </c>
      <c r="G1827">
        <v>794474</v>
      </c>
      <c r="H1827" s="6">
        <v>45015.665729108798</v>
      </c>
      <c r="I1827" t="str">
        <f t="shared" si="112"/>
        <v>Long Term</v>
      </c>
      <c r="J1827">
        <f t="shared" si="113"/>
        <v>552864</v>
      </c>
      <c r="K1827">
        <f t="shared" si="114"/>
        <v>0.1</v>
      </c>
      <c r="L1827">
        <f t="shared" si="115"/>
        <v>55286.400000000001</v>
      </c>
    </row>
    <row r="1828" spans="1:12" x14ac:dyDescent="0.25">
      <c r="A1828">
        <v>2827</v>
      </c>
      <c r="B1828" t="s">
        <v>1274</v>
      </c>
      <c r="C1828">
        <v>367227</v>
      </c>
      <c r="D1828">
        <v>5.98</v>
      </c>
      <c r="E1828" s="2">
        <v>43689.681435185194</v>
      </c>
      <c r="F1828" t="s">
        <v>12884</v>
      </c>
      <c r="G1828">
        <v>1301978</v>
      </c>
      <c r="H1828" s="6">
        <v>45015.665729108798</v>
      </c>
      <c r="I1828" t="str">
        <f t="shared" si="112"/>
        <v>Long Term</v>
      </c>
      <c r="J1828">
        <f t="shared" si="113"/>
        <v>934751</v>
      </c>
      <c r="K1828">
        <f t="shared" si="114"/>
        <v>0.1</v>
      </c>
      <c r="L1828">
        <f t="shared" si="115"/>
        <v>93475.1</v>
      </c>
    </row>
    <row r="1829" spans="1:12" x14ac:dyDescent="0.25">
      <c r="A1829">
        <v>2828</v>
      </c>
      <c r="B1829" t="s">
        <v>1319</v>
      </c>
      <c r="C1829">
        <v>296168</v>
      </c>
      <c r="D1829">
        <v>5.33</v>
      </c>
      <c r="E1829" s="2">
        <v>44179.264050925929</v>
      </c>
      <c r="F1829" t="s">
        <v>12888</v>
      </c>
      <c r="G1829">
        <v>7507101</v>
      </c>
      <c r="H1829" s="6">
        <v>45015.665729108798</v>
      </c>
      <c r="I1829" t="str">
        <f t="shared" si="112"/>
        <v>Long Term</v>
      </c>
      <c r="J1829">
        <f t="shared" si="113"/>
        <v>7210933</v>
      </c>
      <c r="K1829">
        <f t="shared" si="114"/>
        <v>0.1</v>
      </c>
      <c r="L1829">
        <f t="shared" si="115"/>
        <v>721093.3</v>
      </c>
    </row>
    <row r="1830" spans="1:12" x14ac:dyDescent="0.25">
      <c r="A1830">
        <v>2829</v>
      </c>
      <c r="B1830" t="s">
        <v>165</v>
      </c>
      <c r="C1830">
        <v>185965</v>
      </c>
      <c r="D1830">
        <v>6.47</v>
      </c>
      <c r="E1830" s="2">
        <v>43702.914293981477</v>
      </c>
      <c r="F1830" t="s">
        <v>12886</v>
      </c>
      <c r="G1830">
        <v>3072513</v>
      </c>
      <c r="H1830" s="6">
        <v>45015.665729108798</v>
      </c>
      <c r="I1830" t="str">
        <f t="shared" si="112"/>
        <v>Long Term</v>
      </c>
      <c r="J1830">
        <f t="shared" si="113"/>
        <v>2886548</v>
      </c>
      <c r="K1830">
        <f t="shared" si="114"/>
        <v>0.1</v>
      </c>
      <c r="L1830">
        <f t="shared" si="115"/>
        <v>288654.8</v>
      </c>
    </row>
    <row r="1831" spans="1:12" x14ac:dyDescent="0.25">
      <c r="A1831">
        <v>2830</v>
      </c>
      <c r="B1831" t="s">
        <v>1607</v>
      </c>
      <c r="C1831">
        <v>833164</v>
      </c>
      <c r="D1831">
        <v>5.0999999999999996</v>
      </c>
      <c r="E1831" s="2">
        <v>44908.585902777777</v>
      </c>
      <c r="F1831" t="s">
        <v>12887</v>
      </c>
      <c r="G1831">
        <v>9581139</v>
      </c>
      <c r="H1831" s="6">
        <v>45015.665729108798</v>
      </c>
      <c r="I1831" t="str">
        <f t="shared" si="112"/>
        <v>Short Term</v>
      </c>
      <c r="J1831">
        <f t="shared" si="113"/>
        <v>8747975</v>
      </c>
      <c r="K1831">
        <f t="shared" si="114"/>
        <v>0.15</v>
      </c>
      <c r="L1831">
        <f t="shared" si="115"/>
        <v>1312196.25</v>
      </c>
    </row>
    <row r="1832" spans="1:12" x14ac:dyDescent="0.25">
      <c r="A1832">
        <v>2831</v>
      </c>
      <c r="B1832" t="s">
        <v>602</v>
      </c>
      <c r="C1832">
        <v>546206</v>
      </c>
      <c r="D1832">
        <v>8.4</v>
      </c>
      <c r="E1832" s="2">
        <v>44664.432199074072</v>
      </c>
      <c r="F1832" t="s">
        <v>12883</v>
      </c>
      <c r="G1832">
        <v>7061096</v>
      </c>
      <c r="H1832" s="6">
        <v>45015.665729108798</v>
      </c>
      <c r="I1832" t="str">
        <f t="shared" si="112"/>
        <v>Short Term</v>
      </c>
      <c r="J1832">
        <f t="shared" si="113"/>
        <v>6514890</v>
      </c>
      <c r="K1832">
        <f t="shared" si="114"/>
        <v>0.15</v>
      </c>
      <c r="L1832">
        <f t="shared" si="115"/>
        <v>977233.5</v>
      </c>
    </row>
    <row r="1833" spans="1:12" x14ac:dyDescent="0.25">
      <c r="A1833">
        <v>2832</v>
      </c>
      <c r="B1833" t="s">
        <v>1769</v>
      </c>
      <c r="C1833">
        <v>859425</v>
      </c>
      <c r="D1833">
        <v>8.8000000000000007</v>
      </c>
      <c r="E1833" s="2">
        <v>44658.193611111114</v>
      </c>
      <c r="F1833" t="s">
        <v>12885</v>
      </c>
      <c r="G1833">
        <v>977825</v>
      </c>
      <c r="H1833" s="6">
        <v>45015.665729108798</v>
      </c>
      <c r="I1833" t="str">
        <f t="shared" si="112"/>
        <v>Short Term</v>
      </c>
      <c r="J1833">
        <f t="shared" si="113"/>
        <v>118400</v>
      </c>
      <c r="K1833">
        <f t="shared" si="114"/>
        <v>0.15</v>
      </c>
      <c r="L1833">
        <f t="shared" si="115"/>
        <v>17760</v>
      </c>
    </row>
    <row r="1834" spans="1:12" x14ac:dyDescent="0.25">
      <c r="A1834">
        <v>2833</v>
      </c>
      <c r="B1834" t="s">
        <v>701</v>
      </c>
      <c r="C1834">
        <v>454198</v>
      </c>
      <c r="D1834">
        <v>6.59</v>
      </c>
      <c r="E1834" s="2">
        <v>44756.122430555559</v>
      </c>
      <c r="F1834" t="s">
        <v>12886</v>
      </c>
      <c r="G1834">
        <v>8840932</v>
      </c>
      <c r="H1834" s="6">
        <v>45015.665729108798</v>
      </c>
      <c r="I1834" t="str">
        <f t="shared" si="112"/>
        <v>Short Term</v>
      </c>
      <c r="J1834">
        <f t="shared" si="113"/>
        <v>8386734</v>
      </c>
      <c r="K1834">
        <f t="shared" si="114"/>
        <v>0.15</v>
      </c>
      <c r="L1834">
        <f t="shared" si="115"/>
        <v>1258010.0999999999</v>
      </c>
    </row>
    <row r="1835" spans="1:12" x14ac:dyDescent="0.25">
      <c r="A1835">
        <v>2834</v>
      </c>
      <c r="B1835" t="s">
        <v>368</v>
      </c>
      <c r="C1835">
        <v>834168</v>
      </c>
      <c r="D1835">
        <v>6.81</v>
      </c>
      <c r="E1835" s="2">
        <v>43823.973506944443</v>
      </c>
      <c r="F1835" t="s">
        <v>12884</v>
      </c>
      <c r="G1835">
        <v>9201248</v>
      </c>
      <c r="H1835" s="6">
        <v>45015.665729108798</v>
      </c>
      <c r="I1835" t="str">
        <f t="shared" si="112"/>
        <v>Long Term</v>
      </c>
      <c r="J1835">
        <f t="shared" si="113"/>
        <v>8367080</v>
      </c>
      <c r="K1835">
        <f t="shared" si="114"/>
        <v>0.1</v>
      </c>
      <c r="L1835">
        <f t="shared" si="115"/>
        <v>836708</v>
      </c>
    </row>
    <row r="1836" spans="1:12" x14ac:dyDescent="0.25">
      <c r="A1836">
        <v>2835</v>
      </c>
      <c r="B1836" t="s">
        <v>1007</v>
      </c>
      <c r="C1836">
        <v>537268</v>
      </c>
      <c r="D1836">
        <v>8.77</v>
      </c>
      <c r="E1836" s="2">
        <v>44781.138553240737</v>
      </c>
      <c r="F1836" t="s">
        <v>12886</v>
      </c>
      <c r="G1836">
        <v>6227933</v>
      </c>
      <c r="H1836" s="6">
        <v>45015.665729108798</v>
      </c>
      <c r="I1836" t="str">
        <f t="shared" si="112"/>
        <v>Short Term</v>
      </c>
      <c r="J1836">
        <f t="shared" si="113"/>
        <v>5690665</v>
      </c>
      <c r="K1836">
        <f t="shared" si="114"/>
        <v>0.15</v>
      </c>
      <c r="L1836">
        <f t="shared" si="115"/>
        <v>853599.75</v>
      </c>
    </row>
    <row r="1837" spans="1:12" x14ac:dyDescent="0.25">
      <c r="A1837">
        <v>2836</v>
      </c>
      <c r="B1837" t="s">
        <v>519</v>
      </c>
      <c r="C1837">
        <v>685429</v>
      </c>
      <c r="D1837">
        <v>5.31</v>
      </c>
      <c r="E1837" s="2">
        <v>43910.555185185192</v>
      </c>
      <c r="F1837" t="s">
        <v>12888</v>
      </c>
      <c r="G1837">
        <v>1562833</v>
      </c>
      <c r="H1837" s="6">
        <v>45015.665729108798</v>
      </c>
      <c r="I1837" t="str">
        <f t="shared" si="112"/>
        <v>Long Term</v>
      </c>
      <c r="J1837">
        <f t="shared" si="113"/>
        <v>877404</v>
      </c>
      <c r="K1837">
        <f t="shared" si="114"/>
        <v>0.1</v>
      </c>
      <c r="L1837">
        <f t="shared" si="115"/>
        <v>87740.400000000009</v>
      </c>
    </row>
    <row r="1838" spans="1:12" x14ac:dyDescent="0.25">
      <c r="A1838">
        <v>2837</v>
      </c>
      <c r="B1838" t="s">
        <v>708</v>
      </c>
      <c r="C1838">
        <v>968959</v>
      </c>
      <c r="D1838">
        <v>8.5500000000000007</v>
      </c>
      <c r="E1838" s="2">
        <v>44403.945729166669</v>
      </c>
      <c r="F1838" t="s">
        <v>12883</v>
      </c>
      <c r="G1838">
        <v>9403476</v>
      </c>
      <c r="H1838" s="6">
        <v>45015.665729108798</v>
      </c>
      <c r="I1838" t="str">
        <f t="shared" si="112"/>
        <v>Long Term</v>
      </c>
      <c r="J1838">
        <f t="shared" si="113"/>
        <v>8434517</v>
      </c>
      <c r="K1838">
        <f t="shared" si="114"/>
        <v>0.1</v>
      </c>
      <c r="L1838">
        <f t="shared" si="115"/>
        <v>843451.70000000007</v>
      </c>
    </row>
    <row r="1839" spans="1:12" x14ac:dyDescent="0.25">
      <c r="A1839">
        <v>2838</v>
      </c>
      <c r="B1839" t="s">
        <v>1342</v>
      </c>
      <c r="C1839">
        <v>480062</v>
      </c>
      <c r="D1839">
        <v>5.26</v>
      </c>
      <c r="E1839" s="2">
        <v>44082.334988425922</v>
      </c>
      <c r="F1839" t="s">
        <v>12885</v>
      </c>
      <c r="G1839">
        <v>3406544</v>
      </c>
      <c r="H1839" s="6">
        <v>45015.665729108798</v>
      </c>
      <c r="I1839" t="str">
        <f t="shared" si="112"/>
        <v>Long Term</v>
      </c>
      <c r="J1839">
        <f t="shared" si="113"/>
        <v>2926482</v>
      </c>
      <c r="K1839">
        <f t="shared" si="114"/>
        <v>0.1</v>
      </c>
      <c r="L1839">
        <f t="shared" si="115"/>
        <v>292648.2</v>
      </c>
    </row>
    <row r="1840" spans="1:12" x14ac:dyDescent="0.25">
      <c r="A1840">
        <v>2839</v>
      </c>
      <c r="B1840" t="s">
        <v>733</v>
      </c>
      <c r="C1840">
        <v>999443</v>
      </c>
      <c r="D1840">
        <v>7.41</v>
      </c>
      <c r="E1840" s="2">
        <v>44733.98777777778</v>
      </c>
      <c r="F1840" t="s">
        <v>12886</v>
      </c>
      <c r="G1840">
        <v>7884793</v>
      </c>
      <c r="H1840" s="6">
        <v>45015.665729108798</v>
      </c>
      <c r="I1840" t="str">
        <f t="shared" si="112"/>
        <v>Short Term</v>
      </c>
      <c r="J1840">
        <f t="shared" si="113"/>
        <v>6885350</v>
      </c>
      <c r="K1840">
        <f t="shared" si="114"/>
        <v>0.15</v>
      </c>
      <c r="L1840">
        <f t="shared" si="115"/>
        <v>1032802.5</v>
      </c>
    </row>
    <row r="1841" spans="1:12" x14ac:dyDescent="0.25">
      <c r="A1841">
        <v>2840</v>
      </c>
      <c r="B1841" t="s">
        <v>714</v>
      </c>
      <c r="C1841">
        <v>704774</v>
      </c>
      <c r="D1841">
        <v>7.74</v>
      </c>
      <c r="E1841" s="2">
        <v>44315.024502314824</v>
      </c>
      <c r="F1841" t="s">
        <v>12888</v>
      </c>
      <c r="G1841">
        <v>2246120</v>
      </c>
      <c r="H1841" s="6">
        <v>45015.665729108798</v>
      </c>
      <c r="I1841" t="str">
        <f t="shared" si="112"/>
        <v>Long Term</v>
      </c>
      <c r="J1841">
        <f t="shared" si="113"/>
        <v>1541346</v>
      </c>
      <c r="K1841">
        <f t="shared" si="114"/>
        <v>0.1</v>
      </c>
      <c r="L1841">
        <f t="shared" si="115"/>
        <v>154134.6</v>
      </c>
    </row>
    <row r="1842" spans="1:12" x14ac:dyDescent="0.25">
      <c r="A1842">
        <v>2841</v>
      </c>
      <c r="B1842" t="s">
        <v>140</v>
      </c>
      <c r="C1842">
        <v>750649</v>
      </c>
      <c r="D1842">
        <v>6.5</v>
      </c>
      <c r="E1842" s="2">
        <v>44536.545254629629</v>
      </c>
      <c r="F1842" t="s">
        <v>12887</v>
      </c>
      <c r="G1842">
        <v>1078158</v>
      </c>
      <c r="H1842" s="6">
        <v>45015.665729108798</v>
      </c>
      <c r="I1842" t="str">
        <f t="shared" si="112"/>
        <v>Long Term</v>
      </c>
      <c r="J1842">
        <f t="shared" si="113"/>
        <v>327509</v>
      </c>
      <c r="K1842">
        <f t="shared" si="114"/>
        <v>0.1</v>
      </c>
      <c r="L1842">
        <f t="shared" si="115"/>
        <v>32750.9</v>
      </c>
    </row>
    <row r="1843" spans="1:12" x14ac:dyDescent="0.25">
      <c r="A1843">
        <v>2842</v>
      </c>
      <c r="B1843" t="s">
        <v>624</v>
      </c>
      <c r="C1843">
        <v>489478</v>
      </c>
      <c r="D1843">
        <v>6.69</v>
      </c>
      <c r="E1843" s="2">
        <v>43462.52238425926</v>
      </c>
      <c r="F1843" t="s">
        <v>12885</v>
      </c>
      <c r="G1843">
        <v>1710692</v>
      </c>
      <c r="H1843" s="6">
        <v>45015.665729108798</v>
      </c>
      <c r="I1843" t="str">
        <f t="shared" si="112"/>
        <v>Long Term</v>
      </c>
      <c r="J1843">
        <f t="shared" si="113"/>
        <v>1221214</v>
      </c>
      <c r="K1843">
        <f t="shared" si="114"/>
        <v>0.1</v>
      </c>
      <c r="L1843">
        <f t="shared" si="115"/>
        <v>122121.40000000001</v>
      </c>
    </row>
    <row r="1844" spans="1:12" x14ac:dyDescent="0.25">
      <c r="A1844">
        <v>2843</v>
      </c>
      <c r="B1844" t="s">
        <v>1347</v>
      </c>
      <c r="C1844">
        <v>414111</v>
      </c>
      <c r="D1844">
        <v>7.12</v>
      </c>
      <c r="E1844" s="2">
        <v>44358.556435185194</v>
      </c>
      <c r="F1844" t="s">
        <v>12886</v>
      </c>
      <c r="G1844">
        <v>7464702</v>
      </c>
      <c r="H1844" s="6">
        <v>45015.665729108798</v>
      </c>
      <c r="I1844" t="str">
        <f t="shared" si="112"/>
        <v>Long Term</v>
      </c>
      <c r="J1844">
        <f t="shared" si="113"/>
        <v>7050591</v>
      </c>
      <c r="K1844">
        <f t="shared" si="114"/>
        <v>0.1</v>
      </c>
      <c r="L1844">
        <f t="shared" si="115"/>
        <v>705059.10000000009</v>
      </c>
    </row>
    <row r="1845" spans="1:12" x14ac:dyDescent="0.25">
      <c r="A1845">
        <v>2844</v>
      </c>
      <c r="B1845" t="s">
        <v>456</v>
      </c>
      <c r="C1845">
        <v>120421</v>
      </c>
      <c r="D1845">
        <v>6.37</v>
      </c>
      <c r="E1845" s="2">
        <v>44058.417291666658</v>
      </c>
      <c r="F1845" t="s">
        <v>12887</v>
      </c>
      <c r="G1845">
        <v>4870152</v>
      </c>
      <c r="H1845" s="6">
        <v>45015.665729108798</v>
      </c>
      <c r="I1845" t="str">
        <f t="shared" si="112"/>
        <v>Long Term</v>
      </c>
      <c r="J1845">
        <f t="shared" si="113"/>
        <v>4749731</v>
      </c>
      <c r="K1845">
        <f t="shared" si="114"/>
        <v>0.1</v>
      </c>
      <c r="L1845">
        <f t="shared" si="115"/>
        <v>474973.10000000003</v>
      </c>
    </row>
    <row r="1846" spans="1:12" x14ac:dyDescent="0.25">
      <c r="A1846">
        <v>2845</v>
      </c>
      <c r="B1846" t="s">
        <v>367</v>
      </c>
      <c r="C1846">
        <v>472923</v>
      </c>
      <c r="D1846">
        <v>8.15</v>
      </c>
      <c r="E1846" s="2">
        <v>43842.121423611112</v>
      </c>
      <c r="F1846" t="s">
        <v>12886</v>
      </c>
      <c r="G1846">
        <v>3351732</v>
      </c>
      <c r="H1846" s="6">
        <v>45015.665729108798</v>
      </c>
      <c r="I1846" t="str">
        <f t="shared" si="112"/>
        <v>Long Term</v>
      </c>
      <c r="J1846">
        <f t="shared" si="113"/>
        <v>2878809</v>
      </c>
      <c r="K1846">
        <f t="shared" si="114"/>
        <v>0.1</v>
      </c>
      <c r="L1846">
        <f t="shared" si="115"/>
        <v>287880.90000000002</v>
      </c>
    </row>
    <row r="1847" spans="1:12" x14ac:dyDescent="0.25">
      <c r="A1847">
        <v>2846</v>
      </c>
      <c r="B1847" t="s">
        <v>1238</v>
      </c>
      <c r="C1847">
        <v>874964</v>
      </c>
      <c r="D1847">
        <v>5.3</v>
      </c>
      <c r="E1847" s="2">
        <v>43834.208726851852</v>
      </c>
      <c r="F1847" t="s">
        <v>12885</v>
      </c>
      <c r="G1847">
        <v>5569156</v>
      </c>
      <c r="H1847" s="6">
        <v>45015.665729108798</v>
      </c>
      <c r="I1847" t="str">
        <f t="shared" si="112"/>
        <v>Long Term</v>
      </c>
      <c r="J1847">
        <f t="shared" si="113"/>
        <v>4694192</v>
      </c>
      <c r="K1847">
        <f t="shared" si="114"/>
        <v>0.1</v>
      </c>
      <c r="L1847">
        <f t="shared" si="115"/>
        <v>469419.2</v>
      </c>
    </row>
    <row r="1848" spans="1:12" x14ac:dyDescent="0.25">
      <c r="A1848">
        <v>2847</v>
      </c>
      <c r="B1848" t="s">
        <v>421</v>
      </c>
      <c r="C1848">
        <v>739872</v>
      </c>
      <c r="D1848">
        <v>6.9</v>
      </c>
      <c r="E1848" s="2">
        <v>44793.549004629633</v>
      </c>
      <c r="F1848" t="s">
        <v>12888</v>
      </c>
      <c r="G1848">
        <v>8661460</v>
      </c>
      <c r="H1848" s="6">
        <v>45015.665729108798</v>
      </c>
      <c r="I1848" t="str">
        <f t="shared" si="112"/>
        <v>Short Term</v>
      </c>
      <c r="J1848">
        <f t="shared" si="113"/>
        <v>7921588</v>
      </c>
      <c r="K1848">
        <f t="shared" si="114"/>
        <v>0.15</v>
      </c>
      <c r="L1848">
        <f t="shared" si="115"/>
        <v>1188238.2</v>
      </c>
    </row>
    <row r="1849" spans="1:12" x14ac:dyDescent="0.25">
      <c r="A1849">
        <v>2848</v>
      </c>
      <c r="B1849" t="s">
        <v>1262</v>
      </c>
      <c r="C1849">
        <v>859917</v>
      </c>
      <c r="D1849">
        <v>7.67</v>
      </c>
      <c r="E1849" s="2">
        <v>44810.663877314822</v>
      </c>
      <c r="F1849" t="s">
        <v>12884</v>
      </c>
      <c r="G1849">
        <v>9016266</v>
      </c>
      <c r="H1849" s="6">
        <v>45015.665729108798</v>
      </c>
      <c r="I1849" t="str">
        <f t="shared" si="112"/>
        <v>Short Term</v>
      </c>
      <c r="J1849">
        <f t="shared" si="113"/>
        <v>8156349</v>
      </c>
      <c r="K1849">
        <f t="shared" si="114"/>
        <v>0.15</v>
      </c>
      <c r="L1849">
        <f t="shared" si="115"/>
        <v>1223452.3499999999</v>
      </c>
    </row>
    <row r="1850" spans="1:12" x14ac:dyDescent="0.25">
      <c r="A1850">
        <v>2849</v>
      </c>
      <c r="B1850" t="s">
        <v>449</v>
      </c>
      <c r="C1850">
        <v>733367</v>
      </c>
      <c r="D1850">
        <v>5.74</v>
      </c>
      <c r="E1850" s="2">
        <v>44172.389363425929</v>
      </c>
      <c r="F1850" t="s">
        <v>12884</v>
      </c>
      <c r="G1850">
        <v>2437231</v>
      </c>
      <c r="H1850" s="6">
        <v>45015.665729108798</v>
      </c>
      <c r="I1850" t="str">
        <f t="shared" si="112"/>
        <v>Long Term</v>
      </c>
      <c r="J1850">
        <f t="shared" si="113"/>
        <v>1703864</v>
      </c>
      <c r="K1850">
        <f t="shared" si="114"/>
        <v>0.1</v>
      </c>
      <c r="L1850">
        <f t="shared" si="115"/>
        <v>170386.40000000002</v>
      </c>
    </row>
    <row r="1851" spans="1:12" x14ac:dyDescent="0.25">
      <c r="A1851">
        <v>2850</v>
      </c>
      <c r="B1851" t="s">
        <v>713</v>
      </c>
      <c r="C1851">
        <v>350007</v>
      </c>
      <c r="D1851">
        <v>5.13</v>
      </c>
      <c r="E1851" s="2">
        <v>44619.894328703696</v>
      </c>
      <c r="F1851" t="s">
        <v>12883</v>
      </c>
      <c r="G1851">
        <v>350017</v>
      </c>
      <c r="H1851" s="6">
        <v>45015.665729108798</v>
      </c>
      <c r="I1851" t="str">
        <f t="shared" si="112"/>
        <v>Long Term</v>
      </c>
      <c r="J1851">
        <f t="shared" si="113"/>
        <v>10</v>
      </c>
      <c r="K1851">
        <f t="shared" si="114"/>
        <v>0</v>
      </c>
      <c r="L1851">
        <f t="shared" si="115"/>
        <v>0</v>
      </c>
    </row>
    <row r="1852" spans="1:12" x14ac:dyDescent="0.25">
      <c r="A1852">
        <v>2851</v>
      </c>
      <c r="B1852" t="s">
        <v>1781</v>
      </c>
      <c r="C1852">
        <v>925829</v>
      </c>
      <c r="D1852">
        <v>5.16</v>
      </c>
      <c r="E1852" s="2">
        <v>43432.533483796287</v>
      </c>
      <c r="F1852" t="s">
        <v>12884</v>
      </c>
      <c r="G1852">
        <v>1265659</v>
      </c>
      <c r="H1852" s="6">
        <v>45015.665729108798</v>
      </c>
      <c r="I1852" t="str">
        <f t="shared" si="112"/>
        <v>Long Term</v>
      </c>
      <c r="J1852">
        <f t="shared" si="113"/>
        <v>339830</v>
      </c>
      <c r="K1852">
        <f t="shared" si="114"/>
        <v>0.1</v>
      </c>
      <c r="L1852">
        <f t="shared" si="115"/>
        <v>33983</v>
      </c>
    </row>
    <row r="1853" spans="1:12" x14ac:dyDescent="0.25">
      <c r="A1853">
        <v>2852</v>
      </c>
      <c r="B1853" t="s">
        <v>254</v>
      </c>
      <c r="C1853">
        <v>394746</v>
      </c>
      <c r="D1853">
        <v>8.9700000000000006</v>
      </c>
      <c r="E1853" s="2">
        <v>44897.936574074083</v>
      </c>
      <c r="F1853" t="s">
        <v>12885</v>
      </c>
      <c r="G1853">
        <v>7686020</v>
      </c>
      <c r="H1853" s="6">
        <v>45015.665729108798</v>
      </c>
      <c r="I1853" t="str">
        <f t="shared" si="112"/>
        <v>Short Term</v>
      </c>
      <c r="J1853">
        <f t="shared" si="113"/>
        <v>7291274</v>
      </c>
      <c r="K1853">
        <f t="shared" si="114"/>
        <v>0.15</v>
      </c>
      <c r="L1853">
        <f t="shared" si="115"/>
        <v>1093691.0999999999</v>
      </c>
    </row>
    <row r="1854" spans="1:12" x14ac:dyDescent="0.25">
      <c r="A1854">
        <v>2853</v>
      </c>
      <c r="B1854" t="s">
        <v>791</v>
      </c>
      <c r="C1854">
        <v>174664</v>
      </c>
      <c r="D1854">
        <v>6.75</v>
      </c>
      <c r="E1854" s="2">
        <v>44368.137812499997</v>
      </c>
      <c r="F1854" t="s">
        <v>12887</v>
      </c>
      <c r="G1854">
        <v>884397</v>
      </c>
      <c r="H1854" s="6">
        <v>45015.665729108798</v>
      </c>
      <c r="I1854" t="str">
        <f t="shared" si="112"/>
        <v>Long Term</v>
      </c>
      <c r="J1854">
        <f t="shared" si="113"/>
        <v>709733</v>
      </c>
      <c r="K1854">
        <f t="shared" si="114"/>
        <v>0.1</v>
      </c>
      <c r="L1854">
        <f t="shared" si="115"/>
        <v>70973.3</v>
      </c>
    </row>
    <row r="1855" spans="1:12" x14ac:dyDescent="0.25">
      <c r="A1855">
        <v>2854</v>
      </c>
      <c r="B1855" t="s">
        <v>533</v>
      </c>
      <c r="C1855">
        <v>656649</v>
      </c>
      <c r="D1855">
        <v>6.66</v>
      </c>
      <c r="E1855" s="2">
        <v>44424.60665509259</v>
      </c>
      <c r="F1855" t="s">
        <v>12888</v>
      </c>
      <c r="G1855">
        <v>7852449</v>
      </c>
      <c r="H1855" s="6">
        <v>45015.665729108798</v>
      </c>
      <c r="I1855" t="str">
        <f t="shared" si="112"/>
        <v>Long Term</v>
      </c>
      <c r="J1855">
        <f t="shared" si="113"/>
        <v>7195800</v>
      </c>
      <c r="K1855">
        <f t="shared" si="114"/>
        <v>0.1</v>
      </c>
      <c r="L1855">
        <f t="shared" si="115"/>
        <v>719580</v>
      </c>
    </row>
    <row r="1856" spans="1:12" x14ac:dyDescent="0.25">
      <c r="A1856">
        <v>2855</v>
      </c>
      <c r="B1856" t="s">
        <v>181</v>
      </c>
      <c r="C1856">
        <v>35012</v>
      </c>
      <c r="D1856">
        <v>8.11</v>
      </c>
      <c r="E1856" s="2">
        <v>43645.065578703703</v>
      </c>
      <c r="F1856" t="s">
        <v>12887</v>
      </c>
      <c r="G1856">
        <v>2617189</v>
      </c>
      <c r="H1856" s="6">
        <v>45015.665729108798</v>
      </c>
      <c r="I1856" t="str">
        <f t="shared" si="112"/>
        <v>Long Term</v>
      </c>
      <c r="J1856">
        <f t="shared" si="113"/>
        <v>2582177</v>
      </c>
      <c r="K1856">
        <f t="shared" si="114"/>
        <v>0.1</v>
      </c>
      <c r="L1856">
        <f t="shared" si="115"/>
        <v>258217.7</v>
      </c>
    </row>
    <row r="1857" spans="1:12" x14ac:dyDescent="0.25">
      <c r="A1857">
        <v>2856</v>
      </c>
      <c r="B1857" t="s">
        <v>759</v>
      </c>
      <c r="C1857">
        <v>936073</v>
      </c>
      <c r="D1857">
        <v>5.27</v>
      </c>
      <c r="E1857" s="2">
        <v>43419.281435185178</v>
      </c>
      <c r="F1857" t="s">
        <v>12886</v>
      </c>
      <c r="G1857">
        <v>6826050</v>
      </c>
      <c r="H1857" s="6">
        <v>45015.665729108798</v>
      </c>
      <c r="I1857" t="str">
        <f t="shared" si="112"/>
        <v>Long Term</v>
      </c>
      <c r="J1857">
        <f t="shared" si="113"/>
        <v>5889977</v>
      </c>
      <c r="K1857">
        <f t="shared" si="114"/>
        <v>0.1</v>
      </c>
      <c r="L1857">
        <f t="shared" si="115"/>
        <v>588997.70000000007</v>
      </c>
    </row>
    <row r="1858" spans="1:12" x14ac:dyDescent="0.25">
      <c r="A1858">
        <v>2857</v>
      </c>
      <c r="B1858" t="s">
        <v>531</v>
      </c>
      <c r="C1858">
        <v>760636</v>
      </c>
      <c r="D1858">
        <v>8.9</v>
      </c>
      <c r="E1858" s="2">
        <v>43424.929108796299</v>
      </c>
      <c r="F1858" t="s">
        <v>12886</v>
      </c>
      <c r="G1858">
        <v>5955664</v>
      </c>
      <c r="H1858" s="6">
        <v>45015.665729108798</v>
      </c>
      <c r="I1858" t="str">
        <f t="shared" si="112"/>
        <v>Long Term</v>
      </c>
      <c r="J1858">
        <f t="shared" si="113"/>
        <v>5195028</v>
      </c>
      <c r="K1858">
        <f t="shared" si="114"/>
        <v>0.1</v>
      </c>
      <c r="L1858">
        <f t="shared" si="115"/>
        <v>519502.80000000005</v>
      </c>
    </row>
    <row r="1859" spans="1:12" x14ac:dyDescent="0.25">
      <c r="A1859">
        <v>2858</v>
      </c>
      <c r="B1859" t="s">
        <v>1165</v>
      </c>
      <c r="C1859">
        <v>448449</v>
      </c>
      <c r="D1859">
        <v>5.59</v>
      </c>
      <c r="E1859" s="2">
        <v>43770.48170138889</v>
      </c>
      <c r="F1859" t="s">
        <v>12888</v>
      </c>
      <c r="G1859">
        <v>3260262</v>
      </c>
      <c r="H1859" s="6">
        <v>45015.665729108798</v>
      </c>
      <c r="I1859" t="str">
        <f t="shared" ref="I1859:I1922" si="116">IF((H1859-E1859)&lt;=365,"Short Term","Long Term")</f>
        <v>Long Term</v>
      </c>
      <c r="J1859">
        <f t="shared" ref="J1859:J1922" si="117">G1859-C1859</f>
        <v>2811813</v>
      </c>
      <c r="K1859">
        <f t="shared" ref="K1859:K1922" si="118">IF(I1859="short Term",15%,IF(I1859="Long Term",IF(J1859&gt;100000,10%,0),0))</f>
        <v>0.1</v>
      </c>
      <c r="L1859">
        <f t="shared" ref="L1859:L1922" si="119">J1859*K1859</f>
        <v>281181.3</v>
      </c>
    </row>
    <row r="1860" spans="1:12" x14ac:dyDescent="0.25">
      <c r="A1860">
        <v>2859</v>
      </c>
      <c r="B1860" t="s">
        <v>80</v>
      </c>
      <c r="C1860">
        <v>673288</v>
      </c>
      <c r="D1860">
        <v>7.48</v>
      </c>
      <c r="E1860" s="2">
        <v>44155.301840277767</v>
      </c>
      <c r="F1860" t="s">
        <v>12884</v>
      </c>
      <c r="G1860">
        <v>2038593</v>
      </c>
      <c r="H1860" s="6">
        <v>45015.665729108798</v>
      </c>
      <c r="I1860" t="str">
        <f t="shared" si="116"/>
        <v>Long Term</v>
      </c>
      <c r="J1860">
        <f t="shared" si="117"/>
        <v>1365305</v>
      </c>
      <c r="K1860">
        <f t="shared" si="118"/>
        <v>0.1</v>
      </c>
      <c r="L1860">
        <f t="shared" si="119"/>
        <v>136530.5</v>
      </c>
    </row>
    <row r="1861" spans="1:12" x14ac:dyDescent="0.25">
      <c r="A1861">
        <v>2860</v>
      </c>
      <c r="B1861" t="s">
        <v>336</v>
      </c>
      <c r="C1861">
        <v>209529</v>
      </c>
      <c r="D1861">
        <v>6.54</v>
      </c>
      <c r="E1861" s="2">
        <v>44275.514201388891</v>
      </c>
      <c r="F1861" t="s">
        <v>12887</v>
      </c>
      <c r="G1861">
        <v>4280286</v>
      </c>
      <c r="H1861" s="6">
        <v>45015.665729108798</v>
      </c>
      <c r="I1861" t="str">
        <f t="shared" si="116"/>
        <v>Long Term</v>
      </c>
      <c r="J1861">
        <f t="shared" si="117"/>
        <v>4070757</v>
      </c>
      <c r="K1861">
        <f t="shared" si="118"/>
        <v>0.1</v>
      </c>
      <c r="L1861">
        <f t="shared" si="119"/>
        <v>407075.7</v>
      </c>
    </row>
    <row r="1862" spans="1:12" x14ac:dyDescent="0.25">
      <c r="A1862">
        <v>2861</v>
      </c>
      <c r="B1862" t="s">
        <v>624</v>
      </c>
      <c r="C1862">
        <v>631890</v>
      </c>
      <c r="D1862">
        <v>6.7</v>
      </c>
      <c r="E1862" s="2">
        <v>44705.013020833343</v>
      </c>
      <c r="F1862" t="s">
        <v>12885</v>
      </c>
      <c r="G1862">
        <v>7962231</v>
      </c>
      <c r="H1862" s="6">
        <v>45015.665729108798</v>
      </c>
      <c r="I1862" t="str">
        <f t="shared" si="116"/>
        <v>Short Term</v>
      </c>
      <c r="J1862">
        <f t="shared" si="117"/>
        <v>7330341</v>
      </c>
      <c r="K1862">
        <f t="shared" si="118"/>
        <v>0.15</v>
      </c>
      <c r="L1862">
        <f t="shared" si="119"/>
        <v>1099551.1499999999</v>
      </c>
    </row>
    <row r="1863" spans="1:12" x14ac:dyDescent="0.25">
      <c r="A1863">
        <v>2862</v>
      </c>
      <c r="B1863" t="s">
        <v>719</v>
      </c>
      <c r="C1863">
        <v>327967</v>
      </c>
      <c r="D1863">
        <v>5.89</v>
      </c>
      <c r="E1863" s="2">
        <v>43596.840358796297</v>
      </c>
      <c r="F1863" t="s">
        <v>12887</v>
      </c>
      <c r="G1863">
        <v>9426086</v>
      </c>
      <c r="H1863" s="6">
        <v>45015.665729108798</v>
      </c>
      <c r="I1863" t="str">
        <f t="shared" si="116"/>
        <v>Long Term</v>
      </c>
      <c r="J1863">
        <f t="shared" si="117"/>
        <v>9098119</v>
      </c>
      <c r="K1863">
        <f t="shared" si="118"/>
        <v>0.1</v>
      </c>
      <c r="L1863">
        <f t="shared" si="119"/>
        <v>909811.9</v>
      </c>
    </row>
    <row r="1864" spans="1:12" x14ac:dyDescent="0.25">
      <c r="A1864">
        <v>2863</v>
      </c>
      <c r="B1864" t="s">
        <v>728</v>
      </c>
      <c r="C1864">
        <v>977365</v>
      </c>
      <c r="D1864">
        <v>8.92</v>
      </c>
      <c r="E1864" s="2">
        <v>44496.033796296288</v>
      </c>
      <c r="F1864" t="s">
        <v>12885</v>
      </c>
      <c r="G1864">
        <v>7109753</v>
      </c>
      <c r="H1864" s="6">
        <v>45015.665729108798</v>
      </c>
      <c r="I1864" t="str">
        <f t="shared" si="116"/>
        <v>Long Term</v>
      </c>
      <c r="J1864">
        <f t="shared" si="117"/>
        <v>6132388</v>
      </c>
      <c r="K1864">
        <f t="shared" si="118"/>
        <v>0.1</v>
      </c>
      <c r="L1864">
        <f t="shared" si="119"/>
        <v>613238.80000000005</v>
      </c>
    </row>
    <row r="1865" spans="1:12" x14ac:dyDescent="0.25">
      <c r="A1865">
        <v>2864</v>
      </c>
      <c r="B1865" t="s">
        <v>2296</v>
      </c>
      <c r="C1865">
        <v>242153</v>
      </c>
      <c r="D1865">
        <v>7.26</v>
      </c>
      <c r="E1865" s="2">
        <v>43624.805173611108</v>
      </c>
      <c r="F1865" t="s">
        <v>12885</v>
      </c>
      <c r="G1865">
        <v>2225692</v>
      </c>
      <c r="H1865" s="6">
        <v>45015.665729108798</v>
      </c>
      <c r="I1865" t="str">
        <f t="shared" si="116"/>
        <v>Long Term</v>
      </c>
      <c r="J1865">
        <f t="shared" si="117"/>
        <v>1983539</v>
      </c>
      <c r="K1865">
        <f t="shared" si="118"/>
        <v>0.1</v>
      </c>
      <c r="L1865">
        <f t="shared" si="119"/>
        <v>198353.90000000002</v>
      </c>
    </row>
    <row r="1866" spans="1:12" x14ac:dyDescent="0.25">
      <c r="A1866">
        <v>2865</v>
      </c>
      <c r="B1866" t="s">
        <v>426</v>
      </c>
      <c r="C1866">
        <v>960894</v>
      </c>
      <c r="D1866">
        <v>8.1999999999999993</v>
      </c>
      <c r="E1866" s="2">
        <v>44512.303865740738</v>
      </c>
      <c r="F1866" t="s">
        <v>12885</v>
      </c>
      <c r="G1866">
        <v>3345261</v>
      </c>
      <c r="H1866" s="6">
        <v>45015.665729108798</v>
      </c>
      <c r="I1866" t="str">
        <f t="shared" si="116"/>
        <v>Long Term</v>
      </c>
      <c r="J1866">
        <f t="shared" si="117"/>
        <v>2384367</v>
      </c>
      <c r="K1866">
        <f t="shared" si="118"/>
        <v>0.1</v>
      </c>
      <c r="L1866">
        <f t="shared" si="119"/>
        <v>238436.7</v>
      </c>
    </row>
    <row r="1867" spans="1:12" x14ac:dyDescent="0.25">
      <c r="A1867">
        <v>2866</v>
      </c>
      <c r="B1867" t="s">
        <v>527</v>
      </c>
      <c r="C1867">
        <v>452759</v>
      </c>
      <c r="D1867">
        <v>8.86</v>
      </c>
      <c r="E1867" s="2">
        <v>43657.982870370368</v>
      </c>
      <c r="F1867" t="s">
        <v>12885</v>
      </c>
      <c r="G1867">
        <v>7919839</v>
      </c>
      <c r="H1867" s="6">
        <v>45015.665729108798</v>
      </c>
      <c r="I1867" t="str">
        <f t="shared" si="116"/>
        <v>Long Term</v>
      </c>
      <c r="J1867">
        <f t="shared" si="117"/>
        <v>7467080</v>
      </c>
      <c r="K1867">
        <f t="shared" si="118"/>
        <v>0.1</v>
      </c>
      <c r="L1867">
        <f t="shared" si="119"/>
        <v>746708</v>
      </c>
    </row>
    <row r="1868" spans="1:12" x14ac:dyDescent="0.25">
      <c r="A1868">
        <v>2867</v>
      </c>
      <c r="B1868" t="s">
        <v>2017</v>
      </c>
      <c r="C1868">
        <v>812171</v>
      </c>
      <c r="D1868">
        <v>7.95</v>
      </c>
      <c r="E1868" s="2">
        <v>43697.362546296303</v>
      </c>
      <c r="F1868" t="s">
        <v>12886</v>
      </c>
      <c r="G1868">
        <v>3750866</v>
      </c>
      <c r="H1868" s="6">
        <v>45015.665729108798</v>
      </c>
      <c r="I1868" t="str">
        <f t="shared" si="116"/>
        <v>Long Term</v>
      </c>
      <c r="J1868">
        <f t="shared" si="117"/>
        <v>2938695</v>
      </c>
      <c r="K1868">
        <f t="shared" si="118"/>
        <v>0.1</v>
      </c>
      <c r="L1868">
        <f t="shared" si="119"/>
        <v>293869.5</v>
      </c>
    </row>
    <row r="1869" spans="1:12" x14ac:dyDescent="0.25">
      <c r="A1869">
        <v>2868</v>
      </c>
      <c r="B1869" t="s">
        <v>1010</v>
      </c>
      <c r="C1869">
        <v>345879</v>
      </c>
      <c r="D1869">
        <v>6.61</v>
      </c>
      <c r="E1869" s="2">
        <v>44981.225127314807</v>
      </c>
      <c r="F1869" t="s">
        <v>12886</v>
      </c>
      <c r="G1869">
        <v>5751917</v>
      </c>
      <c r="H1869" s="6">
        <v>45015.665729108798</v>
      </c>
      <c r="I1869" t="str">
        <f t="shared" si="116"/>
        <v>Short Term</v>
      </c>
      <c r="J1869">
        <f t="shared" si="117"/>
        <v>5406038</v>
      </c>
      <c r="K1869">
        <f t="shared" si="118"/>
        <v>0.15</v>
      </c>
      <c r="L1869">
        <f t="shared" si="119"/>
        <v>810905.7</v>
      </c>
    </row>
    <row r="1870" spans="1:12" x14ac:dyDescent="0.25">
      <c r="A1870">
        <v>2869</v>
      </c>
      <c r="B1870" t="s">
        <v>1328</v>
      </c>
      <c r="C1870">
        <v>334922</v>
      </c>
      <c r="D1870">
        <v>6.41</v>
      </c>
      <c r="E1870" s="2">
        <v>43546.414907407408</v>
      </c>
      <c r="F1870" t="s">
        <v>12888</v>
      </c>
      <c r="G1870">
        <v>3812135</v>
      </c>
      <c r="H1870" s="6">
        <v>45015.665729108798</v>
      </c>
      <c r="I1870" t="str">
        <f t="shared" si="116"/>
        <v>Long Term</v>
      </c>
      <c r="J1870">
        <f t="shared" si="117"/>
        <v>3477213</v>
      </c>
      <c r="K1870">
        <f t="shared" si="118"/>
        <v>0.1</v>
      </c>
      <c r="L1870">
        <f t="shared" si="119"/>
        <v>347721.30000000005</v>
      </c>
    </row>
    <row r="1871" spans="1:12" x14ac:dyDescent="0.25">
      <c r="A1871">
        <v>2870</v>
      </c>
      <c r="B1871" t="s">
        <v>151</v>
      </c>
      <c r="C1871">
        <v>310709</v>
      </c>
      <c r="D1871">
        <v>5.7</v>
      </c>
      <c r="E1871" s="2">
        <v>43491.496296296304</v>
      </c>
      <c r="F1871" t="s">
        <v>12888</v>
      </c>
      <c r="G1871">
        <v>9575176</v>
      </c>
      <c r="H1871" s="6">
        <v>45015.665729108798</v>
      </c>
      <c r="I1871" t="str">
        <f t="shared" si="116"/>
        <v>Long Term</v>
      </c>
      <c r="J1871">
        <f t="shared" si="117"/>
        <v>9264467</v>
      </c>
      <c r="K1871">
        <f t="shared" si="118"/>
        <v>0.1</v>
      </c>
      <c r="L1871">
        <f t="shared" si="119"/>
        <v>926446.70000000007</v>
      </c>
    </row>
    <row r="1872" spans="1:12" x14ac:dyDescent="0.25">
      <c r="A1872">
        <v>2871</v>
      </c>
      <c r="B1872" t="s">
        <v>1341</v>
      </c>
      <c r="C1872">
        <v>439371</v>
      </c>
      <c r="D1872">
        <v>6.33</v>
      </c>
      <c r="E1872" s="2">
        <v>43968.79886574074</v>
      </c>
      <c r="F1872" t="s">
        <v>12884</v>
      </c>
      <c r="G1872">
        <v>466729</v>
      </c>
      <c r="H1872" s="6">
        <v>45015.665729108798</v>
      </c>
      <c r="I1872" t="str">
        <f t="shared" si="116"/>
        <v>Long Term</v>
      </c>
      <c r="J1872">
        <f t="shared" si="117"/>
        <v>27358</v>
      </c>
      <c r="K1872">
        <f t="shared" si="118"/>
        <v>0</v>
      </c>
      <c r="L1872">
        <f t="shared" si="119"/>
        <v>0</v>
      </c>
    </row>
    <row r="1873" spans="1:12" x14ac:dyDescent="0.25">
      <c r="A1873">
        <v>2872</v>
      </c>
      <c r="B1873" t="s">
        <v>455</v>
      </c>
      <c r="C1873">
        <v>228086</v>
      </c>
      <c r="D1873">
        <v>6.84</v>
      </c>
      <c r="E1873" s="2">
        <v>44396.732928240737</v>
      </c>
      <c r="F1873" t="s">
        <v>12888</v>
      </c>
      <c r="G1873">
        <v>8218397</v>
      </c>
      <c r="H1873" s="6">
        <v>45015.665729108798</v>
      </c>
      <c r="I1873" t="str">
        <f t="shared" si="116"/>
        <v>Long Term</v>
      </c>
      <c r="J1873">
        <f t="shared" si="117"/>
        <v>7990311</v>
      </c>
      <c r="K1873">
        <f t="shared" si="118"/>
        <v>0.1</v>
      </c>
      <c r="L1873">
        <f t="shared" si="119"/>
        <v>799031.10000000009</v>
      </c>
    </row>
    <row r="1874" spans="1:12" x14ac:dyDescent="0.25">
      <c r="A1874">
        <v>2873</v>
      </c>
      <c r="B1874" t="s">
        <v>800</v>
      </c>
      <c r="C1874">
        <v>709817</v>
      </c>
      <c r="D1874">
        <v>6.99</v>
      </c>
      <c r="E1874" s="2">
        <v>43789.998692129629</v>
      </c>
      <c r="F1874" t="s">
        <v>12886</v>
      </c>
      <c r="G1874">
        <v>3269666</v>
      </c>
      <c r="H1874" s="6">
        <v>45015.665729108798</v>
      </c>
      <c r="I1874" t="str">
        <f t="shared" si="116"/>
        <v>Long Term</v>
      </c>
      <c r="J1874">
        <f t="shared" si="117"/>
        <v>2559849</v>
      </c>
      <c r="K1874">
        <f t="shared" si="118"/>
        <v>0.1</v>
      </c>
      <c r="L1874">
        <f t="shared" si="119"/>
        <v>255984.90000000002</v>
      </c>
    </row>
    <row r="1875" spans="1:12" x14ac:dyDescent="0.25">
      <c r="A1875">
        <v>2874</v>
      </c>
      <c r="B1875" t="s">
        <v>930</v>
      </c>
      <c r="C1875">
        <v>103081</v>
      </c>
      <c r="D1875">
        <v>7.49</v>
      </c>
      <c r="E1875" s="2">
        <v>43806.065509259257</v>
      </c>
      <c r="F1875" t="s">
        <v>12884</v>
      </c>
      <c r="G1875">
        <v>4908530</v>
      </c>
      <c r="H1875" s="6">
        <v>45015.665729108798</v>
      </c>
      <c r="I1875" t="str">
        <f t="shared" si="116"/>
        <v>Long Term</v>
      </c>
      <c r="J1875">
        <f t="shared" si="117"/>
        <v>4805449</v>
      </c>
      <c r="K1875">
        <f t="shared" si="118"/>
        <v>0.1</v>
      </c>
      <c r="L1875">
        <f t="shared" si="119"/>
        <v>480544.9</v>
      </c>
    </row>
    <row r="1876" spans="1:12" x14ac:dyDescent="0.25">
      <c r="A1876">
        <v>2875</v>
      </c>
      <c r="B1876" t="s">
        <v>476</v>
      </c>
      <c r="C1876">
        <v>837246</v>
      </c>
      <c r="D1876">
        <v>5.2</v>
      </c>
      <c r="E1876" s="2">
        <v>43794.938530092593</v>
      </c>
      <c r="F1876" t="s">
        <v>12884</v>
      </c>
      <c r="G1876">
        <v>1452680</v>
      </c>
      <c r="H1876" s="6">
        <v>45015.665729108798</v>
      </c>
      <c r="I1876" t="str">
        <f t="shared" si="116"/>
        <v>Long Term</v>
      </c>
      <c r="J1876">
        <f t="shared" si="117"/>
        <v>615434</v>
      </c>
      <c r="K1876">
        <f t="shared" si="118"/>
        <v>0.1</v>
      </c>
      <c r="L1876">
        <f t="shared" si="119"/>
        <v>61543.4</v>
      </c>
    </row>
    <row r="1877" spans="1:12" x14ac:dyDescent="0.25">
      <c r="A1877">
        <v>2876</v>
      </c>
      <c r="B1877" t="s">
        <v>868</v>
      </c>
      <c r="C1877">
        <v>932949</v>
      </c>
      <c r="D1877">
        <v>8.77</v>
      </c>
      <c r="E1877" s="2">
        <v>44592.404930555553</v>
      </c>
      <c r="F1877" t="s">
        <v>12887</v>
      </c>
      <c r="G1877">
        <v>8390831</v>
      </c>
      <c r="H1877" s="6">
        <v>45015.665729108798</v>
      </c>
      <c r="I1877" t="str">
        <f t="shared" si="116"/>
        <v>Long Term</v>
      </c>
      <c r="J1877">
        <f t="shared" si="117"/>
        <v>7457882</v>
      </c>
      <c r="K1877">
        <f t="shared" si="118"/>
        <v>0.1</v>
      </c>
      <c r="L1877">
        <f t="shared" si="119"/>
        <v>745788.20000000007</v>
      </c>
    </row>
    <row r="1878" spans="1:12" x14ac:dyDescent="0.25">
      <c r="A1878">
        <v>2877</v>
      </c>
      <c r="B1878" t="s">
        <v>216</v>
      </c>
      <c r="C1878">
        <v>894877</v>
      </c>
      <c r="D1878">
        <v>6.18</v>
      </c>
      <c r="E1878" s="2">
        <v>43770.352939814817</v>
      </c>
      <c r="F1878" t="s">
        <v>12883</v>
      </c>
      <c r="G1878">
        <v>7428163</v>
      </c>
      <c r="H1878" s="6">
        <v>45015.665729108798</v>
      </c>
      <c r="I1878" t="str">
        <f t="shared" si="116"/>
        <v>Long Term</v>
      </c>
      <c r="J1878">
        <f t="shared" si="117"/>
        <v>6533286</v>
      </c>
      <c r="K1878">
        <f t="shared" si="118"/>
        <v>0.1</v>
      </c>
      <c r="L1878">
        <f t="shared" si="119"/>
        <v>653328.60000000009</v>
      </c>
    </row>
    <row r="1879" spans="1:12" x14ac:dyDescent="0.25">
      <c r="A1879">
        <v>2878</v>
      </c>
      <c r="B1879" t="s">
        <v>833</v>
      </c>
      <c r="C1879">
        <v>681875</v>
      </c>
      <c r="D1879">
        <v>7.16</v>
      </c>
      <c r="E1879" s="2">
        <v>44197.984791666669</v>
      </c>
      <c r="F1879" t="s">
        <v>12887</v>
      </c>
      <c r="G1879">
        <v>681910</v>
      </c>
      <c r="H1879" s="6">
        <v>45015.665729108798</v>
      </c>
      <c r="I1879" t="str">
        <f t="shared" si="116"/>
        <v>Long Term</v>
      </c>
      <c r="J1879">
        <f t="shared" si="117"/>
        <v>35</v>
      </c>
      <c r="K1879">
        <f t="shared" si="118"/>
        <v>0</v>
      </c>
      <c r="L1879">
        <f t="shared" si="119"/>
        <v>0</v>
      </c>
    </row>
    <row r="1880" spans="1:12" x14ac:dyDescent="0.25">
      <c r="A1880">
        <v>2879</v>
      </c>
      <c r="B1880" t="s">
        <v>2995</v>
      </c>
      <c r="C1880">
        <v>137096</v>
      </c>
      <c r="D1880">
        <v>8.43</v>
      </c>
      <c r="E1880" s="2">
        <v>44584.875937500001</v>
      </c>
      <c r="F1880" t="s">
        <v>12885</v>
      </c>
      <c r="G1880">
        <v>4127218</v>
      </c>
      <c r="H1880" s="6">
        <v>45015.665729108798</v>
      </c>
      <c r="I1880" t="str">
        <f t="shared" si="116"/>
        <v>Long Term</v>
      </c>
      <c r="J1880">
        <f t="shared" si="117"/>
        <v>3990122</v>
      </c>
      <c r="K1880">
        <f t="shared" si="118"/>
        <v>0.1</v>
      </c>
      <c r="L1880">
        <f t="shared" si="119"/>
        <v>399012.2</v>
      </c>
    </row>
    <row r="1881" spans="1:12" x14ac:dyDescent="0.25">
      <c r="A1881">
        <v>2880</v>
      </c>
      <c r="B1881" t="s">
        <v>85</v>
      </c>
      <c r="C1881">
        <v>317013</v>
      </c>
      <c r="D1881">
        <v>5.7</v>
      </c>
      <c r="E1881" s="2">
        <v>44944.765682870369</v>
      </c>
      <c r="F1881" t="s">
        <v>12885</v>
      </c>
      <c r="G1881">
        <v>4151370</v>
      </c>
      <c r="H1881" s="6">
        <v>45015.665729108798</v>
      </c>
      <c r="I1881" t="str">
        <f t="shared" si="116"/>
        <v>Short Term</v>
      </c>
      <c r="J1881">
        <f t="shared" si="117"/>
        <v>3834357</v>
      </c>
      <c r="K1881">
        <f t="shared" si="118"/>
        <v>0.15</v>
      </c>
      <c r="L1881">
        <f t="shared" si="119"/>
        <v>575153.54999999993</v>
      </c>
    </row>
    <row r="1882" spans="1:12" x14ac:dyDescent="0.25">
      <c r="A1882">
        <v>2881</v>
      </c>
      <c r="B1882" t="s">
        <v>1177</v>
      </c>
      <c r="C1882">
        <v>308424</v>
      </c>
      <c r="D1882">
        <v>8.89</v>
      </c>
      <c r="E1882" s="2">
        <v>44711.23400462963</v>
      </c>
      <c r="F1882" t="s">
        <v>12884</v>
      </c>
      <c r="G1882">
        <v>3726167</v>
      </c>
      <c r="H1882" s="6">
        <v>45015.665729108798</v>
      </c>
      <c r="I1882" t="str">
        <f t="shared" si="116"/>
        <v>Short Term</v>
      </c>
      <c r="J1882">
        <f t="shared" si="117"/>
        <v>3417743</v>
      </c>
      <c r="K1882">
        <f t="shared" si="118"/>
        <v>0.15</v>
      </c>
      <c r="L1882">
        <f t="shared" si="119"/>
        <v>512661.44999999995</v>
      </c>
    </row>
    <row r="1883" spans="1:12" x14ac:dyDescent="0.25">
      <c r="A1883">
        <v>2882</v>
      </c>
      <c r="B1883" t="s">
        <v>734</v>
      </c>
      <c r="C1883">
        <v>731967</v>
      </c>
      <c r="D1883">
        <v>7.85</v>
      </c>
      <c r="E1883" s="2">
        <v>44310.978402777779</v>
      </c>
      <c r="F1883" t="s">
        <v>12883</v>
      </c>
      <c r="G1883">
        <v>3045910</v>
      </c>
      <c r="H1883" s="6">
        <v>45015.665729108798</v>
      </c>
      <c r="I1883" t="str">
        <f t="shared" si="116"/>
        <v>Long Term</v>
      </c>
      <c r="J1883">
        <f t="shared" si="117"/>
        <v>2313943</v>
      </c>
      <c r="K1883">
        <f t="shared" si="118"/>
        <v>0.1</v>
      </c>
      <c r="L1883">
        <f t="shared" si="119"/>
        <v>231394.30000000002</v>
      </c>
    </row>
    <row r="1884" spans="1:12" x14ac:dyDescent="0.25">
      <c r="A1884">
        <v>2883</v>
      </c>
      <c r="B1884" t="s">
        <v>449</v>
      </c>
      <c r="C1884">
        <v>533176</v>
      </c>
      <c r="D1884">
        <v>8.1999999999999993</v>
      </c>
      <c r="E1884" s="2">
        <v>44928.238749999997</v>
      </c>
      <c r="F1884" t="s">
        <v>12887</v>
      </c>
      <c r="G1884">
        <v>5984285</v>
      </c>
      <c r="H1884" s="6">
        <v>45015.665729108798</v>
      </c>
      <c r="I1884" t="str">
        <f t="shared" si="116"/>
        <v>Short Term</v>
      </c>
      <c r="J1884">
        <f t="shared" si="117"/>
        <v>5451109</v>
      </c>
      <c r="K1884">
        <f t="shared" si="118"/>
        <v>0.15</v>
      </c>
      <c r="L1884">
        <f t="shared" si="119"/>
        <v>817666.35</v>
      </c>
    </row>
    <row r="1885" spans="1:12" x14ac:dyDescent="0.25">
      <c r="A1885">
        <v>2884</v>
      </c>
      <c r="B1885" t="s">
        <v>335</v>
      </c>
      <c r="C1885">
        <v>963348</v>
      </c>
      <c r="D1885">
        <v>6.13</v>
      </c>
      <c r="E1885" s="2">
        <v>43771.738657407397</v>
      </c>
      <c r="F1885" t="s">
        <v>12883</v>
      </c>
      <c r="G1885">
        <v>2684495</v>
      </c>
      <c r="H1885" s="6">
        <v>45015.665729108798</v>
      </c>
      <c r="I1885" t="str">
        <f t="shared" si="116"/>
        <v>Long Term</v>
      </c>
      <c r="J1885">
        <f t="shared" si="117"/>
        <v>1721147</v>
      </c>
      <c r="K1885">
        <f t="shared" si="118"/>
        <v>0.1</v>
      </c>
      <c r="L1885">
        <f t="shared" si="119"/>
        <v>172114.7</v>
      </c>
    </row>
    <row r="1886" spans="1:12" x14ac:dyDescent="0.25">
      <c r="A1886">
        <v>2885</v>
      </c>
      <c r="B1886" t="s">
        <v>548</v>
      </c>
      <c r="C1886">
        <v>916372</v>
      </c>
      <c r="D1886">
        <v>8.36</v>
      </c>
      <c r="E1886" s="2">
        <v>44246.309733796297</v>
      </c>
      <c r="F1886" t="s">
        <v>12888</v>
      </c>
      <c r="G1886">
        <v>9518003</v>
      </c>
      <c r="H1886" s="6">
        <v>45015.665729108798</v>
      </c>
      <c r="I1886" t="str">
        <f t="shared" si="116"/>
        <v>Long Term</v>
      </c>
      <c r="J1886">
        <f t="shared" si="117"/>
        <v>8601631</v>
      </c>
      <c r="K1886">
        <f t="shared" si="118"/>
        <v>0.1</v>
      </c>
      <c r="L1886">
        <f t="shared" si="119"/>
        <v>860163.10000000009</v>
      </c>
    </row>
    <row r="1887" spans="1:12" x14ac:dyDescent="0.25">
      <c r="A1887">
        <v>2886</v>
      </c>
      <c r="B1887" t="s">
        <v>983</v>
      </c>
      <c r="C1887">
        <v>910694</v>
      </c>
      <c r="D1887">
        <v>7.88</v>
      </c>
      <c r="E1887" s="2">
        <v>44020.895312499997</v>
      </c>
      <c r="F1887" t="s">
        <v>12888</v>
      </c>
      <c r="G1887">
        <v>8569173</v>
      </c>
      <c r="H1887" s="6">
        <v>45015.665729108798</v>
      </c>
      <c r="I1887" t="str">
        <f t="shared" si="116"/>
        <v>Long Term</v>
      </c>
      <c r="J1887">
        <f t="shared" si="117"/>
        <v>7658479</v>
      </c>
      <c r="K1887">
        <f t="shared" si="118"/>
        <v>0.1</v>
      </c>
      <c r="L1887">
        <f t="shared" si="119"/>
        <v>765847.9</v>
      </c>
    </row>
    <row r="1888" spans="1:12" x14ac:dyDescent="0.25">
      <c r="A1888">
        <v>2887</v>
      </c>
      <c r="B1888" t="s">
        <v>1087</v>
      </c>
      <c r="C1888">
        <v>821838</v>
      </c>
      <c r="D1888">
        <v>5.0999999999999996</v>
      </c>
      <c r="E1888" s="2">
        <v>43390.644479166673</v>
      </c>
      <c r="F1888" t="s">
        <v>12888</v>
      </c>
      <c r="G1888">
        <v>4540121</v>
      </c>
      <c r="H1888" s="6">
        <v>45015.665729108798</v>
      </c>
      <c r="I1888" t="str">
        <f t="shared" si="116"/>
        <v>Long Term</v>
      </c>
      <c r="J1888">
        <f t="shared" si="117"/>
        <v>3718283</v>
      </c>
      <c r="K1888">
        <f t="shared" si="118"/>
        <v>0.1</v>
      </c>
      <c r="L1888">
        <f t="shared" si="119"/>
        <v>371828.30000000005</v>
      </c>
    </row>
    <row r="1889" spans="1:12" x14ac:dyDescent="0.25">
      <c r="A1889">
        <v>2888</v>
      </c>
      <c r="B1889" t="s">
        <v>1208</v>
      </c>
      <c r="C1889">
        <v>712700</v>
      </c>
      <c r="D1889">
        <v>5.4</v>
      </c>
      <c r="E1889" s="2">
        <v>44995.29760416667</v>
      </c>
      <c r="F1889" t="s">
        <v>12888</v>
      </c>
      <c r="G1889">
        <v>4527256</v>
      </c>
      <c r="H1889" s="6">
        <v>45015.665729108798</v>
      </c>
      <c r="I1889" t="str">
        <f t="shared" si="116"/>
        <v>Short Term</v>
      </c>
      <c r="J1889">
        <f t="shared" si="117"/>
        <v>3814556</v>
      </c>
      <c r="K1889">
        <f t="shared" si="118"/>
        <v>0.15</v>
      </c>
      <c r="L1889">
        <f t="shared" si="119"/>
        <v>572183.4</v>
      </c>
    </row>
    <row r="1890" spans="1:12" x14ac:dyDescent="0.25">
      <c r="A1890">
        <v>2889</v>
      </c>
      <c r="B1890" t="s">
        <v>1133</v>
      </c>
      <c r="C1890">
        <v>557954</v>
      </c>
      <c r="D1890">
        <v>6.65</v>
      </c>
      <c r="E1890" s="2">
        <v>44185.037557870368</v>
      </c>
      <c r="F1890" t="s">
        <v>12885</v>
      </c>
      <c r="G1890">
        <v>3673649</v>
      </c>
      <c r="H1890" s="6">
        <v>45015.665729108798</v>
      </c>
      <c r="I1890" t="str">
        <f t="shared" si="116"/>
        <v>Long Term</v>
      </c>
      <c r="J1890">
        <f t="shared" si="117"/>
        <v>3115695</v>
      </c>
      <c r="K1890">
        <f t="shared" si="118"/>
        <v>0.1</v>
      </c>
      <c r="L1890">
        <f t="shared" si="119"/>
        <v>311569.5</v>
      </c>
    </row>
    <row r="1891" spans="1:12" x14ac:dyDescent="0.25">
      <c r="A1891">
        <v>2890</v>
      </c>
      <c r="B1891" t="s">
        <v>1125</v>
      </c>
      <c r="C1891">
        <v>602034</v>
      </c>
      <c r="D1891">
        <v>8.43</v>
      </c>
      <c r="E1891" s="2">
        <v>44130.381354166668</v>
      </c>
      <c r="F1891" t="s">
        <v>12886</v>
      </c>
      <c r="G1891">
        <v>7119700</v>
      </c>
      <c r="H1891" s="6">
        <v>45015.665729108798</v>
      </c>
      <c r="I1891" t="str">
        <f t="shared" si="116"/>
        <v>Long Term</v>
      </c>
      <c r="J1891">
        <f t="shared" si="117"/>
        <v>6517666</v>
      </c>
      <c r="K1891">
        <f t="shared" si="118"/>
        <v>0.1</v>
      </c>
      <c r="L1891">
        <f t="shared" si="119"/>
        <v>651766.60000000009</v>
      </c>
    </row>
    <row r="1892" spans="1:12" x14ac:dyDescent="0.25">
      <c r="A1892">
        <v>2891</v>
      </c>
      <c r="B1892" t="s">
        <v>983</v>
      </c>
      <c r="C1892">
        <v>116612</v>
      </c>
      <c r="D1892">
        <v>6.75</v>
      </c>
      <c r="E1892" s="2">
        <v>44852.897824074083</v>
      </c>
      <c r="F1892" t="s">
        <v>12883</v>
      </c>
      <c r="G1892">
        <v>4723625</v>
      </c>
      <c r="H1892" s="6">
        <v>45015.665729108798</v>
      </c>
      <c r="I1892" t="str">
        <f t="shared" si="116"/>
        <v>Short Term</v>
      </c>
      <c r="J1892">
        <f t="shared" si="117"/>
        <v>4607013</v>
      </c>
      <c r="K1892">
        <f t="shared" si="118"/>
        <v>0.15</v>
      </c>
      <c r="L1892">
        <f t="shared" si="119"/>
        <v>691051.95</v>
      </c>
    </row>
    <row r="1893" spans="1:12" x14ac:dyDescent="0.25">
      <c r="A1893">
        <v>2892</v>
      </c>
      <c r="B1893" t="s">
        <v>992</v>
      </c>
      <c r="C1893">
        <v>741961</v>
      </c>
      <c r="D1893">
        <v>5.89</v>
      </c>
      <c r="E1893" s="2">
        <v>44597.873518518521</v>
      </c>
      <c r="F1893" t="s">
        <v>12885</v>
      </c>
      <c r="G1893">
        <v>741991</v>
      </c>
      <c r="H1893" s="6">
        <v>45015.665729108798</v>
      </c>
      <c r="I1893" t="str">
        <f t="shared" si="116"/>
        <v>Long Term</v>
      </c>
      <c r="J1893">
        <f t="shared" si="117"/>
        <v>30</v>
      </c>
      <c r="K1893">
        <f t="shared" si="118"/>
        <v>0</v>
      </c>
      <c r="L1893">
        <f t="shared" si="119"/>
        <v>0</v>
      </c>
    </row>
    <row r="1894" spans="1:12" x14ac:dyDescent="0.25">
      <c r="A1894">
        <v>2893</v>
      </c>
      <c r="B1894" t="s">
        <v>1238</v>
      </c>
      <c r="C1894">
        <v>867737</v>
      </c>
      <c r="D1894">
        <v>8.1999999999999993</v>
      </c>
      <c r="E1894" s="2">
        <v>43720.804074074083</v>
      </c>
      <c r="F1894" t="s">
        <v>12888</v>
      </c>
      <c r="G1894">
        <v>867742</v>
      </c>
      <c r="H1894" s="6">
        <v>45015.665729108798</v>
      </c>
      <c r="I1894" t="str">
        <f t="shared" si="116"/>
        <v>Long Term</v>
      </c>
      <c r="J1894">
        <f t="shared" si="117"/>
        <v>5</v>
      </c>
      <c r="K1894">
        <f t="shared" si="118"/>
        <v>0</v>
      </c>
      <c r="L1894">
        <f t="shared" si="119"/>
        <v>0</v>
      </c>
    </row>
    <row r="1895" spans="1:12" x14ac:dyDescent="0.25">
      <c r="A1895">
        <v>2894</v>
      </c>
      <c r="B1895" t="s">
        <v>1044</v>
      </c>
      <c r="C1895">
        <v>438641</v>
      </c>
      <c r="D1895">
        <v>8.31</v>
      </c>
      <c r="E1895" s="2">
        <v>44846.026319444441</v>
      </c>
      <c r="F1895" t="s">
        <v>12887</v>
      </c>
      <c r="G1895">
        <v>5436954</v>
      </c>
      <c r="H1895" s="6">
        <v>45015.665729108798</v>
      </c>
      <c r="I1895" t="str">
        <f t="shared" si="116"/>
        <v>Short Term</v>
      </c>
      <c r="J1895">
        <f t="shared" si="117"/>
        <v>4998313</v>
      </c>
      <c r="K1895">
        <f t="shared" si="118"/>
        <v>0.15</v>
      </c>
      <c r="L1895">
        <f t="shared" si="119"/>
        <v>749746.95</v>
      </c>
    </row>
    <row r="1896" spans="1:12" x14ac:dyDescent="0.25">
      <c r="A1896">
        <v>2895</v>
      </c>
      <c r="B1896" t="s">
        <v>2067</v>
      </c>
      <c r="C1896">
        <v>160530</v>
      </c>
      <c r="D1896">
        <v>8.1199999999999992</v>
      </c>
      <c r="E1896" s="2">
        <v>43997.939965277779</v>
      </c>
      <c r="F1896" t="s">
        <v>12885</v>
      </c>
      <c r="G1896">
        <v>1947608</v>
      </c>
      <c r="H1896" s="6">
        <v>45015.665729108798</v>
      </c>
      <c r="I1896" t="str">
        <f t="shared" si="116"/>
        <v>Long Term</v>
      </c>
      <c r="J1896">
        <f t="shared" si="117"/>
        <v>1787078</v>
      </c>
      <c r="K1896">
        <f t="shared" si="118"/>
        <v>0.1</v>
      </c>
      <c r="L1896">
        <f t="shared" si="119"/>
        <v>178707.80000000002</v>
      </c>
    </row>
    <row r="1897" spans="1:12" x14ac:dyDescent="0.25">
      <c r="A1897">
        <v>2896</v>
      </c>
      <c r="B1897" t="s">
        <v>133</v>
      </c>
      <c r="C1897">
        <v>442408</v>
      </c>
      <c r="D1897">
        <v>7.61</v>
      </c>
      <c r="E1897" s="2">
        <v>44267.443576388891</v>
      </c>
      <c r="F1897" t="s">
        <v>12887</v>
      </c>
      <c r="G1897">
        <v>4658537</v>
      </c>
      <c r="H1897" s="6">
        <v>45015.665729108798</v>
      </c>
      <c r="I1897" t="str">
        <f t="shared" si="116"/>
        <v>Long Term</v>
      </c>
      <c r="J1897">
        <f t="shared" si="117"/>
        <v>4216129</v>
      </c>
      <c r="K1897">
        <f t="shared" si="118"/>
        <v>0.1</v>
      </c>
      <c r="L1897">
        <f t="shared" si="119"/>
        <v>421612.9</v>
      </c>
    </row>
    <row r="1898" spans="1:12" x14ac:dyDescent="0.25">
      <c r="A1898">
        <v>2897</v>
      </c>
      <c r="B1898" t="s">
        <v>585</v>
      </c>
      <c r="C1898">
        <v>876094</v>
      </c>
      <c r="D1898">
        <v>5.64</v>
      </c>
      <c r="E1898" s="2">
        <v>44523.525011574071</v>
      </c>
      <c r="F1898" t="s">
        <v>12883</v>
      </c>
      <c r="G1898">
        <v>2318670</v>
      </c>
      <c r="H1898" s="6">
        <v>45015.665729108798</v>
      </c>
      <c r="I1898" t="str">
        <f t="shared" si="116"/>
        <v>Long Term</v>
      </c>
      <c r="J1898">
        <f t="shared" si="117"/>
        <v>1442576</v>
      </c>
      <c r="K1898">
        <f t="shared" si="118"/>
        <v>0.1</v>
      </c>
      <c r="L1898">
        <f t="shared" si="119"/>
        <v>144257.60000000001</v>
      </c>
    </row>
    <row r="1899" spans="1:12" x14ac:dyDescent="0.25">
      <c r="A1899">
        <v>2898</v>
      </c>
      <c r="B1899" t="s">
        <v>2659</v>
      </c>
      <c r="C1899">
        <v>95024</v>
      </c>
      <c r="D1899">
        <v>5.77</v>
      </c>
      <c r="E1899" s="2">
        <v>44465.291145833333</v>
      </c>
      <c r="F1899" t="s">
        <v>12884</v>
      </c>
      <c r="G1899">
        <v>4984850</v>
      </c>
      <c r="H1899" s="6">
        <v>45015.665729108798</v>
      </c>
      <c r="I1899" t="str">
        <f t="shared" si="116"/>
        <v>Long Term</v>
      </c>
      <c r="J1899">
        <f t="shared" si="117"/>
        <v>4889826</v>
      </c>
      <c r="K1899">
        <f t="shared" si="118"/>
        <v>0.1</v>
      </c>
      <c r="L1899">
        <f t="shared" si="119"/>
        <v>488982.60000000003</v>
      </c>
    </row>
    <row r="1900" spans="1:12" x14ac:dyDescent="0.25">
      <c r="A1900">
        <v>2899</v>
      </c>
      <c r="B1900" t="s">
        <v>117</v>
      </c>
      <c r="C1900">
        <v>265717</v>
      </c>
      <c r="D1900">
        <v>8.17</v>
      </c>
      <c r="E1900" s="2">
        <v>44940.800509259258</v>
      </c>
      <c r="F1900" t="s">
        <v>12884</v>
      </c>
      <c r="G1900">
        <v>5830933</v>
      </c>
      <c r="H1900" s="6">
        <v>45015.665729108798</v>
      </c>
      <c r="I1900" t="str">
        <f t="shared" si="116"/>
        <v>Short Term</v>
      </c>
      <c r="J1900">
        <f t="shared" si="117"/>
        <v>5565216</v>
      </c>
      <c r="K1900">
        <f t="shared" si="118"/>
        <v>0.15</v>
      </c>
      <c r="L1900">
        <f t="shared" si="119"/>
        <v>834782.4</v>
      </c>
    </row>
    <row r="1901" spans="1:12" x14ac:dyDescent="0.25">
      <c r="A1901">
        <v>2900</v>
      </c>
      <c r="B1901" t="s">
        <v>2817</v>
      </c>
      <c r="C1901">
        <v>41118</v>
      </c>
      <c r="D1901">
        <v>5.88</v>
      </c>
      <c r="E1901" s="2">
        <v>44307.172453703701</v>
      </c>
      <c r="F1901" t="s">
        <v>12885</v>
      </c>
      <c r="G1901">
        <v>8342644</v>
      </c>
      <c r="H1901" s="6">
        <v>45015.665729108798</v>
      </c>
      <c r="I1901" t="str">
        <f t="shared" si="116"/>
        <v>Long Term</v>
      </c>
      <c r="J1901">
        <f t="shared" si="117"/>
        <v>8301526</v>
      </c>
      <c r="K1901">
        <f t="shared" si="118"/>
        <v>0.1</v>
      </c>
      <c r="L1901">
        <f t="shared" si="119"/>
        <v>830152.60000000009</v>
      </c>
    </row>
    <row r="1902" spans="1:12" x14ac:dyDescent="0.25">
      <c r="A1902">
        <v>2901</v>
      </c>
      <c r="B1902" t="s">
        <v>1300</v>
      </c>
      <c r="C1902">
        <v>541349</v>
      </c>
      <c r="D1902">
        <v>5.43</v>
      </c>
      <c r="E1902" s="2">
        <v>44125.33016203704</v>
      </c>
      <c r="F1902" t="s">
        <v>12885</v>
      </c>
      <c r="G1902">
        <v>6275262</v>
      </c>
      <c r="H1902" s="6">
        <v>45015.665729108798</v>
      </c>
      <c r="I1902" t="str">
        <f t="shared" si="116"/>
        <v>Long Term</v>
      </c>
      <c r="J1902">
        <f t="shared" si="117"/>
        <v>5733913</v>
      </c>
      <c r="K1902">
        <f t="shared" si="118"/>
        <v>0.1</v>
      </c>
      <c r="L1902">
        <f t="shared" si="119"/>
        <v>573391.30000000005</v>
      </c>
    </row>
    <row r="1903" spans="1:12" x14ac:dyDescent="0.25">
      <c r="A1903">
        <v>2902</v>
      </c>
      <c r="B1903" t="s">
        <v>2916</v>
      </c>
      <c r="C1903">
        <v>830022</v>
      </c>
      <c r="D1903">
        <v>6.91</v>
      </c>
      <c r="E1903" s="2">
        <v>44971.949791666673</v>
      </c>
      <c r="F1903" t="s">
        <v>12884</v>
      </c>
      <c r="G1903">
        <v>3406324</v>
      </c>
      <c r="H1903" s="6">
        <v>45015.665729108798</v>
      </c>
      <c r="I1903" t="str">
        <f t="shared" si="116"/>
        <v>Short Term</v>
      </c>
      <c r="J1903">
        <f t="shared" si="117"/>
        <v>2576302</v>
      </c>
      <c r="K1903">
        <f t="shared" si="118"/>
        <v>0.15</v>
      </c>
      <c r="L1903">
        <f t="shared" si="119"/>
        <v>386445.3</v>
      </c>
    </row>
    <row r="1904" spans="1:12" x14ac:dyDescent="0.25">
      <c r="A1904">
        <v>2903</v>
      </c>
      <c r="B1904" t="s">
        <v>202</v>
      </c>
      <c r="C1904">
        <v>710232</v>
      </c>
      <c r="D1904">
        <v>6.3</v>
      </c>
      <c r="E1904" s="2">
        <v>44969.356481481482</v>
      </c>
      <c r="F1904" t="s">
        <v>12888</v>
      </c>
      <c r="G1904">
        <v>2944762</v>
      </c>
      <c r="H1904" s="6">
        <v>45015.665729108798</v>
      </c>
      <c r="I1904" t="str">
        <f t="shared" si="116"/>
        <v>Short Term</v>
      </c>
      <c r="J1904">
        <f t="shared" si="117"/>
        <v>2234530</v>
      </c>
      <c r="K1904">
        <f t="shared" si="118"/>
        <v>0.15</v>
      </c>
      <c r="L1904">
        <f t="shared" si="119"/>
        <v>335179.5</v>
      </c>
    </row>
    <row r="1905" spans="1:12" x14ac:dyDescent="0.25">
      <c r="A1905">
        <v>2904</v>
      </c>
      <c r="B1905" t="s">
        <v>347</v>
      </c>
      <c r="C1905">
        <v>592354</v>
      </c>
      <c r="D1905">
        <v>6.54</v>
      </c>
      <c r="E1905" s="2">
        <v>44746.573900462958</v>
      </c>
      <c r="F1905" t="s">
        <v>12886</v>
      </c>
      <c r="G1905">
        <v>2452022</v>
      </c>
      <c r="H1905" s="6">
        <v>45015.665729108798</v>
      </c>
      <c r="I1905" t="str">
        <f t="shared" si="116"/>
        <v>Short Term</v>
      </c>
      <c r="J1905">
        <f t="shared" si="117"/>
        <v>1859668</v>
      </c>
      <c r="K1905">
        <f t="shared" si="118"/>
        <v>0.15</v>
      </c>
      <c r="L1905">
        <f t="shared" si="119"/>
        <v>278950.2</v>
      </c>
    </row>
    <row r="1906" spans="1:12" x14ac:dyDescent="0.25">
      <c r="A1906">
        <v>2905</v>
      </c>
      <c r="B1906" t="s">
        <v>1173</v>
      </c>
      <c r="C1906">
        <v>637867</v>
      </c>
      <c r="D1906">
        <v>8.4499999999999993</v>
      </c>
      <c r="E1906" s="2">
        <v>44905.650289351863</v>
      </c>
      <c r="F1906" t="s">
        <v>12883</v>
      </c>
      <c r="G1906">
        <v>4075740</v>
      </c>
      <c r="H1906" s="6">
        <v>45015.665729108798</v>
      </c>
      <c r="I1906" t="str">
        <f t="shared" si="116"/>
        <v>Short Term</v>
      </c>
      <c r="J1906">
        <f t="shared" si="117"/>
        <v>3437873</v>
      </c>
      <c r="K1906">
        <f t="shared" si="118"/>
        <v>0.15</v>
      </c>
      <c r="L1906">
        <f t="shared" si="119"/>
        <v>515680.94999999995</v>
      </c>
    </row>
    <row r="1907" spans="1:12" x14ac:dyDescent="0.25">
      <c r="A1907">
        <v>2906</v>
      </c>
      <c r="B1907" t="s">
        <v>992</v>
      </c>
      <c r="C1907">
        <v>357149</v>
      </c>
      <c r="D1907">
        <v>5.48</v>
      </c>
      <c r="E1907" s="2">
        <v>44770.446620370371</v>
      </c>
      <c r="F1907" t="s">
        <v>12887</v>
      </c>
      <c r="G1907">
        <v>6911254</v>
      </c>
      <c r="H1907" s="6">
        <v>45015.665729108798</v>
      </c>
      <c r="I1907" t="str">
        <f t="shared" si="116"/>
        <v>Short Term</v>
      </c>
      <c r="J1907">
        <f t="shared" si="117"/>
        <v>6554105</v>
      </c>
      <c r="K1907">
        <f t="shared" si="118"/>
        <v>0.15</v>
      </c>
      <c r="L1907">
        <f t="shared" si="119"/>
        <v>983115.75</v>
      </c>
    </row>
    <row r="1908" spans="1:12" x14ac:dyDescent="0.25">
      <c r="A1908">
        <v>2907</v>
      </c>
      <c r="B1908" t="s">
        <v>1250</v>
      </c>
      <c r="C1908">
        <v>861085</v>
      </c>
      <c r="D1908">
        <v>5.94</v>
      </c>
      <c r="E1908" s="2">
        <v>44020.52270833333</v>
      </c>
      <c r="F1908" t="s">
        <v>12884</v>
      </c>
      <c r="G1908">
        <v>1725858</v>
      </c>
      <c r="H1908" s="6">
        <v>45015.665729108798</v>
      </c>
      <c r="I1908" t="str">
        <f t="shared" si="116"/>
        <v>Long Term</v>
      </c>
      <c r="J1908">
        <f t="shared" si="117"/>
        <v>864773</v>
      </c>
      <c r="K1908">
        <f t="shared" si="118"/>
        <v>0.1</v>
      </c>
      <c r="L1908">
        <f t="shared" si="119"/>
        <v>86477.3</v>
      </c>
    </row>
    <row r="1909" spans="1:12" x14ac:dyDescent="0.25">
      <c r="A1909">
        <v>2908</v>
      </c>
      <c r="B1909" t="s">
        <v>379</v>
      </c>
      <c r="C1909">
        <v>727772</v>
      </c>
      <c r="D1909">
        <v>7.95</v>
      </c>
      <c r="E1909" s="2">
        <v>43676.635335648149</v>
      </c>
      <c r="F1909" t="s">
        <v>12888</v>
      </c>
      <c r="G1909">
        <v>5944574</v>
      </c>
      <c r="H1909" s="6">
        <v>45015.665729108798</v>
      </c>
      <c r="I1909" t="str">
        <f t="shared" si="116"/>
        <v>Long Term</v>
      </c>
      <c r="J1909">
        <f t="shared" si="117"/>
        <v>5216802</v>
      </c>
      <c r="K1909">
        <f t="shared" si="118"/>
        <v>0.1</v>
      </c>
      <c r="L1909">
        <f t="shared" si="119"/>
        <v>521680.2</v>
      </c>
    </row>
    <row r="1910" spans="1:12" x14ac:dyDescent="0.25">
      <c r="A1910">
        <v>2909</v>
      </c>
      <c r="B1910" t="s">
        <v>656</v>
      </c>
      <c r="C1910">
        <v>553264</v>
      </c>
      <c r="D1910">
        <v>7.57</v>
      </c>
      <c r="E1910" s="2">
        <v>44801.046435185177</v>
      </c>
      <c r="F1910" t="s">
        <v>12887</v>
      </c>
      <c r="G1910">
        <v>6160999</v>
      </c>
      <c r="H1910" s="6">
        <v>45015.665729108798</v>
      </c>
      <c r="I1910" t="str">
        <f t="shared" si="116"/>
        <v>Short Term</v>
      </c>
      <c r="J1910">
        <f t="shared" si="117"/>
        <v>5607735</v>
      </c>
      <c r="K1910">
        <f t="shared" si="118"/>
        <v>0.15</v>
      </c>
      <c r="L1910">
        <f t="shared" si="119"/>
        <v>841160.25</v>
      </c>
    </row>
    <row r="1911" spans="1:12" x14ac:dyDescent="0.25">
      <c r="A1911">
        <v>2910</v>
      </c>
      <c r="B1911" t="s">
        <v>1150</v>
      </c>
      <c r="C1911">
        <v>306571</v>
      </c>
      <c r="D1911">
        <v>8.8000000000000007</v>
      </c>
      <c r="E1911" s="2">
        <v>44397.731168981481</v>
      </c>
      <c r="F1911" t="s">
        <v>12885</v>
      </c>
      <c r="G1911">
        <v>2873121</v>
      </c>
      <c r="H1911" s="6">
        <v>45015.665729108798</v>
      </c>
      <c r="I1911" t="str">
        <f t="shared" si="116"/>
        <v>Long Term</v>
      </c>
      <c r="J1911">
        <f t="shared" si="117"/>
        <v>2566550</v>
      </c>
      <c r="K1911">
        <f t="shared" si="118"/>
        <v>0.1</v>
      </c>
      <c r="L1911">
        <f t="shared" si="119"/>
        <v>256655</v>
      </c>
    </row>
    <row r="1912" spans="1:12" x14ac:dyDescent="0.25">
      <c r="A1912">
        <v>2911</v>
      </c>
      <c r="B1912" t="s">
        <v>1080</v>
      </c>
      <c r="C1912">
        <v>912379</v>
      </c>
      <c r="D1912">
        <v>6.15</v>
      </c>
      <c r="E1912" s="2">
        <v>43778.703368055547</v>
      </c>
      <c r="F1912" t="s">
        <v>12884</v>
      </c>
      <c r="G1912">
        <v>3503123</v>
      </c>
      <c r="H1912" s="6">
        <v>45015.665729108798</v>
      </c>
      <c r="I1912" t="str">
        <f t="shared" si="116"/>
        <v>Long Term</v>
      </c>
      <c r="J1912">
        <f t="shared" si="117"/>
        <v>2590744</v>
      </c>
      <c r="K1912">
        <f t="shared" si="118"/>
        <v>0.1</v>
      </c>
      <c r="L1912">
        <f t="shared" si="119"/>
        <v>259074.40000000002</v>
      </c>
    </row>
    <row r="1913" spans="1:12" x14ac:dyDescent="0.25">
      <c r="A1913">
        <v>2912</v>
      </c>
      <c r="B1913" t="s">
        <v>232</v>
      </c>
      <c r="C1913">
        <v>75126</v>
      </c>
      <c r="D1913">
        <v>7.17</v>
      </c>
      <c r="E1913" s="2">
        <v>43881.330428240741</v>
      </c>
      <c r="F1913" t="s">
        <v>12886</v>
      </c>
      <c r="G1913">
        <v>3569077</v>
      </c>
      <c r="H1913" s="6">
        <v>45015.665729108798</v>
      </c>
      <c r="I1913" t="str">
        <f t="shared" si="116"/>
        <v>Long Term</v>
      </c>
      <c r="J1913">
        <f t="shared" si="117"/>
        <v>3493951</v>
      </c>
      <c r="K1913">
        <f t="shared" si="118"/>
        <v>0.1</v>
      </c>
      <c r="L1913">
        <f t="shared" si="119"/>
        <v>349395.10000000003</v>
      </c>
    </row>
    <row r="1914" spans="1:12" x14ac:dyDescent="0.25">
      <c r="A1914">
        <v>2913</v>
      </c>
      <c r="B1914" t="s">
        <v>814</v>
      </c>
      <c r="C1914">
        <v>821964</v>
      </c>
      <c r="D1914">
        <v>8.9</v>
      </c>
      <c r="E1914" s="2">
        <v>44082.910578703697</v>
      </c>
      <c r="F1914" t="s">
        <v>12883</v>
      </c>
      <c r="G1914">
        <v>7401845</v>
      </c>
      <c r="H1914" s="6">
        <v>45015.665729108798</v>
      </c>
      <c r="I1914" t="str">
        <f t="shared" si="116"/>
        <v>Long Term</v>
      </c>
      <c r="J1914">
        <f t="shared" si="117"/>
        <v>6579881</v>
      </c>
      <c r="K1914">
        <f t="shared" si="118"/>
        <v>0.1</v>
      </c>
      <c r="L1914">
        <f t="shared" si="119"/>
        <v>657988.10000000009</v>
      </c>
    </row>
    <row r="1915" spans="1:12" x14ac:dyDescent="0.25">
      <c r="A1915">
        <v>2914</v>
      </c>
      <c r="B1915" t="s">
        <v>822</v>
      </c>
      <c r="C1915">
        <v>323906</v>
      </c>
      <c r="D1915">
        <v>8.9700000000000006</v>
      </c>
      <c r="E1915" s="2">
        <v>43523.700729166667</v>
      </c>
      <c r="F1915" t="s">
        <v>12888</v>
      </c>
      <c r="G1915">
        <v>323943</v>
      </c>
      <c r="H1915" s="6">
        <v>45015.665729108798</v>
      </c>
      <c r="I1915" t="str">
        <f t="shared" si="116"/>
        <v>Long Term</v>
      </c>
      <c r="J1915">
        <f t="shared" si="117"/>
        <v>37</v>
      </c>
      <c r="K1915">
        <f t="shared" si="118"/>
        <v>0</v>
      </c>
      <c r="L1915">
        <f t="shared" si="119"/>
        <v>0</v>
      </c>
    </row>
    <row r="1916" spans="1:12" x14ac:dyDescent="0.25">
      <c r="A1916">
        <v>2915</v>
      </c>
      <c r="B1916" t="s">
        <v>975</v>
      </c>
      <c r="C1916">
        <v>722161</v>
      </c>
      <c r="D1916">
        <v>6.4</v>
      </c>
      <c r="E1916" s="2">
        <v>43463.001284722217</v>
      </c>
      <c r="F1916" t="s">
        <v>12886</v>
      </c>
      <c r="G1916">
        <v>2349869</v>
      </c>
      <c r="H1916" s="6">
        <v>45015.665729108798</v>
      </c>
      <c r="I1916" t="str">
        <f t="shared" si="116"/>
        <v>Long Term</v>
      </c>
      <c r="J1916">
        <f t="shared" si="117"/>
        <v>1627708</v>
      </c>
      <c r="K1916">
        <f t="shared" si="118"/>
        <v>0.1</v>
      </c>
      <c r="L1916">
        <f t="shared" si="119"/>
        <v>162770.80000000002</v>
      </c>
    </row>
    <row r="1917" spans="1:12" x14ac:dyDescent="0.25">
      <c r="A1917">
        <v>2916</v>
      </c>
      <c r="B1917" t="s">
        <v>56</v>
      </c>
      <c r="C1917">
        <v>426314</v>
      </c>
      <c r="D1917">
        <v>7.3</v>
      </c>
      <c r="E1917" s="2">
        <v>44596.303541666668</v>
      </c>
      <c r="F1917" t="s">
        <v>12886</v>
      </c>
      <c r="G1917">
        <v>4137562</v>
      </c>
      <c r="H1917" s="6">
        <v>45015.665729108798</v>
      </c>
      <c r="I1917" t="str">
        <f t="shared" si="116"/>
        <v>Long Term</v>
      </c>
      <c r="J1917">
        <f t="shared" si="117"/>
        <v>3711248</v>
      </c>
      <c r="K1917">
        <f t="shared" si="118"/>
        <v>0.1</v>
      </c>
      <c r="L1917">
        <f t="shared" si="119"/>
        <v>371124.80000000005</v>
      </c>
    </row>
    <row r="1918" spans="1:12" x14ac:dyDescent="0.25">
      <c r="A1918">
        <v>2917</v>
      </c>
      <c r="B1918" t="s">
        <v>571</v>
      </c>
      <c r="C1918">
        <v>583322</v>
      </c>
      <c r="D1918">
        <v>5.53</v>
      </c>
      <c r="E1918" s="2">
        <v>44821.932025462957</v>
      </c>
      <c r="F1918" t="s">
        <v>12883</v>
      </c>
      <c r="G1918">
        <v>7313882</v>
      </c>
      <c r="H1918" s="6">
        <v>45015.665729108798</v>
      </c>
      <c r="I1918" t="str">
        <f t="shared" si="116"/>
        <v>Short Term</v>
      </c>
      <c r="J1918">
        <f t="shared" si="117"/>
        <v>6730560</v>
      </c>
      <c r="K1918">
        <f t="shared" si="118"/>
        <v>0.15</v>
      </c>
      <c r="L1918">
        <f t="shared" si="119"/>
        <v>1009584</v>
      </c>
    </row>
    <row r="1919" spans="1:12" x14ac:dyDescent="0.25">
      <c r="A1919">
        <v>2918</v>
      </c>
      <c r="B1919" t="s">
        <v>1223</v>
      </c>
      <c r="C1919">
        <v>841115</v>
      </c>
      <c r="D1919">
        <v>6.77</v>
      </c>
      <c r="E1919" s="2">
        <v>43452.001747685194</v>
      </c>
      <c r="F1919" t="s">
        <v>12884</v>
      </c>
      <c r="G1919">
        <v>3674758</v>
      </c>
      <c r="H1919" s="6">
        <v>45015.665729108798</v>
      </c>
      <c r="I1919" t="str">
        <f t="shared" si="116"/>
        <v>Long Term</v>
      </c>
      <c r="J1919">
        <f t="shared" si="117"/>
        <v>2833643</v>
      </c>
      <c r="K1919">
        <f t="shared" si="118"/>
        <v>0.1</v>
      </c>
      <c r="L1919">
        <f t="shared" si="119"/>
        <v>283364.3</v>
      </c>
    </row>
    <row r="1920" spans="1:12" x14ac:dyDescent="0.25">
      <c r="A1920">
        <v>2919</v>
      </c>
      <c r="B1920" t="s">
        <v>471</v>
      </c>
      <c r="C1920">
        <v>577270</v>
      </c>
      <c r="D1920">
        <v>8.5</v>
      </c>
      <c r="E1920" s="2">
        <v>43695.185335648152</v>
      </c>
      <c r="F1920" t="s">
        <v>12886</v>
      </c>
      <c r="G1920">
        <v>6206538</v>
      </c>
      <c r="H1920" s="6">
        <v>45015.665729108798</v>
      </c>
      <c r="I1920" t="str">
        <f t="shared" si="116"/>
        <v>Long Term</v>
      </c>
      <c r="J1920">
        <f t="shared" si="117"/>
        <v>5629268</v>
      </c>
      <c r="K1920">
        <f t="shared" si="118"/>
        <v>0.1</v>
      </c>
      <c r="L1920">
        <f t="shared" si="119"/>
        <v>562926.80000000005</v>
      </c>
    </row>
    <row r="1921" spans="1:12" x14ac:dyDescent="0.25">
      <c r="A1921">
        <v>2920</v>
      </c>
      <c r="B1921" t="s">
        <v>223</v>
      </c>
      <c r="C1921">
        <v>109748</v>
      </c>
      <c r="D1921">
        <v>5.64</v>
      </c>
      <c r="E1921" s="2">
        <v>44782.772048611107</v>
      </c>
      <c r="F1921" t="s">
        <v>12883</v>
      </c>
      <c r="G1921">
        <v>1252052</v>
      </c>
      <c r="H1921" s="6">
        <v>45015.665729108798</v>
      </c>
      <c r="I1921" t="str">
        <f t="shared" si="116"/>
        <v>Short Term</v>
      </c>
      <c r="J1921">
        <f t="shared" si="117"/>
        <v>1142304</v>
      </c>
      <c r="K1921">
        <f t="shared" si="118"/>
        <v>0.15</v>
      </c>
      <c r="L1921">
        <f t="shared" si="119"/>
        <v>171345.6</v>
      </c>
    </row>
    <row r="1922" spans="1:12" x14ac:dyDescent="0.25">
      <c r="A1922">
        <v>2921</v>
      </c>
      <c r="B1922" t="s">
        <v>1286</v>
      </c>
      <c r="C1922">
        <v>394898</v>
      </c>
      <c r="D1922">
        <v>6.81</v>
      </c>
      <c r="E1922" s="2">
        <v>44376.068703703713</v>
      </c>
      <c r="F1922" t="s">
        <v>12886</v>
      </c>
      <c r="G1922">
        <v>6025290</v>
      </c>
      <c r="H1922" s="6">
        <v>45015.665729108798</v>
      </c>
      <c r="I1922" t="str">
        <f t="shared" si="116"/>
        <v>Long Term</v>
      </c>
      <c r="J1922">
        <f t="shared" si="117"/>
        <v>5630392</v>
      </c>
      <c r="K1922">
        <f t="shared" si="118"/>
        <v>0.1</v>
      </c>
      <c r="L1922">
        <f t="shared" si="119"/>
        <v>563039.20000000007</v>
      </c>
    </row>
    <row r="1923" spans="1:12" x14ac:dyDescent="0.25">
      <c r="A1923">
        <v>2922</v>
      </c>
      <c r="B1923" t="s">
        <v>1303</v>
      </c>
      <c r="C1923">
        <v>646914</v>
      </c>
      <c r="D1923">
        <v>7.75</v>
      </c>
      <c r="E1923" s="2">
        <v>43907.520069444443</v>
      </c>
      <c r="F1923" t="s">
        <v>12886</v>
      </c>
      <c r="G1923">
        <v>4728670</v>
      </c>
      <c r="H1923" s="6">
        <v>45015.665729108798</v>
      </c>
      <c r="I1923" t="str">
        <f t="shared" ref="I1923:I1986" si="120">IF((H1923-E1923)&lt;=365,"Short Term","Long Term")</f>
        <v>Long Term</v>
      </c>
      <c r="J1923">
        <f t="shared" ref="J1923:J1986" si="121">G1923-C1923</f>
        <v>4081756</v>
      </c>
      <c r="K1923">
        <f t="shared" ref="K1923:K1986" si="122">IF(I1923="short Term",15%,IF(I1923="Long Term",IF(J1923&gt;100000,10%,0),0))</f>
        <v>0.1</v>
      </c>
      <c r="L1923">
        <f t="shared" ref="L1923:L1986" si="123">J1923*K1923</f>
        <v>408175.60000000003</v>
      </c>
    </row>
    <row r="1924" spans="1:12" x14ac:dyDescent="0.25">
      <c r="A1924">
        <v>2923</v>
      </c>
      <c r="B1924" t="s">
        <v>1080</v>
      </c>
      <c r="C1924">
        <v>447818</v>
      </c>
      <c r="D1924">
        <v>7.34</v>
      </c>
      <c r="E1924" s="2">
        <v>43903.327361111107</v>
      </c>
      <c r="F1924" t="s">
        <v>12884</v>
      </c>
      <c r="G1924">
        <v>2316139</v>
      </c>
      <c r="H1924" s="6">
        <v>45015.665729108798</v>
      </c>
      <c r="I1924" t="str">
        <f t="shared" si="120"/>
        <v>Long Term</v>
      </c>
      <c r="J1924">
        <f t="shared" si="121"/>
        <v>1868321</v>
      </c>
      <c r="K1924">
        <f t="shared" si="122"/>
        <v>0.1</v>
      </c>
      <c r="L1924">
        <f t="shared" si="123"/>
        <v>186832.1</v>
      </c>
    </row>
    <row r="1925" spans="1:12" x14ac:dyDescent="0.25">
      <c r="A1925">
        <v>2924</v>
      </c>
      <c r="B1925" t="s">
        <v>1110</v>
      </c>
      <c r="C1925">
        <v>612861</v>
      </c>
      <c r="D1925">
        <v>6.26</v>
      </c>
      <c r="E1925" s="2">
        <v>43381.423321759263</v>
      </c>
      <c r="F1925" t="s">
        <v>12883</v>
      </c>
      <c r="G1925">
        <v>8652817</v>
      </c>
      <c r="H1925" s="6">
        <v>45015.665729108798</v>
      </c>
      <c r="I1925" t="str">
        <f t="shared" si="120"/>
        <v>Long Term</v>
      </c>
      <c r="J1925">
        <f t="shared" si="121"/>
        <v>8039956</v>
      </c>
      <c r="K1925">
        <f t="shared" si="122"/>
        <v>0.1</v>
      </c>
      <c r="L1925">
        <f t="shared" si="123"/>
        <v>803995.60000000009</v>
      </c>
    </row>
    <row r="1926" spans="1:12" x14ac:dyDescent="0.25">
      <c r="A1926">
        <v>2925</v>
      </c>
      <c r="B1926" t="s">
        <v>1065</v>
      </c>
      <c r="C1926">
        <v>425731</v>
      </c>
      <c r="D1926">
        <v>7.54</v>
      </c>
      <c r="E1926" s="2">
        <v>44128.751886574071</v>
      </c>
      <c r="F1926" t="s">
        <v>12884</v>
      </c>
      <c r="G1926">
        <v>6253873</v>
      </c>
      <c r="H1926" s="6">
        <v>45015.665729108798</v>
      </c>
      <c r="I1926" t="str">
        <f t="shared" si="120"/>
        <v>Long Term</v>
      </c>
      <c r="J1926">
        <f t="shared" si="121"/>
        <v>5828142</v>
      </c>
      <c r="K1926">
        <f t="shared" si="122"/>
        <v>0.1</v>
      </c>
      <c r="L1926">
        <f t="shared" si="123"/>
        <v>582814.20000000007</v>
      </c>
    </row>
    <row r="1927" spans="1:12" x14ac:dyDescent="0.25">
      <c r="A1927">
        <v>2926</v>
      </c>
      <c r="B1927" t="s">
        <v>1292</v>
      </c>
      <c r="C1927">
        <v>25472</v>
      </c>
      <c r="D1927">
        <v>6.67</v>
      </c>
      <c r="E1927" s="2">
        <v>43796.365601851852</v>
      </c>
      <c r="F1927" t="s">
        <v>12888</v>
      </c>
      <c r="G1927">
        <v>6378154</v>
      </c>
      <c r="H1927" s="6">
        <v>45015.665729108798</v>
      </c>
      <c r="I1927" t="str">
        <f t="shared" si="120"/>
        <v>Long Term</v>
      </c>
      <c r="J1927">
        <f t="shared" si="121"/>
        <v>6352682</v>
      </c>
      <c r="K1927">
        <f t="shared" si="122"/>
        <v>0.1</v>
      </c>
      <c r="L1927">
        <f t="shared" si="123"/>
        <v>635268.20000000007</v>
      </c>
    </row>
    <row r="1928" spans="1:12" x14ac:dyDescent="0.25">
      <c r="A1928">
        <v>2927</v>
      </c>
      <c r="B1928" t="s">
        <v>649</v>
      </c>
      <c r="C1928">
        <v>370964</v>
      </c>
      <c r="D1928">
        <v>8.25</v>
      </c>
      <c r="E1928" s="2">
        <v>43394.694594907407</v>
      </c>
      <c r="F1928" t="s">
        <v>12884</v>
      </c>
      <c r="G1928">
        <v>6235170</v>
      </c>
      <c r="H1928" s="6">
        <v>45015.665729108798</v>
      </c>
      <c r="I1928" t="str">
        <f t="shared" si="120"/>
        <v>Long Term</v>
      </c>
      <c r="J1928">
        <f t="shared" si="121"/>
        <v>5864206</v>
      </c>
      <c r="K1928">
        <f t="shared" si="122"/>
        <v>0.1</v>
      </c>
      <c r="L1928">
        <f t="shared" si="123"/>
        <v>586420.6</v>
      </c>
    </row>
    <row r="1929" spans="1:12" x14ac:dyDescent="0.25">
      <c r="A1929">
        <v>2928</v>
      </c>
      <c r="B1929" t="s">
        <v>1186</v>
      </c>
      <c r="C1929">
        <v>836247</v>
      </c>
      <c r="D1929">
        <v>5.51</v>
      </c>
      <c r="E1929" s="2">
        <v>44329.801898148151</v>
      </c>
      <c r="F1929" t="s">
        <v>12886</v>
      </c>
      <c r="G1929">
        <v>5448880</v>
      </c>
      <c r="H1929" s="6">
        <v>45015.665729108798</v>
      </c>
      <c r="I1929" t="str">
        <f t="shared" si="120"/>
        <v>Long Term</v>
      </c>
      <c r="J1929">
        <f t="shared" si="121"/>
        <v>4612633</v>
      </c>
      <c r="K1929">
        <f t="shared" si="122"/>
        <v>0.1</v>
      </c>
      <c r="L1929">
        <f t="shared" si="123"/>
        <v>461263.30000000005</v>
      </c>
    </row>
    <row r="1930" spans="1:12" x14ac:dyDescent="0.25">
      <c r="A1930">
        <v>2929</v>
      </c>
      <c r="B1930" t="s">
        <v>303</v>
      </c>
      <c r="C1930">
        <v>976296</v>
      </c>
      <c r="D1930">
        <v>6.99</v>
      </c>
      <c r="E1930" s="2">
        <v>44342.945092592592</v>
      </c>
      <c r="F1930" t="s">
        <v>12887</v>
      </c>
      <c r="G1930">
        <v>976326</v>
      </c>
      <c r="H1930" s="6">
        <v>45015.665729108798</v>
      </c>
      <c r="I1930" t="str">
        <f t="shared" si="120"/>
        <v>Long Term</v>
      </c>
      <c r="J1930">
        <f t="shared" si="121"/>
        <v>30</v>
      </c>
      <c r="K1930">
        <f t="shared" si="122"/>
        <v>0</v>
      </c>
      <c r="L1930">
        <f t="shared" si="123"/>
        <v>0</v>
      </c>
    </row>
    <row r="1931" spans="1:12" x14ac:dyDescent="0.25">
      <c r="A1931">
        <v>2930</v>
      </c>
      <c r="B1931" t="s">
        <v>2107</v>
      </c>
      <c r="C1931">
        <v>149155</v>
      </c>
      <c r="D1931">
        <v>8.76</v>
      </c>
      <c r="E1931" s="2">
        <v>43821.2266087963</v>
      </c>
      <c r="F1931" t="s">
        <v>12884</v>
      </c>
      <c r="G1931">
        <v>6867205</v>
      </c>
      <c r="H1931" s="6">
        <v>45015.665729108798</v>
      </c>
      <c r="I1931" t="str">
        <f t="shared" si="120"/>
        <v>Long Term</v>
      </c>
      <c r="J1931">
        <f t="shared" si="121"/>
        <v>6718050</v>
      </c>
      <c r="K1931">
        <f t="shared" si="122"/>
        <v>0.1</v>
      </c>
      <c r="L1931">
        <f t="shared" si="123"/>
        <v>671805</v>
      </c>
    </row>
    <row r="1932" spans="1:12" x14ac:dyDescent="0.25">
      <c r="A1932">
        <v>2931</v>
      </c>
      <c r="B1932" t="s">
        <v>1554</v>
      </c>
      <c r="C1932">
        <v>575765</v>
      </c>
      <c r="D1932">
        <v>8.2899999999999991</v>
      </c>
      <c r="E1932" s="2">
        <v>43892.48777777778</v>
      </c>
      <c r="F1932" t="s">
        <v>12886</v>
      </c>
      <c r="G1932">
        <v>3377464</v>
      </c>
      <c r="H1932" s="6">
        <v>45015.665729108798</v>
      </c>
      <c r="I1932" t="str">
        <f t="shared" si="120"/>
        <v>Long Term</v>
      </c>
      <c r="J1932">
        <f t="shared" si="121"/>
        <v>2801699</v>
      </c>
      <c r="K1932">
        <f t="shared" si="122"/>
        <v>0.1</v>
      </c>
      <c r="L1932">
        <f t="shared" si="123"/>
        <v>280169.90000000002</v>
      </c>
    </row>
    <row r="1933" spans="1:12" x14ac:dyDescent="0.25">
      <c r="A1933">
        <v>2932</v>
      </c>
      <c r="B1933" t="s">
        <v>989</v>
      </c>
      <c r="C1933">
        <v>936928</v>
      </c>
      <c r="D1933">
        <v>7.9</v>
      </c>
      <c r="E1933" s="2">
        <v>43860.600543981483</v>
      </c>
      <c r="F1933" t="s">
        <v>12888</v>
      </c>
      <c r="G1933">
        <v>7919593</v>
      </c>
      <c r="H1933" s="6">
        <v>45015.665729108798</v>
      </c>
      <c r="I1933" t="str">
        <f t="shared" si="120"/>
        <v>Long Term</v>
      </c>
      <c r="J1933">
        <f t="shared" si="121"/>
        <v>6982665</v>
      </c>
      <c r="K1933">
        <f t="shared" si="122"/>
        <v>0.1</v>
      </c>
      <c r="L1933">
        <f t="shared" si="123"/>
        <v>698266.5</v>
      </c>
    </row>
    <row r="1934" spans="1:12" x14ac:dyDescent="0.25">
      <c r="A1934">
        <v>2933</v>
      </c>
      <c r="B1934" t="s">
        <v>329</v>
      </c>
      <c r="C1934">
        <v>651006</v>
      </c>
      <c r="D1934">
        <v>6.29</v>
      </c>
      <c r="E1934" s="2">
        <v>44898.357476851852</v>
      </c>
      <c r="F1934" t="s">
        <v>12883</v>
      </c>
      <c r="G1934">
        <v>9238273</v>
      </c>
      <c r="H1934" s="6">
        <v>45015.665729108798</v>
      </c>
      <c r="I1934" t="str">
        <f t="shared" si="120"/>
        <v>Short Term</v>
      </c>
      <c r="J1934">
        <f t="shared" si="121"/>
        <v>8587267</v>
      </c>
      <c r="K1934">
        <f t="shared" si="122"/>
        <v>0.15</v>
      </c>
      <c r="L1934">
        <f t="shared" si="123"/>
        <v>1288090.05</v>
      </c>
    </row>
    <row r="1935" spans="1:12" x14ac:dyDescent="0.25">
      <c r="A1935">
        <v>2934</v>
      </c>
      <c r="B1935" t="s">
        <v>2231</v>
      </c>
      <c r="C1935">
        <v>954622</v>
      </c>
      <c r="D1935">
        <v>8.8699999999999992</v>
      </c>
      <c r="E1935" s="2">
        <v>44205.454583333332</v>
      </c>
      <c r="F1935" t="s">
        <v>12886</v>
      </c>
      <c r="G1935">
        <v>9693848</v>
      </c>
      <c r="H1935" s="6">
        <v>45015.665729108798</v>
      </c>
      <c r="I1935" t="str">
        <f t="shared" si="120"/>
        <v>Long Term</v>
      </c>
      <c r="J1935">
        <f t="shared" si="121"/>
        <v>8739226</v>
      </c>
      <c r="K1935">
        <f t="shared" si="122"/>
        <v>0.1</v>
      </c>
      <c r="L1935">
        <f t="shared" si="123"/>
        <v>873922.60000000009</v>
      </c>
    </row>
    <row r="1936" spans="1:12" x14ac:dyDescent="0.25">
      <c r="A1936">
        <v>2935</v>
      </c>
      <c r="B1936" t="s">
        <v>2346</v>
      </c>
      <c r="C1936">
        <v>276711</v>
      </c>
      <c r="D1936">
        <v>7.59</v>
      </c>
      <c r="E1936" s="2">
        <v>44721.115891203714</v>
      </c>
      <c r="F1936" t="s">
        <v>12883</v>
      </c>
      <c r="G1936">
        <v>9277283</v>
      </c>
      <c r="H1936" s="6">
        <v>45015.665729108798</v>
      </c>
      <c r="I1936" t="str">
        <f t="shared" si="120"/>
        <v>Short Term</v>
      </c>
      <c r="J1936">
        <f t="shared" si="121"/>
        <v>9000572</v>
      </c>
      <c r="K1936">
        <f t="shared" si="122"/>
        <v>0.15</v>
      </c>
      <c r="L1936">
        <f t="shared" si="123"/>
        <v>1350085.8</v>
      </c>
    </row>
    <row r="1937" spans="1:12" x14ac:dyDescent="0.25">
      <c r="A1937">
        <v>2936</v>
      </c>
      <c r="B1937" t="s">
        <v>1498</v>
      </c>
      <c r="C1937">
        <v>325751</v>
      </c>
      <c r="D1937">
        <v>6.53</v>
      </c>
      <c r="E1937" s="2">
        <v>43408.920601851853</v>
      </c>
      <c r="F1937" t="s">
        <v>12883</v>
      </c>
      <c r="G1937">
        <v>2004297</v>
      </c>
      <c r="H1937" s="6">
        <v>45015.665729108798</v>
      </c>
      <c r="I1937" t="str">
        <f t="shared" si="120"/>
        <v>Long Term</v>
      </c>
      <c r="J1937">
        <f t="shared" si="121"/>
        <v>1678546</v>
      </c>
      <c r="K1937">
        <f t="shared" si="122"/>
        <v>0.1</v>
      </c>
      <c r="L1937">
        <f t="shared" si="123"/>
        <v>167854.6</v>
      </c>
    </row>
    <row r="1938" spans="1:12" x14ac:dyDescent="0.25">
      <c r="A1938">
        <v>2937</v>
      </c>
      <c r="B1938" t="s">
        <v>1216</v>
      </c>
      <c r="C1938">
        <v>913877</v>
      </c>
      <c r="D1938">
        <v>7.57</v>
      </c>
      <c r="E1938" s="2">
        <v>44819.813761574071</v>
      </c>
      <c r="F1938" t="s">
        <v>12888</v>
      </c>
      <c r="G1938">
        <v>913924</v>
      </c>
      <c r="H1938" s="6">
        <v>45015.665729108798</v>
      </c>
      <c r="I1938" t="str">
        <f t="shared" si="120"/>
        <v>Short Term</v>
      </c>
      <c r="J1938">
        <f t="shared" si="121"/>
        <v>47</v>
      </c>
      <c r="K1938">
        <f t="shared" si="122"/>
        <v>0.15</v>
      </c>
      <c r="L1938">
        <f t="shared" si="123"/>
        <v>7.05</v>
      </c>
    </row>
    <row r="1939" spans="1:12" x14ac:dyDescent="0.25">
      <c r="A1939">
        <v>2938</v>
      </c>
      <c r="B1939" t="s">
        <v>296</v>
      </c>
      <c r="C1939">
        <v>975947</v>
      </c>
      <c r="D1939">
        <v>6.42</v>
      </c>
      <c r="E1939" s="2">
        <v>44945.646180555559</v>
      </c>
      <c r="F1939" t="s">
        <v>12886</v>
      </c>
      <c r="G1939">
        <v>8970610</v>
      </c>
      <c r="H1939" s="6">
        <v>45015.665729108798</v>
      </c>
      <c r="I1939" t="str">
        <f t="shared" si="120"/>
        <v>Short Term</v>
      </c>
      <c r="J1939">
        <f t="shared" si="121"/>
        <v>7994663</v>
      </c>
      <c r="K1939">
        <f t="shared" si="122"/>
        <v>0.15</v>
      </c>
      <c r="L1939">
        <f t="shared" si="123"/>
        <v>1199199.45</v>
      </c>
    </row>
    <row r="1940" spans="1:12" x14ac:dyDescent="0.25">
      <c r="A1940">
        <v>2939</v>
      </c>
      <c r="B1940" t="s">
        <v>1069</v>
      </c>
      <c r="C1940">
        <v>942303</v>
      </c>
      <c r="D1940">
        <v>5.0999999999999996</v>
      </c>
      <c r="E1940" s="2">
        <v>44933.30574074074</v>
      </c>
      <c r="F1940" t="s">
        <v>12883</v>
      </c>
      <c r="G1940">
        <v>4041641</v>
      </c>
      <c r="H1940" s="6">
        <v>45015.665729108798</v>
      </c>
      <c r="I1940" t="str">
        <f t="shared" si="120"/>
        <v>Short Term</v>
      </c>
      <c r="J1940">
        <f t="shared" si="121"/>
        <v>3099338</v>
      </c>
      <c r="K1940">
        <f t="shared" si="122"/>
        <v>0.15</v>
      </c>
      <c r="L1940">
        <f t="shared" si="123"/>
        <v>464900.7</v>
      </c>
    </row>
    <row r="1941" spans="1:12" x14ac:dyDescent="0.25">
      <c r="A1941">
        <v>2940</v>
      </c>
      <c r="B1941" t="s">
        <v>1345</v>
      </c>
      <c r="C1941">
        <v>118431</v>
      </c>
      <c r="D1941">
        <v>8.64</v>
      </c>
      <c r="E1941" s="2">
        <v>43981.523425925923</v>
      </c>
      <c r="F1941" t="s">
        <v>12885</v>
      </c>
      <c r="G1941">
        <v>6759970</v>
      </c>
      <c r="H1941" s="6">
        <v>45015.665729108798</v>
      </c>
      <c r="I1941" t="str">
        <f t="shared" si="120"/>
        <v>Long Term</v>
      </c>
      <c r="J1941">
        <f t="shared" si="121"/>
        <v>6641539</v>
      </c>
      <c r="K1941">
        <f t="shared" si="122"/>
        <v>0.1</v>
      </c>
      <c r="L1941">
        <f t="shared" si="123"/>
        <v>664153.9</v>
      </c>
    </row>
    <row r="1942" spans="1:12" x14ac:dyDescent="0.25">
      <c r="A1942">
        <v>2941</v>
      </c>
      <c r="B1942" t="s">
        <v>1137</v>
      </c>
      <c r="C1942">
        <v>438721</v>
      </c>
      <c r="D1942">
        <v>8.6999999999999993</v>
      </c>
      <c r="E1942" s="2">
        <v>43569.65284722222</v>
      </c>
      <c r="F1942" t="s">
        <v>12883</v>
      </c>
      <c r="G1942">
        <v>9757703</v>
      </c>
      <c r="H1942" s="6">
        <v>45015.665729108798</v>
      </c>
      <c r="I1942" t="str">
        <f t="shared" si="120"/>
        <v>Long Term</v>
      </c>
      <c r="J1942">
        <f t="shared" si="121"/>
        <v>9318982</v>
      </c>
      <c r="K1942">
        <f t="shared" si="122"/>
        <v>0.1</v>
      </c>
      <c r="L1942">
        <f t="shared" si="123"/>
        <v>931898.20000000007</v>
      </c>
    </row>
    <row r="1943" spans="1:12" x14ac:dyDescent="0.25">
      <c r="A1943">
        <v>2942</v>
      </c>
      <c r="B1943" t="s">
        <v>1292</v>
      </c>
      <c r="C1943">
        <v>707378</v>
      </c>
      <c r="D1943">
        <v>7.44</v>
      </c>
      <c r="E1943" s="2">
        <v>44709.581585648149</v>
      </c>
      <c r="F1943" t="s">
        <v>12885</v>
      </c>
      <c r="G1943">
        <v>707388</v>
      </c>
      <c r="H1943" s="6">
        <v>45015.665729108798</v>
      </c>
      <c r="I1943" t="str">
        <f t="shared" si="120"/>
        <v>Short Term</v>
      </c>
      <c r="J1943">
        <f t="shared" si="121"/>
        <v>10</v>
      </c>
      <c r="K1943">
        <f t="shared" si="122"/>
        <v>0.15</v>
      </c>
      <c r="L1943">
        <f t="shared" si="123"/>
        <v>1.5</v>
      </c>
    </row>
    <row r="1944" spans="1:12" x14ac:dyDescent="0.25">
      <c r="A1944">
        <v>2943</v>
      </c>
      <c r="B1944" t="s">
        <v>1142</v>
      </c>
      <c r="C1944">
        <v>575108</v>
      </c>
      <c r="D1944">
        <v>6.1</v>
      </c>
      <c r="E1944" s="2">
        <v>43870.27516203704</v>
      </c>
      <c r="F1944" t="s">
        <v>12886</v>
      </c>
      <c r="G1944">
        <v>4596371</v>
      </c>
      <c r="H1944" s="6">
        <v>45015.665729108798</v>
      </c>
      <c r="I1944" t="str">
        <f t="shared" si="120"/>
        <v>Long Term</v>
      </c>
      <c r="J1944">
        <f t="shared" si="121"/>
        <v>4021263</v>
      </c>
      <c r="K1944">
        <f t="shared" si="122"/>
        <v>0.1</v>
      </c>
      <c r="L1944">
        <f t="shared" si="123"/>
        <v>402126.30000000005</v>
      </c>
    </row>
    <row r="1945" spans="1:12" x14ac:dyDescent="0.25">
      <c r="A1945">
        <v>2944</v>
      </c>
      <c r="B1945" t="s">
        <v>691</v>
      </c>
      <c r="C1945">
        <v>628573</v>
      </c>
      <c r="D1945">
        <v>5.74</v>
      </c>
      <c r="E1945" s="2">
        <v>44297.652604166673</v>
      </c>
      <c r="F1945" t="s">
        <v>12887</v>
      </c>
      <c r="G1945">
        <v>9879131</v>
      </c>
      <c r="H1945" s="6">
        <v>45015.665729108798</v>
      </c>
      <c r="I1945" t="str">
        <f t="shared" si="120"/>
        <v>Long Term</v>
      </c>
      <c r="J1945">
        <f t="shared" si="121"/>
        <v>9250558</v>
      </c>
      <c r="K1945">
        <f t="shared" si="122"/>
        <v>0.1</v>
      </c>
      <c r="L1945">
        <f t="shared" si="123"/>
        <v>925055.8</v>
      </c>
    </row>
    <row r="1946" spans="1:12" x14ac:dyDescent="0.25">
      <c r="A1946">
        <v>2945</v>
      </c>
      <c r="B1946" t="s">
        <v>2727</v>
      </c>
      <c r="C1946">
        <v>370878</v>
      </c>
      <c r="D1946">
        <v>6.69</v>
      </c>
      <c r="E1946" s="2">
        <v>44331.56045138889</v>
      </c>
      <c r="F1946" t="s">
        <v>12886</v>
      </c>
      <c r="G1946">
        <v>7538593</v>
      </c>
      <c r="H1946" s="6">
        <v>45015.665729108798</v>
      </c>
      <c r="I1946" t="str">
        <f t="shared" si="120"/>
        <v>Long Term</v>
      </c>
      <c r="J1946">
        <f t="shared" si="121"/>
        <v>7167715</v>
      </c>
      <c r="K1946">
        <f t="shared" si="122"/>
        <v>0.1</v>
      </c>
      <c r="L1946">
        <f t="shared" si="123"/>
        <v>716771.5</v>
      </c>
    </row>
    <row r="1947" spans="1:12" x14ac:dyDescent="0.25">
      <c r="A1947">
        <v>2946</v>
      </c>
      <c r="B1947" t="s">
        <v>2007</v>
      </c>
      <c r="C1947">
        <v>922671</v>
      </c>
      <c r="D1947">
        <v>8.42</v>
      </c>
      <c r="E1947" s="2">
        <v>43377.1328125</v>
      </c>
      <c r="F1947" t="s">
        <v>12887</v>
      </c>
      <c r="G1947">
        <v>9559797</v>
      </c>
      <c r="H1947" s="6">
        <v>45015.665729108798</v>
      </c>
      <c r="I1947" t="str">
        <f t="shared" si="120"/>
        <v>Long Term</v>
      </c>
      <c r="J1947">
        <f t="shared" si="121"/>
        <v>8637126</v>
      </c>
      <c r="K1947">
        <f t="shared" si="122"/>
        <v>0.1</v>
      </c>
      <c r="L1947">
        <f t="shared" si="123"/>
        <v>863712.60000000009</v>
      </c>
    </row>
    <row r="1948" spans="1:12" x14ac:dyDescent="0.25">
      <c r="A1948">
        <v>2947</v>
      </c>
      <c r="B1948" t="s">
        <v>558</v>
      </c>
      <c r="C1948">
        <v>973577</v>
      </c>
      <c r="D1948">
        <v>7.17</v>
      </c>
      <c r="E1948" s="2">
        <v>43497.871863425928</v>
      </c>
      <c r="F1948" t="s">
        <v>12886</v>
      </c>
      <c r="G1948">
        <v>9911151</v>
      </c>
      <c r="H1948" s="6">
        <v>45015.665729108798</v>
      </c>
      <c r="I1948" t="str">
        <f t="shared" si="120"/>
        <v>Long Term</v>
      </c>
      <c r="J1948">
        <f t="shared" si="121"/>
        <v>8937574</v>
      </c>
      <c r="K1948">
        <f t="shared" si="122"/>
        <v>0.1</v>
      </c>
      <c r="L1948">
        <f t="shared" si="123"/>
        <v>893757.4</v>
      </c>
    </row>
    <row r="1949" spans="1:12" x14ac:dyDescent="0.25">
      <c r="A1949">
        <v>2948</v>
      </c>
      <c r="B1949" t="s">
        <v>426</v>
      </c>
      <c r="C1949">
        <v>768120</v>
      </c>
      <c r="D1949">
        <v>6.3</v>
      </c>
      <c r="E1949" s="2">
        <v>44418.669432870367</v>
      </c>
      <c r="F1949" t="s">
        <v>12885</v>
      </c>
      <c r="G1949">
        <v>4090118</v>
      </c>
      <c r="H1949" s="6">
        <v>45015.665729108798</v>
      </c>
      <c r="I1949" t="str">
        <f t="shared" si="120"/>
        <v>Long Term</v>
      </c>
      <c r="J1949">
        <f t="shared" si="121"/>
        <v>3321998</v>
      </c>
      <c r="K1949">
        <f t="shared" si="122"/>
        <v>0.1</v>
      </c>
      <c r="L1949">
        <f t="shared" si="123"/>
        <v>332199.80000000005</v>
      </c>
    </row>
    <row r="1950" spans="1:12" x14ac:dyDescent="0.25">
      <c r="A1950">
        <v>2949</v>
      </c>
      <c r="B1950" t="s">
        <v>1049</v>
      </c>
      <c r="C1950">
        <v>117921</v>
      </c>
      <c r="D1950">
        <v>7.52</v>
      </c>
      <c r="E1950" s="2">
        <v>44045.926215277781</v>
      </c>
      <c r="F1950" t="s">
        <v>12888</v>
      </c>
      <c r="G1950">
        <v>5435270</v>
      </c>
      <c r="H1950" s="6">
        <v>45015.665729108798</v>
      </c>
      <c r="I1950" t="str">
        <f t="shared" si="120"/>
        <v>Long Term</v>
      </c>
      <c r="J1950">
        <f t="shared" si="121"/>
        <v>5317349</v>
      </c>
      <c r="K1950">
        <f t="shared" si="122"/>
        <v>0.1</v>
      </c>
      <c r="L1950">
        <f t="shared" si="123"/>
        <v>531734.9</v>
      </c>
    </row>
    <row r="1951" spans="1:12" x14ac:dyDescent="0.25">
      <c r="A1951">
        <v>2950</v>
      </c>
      <c r="B1951" t="s">
        <v>731</v>
      </c>
      <c r="C1951">
        <v>391209</v>
      </c>
      <c r="D1951">
        <v>7.14</v>
      </c>
      <c r="E1951" s="2">
        <v>43643.034641203703</v>
      </c>
      <c r="F1951" t="s">
        <v>12886</v>
      </c>
      <c r="G1951">
        <v>8088689</v>
      </c>
      <c r="H1951" s="6">
        <v>45015.665729108798</v>
      </c>
      <c r="I1951" t="str">
        <f t="shared" si="120"/>
        <v>Long Term</v>
      </c>
      <c r="J1951">
        <f t="shared" si="121"/>
        <v>7697480</v>
      </c>
      <c r="K1951">
        <f t="shared" si="122"/>
        <v>0.1</v>
      </c>
      <c r="L1951">
        <f t="shared" si="123"/>
        <v>769748</v>
      </c>
    </row>
    <row r="1952" spans="1:12" x14ac:dyDescent="0.25">
      <c r="A1952">
        <v>2951</v>
      </c>
      <c r="B1952" t="s">
        <v>901</v>
      </c>
      <c r="C1952">
        <v>611293</v>
      </c>
      <c r="D1952">
        <v>7.54</v>
      </c>
      <c r="E1952" s="2">
        <v>44829.939108796287</v>
      </c>
      <c r="F1952" t="s">
        <v>12888</v>
      </c>
      <c r="G1952">
        <v>7214934</v>
      </c>
      <c r="H1952" s="6">
        <v>45015.665729108798</v>
      </c>
      <c r="I1952" t="str">
        <f t="shared" si="120"/>
        <v>Short Term</v>
      </c>
      <c r="J1952">
        <f t="shared" si="121"/>
        <v>6603641</v>
      </c>
      <c r="K1952">
        <f t="shared" si="122"/>
        <v>0.15</v>
      </c>
      <c r="L1952">
        <f t="shared" si="123"/>
        <v>990546.14999999991</v>
      </c>
    </row>
    <row r="1953" spans="1:12" x14ac:dyDescent="0.25">
      <c r="A1953">
        <v>2952</v>
      </c>
      <c r="B1953" t="s">
        <v>937</v>
      </c>
      <c r="C1953">
        <v>65287</v>
      </c>
      <c r="D1953">
        <v>7.29</v>
      </c>
      <c r="E1953" s="2">
        <v>44577.975555555553</v>
      </c>
      <c r="F1953" t="s">
        <v>12887</v>
      </c>
      <c r="G1953">
        <v>5168469</v>
      </c>
      <c r="H1953" s="6">
        <v>45015.665729108798</v>
      </c>
      <c r="I1953" t="str">
        <f t="shared" si="120"/>
        <v>Long Term</v>
      </c>
      <c r="J1953">
        <f t="shared" si="121"/>
        <v>5103182</v>
      </c>
      <c r="K1953">
        <f t="shared" si="122"/>
        <v>0.1</v>
      </c>
      <c r="L1953">
        <f t="shared" si="123"/>
        <v>510318.2</v>
      </c>
    </row>
    <row r="1954" spans="1:12" x14ac:dyDescent="0.25">
      <c r="A1954">
        <v>2953</v>
      </c>
      <c r="B1954" t="s">
        <v>2752</v>
      </c>
      <c r="C1954">
        <v>661156</v>
      </c>
      <c r="D1954">
        <v>8.65</v>
      </c>
      <c r="E1954" s="2">
        <v>44742.530810185177</v>
      </c>
      <c r="F1954" t="s">
        <v>12884</v>
      </c>
      <c r="G1954">
        <v>6604479</v>
      </c>
      <c r="H1954" s="6">
        <v>45015.665729108798</v>
      </c>
      <c r="I1954" t="str">
        <f t="shared" si="120"/>
        <v>Short Term</v>
      </c>
      <c r="J1954">
        <f t="shared" si="121"/>
        <v>5943323</v>
      </c>
      <c r="K1954">
        <f t="shared" si="122"/>
        <v>0.15</v>
      </c>
      <c r="L1954">
        <f t="shared" si="123"/>
        <v>891498.45</v>
      </c>
    </row>
    <row r="1955" spans="1:12" x14ac:dyDescent="0.25">
      <c r="A1955">
        <v>2954</v>
      </c>
      <c r="B1955" t="s">
        <v>241</v>
      </c>
      <c r="C1955">
        <v>684198</v>
      </c>
      <c r="D1955">
        <v>7.91</v>
      </c>
      <c r="E1955" s="2">
        <v>43503.176805555559</v>
      </c>
      <c r="F1955" t="s">
        <v>12885</v>
      </c>
      <c r="G1955">
        <v>9786090</v>
      </c>
      <c r="H1955" s="6">
        <v>45015.665729108798</v>
      </c>
      <c r="I1955" t="str">
        <f t="shared" si="120"/>
        <v>Long Term</v>
      </c>
      <c r="J1955">
        <f t="shared" si="121"/>
        <v>9101892</v>
      </c>
      <c r="K1955">
        <f t="shared" si="122"/>
        <v>0.1</v>
      </c>
      <c r="L1955">
        <f t="shared" si="123"/>
        <v>910189.20000000007</v>
      </c>
    </row>
    <row r="1956" spans="1:12" x14ac:dyDescent="0.25">
      <c r="A1956">
        <v>2955</v>
      </c>
      <c r="B1956" t="s">
        <v>819</v>
      </c>
      <c r="C1956">
        <v>21363</v>
      </c>
      <c r="D1956">
        <v>8.7899999999999991</v>
      </c>
      <c r="E1956" s="2">
        <v>44558.827418981477</v>
      </c>
      <c r="F1956" t="s">
        <v>12883</v>
      </c>
      <c r="G1956">
        <v>8931187</v>
      </c>
      <c r="H1956" s="6">
        <v>45015.665729108798</v>
      </c>
      <c r="I1956" t="str">
        <f t="shared" si="120"/>
        <v>Long Term</v>
      </c>
      <c r="J1956">
        <f t="shared" si="121"/>
        <v>8909824</v>
      </c>
      <c r="K1956">
        <f t="shared" si="122"/>
        <v>0.1</v>
      </c>
      <c r="L1956">
        <f t="shared" si="123"/>
        <v>890982.40000000002</v>
      </c>
    </row>
    <row r="1957" spans="1:12" x14ac:dyDescent="0.25">
      <c r="A1957">
        <v>2956</v>
      </c>
      <c r="B1957" t="s">
        <v>523</v>
      </c>
      <c r="C1957">
        <v>30899</v>
      </c>
      <c r="D1957">
        <v>6.14</v>
      </c>
      <c r="E1957" s="2">
        <v>44739.109560185178</v>
      </c>
      <c r="F1957" t="s">
        <v>12886</v>
      </c>
      <c r="G1957">
        <v>9407022</v>
      </c>
      <c r="H1957" s="6">
        <v>45015.665729108798</v>
      </c>
      <c r="I1957" t="str">
        <f t="shared" si="120"/>
        <v>Short Term</v>
      </c>
      <c r="J1957">
        <f t="shared" si="121"/>
        <v>9376123</v>
      </c>
      <c r="K1957">
        <f t="shared" si="122"/>
        <v>0.15</v>
      </c>
      <c r="L1957">
        <f t="shared" si="123"/>
        <v>1406418.45</v>
      </c>
    </row>
    <row r="1958" spans="1:12" x14ac:dyDescent="0.25">
      <c r="A1958">
        <v>2957</v>
      </c>
      <c r="B1958" t="s">
        <v>585</v>
      </c>
      <c r="C1958">
        <v>366322</v>
      </c>
      <c r="D1958">
        <v>5.48</v>
      </c>
      <c r="E1958" s="2">
        <v>44416.932025462957</v>
      </c>
      <c r="F1958" t="s">
        <v>12887</v>
      </c>
      <c r="G1958">
        <v>6268313</v>
      </c>
      <c r="H1958" s="6">
        <v>45015.665729108798</v>
      </c>
      <c r="I1958" t="str">
        <f t="shared" si="120"/>
        <v>Long Term</v>
      </c>
      <c r="J1958">
        <f t="shared" si="121"/>
        <v>5901991</v>
      </c>
      <c r="K1958">
        <f t="shared" si="122"/>
        <v>0.1</v>
      </c>
      <c r="L1958">
        <f t="shared" si="123"/>
        <v>590199.1</v>
      </c>
    </row>
    <row r="1959" spans="1:12" x14ac:dyDescent="0.25">
      <c r="A1959">
        <v>2958</v>
      </c>
      <c r="B1959" t="s">
        <v>1376</v>
      </c>
      <c r="C1959">
        <v>646740</v>
      </c>
      <c r="D1959">
        <v>7.35</v>
      </c>
      <c r="E1959" s="2">
        <v>44887.94767361111</v>
      </c>
      <c r="F1959" t="s">
        <v>12888</v>
      </c>
      <c r="G1959">
        <v>8083654</v>
      </c>
      <c r="H1959" s="6">
        <v>45015.665729108798</v>
      </c>
      <c r="I1959" t="str">
        <f t="shared" si="120"/>
        <v>Short Term</v>
      </c>
      <c r="J1959">
        <f t="shared" si="121"/>
        <v>7436914</v>
      </c>
      <c r="K1959">
        <f t="shared" si="122"/>
        <v>0.15</v>
      </c>
      <c r="L1959">
        <f t="shared" si="123"/>
        <v>1115537.0999999999</v>
      </c>
    </row>
    <row r="1960" spans="1:12" x14ac:dyDescent="0.25">
      <c r="A1960">
        <v>2959</v>
      </c>
      <c r="B1960" t="s">
        <v>967</v>
      </c>
      <c r="C1960">
        <v>401258</v>
      </c>
      <c r="D1960">
        <v>6.97</v>
      </c>
      <c r="E1960" s="2">
        <v>43941.651493055557</v>
      </c>
      <c r="F1960" t="s">
        <v>12888</v>
      </c>
      <c r="G1960">
        <v>3439351</v>
      </c>
      <c r="H1960" s="6">
        <v>45015.665729108798</v>
      </c>
      <c r="I1960" t="str">
        <f t="shared" si="120"/>
        <v>Long Term</v>
      </c>
      <c r="J1960">
        <f t="shared" si="121"/>
        <v>3038093</v>
      </c>
      <c r="K1960">
        <f t="shared" si="122"/>
        <v>0.1</v>
      </c>
      <c r="L1960">
        <f t="shared" si="123"/>
        <v>303809.3</v>
      </c>
    </row>
    <row r="1961" spans="1:12" x14ac:dyDescent="0.25">
      <c r="A1961">
        <v>2960</v>
      </c>
      <c r="B1961" t="s">
        <v>1349</v>
      </c>
      <c r="C1961">
        <v>328215</v>
      </c>
      <c r="D1961">
        <v>5.74</v>
      </c>
      <c r="E1961" s="2">
        <v>44978.716736111113</v>
      </c>
      <c r="F1961" t="s">
        <v>12887</v>
      </c>
      <c r="G1961">
        <v>3929923</v>
      </c>
      <c r="H1961" s="6">
        <v>45015.665729108798</v>
      </c>
      <c r="I1961" t="str">
        <f t="shared" si="120"/>
        <v>Short Term</v>
      </c>
      <c r="J1961">
        <f t="shared" si="121"/>
        <v>3601708</v>
      </c>
      <c r="K1961">
        <f t="shared" si="122"/>
        <v>0.15</v>
      </c>
      <c r="L1961">
        <f t="shared" si="123"/>
        <v>540256.19999999995</v>
      </c>
    </row>
    <row r="1962" spans="1:12" x14ac:dyDescent="0.25">
      <c r="A1962">
        <v>2961</v>
      </c>
      <c r="B1962" t="s">
        <v>2929</v>
      </c>
      <c r="C1962">
        <v>483571</v>
      </c>
      <c r="D1962">
        <v>6.75</v>
      </c>
      <c r="E1962" s="2">
        <v>44056.975949074083</v>
      </c>
      <c r="F1962" t="s">
        <v>12887</v>
      </c>
      <c r="G1962">
        <v>9263553</v>
      </c>
      <c r="H1962" s="6">
        <v>45015.665729108798</v>
      </c>
      <c r="I1962" t="str">
        <f t="shared" si="120"/>
        <v>Long Term</v>
      </c>
      <c r="J1962">
        <f t="shared" si="121"/>
        <v>8779982</v>
      </c>
      <c r="K1962">
        <f t="shared" si="122"/>
        <v>0.1</v>
      </c>
      <c r="L1962">
        <f t="shared" si="123"/>
        <v>877998.20000000007</v>
      </c>
    </row>
    <row r="1963" spans="1:12" x14ac:dyDescent="0.25">
      <c r="A1963">
        <v>2962</v>
      </c>
      <c r="B1963" t="s">
        <v>646</v>
      </c>
      <c r="C1963">
        <v>432941</v>
      </c>
      <c r="D1963">
        <v>6.72</v>
      </c>
      <c r="E1963" s="2">
        <v>44318.418379629627</v>
      </c>
      <c r="F1963" t="s">
        <v>12886</v>
      </c>
      <c r="G1963">
        <v>4892511</v>
      </c>
      <c r="H1963" s="6">
        <v>45015.665729108798</v>
      </c>
      <c r="I1963" t="str">
        <f t="shared" si="120"/>
        <v>Long Term</v>
      </c>
      <c r="J1963">
        <f t="shared" si="121"/>
        <v>4459570</v>
      </c>
      <c r="K1963">
        <f t="shared" si="122"/>
        <v>0.1</v>
      </c>
      <c r="L1963">
        <f t="shared" si="123"/>
        <v>445957</v>
      </c>
    </row>
    <row r="1964" spans="1:12" x14ac:dyDescent="0.25">
      <c r="A1964">
        <v>2963</v>
      </c>
      <c r="B1964" t="s">
        <v>730</v>
      </c>
      <c r="C1964">
        <v>135606</v>
      </c>
      <c r="D1964">
        <v>8.4</v>
      </c>
      <c r="E1964" s="2">
        <v>45005.209513888891</v>
      </c>
      <c r="F1964" t="s">
        <v>12883</v>
      </c>
      <c r="G1964">
        <v>6948306</v>
      </c>
      <c r="H1964" s="6">
        <v>45015.665729108798</v>
      </c>
      <c r="I1964" t="str">
        <f t="shared" si="120"/>
        <v>Short Term</v>
      </c>
      <c r="J1964">
        <f t="shared" si="121"/>
        <v>6812700</v>
      </c>
      <c r="K1964">
        <f t="shared" si="122"/>
        <v>0.15</v>
      </c>
      <c r="L1964">
        <f t="shared" si="123"/>
        <v>1021905</v>
      </c>
    </row>
    <row r="1965" spans="1:12" x14ac:dyDescent="0.25">
      <c r="A1965">
        <v>2964</v>
      </c>
      <c r="B1965" t="s">
        <v>345</v>
      </c>
      <c r="C1965">
        <v>163181</v>
      </c>
      <c r="D1965">
        <v>8.39</v>
      </c>
      <c r="E1965" s="2">
        <v>43738.676261574074</v>
      </c>
      <c r="F1965" t="s">
        <v>12888</v>
      </c>
      <c r="G1965">
        <v>5222130</v>
      </c>
      <c r="H1965" s="6">
        <v>45015.665729108798</v>
      </c>
      <c r="I1965" t="str">
        <f t="shared" si="120"/>
        <v>Long Term</v>
      </c>
      <c r="J1965">
        <f t="shared" si="121"/>
        <v>5058949</v>
      </c>
      <c r="K1965">
        <f t="shared" si="122"/>
        <v>0.1</v>
      </c>
      <c r="L1965">
        <f t="shared" si="123"/>
        <v>505894.9</v>
      </c>
    </row>
    <row r="1966" spans="1:12" x14ac:dyDescent="0.25">
      <c r="A1966">
        <v>2965</v>
      </c>
      <c r="B1966" t="s">
        <v>2477</v>
      </c>
      <c r="C1966">
        <v>766283</v>
      </c>
      <c r="D1966">
        <v>8.3699999999999992</v>
      </c>
      <c r="E1966" s="2">
        <v>43552.364374999997</v>
      </c>
      <c r="F1966" t="s">
        <v>12888</v>
      </c>
      <c r="G1966">
        <v>6469283</v>
      </c>
      <c r="H1966" s="6">
        <v>45015.665729108798</v>
      </c>
      <c r="I1966" t="str">
        <f t="shared" si="120"/>
        <v>Long Term</v>
      </c>
      <c r="J1966">
        <f t="shared" si="121"/>
        <v>5703000</v>
      </c>
      <c r="K1966">
        <f t="shared" si="122"/>
        <v>0.1</v>
      </c>
      <c r="L1966">
        <f t="shared" si="123"/>
        <v>570300</v>
      </c>
    </row>
    <row r="1967" spans="1:12" x14ac:dyDescent="0.25">
      <c r="A1967">
        <v>2966</v>
      </c>
      <c r="B1967" t="s">
        <v>1125</v>
      </c>
      <c r="C1967">
        <v>448082</v>
      </c>
      <c r="D1967">
        <v>6.77</v>
      </c>
      <c r="E1967" s="2">
        <v>44063.271458333344</v>
      </c>
      <c r="F1967" t="s">
        <v>12887</v>
      </c>
      <c r="G1967">
        <v>9636833</v>
      </c>
      <c r="H1967" s="6">
        <v>45015.665729108798</v>
      </c>
      <c r="I1967" t="str">
        <f t="shared" si="120"/>
        <v>Long Term</v>
      </c>
      <c r="J1967">
        <f t="shared" si="121"/>
        <v>9188751</v>
      </c>
      <c r="K1967">
        <f t="shared" si="122"/>
        <v>0.1</v>
      </c>
      <c r="L1967">
        <f t="shared" si="123"/>
        <v>918875.10000000009</v>
      </c>
    </row>
    <row r="1968" spans="1:12" x14ac:dyDescent="0.25">
      <c r="A1968">
        <v>2967</v>
      </c>
      <c r="B1968" t="s">
        <v>614</v>
      </c>
      <c r="C1968">
        <v>639384</v>
      </c>
      <c r="D1968">
        <v>5.43</v>
      </c>
      <c r="E1968" s="2">
        <v>43568.976018518522</v>
      </c>
      <c r="F1968" t="s">
        <v>12888</v>
      </c>
      <c r="G1968">
        <v>3966774</v>
      </c>
      <c r="H1968" s="6">
        <v>45015.665729108798</v>
      </c>
      <c r="I1968" t="str">
        <f t="shared" si="120"/>
        <v>Long Term</v>
      </c>
      <c r="J1968">
        <f t="shared" si="121"/>
        <v>3327390</v>
      </c>
      <c r="K1968">
        <f t="shared" si="122"/>
        <v>0.1</v>
      </c>
      <c r="L1968">
        <f t="shared" si="123"/>
        <v>332739</v>
      </c>
    </row>
    <row r="1969" spans="1:12" x14ac:dyDescent="0.25">
      <c r="A1969">
        <v>2968</v>
      </c>
      <c r="B1969" t="s">
        <v>1855</v>
      </c>
      <c r="C1969">
        <v>781624</v>
      </c>
      <c r="D1969">
        <v>8.32</v>
      </c>
      <c r="E1969" s="2">
        <v>44436.556342592587</v>
      </c>
      <c r="F1969" t="s">
        <v>12886</v>
      </c>
      <c r="G1969">
        <v>7973197</v>
      </c>
      <c r="H1969" s="6">
        <v>45015.665729108798</v>
      </c>
      <c r="I1969" t="str">
        <f t="shared" si="120"/>
        <v>Long Term</v>
      </c>
      <c r="J1969">
        <f t="shared" si="121"/>
        <v>7191573</v>
      </c>
      <c r="K1969">
        <f t="shared" si="122"/>
        <v>0.1</v>
      </c>
      <c r="L1969">
        <f t="shared" si="123"/>
        <v>719157.3</v>
      </c>
    </row>
    <row r="1970" spans="1:12" x14ac:dyDescent="0.25">
      <c r="A1970">
        <v>2969</v>
      </c>
      <c r="B1970" t="s">
        <v>994</v>
      </c>
      <c r="C1970">
        <v>889044</v>
      </c>
      <c r="D1970">
        <v>7.93</v>
      </c>
      <c r="E1970" s="2">
        <v>43657.30195601852</v>
      </c>
      <c r="F1970" t="s">
        <v>12883</v>
      </c>
      <c r="G1970">
        <v>1252205</v>
      </c>
      <c r="H1970" s="6">
        <v>45015.665729108798</v>
      </c>
      <c r="I1970" t="str">
        <f t="shared" si="120"/>
        <v>Long Term</v>
      </c>
      <c r="J1970">
        <f t="shared" si="121"/>
        <v>363161</v>
      </c>
      <c r="K1970">
        <f t="shared" si="122"/>
        <v>0.1</v>
      </c>
      <c r="L1970">
        <f t="shared" si="123"/>
        <v>36316.1</v>
      </c>
    </row>
    <row r="1971" spans="1:12" x14ac:dyDescent="0.25">
      <c r="A1971">
        <v>2970</v>
      </c>
      <c r="B1971" t="s">
        <v>239</v>
      </c>
      <c r="C1971">
        <v>542996</v>
      </c>
      <c r="D1971">
        <v>5.83</v>
      </c>
      <c r="E1971" s="2">
        <v>44706.20579861111</v>
      </c>
      <c r="F1971" t="s">
        <v>12883</v>
      </c>
      <c r="G1971">
        <v>7377204</v>
      </c>
      <c r="H1971" s="6">
        <v>45015.665729108798</v>
      </c>
      <c r="I1971" t="str">
        <f t="shared" si="120"/>
        <v>Short Term</v>
      </c>
      <c r="J1971">
        <f t="shared" si="121"/>
        <v>6834208</v>
      </c>
      <c r="K1971">
        <f t="shared" si="122"/>
        <v>0.15</v>
      </c>
      <c r="L1971">
        <f t="shared" si="123"/>
        <v>1025131.2</v>
      </c>
    </row>
    <row r="1972" spans="1:12" x14ac:dyDescent="0.25">
      <c r="A1972">
        <v>2971</v>
      </c>
      <c r="B1972" t="s">
        <v>1154</v>
      </c>
      <c r="C1972">
        <v>666905</v>
      </c>
      <c r="D1972">
        <v>7.16</v>
      </c>
      <c r="E1972" s="2">
        <v>44581.775023148148</v>
      </c>
      <c r="F1972" t="s">
        <v>12885</v>
      </c>
      <c r="G1972">
        <v>2854466</v>
      </c>
      <c r="H1972" s="6">
        <v>45015.665729108798</v>
      </c>
      <c r="I1972" t="str">
        <f t="shared" si="120"/>
        <v>Long Term</v>
      </c>
      <c r="J1972">
        <f t="shared" si="121"/>
        <v>2187561</v>
      </c>
      <c r="K1972">
        <f t="shared" si="122"/>
        <v>0.1</v>
      </c>
      <c r="L1972">
        <f t="shared" si="123"/>
        <v>218756.1</v>
      </c>
    </row>
    <row r="1973" spans="1:12" x14ac:dyDescent="0.25">
      <c r="A1973">
        <v>2972</v>
      </c>
      <c r="B1973" t="s">
        <v>928</v>
      </c>
      <c r="C1973">
        <v>403124</v>
      </c>
      <c r="D1973">
        <v>6.95</v>
      </c>
      <c r="E1973" s="2">
        <v>43525.115960648152</v>
      </c>
      <c r="F1973" t="s">
        <v>12883</v>
      </c>
      <c r="G1973">
        <v>2751723</v>
      </c>
      <c r="H1973" s="6">
        <v>45015.665729108798</v>
      </c>
      <c r="I1973" t="str">
        <f t="shared" si="120"/>
        <v>Long Term</v>
      </c>
      <c r="J1973">
        <f t="shared" si="121"/>
        <v>2348599</v>
      </c>
      <c r="K1973">
        <f t="shared" si="122"/>
        <v>0.1</v>
      </c>
      <c r="L1973">
        <f t="shared" si="123"/>
        <v>234859.90000000002</v>
      </c>
    </row>
    <row r="1974" spans="1:12" x14ac:dyDescent="0.25">
      <c r="A1974">
        <v>2973</v>
      </c>
      <c r="B1974" t="s">
        <v>765</v>
      </c>
      <c r="C1974">
        <v>931899</v>
      </c>
      <c r="D1974">
        <v>7.97</v>
      </c>
      <c r="E1974" s="2">
        <v>44938.052905092591</v>
      </c>
      <c r="F1974" t="s">
        <v>12888</v>
      </c>
      <c r="G1974">
        <v>6930484</v>
      </c>
      <c r="H1974" s="6">
        <v>45015.665729108798</v>
      </c>
      <c r="I1974" t="str">
        <f t="shared" si="120"/>
        <v>Short Term</v>
      </c>
      <c r="J1974">
        <f t="shared" si="121"/>
        <v>5998585</v>
      </c>
      <c r="K1974">
        <f t="shared" si="122"/>
        <v>0.15</v>
      </c>
      <c r="L1974">
        <f t="shared" si="123"/>
        <v>899787.75</v>
      </c>
    </row>
    <row r="1975" spans="1:12" x14ac:dyDescent="0.25">
      <c r="A1975">
        <v>2974</v>
      </c>
      <c r="B1975" t="s">
        <v>1256</v>
      </c>
      <c r="C1975">
        <v>516393</v>
      </c>
      <c r="D1975">
        <v>6.32</v>
      </c>
      <c r="E1975" s="2">
        <v>44973.839907407397</v>
      </c>
      <c r="F1975" t="s">
        <v>12886</v>
      </c>
      <c r="G1975">
        <v>3023513</v>
      </c>
      <c r="H1975" s="6">
        <v>45015.665729108798</v>
      </c>
      <c r="I1975" t="str">
        <f t="shared" si="120"/>
        <v>Short Term</v>
      </c>
      <c r="J1975">
        <f t="shared" si="121"/>
        <v>2507120</v>
      </c>
      <c r="K1975">
        <f t="shared" si="122"/>
        <v>0.15</v>
      </c>
      <c r="L1975">
        <f t="shared" si="123"/>
        <v>376068</v>
      </c>
    </row>
    <row r="1976" spans="1:12" x14ac:dyDescent="0.25">
      <c r="A1976">
        <v>2975</v>
      </c>
      <c r="B1976" t="s">
        <v>67</v>
      </c>
      <c r="C1976">
        <v>443300</v>
      </c>
      <c r="D1976">
        <v>5.85</v>
      </c>
      <c r="E1976" s="2">
        <v>44494.474293981482</v>
      </c>
      <c r="F1976" t="s">
        <v>12885</v>
      </c>
      <c r="G1976">
        <v>6899609</v>
      </c>
      <c r="H1976" s="6">
        <v>45015.665729108798</v>
      </c>
      <c r="I1976" t="str">
        <f t="shared" si="120"/>
        <v>Long Term</v>
      </c>
      <c r="J1976">
        <f t="shared" si="121"/>
        <v>6456309</v>
      </c>
      <c r="K1976">
        <f t="shared" si="122"/>
        <v>0.1</v>
      </c>
      <c r="L1976">
        <f t="shared" si="123"/>
        <v>645630.9</v>
      </c>
    </row>
    <row r="1977" spans="1:12" x14ac:dyDescent="0.25">
      <c r="A1977">
        <v>2976</v>
      </c>
      <c r="B1977" t="s">
        <v>190</v>
      </c>
      <c r="C1977">
        <v>474584</v>
      </c>
      <c r="D1977">
        <v>5.14</v>
      </c>
      <c r="E1977" s="2">
        <v>44207.15283564815</v>
      </c>
      <c r="F1977" t="s">
        <v>12885</v>
      </c>
      <c r="G1977">
        <v>8204360</v>
      </c>
      <c r="H1977" s="6">
        <v>45015.665729108798</v>
      </c>
      <c r="I1977" t="str">
        <f t="shared" si="120"/>
        <v>Long Term</v>
      </c>
      <c r="J1977">
        <f t="shared" si="121"/>
        <v>7729776</v>
      </c>
      <c r="K1977">
        <f t="shared" si="122"/>
        <v>0.1</v>
      </c>
      <c r="L1977">
        <f t="shared" si="123"/>
        <v>772977.60000000009</v>
      </c>
    </row>
    <row r="1978" spans="1:12" x14ac:dyDescent="0.25">
      <c r="A1978">
        <v>2977</v>
      </c>
      <c r="B1978" t="s">
        <v>435</v>
      </c>
      <c r="C1978">
        <v>303659</v>
      </c>
      <c r="D1978">
        <v>8.58</v>
      </c>
      <c r="E1978" s="2">
        <v>44124.067615740743</v>
      </c>
      <c r="F1978" t="s">
        <v>12888</v>
      </c>
      <c r="G1978">
        <v>6526826</v>
      </c>
      <c r="H1978" s="6">
        <v>45015.665729108798</v>
      </c>
      <c r="I1978" t="str">
        <f t="shared" si="120"/>
        <v>Long Term</v>
      </c>
      <c r="J1978">
        <f t="shared" si="121"/>
        <v>6223167</v>
      </c>
      <c r="K1978">
        <f t="shared" si="122"/>
        <v>0.1</v>
      </c>
      <c r="L1978">
        <f t="shared" si="123"/>
        <v>622316.70000000007</v>
      </c>
    </row>
    <row r="1979" spans="1:12" x14ac:dyDescent="0.25">
      <c r="A1979">
        <v>2978</v>
      </c>
      <c r="B1979" t="s">
        <v>792</v>
      </c>
      <c r="C1979">
        <v>701224</v>
      </c>
      <c r="D1979">
        <v>8.4</v>
      </c>
      <c r="E1979" s="2">
        <v>43423.470856481479</v>
      </c>
      <c r="F1979" t="s">
        <v>12885</v>
      </c>
      <c r="G1979">
        <v>6763937</v>
      </c>
      <c r="H1979" s="6">
        <v>45015.665729108798</v>
      </c>
      <c r="I1979" t="str">
        <f t="shared" si="120"/>
        <v>Long Term</v>
      </c>
      <c r="J1979">
        <f t="shared" si="121"/>
        <v>6062713</v>
      </c>
      <c r="K1979">
        <f t="shared" si="122"/>
        <v>0.1</v>
      </c>
      <c r="L1979">
        <f t="shared" si="123"/>
        <v>606271.30000000005</v>
      </c>
    </row>
    <row r="1980" spans="1:12" x14ac:dyDescent="0.25">
      <c r="A1980">
        <v>2979</v>
      </c>
      <c r="B1980" t="s">
        <v>2861</v>
      </c>
      <c r="C1980">
        <v>714892</v>
      </c>
      <c r="D1980">
        <v>8.42</v>
      </c>
      <c r="E1980" s="2">
        <v>43921.921041666668</v>
      </c>
      <c r="F1980" t="s">
        <v>12883</v>
      </c>
      <c r="G1980">
        <v>3474505</v>
      </c>
      <c r="H1980" s="6">
        <v>45015.665729108798</v>
      </c>
      <c r="I1980" t="str">
        <f t="shared" si="120"/>
        <v>Long Term</v>
      </c>
      <c r="J1980">
        <f t="shared" si="121"/>
        <v>2759613</v>
      </c>
      <c r="K1980">
        <f t="shared" si="122"/>
        <v>0.1</v>
      </c>
      <c r="L1980">
        <f t="shared" si="123"/>
        <v>275961.3</v>
      </c>
    </row>
    <row r="1981" spans="1:12" x14ac:dyDescent="0.25">
      <c r="A1981">
        <v>2980</v>
      </c>
      <c r="B1981" t="s">
        <v>1347</v>
      </c>
      <c r="C1981">
        <v>912091</v>
      </c>
      <c r="D1981">
        <v>8.11</v>
      </c>
      <c r="E1981" s="2">
        <v>43596.856724537043</v>
      </c>
      <c r="F1981" t="s">
        <v>12887</v>
      </c>
      <c r="G1981">
        <v>5826756</v>
      </c>
      <c r="H1981" s="6">
        <v>45015.665729108798</v>
      </c>
      <c r="I1981" t="str">
        <f t="shared" si="120"/>
        <v>Long Term</v>
      </c>
      <c r="J1981">
        <f t="shared" si="121"/>
        <v>4914665</v>
      </c>
      <c r="K1981">
        <f t="shared" si="122"/>
        <v>0.1</v>
      </c>
      <c r="L1981">
        <f t="shared" si="123"/>
        <v>491466.5</v>
      </c>
    </row>
    <row r="1982" spans="1:12" x14ac:dyDescent="0.25">
      <c r="A1982">
        <v>2981</v>
      </c>
      <c r="B1982" t="s">
        <v>753</v>
      </c>
      <c r="C1982">
        <v>676051</v>
      </c>
      <c r="D1982">
        <v>7.99</v>
      </c>
      <c r="E1982" s="2">
        <v>44580.08792824074</v>
      </c>
      <c r="F1982" t="s">
        <v>12886</v>
      </c>
      <c r="G1982">
        <v>4210765</v>
      </c>
      <c r="H1982" s="6">
        <v>45015.665729108798</v>
      </c>
      <c r="I1982" t="str">
        <f t="shared" si="120"/>
        <v>Long Term</v>
      </c>
      <c r="J1982">
        <f t="shared" si="121"/>
        <v>3534714</v>
      </c>
      <c r="K1982">
        <f t="shared" si="122"/>
        <v>0.1</v>
      </c>
      <c r="L1982">
        <f t="shared" si="123"/>
        <v>353471.4</v>
      </c>
    </row>
    <row r="1983" spans="1:12" x14ac:dyDescent="0.25">
      <c r="A1983">
        <v>2982</v>
      </c>
      <c r="B1983" t="s">
        <v>1219</v>
      </c>
      <c r="C1983">
        <v>597679</v>
      </c>
      <c r="D1983">
        <v>6.77</v>
      </c>
      <c r="E1983" s="2">
        <v>44374.056805555563</v>
      </c>
      <c r="F1983" t="s">
        <v>12885</v>
      </c>
      <c r="G1983">
        <v>9984531</v>
      </c>
      <c r="H1983" s="6">
        <v>45015.665729108798</v>
      </c>
      <c r="I1983" t="str">
        <f t="shared" si="120"/>
        <v>Long Term</v>
      </c>
      <c r="J1983">
        <f t="shared" si="121"/>
        <v>9386852</v>
      </c>
      <c r="K1983">
        <f t="shared" si="122"/>
        <v>0.1</v>
      </c>
      <c r="L1983">
        <f t="shared" si="123"/>
        <v>938685.20000000007</v>
      </c>
    </row>
    <row r="1984" spans="1:12" x14ac:dyDescent="0.25">
      <c r="A1984">
        <v>2983</v>
      </c>
      <c r="B1984" t="s">
        <v>2198</v>
      </c>
      <c r="C1984">
        <v>834543</v>
      </c>
      <c r="D1984">
        <v>7.85</v>
      </c>
      <c r="E1984" s="2">
        <v>43498.155740740738</v>
      </c>
      <c r="F1984" t="s">
        <v>12888</v>
      </c>
      <c r="G1984">
        <v>834552</v>
      </c>
      <c r="H1984" s="6">
        <v>45015.665729108798</v>
      </c>
      <c r="I1984" t="str">
        <f t="shared" si="120"/>
        <v>Long Term</v>
      </c>
      <c r="J1984">
        <f t="shared" si="121"/>
        <v>9</v>
      </c>
      <c r="K1984">
        <f t="shared" si="122"/>
        <v>0</v>
      </c>
      <c r="L1984">
        <f t="shared" si="123"/>
        <v>0</v>
      </c>
    </row>
    <row r="1985" spans="1:12" x14ac:dyDescent="0.25">
      <c r="A1985">
        <v>2984</v>
      </c>
      <c r="B1985" t="s">
        <v>334</v>
      </c>
      <c r="C1985">
        <v>684585</v>
      </c>
      <c r="D1985">
        <v>8.56</v>
      </c>
      <c r="E1985" s="2">
        <v>44593.909918981481</v>
      </c>
      <c r="F1985" t="s">
        <v>12883</v>
      </c>
      <c r="G1985">
        <v>5861615</v>
      </c>
      <c r="H1985" s="6">
        <v>45015.665729108798</v>
      </c>
      <c r="I1985" t="str">
        <f t="shared" si="120"/>
        <v>Long Term</v>
      </c>
      <c r="J1985">
        <f t="shared" si="121"/>
        <v>5177030</v>
      </c>
      <c r="K1985">
        <f t="shared" si="122"/>
        <v>0.1</v>
      </c>
      <c r="L1985">
        <f t="shared" si="123"/>
        <v>517703</v>
      </c>
    </row>
    <row r="1986" spans="1:12" x14ac:dyDescent="0.25">
      <c r="A1986">
        <v>2985</v>
      </c>
      <c r="B1986" t="s">
        <v>1266</v>
      </c>
      <c r="C1986">
        <v>645312</v>
      </c>
      <c r="D1986">
        <v>5.4</v>
      </c>
      <c r="E1986" s="2">
        <v>44274.645486111112</v>
      </c>
      <c r="F1986" t="s">
        <v>12886</v>
      </c>
      <c r="G1986">
        <v>4899166</v>
      </c>
      <c r="H1986" s="6">
        <v>45015.665729108798</v>
      </c>
      <c r="I1986" t="str">
        <f t="shared" si="120"/>
        <v>Long Term</v>
      </c>
      <c r="J1986">
        <f t="shared" si="121"/>
        <v>4253854</v>
      </c>
      <c r="K1986">
        <f t="shared" si="122"/>
        <v>0.1</v>
      </c>
      <c r="L1986">
        <f t="shared" si="123"/>
        <v>425385.4</v>
      </c>
    </row>
    <row r="1987" spans="1:12" x14ac:dyDescent="0.25">
      <c r="A1987">
        <v>2986</v>
      </c>
      <c r="B1987" t="s">
        <v>162</v>
      </c>
      <c r="C1987">
        <v>52623</v>
      </c>
      <c r="D1987">
        <v>7.3</v>
      </c>
      <c r="E1987" s="2">
        <v>43651.479375000003</v>
      </c>
      <c r="F1987" t="s">
        <v>12886</v>
      </c>
      <c r="G1987">
        <v>7004026</v>
      </c>
      <c r="H1987" s="6">
        <v>45015.665729108798</v>
      </c>
      <c r="I1987" t="str">
        <f t="shared" ref="I1987:I2050" si="124">IF((H1987-E1987)&lt;=365,"Short Term","Long Term")</f>
        <v>Long Term</v>
      </c>
      <c r="J1987">
        <f t="shared" ref="J1987:J2050" si="125">G1987-C1987</f>
        <v>6951403</v>
      </c>
      <c r="K1987">
        <f t="shared" ref="K1987:K2050" si="126">IF(I1987="short Term",15%,IF(I1987="Long Term",IF(J1987&gt;100000,10%,0),0))</f>
        <v>0.1</v>
      </c>
      <c r="L1987">
        <f t="shared" ref="L1987:L2050" si="127">J1987*K1987</f>
        <v>695140.3</v>
      </c>
    </row>
    <row r="1988" spans="1:12" x14ac:dyDescent="0.25">
      <c r="A1988">
        <v>2987</v>
      </c>
      <c r="B1988" t="s">
        <v>227</v>
      </c>
      <c r="C1988">
        <v>75181</v>
      </c>
      <c r="D1988">
        <v>5.12</v>
      </c>
      <c r="E1988" s="2">
        <v>43493.912928240738</v>
      </c>
      <c r="F1988" t="s">
        <v>12888</v>
      </c>
      <c r="G1988">
        <v>7832790</v>
      </c>
      <c r="H1988" s="6">
        <v>45015.665729108798</v>
      </c>
      <c r="I1988" t="str">
        <f t="shared" si="124"/>
        <v>Long Term</v>
      </c>
      <c r="J1988">
        <f t="shared" si="125"/>
        <v>7757609</v>
      </c>
      <c r="K1988">
        <f t="shared" si="126"/>
        <v>0.1</v>
      </c>
      <c r="L1988">
        <f t="shared" si="127"/>
        <v>775760.9</v>
      </c>
    </row>
    <row r="1989" spans="1:12" x14ac:dyDescent="0.25">
      <c r="A1989">
        <v>2988</v>
      </c>
      <c r="B1989" t="s">
        <v>671</v>
      </c>
      <c r="C1989">
        <v>547856</v>
      </c>
      <c r="D1989">
        <v>6.13</v>
      </c>
      <c r="E1989" s="2">
        <v>44280.126493055563</v>
      </c>
      <c r="F1989" t="s">
        <v>12884</v>
      </c>
      <c r="G1989">
        <v>8230694</v>
      </c>
      <c r="H1989" s="6">
        <v>45015.665729108798</v>
      </c>
      <c r="I1989" t="str">
        <f t="shared" si="124"/>
        <v>Long Term</v>
      </c>
      <c r="J1989">
        <f t="shared" si="125"/>
        <v>7682838</v>
      </c>
      <c r="K1989">
        <f t="shared" si="126"/>
        <v>0.1</v>
      </c>
      <c r="L1989">
        <f t="shared" si="127"/>
        <v>768283.8</v>
      </c>
    </row>
    <row r="1990" spans="1:12" x14ac:dyDescent="0.25">
      <c r="A1990">
        <v>2989</v>
      </c>
      <c r="B1990" t="s">
        <v>657</v>
      </c>
      <c r="C1990">
        <v>825184</v>
      </c>
      <c r="D1990">
        <v>6.83</v>
      </c>
      <c r="E1990" s="2">
        <v>44363.506203703713</v>
      </c>
      <c r="F1990" t="s">
        <v>12886</v>
      </c>
      <c r="G1990">
        <v>5363156</v>
      </c>
      <c r="H1990" s="6">
        <v>45015.665729108798</v>
      </c>
      <c r="I1990" t="str">
        <f t="shared" si="124"/>
        <v>Long Term</v>
      </c>
      <c r="J1990">
        <f t="shared" si="125"/>
        <v>4537972</v>
      </c>
      <c r="K1990">
        <f t="shared" si="126"/>
        <v>0.1</v>
      </c>
      <c r="L1990">
        <f t="shared" si="127"/>
        <v>453797.2</v>
      </c>
    </row>
    <row r="1991" spans="1:12" x14ac:dyDescent="0.25">
      <c r="A1991">
        <v>2990</v>
      </c>
      <c r="B1991" t="s">
        <v>1214</v>
      </c>
      <c r="C1991">
        <v>875785</v>
      </c>
      <c r="D1991">
        <v>8.35</v>
      </c>
      <c r="E1991" s="2">
        <v>44013.062268518523</v>
      </c>
      <c r="F1991" t="s">
        <v>12884</v>
      </c>
      <c r="G1991">
        <v>4867257</v>
      </c>
      <c r="H1991" s="6">
        <v>45015.665729108798</v>
      </c>
      <c r="I1991" t="str">
        <f t="shared" si="124"/>
        <v>Long Term</v>
      </c>
      <c r="J1991">
        <f t="shared" si="125"/>
        <v>3991472</v>
      </c>
      <c r="K1991">
        <f t="shared" si="126"/>
        <v>0.1</v>
      </c>
      <c r="L1991">
        <f t="shared" si="127"/>
        <v>399147.2</v>
      </c>
    </row>
    <row r="1992" spans="1:12" x14ac:dyDescent="0.25">
      <c r="A1992">
        <v>2991</v>
      </c>
      <c r="B1992" t="s">
        <v>1226</v>
      </c>
      <c r="C1992">
        <v>432967</v>
      </c>
      <c r="D1992">
        <v>7.36</v>
      </c>
      <c r="E1992" s="2">
        <v>44558.804409722223</v>
      </c>
      <c r="F1992" t="s">
        <v>12883</v>
      </c>
      <c r="G1992">
        <v>4084592</v>
      </c>
      <c r="H1992" s="6">
        <v>45015.665729108798</v>
      </c>
      <c r="I1992" t="str">
        <f t="shared" si="124"/>
        <v>Long Term</v>
      </c>
      <c r="J1992">
        <f t="shared" si="125"/>
        <v>3651625</v>
      </c>
      <c r="K1992">
        <f t="shared" si="126"/>
        <v>0.1</v>
      </c>
      <c r="L1992">
        <f t="shared" si="127"/>
        <v>365162.5</v>
      </c>
    </row>
    <row r="1993" spans="1:12" x14ac:dyDescent="0.25">
      <c r="A1993">
        <v>2992</v>
      </c>
      <c r="B1993" t="s">
        <v>989</v>
      </c>
      <c r="C1993">
        <v>802034</v>
      </c>
      <c r="D1993">
        <v>7.42</v>
      </c>
      <c r="E1993" s="2">
        <v>44241.847939814812</v>
      </c>
      <c r="F1993" t="s">
        <v>12887</v>
      </c>
      <c r="G1993">
        <v>8010648</v>
      </c>
      <c r="H1993" s="6">
        <v>45015.665729108798</v>
      </c>
      <c r="I1993" t="str">
        <f t="shared" si="124"/>
        <v>Long Term</v>
      </c>
      <c r="J1993">
        <f t="shared" si="125"/>
        <v>7208614</v>
      </c>
      <c r="K1993">
        <f t="shared" si="126"/>
        <v>0.1</v>
      </c>
      <c r="L1993">
        <f t="shared" si="127"/>
        <v>720861.4</v>
      </c>
    </row>
    <row r="1994" spans="1:12" x14ac:dyDescent="0.25">
      <c r="A1994">
        <v>2993</v>
      </c>
      <c r="B1994" t="s">
        <v>433</v>
      </c>
      <c r="C1994">
        <v>67356</v>
      </c>
      <c r="D1994">
        <v>7.23</v>
      </c>
      <c r="E1994" s="2">
        <v>44531.109201388892</v>
      </c>
      <c r="F1994" t="s">
        <v>12887</v>
      </c>
      <c r="G1994">
        <v>4989084</v>
      </c>
      <c r="H1994" s="6">
        <v>45015.665729108798</v>
      </c>
      <c r="I1994" t="str">
        <f t="shared" si="124"/>
        <v>Long Term</v>
      </c>
      <c r="J1994">
        <f t="shared" si="125"/>
        <v>4921728</v>
      </c>
      <c r="K1994">
        <f t="shared" si="126"/>
        <v>0.1</v>
      </c>
      <c r="L1994">
        <f t="shared" si="127"/>
        <v>492172.80000000005</v>
      </c>
    </row>
    <row r="1995" spans="1:12" x14ac:dyDescent="0.25">
      <c r="A1995">
        <v>2994</v>
      </c>
      <c r="B1995" t="s">
        <v>1084</v>
      </c>
      <c r="C1995">
        <v>323280</v>
      </c>
      <c r="D1995">
        <v>6.85</v>
      </c>
      <c r="E1995" s="2">
        <v>44071.997581018521</v>
      </c>
      <c r="F1995" t="s">
        <v>12886</v>
      </c>
      <c r="G1995">
        <v>3019706</v>
      </c>
      <c r="H1995" s="6">
        <v>45015.665729108798</v>
      </c>
      <c r="I1995" t="str">
        <f t="shared" si="124"/>
        <v>Long Term</v>
      </c>
      <c r="J1995">
        <f t="shared" si="125"/>
        <v>2696426</v>
      </c>
      <c r="K1995">
        <f t="shared" si="126"/>
        <v>0.1</v>
      </c>
      <c r="L1995">
        <f t="shared" si="127"/>
        <v>269642.60000000003</v>
      </c>
    </row>
    <row r="1996" spans="1:12" x14ac:dyDescent="0.25">
      <c r="A1996">
        <v>2995</v>
      </c>
      <c r="B1996" t="s">
        <v>1002</v>
      </c>
      <c r="C1996">
        <v>518195</v>
      </c>
      <c r="D1996">
        <v>7.62</v>
      </c>
      <c r="E1996" s="2">
        <v>44425.515138888892</v>
      </c>
      <c r="F1996" t="s">
        <v>12886</v>
      </c>
      <c r="G1996">
        <v>4662554</v>
      </c>
      <c r="H1996" s="6">
        <v>45015.665729108798</v>
      </c>
      <c r="I1996" t="str">
        <f t="shared" si="124"/>
        <v>Long Term</v>
      </c>
      <c r="J1996">
        <f t="shared" si="125"/>
        <v>4144359</v>
      </c>
      <c r="K1996">
        <f t="shared" si="126"/>
        <v>0.1</v>
      </c>
      <c r="L1996">
        <f t="shared" si="127"/>
        <v>414435.9</v>
      </c>
    </row>
    <row r="1997" spans="1:12" x14ac:dyDescent="0.25">
      <c r="A1997">
        <v>2996</v>
      </c>
      <c r="B1997" t="s">
        <v>1389</v>
      </c>
      <c r="C1997">
        <v>310193</v>
      </c>
      <c r="D1997">
        <v>7.9</v>
      </c>
      <c r="E1997" s="2">
        <v>43690.997847222221</v>
      </c>
      <c r="F1997" t="s">
        <v>12887</v>
      </c>
      <c r="G1997">
        <v>1235823</v>
      </c>
      <c r="H1997" s="6">
        <v>45015.665729108798</v>
      </c>
      <c r="I1997" t="str">
        <f t="shared" si="124"/>
        <v>Long Term</v>
      </c>
      <c r="J1997">
        <f t="shared" si="125"/>
        <v>925630</v>
      </c>
      <c r="K1997">
        <f t="shared" si="126"/>
        <v>0.1</v>
      </c>
      <c r="L1997">
        <f t="shared" si="127"/>
        <v>92563</v>
      </c>
    </row>
    <row r="1998" spans="1:12" x14ac:dyDescent="0.25">
      <c r="A1998">
        <v>2997</v>
      </c>
      <c r="B1998" t="s">
        <v>2638</v>
      </c>
      <c r="C1998">
        <v>534294</v>
      </c>
      <c r="D1998">
        <v>8.89</v>
      </c>
      <c r="E1998" s="2">
        <v>44264.376851851863</v>
      </c>
      <c r="F1998" t="s">
        <v>12883</v>
      </c>
      <c r="G1998">
        <v>534297</v>
      </c>
      <c r="H1998" s="6">
        <v>45015.665729108798</v>
      </c>
      <c r="I1998" t="str">
        <f t="shared" si="124"/>
        <v>Long Term</v>
      </c>
      <c r="J1998">
        <f t="shared" si="125"/>
        <v>3</v>
      </c>
      <c r="K1998">
        <f t="shared" si="126"/>
        <v>0</v>
      </c>
      <c r="L1998">
        <f t="shared" si="127"/>
        <v>0</v>
      </c>
    </row>
    <row r="1999" spans="1:12" x14ac:dyDescent="0.25">
      <c r="A1999">
        <v>2998</v>
      </c>
      <c r="B1999" t="s">
        <v>712</v>
      </c>
      <c r="C1999">
        <v>402116</v>
      </c>
      <c r="D1999">
        <v>8.5</v>
      </c>
      <c r="E1999" s="2">
        <v>43843.833460648151</v>
      </c>
      <c r="F1999" t="s">
        <v>12888</v>
      </c>
      <c r="G1999">
        <v>9007759</v>
      </c>
      <c r="H1999" s="6">
        <v>45015.665729108798</v>
      </c>
      <c r="I1999" t="str">
        <f t="shared" si="124"/>
        <v>Long Term</v>
      </c>
      <c r="J1999">
        <f t="shared" si="125"/>
        <v>8605643</v>
      </c>
      <c r="K1999">
        <f t="shared" si="126"/>
        <v>0.1</v>
      </c>
      <c r="L1999">
        <f t="shared" si="127"/>
        <v>860564.3</v>
      </c>
    </row>
    <row r="2000" spans="1:12" x14ac:dyDescent="0.25">
      <c r="A2000">
        <v>2999</v>
      </c>
      <c r="B2000" t="s">
        <v>518</v>
      </c>
      <c r="C2000">
        <v>660696</v>
      </c>
      <c r="D2000">
        <v>7.37</v>
      </c>
      <c r="E2000" s="2">
        <v>43556.34097222222</v>
      </c>
      <c r="F2000" t="s">
        <v>12885</v>
      </c>
      <c r="G2000">
        <v>8088800</v>
      </c>
      <c r="H2000" s="6">
        <v>45015.665729108798</v>
      </c>
      <c r="I2000" t="str">
        <f t="shared" si="124"/>
        <v>Long Term</v>
      </c>
      <c r="J2000">
        <f t="shared" si="125"/>
        <v>7428104</v>
      </c>
      <c r="K2000">
        <f t="shared" si="126"/>
        <v>0.1</v>
      </c>
      <c r="L2000">
        <f t="shared" si="127"/>
        <v>742810.4</v>
      </c>
    </row>
    <row r="2001" spans="1:12" x14ac:dyDescent="0.25">
      <c r="A2001">
        <v>3000</v>
      </c>
      <c r="B2001" t="s">
        <v>1190</v>
      </c>
      <c r="C2001">
        <v>277674</v>
      </c>
      <c r="D2001">
        <v>6.1</v>
      </c>
      <c r="E2001" s="2">
        <v>44075.523506944453</v>
      </c>
      <c r="F2001" t="s">
        <v>12888</v>
      </c>
      <c r="G2001">
        <v>7592793</v>
      </c>
      <c r="H2001" s="6">
        <v>45015.665729108798</v>
      </c>
      <c r="I2001" t="str">
        <f t="shared" si="124"/>
        <v>Long Term</v>
      </c>
      <c r="J2001">
        <f t="shared" si="125"/>
        <v>7315119</v>
      </c>
      <c r="K2001">
        <f t="shared" si="126"/>
        <v>0.1</v>
      </c>
      <c r="L2001">
        <f t="shared" si="127"/>
        <v>731511.9</v>
      </c>
    </row>
    <row r="2002" spans="1:12" x14ac:dyDescent="0.25">
      <c r="A2002">
        <v>3001</v>
      </c>
      <c r="B2002" t="s">
        <v>421</v>
      </c>
      <c r="C2002">
        <v>164150</v>
      </c>
      <c r="D2002">
        <v>6.89</v>
      </c>
      <c r="E2002" s="2">
        <v>43398.112534722219</v>
      </c>
      <c r="F2002" t="s">
        <v>12887</v>
      </c>
      <c r="G2002">
        <v>2976955</v>
      </c>
      <c r="H2002" s="6">
        <v>45015.665729108798</v>
      </c>
      <c r="I2002" t="str">
        <f t="shared" si="124"/>
        <v>Long Term</v>
      </c>
      <c r="J2002">
        <f t="shared" si="125"/>
        <v>2812805</v>
      </c>
      <c r="K2002">
        <f t="shared" si="126"/>
        <v>0.1</v>
      </c>
      <c r="L2002">
        <f t="shared" si="127"/>
        <v>281280.5</v>
      </c>
    </row>
    <row r="2003" spans="1:12" x14ac:dyDescent="0.25">
      <c r="A2003">
        <v>3002</v>
      </c>
      <c r="B2003" t="s">
        <v>973</v>
      </c>
      <c r="C2003">
        <v>202579</v>
      </c>
      <c r="D2003">
        <v>8.2899999999999991</v>
      </c>
      <c r="E2003" s="2">
        <v>44327.824363425927</v>
      </c>
      <c r="F2003" t="s">
        <v>12885</v>
      </c>
      <c r="G2003">
        <v>3320489</v>
      </c>
      <c r="H2003" s="6">
        <v>45015.665729108798</v>
      </c>
      <c r="I2003" t="str">
        <f t="shared" si="124"/>
        <v>Long Term</v>
      </c>
      <c r="J2003">
        <f t="shared" si="125"/>
        <v>3117910</v>
      </c>
      <c r="K2003">
        <f t="shared" si="126"/>
        <v>0.1</v>
      </c>
      <c r="L2003">
        <f t="shared" si="127"/>
        <v>311791</v>
      </c>
    </row>
    <row r="2004" spans="1:12" x14ac:dyDescent="0.25">
      <c r="A2004">
        <v>3003</v>
      </c>
      <c r="B2004" t="s">
        <v>682</v>
      </c>
      <c r="C2004">
        <v>415163</v>
      </c>
      <c r="D2004">
        <v>7.36</v>
      </c>
      <c r="E2004" s="2">
        <v>43420.862395833326</v>
      </c>
      <c r="F2004" t="s">
        <v>12885</v>
      </c>
      <c r="G2004">
        <v>1646678</v>
      </c>
      <c r="H2004" s="6">
        <v>45015.665729108798</v>
      </c>
      <c r="I2004" t="str">
        <f t="shared" si="124"/>
        <v>Long Term</v>
      </c>
      <c r="J2004">
        <f t="shared" si="125"/>
        <v>1231515</v>
      </c>
      <c r="K2004">
        <f t="shared" si="126"/>
        <v>0.1</v>
      </c>
      <c r="L2004">
        <f t="shared" si="127"/>
        <v>123151.5</v>
      </c>
    </row>
    <row r="2005" spans="1:12" x14ac:dyDescent="0.25">
      <c r="A2005">
        <v>3004</v>
      </c>
      <c r="B2005" t="s">
        <v>388</v>
      </c>
      <c r="C2005">
        <v>465005</v>
      </c>
      <c r="D2005">
        <v>5.49</v>
      </c>
      <c r="E2005" s="2">
        <v>44749.254571759258</v>
      </c>
      <c r="F2005" t="s">
        <v>12887</v>
      </c>
      <c r="G2005">
        <v>6977499</v>
      </c>
      <c r="H2005" s="6">
        <v>45015.665729108798</v>
      </c>
      <c r="I2005" t="str">
        <f t="shared" si="124"/>
        <v>Short Term</v>
      </c>
      <c r="J2005">
        <f t="shared" si="125"/>
        <v>6512494</v>
      </c>
      <c r="K2005">
        <f t="shared" si="126"/>
        <v>0.15</v>
      </c>
      <c r="L2005">
        <f t="shared" si="127"/>
        <v>976874.1</v>
      </c>
    </row>
    <row r="2006" spans="1:12" x14ac:dyDescent="0.25">
      <c r="A2006">
        <v>3005</v>
      </c>
      <c r="B2006" t="s">
        <v>2711</v>
      </c>
      <c r="C2006">
        <v>320695</v>
      </c>
      <c r="D2006">
        <v>7.87</v>
      </c>
      <c r="E2006" s="2">
        <v>44406.654803240737</v>
      </c>
      <c r="F2006" t="s">
        <v>12884</v>
      </c>
      <c r="G2006">
        <v>4936545</v>
      </c>
      <c r="H2006" s="6">
        <v>45015.665729108798</v>
      </c>
      <c r="I2006" t="str">
        <f t="shared" si="124"/>
        <v>Long Term</v>
      </c>
      <c r="J2006">
        <f t="shared" si="125"/>
        <v>4615850</v>
      </c>
      <c r="K2006">
        <f t="shared" si="126"/>
        <v>0.1</v>
      </c>
      <c r="L2006">
        <f t="shared" si="127"/>
        <v>461585</v>
      </c>
    </row>
    <row r="2007" spans="1:12" x14ac:dyDescent="0.25">
      <c r="A2007">
        <v>3006</v>
      </c>
      <c r="B2007" t="s">
        <v>1235</v>
      </c>
      <c r="C2007">
        <v>964022</v>
      </c>
      <c r="D2007">
        <v>7.92</v>
      </c>
      <c r="E2007" s="2">
        <v>45006.781608796293</v>
      </c>
      <c r="F2007" t="s">
        <v>12886</v>
      </c>
      <c r="G2007">
        <v>7968890</v>
      </c>
      <c r="H2007" s="6">
        <v>45015.665729108798</v>
      </c>
      <c r="I2007" t="str">
        <f t="shared" si="124"/>
        <v>Short Term</v>
      </c>
      <c r="J2007">
        <f t="shared" si="125"/>
        <v>7004868</v>
      </c>
      <c r="K2007">
        <f t="shared" si="126"/>
        <v>0.15</v>
      </c>
      <c r="L2007">
        <f t="shared" si="127"/>
        <v>1050730.2</v>
      </c>
    </row>
    <row r="2008" spans="1:12" x14ac:dyDescent="0.25">
      <c r="A2008">
        <v>3007</v>
      </c>
      <c r="B2008" t="s">
        <v>891</v>
      </c>
      <c r="C2008">
        <v>172088</v>
      </c>
      <c r="D2008">
        <v>6.43</v>
      </c>
      <c r="E2008" s="2">
        <v>45005.347696759258</v>
      </c>
      <c r="F2008" t="s">
        <v>12886</v>
      </c>
      <c r="G2008">
        <v>7929251</v>
      </c>
      <c r="H2008" s="6">
        <v>45015.665729108798</v>
      </c>
      <c r="I2008" t="str">
        <f t="shared" si="124"/>
        <v>Short Term</v>
      </c>
      <c r="J2008">
        <f t="shared" si="125"/>
        <v>7757163</v>
      </c>
      <c r="K2008">
        <f t="shared" si="126"/>
        <v>0.15</v>
      </c>
      <c r="L2008">
        <f t="shared" si="127"/>
        <v>1163574.45</v>
      </c>
    </row>
    <row r="2009" spans="1:12" x14ac:dyDescent="0.25">
      <c r="A2009">
        <v>3008</v>
      </c>
      <c r="B2009" t="s">
        <v>464</v>
      </c>
      <c r="C2009">
        <v>294252</v>
      </c>
      <c r="D2009">
        <v>8.56</v>
      </c>
      <c r="E2009" s="2">
        <v>44619.568668981483</v>
      </c>
      <c r="F2009" t="s">
        <v>12886</v>
      </c>
      <c r="G2009">
        <v>9113810</v>
      </c>
      <c r="H2009" s="6">
        <v>45015.665729108798</v>
      </c>
      <c r="I2009" t="str">
        <f t="shared" si="124"/>
        <v>Long Term</v>
      </c>
      <c r="J2009">
        <f t="shared" si="125"/>
        <v>8819558</v>
      </c>
      <c r="K2009">
        <f t="shared" si="126"/>
        <v>0.1</v>
      </c>
      <c r="L2009">
        <f t="shared" si="127"/>
        <v>881955.8</v>
      </c>
    </row>
    <row r="2010" spans="1:12" x14ac:dyDescent="0.25">
      <c r="A2010">
        <v>3009</v>
      </c>
      <c r="B2010" t="s">
        <v>875</v>
      </c>
      <c r="C2010">
        <v>508025</v>
      </c>
      <c r="D2010">
        <v>5.32</v>
      </c>
      <c r="E2010" s="2">
        <v>44064.178553240738</v>
      </c>
      <c r="F2010" t="s">
        <v>12885</v>
      </c>
      <c r="G2010">
        <v>9317672</v>
      </c>
      <c r="H2010" s="6">
        <v>45015.665729108798</v>
      </c>
      <c r="I2010" t="str">
        <f t="shared" si="124"/>
        <v>Long Term</v>
      </c>
      <c r="J2010">
        <f t="shared" si="125"/>
        <v>8809647</v>
      </c>
      <c r="K2010">
        <f t="shared" si="126"/>
        <v>0.1</v>
      </c>
      <c r="L2010">
        <f t="shared" si="127"/>
        <v>880964.70000000007</v>
      </c>
    </row>
    <row r="2011" spans="1:12" x14ac:dyDescent="0.25">
      <c r="A2011">
        <v>3010</v>
      </c>
      <c r="B2011" t="s">
        <v>465</v>
      </c>
      <c r="C2011">
        <v>905907</v>
      </c>
      <c r="D2011">
        <v>6.58</v>
      </c>
      <c r="E2011" s="2">
        <v>43851.017546296287</v>
      </c>
      <c r="F2011" t="s">
        <v>12888</v>
      </c>
      <c r="G2011">
        <v>8880180</v>
      </c>
      <c r="H2011" s="6">
        <v>45015.665729108798</v>
      </c>
      <c r="I2011" t="str">
        <f t="shared" si="124"/>
        <v>Long Term</v>
      </c>
      <c r="J2011">
        <f t="shared" si="125"/>
        <v>7974273</v>
      </c>
      <c r="K2011">
        <f t="shared" si="126"/>
        <v>0.1</v>
      </c>
      <c r="L2011">
        <f t="shared" si="127"/>
        <v>797427.3</v>
      </c>
    </row>
    <row r="2012" spans="1:12" x14ac:dyDescent="0.25">
      <c r="A2012">
        <v>3011</v>
      </c>
      <c r="B2012" t="s">
        <v>1356</v>
      </c>
      <c r="C2012">
        <v>273072</v>
      </c>
      <c r="D2012">
        <v>5.22</v>
      </c>
      <c r="E2012" s="2">
        <v>45008.401516203703</v>
      </c>
      <c r="F2012" t="s">
        <v>12888</v>
      </c>
      <c r="G2012">
        <v>2196258</v>
      </c>
      <c r="H2012" s="6">
        <v>45015.665729108798</v>
      </c>
      <c r="I2012" t="str">
        <f t="shared" si="124"/>
        <v>Short Term</v>
      </c>
      <c r="J2012">
        <f t="shared" si="125"/>
        <v>1923186</v>
      </c>
      <c r="K2012">
        <f t="shared" si="126"/>
        <v>0.15</v>
      </c>
      <c r="L2012">
        <f t="shared" si="127"/>
        <v>288477.89999999997</v>
      </c>
    </row>
    <row r="2013" spans="1:12" x14ac:dyDescent="0.25">
      <c r="A2013">
        <v>3012</v>
      </c>
      <c r="B2013" t="s">
        <v>719</v>
      </c>
      <c r="C2013">
        <v>406387</v>
      </c>
      <c r="D2013">
        <v>8.82</v>
      </c>
      <c r="E2013" s="2">
        <v>44762.165046296293</v>
      </c>
      <c r="F2013" t="s">
        <v>12884</v>
      </c>
      <c r="G2013">
        <v>5681443</v>
      </c>
      <c r="H2013" s="6">
        <v>45015.665729108798</v>
      </c>
      <c r="I2013" t="str">
        <f t="shared" si="124"/>
        <v>Short Term</v>
      </c>
      <c r="J2013">
        <f t="shared" si="125"/>
        <v>5275056</v>
      </c>
      <c r="K2013">
        <f t="shared" si="126"/>
        <v>0.15</v>
      </c>
      <c r="L2013">
        <f t="shared" si="127"/>
        <v>791258.4</v>
      </c>
    </row>
    <row r="2014" spans="1:12" x14ac:dyDescent="0.25">
      <c r="A2014">
        <v>3013</v>
      </c>
      <c r="B2014" t="s">
        <v>2093</v>
      </c>
      <c r="C2014">
        <v>210688</v>
      </c>
      <c r="D2014">
        <v>7.19</v>
      </c>
      <c r="E2014" s="2">
        <v>43707.697314814817</v>
      </c>
      <c r="F2014" t="s">
        <v>12888</v>
      </c>
      <c r="G2014">
        <v>3602649</v>
      </c>
      <c r="H2014" s="6">
        <v>45015.665729108798</v>
      </c>
      <c r="I2014" t="str">
        <f t="shared" si="124"/>
        <v>Long Term</v>
      </c>
      <c r="J2014">
        <f t="shared" si="125"/>
        <v>3391961</v>
      </c>
      <c r="K2014">
        <f t="shared" si="126"/>
        <v>0.1</v>
      </c>
      <c r="L2014">
        <f t="shared" si="127"/>
        <v>339196.10000000003</v>
      </c>
    </row>
    <row r="2015" spans="1:12" x14ac:dyDescent="0.25">
      <c r="A2015">
        <v>3014</v>
      </c>
      <c r="B2015" t="s">
        <v>666</v>
      </c>
      <c r="C2015">
        <v>97007</v>
      </c>
      <c r="D2015">
        <v>5.56</v>
      </c>
      <c r="E2015" s="2">
        <v>44438.494108796287</v>
      </c>
      <c r="F2015" t="s">
        <v>12886</v>
      </c>
      <c r="G2015">
        <v>5631092</v>
      </c>
      <c r="H2015" s="6">
        <v>45015.665729108798</v>
      </c>
      <c r="I2015" t="str">
        <f t="shared" si="124"/>
        <v>Long Term</v>
      </c>
      <c r="J2015">
        <f t="shared" si="125"/>
        <v>5534085</v>
      </c>
      <c r="K2015">
        <f t="shared" si="126"/>
        <v>0.1</v>
      </c>
      <c r="L2015">
        <f t="shared" si="127"/>
        <v>553408.5</v>
      </c>
    </row>
    <row r="2016" spans="1:12" x14ac:dyDescent="0.25">
      <c r="A2016">
        <v>3015</v>
      </c>
      <c r="B2016" t="s">
        <v>637</v>
      </c>
      <c r="C2016">
        <v>607589</v>
      </c>
      <c r="D2016">
        <v>7.94</v>
      </c>
      <c r="E2016" s="2">
        <v>43794.83625</v>
      </c>
      <c r="F2016" t="s">
        <v>12888</v>
      </c>
      <c r="G2016">
        <v>2999333</v>
      </c>
      <c r="H2016" s="6">
        <v>45015.665729108798</v>
      </c>
      <c r="I2016" t="str">
        <f t="shared" si="124"/>
        <v>Long Term</v>
      </c>
      <c r="J2016">
        <f t="shared" si="125"/>
        <v>2391744</v>
      </c>
      <c r="K2016">
        <f t="shared" si="126"/>
        <v>0.1</v>
      </c>
      <c r="L2016">
        <f t="shared" si="127"/>
        <v>239174.40000000002</v>
      </c>
    </row>
    <row r="2017" spans="1:12" x14ac:dyDescent="0.25">
      <c r="A2017">
        <v>3016</v>
      </c>
      <c r="B2017" t="s">
        <v>405</v>
      </c>
      <c r="C2017">
        <v>219015</v>
      </c>
      <c r="D2017">
        <v>6.47</v>
      </c>
      <c r="E2017" s="2">
        <v>43553.642627314817</v>
      </c>
      <c r="F2017" t="s">
        <v>12886</v>
      </c>
      <c r="G2017">
        <v>3207768</v>
      </c>
      <c r="H2017" s="6">
        <v>45015.665729108798</v>
      </c>
      <c r="I2017" t="str">
        <f t="shared" si="124"/>
        <v>Long Term</v>
      </c>
      <c r="J2017">
        <f t="shared" si="125"/>
        <v>2988753</v>
      </c>
      <c r="K2017">
        <f t="shared" si="126"/>
        <v>0.1</v>
      </c>
      <c r="L2017">
        <f t="shared" si="127"/>
        <v>298875.3</v>
      </c>
    </row>
    <row r="2018" spans="1:12" x14ac:dyDescent="0.25">
      <c r="A2018">
        <v>3017</v>
      </c>
      <c r="B2018" t="s">
        <v>684</v>
      </c>
      <c r="C2018">
        <v>759071</v>
      </c>
      <c r="D2018">
        <v>5.94</v>
      </c>
      <c r="E2018" s="2">
        <v>43528.992893518523</v>
      </c>
      <c r="F2018" t="s">
        <v>12886</v>
      </c>
      <c r="G2018">
        <v>6459692</v>
      </c>
      <c r="H2018" s="6">
        <v>45015.665729108798</v>
      </c>
      <c r="I2018" t="str">
        <f t="shared" si="124"/>
        <v>Long Term</v>
      </c>
      <c r="J2018">
        <f t="shared" si="125"/>
        <v>5700621</v>
      </c>
      <c r="K2018">
        <f t="shared" si="126"/>
        <v>0.1</v>
      </c>
      <c r="L2018">
        <f t="shared" si="127"/>
        <v>570062.1</v>
      </c>
    </row>
    <row r="2019" spans="1:12" x14ac:dyDescent="0.25">
      <c r="A2019">
        <v>3018</v>
      </c>
      <c r="B2019" t="s">
        <v>793</v>
      </c>
      <c r="C2019">
        <v>24557</v>
      </c>
      <c r="D2019">
        <v>8.85</v>
      </c>
      <c r="E2019" s="2">
        <v>44000.171747685177</v>
      </c>
      <c r="F2019" t="s">
        <v>12885</v>
      </c>
      <c r="G2019">
        <v>531615</v>
      </c>
      <c r="H2019" s="6">
        <v>45015.665729108798</v>
      </c>
      <c r="I2019" t="str">
        <f t="shared" si="124"/>
        <v>Long Term</v>
      </c>
      <c r="J2019">
        <f t="shared" si="125"/>
        <v>507058</v>
      </c>
      <c r="K2019">
        <f t="shared" si="126"/>
        <v>0.1</v>
      </c>
      <c r="L2019">
        <f t="shared" si="127"/>
        <v>50705.8</v>
      </c>
    </row>
    <row r="2020" spans="1:12" x14ac:dyDescent="0.25">
      <c r="A2020">
        <v>3019</v>
      </c>
      <c r="B2020" t="s">
        <v>3047</v>
      </c>
      <c r="C2020">
        <v>698006</v>
      </c>
      <c r="D2020">
        <v>5.24</v>
      </c>
      <c r="E2020" s="2">
        <v>45007.664398148147</v>
      </c>
      <c r="F2020" t="s">
        <v>12885</v>
      </c>
      <c r="G2020">
        <v>3833239</v>
      </c>
      <c r="H2020" s="6">
        <v>45015.665729108798</v>
      </c>
      <c r="I2020" t="str">
        <f t="shared" si="124"/>
        <v>Short Term</v>
      </c>
      <c r="J2020">
        <f t="shared" si="125"/>
        <v>3135233</v>
      </c>
      <c r="K2020">
        <f t="shared" si="126"/>
        <v>0.15</v>
      </c>
      <c r="L2020">
        <f t="shared" si="127"/>
        <v>470284.95</v>
      </c>
    </row>
    <row r="2021" spans="1:12" x14ac:dyDescent="0.25">
      <c r="A2021">
        <v>3020</v>
      </c>
      <c r="B2021" t="s">
        <v>2023</v>
      </c>
      <c r="C2021">
        <v>976039</v>
      </c>
      <c r="D2021">
        <v>8.4</v>
      </c>
      <c r="E2021" s="2">
        <v>44862.275138888886</v>
      </c>
      <c r="F2021" t="s">
        <v>12884</v>
      </c>
      <c r="G2021">
        <v>2609107</v>
      </c>
      <c r="H2021" s="6">
        <v>45015.665729108798</v>
      </c>
      <c r="I2021" t="str">
        <f t="shared" si="124"/>
        <v>Short Term</v>
      </c>
      <c r="J2021">
        <f t="shared" si="125"/>
        <v>1633068</v>
      </c>
      <c r="K2021">
        <f t="shared" si="126"/>
        <v>0.15</v>
      </c>
      <c r="L2021">
        <f t="shared" si="127"/>
        <v>244960.19999999998</v>
      </c>
    </row>
    <row r="2022" spans="1:12" x14ac:dyDescent="0.25">
      <c r="A2022">
        <v>3021</v>
      </c>
      <c r="B2022" t="s">
        <v>376</v>
      </c>
      <c r="C2022">
        <v>36847</v>
      </c>
      <c r="D2022">
        <v>5.39</v>
      </c>
      <c r="E2022" s="2">
        <v>43777.176689814813</v>
      </c>
      <c r="F2022" t="s">
        <v>12885</v>
      </c>
      <c r="G2022">
        <v>2800812</v>
      </c>
      <c r="H2022" s="6">
        <v>45015.665729108798</v>
      </c>
      <c r="I2022" t="str">
        <f t="shared" si="124"/>
        <v>Long Term</v>
      </c>
      <c r="J2022">
        <f t="shared" si="125"/>
        <v>2763965</v>
      </c>
      <c r="K2022">
        <f t="shared" si="126"/>
        <v>0.1</v>
      </c>
      <c r="L2022">
        <f t="shared" si="127"/>
        <v>276396.5</v>
      </c>
    </row>
    <row r="2023" spans="1:12" x14ac:dyDescent="0.25">
      <c r="A2023">
        <v>3022</v>
      </c>
      <c r="B2023" t="s">
        <v>2156</v>
      </c>
      <c r="C2023">
        <v>697544</v>
      </c>
      <c r="D2023">
        <v>8.31</v>
      </c>
      <c r="E2023" s="2">
        <v>44755.136550925927</v>
      </c>
      <c r="F2023" t="s">
        <v>12886</v>
      </c>
      <c r="G2023">
        <v>8847348</v>
      </c>
      <c r="H2023" s="6">
        <v>45015.665729108798</v>
      </c>
      <c r="I2023" t="str">
        <f t="shared" si="124"/>
        <v>Short Term</v>
      </c>
      <c r="J2023">
        <f t="shared" si="125"/>
        <v>8149804</v>
      </c>
      <c r="K2023">
        <f t="shared" si="126"/>
        <v>0.15</v>
      </c>
      <c r="L2023">
        <f t="shared" si="127"/>
        <v>1222470.5999999999</v>
      </c>
    </row>
    <row r="2024" spans="1:12" x14ac:dyDescent="0.25">
      <c r="A2024">
        <v>3023</v>
      </c>
      <c r="B2024" t="s">
        <v>2645</v>
      </c>
      <c r="C2024">
        <v>987805</v>
      </c>
      <c r="D2024">
        <v>6.13</v>
      </c>
      <c r="E2024" s="2">
        <v>44329.281423611108</v>
      </c>
      <c r="F2024" t="s">
        <v>12888</v>
      </c>
      <c r="G2024">
        <v>2295982</v>
      </c>
      <c r="H2024" s="6">
        <v>45015.665729108798</v>
      </c>
      <c r="I2024" t="str">
        <f t="shared" si="124"/>
        <v>Long Term</v>
      </c>
      <c r="J2024">
        <f t="shared" si="125"/>
        <v>1308177</v>
      </c>
      <c r="K2024">
        <f t="shared" si="126"/>
        <v>0.1</v>
      </c>
      <c r="L2024">
        <f t="shared" si="127"/>
        <v>130817.70000000001</v>
      </c>
    </row>
    <row r="2025" spans="1:12" x14ac:dyDescent="0.25">
      <c r="A2025">
        <v>3024</v>
      </c>
      <c r="B2025" t="s">
        <v>433</v>
      </c>
      <c r="C2025">
        <v>305987</v>
      </c>
      <c r="D2025">
        <v>7.75</v>
      </c>
      <c r="E2025" s="2">
        <v>44612.993993055563</v>
      </c>
      <c r="F2025" t="s">
        <v>12883</v>
      </c>
      <c r="G2025">
        <v>7604777</v>
      </c>
      <c r="H2025" s="6">
        <v>45015.665729108798</v>
      </c>
      <c r="I2025" t="str">
        <f t="shared" si="124"/>
        <v>Long Term</v>
      </c>
      <c r="J2025">
        <f t="shared" si="125"/>
        <v>7298790</v>
      </c>
      <c r="K2025">
        <f t="shared" si="126"/>
        <v>0.1</v>
      </c>
      <c r="L2025">
        <f t="shared" si="127"/>
        <v>729879</v>
      </c>
    </row>
    <row r="2026" spans="1:12" x14ac:dyDescent="0.25">
      <c r="A2026">
        <v>3025</v>
      </c>
      <c r="B2026" t="s">
        <v>1236</v>
      </c>
      <c r="C2026">
        <v>247082</v>
      </c>
      <c r="D2026">
        <v>8.1</v>
      </c>
      <c r="E2026" s="2">
        <v>44957.082337962973</v>
      </c>
      <c r="F2026" t="s">
        <v>12888</v>
      </c>
      <c r="G2026">
        <v>247120</v>
      </c>
      <c r="H2026" s="6">
        <v>45015.665729108798</v>
      </c>
      <c r="I2026" t="str">
        <f t="shared" si="124"/>
        <v>Short Term</v>
      </c>
      <c r="J2026">
        <f t="shared" si="125"/>
        <v>38</v>
      </c>
      <c r="K2026">
        <f t="shared" si="126"/>
        <v>0.15</v>
      </c>
      <c r="L2026">
        <f t="shared" si="127"/>
        <v>5.7</v>
      </c>
    </row>
    <row r="2027" spans="1:12" x14ac:dyDescent="0.25">
      <c r="A2027">
        <v>3026</v>
      </c>
      <c r="B2027" t="s">
        <v>1206</v>
      </c>
      <c r="C2027">
        <v>129590</v>
      </c>
      <c r="D2027">
        <v>7.3</v>
      </c>
      <c r="E2027" s="2">
        <v>43387.475451388891</v>
      </c>
      <c r="F2027" t="s">
        <v>12886</v>
      </c>
      <c r="G2027">
        <v>4096837</v>
      </c>
      <c r="H2027" s="6">
        <v>45015.665729108798</v>
      </c>
      <c r="I2027" t="str">
        <f t="shared" si="124"/>
        <v>Long Term</v>
      </c>
      <c r="J2027">
        <f t="shared" si="125"/>
        <v>3967247</v>
      </c>
      <c r="K2027">
        <f t="shared" si="126"/>
        <v>0.1</v>
      </c>
      <c r="L2027">
        <f t="shared" si="127"/>
        <v>396724.7</v>
      </c>
    </row>
    <row r="2028" spans="1:12" x14ac:dyDescent="0.25">
      <c r="A2028">
        <v>3027</v>
      </c>
      <c r="B2028" t="s">
        <v>665</v>
      </c>
      <c r="C2028">
        <v>692449</v>
      </c>
      <c r="D2028">
        <v>6.63</v>
      </c>
      <c r="E2028" s="2">
        <v>44005.280694444453</v>
      </c>
      <c r="F2028" t="s">
        <v>12887</v>
      </c>
      <c r="G2028">
        <v>5030949</v>
      </c>
      <c r="H2028" s="6">
        <v>45015.665729108798</v>
      </c>
      <c r="I2028" t="str">
        <f t="shared" si="124"/>
        <v>Long Term</v>
      </c>
      <c r="J2028">
        <f t="shared" si="125"/>
        <v>4338500</v>
      </c>
      <c r="K2028">
        <f t="shared" si="126"/>
        <v>0.1</v>
      </c>
      <c r="L2028">
        <f t="shared" si="127"/>
        <v>433850</v>
      </c>
    </row>
    <row r="2029" spans="1:12" x14ac:dyDescent="0.25">
      <c r="A2029">
        <v>3028</v>
      </c>
      <c r="B2029" t="s">
        <v>715</v>
      </c>
      <c r="C2029">
        <v>613045</v>
      </c>
      <c r="D2029">
        <v>8.7799999999999994</v>
      </c>
      <c r="E2029" s="2">
        <v>44014.722928240742</v>
      </c>
      <c r="F2029" t="s">
        <v>12883</v>
      </c>
      <c r="G2029">
        <v>2475697</v>
      </c>
      <c r="H2029" s="6">
        <v>45015.665729108798</v>
      </c>
      <c r="I2029" t="str">
        <f t="shared" si="124"/>
        <v>Long Term</v>
      </c>
      <c r="J2029">
        <f t="shared" si="125"/>
        <v>1862652</v>
      </c>
      <c r="K2029">
        <f t="shared" si="126"/>
        <v>0.1</v>
      </c>
      <c r="L2029">
        <f t="shared" si="127"/>
        <v>186265.2</v>
      </c>
    </row>
    <row r="2030" spans="1:12" x14ac:dyDescent="0.25">
      <c r="A2030">
        <v>3029</v>
      </c>
      <c r="B2030" t="s">
        <v>1179</v>
      </c>
      <c r="C2030">
        <v>655259</v>
      </c>
      <c r="D2030">
        <v>7.74</v>
      </c>
      <c r="E2030" s="2">
        <v>43678.967569444438</v>
      </c>
      <c r="F2030" t="s">
        <v>12887</v>
      </c>
      <c r="G2030">
        <v>3877056</v>
      </c>
      <c r="H2030" s="6">
        <v>45015.665729108798</v>
      </c>
      <c r="I2030" t="str">
        <f t="shared" si="124"/>
        <v>Long Term</v>
      </c>
      <c r="J2030">
        <f t="shared" si="125"/>
        <v>3221797</v>
      </c>
      <c r="K2030">
        <f t="shared" si="126"/>
        <v>0.1</v>
      </c>
      <c r="L2030">
        <f t="shared" si="127"/>
        <v>322179.7</v>
      </c>
    </row>
    <row r="2031" spans="1:12" x14ac:dyDescent="0.25">
      <c r="A2031">
        <v>3030</v>
      </c>
      <c r="B2031" t="s">
        <v>469</v>
      </c>
      <c r="C2031">
        <v>799574</v>
      </c>
      <c r="D2031">
        <v>7.23</v>
      </c>
      <c r="E2031" s="2">
        <v>43632.839907407397</v>
      </c>
      <c r="F2031" t="s">
        <v>12884</v>
      </c>
      <c r="G2031">
        <v>6635792</v>
      </c>
      <c r="H2031" s="6">
        <v>45015.665729108798</v>
      </c>
      <c r="I2031" t="str">
        <f t="shared" si="124"/>
        <v>Long Term</v>
      </c>
      <c r="J2031">
        <f t="shared" si="125"/>
        <v>5836218</v>
      </c>
      <c r="K2031">
        <f t="shared" si="126"/>
        <v>0.1</v>
      </c>
      <c r="L2031">
        <f t="shared" si="127"/>
        <v>583621.80000000005</v>
      </c>
    </row>
    <row r="2032" spans="1:12" x14ac:dyDescent="0.25">
      <c r="A2032">
        <v>3031</v>
      </c>
      <c r="B2032" t="s">
        <v>1111</v>
      </c>
      <c r="C2032">
        <v>613712</v>
      </c>
      <c r="D2032">
        <v>7.85</v>
      </c>
      <c r="E2032" s="2">
        <v>43436.849826388891</v>
      </c>
      <c r="F2032" t="s">
        <v>12885</v>
      </c>
      <c r="G2032">
        <v>1611731</v>
      </c>
      <c r="H2032" s="6">
        <v>45015.665729108798</v>
      </c>
      <c r="I2032" t="str">
        <f t="shared" si="124"/>
        <v>Long Term</v>
      </c>
      <c r="J2032">
        <f t="shared" si="125"/>
        <v>998019</v>
      </c>
      <c r="K2032">
        <f t="shared" si="126"/>
        <v>0.1</v>
      </c>
      <c r="L2032">
        <f t="shared" si="127"/>
        <v>99801.900000000009</v>
      </c>
    </row>
    <row r="2033" spans="1:12" x14ac:dyDescent="0.25">
      <c r="A2033">
        <v>3032</v>
      </c>
      <c r="B2033" t="s">
        <v>266</v>
      </c>
      <c r="C2033">
        <v>91759</v>
      </c>
      <c r="D2033">
        <v>5.74</v>
      </c>
      <c r="E2033" s="2">
        <v>44324.984976851847</v>
      </c>
      <c r="F2033" t="s">
        <v>12883</v>
      </c>
      <c r="G2033">
        <v>8411424</v>
      </c>
      <c r="H2033" s="6">
        <v>45015.665729108798</v>
      </c>
      <c r="I2033" t="str">
        <f t="shared" si="124"/>
        <v>Long Term</v>
      </c>
      <c r="J2033">
        <f t="shared" si="125"/>
        <v>8319665</v>
      </c>
      <c r="K2033">
        <f t="shared" si="126"/>
        <v>0.1</v>
      </c>
      <c r="L2033">
        <f t="shared" si="127"/>
        <v>831966.5</v>
      </c>
    </row>
    <row r="2034" spans="1:12" x14ac:dyDescent="0.25">
      <c r="A2034">
        <v>3033</v>
      </c>
      <c r="B2034" t="s">
        <v>2672</v>
      </c>
      <c r="C2034">
        <v>859514</v>
      </c>
      <c r="D2034">
        <v>5.85</v>
      </c>
      <c r="E2034" s="2">
        <v>44891.34783564815</v>
      </c>
      <c r="F2034" t="s">
        <v>12884</v>
      </c>
      <c r="G2034">
        <v>7130519</v>
      </c>
      <c r="H2034" s="6">
        <v>45015.665729108798</v>
      </c>
      <c r="I2034" t="str">
        <f t="shared" si="124"/>
        <v>Short Term</v>
      </c>
      <c r="J2034">
        <f t="shared" si="125"/>
        <v>6271005</v>
      </c>
      <c r="K2034">
        <f t="shared" si="126"/>
        <v>0.15</v>
      </c>
      <c r="L2034">
        <f t="shared" si="127"/>
        <v>940650.75</v>
      </c>
    </row>
    <row r="2035" spans="1:12" x14ac:dyDescent="0.25">
      <c r="A2035">
        <v>3034</v>
      </c>
      <c r="B2035" t="s">
        <v>900</v>
      </c>
      <c r="C2035">
        <v>782847</v>
      </c>
      <c r="D2035">
        <v>5.93</v>
      </c>
      <c r="E2035" s="2">
        <v>43728.312002314808</v>
      </c>
      <c r="F2035" t="s">
        <v>12884</v>
      </c>
      <c r="G2035">
        <v>9294643</v>
      </c>
      <c r="H2035" s="6">
        <v>45015.665729108798</v>
      </c>
      <c r="I2035" t="str">
        <f t="shared" si="124"/>
        <v>Long Term</v>
      </c>
      <c r="J2035">
        <f t="shared" si="125"/>
        <v>8511796</v>
      </c>
      <c r="K2035">
        <f t="shared" si="126"/>
        <v>0.1</v>
      </c>
      <c r="L2035">
        <f t="shared" si="127"/>
        <v>851179.60000000009</v>
      </c>
    </row>
    <row r="2036" spans="1:12" x14ac:dyDescent="0.25">
      <c r="A2036">
        <v>3035</v>
      </c>
      <c r="B2036" t="s">
        <v>460</v>
      </c>
      <c r="C2036">
        <v>870180</v>
      </c>
      <c r="D2036">
        <v>5.82</v>
      </c>
      <c r="E2036" s="2">
        <v>44955.79482638889</v>
      </c>
      <c r="F2036" t="s">
        <v>12885</v>
      </c>
      <c r="G2036">
        <v>870218</v>
      </c>
      <c r="H2036" s="6">
        <v>45015.665729108798</v>
      </c>
      <c r="I2036" t="str">
        <f t="shared" si="124"/>
        <v>Short Term</v>
      </c>
      <c r="J2036">
        <f t="shared" si="125"/>
        <v>38</v>
      </c>
      <c r="K2036">
        <f t="shared" si="126"/>
        <v>0.15</v>
      </c>
      <c r="L2036">
        <f t="shared" si="127"/>
        <v>5.7</v>
      </c>
    </row>
    <row r="2037" spans="1:12" x14ac:dyDescent="0.25">
      <c r="A2037">
        <v>3036</v>
      </c>
      <c r="B2037" t="s">
        <v>295</v>
      </c>
      <c r="C2037">
        <v>646607</v>
      </c>
      <c r="D2037">
        <v>5.79</v>
      </c>
      <c r="E2037" s="2">
        <v>43826.871145833327</v>
      </c>
      <c r="F2037" t="s">
        <v>12888</v>
      </c>
      <c r="G2037">
        <v>646640</v>
      </c>
      <c r="H2037" s="6">
        <v>45015.665729108798</v>
      </c>
      <c r="I2037" t="str">
        <f t="shared" si="124"/>
        <v>Long Term</v>
      </c>
      <c r="J2037">
        <f t="shared" si="125"/>
        <v>33</v>
      </c>
      <c r="K2037">
        <f t="shared" si="126"/>
        <v>0</v>
      </c>
      <c r="L2037">
        <f t="shared" si="127"/>
        <v>0</v>
      </c>
    </row>
    <row r="2038" spans="1:12" x14ac:dyDescent="0.25">
      <c r="A2038">
        <v>3037</v>
      </c>
      <c r="B2038" t="s">
        <v>137</v>
      </c>
      <c r="C2038">
        <v>132053</v>
      </c>
      <c r="D2038">
        <v>6.19</v>
      </c>
      <c r="E2038" s="2">
        <v>44134.580555555563</v>
      </c>
      <c r="F2038" t="s">
        <v>12884</v>
      </c>
      <c r="G2038">
        <v>8924322</v>
      </c>
      <c r="H2038" s="6">
        <v>45015.665729108798</v>
      </c>
      <c r="I2038" t="str">
        <f t="shared" si="124"/>
        <v>Long Term</v>
      </c>
      <c r="J2038">
        <f t="shared" si="125"/>
        <v>8792269</v>
      </c>
      <c r="K2038">
        <f t="shared" si="126"/>
        <v>0.1</v>
      </c>
      <c r="L2038">
        <f t="shared" si="127"/>
        <v>879226.9</v>
      </c>
    </row>
    <row r="2039" spans="1:12" x14ac:dyDescent="0.25">
      <c r="A2039">
        <v>3038</v>
      </c>
      <c r="B2039" t="s">
        <v>540</v>
      </c>
      <c r="C2039">
        <v>817051</v>
      </c>
      <c r="D2039">
        <v>5.35</v>
      </c>
      <c r="E2039" s="2">
        <v>44377.899942129632</v>
      </c>
      <c r="F2039" t="s">
        <v>12887</v>
      </c>
      <c r="G2039">
        <v>9513027</v>
      </c>
      <c r="H2039" s="6">
        <v>45015.665729108798</v>
      </c>
      <c r="I2039" t="str">
        <f t="shared" si="124"/>
        <v>Long Term</v>
      </c>
      <c r="J2039">
        <f t="shared" si="125"/>
        <v>8695976</v>
      </c>
      <c r="K2039">
        <f t="shared" si="126"/>
        <v>0.1</v>
      </c>
      <c r="L2039">
        <f t="shared" si="127"/>
        <v>869597.60000000009</v>
      </c>
    </row>
    <row r="2040" spans="1:12" x14ac:dyDescent="0.25">
      <c r="A2040">
        <v>3039</v>
      </c>
      <c r="B2040" t="s">
        <v>652</v>
      </c>
      <c r="C2040">
        <v>661895</v>
      </c>
      <c r="D2040">
        <v>8.4</v>
      </c>
      <c r="E2040" s="2">
        <v>44613.445798611108</v>
      </c>
      <c r="F2040" t="s">
        <v>12883</v>
      </c>
      <c r="G2040">
        <v>661935</v>
      </c>
      <c r="H2040" s="6">
        <v>45015.665729108798</v>
      </c>
      <c r="I2040" t="str">
        <f t="shared" si="124"/>
        <v>Long Term</v>
      </c>
      <c r="J2040">
        <f t="shared" si="125"/>
        <v>40</v>
      </c>
      <c r="K2040">
        <f t="shared" si="126"/>
        <v>0</v>
      </c>
      <c r="L2040">
        <f t="shared" si="127"/>
        <v>0</v>
      </c>
    </row>
    <row r="2041" spans="1:12" x14ac:dyDescent="0.25">
      <c r="A2041">
        <v>3040</v>
      </c>
      <c r="B2041" t="s">
        <v>197</v>
      </c>
      <c r="C2041">
        <v>147712</v>
      </c>
      <c r="D2041">
        <v>6.85</v>
      </c>
      <c r="E2041" s="2">
        <v>44475.958298611113</v>
      </c>
      <c r="F2041" t="s">
        <v>12883</v>
      </c>
      <c r="G2041">
        <v>690889</v>
      </c>
      <c r="H2041" s="6">
        <v>45015.665729108798</v>
      </c>
      <c r="I2041" t="str">
        <f t="shared" si="124"/>
        <v>Long Term</v>
      </c>
      <c r="J2041">
        <f t="shared" si="125"/>
        <v>543177</v>
      </c>
      <c r="K2041">
        <f t="shared" si="126"/>
        <v>0.1</v>
      </c>
      <c r="L2041">
        <f t="shared" si="127"/>
        <v>54317.700000000004</v>
      </c>
    </row>
    <row r="2042" spans="1:12" x14ac:dyDescent="0.25">
      <c r="A2042">
        <v>3041</v>
      </c>
      <c r="B2042" t="s">
        <v>803</v>
      </c>
      <c r="C2042">
        <v>451433</v>
      </c>
      <c r="D2042">
        <v>8.7100000000000009</v>
      </c>
      <c r="E2042" s="2">
        <v>44251.582326388889</v>
      </c>
      <c r="F2042" t="s">
        <v>12886</v>
      </c>
      <c r="G2042">
        <v>4009286</v>
      </c>
      <c r="H2042" s="6">
        <v>45015.665729108798</v>
      </c>
      <c r="I2042" t="str">
        <f t="shared" si="124"/>
        <v>Long Term</v>
      </c>
      <c r="J2042">
        <f t="shared" si="125"/>
        <v>3557853</v>
      </c>
      <c r="K2042">
        <f t="shared" si="126"/>
        <v>0.1</v>
      </c>
      <c r="L2042">
        <f t="shared" si="127"/>
        <v>355785.30000000005</v>
      </c>
    </row>
    <row r="2043" spans="1:12" x14ac:dyDescent="0.25">
      <c r="A2043">
        <v>3042</v>
      </c>
      <c r="B2043" t="s">
        <v>625</v>
      </c>
      <c r="C2043">
        <v>73722</v>
      </c>
      <c r="D2043">
        <v>8.35</v>
      </c>
      <c r="E2043" s="2">
        <v>44939.047384259262</v>
      </c>
      <c r="F2043" t="s">
        <v>12887</v>
      </c>
      <c r="G2043">
        <v>1841031</v>
      </c>
      <c r="H2043" s="6">
        <v>45015.665729108798</v>
      </c>
      <c r="I2043" t="str">
        <f t="shared" si="124"/>
        <v>Short Term</v>
      </c>
      <c r="J2043">
        <f t="shared" si="125"/>
        <v>1767309</v>
      </c>
      <c r="K2043">
        <f t="shared" si="126"/>
        <v>0.15</v>
      </c>
      <c r="L2043">
        <f t="shared" si="127"/>
        <v>265096.34999999998</v>
      </c>
    </row>
    <row r="2044" spans="1:12" x14ac:dyDescent="0.25">
      <c r="A2044">
        <v>3043</v>
      </c>
      <c r="B2044" t="s">
        <v>692</v>
      </c>
      <c r="C2044">
        <v>790983</v>
      </c>
      <c r="D2044">
        <v>6.55</v>
      </c>
      <c r="E2044" s="2">
        <v>43541.491249999999</v>
      </c>
      <c r="F2044" t="s">
        <v>12886</v>
      </c>
      <c r="G2044">
        <v>5241660</v>
      </c>
      <c r="H2044" s="6">
        <v>45015.665729108798</v>
      </c>
      <c r="I2044" t="str">
        <f t="shared" si="124"/>
        <v>Long Term</v>
      </c>
      <c r="J2044">
        <f t="shared" si="125"/>
        <v>4450677</v>
      </c>
      <c r="K2044">
        <f t="shared" si="126"/>
        <v>0.1</v>
      </c>
      <c r="L2044">
        <f t="shared" si="127"/>
        <v>445067.7</v>
      </c>
    </row>
    <row r="2045" spans="1:12" x14ac:dyDescent="0.25">
      <c r="A2045">
        <v>3044</v>
      </c>
      <c r="B2045" t="s">
        <v>1484</v>
      </c>
      <c r="C2045">
        <v>89490</v>
      </c>
      <c r="D2045">
        <v>6.3</v>
      </c>
      <c r="E2045" s="2">
        <v>43963.652083333327</v>
      </c>
      <c r="F2045" t="s">
        <v>12883</v>
      </c>
      <c r="G2045">
        <v>5592999</v>
      </c>
      <c r="H2045" s="6">
        <v>45015.665729108798</v>
      </c>
      <c r="I2045" t="str">
        <f t="shared" si="124"/>
        <v>Long Term</v>
      </c>
      <c r="J2045">
        <f t="shared" si="125"/>
        <v>5503509</v>
      </c>
      <c r="K2045">
        <f t="shared" si="126"/>
        <v>0.1</v>
      </c>
      <c r="L2045">
        <f t="shared" si="127"/>
        <v>550350.9</v>
      </c>
    </row>
    <row r="2046" spans="1:12" x14ac:dyDescent="0.25">
      <c r="A2046">
        <v>3045</v>
      </c>
      <c r="B2046" t="s">
        <v>187</v>
      </c>
      <c r="C2046">
        <v>643309</v>
      </c>
      <c r="D2046">
        <v>7.76</v>
      </c>
      <c r="E2046" s="2">
        <v>44794.689398148148</v>
      </c>
      <c r="F2046" t="s">
        <v>12886</v>
      </c>
      <c r="G2046">
        <v>5579883</v>
      </c>
      <c r="H2046" s="6">
        <v>45015.665729108798</v>
      </c>
      <c r="I2046" t="str">
        <f t="shared" si="124"/>
        <v>Short Term</v>
      </c>
      <c r="J2046">
        <f t="shared" si="125"/>
        <v>4936574</v>
      </c>
      <c r="K2046">
        <f t="shared" si="126"/>
        <v>0.15</v>
      </c>
      <c r="L2046">
        <f t="shared" si="127"/>
        <v>740486.1</v>
      </c>
    </row>
    <row r="2047" spans="1:12" x14ac:dyDescent="0.25">
      <c r="A2047">
        <v>3046</v>
      </c>
      <c r="B2047" t="s">
        <v>913</v>
      </c>
      <c r="C2047">
        <v>189932</v>
      </c>
      <c r="D2047">
        <v>8.24</v>
      </c>
      <c r="E2047" s="2">
        <v>43870.447372685187</v>
      </c>
      <c r="F2047" t="s">
        <v>12884</v>
      </c>
      <c r="G2047">
        <v>4719549</v>
      </c>
      <c r="H2047" s="6">
        <v>45015.665729108798</v>
      </c>
      <c r="I2047" t="str">
        <f t="shared" si="124"/>
        <v>Long Term</v>
      </c>
      <c r="J2047">
        <f t="shared" si="125"/>
        <v>4529617</v>
      </c>
      <c r="K2047">
        <f t="shared" si="126"/>
        <v>0.1</v>
      </c>
      <c r="L2047">
        <f t="shared" si="127"/>
        <v>452961.7</v>
      </c>
    </row>
    <row r="2048" spans="1:12" x14ac:dyDescent="0.25">
      <c r="A2048">
        <v>3047</v>
      </c>
      <c r="B2048" t="s">
        <v>496</v>
      </c>
      <c r="C2048">
        <v>944478</v>
      </c>
      <c r="D2048">
        <v>7.23</v>
      </c>
      <c r="E2048" s="2">
        <v>44083.399097222216</v>
      </c>
      <c r="F2048" t="s">
        <v>12883</v>
      </c>
      <c r="G2048">
        <v>7685029</v>
      </c>
      <c r="H2048" s="6">
        <v>45015.665729108798</v>
      </c>
      <c r="I2048" t="str">
        <f t="shared" si="124"/>
        <v>Long Term</v>
      </c>
      <c r="J2048">
        <f t="shared" si="125"/>
        <v>6740551</v>
      </c>
      <c r="K2048">
        <f t="shared" si="126"/>
        <v>0.1</v>
      </c>
      <c r="L2048">
        <f t="shared" si="127"/>
        <v>674055.10000000009</v>
      </c>
    </row>
    <row r="2049" spans="1:12" x14ac:dyDescent="0.25">
      <c r="A2049">
        <v>3048</v>
      </c>
      <c r="B2049" t="s">
        <v>1005</v>
      </c>
      <c r="C2049">
        <v>293045</v>
      </c>
      <c r="D2049">
        <v>7.4</v>
      </c>
      <c r="E2049" s="2">
        <v>44380.974780092591</v>
      </c>
      <c r="F2049" t="s">
        <v>12883</v>
      </c>
      <c r="G2049">
        <v>3333983</v>
      </c>
      <c r="H2049" s="6">
        <v>45015.665729108798</v>
      </c>
      <c r="I2049" t="str">
        <f t="shared" si="124"/>
        <v>Long Term</v>
      </c>
      <c r="J2049">
        <f t="shared" si="125"/>
        <v>3040938</v>
      </c>
      <c r="K2049">
        <f t="shared" si="126"/>
        <v>0.1</v>
      </c>
      <c r="L2049">
        <f t="shared" si="127"/>
        <v>304093.8</v>
      </c>
    </row>
    <row r="2050" spans="1:12" x14ac:dyDescent="0.25">
      <c r="A2050">
        <v>3049</v>
      </c>
      <c r="B2050" t="s">
        <v>144</v>
      </c>
      <c r="C2050">
        <v>884691</v>
      </c>
      <c r="D2050">
        <v>6.42</v>
      </c>
      <c r="E2050" s="2">
        <v>44965.329155092593</v>
      </c>
      <c r="F2050" t="s">
        <v>12887</v>
      </c>
      <c r="G2050">
        <v>8167225</v>
      </c>
      <c r="H2050" s="6">
        <v>45015.665729108798</v>
      </c>
      <c r="I2050" t="str">
        <f t="shared" si="124"/>
        <v>Short Term</v>
      </c>
      <c r="J2050">
        <f t="shared" si="125"/>
        <v>7282534</v>
      </c>
      <c r="K2050">
        <f t="shared" si="126"/>
        <v>0.15</v>
      </c>
      <c r="L2050">
        <f t="shared" si="127"/>
        <v>1092380.0999999999</v>
      </c>
    </row>
    <row r="2051" spans="1:12" x14ac:dyDescent="0.25">
      <c r="A2051">
        <v>3050</v>
      </c>
      <c r="B2051" t="s">
        <v>1341</v>
      </c>
      <c r="C2051">
        <v>455935</v>
      </c>
      <c r="D2051">
        <v>7.3</v>
      </c>
      <c r="E2051" s="2">
        <v>43526.433842592603</v>
      </c>
      <c r="F2051" t="s">
        <v>12888</v>
      </c>
      <c r="G2051">
        <v>6374141</v>
      </c>
      <c r="H2051" s="6">
        <v>45015.665729108798</v>
      </c>
      <c r="I2051" t="str">
        <f t="shared" ref="I2051:I2114" si="128">IF((H2051-E2051)&lt;=365,"Short Term","Long Term")</f>
        <v>Long Term</v>
      </c>
      <c r="J2051">
        <f t="shared" ref="J2051:J2114" si="129">G2051-C2051</f>
        <v>5918206</v>
      </c>
      <c r="K2051">
        <f t="shared" ref="K2051:K2114" si="130">IF(I2051="short Term",15%,IF(I2051="Long Term",IF(J2051&gt;100000,10%,0),0))</f>
        <v>0.1</v>
      </c>
      <c r="L2051">
        <f t="shared" ref="L2051:L2114" si="131">J2051*K2051</f>
        <v>591820.6</v>
      </c>
    </row>
    <row r="2052" spans="1:12" x14ac:dyDescent="0.25">
      <c r="A2052">
        <v>3051</v>
      </c>
      <c r="B2052" t="s">
        <v>2584</v>
      </c>
      <c r="C2052">
        <v>513082</v>
      </c>
      <c r="D2052">
        <v>6.12</v>
      </c>
      <c r="E2052" s="2">
        <v>44926.048668981479</v>
      </c>
      <c r="F2052" t="s">
        <v>12888</v>
      </c>
      <c r="G2052">
        <v>513087</v>
      </c>
      <c r="H2052" s="6">
        <v>45015.665729108798</v>
      </c>
      <c r="I2052" t="str">
        <f t="shared" si="128"/>
        <v>Short Term</v>
      </c>
      <c r="J2052">
        <f t="shared" si="129"/>
        <v>5</v>
      </c>
      <c r="K2052">
        <f t="shared" si="130"/>
        <v>0.15</v>
      </c>
      <c r="L2052">
        <f t="shared" si="131"/>
        <v>0.75</v>
      </c>
    </row>
    <row r="2053" spans="1:12" x14ac:dyDescent="0.25">
      <c r="A2053">
        <v>3052</v>
      </c>
      <c r="B2053" t="s">
        <v>532</v>
      </c>
      <c r="C2053">
        <v>532012</v>
      </c>
      <c r="D2053">
        <v>7.37</v>
      </c>
      <c r="E2053" s="2">
        <v>44935.378460648149</v>
      </c>
      <c r="F2053" t="s">
        <v>12886</v>
      </c>
      <c r="G2053">
        <v>3327197</v>
      </c>
      <c r="H2053" s="6">
        <v>45015.665729108798</v>
      </c>
      <c r="I2053" t="str">
        <f t="shared" si="128"/>
        <v>Short Term</v>
      </c>
      <c r="J2053">
        <f t="shared" si="129"/>
        <v>2795185</v>
      </c>
      <c r="K2053">
        <f t="shared" si="130"/>
        <v>0.15</v>
      </c>
      <c r="L2053">
        <f t="shared" si="131"/>
        <v>419277.75</v>
      </c>
    </row>
    <row r="2054" spans="1:12" x14ac:dyDescent="0.25">
      <c r="A2054">
        <v>3053</v>
      </c>
      <c r="B2054" t="s">
        <v>398</v>
      </c>
      <c r="C2054">
        <v>986540</v>
      </c>
      <c r="D2054">
        <v>6</v>
      </c>
      <c r="E2054" s="2">
        <v>43950.021504629629</v>
      </c>
      <c r="F2054" t="s">
        <v>12887</v>
      </c>
      <c r="G2054">
        <v>7335331</v>
      </c>
      <c r="H2054" s="6">
        <v>45015.665729108798</v>
      </c>
      <c r="I2054" t="str">
        <f t="shared" si="128"/>
        <v>Long Term</v>
      </c>
      <c r="J2054">
        <f t="shared" si="129"/>
        <v>6348791</v>
      </c>
      <c r="K2054">
        <f t="shared" si="130"/>
        <v>0.1</v>
      </c>
      <c r="L2054">
        <f t="shared" si="131"/>
        <v>634879.10000000009</v>
      </c>
    </row>
    <row r="2055" spans="1:12" x14ac:dyDescent="0.25">
      <c r="A2055">
        <v>3054</v>
      </c>
      <c r="B2055" t="s">
        <v>195</v>
      </c>
      <c r="C2055">
        <v>112543</v>
      </c>
      <c r="D2055">
        <v>5.29</v>
      </c>
      <c r="E2055" s="2">
        <v>44917.984212962961</v>
      </c>
      <c r="F2055" t="s">
        <v>12884</v>
      </c>
      <c r="G2055">
        <v>680758</v>
      </c>
      <c r="H2055" s="6">
        <v>45015.665729108798</v>
      </c>
      <c r="I2055" t="str">
        <f t="shared" si="128"/>
        <v>Short Term</v>
      </c>
      <c r="J2055">
        <f t="shared" si="129"/>
        <v>568215</v>
      </c>
      <c r="K2055">
        <f t="shared" si="130"/>
        <v>0.15</v>
      </c>
      <c r="L2055">
        <f t="shared" si="131"/>
        <v>85232.25</v>
      </c>
    </row>
    <row r="2056" spans="1:12" x14ac:dyDescent="0.25">
      <c r="A2056">
        <v>3055</v>
      </c>
      <c r="B2056" t="s">
        <v>1040</v>
      </c>
      <c r="C2056">
        <v>926830</v>
      </c>
      <c r="D2056">
        <v>8.85</v>
      </c>
      <c r="E2056" s="2">
        <v>43952.137523148151</v>
      </c>
      <c r="F2056" t="s">
        <v>12887</v>
      </c>
      <c r="G2056">
        <v>9182002</v>
      </c>
      <c r="H2056" s="6">
        <v>45015.665729108798</v>
      </c>
      <c r="I2056" t="str">
        <f t="shared" si="128"/>
        <v>Long Term</v>
      </c>
      <c r="J2056">
        <f t="shared" si="129"/>
        <v>8255172</v>
      </c>
      <c r="K2056">
        <f t="shared" si="130"/>
        <v>0.1</v>
      </c>
      <c r="L2056">
        <f t="shared" si="131"/>
        <v>825517.20000000007</v>
      </c>
    </row>
    <row r="2057" spans="1:12" x14ac:dyDescent="0.25">
      <c r="A2057">
        <v>3056</v>
      </c>
      <c r="B2057" t="s">
        <v>965</v>
      </c>
      <c r="C2057">
        <v>101703</v>
      </c>
      <c r="D2057">
        <v>6.89</v>
      </c>
      <c r="E2057" s="2">
        <v>43729.964178240742</v>
      </c>
      <c r="F2057" t="s">
        <v>12886</v>
      </c>
      <c r="G2057">
        <v>1521329</v>
      </c>
      <c r="H2057" s="6">
        <v>45015.665729108798</v>
      </c>
      <c r="I2057" t="str">
        <f t="shared" si="128"/>
        <v>Long Term</v>
      </c>
      <c r="J2057">
        <f t="shared" si="129"/>
        <v>1419626</v>
      </c>
      <c r="K2057">
        <f t="shared" si="130"/>
        <v>0.1</v>
      </c>
      <c r="L2057">
        <f t="shared" si="131"/>
        <v>141962.6</v>
      </c>
    </row>
    <row r="2058" spans="1:12" x14ac:dyDescent="0.25">
      <c r="A2058">
        <v>3057</v>
      </c>
      <c r="B2058" t="s">
        <v>582</v>
      </c>
      <c r="C2058">
        <v>479925</v>
      </c>
      <c r="D2058">
        <v>8.39</v>
      </c>
      <c r="E2058" s="2">
        <v>43860.000775462962</v>
      </c>
      <c r="F2058" t="s">
        <v>12887</v>
      </c>
      <c r="G2058">
        <v>4041299</v>
      </c>
      <c r="H2058" s="6">
        <v>45015.665729108798</v>
      </c>
      <c r="I2058" t="str">
        <f t="shared" si="128"/>
        <v>Long Term</v>
      </c>
      <c r="J2058">
        <f t="shared" si="129"/>
        <v>3561374</v>
      </c>
      <c r="K2058">
        <f t="shared" si="130"/>
        <v>0.1</v>
      </c>
      <c r="L2058">
        <f t="shared" si="131"/>
        <v>356137.4</v>
      </c>
    </row>
    <row r="2059" spans="1:12" x14ac:dyDescent="0.25">
      <c r="A2059">
        <v>3058</v>
      </c>
      <c r="B2059" t="s">
        <v>783</v>
      </c>
      <c r="C2059">
        <v>155993</v>
      </c>
      <c r="D2059">
        <v>6.68</v>
      </c>
      <c r="E2059" s="2">
        <v>44581.303136574083</v>
      </c>
      <c r="F2059" t="s">
        <v>12884</v>
      </c>
      <c r="G2059">
        <v>8503828</v>
      </c>
      <c r="H2059" s="6">
        <v>45015.665729108798</v>
      </c>
      <c r="I2059" t="str">
        <f t="shared" si="128"/>
        <v>Long Term</v>
      </c>
      <c r="J2059">
        <f t="shared" si="129"/>
        <v>8347835</v>
      </c>
      <c r="K2059">
        <f t="shared" si="130"/>
        <v>0.1</v>
      </c>
      <c r="L2059">
        <f t="shared" si="131"/>
        <v>834783.5</v>
      </c>
    </row>
    <row r="2060" spans="1:12" x14ac:dyDescent="0.25">
      <c r="A2060">
        <v>3059</v>
      </c>
      <c r="B2060" t="s">
        <v>1838</v>
      </c>
      <c r="C2060">
        <v>551147</v>
      </c>
      <c r="D2060">
        <v>6.2</v>
      </c>
      <c r="E2060" s="2">
        <v>44107.351203703707</v>
      </c>
      <c r="F2060" t="s">
        <v>12885</v>
      </c>
      <c r="G2060">
        <v>2080130</v>
      </c>
      <c r="H2060" s="6">
        <v>45015.665729108798</v>
      </c>
      <c r="I2060" t="str">
        <f t="shared" si="128"/>
        <v>Long Term</v>
      </c>
      <c r="J2060">
        <f t="shared" si="129"/>
        <v>1528983</v>
      </c>
      <c r="K2060">
        <f t="shared" si="130"/>
        <v>0.1</v>
      </c>
      <c r="L2060">
        <f t="shared" si="131"/>
        <v>152898.30000000002</v>
      </c>
    </row>
    <row r="2061" spans="1:12" x14ac:dyDescent="0.25">
      <c r="A2061">
        <v>3060</v>
      </c>
      <c r="B2061" t="s">
        <v>2625</v>
      </c>
      <c r="C2061">
        <v>449229</v>
      </c>
      <c r="D2061">
        <v>7.48</v>
      </c>
      <c r="E2061" s="2">
        <v>43711.771770833337</v>
      </c>
      <c r="F2061" t="s">
        <v>12884</v>
      </c>
      <c r="G2061">
        <v>449269</v>
      </c>
      <c r="H2061" s="6">
        <v>45015.665729108798</v>
      </c>
      <c r="I2061" t="str">
        <f t="shared" si="128"/>
        <v>Long Term</v>
      </c>
      <c r="J2061">
        <f t="shared" si="129"/>
        <v>40</v>
      </c>
      <c r="K2061">
        <f t="shared" si="130"/>
        <v>0</v>
      </c>
      <c r="L2061">
        <f t="shared" si="131"/>
        <v>0</v>
      </c>
    </row>
    <row r="2062" spans="1:12" x14ac:dyDescent="0.25">
      <c r="A2062">
        <v>3061</v>
      </c>
      <c r="B2062" t="s">
        <v>893</v>
      </c>
      <c r="C2062">
        <v>865847</v>
      </c>
      <c r="D2062">
        <v>7.95</v>
      </c>
      <c r="E2062" s="2">
        <v>43761.436608796299</v>
      </c>
      <c r="F2062" t="s">
        <v>12888</v>
      </c>
      <c r="G2062">
        <v>3751636</v>
      </c>
      <c r="H2062" s="6">
        <v>45015.665729108798</v>
      </c>
      <c r="I2062" t="str">
        <f t="shared" si="128"/>
        <v>Long Term</v>
      </c>
      <c r="J2062">
        <f t="shared" si="129"/>
        <v>2885789</v>
      </c>
      <c r="K2062">
        <f t="shared" si="130"/>
        <v>0.1</v>
      </c>
      <c r="L2062">
        <f t="shared" si="131"/>
        <v>288578.90000000002</v>
      </c>
    </row>
    <row r="2063" spans="1:12" x14ac:dyDescent="0.25">
      <c r="A2063">
        <v>3062</v>
      </c>
      <c r="B2063" t="s">
        <v>1157</v>
      </c>
      <c r="C2063">
        <v>654937</v>
      </c>
      <c r="D2063">
        <v>5.61</v>
      </c>
      <c r="E2063" s="2">
        <v>44177.431122685193</v>
      </c>
      <c r="F2063" t="s">
        <v>12885</v>
      </c>
      <c r="G2063">
        <v>3796420</v>
      </c>
      <c r="H2063" s="6">
        <v>45015.665729108798</v>
      </c>
      <c r="I2063" t="str">
        <f t="shared" si="128"/>
        <v>Long Term</v>
      </c>
      <c r="J2063">
        <f t="shared" si="129"/>
        <v>3141483</v>
      </c>
      <c r="K2063">
        <f t="shared" si="130"/>
        <v>0.1</v>
      </c>
      <c r="L2063">
        <f t="shared" si="131"/>
        <v>314148.3</v>
      </c>
    </row>
    <row r="2064" spans="1:12" x14ac:dyDescent="0.25">
      <c r="A2064">
        <v>3063</v>
      </c>
      <c r="B2064" t="s">
        <v>753</v>
      </c>
      <c r="C2064">
        <v>663491</v>
      </c>
      <c r="D2064">
        <v>8.4499999999999993</v>
      </c>
      <c r="E2064" s="2">
        <v>44066.570914351847</v>
      </c>
      <c r="F2064" t="s">
        <v>12884</v>
      </c>
      <c r="G2064">
        <v>7084663</v>
      </c>
      <c r="H2064" s="6">
        <v>45015.665729108798</v>
      </c>
      <c r="I2064" t="str">
        <f t="shared" si="128"/>
        <v>Long Term</v>
      </c>
      <c r="J2064">
        <f t="shared" si="129"/>
        <v>6421172</v>
      </c>
      <c r="K2064">
        <f t="shared" si="130"/>
        <v>0.1</v>
      </c>
      <c r="L2064">
        <f t="shared" si="131"/>
        <v>642117.20000000007</v>
      </c>
    </row>
    <row r="2065" spans="1:12" x14ac:dyDescent="0.25">
      <c r="A2065">
        <v>3064</v>
      </c>
      <c r="B2065" t="s">
        <v>2238</v>
      </c>
      <c r="C2065">
        <v>949349</v>
      </c>
      <c r="D2065">
        <v>8.5</v>
      </c>
      <c r="E2065" s="2">
        <v>44491.906030092592</v>
      </c>
      <c r="F2065" t="s">
        <v>12886</v>
      </c>
      <c r="G2065">
        <v>9780528</v>
      </c>
      <c r="H2065" s="6">
        <v>45015.665729108798</v>
      </c>
      <c r="I2065" t="str">
        <f t="shared" si="128"/>
        <v>Long Term</v>
      </c>
      <c r="J2065">
        <f t="shared" si="129"/>
        <v>8831179</v>
      </c>
      <c r="K2065">
        <f t="shared" si="130"/>
        <v>0.1</v>
      </c>
      <c r="L2065">
        <f t="shared" si="131"/>
        <v>883117.9</v>
      </c>
    </row>
    <row r="2066" spans="1:12" x14ac:dyDescent="0.25">
      <c r="A2066">
        <v>3065</v>
      </c>
      <c r="B2066" t="s">
        <v>460</v>
      </c>
      <c r="C2066">
        <v>100819</v>
      </c>
      <c r="D2066">
        <v>8.42</v>
      </c>
      <c r="E2066" s="2">
        <v>43480.292986111112</v>
      </c>
      <c r="F2066" t="s">
        <v>12886</v>
      </c>
      <c r="G2066">
        <v>4707609</v>
      </c>
      <c r="H2066" s="6">
        <v>45015.665729108798</v>
      </c>
      <c r="I2066" t="str">
        <f t="shared" si="128"/>
        <v>Long Term</v>
      </c>
      <c r="J2066">
        <f t="shared" si="129"/>
        <v>4606790</v>
      </c>
      <c r="K2066">
        <f t="shared" si="130"/>
        <v>0.1</v>
      </c>
      <c r="L2066">
        <f t="shared" si="131"/>
        <v>460679</v>
      </c>
    </row>
    <row r="2067" spans="1:12" x14ac:dyDescent="0.25">
      <c r="A2067">
        <v>3066</v>
      </c>
      <c r="B2067" t="s">
        <v>967</v>
      </c>
      <c r="C2067">
        <v>537325</v>
      </c>
      <c r="D2067">
        <v>6.31</v>
      </c>
      <c r="E2067" s="2">
        <v>44441.132291666669</v>
      </c>
      <c r="F2067" t="s">
        <v>12886</v>
      </c>
      <c r="G2067">
        <v>4323471</v>
      </c>
      <c r="H2067" s="6">
        <v>45015.665729108798</v>
      </c>
      <c r="I2067" t="str">
        <f t="shared" si="128"/>
        <v>Long Term</v>
      </c>
      <c r="J2067">
        <f t="shared" si="129"/>
        <v>3786146</v>
      </c>
      <c r="K2067">
        <f t="shared" si="130"/>
        <v>0.1</v>
      </c>
      <c r="L2067">
        <f t="shared" si="131"/>
        <v>378614.60000000003</v>
      </c>
    </row>
    <row r="2068" spans="1:12" x14ac:dyDescent="0.25">
      <c r="A2068">
        <v>3067</v>
      </c>
      <c r="B2068" t="s">
        <v>1422</v>
      </c>
      <c r="C2068">
        <v>477217</v>
      </c>
      <c r="D2068">
        <v>6.82</v>
      </c>
      <c r="E2068" s="2">
        <v>44421.793668981481</v>
      </c>
      <c r="F2068" t="s">
        <v>12884</v>
      </c>
      <c r="G2068">
        <v>7785754</v>
      </c>
      <c r="H2068" s="6">
        <v>45015.665729108798</v>
      </c>
      <c r="I2068" t="str">
        <f t="shared" si="128"/>
        <v>Long Term</v>
      </c>
      <c r="J2068">
        <f t="shared" si="129"/>
        <v>7308537</v>
      </c>
      <c r="K2068">
        <f t="shared" si="130"/>
        <v>0.1</v>
      </c>
      <c r="L2068">
        <f t="shared" si="131"/>
        <v>730853.70000000007</v>
      </c>
    </row>
    <row r="2069" spans="1:12" x14ac:dyDescent="0.25">
      <c r="A2069">
        <v>3068</v>
      </c>
      <c r="B2069" t="s">
        <v>572</v>
      </c>
      <c r="C2069">
        <v>858949</v>
      </c>
      <c r="D2069">
        <v>6.42</v>
      </c>
      <c r="E2069" s="2">
        <v>44618.640601851846</v>
      </c>
      <c r="F2069" t="s">
        <v>12883</v>
      </c>
      <c r="G2069">
        <v>5069307</v>
      </c>
      <c r="H2069" s="6">
        <v>45015.665729108798</v>
      </c>
      <c r="I2069" t="str">
        <f t="shared" si="128"/>
        <v>Long Term</v>
      </c>
      <c r="J2069">
        <f t="shared" si="129"/>
        <v>4210358</v>
      </c>
      <c r="K2069">
        <f t="shared" si="130"/>
        <v>0.1</v>
      </c>
      <c r="L2069">
        <f t="shared" si="131"/>
        <v>421035.80000000005</v>
      </c>
    </row>
    <row r="2070" spans="1:12" x14ac:dyDescent="0.25">
      <c r="A2070">
        <v>3069</v>
      </c>
      <c r="B2070" t="s">
        <v>1001</v>
      </c>
      <c r="C2070">
        <v>255724</v>
      </c>
      <c r="D2070">
        <v>7.22</v>
      </c>
      <c r="E2070" s="2">
        <v>43643.264710648153</v>
      </c>
      <c r="F2070" t="s">
        <v>12888</v>
      </c>
      <c r="G2070">
        <v>7200021</v>
      </c>
      <c r="H2070" s="6">
        <v>45015.665729108798</v>
      </c>
      <c r="I2070" t="str">
        <f t="shared" si="128"/>
        <v>Long Term</v>
      </c>
      <c r="J2070">
        <f t="shared" si="129"/>
        <v>6944297</v>
      </c>
      <c r="K2070">
        <f t="shared" si="130"/>
        <v>0.1</v>
      </c>
      <c r="L2070">
        <f t="shared" si="131"/>
        <v>694429.70000000007</v>
      </c>
    </row>
    <row r="2071" spans="1:12" x14ac:dyDescent="0.25">
      <c r="A2071">
        <v>3070</v>
      </c>
      <c r="B2071" t="s">
        <v>1093</v>
      </c>
      <c r="C2071">
        <v>673222</v>
      </c>
      <c r="D2071">
        <v>7.6</v>
      </c>
      <c r="E2071" s="2">
        <v>44130.586365740739</v>
      </c>
      <c r="F2071" t="s">
        <v>12883</v>
      </c>
      <c r="G2071">
        <v>4489226</v>
      </c>
      <c r="H2071" s="6">
        <v>45015.665729108798</v>
      </c>
      <c r="I2071" t="str">
        <f t="shared" si="128"/>
        <v>Long Term</v>
      </c>
      <c r="J2071">
        <f t="shared" si="129"/>
        <v>3816004</v>
      </c>
      <c r="K2071">
        <f t="shared" si="130"/>
        <v>0.1</v>
      </c>
      <c r="L2071">
        <f t="shared" si="131"/>
        <v>381600.4</v>
      </c>
    </row>
    <row r="2072" spans="1:12" x14ac:dyDescent="0.25">
      <c r="A2072">
        <v>3071</v>
      </c>
      <c r="B2072" t="s">
        <v>193</v>
      </c>
      <c r="C2072">
        <v>952344</v>
      </c>
      <c r="D2072">
        <v>6.3</v>
      </c>
      <c r="E2072" s="2">
        <v>43620.372615740736</v>
      </c>
      <c r="F2072" t="s">
        <v>12883</v>
      </c>
      <c r="G2072">
        <v>5022381</v>
      </c>
      <c r="H2072" s="6">
        <v>45015.665729108798</v>
      </c>
      <c r="I2072" t="str">
        <f t="shared" si="128"/>
        <v>Long Term</v>
      </c>
      <c r="J2072">
        <f t="shared" si="129"/>
        <v>4070037</v>
      </c>
      <c r="K2072">
        <f t="shared" si="130"/>
        <v>0.1</v>
      </c>
      <c r="L2072">
        <f t="shared" si="131"/>
        <v>407003.7</v>
      </c>
    </row>
    <row r="2073" spans="1:12" x14ac:dyDescent="0.25">
      <c r="A2073">
        <v>3072</v>
      </c>
      <c r="B2073" t="s">
        <v>2955</v>
      </c>
      <c r="C2073">
        <v>938377</v>
      </c>
      <c r="D2073">
        <v>6.32</v>
      </c>
      <c r="E2073" s="2">
        <v>44452.801805555559</v>
      </c>
      <c r="F2073" t="s">
        <v>12887</v>
      </c>
      <c r="G2073">
        <v>4504687</v>
      </c>
      <c r="H2073" s="6">
        <v>45015.665729108798</v>
      </c>
      <c r="I2073" t="str">
        <f t="shared" si="128"/>
        <v>Long Term</v>
      </c>
      <c r="J2073">
        <f t="shared" si="129"/>
        <v>3566310</v>
      </c>
      <c r="K2073">
        <f t="shared" si="130"/>
        <v>0.1</v>
      </c>
      <c r="L2073">
        <f t="shared" si="131"/>
        <v>356631</v>
      </c>
    </row>
    <row r="2074" spans="1:12" x14ac:dyDescent="0.25">
      <c r="A2074">
        <v>3073</v>
      </c>
      <c r="B2074" t="s">
        <v>780</v>
      </c>
      <c r="C2074">
        <v>299968</v>
      </c>
      <c r="D2074">
        <v>8.4700000000000006</v>
      </c>
      <c r="E2074" s="2">
        <v>44317.073923611111</v>
      </c>
      <c r="F2074" t="s">
        <v>12888</v>
      </c>
      <c r="G2074">
        <v>3751841</v>
      </c>
      <c r="H2074" s="6">
        <v>45015.665729108798</v>
      </c>
      <c r="I2074" t="str">
        <f t="shared" si="128"/>
        <v>Long Term</v>
      </c>
      <c r="J2074">
        <f t="shared" si="129"/>
        <v>3451873</v>
      </c>
      <c r="K2074">
        <f t="shared" si="130"/>
        <v>0.1</v>
      </c>
      <c r="L2074">
        <f t="shared" si="131"/>
        <v>345187.30000000005</v>
      </c>
    </row>
    <row r="2075" spans="1:12" x14ac:dyDescent="0.25">
      <c r="A2075">
        <v>3074</v>
      </c>
      <c r="B2075" t="s">
        <v>1536</v>
      </c>
      <c r="C2075">
        <v>700625</v>
      </c>
      <c r="D2075">
        <v>7.65</v>
      </c>
      <c r="E2075" s="2">
        <v>44497.027083333327</v>
      </c>
      <c r="F2075" t="s">
        <v>12887</v>
      </c>
      <c r="G2075">
        <v>700662</v>
      </c>
      <c r="H2075" s="6">
        <v>45015.665729108798</v>
      </c>
      <c r="I2075" t="str">
        <f t="shared" si="128"/>
        <v>Long Term</v>
      </c>
      <c r="J2075">
        <f t="shared" si="129"/>
        <v>37</v>
      </c>
      <c r="K2075">
        <f t="shared" si="130"/>
        <v>0</v>
      </c>
      <c r="L2075">
        <f t="shared" si="131"/>
        <v>0</v>
      </c>
    </row>
    <row r="2076" spans="1:12" x14ac:dyDescent="0.25">
      <c r="A2076">
        <v>3075</v>
      </c>
      <c r="B2076" t="s">
        <v>713</v>
      </c>
      <c r="C2076">
        <v>740928</v>
      </c>
      <c r="D2076">
        <v>7.8</v>
      </c>
      <c r="E2076" s="2">
        <v>44003.540439814817</v>
      </c>
      <c r="F2076" t="s">
        <v>12887</v>
      </c>
      <c r="G2076">
        <v>7774285</v>
      </c>
      <c r="H2076" s="6">
        <v>45015.665729108798</v>
      </c>
      <c r="I2076" t="str">
        <f t="shared" si="128"/>
        <v>Long Term</v>
      </c>
      <c r="J2076">
        <f t="shared" si="129"/>
        <v>7033357</v>
      </c>
      <c r="K2076">
        <f t="shared" si="130"/>
        <v>0.1</v>
      </c>
      <c r="L2076">
        <f t="shared" si="131"/>
        <v>703335.70000000007</v>
      </c>
    </row>
    <row r="2077" spans="1:12" x14ac:dyDescent="0.25">
      <c r="A2077">
        <v>3076</v>
      </c>
      <c r="B2077" t="s">
        <v>1195</v>
      </c>
      <c r="C2077">
        <v>49921</v>
      </c>
      <c r="D2077">
        <v>7.46</v>
      </c>
      <c r="E2077" s="2">
        <v>43434.014178240737</v>
      </c>
      <c r="F2077" t="s">
        <v>12884</v>
      </c>
      <c r="G2077">
        <v>7980909</v>
      </c>
      <c r="H2077" s="6">
        <v>45015.665729108798</v>
      </c>
      <c r="I2077" t="str">
        <f t="shared" si="128"/>
        <v>Long Term</v>
      </c>
      <c r="J2077">
        <f t="shared" si="129"/>
        <v>7930988</v>
      </c>
      <c r="K2077">
        <f t="shared" si="130"/>
        <v>0.1</v>
      </c>
      <c r="L2077">
        <f t="shared" si="131"/>
        <v>793098.8</v>
      </c>
    </row>
    <row r="2078" spans="1:12" x14ac:dyDescent="0.25">
      <c r="A2078">
        <v>3077</v>
      </c>
      <c r="B2078" t="s">
        <v>189</v>
      </c>
      <c r="C2078">
        <v>395130</v>
      </c>
      <c r="D2078">
        <v>6.85</v>
      </c>
      <c r="E2078" s="2">
        <v>43937.837777777779</v>
      </c>
      <c r="F2078" t="s">
        <v>12888</v>
      </c>
      <c r="G2078">
        <v>9377527</v>
      </c>
      <c r="H2078" s="6">
        <v>45015.665729108798</v>
      </c>
      <c r="I2078" t="str">
        <f t="shared" si="128"/>
        <v>Long Term</v>
      </c>
      <c r="J2078">
        <f t="shared" si="129"/>
        <v>8982397</v>
      </c>
      <c r="K2078">
        <f t="shared" si="130"/>
        <v>0.1</v>
      </c>
      <c r="L2078">
        <f t="shared" si="131"/>
        <v>898239.70000000007</v>
      </c>
    </row>
    <row r="2079" spans="1:12" x14ac:dyDescent="0.25">
      <c r="A2079">
        <v>3078</v>
      </c>
      <c r="B2079" t="s">
        <v>381</v>
      </c>
      <c r="C2079">
        <v>601313</v>
      </c>
      <c r="D2079">
        <v>7.29</v>
      </c>
      <c r="E2079" s="2">
        <v>44967.907962962963</v>
      </c>
      <c r="F2079" t="s">
        <v>12886</v>
      </c>
      <c r="G2079">
        <v>8185191</v>
      </c>
      <c r="H2079" s="6">
        <v>45015.665729108798</v>
      </c>
      <c r="I2079" t="str">
        <f t="shared" si="128"/>
        <v>Short Term</v>
      </c>
      <c r="J2079">
        <f t="shared" si="129"/>
        <v>7583878</v>
      </c>
      <c r="K2079">
        <f t="shared" si="130"/>
        <v>0.15</v>
      </c>
      <c r="L2079">
        <f t="shared" si="131"/>
        <v>1137581.7</v>
      </c>
    </row>
    <row r="2080" spans="1:12" x14ac:dyDescent="0.25">
      <c r="A2080">
        <v>3079</v>
      </c>
      <c r="B2080" t="s">
        <v>1242</v>
      </c>
      <c r="C2080">
        <v>514330</v>
      </c>
      <c r="D2080">
        <v>6.81</v>
      </c>
      <c r="E2080" s="2">
        <v>44938.48678240741</v>
      </c>
      <c r="F2080" t="s">
        <v>12886</v>
      </c>
      <c r="G2080">
        <v>3971610</v>
      </c>
      <c r="H2080" s="6">
        <v>45015.665729108798</v>
      </c>
      <c r="I2080" t="str">
        <f t="shared" si="128"/>
        <v>Short Term</v>
      </c>
      <c r="J2080">
        <f t="shared" si="129"/>
        <v>3457280</v>
      </c>
      <c r="K2080">
        <f t="shared" si="130"/>
        <v>0.15</v>
      </c>
      <c r="L2080">
        <f t="shared" si="131"/>
        <v>518592</v>
      </c>
    </row>
    <row r="2081" spans="1:12" x14ac:dyDescent="0.25">
      <c r="A2081">
        <v>3080</v>
      </c>
      <c r="B2081" t="s">
        <v>1327</v>
      </c>
      <c r="C2081">
        <v>37978</v>
      </c>
      <c r="D2081">
        <v>7.89</v>
      </c>
      <c r="E2081" s="2">
        <v>44010.462187500001</v>
      </c>
      <c r="F2081" t="s">
        <v>12887</v>
      </c>
      <c r="G2081">
        <v>6548933</v>
      </c>
      <c r="H2081" s="6">
        <v>45015.665729108798</v>
      </c>
      <c r="I2081" t="str">
        <f t="shared" si="128"/>
        <v>Long Term</v>
      </c>
      <c r="J2081">
        <f t="shared" si="129"/>
        <v>6510955</v>
      </c>
      <c r="K2081">
        <f t="shared" si="130"/>
        <v>0.1</v>
      </c>
      <c r="L2081">
        <f t="shared" si="131"/>
        <v>651095.5</v>
      </c>
    </row>
    <row r="2082" spans="1:12" x14ac:dyDescent="0.25">
      <c r="A2082">
        <v>3081</v>
      </c>
      <c r="B2082" t="s">
        <v>1118</v>
      </c>
      <c r="C2082">
        <v>30288</v>
      </c>
      <c r="D2082">
        <v>5.98</v>
      </c>
      <c r="E2082" s="2">
        <v>43372.927361111113</v>
      </c>
      <c r="F2082" t="s">
        <v>12885</v>
      </c>
      <c r="G2082">
        <v>278144</v>
      </c>
      <c r="H2082" s="6">
        <v>45015.665729108798</v>
      </c>
      <c r="I2082" t="str">
        <f t="shared" si="128"/>
        <v>Long Term</v>
      </c>
      <c r="J2082">
        <f t="shared" si="129"/>
        <v>247856</v>
      </c>
      <c r="K2082">
        <f t="shared" si="130"/>
        <v>0.1</v>
      </c>
      <c r="L2082">
        <f t="shared" si="131"/>
        <v>24785.600000000002</v>
      </c>
    </row>
    <row r="2083" spans="1:12" x14ac:dyDescent="0.25">
      <c r="A2083">
        <v>3082</v>
      </c>
      <c r="B2083" t="s">
        <v>1325</v>
      </c>
      <c r="C2083">
        <v>625768</v>
      </c>
      <c r="D2083">
        <v>8.33</v>
      </c>
      <c r="E2083" s="2">
        <v>44964.682476851849</v>
      </c>
      <c r="F2083" t="s">
        <v>12887</v>
      </c>
      <c r="G2083">
        <v>3355776</v>
      </c>
      <c r="H2083" s="6">
        <v>45015.665729108798</v>
      </c>
      <c r="I2083" t="str">
        <f t="shared" si="128"/>
        <v>Short Term</v>
      </c>
      <c r="J2083">
        <f t="shared" si="129"/>
        <v>2730008</v>
      </c>
      <c r="K2083">
        <f t="shared" si="130"/>
        <v>0.15</v>
      </c>
      <c r="L2083">
        <f t="shared" si="131"/>
        <v>409501.2</v>
      </c>
    </row>
    <row r="2084" spans="1:12" x14ac:dyDescent="0.25">
      <c r="A2084">
        <v>3083</v>
      </c>
      <c r="B2084" t="s">
        <v>1219</v>
      </c>
      <c r="C2084">
        <v>231684</v>
      </c>
      <c r="D2084">
        <v>5.23</v>
      </c>
      <c r="E2084" s="2">
        <v>44620.691643518519</v>
      </c>
      <c r="F2084" t="s">
        <v>12885</v>
      </c>
      <c r="G2084">
        <v>8901796</v>
      </c>
      <c r="H2084" s="6">
        <v>45015.665729108798</v>
      </c>
      <c r="I2084" t="str">
        <f t="shared" si="128"/>
        <v>Long Term</v>
      </c>
      <c r="J2084">
        <f t="shared" si="129"/>
        <v>8670112</v>
      </c>
      <c r="K2084">
        <f t="shared" si="130"/>
        <v>0.1</v>
      </c>
      <c r="L2084">
        <f t="shared" si="131"/>
        <v>867011.20000000007</v>
      </c>
    </row>
    <row r="2085" spans="1:12" x14ac:dyDescent="0.25">
      <c r="A2085">
        <v>3084</v>
      </c>
      <c r="B2085" t="s">
        <v>307</v>
      </c>
      <c r="C2085">
        <v>253358</v>
      </c>
      <c r="D2085">
        <v>5.92</v>
      </c>
      <c r="E2085" s="2">
        <v>43838.268703703703</v>
      </c>
      <c r="F2085" t="s">
        <v>12886</v>
      </c>
      <c r="G2085">
        <v>370559</v>
      </c>
      <c r="H2085" s="6">
        <v>45015.665729108798</v>
      </c>
      <c r="I2085" t="str">
        <f t="shared" si="128"/>
        <v>Long Term</v>
      </c>
      <c r="J2085">
        <f t="shared" si="129"/>
        <v>117201</v>
      </c>
      <c r="K2085">
        <f t="shared" si="130"/>
        <v>0.1</v>
      </c>
      <c r="L2085">
        <f t="shared" si="131"/>
        <v>11720.1</v>
      </c>
    </row>
    <row r="2086" spans="1:12" x14ac:dyDescent="0.25">
      <c r="A2086">
        <v>3085</v>
      </c>
      <c r="B2086" t="s">
        <v>199</v>
      </c>
      <c r="C2086">
        <v>970171</v>
      </c>
      <c r="D2086">
        <v>6.84</v>
      </c>
      <c r="E2086" s="2">
        <v>44778.720173611109</v>
      </c>
      <c r="F2086" t="s">
        <v>12887</v>
      </c>
      <c r="G2086">
        <v>3267177</v>
      </c>
      <c r="H2086" s="6">
        <v>45015.665729108798</v>
      </c>
      <c r="I2086" t="str">
        <f t="shared" si="128"/>
        <v>Short Term</v>
      </c>
      <c r="J2086">
        <f t="shared" si="129"/>
        <v>2297006</v>
      </c>
      <c r="K2086">
        <f t="shared" si="130"/>
        <v>0.15</v>
      </c>
      <c r="L2086">
        <f t="shared" si="131"/>
        <v>344550.89999999997</v>
      </c>
    </row>
    <row r="2087" spans="1:12" x14ac:dyDescent="0.25">
      <c r="A2087">
        <v>3086</v>
      </c>
      <c r="B2087" t="s">
        <v>500</v>
      </c>
      <c r="C2087">
        <v>563053</v>
      </c>
      <c r="D2087">
        <v>7.3</v>
      </c>
      <c r="E2087" s="2">
        <v>43898.962187500001</v>
      </c>
      <c r="F2087" t="s">
        <v>12886</v>
      </c>
      <c r="G2087">
        <v>8339246</v>
      </c>
      <c r="H2087" s="6">
        <v>45015.665729108798</v>
      </c>
      <c r="I2087" t="str">
        <f t="shared" si="128"/>
        <v>Long Term</v>
      </c>
      <c r="J2087">
        <f t="shared" si="129"/>
        <v>7776193</v>
      </c>
      <c r="K2087">
        <f t="shared" si="130"/>
        <v>0.1</v>
      </c>
      <c r="L2087">
        <f t="shared" si="131"/>
        <v>777619.3</v>
      </c>
    </row>
    <row r="2088" spans="1:12" x14ac:dyDescent="0.25">
      <c r="A2088">
        <v>3087</v>
      </c>
      <c r="B2088" t="s">
        <v>1809</v>
      </c>
      <c r="C2088">
        <v>316861</v>
      </c>
      <c r="D2088">
        <v>5.35</v>
      </c>
      <c r="E2088" s="2">
        <v>43624.93922453704</v>
      </c>
      <c r="F2088" t="s">
        <v>12886</v>
      </c>
      <c r="G2088">
        <v>5866019</v>
      </c>
      <c r="H2088" s="6">
        <v>45015.665729108798</v>
      </c>
      <c r="I2088" t="str">
        <f t="shared" si="128"/>
        <v>Long Term</v>
      </c>
      <c r="J2088">
        <f t="shared" si="129"/>
        <v>5549158</v>
      </c>
      <c r="K2088">
        <f t="shared" si="130"/>
        <v>0.1</v>
      </c>
      <c r="L2088">
        <f t="shared" si="131"/>
        <v>554915.80000000005</v>
      </c>
    </row>
    <row r="2089" spans="1:12" x14ac:dyDescent="0.25">
      <c r="A2089">
        <v>3088</v>
      </c>
      <c r="B2089" t="s">
        <v>1068</v>
      </c>
      <c r="C2089">
        <v>87129</v>
      </c>
      <c r="D2089">
        <v>8.25</v>
      </c>
      <c r="E2089" s="2">
        <v>44325.343819444453</v>
      </c>
      <c r="F2089" t="s">
        <v>12883</v>
      </c>
      <c r="G2089">
        <v>8248080</v>
      </c>
      <c r="H2089" s="6">
        <v>45015.665729108798</v>
      </c>
      <c r="I2089" t="str">
        <f t="shared" si="128"/>
        <v>Long Term</v>
      </c>
      <c r="J2089">
        <f t="shared" si="129"/>
        <v>8160951</v>
      </c>
      <c r="K2089">
        <f t="shared" si="130"/>
        <v>0.1</v>
      </c>
      <c r="L2089">
        <f t="shared" si="131"/>
        <v>816095.10000000009</v>
      </c>
    </row>
    <row r="2090" spans="1:12" x14ac:dyDescent="0.25">
      <c r="A2090">
        <v>3089</v>
      </c>
      <c r="B2090" t="s">
        <v>273</v>
      </c>
      <c r="C2090">
        <v>148693</v>
      </c>
      <c r="D2090">
        <v>8.24</v>
      </c>
      <c r="E2090" s="2">
        <v>44997.346516203703</v>
      </c>
      <c r="F2090" t="s">
        <v>12887</v>
      </c>
      <c r="G2090">
        <v>792078</v>
      </c>
      <c r="H2090" s="6">
        <v>45015.665729108798</v>
      </c>
      <c r="I2090" t="str">
        <f t="shared" si="128"/>
        <v>Short Term</v>
      </c>
      <c r="J2090">
        <f t="shared" si="129"/>
        <v>643385</v>
      </c>
      <c r="K2090">
        <f t="shared" si="130"/>
        <v>0.15</v>
      </c>
      <c r="L2090">
        <f t="shared" si="131"/>
        <v>96507.75</v>
      </c>
    </row>
    <row r="2091" spans="1:12" x14ac:dyDescent="0.25">
      <c r="A2091">
        <v>3090</v>
      </c>
      <c r="B2091" t="s">
        <v>297</v>
      </c>
      <c r="C2091">
        <v>84356</v>
      </c>
      <c r="D2091">
        <v>8.66</v>
      </c>
      <c r="E2091" s="2">
        <v>43893.983518518522</v>
      </c>
      <c r="F2091" t="s">
        <v>12887</v>
      </c>
      <c r="G2091">
        <v>378702</v>
      </c>
      <c r="H2091" s="6">
        <v>45015.665729108798</v>
      </c>
      <c r="I2091" t="str">
        <f t="shared" si="128"/>
        <v>Long Term</v>
      </c>
      <c r="J2091">
        <f t="shared" si="129"/>
        <v>294346</v>
      </c>
      <c r="K2091">
        <f t="shared" si="130"/>
        <v>0.1</v>
      </c>
      <c r="L2091">
        <f t="shared" si="131"/>
        <v>29434.600000000002</v>
      </c>
    </row>
    <row r="2092" spans="1:12" x14ac:dyDescent="0.25">
      <c r="A2092">
        <v>3091</v>
      </c>
      <c r="B2092" t="s">
        <v>1245</v>
      </c>
      <c r="C2092">
        <v>562845</v>
      </c>
      <c r="D2092">
        <v>8.8800000000000008</v>
      </c>
      <c r="E2092" s="2">
        <v>44201.90185185185</v>
      </c>
      <c r="F2092" t="s">
        <v>12885</v>
      </c>
      <c r="G2092">
        <v>1276556</v>
      </c>
      <c r="H2092" s="6">
        <v>45015.665729108798</v>
      </c>
      <c r="I2092" t="str">
        <f t="shared" si="128"/>
        <v>Long Term</v>
      </c>
      <c r="J2092">
        <f t="shared" si="129"/>
        <v>713711</v>
      </c>
      <c r="K2092">
        <f t="shared" si="130"/>
        <v>0.1</v>
      </c>
      <c r="L2092">
        <f t="shared" si="131"/>
        <v>71371.100000000006</v>
      </c>
    </row>
    <row r="2093" spans="1:12" x14ac:dyDescent="0.25">
      <c r="A2093">
        <v>3092</v>
      </c>
      <c r="B2093" t="s">
        <v>117</v>
      </c>
      <c r="C2093">
        <v>716990</v>
      </c>
      <c r="D2093">
        <v>6.61</v>
      </c>
      <c r="E2093" s="2">
        <v>43593.923159722217</v>
      </c>
      <c r="F2093" t="s">
        <v>12883</v>
      </c>
      <c r="G2093">
        <v>8386891</v>
      </c>
      <c r="H2093" s="6">
        <v>45015.665729108798</v>
      </c>
      <c r="I2093" t="str">
        <f t="shared" si="128"/>
        <v>Long Term</v>
      </c>
      <c r="J2093">
        <f t="shared" si="129"/>
        <v>7669901</v>
      </c>
      <c r="K2093">
        <f t="shared" si="130"/>
        <v>0.1</v>
      </c>
      <c r="L2093">
        <f t="shared" si="131"/>
        <v>766990.10000000009</v>
      </c>
    </row>
    <row r="2094" spans="1:12" x14ac:dyDescent="0.25">
      <c r="A2094">
        <v>3093</v>
      </c>
      <c r="B2094" t="s">
        <v>1229</v>
      </c>
      <c r="C2094">
        <v>147242</v>
      </c>
      <c r="D2094">
        <v>7.2</v>
      </c>
      <c r="E2094" s="2">
        <v>44870.479895833327</v>
      </c>
      <c r="F2094" t="s">
        <v>12885</v>
      </c>
      <c r="G2094">
        <v>1322330</v>
      </c>
      <c r="H2094" s="6">
        <v>45015.665729108798</v>
      </c>
      <c r="I2094" t="str">
        <f t="shared" si="128"/>
        <v>Short Term</v>
      </c>
      <c r="J2094">
        <f t="shared" si="129"/>
        <v>1175088</v>
      </c>
      <c r="K2094">
        <f t="shared" si="130"/>
        <v>0.15</v>
      </c>
      <c r="L2094">
        <f t="shared" si="131"/>
        <v>176263.19999999998</v>
      </c>
    </row>
    <row r="2095" spans="1:12" x14ac:dyDescent="0.25">
      <c r="A2095">
        <v>3094</v>
      </c>
      <c r="B2095" t="s">
        <v>215</v>
      </c>
      <c r="C2095">
        <v>69569</v>
      </c>
      <c r="D2095">
        <v>8.91</v>
      </c>
      <c r="E2095" s="2">
        <v>43723.317986111113</v>
      </c>
      <c r="F2095" t="s">
        <v>12883</v>
      </c>
      <c r="G2095">
        <v>8012590</v>
      </c>
      <c r="H2095" s="6">
        <v>45015.665729108798</v>
      </c>
      <c r="I2095" t="str">
        <f t="shared" si="128"/>
        <v>Long Term</v>
      </c>
      <c r="J2095">
        <f t="shared" si="129"/>
        <v>7943021</v>
      </c>
      <c r="K2095">
        <f t="shared" si="130"/>
        <v>0.1</v>
      </c>
      <c r="L2095">
        <f t="shared" si="131"/>
        <v>794302.10000000009</v>
      </c>
    </row>
    <row r="2096" spans="1:12" x14ac:dyDescent="0.25">
      <c r="A2096">
        <v>3095</v>
      </c>
      <c r="B2096" t="s">
        <v>60</v>
      </c>
      <c r="C2096">
        <v>805473</v>
      </c>
      <c r="D2096">
        <v>8.24</v>
      </c>
      <c r="E2096" s="2">
        <v>43397.988923611112</v>
      </c>
      <c r="F2096" t="s">
        <v>12883</v>
      </c>
      <c r="G2096">
        <v>7646974</v>
      </c>
      <c r="H2096" s="6">
        <v>45015.665729108798</v>
      </c>
      <c r="I2096" t="str">
        <f t="shared" si="128"/>
        <v>Long Term</v>
      </c>
      <c r="J2096">
        <f t="shared" si="129"/>
        <v>6841501</v>
      </c>
      <c r="K2096">
        <f t="shared" si="130"/>
        <v>0.1</v>
      </c>
      <c r="L2096">
        <f t="shared" si="131"/>
        <v>684150.10000000009</v>
      </c>
    </row>
    <row r="2097" spans="1:12" x14ac:dyDescent="0.25">
      <c r="A2097">
        <v>3096</v>
      </c>
      <c r="B2097" t="s">
        <v>453</v>
      </c>
      <c r="C2097">
        <v>645610</v>
      </c>
      <c r="D2097">
        <v>7.59</v>
      </c>
      <c r="E2097" s="2">
        <v>44228.439467592587</v>
      </c>
      <c r="F2097" t="s">
        <v>12888</v>
      </c>
      <c r="G2097">
        <v>8120167</v>
      </c>
      <c r="H2097" s="6">
        <v>45015.665729108798</v>
      </c>
      <c r="I2097" t="str">
        <f t="shared" si="128"/>
        <v>Long Term</v>
      </c>
      <c r="J2097">
        <f t="shared" si="129"/>
        <v>7474557</v>
      </c>
      <c r="K2097">
        <f t="shared" si="130"/>
        <v>0.1</v>
      </c>
      <c r="L2097">
        <f t="shared" si="131"/>
        <v>747455.70000000007</v>
      </c>
    </row>
    <row r="2098" spans="1:12" x14ac:dyDescent="0.25">
      <c r="A2098">
        <v>3097</v>
      </c>
      <c r="B2098" t="s">
        <v>652</v>
      </c>
      <c r="C2098">
        <v>652964</v>
      </c>
      <c r="D2098">
        <v>6.14</v>
      </c>
      <c r="E2098" s="2">
        <v>43702.519606481481</v>
      </c>
      <c r="F2098" t="s">
        <v>12888</v>
      </c>
      <c r="G2098">
        <v>1760227</v>
      </c>
      <c r="H2098" s="6">
        <v>45015.665729108798</v>
      </c>
      <c r="I2098" t="str">
        <f t="shared" si="128"/>
        <v>Long Term</v>
      </c>
      <c r="J2098">
        <f t="shared" si="129"/>
        <v>1107263</v>
      </c>
      <c r="K2098">
        <f t="shared" si="130"/>
        <v>0.1</v>
      </c>
      <c r="L2098">
        <f t="shared" si="131"/>
        <v>110726.3</v>
      </c>
    </row>
    <row r="2099" spans="1:12" x14ac:dyDescent="0.25">
      <c r="A2099">
        <v>3098</v>
      </c>
      <c r="B2099" t="s">
        <v>622</v>
      </c>
      <c r="C2099">
        <v>995934</v>
      </c>
      <c r="D2099">
        <v>8.2200000000000006</v>
      </c>
      <c r="E2099" s="2">
        <v>43505.221122685187</v>
      </c>
      <c r="F2099" t="s">
        <v>12886</v>
      </c>
      <c r="G2099">
        <v>5093616</v>
      </c>
      <c r="H2099" s="6">
        <v>45015.665729108798</v>
      </c>
      <c r="I2099" t="str">
        <f t="shared" si="128"/>
        <v>Long Term</v>
      </c>
      <c r="J2099">
        <f t="shared" si="129"/>
        <v>4097682</v>
      </c>
      <c r="K2099">
        <f t="shared" si="130"/>
        <v>0.1</v>
      </c>
      <c r="L2099">
        <f t="shared" si="131"/>
        <v>409768.2</v>
      </c>
    </row>
    <row r="2100" spans="1:12" x14ac:dyDescent="0.25">
      <c r="A2100">
        <v>3099</v>
      </c>
      <c r="B2100" t="s">
        <v>350</v>
      </c>
      <c r="C2100">
        <v>441643</v>
      </c>
      <c r="D2100">
        <v>5.58</v>
      </c>
      <c r="E2100" s="2">
        <v>44999.709733796299</v>
      </c>
      <c r="F2100" t="s">
        <v>12887</v>
      </c>
      <c r="G2100">
        <v>2567469</v>
      </c>
      <c r="H2100" s="6">
        <v>45015.665729108798</v>
      </c>
      <c r="I2100" t="str">
        <f t="shared" si="128"/>
        <v>Short Term</v>
      </c>
      <c r="J2100">
        <f t="shared" si="129"/>
        <v>2125826</v>
      </c>
      <c r="K2100">
        <f t="shared" si="130"/>
        <v>0.15</v>
      </c>
      <c r="L2100">
        <f t="shared" si="131"/>
        <v>318873.89999999997</v>
      </c>
    </row>
    <row r="2101" spans="1:12" x14ac:dyDescent="0.25">
      <c r="A2101">
        <v>3100</v>
      </c>
      <c r="B2101" t="s">
        <v>340</v>
      </c>
      <c r="C2101">
        <v>611216</v>
      </c>
      <c r="D2101">
        <v>5.98</v>
      </c>
      <c r="E2101" s="2">
        <v>45015.333680555559</v>
      </c>
      <c r="F2101" t="s">
        <v>12884</v>
      </c>
      <c r="G2101">
        <v>3056286</v>
      </c>
      <c r="H2101" s="6">
        <v>45015.665729108798</v>
      </c>
      <c r="I2101" t="str">
        <f t="shared" si="128"/>
        <v>Short Term</v>
      </c>
      <c r="J2101">
        <f t="shared" si="129"/>
        <v>2445070</v>
      </c>
      <c r="K2101">
        <f t="shared" si="130"/>
        <v>0.15</v>
      </c>
      <c r="L2101">
        <f t="shared" si="131"/>
        <v>366760.5</v>
      </c>
    </row>
    <row r="2102" spans="1:12" x14ac:dyDescent="0.25">
      <c r="A2102">
        <v>3101</v>
      </c>
      <c r="B2102" t="s">
        <v>861</v>
      </c>
      <c r="C2102">
        <v>864929</v>
      </c>
      <c r="D2102">
        <v>6.5</v>
      </c>
      <c r="E2102" s="2">
        <v>44377.796736111108</v>
      </c>
      <c r="F2102" t="s">
        <v>12888</v>
      </c>
      <c r="G2102">
        <v>4996090</v>
      </c>
      <c r="H2102" s="6">
        <v>45015.665729108798</v>
      </c>
      <c r="I2102" t="str">
        <f t="shared" si="128"/>
        <v>Long Term</v>
      </c>
      <c r="J2102">
        <f t="shared" si="129"/>
        <v>4131161</v>
      </c>
      <c r="K2102">
        <f t="shared" si="130"/>
        <v>0.1</v>
      </c>
      <c r="L2102">
        <f t="shared" si="131"/>
        <v>413116.10000000003</v>
      </c>
    </row>
    <row r="2103" spans="1:12" x14ac:dyDescent="0.25">
      <c r="A2103">
        <v>3102</v>
      </c>
      <c r="B2103" t="s">
        <v>925</v>
      </c>
      <c r="C2103">
        <v>444270</v>
      </c>
      <c r="D2103">
        <v>6.64</v>
      </c>
      <c r="E2103" s="2">
        <v>44050.6715625</v>
      </c>
      <c r="F2103" t="s">
        <v>12888</v>
      </c>
      <c r="G2103">
        <v>6892495</v>
      </c>
      <c r="H2103" s="6">
        <v>45015.665729108798</v>
      </c>
      <c r="I2103" t="str">
        <f t="shared" si="128"/>
        <v>Long Term</v>
      </c>
      <c r="J2103">
        <f t="shared" si="129"/>
        <v>6448225</v>
      </c>
      <c r="K2103">
        <f t="shared" si="130"/>
        <v>0.1</v>
      </c>
      <c r="L2103">
        <f t="shared" si="131"/>
        <v>644822.5</v>
      </c>
    </row>
    <row r="2104" spans="1:12" x14ac:dyDescent="0.25">
      <c r="A2104">
        <v>3103</v>
      </c>
      <c r="B2104" t="s">
        <v>857</v>
      </c>
      <c r="C2104">
        <v>164725</v>
      </c>
      <c r="D2104">
        <v>8.31</v>
      </c>
      <c r="E2104" s="2">
        <v>44656.458182870367</v>
      </c>
      <c r="F2104" t="s">
        <v>12884</v>
      </c>
      <c r="G2104">
        <v>8975165</v>
      </c>
      <c r="H2104" s="6">
        <v>45015.665729108798</v>
      </c>
      <c r="I2104" t="str">
        <f t="shared" si="128"/>
        <v>Short Term</v>
      </c>
      <c r="J2104">
        <f t="shared" si="129"/>
        <v>8810440</v>
      </c>
      <c r="K2104">
        <f t="shared" si="130"/>
        <v>0.15</v>
      </c>
      <c r="L2104">
        <f t="shared" si="131"/>
        <v>1321566</v>
      </c>
    </row>
    <row r="2105" spans="1:12" x14ac:dyDescent="0.25">
      <c r="A2105">
        <v>3104</v>
      </c>
      <c r="B2105" t="s">
        <v>1075</v>
      </c>
      <c r="C2105">
        <v>126121</v>
      </c>
      <c r="D2105">
        <v>6.2</v>
      </c>
      <c r="E2105" s="2">
        <v>44839.35528935185</v>
      </c>
      <c r="F2105" t="s">
        <v>12885</v>
      </c>
      <c r="G2105">
        <v>8489369</v>
      </c>
      <c r="H2105" s="6">
        <v>45015.665729108798</v>
      </c>
      <c r="I2105" t="str">
        <f t="shared" si="128"/>
        <v>Short Term</v>
      </c>
      <c r="J2105">
        <f t="shared" si="129"/>
        <v>8363248</v>
      </c>
      <c r="K2105">
        <f t="shared" si="130"/>
        <v>0.15</v>
      </c>
      <c r="L2105">
        <f t="shared" si="131"/>
        <v>1254487.2</v>
      </c>
    </row>
    <row r="2106" spans="1:12" x14ac:dyDescent="0.25">
      <c r="A2106">
        <v>3105</v>
      </c>
      <c r="B2106" t="s">
        <v>836</v>
      </c>
      <c r="C2106">
        <v>62410</v>
      </c>
      <c r="D2106">
        <v>7.23</v>
      </c>
      <c r="E2106" s="2">
        <v>43522.02484953704</v>
      </c>
      <c r="F2106" t="s">
        <v>12887</v>
      </c>
      <c r="G2106">
        <v>3460921</v>
      </c>
      <c r="H2106" s="6">
        <v>45015.665729108798</v>
      </c>
      <c r="I2106" t="str">
        <f t="shared" si="128"/>
        <v>Long Term</v>
      </c>
      <c r="J2106">
        <f t="shared" si="129"/>
        <v>3398511</v>
      </c>
      <c r="K2106">
        <f t="shared" si="130"/>
        <v>0.1</v>
      </c>
      <c r="L2106">
        <f t="shared" si="131"/>
        <v>339851.10000000003</v>
      </c>
    </row>
    <row r="2107" spans="1:12" x14ac:dyDescent="0.25">
      <c r="A2107">
        <v>3106</v>
      </c>
      <c r="B2107" t="s">
        <v>764</v>
      </c>
      <c r="C2107">
        <v>166497</v>
      </c>
      <c r="D2107">
        <v>7.48</v>
      </c>
      <c r="E2107" s="2">
        <v>43866.062569444453</v>
      </c>
      <c r="F2107" t="s">
        <v>12885</v>
      </c>
      <c r="G2107">
        <v>2287944</v>
      </c>
      <c r="H2107" s="6">
        <v>45015.665729108798</v>
      </c>
      <c r="I2107" t="str">
        <f t="shared" si="128"/>
        <v>Long Term</v>
      </c>
      <c r="J2107">
        <f t="shared" si="129"/>
        <v>2121447</v>
      </c>
      <c r="K2107">
        <f t="shared" si="130"/>
        <v>0.1</v>
      </c>
      <c r="L2107">
        <f t="shared" si="131"/>
        <v>212144.7</v>
      </c>
    </row>
    <row r="2108" spans="1:12" x14ac:dyDescent="0.25">
      <c r="A2108">
        <v>3107</v>
      </c>
      <c r="B2108" t="s">
        <v>741</v>
      </c>
      <c r="C2108">
        <v>587369</v>
      </c>
      <c r="D2108">
        <v>6.63</v>
      </c>
      <c r="E2108" s="2">
        <v>44058.730543981481</v>
      </c>
      <c r="F2108" t="s">
        <v>12885</v>
      </c>
      <c r="G2108">
        <v>5332524</v>
      </c>
      <c r="H2108" s="6">
        <v>45015.665729108798</v>
      </c>
      <c r="I2108" t="str">
        <f t="shared" si="128"/>
        <v>Long Term</v>
      </c>
      <c r="J2108">
        <f t="shared" si="129"/>
        <v>4745155</v>
      </c>
      <c r="K2108">
        <f t="shared" si="130"/>
        <v>0.1</v>
      </c>
      <c r="L2108">
        <f t="shared" si="131"/>
        <v>474515.5</v>
      </c>
    </row>
    <row r="2109" spans="1:12" x14ac:dyDescent="0.25">
      <c r="A2109">
        <v>3108</v>
      </c>
      <c r="B2109" t="s">
        <v>2839</v>
      </c>
      <c r="C2109">
        <v>804263</v>
      </c>
      <c r="D2109">
        <v>5.76</v>
      </c>
      <c r="E2109" s="2">
        <v>43650.424780092602</v>
      </c>
      <c r="F2109" t="s">
        <v>12886</v>
      </c>
      <c r="G2109">
        <v>8963657</v>
      </c>
      <c r="H2109" s="6">
        <v>45015.665729108798</v>
      </c>
      <c r="I2109" t="str">
        <f t="shared" si="128"/>
        <v>Long Term</v>
      </c>
      <c r="J2109">
        <f t="shared" si="129"/>
        <v>8159394</v>
      </c>
      <c r="K2109">
        <f t="shared" si="130"/>
        <v>0.1</v>
      </c>
      <c r="L2109">
        <f t="shared" si="131"/>
        <v>815939.4</v>
      </c>
    </row>
    <row r="2110" spans="1:12" x14ac:dyDescent="0.25">
      <c r="A2110">
        <v>3109</v>
      </c>
      <c r="B2110" t="s">
        <v>287</v>
      </c>
      <c r="C2110">
        <v>239341</v>
      </c>
      <c r="D2110">
        <v>6.9</v>
      </c>
      <c r="E2110" s="2">
        <v>43947.333020833343</v>
      </c>
      <c r="F2110" t="s">
        <v>12883</v>
      </c>
      <c r="G2110">
        <v>6966699</v>
      </c>
      <c r="H2110" s="6">
        <v>45015.665729108798</v>
      </c>
      <c r="I2110" t="str">
        <f t="shared" si="128"/>
        <v>Long Term</v>
      </c>
      <c r="J2110">
        <f t="shared" si="129"/>
        <v>6727358</v>
      </c>
      <c r="K2110">
        <f t="shared" si="130"/>
        <v>0.1</v>
      </c>
      <c r="L2110">
        <f t="shared" si="131"/>
        <v>672735.8</v>
      </c>
    </row>
    <row r="2111" spans="1:12" x14ac:dyDescent="0.25">
      <c r="A2111">
        <v>3110</v>
      </c>
      <c r="B2111" t="s">
        <v>1352</v>
      </c>
      <c r="C2111">
        <v>337618</v>
      </c>
      <c r="D2111">
        <v>5.36</v>
      </c>
      <c r="E2111" s="2">
        <v>44577.151030092587</v>
      </c>
      <c r="F2111" t="s">
        <v>12887</v>
      </c>
      <c r="G2111">
        <v>8203749</v>
      </c>
      <c r="H2111" s="6">
        <v>45015.665729108798</v>
      </c>
      <c r="I2111" t="str">
        <f t="shared" si="128"/>
        <v>Long Term</v>
      </c>
      <c r="J2111">
        <f t="shared" si="129"/>
        <v>7866131</v>
      </c>
      <c r="K2111">
        <f t="shared" si="130"/>
        <v>0.1</v>
      </c>
      <c r="L2111">
        <f t="shared" si="131"/>
        <v>786613.10000000009</v>
      </c>
    </row>
    <row r="2112" spans="1:12" x14ac:dyDescent="0.25">
      <c r="A2112">
        <v>3111</v>
      </c>
      <c r="B2112" t="s">
        <v>843</v>
      </c>
      <c r="C2112">
        <v>612930</v>
      </c>
      <c r="D2112">
        <v>7.87</v>
      </c>
      <c r="E2112" s="2">
        <v>43428.291388888887</v>
      </c>
      <c r="F2112" t="s">
        <v>12884</v>
      </c>
      <c r="G2112">
        <v>612969</v>
      </c>
      <c r="H2112" s="6">
        <v>45015.665729108798</v>
      </c>
      <c r="I2112" t="str">
        <f t="shared" si="128"/>
        <v>Long Term</v>
      </c>
      <c r="J2112">
        <f t="shared" si="129"/>
        <v>39</v>
      </c>
      <c r="K2112">
        <f t="shared" si="130"/>
        <v>0</v>
      </c>
      <c r="L2112">
        <f t="shared" si="131"/>
        <v>0</v>
      </c>
    </row>
    <row r="2113" spans="1:12" x14ac:dyDescent="0.25">
      <c r="A2113">
        <v>3112</v>
      </c>
      <c r="B2113" t="s">
        <v>811</v>
      </c>
      <c r="C2113">
        <v>601013</v>
      </c>
      <c r="D2113">
        <v>6.27</v>
      </c>
      <c r="E2113" s="2">
        <v>44186.757615740738</v>
      </c>
      <c r="F2113" t="s">
        <v>12883</v>
      </c>
      <c r="G2113">
        <v>7280485</v>
      </c>
      <c r="H2113" s="6">
        <v>45015.665729108798</v>
      </c>
      <c r="I2113" t="str">
        <f t="shared" si="128"/>
        <v>Long Term</v>
      </c>
      <c r="J2113">
        <f t="shared" si="129"/>
        <v>6679472</v>
      </c>
      <c r="K2113">
        <f t="shared" si="130"/>
        <v>0.1</v>
      </c>
      <c r="L2113">
        <f t="shared" si="131"/>
        <v>667947.20000000007</v>
      </c>
    </row>
    <row r="2114" spans="1:12" x14ac:dyDescent="0.25">
      <c r="A2114">
        <v>3113</v>
      </c>
      <c r="B2114" t="s">
        <v>104</v>
      </c>
      <c r="C2114">
        <v>270648</v>
      </c>
      <c r="D2114">
        <v>8.32</v>
      </c>
      <c r="E2114" s="2">
        <v>44913.925532407397</v>
      </c>
      <c r="F2114" t="s">
        <v>12886</v>
      </c>
      <c r="G2114">
        <v>2974415</v>
      </c>
      <c r="H2114" s="6">
        <v>45015.665729108798</v>
      </c>
      <c r="I2114" t="str">
        <f t="shared" si="128"/>
        <v>Short Term</v>
      </c>
      <c r="J2114">
        <f t="shared" si="129"/>
        <v>2703767</v>
      </c>
      <c r="K2114">
        <f t="shared" si="130"/>
        <v>0.15</v>
      </c>
      <c r="L2114">
        <f t="shared" si="131"/>
        <v>405565.05</v>
      </c>
    </row>
    <row r="2115" spans="1:12" x14ac:dyDescent="0.25">
      <c r="A2115">
        <v>3114</v>
      </c>
      <c r="B2115" t="s">
        <v>2266</v>
      </c>
      <c r="C2115">
        <v>770101</v>
      </c>
      <c r="D2115">
        <v>6.84</v>
      </c>
      <c r="E2115" s="2">
        <v>44406.26898148148</v>
      </c>
      <c r="F2115" t="s">
        <v>12888</v>
      </c>
      <c r="G2115">
        <v>7004738</v>
      </c>
      <c r="H2115" s="6">
        <v>45015.665729108798</v>
      </c>
      <c r="I2115" t="str">
        <f t="shared" ref="I2115:I2178" si="132">IF((H2115-E2115)&lt;=365,"Short Term","Long Term")</f>
        <v>Long Term</v>
      </c>
      <c r="J2115">
        <f t="shared" ref="J2115:J2178" si="133">G2115-C2115</f>
        <v>6234637</v>
      </c>
      <c r="K2115">
        <f t="shared" ref="K2115:K2178" si="134">IF(I2115="short Term",15%,IF(I2115="Long Term",IF(J2115&gt;100000,10%,0),0))</f>
        <v>0.1</v>
      </c>
      <c r="L2115">
        <f t="shared" ref="L2115:L2178" si="135">J2115*K2115</f>
        <v>623463.70000000007</v>
      </c>
    </row>
    <row r="2116" spans="1:12" x14ac:dyDescent="0.25">
      <c r="A2116">
        <v>3115</v>
      </c>
      <c r="B2116" t="s">
        <v>2661</v>
      </c>
      <c r="C2116">
        <v>258176</v>
      </c>
      <c r="D2116">
        <v>5.68</v>
      </c>
      <c r="E2116" s="2">
        <v>43803.66</v>
      </c>
      <c r="F2116" t="s">
        <v>12886</v>
      </c>
      <c r="G2116">
        <v>4862972</v>
      </c>
      <c r="H2116" s="6">
        <v>45015.665729108798</v>
      </c>
      <c r="I2116" t="str">
        <f t="shared" si="132"/>
        <v>Long Term</v>
      </c>
      <c r="J2116">
        <f t="shared" si="133"/>
        <v>4604796</v>
      </c>
      <c r="K2116">
        <f t="shared" si="134"/>
        <v>0.1</v>
      </c>
      <c r="L2116">
        <f t="shared" si="135"/>
        <v>460479.60000000003</v>
      </c>
    </row>
    <row r="2117" spans="1:12" x14ac:dyDescent="0.25">
      <c r="A2117">
        <v>3116</v>
      </c>
      <c r="B2117" t="s">
        <v>463</v>
      </c>
      <c r="C2117">
        <v>907938</v>
      </c>
      <c r="D2117">
        <v>5.74</v>
      </c>
      <c r="E2117" s="2">
        <v>43512.328067129631</v>
      </c>
      <c r="F2117" t="s">
        <v>12883</v>
      </c>
      <c r="G2117">
        <v>8922243</v>
      </c>
      <c r="H2117" s="6">
        <v>45015.665729108798</v>
      </c>
      <c r="I2117" t="str">
        <f t="shared" si="132"/>
        <v>Long Term</v>
      </c>
      <c r="J2117">
        <f t="shared" si="133"/>
        <v>8014305</v>
      </c>
      <c r="K2117">
        <f t="shared" si="134"/>
        <v>0.1</v>
      </c>
      <c r="L2117">
        <f t="shared" si="135"/>
        <v>801430.5</v>
      </c>
    </row>
    <row r="2118" spans="1:12" x14ac:dyDescent="0.25">
      <c r="A2118">
        <v>3117</v>
      </c>
      <c r="B2118" t="s">
        <v>385</v>
      </c>
      <c r="C2118">
        <v>785337</v>
      </c>
      <c r="D2118">
        <v>5.78</v>
      </c>
      <c r="E2118" s="2">
        <v>43408.462326388893</v>
      </c>
      <c r="F2118" t="s">
        <v>12887</v>
      </c>
      <c r="G2118">
        <v>9577522</v>
      </c>
      <c r="H2118" s="6">
        <v>45015.665729108798</v>
      </c>
      <c r="I2118" t="str">
        <f t="shared" si="132"/>
        <v>Long Term</v>
      </c>
      <c r="J2118">
        <f t="shared" si="133"/>
        <v>8792185</v>
      </c>
      <c r="K2118">
        <f t="shared" si="134"/>
        <v>0.1</v>
      </c>
      <c r="L2118">
        <f t="shared" si="135"/>
        <v>879218.5</v>
      </c>
    </row>
    <row r="2119" spans="1:12" x14ac:dyDescent="0.25">
      <c r="A2119">
        <v>3118</v>
      </c>
      <c r="B2119" t="s">
        <v>2908</v>
      </c>
      <c r="C2119">
        <v>649734</v>
      </c>
      <c r="D2119">
        <v>6.77</v>
      </c>
      <c r="E2119" s="2">
        <v>44116.854872685188</v>
      </c>
      <c r="F2119" t="s">
        <v>12883</v>
      </c>
      <c r="G2119">
        <v>7182519</v>
      </c>
      <c r="H2119" s="6">
        <v>45015.665729108798</v>
      </c>
      <c r="I2119" t="str">
        <f t="shared" si="132"/>
        <v>Long Term</v>
      </c>
      <c r="J2119">
        <f t="shared" si="133"/>
        <v>6532785</v>
      </c>
      <c r="K2119">
        <f t="shared" si="134"/>
        <v>0.1</v>
      </c>
      <c r="L2119">
        <f t="shared" si="135"/>
        <v>653278.5</v>
      </c>
    </row>
    <row r="2120" spans="1:12" x14ac:dyDescent="0.25">
      <c r="A2120">
        <v>3119</v>
      </c>
      <c r="B2120" t="s">
        <v>588</v>
      </c>
      <c r="C2120">
        <v>172930</v>
      </c>
      <c r="D2120">
        <v>6.24</v>
      </c>
      <c r="E2120" s="2">
        <v>44049.350891203707</v>
      </c>
      <c r="F2120" t="s">
        <v>12885</v>
      </c>
      <c r="G2120">
        <v>5361332</v>
      </c>
      <c r="H2120" s="6">
        <v>45015.665729108798</v>
      </c>
      <c r="I2120" t="str">
        <f t="shared" si="132"/>
        <v>Long Term</v>
      </c>
      <c r="J2120">
        <f t="shared" si="133"/>
        <v>5188402</v>
      </c>
      <c r="K2120">
        <f t="shared" si="134"/>
        <v>0.1</v>
      </c>
      <c r="L2120">
        <f t="shared" si="135"/>
        <v>518840.2</v>
      </c>
    </row>
    <row r="2121" spans="1:12" x14ac:dyDescent="0.25">
      <c r="A2121">
        <v>3120</v>
      </c>
      <c r="B2121" t="s">
        <v>896</v>
      </c>
      <c r="C2121">
        <v>747556</v>
      </c>
      <c r="D2121">
        <v>7.13</v>
      </c>
      <c r="E2121" s="2">
        <v>43725.798206018517</v>
      </c>
      <c r="F2121" t="s">
        <v>12887</v>
      </c>
      <c r="G2121">
        <v>1837800</v>
      </c>
      <c r="H2121" s="6">
        <v>45015.665729108798</v>
      </c>
      <c r="I2121" t="str">
        <f t="shared" si="132"/>
        <v>Long Term</v>
      </c>
      <c r="J2121">
        <f t="shared" si="133"/>
        <v>1090244</v>
      </c>
      <c r="K2121">
        <f t="shared" si="134"/>
        <v>0.1</v>
      </c>
      <c r="L2121">
        <f t="shared" si="135"/>
        <v>109024.40000000001</v>
      </c>
    </row>
    <row r="2122" spans="1:12" x14ac:dyDescent="0.25">
      <c r="A2122">
        <v>3121</v>
      </c>
      <c r="B2122" t="s">
        <v>973</v>
      </c>
      <c r="C2122">
        <v>586791</v>
      </c>
      <c r="D2122">
        <v>6.27</v>
      </c>
      <c r="E2122" s="2">
        <v>44388.795277777783</v>
      </c>
      <c r="F2122" t="s">
        <v>12884</v>
      </c>
      <c r="G2122">
        <v>6119724</v>
      </c>
      <c r="H2122" s="6">
        <v>45015.665729108798</v>
      </c>
      <c r="I2122" t="str">
        <f t="shared" si="132"/>
        <v>Long Term</v>
      </c>
      <c r="J2122">
        <f t="shared" si="133"/>
        <v>5532933</v>
      </c>
      <c r="K2122">
        <f t="shared" si="134"/>
        <v>0.1</v>
      </c>
      <c r="L2122">
        <f t="shared" si="135"/>
        <v>553293.30000000005</v>
      </c>
    </row>
    <row r="2123" spans="1:12" x14ac:dyDescent="0.25">
      <c r="A2123">
        <v>3122</v>
      </c>
      <c r="B2123" t="s">
        <v>658</v>
      </c>
      <c r="C2123">
        <v>534757</v>
      </c>
      <c r="D2123">
        <v>6.11</v>
      </c>
      <c r="E2123" s="2">
        <v>43770.694247685176</v>
      </c>
      <c r="F2123" t="s">
        <v>12884</v>
      </c>
      <c r="G2123">
        <v>4650917</v>
      </c>
      <c r="H2123" s="6">
        <v>45015.665729108798</v>
      </c>
      <c r="I2123" t="str">
        <f t="shared" si="132"/>
        <v>Long Term</v>
      </c>
      <c r="J2123">
        <f t="shared" si="133"/>
        <v>4116160</v>
      </c>
      <c r="K2123">
        <f t="shared" si="134"/>
        <v>0.1</v>
      </c>
      <c r="L2123">
        <f t="shared" si="135"/>
        <v>411616</v>
      </c>
    </row>
    <row r="2124" spans="1:12" x14ac:dyDescent="0.25">
      <c r="A2124">
        <v>3123</v>
      </c>
      <c r="B2124" t="s">
        <v>900</v>
      </c>
      <c r="C2124">
        <v>70368</v>
      </c>
      <c r="D2124">
        <v>8.58</v>
      </c>
      <c r="E2124" s="2">
        <v>44150.230578703697</v>
      </c>
      <c r="F2124" t="s">
        <v>12887</v>
      </c>
      <c r="G2124">
        <v>213132</v>
      </c>
      <c r="H2124" s="6">
        <v>45015.665729108798</v>
      </c>
      <c r="I2124" t="str">
        <f t="shared" si="132"/>
        <v>Long Term</v>
      </c>
      <c r="J2124">
        <f t="shared" si="133"/>
        <v>142764</v>
      </c>
      <c r="K2124">
        <f t="shared" si="134"/>
        <v>0.1</v>
      </c>
      <c r="L2124">
        <f t="shared" si="135"/>
        <v>14276.400000000001</v>
      </c>
    </row>
    <row r="2125" spans="1:12" x14ac:dyDescent="0.25">
      <c r="A2125">
        <v>3124</v>
      </c>
      <c r="B2125" t="s">
        <v>2972</v>
      </c>
      <c r="C2125">
        <v>635464</v>
      </c>
      <c r="D2125">
        <v>8.6999999999999993</v>
      </c>
      <c r="E2125" s="2">
        <v>43680.157280092593</v>
      </c>
      <c r="F2125" t="s">
        <v>12885</v>
      </c>
      <c r="G2125">
        <v>635473</v>
      </c>
      <c r="H2125" s="6">
        <v>45015.665729108798</v>
      </c>
      <c r="I2125" t="str">
        <f t="shared" si="132"/>
        <v>Long Term</v>
      </c>
      <c r="J2125">
        <f t="shared" si="133"/>
        <v>9</v>
      </c>
      <c r="K2125">
        <f t="shared" si="134"/>
        <v>0</v>
      </c>
      <c r="L2125">
        <f t="shared" si="135"/>
        <v>0</v>
      </c>
    </row>
    <row r="2126" spans="1:12" x14ac:dyDescent="0.25">
      <c r="A2126">
        <v>3125</v>
      </c>
      <c r="B2126" t="s">
        <v>1216</v>
      </c>
      <c r="C2126">
        <v>569072</v>
      </c>
      <c r="D2126">
        <v>8.82</v>
      </c>
      <c r="E2126" s="2">
        <v>43704.796030092592</v>
      </c>
      <c r="F2126" t="s">
        <v>12883</v>
      </c>
      <c r="G2126">
        <v>1108985</v>
      </c>
      <c r="H2126" s="6">
        <v>45015.665729108798</v>
      </c>
      <c r="I2126" t="str">
        <f t="shared" si="132"/>
        <v>Long Term</v>
      </c>
      <c r="J2126">
        <f t="shared" si="133"/>
        <v>539913</v>
      </c>
      <c r="K2126">
        <f t="shared" si="134"/>
        <v>0.1</v>
      </c>
      <c r="L2126">
        <f t="shared" si="135"/>
        <v>53991.3</v>
      </c>
    </row>
    <row r="2127" spans="1:12" x14ac:dyDescent="0.25">
      <c r="A2127">
        <v>3126</v>
      </c>
      <c r="B2127" t="s">
        <v>1222</v>
      </c>
      <c r="C2127">
        <v>601929</v>
      </c>
      <c r="D2127">
        <v>6.74</v>
      </c>
      <c r="E2127" s="2">
        <v>43449.941724537042</v>
      </c>
      <c r="F2127" t="s">
        <v>12888</v>
      </c>
      <c r="G2127">
        <v>9546475</v>
      </c>
      <c r="H2127" s="6">
        <v>45015.665729108798</v>
      </c>
      <c r="I2127" t="str">
        <f t="shared" si="132"/>
        <v>Long Term</v>
      </c>
      <c r="J2127">
        <f t="shared" si="133"/>
        <v>8944546</v>
      </c>
      <c r="K2127">
        <f t="shared" si="134"/>
        <v>0.1</v>
      </c>
      <c r="L2127">
        <f t="shared" si="135"/>
        <v>894454.60000000009</v>
      </c>
    </row>
    <row r="2128" spans="1:12" x14ac:dyDescent="0.25">
      <c r="A2128">
        <v>3127</v>
      </c>
      <c r="B2128" t="s">
        <v>596</v>
      </c>
      <c r="C2128">
        <v>679495</v>
      </c>
      <c r="D2128">
        <v>7.43</v>
      </c>
      <c r="E2128" s="2">
        <v>43519.550439814811</v>
      </c>
      <c r="F2128" t="s">
        <v>12887</v>
      </c>
      <c r="G2128">
        <v>2931800</v>
      </c>
      <c r="H2128" s="6">
        <v>45015.665729108798</v>
      </c>
      <c r="I2128" t="str">
        <f t="shared" si="132"/>
        <v>Long Term</v>
      </c>
      <c r="J2128">
        <f t="shared" si="133"/>
        <v>2252305</v>
      </c>
      <c r="K2128">
        <f t="shared" si="134"/>
        <v>0.1</v>
      </c>
      <c r="L2128">
        <f t="shared" si="135"/>
        <v>225230.5</v>
      </c>
    </row>
    <row r="2129" spans="1:12" x14ac:dyDescent="0.25">
      <c r="A2129">
        <v>3128</v>
      </c>
      <c r="B2129" t="s">
        <v>602</v>
      </c>
      <c r="C2129">
        <v>420349</v>
      </c>
      <c r="D2129">
        <v>5.78</v>
      </c>
      <c r="E2129" s="2">
        <v>44469.656342592592</v>
      </c>
      <c r="F2129" t="s">
        <v>12886</v>
      </c>
      <c r="G2129">
        <v>1454048</v>
      </c>
      <c r="H2129" s="6">
        <v>45015.665729108798</v>
      </c>
      <c r="I2129" t="str">
        <f t="shared" si="132"/>
        <v>Long Term</v>
      </c>
      <c r="J2129">
        <f t="shared" si="133"/>
        <v>1033699</v>
      </c>
      <c r="K2129">
        <f t="shared" si="134"/>
        <v>0.1</v>
      </c>
      <c r="L2129">
        <f t="shared" si="135"/>
        <v>103369.90000000001</v>
      </c>
    </row>
    <row r="2130" spans="1:12" x14ac:dyDescent="0.25">
      <c r="A2130">
        <v>3129</v>
      </c>
      <c r="B2130" t="s">
        <v>2139</v>
      </c>
      <c r="C2130">
        <v>555940</v>
      </c>
      <c r="D2130">
        <v>5.31</v>
      </c>
      <c r="E2130" s="2">
        <v>44084.285451388889</v>
      </c>
      <c r="F2130" t="s">
        <v>12885</v>
      </c>
      <c r="G2130">
        <v>1547742</v>
      </c>
      <c r="H2130" s="6">
        <v>45015.665729108798</v>
      </c>
      <c r="I2130" t="str">
        <f t="shared" si="132"/>
        <v>Long Term</v>
      </c>
      <c r="J2130">
        <f t="shared" si="133"/>
        <v>991802</v>
      </c>
      <c r="K2130">
        <f t="shared" si="134"/>
        <v>0.1</v>
      </c>
      <c r="L2130">
        <f t="shared" si="135"/>
        <v>99180.200000000012</v>
      </c>
    </row>
    <row r="2131" spans="1:12" x14ac:dyDescent="0.25">
      <c r="A2131">
        <v>3130</v>
      </c>
      <c r="B2131" t="s">
        <v>176</v>
      </c>
      <c r="C2131">
        <v>934144</v>
      </c>
      <c r="D2131">
        <v>7</v>
      </c>
      <c r="E2131" s="2">
        <v>44891.034687500003</v>
      </c>
      <c r="F2131" t="s">
        <v>12885</v>
      </c>
      <c r="G2131">
        <v>1741490</v>
      </c>
      <c r="H2131" s="6">
        <v>45015.665729108798</v>
      </c>
      <c r="I2131" t="str">
        <f t="shared" si="132"/>
        <v>Short Term</v>
      </c>
      <c r="J2131">
        <f t="shared" si="133"/>
        <v>807346</v>
      </c>
      <c r="K2131">
        <f t="shared" si="134"/>
        <v>0.15</v>
      </c>
      <c r="L2131">
        <f t="shared" si="135"/>
        <v>121101.9</v>
      </c>
    </row>
    <row r="2132" spans="1:12" x14ac:dyDescent="0.25">
      <c r="A2132">
        <v>3131</v>
      </c>
      <c r="B2132" t="s">
        <v>1909</v>
      </c>
      <c r="C2132">
        <v>512228</v>
      </c>
      <c r="D2132">
        <v>5.62</v>
      </c>
      <c r="E2132" s="2">
        <v>43933.664768518523</v>
      </c>
      <c r="F2132" t="s">
        <v>12886</v>
      </c>
      <c r="G2132">
        <v>762071</v>
      </c>
      <c r="H2132" s="6">
        <v>45015.665729108798</v>
      </c>
      <c r="I2132" t="str">
        <f t="shared" si="132"/>
        <v>Long Term</v>
      </c>
      <c r="J2132">
        <f t="shared" si="133"/>
        <v>249843</v>
      </c>
      <c r="K2132">
        <f t="shared" si="134"/>
        <v>0.1</v>
      </c>
      <c r="L2132">
        <f t="shared" si="135"/>
        <v>24984.300000000003</v>
      </c>
    </row>
    <row r="2133" spans="1:12" x14ac:dyDescent="0.25">
      <c r="A2133">
        <v>3132</v>
      </c>
      <c r="B2133" t="s">
        <v>1470</v>
      </c>
      <c r="C2133">
        <v>312326</v>
      </c>
      <c r="D2133">
        <v>5.61</v>
      </c>
      <c r="E2133" s="2">
        <v>44004.786435185182</v>
      </c>
      <c r="F2133" t="s">
        <v>12883</v>
      </c>
      <c r="G2133">
        <v>9153773</v>
      </c>
      <c r="H2133" s="6">
        <v>45015.665729108798</v>
      </c>
      <c r="I2133" t="str">
        <f t="shared" si="132"/>
        <v>Long Term</v>
      </c>
      <c r="J2133">
        <f t="shared" si="133"/>
        <v>8841447</v>
      </c>
      <c r="K2133">
        <f t="shared" si="134"/>
        <v>0.1</v>
      </c>
      <c r="L2133">
        <f t="shared" si="135"/>
        <v>884144.70000000007</v>
      </c>
    </row>
    <row r="2134" spans="1:12" x14ac:dyDescent="0.25">
      <c r="A2134">
        <v>3133</v>
      </c>
      <c r="B2134" t="s">
        <v>985</v>
      </c>
      <c r="C2134">
        <v>147823</v>
      </c>
      <c r="D2134">
        <v>8.5</v>
      </c>
      <c r="E2134" s="2">
        <v>44435.212534722217</v>
      </c>
      <c r="F2134" t="s">
        <v>12884</v>
      </c>
      <c r="G2134">
        <v>6495882</v>
      </c>
      <c r="H2134" s="6">
        <v>45015.665729108798</v>
      </c>
      <c r="I2134" t="str">
        <f t="shared" si="132"/>
        <v>Long Term</v>
      </c>
      <c r="J2134">
        <f t="shared" si="133"/>
        <v>6348059</v>
      </c>
      <c r="K2134">
        <f t="shared" si="134"/>
        <v>0.1</v>
      </c>
      <c r="L2134">
        <f t="shared" si="135"/>
        <v>634805.9</v>
      </c>
    </row>
    <row r="2135" spans="1:12" x14ac:dyDescent="0.25">
      <c r="A2135">
        <v>3134</v>
      </c>
      <c r="B2135" t="s">
        <v>123</v>
      </c>
      <c r="C2135">
        <v>483345</v>
      </c>
      <c r="D2135">
        <v>5.7</v>
      </c>
      <c r="E2135" s="2">
        <v>44245.675636574073</v>
      </c>
      <c r="F2135" t="s">
        <v>12887</v>
      </c>
      <c r="G2135">
        <v>4110395</v>
      </c>
      <c r="H2135" s="6">
        <v>45015.665729108798</v>
      </c>
      <c r="I2135" t="str">
        <f t="shared" si="132"/>
        <v>Long Term</v>
      </c>
      <c r="J2135">
        <f t="shared" si="133"/>
        <v>3627050</v>
      </c>
      <c r="K2135">
        <f t="shared" si="134"/>
        <v>0.1</v>
      </c>
      <c r="L2135">
        <f t="shared" si="135"/>
        <v>362705</v>
      </c>
    </row>
    <row r="2136" spans="1:12" x14ac:dyDescent="0.25">
      <c r="A2136">
        <v>3135</v>
      </c>
      <c r="B2136" t="s">
        <v>1076</v>
      </c>
      <c r="C2136">
        <v>346631</v>
      </c>
      <c r="D2136">
        <v>6.9</v>
      </c>
      <c r="E2136" s="2">
        <v>44097.489259259259</v>
      </c>
      <c r="F2136" t="s">
        <v>12886</v>
      </c>
      <c r="G2136">
        <v>3683442</v>
      </c>
      <c r="H2136" s="6">
        <v>45015.665729108798</v>
      </c>
      <c r="I2136" t="str">
        <f t="shared" si="132"/>
        <v>Long Term</v>
      </c>
      <c r="J2136">
        <f t="shared" si="133"/>
        <v>3336811</v>
      </c>
      <c r="K2136">
        <f t="shared" si="134"/>
        <v>0.1</v>
      </c>
      <c r="L2136">
        <f t="shared" si="135"/>
        <v>333681.10000000003</v>
      </c>
    </row>
    <row r="2137" spans="1:12" x14ac:dyDescent="0.25">
      <c r="A2137">
        <v>3136</v>
      </c>
      <c r="B2137" t="s">
        <v>1138</v>
      </c>
      <c r="C2137">
        <v>163651</v>
      </c>
      <c r="D2137">
        <v>8.9</v>
      </c>
      <c r="E2137" s="2">
        <v>43393.804942129631</v>
      </c>
      <c r="F2137" t="s">
        <v>12886</v>
      </c>
      <c r="G2137">
        <v>3980283</v>
      </c>
      <c r="H2137" s="6">
        <v>45015.665729108798</v>
      </c>
      <c r="I2137" t="str">
        <f t="shared" si="132"/>
        <v>Long Term</v>
      </c>
      <c r="J2137">
        <f t="shared" si="133"/>
        <v>3816632</v>
      </c>
      <c r="K2137">
        <f t="shared" si="134"/>
        <v>0.1</v>
      </c>
      <c r="L2137">
        <f t="shared" si="135"/>
        <v>381663.2</v>
      </c>
    </row>
    <row r="2138" spans="1:12" x14ac:dyDescent="0.25">
      <c r="A2138">
        <v>3137</v>
      </c>
      <c r="B2138" t="s">
        <v>598</v>
      </c>
      <c r="C2138">
        <v>94705</v>
      </c>
      <c r="D2138">
        <v>5.28</v>
      </c>
      <c r="E2138" s="2">
        <v>44290.66511574074</v>
      </c>
      <c r="F2138" t="s">
        <v>12884</v>
      </c>
      <c r="G2138">
        <v>5480392</v>
      </c>
      <c r="H2138" s="6">
        <v>45015.665729108798</v>
      </c>
      <c r="I2138" t="str">
        <f t="shared" si="132"/>
        <v>Long Term</v>
      </c>
      <c r="J2138">
        <f t="shared" si="133"/>
        <v>5385687</v>
      </c>
      <c r="K2138">
        <f t="shared" si="134"/>
        <v>0.1</v>
      </c>
      <c r="L2138">
        <f t="shared" si="135"/>
        <v>538568.70000000007</v>
      </c>
    </row>
    <row r="2139" spans="1:12" x14ac:dyDescent="0.25">
      <c r="A2139">
        <v>3138</v>
      </c>
      <c r="B2139" t="s">
        <v>220</v>
      </c>
      <c r="C2139">
        <v>649004</v>
      </c>
      <c r="D2139">
        <v>7.59</v>
      </c>
      <c r="E2139" s="2">
        <v>44387.451226851852</v>
      </c>
      <c r="F2139" t="s">
        <v>12888</v>
      </c>
      <c r="G2139">
        <v>5682829</v>
      </c>
      <c r="H2139" s="6">
        <v>45015.665729108798</v>
      </c>
      <c r="I2139" t="str">
        <f t="shared" si="132"/>
        <v>Long Term</v>
      </c>
      <c r="J2139">
        <f t="shared" si="133"/>
        <v>5033825</v>
      </c>
      <c r="K2139">
        <f t="shared" si="134"/>
        <v>0.1</v>
      </c>
      <c r="L2139">
        <f t="shared" si="135"/>
        <v>503382.5</v>
      </c>
    </row>
    <row r="2140" spans="1:12" x14ac:dyDescent="0.25">
      <c r="A2140">
        <v>3139</v>
      </c>
      <c r="B2140" t="s">
        <v>512</v>
      </c>
      <c r="C2140">
        <v>607690</v>
      </c>
      <c r="D2140">
        <v>6.44</v>
      </c>
      <c r="E2140" s="2">
        <v>44446.110995370371</v>
      </c>
      <c r="F2140" t="s">
        <v>12888</v>
      </c>
      <c r="G2140">
        <v>652866</v>
      </c>
      <c r="H2140" s="6">
        <v>45015.665729108798</v>
      </c>
      <c r="I2140" t="str">
        <f t="shared" si="132"/>
        <v>Long Term</v>
      </c>
      <c r="J2140">
        <f t="shared" si="133"/>
        <v>45176</v>
      </c>
      <c r="K2140">
        <f t="shared" si="134"/>
        <v>0</v>
      </c>
      <c r="L2140">
        <f t="shared" si="135"/>
        <v>0</v>
      </c>
    </row>
    <row r="2141" spans="1:12" x14ac:dyDescent="0.25">
      <c r="A2141">
        <v>3140</v>
      </c>
      <c r="B2141" t="s">
        <v>2412</v>
      </c>
      <c r="C2141">
        <v>440784</v>
      </c>
      <c r="D2141">
        <v>6.29</v>
      </c>
      <c r="E2141" s="2">
        <v>43816.300925925927</v>
      </c>
      <c r="F2141" t="s">
        <v>12883</v>
      </c>
      <c r="G2141">
        <v>7401265</v>
      </c>
      <c r="H2141" s="6">
        <v>45015.665729108798</v>
      </c>
      <c r="I2141" t="str">
        <f t="shared" si="132"/>
        <v>Long Term</v>
      </c>
      <c r="J2141">
        <f t="shared" si="133"/>
        <v>6960481</v>
      </c>
      <c r="K2141">
        <f t="shared" si="134"/>
        <v>0.1</v>
      </c>
      <c r="L2141">
        <f t="shared" si="135"/>
        <v>696048.10000000009</v>
      </c>
    </row>
    <row r="2142" spans="1:12" x14ac:dyDescent="0.25">
      <c r="A2142">
        <v>3141</v>
      </c>
      <c r="B2142" t="s">
        <v>118</v>
      </c>
      <c r="C2142">
        <v>388085</v>
      </c>
      <c r="D2142">
        <v>5.31</v>
      </c>
      <c r="E2142" s="2">
        <v>43854.546111111107</v>
      </c>
      <c r="F2142" t="s">
        <v>12886</v>
      </c>
      <c r="G2142">
        <v>3175296</v>
      </c>
      <c r="H2142" s="6">
        <v>45015.665729108798</v>
      </c>
      <c r="I2142" t="str">
        <f t="shared" si="132"/>
        <v>Long Term</v>
      </c>
      <c r="J2142">
        <f t="shared" si="133"/>
        <v>2787211</v>
      </c>
      <c r="K2142">
        <f t="shared" si="134"/>
        <v>0.1</v>
      </c>
      <c r="L2142">
        <f t="shared" si="135"/>
        <v>278721.10000000003</v>
      </c>
    </row>
    <row r="2143" spans="1:12" x14ac:dyDescent="0.25">
      <c r="A2143">
        <v>3142</v>
      </c>
      <c r="B2143" t="s">
        <v>844</v>
      </c>
      <c r="C2143">
        <v>12662</v>
      </c>
      <c r="D2143">
        <v>7.48</v>
      </c>
      <c r="E2143" s="2">
        <v>43444.371770833342</v>
      </c>
      <c r="F2143" t="s">
        <v>12883</v>
      </c>
      <c r="G2143">
        <v>4833275</v>
      </c>
      <c r="H2143" s="6">
        <v>45015.665729108798</v>
      </c>
      <c r="I2143" t="str">
        <f t="shared" si="132"/>
        <v>Long Term</v>
      </c>
      <c r="J2143">
        <f t="shared" si="133"/>
        <v>4820613</v>
      </c>
      <c r="K2143">
        <f t="shared" si="134"/>
        <v>0.1</v>
      </c>
      <c r="L2143">
        <f t="shared" si="135"/>
        <v>482061.30000000005</v>
      </c>
    </row>
    <row r="2144" spans="1:12" x14ac:dyDescent="0.25">
      <c r="A2144">
        <v>3143</v>
      </c>
      <c r="B2144" t="s">
        <v>1756</v>
      </c>
      <c r="C2144">
        <v>675368</v>
      </c>
      <c r="D2144">
        <v>5.15</v>
      </c>
      <c r="E2144" s="2">
        <v>43648.337407407409</v>
      </c>
      <c r="F2144" t="s">
        <v>12887</v>
      </c>
      <c r="G2144">
        <v>8985636</v>
      </c>
      <c r="H2144" s="6">
        <v>45015.665729108798</v>
      </c>
      <c r="I2144" t="str">
        <f t="shared" si="132"/>
        <v>Long Term</v>
      </c>
      <c r="J2144">
        <f t="shared" si="133"/>
        <v>8310268</v>
      </c>
      <c r="K2144">
        <f t="shared" si="134"/>
        <v>0.1</v>
      </c>
      <c r="L2144">
        <f t="shared" si="135"/>
        <v>831026.8</v>
      </c>
    </row>
    <row r="2145" spans="1:12" x14ac:dyDescent="0.25">
      <c r="A2145">
        <v>3144</v>
      </c>
      <c r="B2145" t="s">
        <v>774</v>
      </c>
      <c r="C2145">
        <v>428932</v>
      </c>
      <c r="D2145">
        <v>8.2100000000000009</v>
      </c>
      <c r="E2145" s="2">
        <v>44394.920914351853</v>
      </c>
      <c r="F2145" t="s">
        <v>12886</v>
      </c>
      <c r="G2145">
        <v>9407063</v>
      </c>
      <c r="H2145" s="6">
        <v>45015.665729108798</v>
      </c>
      <c r="I2145" t="str">
        <f t="shared" si="132"/>
        <v>Long Term</v>
      </c>
      <c r="J2145">
        <f t="shared" si="133"/>
        <v>8978131</v>
      </c>
      <c r="K2145">
        <f t="shared" si="134"/>
        <v>0.1</v>
      </c>
      <c r="L2145">
        <f t="shared" si="135"/>
        <v>897813.10000000009</v>
      </c>
    </row>
    <row r="2146" spans="1:12" x14ac:dyDescent="0.25">
      <c r="A2146">
        <v>3145</v>
      </c>
      <c r="B2146" t="s">
        <v>1219</v>
      </c>
      <c r="C2146">
        <v>243736</v>
      </c>
      <c r="D2146">
        <v>8.75</v>
      </c>
      <c r="E2146" s="2">
        <v>43916.273854166669</v>
      </c>
      <c r="F2146" t="s">
        <v>12884</v>
      </c>
      <c r="G2146">
        <v>243780</v>
      </c>
      <c r="H2146" s="6">
        <v>45015.665729108798</v>
      </c>
      <c r="I2146" t="str">
        <f t="shared" si="132"/>
        <v>Long Term</v>
      </c>
      <c r="J2146">
        <f t="shared" si="133"/>
        <v>44</v>
      </c>
      <c r="K2146">
        <f t="shared" si="134"/>
        <v>0</v>
      </c>
      <c r="L2146">
        <f t="shared" si="135"/>
        <v>0</v>
      </c>
    </row>
    <row r="2147" spans="1:12" x14ac:dyDescent="0.25">
      <c r="A2147">
        <v>3146</v>
      </c>
      <c r="B2147" t="s">
        <v>1235</v>
      </c>
      <c r="C2147">
        <v>915790</v>
      </c>
      <c r="D2147">
        <v>7.95</v>
      </c>
      <c r="E2147" s="2">
        <v>43481.041354166657</v>
      </c>
      <c r="F2147" t="s">
        <v>12886</v>
      </c>
      <c r="G2147">
        <v>8861499</v>
      </c>
      <c r="H2147" s="6">
        <v>45015.665729108798</v>
      </c>
      <c r="I2147" t="str">
        <f t="shared" si="132"/>
        <v>Long Term</v>
      </c>
      <c r="J2147">
        <f t="shared" si="133"/>
        <v>7945709</v>
      </c>
      <c r="K2147">
        <f t="shared" si="134"/>
        <v>0.1</v>
      </c>
      <c r="L2147">
        <f t="shared" si="135"/>
        <v>794570.9</v>
      </c>
    </row>
    <row r="2148" spans="1:12" x14ac:dyDescent="0.25">
      <c r="A2148">
        <v>3147</v>
      </c>
      <c r="B2148" t="s">
        <v>208</v>
      </c>
      <c r="C2148">
        <v>500345</v>
      </c>
      <c r="D2148">
        <v>7.2</v>
      </c>
      <c r="E2148" s="2">
        <v>44754.097303240742</v>
      </c>
      <c r="F2148" t="s">
        <v>12885</v>
      </c>
      <c r="G2148">
        <v>8556209</v>
      </c>
      <c r="H2148" s="6">
        <v>45015.665729108798</v>
      </c>
      <c r="I2148" t="str">
        <f t="shared" si="132"/>
        <v>Short Term</v>
      </c>
      <c r="J2148">
        <f t="shared" si="133"/>
        <v>8055864</v>
      </c>
      <c r="K2148">
        <f t="shared" si="134"/>
        <v>0.15</v>
      </c>
      <c r="L2148">
        <f t="shared" si="135"/>
        <v>1208379.5999999999</v>
      </c>
    </row>
    <row r="2149" spans="1:12" x14ac:dyDescent="0.25">
      <c r="A2149">
        <v>3148</v>
      </c>
      <c r="B2149" t="s">
        <v>1050</v>
      </c>
      <c r="C2149">
        <v>739439</v>
      </c>
      <c r="D2149">
        <v>8.17</v>
      </c>
      <c r="E2149" s="2">
        <v>44785.668240740742</v>
      </c>
      <c r="F2149" t="s">
        <v>12888</v>
      </c>
      <c r="G2149">
        <v>4117025</v>
      </c>
      <c r="H2149" s="6">
        <v>45015.665729108798</v>
      </c>
      <c r="I2149" t="str">
        <f t="shared" si="132"/>
        <v>Short Term</v>
      </c>
      <c r="J2149">
        <f t="shared" si="133"/>
        <v>3377586</v>
      </c>
      <c r="K2149">
        <f t="shared" si="134"/>
        <v>0.15</v>
      </c>
      <c r="L2149">
        <f t="shared" si="135"/>
        <v>506637.89999999997</v>
      </c>
    </row>
    <row r="2150" spans="1:12" x14ac:dyDescent="0.25">
      <c r="A2150">
        <v>3149</v>
      </c>
      <c r="B2150" t="s">
        <v>1294</v>
      </c>
      <c r="C2150">
        <v>861396</v>
      </c>
      <c r="D2150">
        <v>5</v>
      </c>
      <c r="E2150" s="2">
        <v>44621.437997685192</v>
      </c>
      <c r="F2150" t="s">
        <v>12883</v>
      </c>
      <c r="G2150">
        <v>1668009</v>
      </c>
      <c r="H2150" s="6">
        <v>45015.665729108798</v>
      </c>
      <c r="I2150" t="str">
        <f t="shared" si="132"/>
        <v>Long Term</v>
      </c>
      <c r="J2150">
        <f t="shared" si="133"/>
        <v>806613</v>
      </c>
      <c r="K2150">
        <f t="shared" si="134"/>
        <v>0.1</v>
      </c>
      <c r="L2150">
        <f t="shared" si="135"/>
        <v>80661.3</v>
      </c>
    </row>
    <row r="2151" spans="1:12" x14ac:dyDescent="0.25">
      <c r="A2151">
        <v>3150</v>
      </c>
      <c r="B2151" t="s">
        <v>1102</v>
      </c>
      <c r="C2151">
        <v>865863</v>
      </c>
      <c r="D2151">
        <v>6.92</v>
      </c>
      <c r="E2151" s="2">
        <v>44884.52175925926</v>
      </c>
      <c r="F2151" t="s">
        <v>12888</v>
      </c>
      <c r="G2151">
        <v>3884805</v>
      </c>
      <c r="H2151" s="6">
        <v>45015.665729108798</v>
      </c>
      <c r="I2151" t="str">
        <f t="shared" si="132"/>
        <v>Short Term</v>
      </c>
      <c r="J2151">
        <f t="shared" si="133"/>
        <v>3018942</v>
      </c>
      <c r="K2151">
        <f t="shared" si="134"/>
        <v>0.15</v>
      </c>
      <c r="L2151">
        <f t="shared" si="135"/>
        <v>452841.3</v>
      </c>
    </row>
    <row r="2152" spans="1:12" x14ac:dyDescent="0.25">
      <c r="A2152">
        <v>3151</v>
      </c>
      <c r="B2152" t="s">
        <v>1116</v>
      </c>
      <c r="C2152">
        <v>256589</v>
      </c>
      <c r="D2152">
        <v>8.58</v>
      </c>
      <c r="E2152" s="2">
        <v>44950.913518518522</v>
      </c>
      <c r="F2152" t="s">
        <v>12884</v>
      </c>
      <c r="G2152">
        <v>2744693</v>
      </c>
      <c r="H2152" s="6">
        <v>45015.665729108798</v>
      </c>
      <c r="I2152" t="str">
        <f t="shared" si="132"/>
        <v>Short Term</v>
      </c>
      <c r="J2152">
        <f t="shared" si="133"/>
        <v>2488104</v>
      </c>
      <c r="K2152">
        <f t="shared" si="134"/>
        <v>0.15</v>
      </c>
      <c r="L2152">
        <f t="shared" si="135"/>
        <v>373215.6</v>
      </c>
    </row>
    <row r="2153" spans="1:12" x14ac:dyDescent="0.25">
      <c r="A2153">
        <v>3152</v>
      </c>
      <c r="B2153" t="s">
        <v>1283</v>
      </c>
      <c r="C2153">
        <v>345709</v>
      </c>
      <c r="D2153">
        <v>8.9</v>
      </c>
      <c r="E2153" s="2">
        <v>43500.659085648149</v>
      </c>
      <c r="F2153" t="s">
        <v>12887</v>
      </c>
      <c r="G2153">
        <v>918035</v>
      </c>
      <c r="H2153" s="6">
        <v>45015.665729108798</v>
      </c>
      <c r="I2153" t="str">
        <f t="shared" si="132"/>
        <v>Long Term</v>
      </c>
      <c r="J2153">
        <f t="shared" si="133"/>
        <v>572326</v>
      </c>
      <c r="K2153">
        <f t="shared" si="134"/>
        <v>0.1</v>
      </c>
      <c r="L2153">
        <f t="shared" si="135"/>
        <v>57232.600000000006</v>
      </c>
    </row>
    <row r="2154" spans="1:12" x14ac:dyDescent="0.25">
      <c r="A2154">
        <v>3153</v>
      </c>
      <c r="B2154" t="s">
        <v>1129</v>
      </c>
      <c r="C2154">
        <v>182483</v>
      </c>
      <c r="D2154">
        <v>7.33</v>
      </c>
      <c r="E2154" s="2">
        <v>43866.651250000003</v>
      </c>
      <c r="F2154" t="s">
        <v>12888</v>
      </c>
      <c r="G2154">
        <v>8059882</v>
      </c>
      <c r="H2154" s="6">
        <v>45015.665729108798</v>
      </c>
      <c r="I2154" t="str">
        <f t="shared" si="132"/>
        <v>Long Term</v>
      </c>
      <c r="J2154">
        <f t="shared" si="133"/>
        <v>7877399</v>
      </c>
      <c r="K2154">
        <f t="shared" si="134"/>
        <v>0.1</v>
      </c>
      <c r="L2154">
        <f t="shared" si="135"/>
        <v>787739.9</v>
      </c>
    </row>
    <row r="2155" spans="1:12" x14ac:dyDescent="0.25">
      <c r="A2155">
        <v>3154</v>
      </c>
      <c r="B2155" t="s">
        <v>1311</v>
      </c>
      <c r="C2155">
        <v>171795</v>
      </c>
      <c r="D2155">
        <v>6.5</v>
      </c>
      <c r="E2155" s="2">
        <v>44198.535300925927</v>
      </c>
      <c r="F2155" t="s">
        <v>12888</v>
      </c>
      <c r="G2155">
        <v>916690</v>
      </c>
      <c r="H2155" s="6">
        <v>45015.665729108798</v>
      </c>
      <c r="I2155" t="str">
        <f t="shared" si="132"/>
        <v>Long Term</v>
      </c>
      <c r="J2155">
        <f t="shared" si="133"/>
        <v>744895</v>
      </c>
      <c r="K2155">
        <f t="shared" si="134"/>
        <v>0.1</v>
      </c>
      <c r="L2155">
        <f t="shared" si="135"/>
        <v>74489.5</v>
      </c>
    </row>
    <row r="2156" spans="1:12" x14ac:dyDescent="0.25">
      <c r="A2156">
        <v>3155</v>
      </c>
      <c r="B2156" t="s">
        <v>792</v>
      </c>
      <c r="C2156">
        <v>510419</v>
      </c>
      <c r="D2156">
        <v>7.39</v>
      </c>
      <c r="E2156" s="2">
        <v>43427.037916666668</v>
      </c>
      <c r="F2156" t="s">
        <v>12887</v>
      </c>
      <c r="G2156">
        <v>510450</v>
      </c>
      <c r="H2156" s="6">
        <v>45015.665729108798</v>
      </c>
      <c r="I2156" t="str">
        <f t="shared" si="132"/>
        <v>Long Term</v>
      </c>
      <c r="J2156">
        <f t="shared" si="133"/>
        <v>31</v>
      </c>
      <c r="K2156">
        <f t="shared" si="134"/>
        <v>0</v>
      </c>
      <c r="L2156">
        <f t="shared" si="135"/>
        <v>0</v>
      </c>
    </row>
    <row r="2157" spans="1:12" x14ac:dyDescent="0.25">
      <c r="A2157">
        <v>3156</v>
      </c>
      <c r="B2157" t="s">
        <v>980</v>
      </c>
      <c r="C2157">
        <v>394640</v>
      </c>
      <c r="D2157">
        <v>7.93</v>
      </c>
      <c r="E2157" s="2">
        <v>44855.02144675926</v>
      </c>
      <c r="F2157" t="s">
        <v>12885</v>
      </c>
      <c r="G2157">
        <v>4505946</v>
      </c>
      <c r="H2157" s="6">
        <v>45015.665729108798</v>
      </c>
      <c r="I2157" t="str">
        <f t="shared" si="132"/>
        <v>Short Term</v>
      </c>
      <c r="J2157">
        <f t="shared" si="133"/>
        <v>4111306</v>
      </c>
      <c r="K2157">
        <f t="shared" si="134"/>
        <v>0.15</v>
      </c>
      <c r="L2157">
        <f t="shared" si="135"/>
        <v>616695.9</v>
      </c>
    </row>
    <row r="2158" spans="1:12" x14ac:dyDescent="0.25">
      <c r="A2158">
        <v>3157</v>
      </c>
      <c r="B2158" t="s">
        <v>1203</v>
      </c>
      <c r="C2158">
        <v>358820</v>
      </c>
      <c r="D2158">
        <v>5.95</v>
      </c>
      <c r="E2158" s="2">
        <v>44499.858414351853</v>
      </c>
      <c r="F2158" t="s">
        <v>12884</v>
      </c>
      <c r="G2158">
        <v>6529317</v>
      </c>
      <c r="H2158" s="6">
        <v>45015.665729108798</v>
      </c>
      <c r="I2158" t="str">
        <f t="shared" si="132"/>
        <v>Long Term</v>
      </c>
      <c r="J2158">
        <f t="shared" si="133"/>
        <v>6170497</v>
      </c>
      <c r="K2158">
        <f t="shared" si="134"/>
        <v>0.1</v>
      </c>
      <c r="L2158">
        <f t="shared" si="135"/>
        <v>617049.70000000007</v>
      </c>
    </row>
    <row r="2159" spans="1:12" x14ac:dyDescent="0.25">
      <c r="A2159">
        <v>3158</v>
      </c>
      <c r="B2159" t="s">
        <v>2511</v>
      </c>
      <c r="C2159">
        <v>596857</v>
      </c>
      <c r="D2159">
        <v>8.4</v>
      </c>
      <c r="E2159" s="2">
        <v>43631.185034722221</v>
      </c>
      <c r="F2159" t="s">
        <v>12885</v>
      </c>
      <c r="G2159">
        <v>4691631</v>
      </c>
      <c r="H2159" s="6">
        <v>45015.665729108798</v>
      </c>
      <c r="I2159" t="str">
        <f t="shared" si="132"/>
        <v>Long Term</v>
      </c>
      <c r="J2159">
        <f t="shared" si="133"/>
        <v>4094774</v>
      </c>
      <c r="K2159">
        <f t="shared" si="134"/>
        <v>0.1</v>
      </c>
      <c r="L2159">
        <f t="shared" si="135"/>
        <v>409477.4</v>
      </c>
    </row>
    <row r="2160" spans="1:12" x14ac:dyDescent="0.25">
      <c r="A2160">
        <v>3159</v>
      </c>
      <c r="B2160" t="s">
        <v>348</v>
      </c>
      <c r="C2160">
        <v>537787</v>
      </c>
      <c r="D2160">
        <v>5.34</v>
      </c>
      <c r="E2160" s="2">
        <v>44899.470752314817</v>
      </c>
      <c r="F2160" t="s">
        <v>12888</v>
      </c>
      <c r="G2160">
        <v>6386090</v>
      </c>
      <c r="H2160" s="6">
        <v>45015.665729108798</v>
      </c>
      <c r="I2160" t="str">
        <f t="shared" si="132"/>
        <v>Short Term</v>
      </c>
      <c r="J2160">
        <f t="shared" si="133"/>
        <v>5848303</v>
      </c>
      <c r="K2160">
        <f t="shared" si="134"/>
        <v>0.15</v>
      </c>
      <c r="L2160">
        <f t="shared" si="135"/>
        <v>877245.45</v>
      </c>
    </row>
    <row r="2161" spans="1:12" x14ac:dyDescent="0.25">
      <c r="A2161">
        <v>3160</v>
      </c>
      <c r="B2161" t="s">
        <v>1036</v>
      </c>
      <c r="C2161">
        <v>528811</v>
      </c>
      <c r="D2161">
        <v>5.95</v>
      </c>
      <c r="E2161" s="2">
        <v>44917.314247685194</v>
      </c>
      <c r="F2161" t="s">
        <v>12887</v>
      </c>
      <c r="G2161">
        <v>8914222</v>
      </c>
      <c r="H2161" s="6">
        <v>45015.665729108798</v>
      </c>
      <c r="I2161" t="str">
        <f t="shared" si="132"/>
        <v>Short Term</v>
      </c>
      <c r="J2161">
        <f t="shared" si="133"/>
        <v>8385411</v>
      </c>
      <c r="K2161">
        <f t="shared" si="134"/>
        <v>0.15</v>
      </c>
      <c r="L2161">
        <f t="shared" si="135"/>
        <v>1257811.6499999999</v>
      </c>
    </row>
    <row r="2162" spans="1:12" x14ac:dyDescent="0.25">
      <c r="A2162">
        <v>3161</v>
      </c>
      <c r="B2162" t="s">
        <v>1154</v>
      </c>
      <c r="C2162">
        <v>174219</v>
      </c>
      <c r="D2162">
        <v>5.89</v>
      </c>
      <c r="E2162" s="2">
        <v>43691.0625</v>
      </c>
      <c r="F2162" t="s">
        <v>12885</v>
      </c>
      <c r="G2162">
        <v>1932524</v>
      </c>
      <c r="H2162" s="6">
        <v>45015.665729108798</v>
      </c>
      <c r="I2162" t="str">
        <f t="shared" si="132"/>
        <v>Long Term</v>
      </c>
      <c r="J2162">
        <f t="shared" si="133"/>
        <v>1758305</v>
      </c>
      <c r="K2162">
        <f t="shared" si="134"/>
        <v>0.1</v>
      </c>
      <c r="L2162">
        <f t="shared" si="135"/>
        <v>175830.5</v>
      </c>
    </row>
    <row r="2163" spans="1:12" x14ac:dyDescent="0.25">
      <c r="A2163">
        <v>3162</v>
      </c>
      <c r="B2163" t="s">
        <v>602</v>
      </c>
      <c r="C2163">
        <v>420857</v>
      </c>
      <c r="D2163">
        <v>6.57</v>
      </c>
      <c r="E2163" s="2">
        <v>43886.275590277779</v>
      </c>
      <c r="F2163" t="s">
        <v>12885</v>
      </c>
      <c r="G2163">
        <v>4904298</v>
      </c>
      <c r="H2163" s="6">
        <v>45015.665729108798</v>
      </c>
      <c r="I2163" t="str">
        <f t="shared" si="132"/>
        <v>Long Term</v>
      </c>
      <c r="J2163">
        <f t="shared" si="133"/>
        <v>4483441</v>
      </c>
      <c r="K2163">
        <f t="shared" si="134"/>
        <v>0.1</v>
      </c>
      <c r="L2163">
        <f t="shared" si="135"/>
        <v>448344.10000000003</v>
      </c>
    </row>
    <row r="2164" spans="1:12" x14ac:dyDescent="0.25">
      <c r="A2164">
        <v>3163</v>
      </c>
      <c r="B2164" t="s">
        <v>1269</v>
      </c>
      <c r="C2164">
        <v>174674</v>
      </c>
      <c r="D2164">
        <v>6.34</v>
      </c>
      <c r="E2164" s="2">
        <v>44263.659050925933</v>
      </c>
      <c r="F2164" t="s">
        <v>12888</v>
      </c>
      <c r="G2164">
        <v>2764439</v>
      </c>
      <c r="H2164" s="6">
        <v>45015.665729108798</v>
      </c>
      <c r="I2164" t="str">
        <f t="shared" si="132"/>
        <v>Long Term</v>
      </c>
      <c r="J2164">
        <f t="shared" si="133"/>
        <v>2589765</v>
      </c>
      <c r="K2164">
        <f t="shared" si="134"/>
        <v>0.1</v>
      </c>
      <c r="L2164">
        <f t="shared" si="135"/>
        <v>258976.5</v>
      </c>
    </row>
    <row r="2165" spans="1:12" x14ac:dyDescent="0.25">
      <c r="A2165">
        <v>3164</v>
      </c>
      <c r="B2165" t="s">
        <v>983</v>
      </c>
      <c r="C2165">
        <v>442074</v>
      </c>
      <c r="D2165">
        <v>7.7</v>
      </c>
      <c r="E2165" s="2">
        <v>43942.248495370368</v>
      </c>
      <c r="F2165" t="s">
        <v>12888</v>
      </c>
      <c r="G2165">
        <v>6147295</v>
      </c>
      <c r="H2165" s="6">
        <v>45015.665729108798</v>
      </c>
      <c r="I2165" t="str">
        <f t="shared" si="132"/>
        <v>Long Term</v>
      </c>
      <c r="J2165">
        <f t="shared" si="133"/>
        <v>5705221</v>
      </c>
      <c r="K2165">
        <f t="shared" si="134"/>
        <v>0.1</v>
      </c>
      <c r="L2165">
        <f t="shared" si="135"/>
        <v>570522.1</v>
      </c>
    </row>
    <row r="2166" spans="1:12" x14ac:dyDescent="0.25">
      <c r="A2166">
        <v>3165</v>
      </c>
      <c r="B2166" t="s">
        <v>101</v>
      </c>
      <c r="C2166">
        <v>516057</v>
      </c>
      <c r="D2166">
        <v>5.3</v>
      </c>
      <c r="E2166" s="2">
        <v>44778.514675925922</v>
      </c>
      <c r="F2166" t="s">
        <v>12884</v>
      </c>
      <c r="G2166">
        <v>7218436</v>
      </c>
      <c r="H2166" s="6">
        <v>45015.665729108798</v>
      </c>
      <c r="I2166" t="str">
        <f t="shared" si="132"/>
        <v>Short Term</v>
      </c>
      <c r="J2166">
        <f t="shared" si="133"/>
        <v>6702379</v>
      </c>
      <c r="K2166">
        <f t="shared" si="134"/>
        <v>0.15</v>
      </c>
      <c r="L2166">
        <f t="shared" si="135"/>
        <v>1005356.85</v>
      </c>
    </row>
    <row r="2167" spans="1:12" x14ac:dyDescent="0.25">
      <c r="A2167">
        <v>3166</v>
      </c>
      <c r="B2167" t="s">
        <v>1240</v>
      </c>
      <c r="C2167">
        <v>103799</v>
      </c>
      <c r="D2167">
        <v>6.7</v>
      </c>
      <c r="E2167" s="2">
        <v>43526.327268518522</v>
      </c>
      <c r="F2167" t="s">
        <v>12887</v>
      </c>
      <c r="G2167">
        <v>4834417</v>
      </c>
      <c r="H2167" s="6">
        <v>45015.665729108798</v>
      </c>
      <c r="I2167" t="str">
        <f t="shared" si="132"/>
        <v>Long Term</v>
      </c>
      <c r="J2167">
        <f t="shared" si="133"/>
        <v>4730618</v>
      </c>
      <c r="K2167">
        <f t="shared" si="134"/>
        <v>0.1</v>
      </c>
      <c r="L2167">
        <f t="shared" si="135"/>
        <v>473061.80000000005</v>
      </c>
    </row>
    <row r="2168" spans="1:12" x14ac:dyDescent="0.25">
      <c r="A2168">
        <v>3167</v>
      </c>
      <c r="B2168" t="s">
        <v>1012</v>
      </c>
      <c r="C2168">
        <v>173456</v>
      </c>
      <c r="D2168">
        <v>8.5</v>
      </c>
      <c r="E2168" s="2">
        <v>44978.870509259257</v>
      </c>
      <c r="F2168" t="s">
        <v>12887</v>
      </c>
      <c r="G2168">
        <v>9421363</v>
      </c>
      <c r="H2168" s="6">
        <v>45015.665729108798</v>
      </c>
      <c r="I2168" t="str">
        <f t="shared" si="132"/>
        <v>Short Term</v>
      </c>
      <c r="J2168">
        <f t="shared" si="133"/>
        <v>9247907</v>
      </c>
      <c r="K2168">
        <f t="shared" si="134"/>
        <v>0.15</v>
      </c>
      <c r="L2168">
        <f t="shared" si="135"/>
        <v>1387186.05</v>
      </c>
    </row>
    <row r="2169" spans="1:12" x14ac:dyDescent="0.25">
      <c r="A2169">
        <v>3168</v>
      </c>
      <c r="B2169" t="s">
        <v>710</v>
      </c>
      <c r="C2169">
        <v>308010</v>
      </c>
      <c r="D2169">
        <v>8.99</v>
      </c>
      <c r="E2169" s="2">
        <v>44517.73027777778</v>
      </c>
      <c r="F2169" t="s">
        <v>12883</v>
      </c>
      <c r="G2169">
        <v>1176221</v>
      </c>
      <c r="H2169" s="6">
        <v>45015.665729108798</v>
      </c>
      <c r="I2169" t="str">
        <f t="shared" si="132"/>
        <v>Long Term</v>
      </c>
      <c r="J2169">
        <f t="shared" si="133"/>
        <v>868211</v>
      </c>
      <c r="K2169">
        <f t="shared" si="134"/>
        <v>0.1</v>
      </c>
      <c r="L2169">
        <f t="shared" si="135"/>
        <v>86821.1</v>
      </c>
    </row>
    <row r="2170" spans="1:12" x14ac:dyDescent="0.25">
      <c r="A2170">
        <v>3169</v>
      </c>
      <c r="B2170" t="s">
        <v>1133</v>
      </c>
      <c r="C2170">
        <v>853495</v>
      </c>
      <c r="D2170">
        <v>6.58</v>
      </c>
      <c r="E2170" s="2">
        <v>44476.895277777781</v>
      </c>
      <c r="F2170" t="s">
        <v>12884</v>
      </c>
      <c r="G2170">
        <v>2920485</v>
      </c>
      <c r="H2170" s="6">
        <v>45015.665729108798</v>
      </c>
      <c r="I2170" t="str">
        <f t="shared" si="132"/>
        <v>Long Term</v>
      </c>
      <c r="J2170">
        <f t="shared" si="133"/>
        <v>2066990</v>
      </c>
      <c r="K2170">
        <f t="shared" si="134"/>
        <v>0.1</v>
      </c>
      <c r="L2170">
        <f t="shared" si="135"/>
        <v>206699</v>
      </c>
    </row>
    <row r="2171" spans="1:12" x14ac:dyDescent="0.25">
      <c r="A2171">
        <v>3170</v>
      </c>
      <c r="B2171" t="s">
        <v>2250</v>
      </c>
      <c r="C2171">
        <v>135055</v>
      </c>
      <c r="D2171">
        <v>6.18</v>
      </c>
      <c r="E2171" s="2">
        <v>44985.597974537042</v>
      </c>
      <c r="F2171" t="s">
        <v>12888</v>
      </c>
      <c r="G2171">
        <v>1360858</v>
      </c>
      <c r="H2171" s="6">
        <v>45015.665729108798</v>
      </c>
      <c r="I2171" t="str">
        <f t="shared" si="132"/>
        <v>Short Term</v>
      </c>
      <c r="J2171">
        <f t="shared" si="133"/>
        <v>1225803</v>
      </c>
      <c r="K2171">
        <f t="shared" si="134"/>
        <v>0.15</v>
      </c>
      <c r="L2171">
        <f t="shared" si="135"/>
        <v>183870.44999999998</v>
      </c>
    </row>
    <row r="2172" spans="1:12" x14ac:dyDescent="0.25">
      <c r="A2172">
        <v>3171</v>
      </c>
      <c r="B2172" t="s">
        <v>728</v>
      </c>
      <c r="C2172">
        <v>746614</v>
      </c>
      <c r="D2172">
        <v>5.6</v>
      </c>
      <c r="E2172" s="2">
        <v>44533.587650462963</v>
      </c>
      <c r="F2172" t="s">
        <v>12888</v>
      </c>
      <c r="G2172">
        <v>7863813</v>
      </c>
      <c r="H2172" s="6">
        <v>45015.665729108798</v>
      </c>
      <c r="I2172" t="str">
        <f t="shared" si="132"/>
        <v>Long Term</v>
      </c>
      <c r="J2172">
        <f t="shared" si="133"/>
        <v>7117199</v>
      </c>
      <c r="K2172">
        <f t="shared" si="134"/>
        <v>0.1</v>
      </c>
      <c r="L2172">
        <f t="shared" si="135"/>
        <v>711719.9</v>
      </c>
    </row>
    <row r="2173" spans="1:12" x14ac:dyDescent="0.25">
      <c r="A2173">
        <v>3172</v>
      </c>
      <c r="B2173" t="s">
        <v>1030</v>
      </c>
      <c r="C2173">
        <v>654802</v>
      </c>
      <c r="D2173">
        <v>5.66</v>
      </c>
      <c r="E2173" s="2">
        <v>44369.648761574077</v>
      </c>
      <c r="F2173" t="s">
        <v>12888</v>
      </c>
      <c r="G2173">
        <v>9416970</v>
      </c>
      <c r="H2173" s="6">
        <v>45015.665729108798</v>
      </c>
      <c r="I2173" t="str">
        <f t="shared" si="132"/>
        <v>Long Term</v>
      </c>
      <c r="J2173">
        <f t="shared" si="133"/>
        <v>8762168</v>
      </c>
      <c r="K2173">
        <f t="shared" si="134"/>
        <v>0.1</v>
      </c>
      <c r="L2173">
        <f t="shared" si="135"/>
        <v>876216.8</v>
      </c>
    </row>
    <row r="2174" spans="1:12" x14ac:dyDescent="0.25">
      <c r="A2174">
        <v>3173</v>
      </c>
      <c r="B2174" t="s">
        <v>1121</v>
      </c>
      <c r="C2174">
        <v>639472</v>
      </c>
      <c r="D2174">
        <v>6.65</v>
      </c>
      <c r="E2174" s="2">
        <v>43951.863356481481</v>
      </c>
      <c r="F2174" t="s">
        <v>12886</v>
      </c>
      <c r="G2174">
        <v>2951422</v>
      </c>
      <c r="H2174" s="6">
        <v>45015.665729108798</v>
      </c>
      <c r="I2174" t="str">
        <f t="shared" si="132"/>
        <v>Long Term</v>
      </c>
      <c r="J2174">
        <f t="shared" si="133"/>
        <v>2311950</v>
      </c>
      <c r="K2174">
        <f t="shared" si="134"/>
        <v>0.1</v>
      </c>
      <c r="L2174">
        <f t="shared" si="135"/>
        <v>231195</v>
      </c>
    </row>
    <row r="2175" spans="1:12" x14ac:dyDescent="0.25">
      <c r="A2175">
        <v>3174</v>
      </c>
      <c r="B2175" t="s">
        <v>1909</v>
      </c>
      <c r="C2175">
        <v>989533</v>
      </c>
      <c r="D2175">
        <v>8.1</v>
      </c>
      <c r="E2175" s="2">
        <v>44790.747337962966</v>
      </c>
      <c r="F2175" t="s">
        <v>12888</v>
      </c>
      <c r="G2175">
        <v>7637789</v>
      </c>
      <c r="H2175" s="6">
        <v>45015.665729108798</v>
      </c>
      <c r="I2175" t="str">
        <f t="shared" si="132"/>
        <v>Short Term</v>
      </c>
      <c r="J2175">
        <f t="shared" si="133"/>
        <v>6648256</v>
      </c>
      <c r="K2175">
        <f t="shared" si="134"/>
        <v>0.15</v>
      </c>
      <c r="L2175">
        <f t="shared" si="135"/>
        <v>997238.39999999991</v>
      </c>
    </row>
    <row r="2176" spans="1:12" x14ac:dyDescent="0.25">
      <c r="A2176">
        <v>3175</v>
      </c>
      <c r="B2176" t="s">
        <v>793</v>
      </c>
      <c r="C2176">
        <v>628361</v>
      </c>
      <c r="D2176">
        <v>5.8</v>
      </c>
      <c r="E2176" s="2">
        <v>44689.843043981477</v>
      </c>
      <c r="F2176" t="s">
        <v>12884</v>
      </c>
      <c r="G2176">
        <v>1768884</v>
      </c>
      <c r="H2176" s="6">
        <v>45015.665729108798</v>
      </c>
      <c r="I2176" t="str">
        <f t="shared" si="132"/>
        <v>Short Term</v>
      </c>
      <c r="J2176">
        <f t="shared" si="133"/>
        <v>1140523</v>
      </c>
      <c r="K2176">
        <f t="shared" si="134"/>
        <v>0.15</v>
      </c>
      <c r="L2176">
        <f t="shared" si="135"/>
        <v>171078.44999999998</v>
      </c>
    </row>
    <row r="2177" spans="1:12" x14ac:dyDescent="0.25">
      <c r="A2177">
        <v>3176</v>
      </c>
      <c r="B2177" t="s">
        <v>2291</v>
      </c>
      <c r="C2177">
        <v>784920</v>
      </c>
      <c r="D2177">
        <v>8.89</v>
      </c>
      <c r="E2177" s="2">
        <v>43598.83252314815</v>
      </c>
      <c r="F2177" t="s">
        <v>12887</v>
      </c>
      <c r="G2177">
        <v>3495032</v>
      </c>
      <c r="H2177" s="6">
        <v>45015.665729108798</v>
      </c>
      <c r="I2177" t="str">
        <f t="shared" si="132"/>
        <v>Long Term</v>
      </c>
      <c r="J2177">
        <f t="shared" si="133"/>
        <v>2710112</v>
      </c>
      <c r="K2177">
        <f t="shared" si="134"/>
        <v>0.1</v>
      </c>
      <c r="L2177">
        <f t="shared" si="135"/>
        <v>271011.20000000001</v>
      </c>
    </row>
    <row r="2178" spans="1:12" x14ac:dyDescent="0.25">
      <c r="A2178">
        <v>3177</v>
      </c>
      <c r="B2178" t="s">
        <v>631</v>
      </c>
      <c r="C2178">
        <v>446067</v>
      </c>
      <c r="D2178">
        <v>8.98</v>
      </c>
      <c r="E2178" s="2">
        <v>44770.079027777778</v>
      </c>
      <c r="F2178" t="s">
        <v>12887</v>
      </c>
      <c r="G2178">
        <v>8624994</v>
      </c>
      <c r="H2178" s="6">
        <v>45015.665729108798</v>
      </c>
      <c r="I2178" t="str">
        <f t="shared" si="132"/>
        <v>Short Term</v>
      </c>
      <c r="J2178">
        <f t="shared" si="133"/>
        <v>8178927</v>
      </c>
      <c r="K2178">
        <f t="shared" si="134"/>
        <v>0.15</v>
      </c>
      <c r="L2178">
        <f t="shared" si="135"/>
        <v>1226839.05</v>
      </c>
    </row>
    <row r="2179" spans="1:12" x14ac:dyDescent="0.25">
      <c r="A2179">
        <v>3178</v>
      </c>
      <c r="B2179" t="s">
        <v>922</v>
      </c>
      <c r="C2179">
        <v>24416</v>
      </c>
      <c r="D2179">
        <v>5</v>
      </c>
      <c r="E2179" s="2">
        <v>44984.119803240741</v>
      </c>
      <c r="F2179" t="s">
        <v>12886</v>
      </c>
      <c r="G2179">
        <v>4616196</v>
      </c>
      <c r="H2179" s="6">
        <v>45015.665729108798</v>
      </c>
      <c r="I2179" t="str">
        <f t="shared" ref="I2179:I2242" si="136">IF((H2179-E2179)&lt;=365,"Short Term","Long Term")</f>
        <v>Short Term</v>
      </c>
      <c r="J2179">
        <f t="shared" ref="J2179:J2242" si="137">G2179-C2179</f>
        <v>4591780</v>
      </c>
      <c r="K2179">
        <f t="shared" ref="K2179:K2242" si="138">IF(I2179="short Term",15%,IF(I2179="Long Term",IF(J2179&gt;100000,10%,0),0))</f>
        <v>0.15</v>
      </c>
      <c r="L2179">
        <f t="shared" ref="L2179:L2242" si="139">J2179*K2179</f>
        <v>688767</v>
      </c>
    </row>
    <row r="2180" spans="1:12" x14ac:dyDescent="0.25">
      <c r="A2180">
        <v>3179</v>
      </c>
      <c r="B2180" t="s">
        <v>2460</v>
      </c>
      <c r="C2180">
        <v>449250</v>
      </c>
      <c r="D2180">
        <v>8.84</v>
      </c>
      <c r="E2180" s="2">
        <v>44798.261655092603</v>
      </c>
      <c r="F2180" t="s">
        <v>12888</v>
      </c>
      <c r="G2180">
        <v>2712073</v>
      </c>
      <c r="H2180" s="6">
        <v>45015.665729108798</v>
      </c>
      <c r="I2180" t="str">
        <f t="shared" si="136"/>
        <v>Short Term</v>
      </c>
      <c r="J2180">
        <f t="shared" si="137"/>
        <v>2262823</v>
      </c>
      <c r="K2180">
        <f t="shared" si="138"/>
        <v>0.15</v>
      </c>
      <c r="L2180">
        <f t="shared" si="139"/>
        <v>339423.45</v>
      </c>
    </row>
    <row r="2181" spans="1:12" x14ac:dyDescent="0.25">
      <c r="A2181">
        <v>3180</v>
      </c>
      <c r="B2181" t="s">
        <v>145</v>
      </c>
      <c r="C2181">
        <v>587427</v>
      </c>
      <c r="D2181">
        <v>8.23</v>
      </c>
      <c r="E2181" s="2">
        <v>44280.116099537037</v>
      </c>
      <c r="F2181" t="s">
        <v>12884</v>
      </c>
      <c r="G2181">
        <v>818920</v>
      </c>
      <c r="H2181" s="6">
        <v>45015.665729108798</v>
      </c>
      <c r="I2181" t="str">
        <f t="shared" si="136"/>
        <v>Long Term</v>
      </c>
      <c r="J2181">
        <f t="shared" si="137"/>
        <v>231493</v>
      </c>
      <c r="K2181">
        <f t="shared" si="138"/>
        <v>0.1</v>
      </c>
      <c r="L2181">
        <f t="shared" si="139"/>
        <v>23149.300000000003</v>
      </c>
    </row>
    <row r="2182" spans="1:12" x14ac:dyDescent="0.25">
      <c r="A2182">
        <v>3181</v>
      </c>
      <c r="B2182" t="s">
        <v>141</v>
      </c>
      <c r="C2182">
        <v>702593</v>
      </c>
      <c r="D2182">
        <v>7.64</v>
      </c>
      <c r="E2182" s="2">
        <v>43559.103761574072</v>
      </c>
      <c r="F2182" t="s">
        <v>12884</v>
      </c>
      <c r="G2182">
        <v>5169372</v>
      </c>
      <c r="H2182" s="6">
        <v>45015.665729108798</v>
      </c>
      <c r="I2182" t="str">
        <f t="shared" si="136"/>
        <v>Long Term</v>
      </c>
      <c r="J2182">
        <f t="shared" si="137"/>
        <v>4466779</v>
      </c>
      <c r="K2182">
        <f t="shared" si="138"/>
        <v>0.1</v>
      </c>
      <c r="L2182">
        <f t="shared" si="139"/>
        <v>446677.9</v>
      </c>
    </row>
    <row r="2183" spans="1:12" x14ac:dyDescent="0.25">
      <c r="A2183">
        <v>3182</v>
      </c>
      <c r="B2183" t="s">
        <v>1237</v>
      </c>
      <c r="C2183">
        <v>909541</v>
      </c>
      <c r="D2183">
        <v>5.85</v>
      </c>
      <c r="E2183" s="2">
        <v>44040.626493055563</v>
      </c>
      <c r="F2183" t="s">
        <v>12888</v>
      </c>
      <c r="G2183">
        <v>9561356</v>
      </c>
      <c r="H2183" s="6">
        <v>45015.665729108798</v>
      </c>
      <c r="I2183" t="str">
        <f t="shared" si="136"/>
        <v>Long Term</v>
      </c>
      <c r="J2183">
        <f t="shared" si="137"/>
        <v>8651815</v>
      </c>
      <c r="K2183">
        <f t="shared" si="138"/>
        <v>0.1</v>
      </c>
      <c r="L2183">
        <f t="shared" si="139"/>
        <v>865181.5</v>
      </c>
    </row>
    <row r="2184" spans="1:12" x14ac:dyDescent="0.25">
      <c r="A2184">
        <v>3183</v>
      </c>
      <c r="B2184" t="s">
        <v>1838</v>
      </c>
      <c r="C2184">
        <v>307439</v>
      </c>
      <c r="D2184">
        <v>5.36</v>
      </c>
      <c r="E2184" s="2">
        <v>43786.611307870371</v>
      </c>
      <c r="F2184" t="s">
        <v>12887</v>
      </c>
      <c r="G2184">
        <v>3278640</v>
      </c>
      <c r="H2184" s="6">
        <v>45015.665729108798</v>
      </c>
      <c r="I2184" t="str">
        <f t="shared" si="136"/>
        <v>Long Term</v>
      </c>
      <c r="J2184">
        <f t="shared" si="137"/>
        <v>2971201</v>
      </c>
      <c r="K2184">
        <f t="shared" si="138"/>
        <v>0.1</v>
      </c>
      <c r="L2184">
        <f t="shared" si="139"/>
        <v>297120.10000000003</v>
      </c>
    </row>
    <row r="2185" spans="1:12" x14ac:dyDescent="0.25">
      <c r="A2185">
        <v>3184</v>
      </c>
      <c r="B2185" t="s">
        <v>1830</v>
      </c>
      <c r="C2185">
        <v>731114</v>
      </c>
      <c r="D2185">
        <v>7.4</v>
      </c>
      <c r="E2185" s="2">
        <v>43795.387129629627</v>
      </c>
      <c r="F2185" t="s">
        <v>12887</v>
      </c>
      <c r="G2185">
        <v>8879678</v>
      </c>
      <c r="H2185" s="6">
        <v>45015.665729108798</v>
      </c>
      <c r="I2185" t="str">
        <f t="shared" si="136"/>
        <v>Long Term</v>
      </c>
      <c r="J2185">
        <f t="shared" si="137"/>
        <v>8148564</v>
      </c>
      <c r="K2185">
        <f t="shared" si="138"/>
        <v>0.1</v>
      </c>
      <c r="L2185">
        <f t="shared" si="139"/>
        <v>814856.4</v>
      </c>
    </row>
    <row r="2186" spans="1:12" x14ac:dyDescent="0.25">
      <c r="A2186">
        <v>3185</v>
      </c>
      <c r="B2186" t="s">
        <v>1078</v>
      </c>
      <c r="C2186">
        <v>901246</v>
      </c>
      <c r="D2186">
        <v>5.49</v>
      </c>
      <c r="E2186" s="2">
        <v>43701.879918981482</v>
      </c>
      <c r="F2186" t="s">
        <v>12886</v>
      </c>
      <c r="G2186">
        <v>901287</v>
      </c>
      <c r="H2186" s="6">
        <v>45015.665729108798</v>
      </c>
      <c r="I2186" t="str">
        <f t="shared" si="136"/>
        <v>Long Term</v>
      </c>
      <c r="J2186">
        <f t="shared" si="137"/>
        <v>41</v>
      </c>
      <c r="K2186">
        <f t="shared" si="138"/>
        <v>0</v>
      </c>
      <c r="L2186">
        <f t="shared" si="139"/>
        <v>0</v>
      </c>
    </row>
    <row r="2187" spans="1:12" x14ac:dyDescent="0.25">
      <c r="A2187">
        <v>3186</v>
      </c>
      <c r="B2187" t="s">
        <v>2916</v>
      </c>
      <c r="C2187">
        <v>786574</v>
      </c>
      <c r="D2187">
        <v>5.76</v>
      </c>
      <c r="E2187" s="2">
        <v>44838.475335648152</v>
      </c>
      <c r="F2187" t="s">
        <v>12885</v>
      </c>
      <c r="G2187">
        <v>2125627</v>
      </c>
      <c r="H2187" s="6">
        <v>45015.665729108798</v>
      </c>
      <c r="I2187" t="str">
        <f t="shared" si="136"/>
        <v>Short Term</v>
      </c>
      <c r="J2187">
        <f t="shared" si="137"/>
        <v>1339053</v>
      </c>
      <c r="K2187">
        <f t="shared" si="138"/>
        <v>0.15</v>
      </c>
      <c r="L2187">
        <f t="shared" si="139"/>
        <v>200857.94999999998</v>
      </c>
    </row>
    <row r="2188" spans="1:12" x14ac:dyDescent="0.25">
      <c r="A2188">
        <v>3187</v>
      </c>
      <c r="B2188" t="s">
        <v>403</v>
      </c>
      <c r="C2188">
        <v>367723</v>
      </c>
      <c r="D2188">
        <v>8.31</v>
      </c>
      <c r="E2188" s="2">
        <v>44916.384872685187</v>
      </c>
      <c r="F2188" t="s">
        <v>12886</v>
      </c>
      <c r="G2188">
        <v>1978425</v>
      </c>
      <c r="H2188" s="6">
        <v>45015.665729108798</v>
      </c>
      <c r="I2188" t="str">
        <f t="shared" si="136"/>
        <v>Short Term</v>
      </c>
      <c r="J2188">
        <f t="shared" si="137"/>
        <v>1610702</v>
      </c>
      <c r="K2188">
        <f t="shared" si="138"/>
        <v>0.15</v>
      </c>
      <c r="L2188">
        <f t="shared" si="139"/>
        <v>241605.3</v>
      </c>
    </row>
    <row r="2189" spans="1:12" x14ac:dyDescent="0.25">
      <c r="A2189">
        <v>3188</v>
      </c>
      <c r="B2189" t="s">
        <v>728</v>
      </c>
      <c r="C2189">
        <v>707346</v>
      </c>
      <c r="D2189">
        <v>6.63</v>
      </c>
      <c r="E2189" s="2">
        <v>43702.312592592592</v>
      </c>
      <c r="F2189" t="s">
        <v>12885</v>
      </c>
      <c r="G2189">
        <v>971597</v>
      </c>
      <c r="H2189" s="6">
        <v>45015.665729108798</v>
      </c>
      <c r="I2189" t="str">
        <f t="shared" si="136"/>
        <v>Long Term</v>
      </c>
      <c r="J2189">
        <f t="shared" si="137"/>
        <v>264251</v>
      </c>
      <c r="K2189">
        <f t="shared" si="138"/>
        <v>0.1</v>
      </c>
      <c r="L2189">
        <f t="shared" si="139"/>
        <v>26425.100000000002</v>
      </c>
    </row>
    <row r="2190" spans="1:12" x14ac:dyDescent="0.25">
      <c r="A2190">
        <v>3189</v>
      </c>
      <c r="B2190" t="s">
        <v>321</v>
      </c>
      <c r="C2190">
        <v>286365</v>
      </c>
      <c r="D2190">
        <v>8.41</v>
      </c>
      <c r="E2190" s="2">
        <v>44078.013252314813</v>
      </c>
      <c r="F2190" t="s">
        <v>12884</v>
      </c>
      <c r="G2190">
        <v>1283824</v>
      </c>
      <c r="H2190" s="6">
        <v>45015.665729108798</v>
      </c>
      <c r="I2190" t="str">
        <f t="shared" si="136"/>
        <v>Long Term</v>
      </c>
      <c r="J2190">
        <f t="shared" si="137"/>
        <v>997459</v>
      </c>
      <c r="K2190">
        <f t="shared" si="138"/>
        <v>0.1</v>
      </c>
      <c r="L2190">
        <f t="shared" si="139"/>
        <v>99745.900000000009</v>
      </c>
    </row>
    <row r="2191" spans="1:12" x14ac:dyDescent="0.25">
      <c r="A2191">
        <v>3190</v>
      </c>
      <c r="B2191" t="s">
        <v>907</v>
      </c>
      <c r="C2191">
        <v>97739</v>
      </c>
      <c r="D2191">
        <v>7.91</v>
      </c>
      <c r="E2191" s="2">
        <v>44770.758194444446</v>
      </c>
      <c r="F2191" t="s">
        <v>12887</v>
      </c>
      <c r="G2191">
        <v>3516459</v>
      </c>
      <c r="H2191" s="6">
        <v>45015.665729108798</v>
      </c>
      <c r="I2191" t="str">
        <f t="shared" si="136"/>
        <v>Short Term</v>
      </c>
      <c r="J2191">
        <f t="shared" si="137"/>
        <v>3418720</v>
      </c>
      <c r="K2191">
        <f t="shared" si="138"/>
        <v>0.15</v>
      </c>
      <c r="L2191">
        <f t="shared" si="139"/>
        <v>512808</v>
      </c>
    </row>
    <row r="2192" spans="1:12" x14ac:dyDescent="0.25">
      <c r="A2192">
        <v>3191</v>
      </c>
      <c r="B2192" t="s">
        <v>1356</v>
      </c>
      <c r="C2192">
        <v>867561</v>
      </c>
      <c r="D2192">
        <v>5.57</v>
      </c>
      <c r="E2192" s="2">
        <v>43698.158101851863</v>
      </c>
      <c r="F2192" t="s">
        <v>12887</v>
      </c>
      <c r="G2192">
        <v>867575</v>
      </c>
      <c r="H2192" s="6">
        <v>45015.665729108798</v>
      </c>
      <c r="I2192" t="str">
        <f t="shared" si="136"/>
        <v>Long Term</v>
      </c>
      <c r="J2192">
        <f t="shared" si="137"/>
        <v>14</v>
      </c>
      <c r="K2192">
        <f t="shared" si="138"/>
        <v>0</v>
      </c>
      <c r="L2192">
        <f t="shared" si="139"/>
        <v>0</v>
      </c>
    </row>
    <row r="2193" spans="1:12" x14ac:dyDescent="0.25">
      <c r="A2193">
        <v>3192</v>
      </c>
      <c r="B2193" t="s">
        <v>1164</v>
      </c>
      <c r="C2193">
        <v>406807</v>
      </c>
      <c r="D2193">
        <v>7.16</v>
      </c>
      <c r="E2193" s="2">
        <v>43591.955150462964</v>
      </c>
      <c r="F2193" t="s">
        <v>12888</v>
      </c>
      <c r="G2193">
        <v>1105280</v>
      </c>
      <c r="H2193" s="6">
        <v>45015.665729108798</v>
      </c>
      <c r="I2193" t="str">
        <f t="shared" si="136"/>
        <v>Long Term</v>
      </c>
      <c r="J2193">
        <f t="shared" si="137"/>
        <v>698473</v>
      </c>
      <c r="K2193">
        <f t="shared" si="138"/>
        <v>0.1</v>
      </c>
      <c r="L2193">
        <f t="shared" si="139"/>
        <v>69847.3</v>
      </c>
    </row>
    <row r="2194" spans="1:12" x14ac:dyDescent="0.25">
      <c r="A2194">
        <v>3193</v>
      </c>
      <c r="B2194" t="s">
        <v>918</v>
      </c>
      <c r="C2194">
        <v>202210</v>
      </c>
      <c r="D2194">
        <v>7.71</v>
      </c>
      <c r="E2194" s="2">
        <v>43534.963912037027</v>
      </c>
      <c r="F2194" t="s">
        <v>12884</v>
      </c>
      <c r="G2194">
        <v>1381456</v>
      </c>
      <c r="H2194" s="6">
        <v>45015.665729108798</v>
      </c>
      <c r="I2194" t="str">
        <f t="shared" si="136"/>
        <v>Long Term</v>
      </c>
      <c r="J2194">
        <f t="shared" si="137"/>
        <v>1179246</v>
      </c>
      <c r="K2194">
        <f t="shared" si="138"/>
        <v>0.1</v>
      </c>
      <c r="L2194">
        <f t="shared" si="139"/>
        <v>117924.6</v>
      </c>
    </row>
    <row r="2195" spans="1:12" x14ac:dyDescent="0.25">
      <c r="A2195">
        <v>3194</v>
      </c>
      <c r="B2195" t="s">
        <v>802</v>
      </c>
      <c r="C2195">
        <v>957736</v>
      </c>
      <c r="D2195">
        <v>8.74</v>
      </c>
      <c r="E2195" s="2">
        <v>43823.580231481479</v>
      </c>
      <c r="F2195" t="s">
        <v>12884</v>
      </c>
      <c r="G2195">
        <v>8405779</v>
      </c>
      <c r="H2195" s="6">
        <v>45015.665729108798</v>
      </c>
      <c r="I2195" t="str">
        <f t="shared" si="136"/>
        <v>Long Term</v>
      </c>
      <c r="J2195">
        <f t="shared" si="137"/>
        <v>7448043</v>
      </c>
      <c r="K2195">
        <f t="shared" si="138"/>
        <v>0.1</v>
      </c>
      <c r="L2195">
        <f t="shared" si="139"/>
        <v>744804.3</v>
      </c>
    </row>
    <row r="2196" spans="1:12" x14ac:dyDescent="0.25">
      <c r="A2196">
        <v>3195</v>
      </c>
      <c r="B2196" t="s">
        <v>439</v>
      </c>
      <c r="C2196">
        <v>738561</v>
      </c>
      <c r="D2196">
        <v>7.65</v>
      </c>
      <c r="E2196" s="2">
        <v>43899.826770833337</v>
      </c>
      <c r="F2196" t="s">
        <v>12883</v>
      </c>
      <c r="G2196">
        <v>7117348</v>
      </c>
      <c r="H2196" s="6">
        <v>45015.665729108798</v>
      </c>
      <c r="I2196" t="str">
        <f t="shared" si="136"/>
        <v>Long Term</v>
      </c>
      <c r="J2196">
        <f t="shared" si="137"/>
        <v>6378787</v>
      </c>
      <c r="K2196">
        <f t="shared" si="138"/>
        <v>0.1</v>
      </c>
      <c r="L2196">
        <f t="shared" si="139"/>
        <v>637878.70000000007</v>
      </c>
    </row>
    <row r="2197" spans="1:12" x14ac:dyDescent="0.25">
      <c r="A2197">
        <v>3196</v>
      </c>
      <c r="B2197" t="s">
        <v>2672</v>
      </c>
      <c r="C2197">
        <v>471129</v>
      </c>
      <c r="D2197">
        <v>7.38</v>
      </c>
      <c r="E2197" s="2">
        <v>43983.613842592589</v>
      </c>
      <c r="F2197" t="s">
        <v>12886</v>
      </c>
      <c r="G2197">
        <v>9104787</v>
      </c>
      <c r="H2197" s="6">
        <v>45015.665729108798</v>
      </c>
      <c r="I2197" t="str">
        <f t="shared" si="136"/>
        <v>Long Term</v>
      </c>
      <c r="J2197">
        <f t="shared" si="137"/>
        <v>8633658</v>
      </c>
      <c r="K2197">
        <f t="shared" si="138"/>
        <v>0.1</v>
      </c>
      <c r="L2197">
        <f t="shared" si="139"/>
        <v>863365.8</v>
      </c>
    </row>
    <row r="2198" spans="1:12" x14ac:dyDescent="0.25">
      <c r="A2198">
        <v>3197</v>
      </c>
      <c r="B2198" t="s">
        <v>410</v>
      </c>
      <c r="C2198">
        <v>126705</v>
      </c>
      <c r="D2198">
        <v>8.5299999999999994</v>
      </c>
      <c r="E2198" s="2">
        <v>44346.328460648147</v>
      </c>
      <c r="F2198" t="s">
        <v>12886</v>
      </c>
      <c r="G2198">
        <v>7780056</v>
      </c>
      <c r="H2198" s="6">
        <v>45015.665729108798</v>
      </c>
      <c r="I2198" t="str">
        <f t="shared" si="136"/>
        <v>Long Term</v>
      </c>
      <c r="J2198">
        <f t="shared" si="137"/>
        <v>7653351</v>
      </c>
      <c r="K2198">
        <f t="shared" si="138"/>
        <v>0.1</v>
      </c>
      <c r="L2198">
        <f t="shared" si="139"/>
        <v>765335.10000000009</v>
      </c>
    </row>
    <row r="2199" spans="1:12" x14ac:dyDescent="0.25">
      <c r="A2199">
        <v>3198</v>
      </c>
      <c r="B2199" t="s">
        <v>2186</v>
      </c>
      <c r="C2199">
        <v>749775</v>
      </c>
      <c r="D2199">
        <v>5</v>
      </c>
      <c r="E2199" s="2">
        <v>43594.104687500003</v>
      </c>
      <c r="F2199" t="s">
        <v>12885</v>
      </c>
      <c r="G2199">
        <v>2858542</v>
      </c>
      <c r="H2199" s="6">
        <v>45015.665729108798</v>
      </c>
      <c r="I2199" t="str">
        <f t="shared" si="136"/>
        <v>Long Term</v>
      </c>
      <c r="J2199">
        <f t="shared" si="137"/>
        <v>2108767</v>
      </c>
      <c r="K2199">
        <f t="shared" si="138"/>
        <v>0.1</v>
      </c>
      <c r="L2199">
        <f t="shared" si="139"/>
        <v>210876.7</v>
      </c>
    </row>
    <row r="2200" spans="1:12" x14ac:dyDescent="0.25">
      <c r="A2200">
        <v>3199</v>
      </c>
      <c r="B2200" t="s">
        <v>892</v>
      </c>
      <c r="C2200">
        <v>759874</v>
      </c>
      <c r="D2200">
        <v>8.82</v>
      </c>
      <c r="E2200" s="2">
        <v>44303.433067129627</v>
      </c>
      <c r="F2200" t="s">
        <v>12884</v>
      </c>
      <c r="G2200">
        <v>2265107</v>
      </c>
      <c r="H2200" s="6">
        <v>45015.665729108798</v>
      </c>
      <c r="I2200" t="str">
        <f t="shared" si="136"/>
        <v>Long Term</v>
      </c>
      <c r="J2200">
        <f t="shared" si="137"/>
        <v>1505233</v>
      </c>
      <c r="K2200">
        <f t="shared" si="138"/>
        <v>0.1</v>
      </c>
      <c r="L2200">
        <f t="shared" si="139"/>
        <v>150523.30000000002</v>
      </c>
    </row>
    <row r="2201" spans="1:12" x14ac:dyDescent="0.25">
      <c r="A2201">
        <v>3200</v>
      </c>
      <c r="B2201" t="s">
        <v>534</v>
      </c>
      <c r="C2201">
        <v>576906</v>
      </c>
      <c r="D2201">
        <v>7.93</v>
      </c>
      <c r="E2201" s="2">
        <v>44225.494212962964</v>
      </c>
      <c r="F2201" t="s">
        <v>12885</v>
      </c>
      <c r="G2201">
        <v>2129701</v>
      </c>
      <c r="H2201" s="6">
        <v>45015.665729108798</v>
      </c>
      <c r="I2201" t="str">
        <f t="shared" si="136"/>
        <v>Long Term</v>
      </c>
      <c r="J2201">
        <f t="shared" si="137"/>
        <v>1552795</v>
      </c>
      <c r="K2201">
        <f t="shared" si="138"/>
        <v>0.1</v>
      </c>
      <c r="L2201">
        <f t="shared" si="139"/>
        <v>155279.5</v>
      </c>
    </row>
    <row r="2202" spans="1:12" x14ac:dyDescent="0.25">
      <c r="A2202">
        <v>3201</v>
      </c>
      <c r="B2202" t="s">
        <v>2023</v>
      </c>
      <c r="C2202">
        <v>174055</v>
      </c>
      <c r="D2202">
        <v>6.42</v>
      </c>
      <c r="E2202" s="2">
        <v>44294.500474537039</v>
      </c>
      <c r="F2202" t="s">
        <v>12886</v>
      </c>
      <c r="G2202">
        <v>6698005</v>
      </c>
      <c r="H2202" s="6">
        <v>45015.665729108798</v>
      </c>
      <c r="I2202" t="str">
        <f t="shared" si="136"/>
        <v>Long Term</v>
      </c>
      <c r="J2202">
        <f t="shared" si="137"/>
        <v>6523950</v>
      </c>
      <c r="K2202">
        <f t="shared" si="138"/>
        <v>0.1</v>
      </c>
      <c r="L2202">
        <f t="shared" si="139"/>
        <v>652395</v>
      </c>
    </row>
    <row r="2203" spans="1:12" x14ac:dyDescent="0.25">
      <c r="A2203">
        <v>3202</v>
      </c>
      <c r="B2203" t="s">
        <v>1258</v>
      </c>
      <c r="C2203">
        <v>342804</v>
      </c>
      <c r="D2203">
        <v>6.39</v>
      </c>
      <c r="E2203" s="2">
        <v>44581.053310185183</v>
      </c>
      <c r="F2203" t="s">
        <v>12888</v>
      </c>
      <c r="G2203">
        <v>6695623</v>
      </c>
      <c r="H2203" s="6">
        <v>45015.665729108798</v>
      </c>
      <c r="I2203" t="str">
        <f t="shared" si="136"/>
        <v>Long Term</v>
      </c>
      <c r="J2203">
        <f t="shared" si="137"/>
        <v>6352819</v>
      </c>
      <c r="K2203">
        <f t="shared" si="138"/>
        <v>0.1</v>
      </c>
      <c r="L2203">
        <f t="shared" si="139"/>
        <v>635281.9</v>
      </c>
    </row>
    <row r="2204" spans="1:12" x14ac:dyDescent="0.25">
      <c r="A2204">
        <v>3203</v>
      </c>
      <c r="B2204" t="s">
        <v>1920</v>
      </c>
      <c r="C2204">
        <v>920208</v>
      </c>
      <c r="D2204">
        <v>5.35</v>
      </c>
      <c r="E2204" s="2">
        <v>43916.047256944446</v>
      </c>
      <c r="F2204" t="s">
        <v>12887</v>
      </c>
      <c r="G2204">
        <v>6667420</v>
      </c>
      <c r="H2204" s="6">
        <v>45015.665729108798</v>
      </c>
      <c r="I2204" t="str">
        <f t="shared" si="136"/>
        <v>Long Term</v>
      </c>
      <c r="J2204">
        <f t="shared" si="137"/>
        <v>5747212</v>
      </c>
      <c r="K2204">
        <f t="shared" si="138"/>
        <v>0.1</v>
      </c>
      <c r="L2204">
        <f t="shared" si="139"/>
        <v>574721.20000000007</v>
      </c>
    </row>
    <row r="2205" spans="1:12" x14ac:dyDescent="0.25">
      <c r="A2205">
        <v>3204</v>
      </c>
      <c r="B2205" t="s">
        <v>178</v>
      </c>
      <c r="C2205">
        <v>154999</v>
      </c>
      <c r="D2205">
        <v>5.99</v>
      </c>
      <c r="E2205" s="2">
        <v>43534.168969907398</v>
      </c>
      <c r="F2205" t="s">
        <v>12885</v>
      </c>
      <c r="G2205">
        <v>8004681</v>
      </c>
      <c r="H2205" s="6">
        <v>45015.665729108798</v>
      </c>
      <c r="I2205" t="str">
        <f t="shared" si="136"/>
        <v>Long Term</v>
      </c>
      <c r="J2205">
        <f t="shared" si="137"/>
        <v>7849682</v>
      </c>
      <c r="K2205">
        <f t="shared" si="138"/>
        <v>0.1</v>
      </c>
      <c r="L2205">
        <f t="shared" si="139"/>
        <v>784968.20000000007</v>
      </c>
    </row>
    <row r="2206" spans="1:12" x14ac:dyDescent="0.25">
      <c r="A2206">
        <v>3205</v>
      </c>
      <c r="B2206" t="s">
        <v>164</v>
      </c>
      <c r="C2206">
        <v>531530</v>
      </c>
      <c r="D2206">
        <v>8.43</v>
      </c>
      <c r="E2206" s="2">
        <v>44328.701909722222</v>
      </c>
      <c r="F2206" t="s">
        <v>12886</v>
      </c>
      <c r="G2206">
        <v>8368600</v>
      </c>
      <c r="H2206" s="6">
        <v>45015.665729108798</v>
      </c>
      <c r="I2206" t="str">
        <f t="shared" si="136"/>
        <v>Long Term</v>
      </c>
      <c r="J2206">
        <f t="shared" si="137"/>
        <v>7837070</v>
      </c>
      <c r="K2206">
        <f t="shared" si="138"/>
        <v>0.1</v>
      </c>
      <c r="L2206">
        <f t="shared" si="139"/>
        <v>783707</v>
      </c>
    </row>
    <row r="2207" spans="1:12" x14ac:dyDescent="0.25">
      <c r="A2207">
        <v>3206</v>
      </c>
      <c r="B2207" t="s">
        <v>82</v>
      </c>
      <c r="C2207">
        <v>795156</v>
      </c>
      <c r="D2207">
        <v>8.82</v>
      </c>
      <c r="E2207" s="2">
        <v>44827.905243055553</v>
      </c>
      <c r="F2207" t="s">
        <v>12883</v>
      </c>
      <c r="G2207">
        <v>8481461</v>
      </c>
      <c r="H2207" s="6">
        <v>45015.665729108798</v>
      </c>
      <c r="I2207" t="str">
        <f t="shared" si="136"/>
        <v>Short Term</v>
      </c>
      <c r="J2207">
        <f t="shared" si="137"/>
        <v>7686305</v>
      </c>
      <c r="K2207">
        <f t="shared" si="138"/>
        <v>0.15</v>
      </c>
      <c r="L2207">
        <f t="shared" si="139"/>
        <v>1152945.75</v>
      </c>
    </row>
    <row r="2208" spans="1:12" x14ac:dyDescent="0.25">
      <c r="A2208">
        <v>3207</v>
      </c>
      <c r="B2208" t="s">
        <v>1082</v>
      </c>
      <c r="C2208">
        <v>747118</v>
      </c>
      <c r="D2208">
        <v>8.93</v>
      </c>
      <c r="E2208" s="2">
        <v>43519.006701388891</v>
      </c>
      <c r="F2208" t="s">
        <v>12886</v>
      </c>
      <c r="G2208">
        <v>9072820</v>
      </c>
      <c r="H2208" s="6">
        <v>45015.665729108798</v>
      </c>
      <c r="I2208" t="str">
        <f t="shared" si="136"/>
        <v>Long Term</v>
      </c>
      <c r="J2208">
        <f t="shared" si="137"/>
        <v>8325702</v>
      </c>
      <c r="K2208">
        <f t="shared" si="138"/>
        <v>0.1</v>
      </c>
      <c r="L2208">
        <f t="shared" si="139"/>
        <v>832570.20000000007</v>
      </c>
    </row>
    <row r="2209" spans="1:12" x14ac:dyDescent="0.25">
      <c r="A2209">
        <v>3208</v>
      </c>
      <c r="B2209" t="s">
        <v>482</v>
      </c>
      <c r="C2209">
        <v>247103</v>
      </c>
      <c r="D2209">
        <v>7.25</v>
      </c>
      <c r="E2209" s="2">
        <v>44963.314108796287</v>
      </c>
      <c r="F2209" t="s">
        <v>12883</v>
      </c>
      <c r="G2209">
        <v>7264612</v>
      </c>
      <c r="H2209" s="6">
        <v>45015.665729108798</v>
      </c>
      <c r="I2209" t="str">
        <f t="shared" si="136"/>
        <v>Short Term</v>
      </c>
      <c r="J2209">
        <f t="shared" si="137"/>
        <v>7017509</v>
      </c>
      <c r="K2209">
        <f t="shared" si="138"/>
        <v>0.15</v>
      </c>
      <c r="L2209">
        <f t="shared" si="139"/>
        <v>1052626.3499999999</v>
      </c>
    </row>
    <row r="2210" spans="1:12" x14ac:dyDescent="0.25">
      <c r="A2210">
        <v>3209</v>
      </c>
      <c r="B2210" t="s">
        <v>1179</v>
      </c>
      <c r="C2210">
        <v>111931</v>
      </c>
      <c r="D2210">
        <v>5.63</v>
      </c>
      <c r="E2210" s="2">
        <v>44739.667905092603</v>
      </c>
      <c r="F2210" t="s">
        <v>12883</v>
      </c>
      <c r="G2210">
        <v>8615334</v>
      </c>
      <c r="H2210" s="6">
        <v>45015.665729108798</v>
      </c>
      <c r="I2210" t="str">
        <f t="shared" si="136"/>
        <v>Short Term</v>
      </c>
      <c r="J2210">
        <f t="shared" si="137"/>
        <v>8503403</v>
      </c>
      <c r="K2210">
        <f t="shared" si="138"/>
        <v>0.15</v>
      </c>
      <c r="L2210">
        <f t="shared" si="139"/>
        <v>1275510.45</v>
      </c>
    </row>
    <row r="2211" spans="1:12" x14ac:dyDescent="0.25">
      <c r="A2211">
        <v>3210</v>
      </c>
      <c r="B2211" t="s">
        <v>362</v>
      </c>
      <c r="C2211">
        <v>718568</v>
      </c>
      <c r="D2211">
        <v>6.1</v>
      </c>
      <c r="E2211" s="2">
        <v>44205.931481481479</v>
      </c>
      <c r="F2211" t="s">
        <v>12886</v>
      </c>
      <c r="G2211">
        <v>5754507</v>
      </c>
      <c r="H2211" s="6">
        <v>45015.665729108798</v>
      </c>
      <c r="I2211" t="str">
        <f t="shared" si="136"/>
        <v>Long Term</v>
      </c>
      <c r="J2211">
        <f t="shared" si="137"/>
        <v>5035939</v>
      </c>
      <c r="K2211">
        <f t="shared" si="138"/>
        <v>0.1</v>
      </c>
      <c r="L2211">
        <f t="shared" si="139"/>
        <v>503593.9</v>
      </c>
    </row>
    <row r="2212" spans="1:12" x14ac:dyDescent="0.25">
      <c r="A2212">
        <v>3211</v>
      </c>
      <c r="B2212" t="s">
        <v>2898</v>
      </c>
      <c r="C2212">
        <v>985286</v>
      </c>
      <c r="D2212">
        <v>6.63</v>
      </c>
      <c r="E2212" s="2">
        <v>43949.732314814813</v>
      </c>
      <c r="F2212" t="s">
        <v>12887</v>
      </c>
      <c r="G2212">
        <v>4859382</v>
      </c>
      <c r="H2212" s="6">
        <v>45015.665729108798</v>
      </c>
      <c r="I2212" t="str">
        <f t="shared" si="136"/>
        <v>Long Term</v>
      </c>
      <c r="J2212">
        <f t="shared" si="137"/>
        <v>3874096</v>
      </c>
      <c r="K2212">
        <f t="shared" si="138"/>
        <v>0.1</v>
      </c>
      <c r="L2212">
        <f t="shared" si="139"/>
        <v>387409.60000000003</v>
      </c>
    </row>
    <row r="2213" spans="1:12" x14ac:dyDescent="0.25">
      <c r="A2213">
        <v>3212</v>
      </c>
      <c r="B2213" t="s">
        <v>972</v>
      </c>
      <c r="C2213">
        <v>618387</v>
      </c>
      <c r="D2213">
        <v>6.15</v>
      </c>
      <c r="E2213" s="2">
        <v>43671.105162037027</v>
      </c>
      <c r="F2213" t="s">
        <v>12885</v>
      </c>
      <c r="G2213">
        <v>5773589</v>
      </c>
      <c r="H2213" s="6">
        <v>45015.665729108798</v>
      </c>
      <c r="I2213" t="str">
        <f t="shared" si="136"/>
        <v>Long Term</v>
      </c>
      <c r="J2213">
        <f t="shared" si="137"/>
        <v>5155202</v>
      </c>
      <c r="K2213">
        <f t="shared" si="138"/>
        <v>0.1</v>
      </c>
      <c r="L2213">
        <f t="shared" si="139"/>
        <v>515520.2</v>
      </c>
    </row>
    <row r="2214" spans="1:12" x14ac:dyDescent="0.25">
      <c r="A2214">
        <v>3213</v>
      </c>
      <c r="B2214" t="s">
        <v>874</v>
      </c>
      <c r="C2214">
        <v>278059</v>
      </c>
      <c r="D2214">
        <v>8.7200000000000006</v>
      </c>
      <c r="E2214" s="2">
        <v>44393.972372685188</v>
      </c>
      <c r="F2214" t="s">
        <v>12885</v>
      </c>
      <c r="G2214">
        <v>9188229</v>
      </c>
      <c r="H2214" s="6">
        <v>45015.665729108798</v>
      </c>
      <c r="I2214" t="str">
        <f t="shared" si="136"/>
        <v>Long Term</v>
      </c>
      <c r="J2214">
        <f t="shared" si="137"/>
        <v>8910170</v>
      </c>
      <c r="K2214">
        <f t="shared" si="138"/>
        <v>0.1</v>
      </c>
      <c r="L2214">
        <f t="shared" si="139"/>
        <v>891017</v>
      </c>
    </row>
    <row r="2215" spans="1:12" x14ac:dyDescent="0.25">
      <c r="A2215">
        <v>3214</v>
      </c>
      <c r="B2215" t="s">
        <v>911</v>
      </c>
      <c r="C2215">
        <v>980339</v>
      </c>
      <c r="D2215">
        <v>5.0999999999999996</v>
      </c>
      <c r="E2215" s="2">
        <v>44197.99</v>
      </c>
      <c r="F2215" t="s">
        <v>12886</v>
      </c>
      <c r="G2215">
        <v>8802571</v>
      </c>
      <c r="H2215" s="6">
        <v>45015.665729108798</v>
      </c>
      <c r="I2215" t="str">
        <f t="shared" si="136"/>
        <v>Long Term</v>
      </c>
      <c r="J2215">
        <f t="shared" si="137"/>
        <v>7822232</v>
      </c>
      <c r="K2215">
        <f t="shared" si="138"/>
        <v>0.1</v>
      </c>
      <c r="L2215">
        <f t="shared" si="139"/>
        <v>782223.20000000007</v>
      </c>
    </row>
    <row r="2216" spans="1:12" x14ac:dyDescent="0.25">
      <c r="A2216">
        <v>3215</v>
      </c>
      <c r="B2216" t="s">
        <v>289</v>
      </c>
      <c r="C2216">
        <v>600180</v>
      </c>
      <c r="D2216">
        <v>6.72</v>
      </c>
      <c r="E2216" s="2">
        <v>43623.592476851853</v>
      </c>
      <c r="F2216" t="s">
        <v>12883</v>
      </c>
      <c r="G2216">
        <v>6896707</v>
      </c>
      <c r="H2216" s="6">
        <v>45015.665729108798</v>
      </c>
      <c r="I2216" t="str">
        <f t="shared" si="136"/>
        <v>Long Term</v>
      </c>
      <c r="J2216">
        <f t="shared" si="137"/>
        <v>6296527</v>
      </c>
      <c r="K2216">
        <f t="shared" si="138"/>
        <v>0.1</v>
      </c>
      <c r="L2216">
        <f t="shared" si="139"/>
        <v>629652.70000000007</v>
      </c>
    </row>
    <row r="2217" spans="1:12" x14ac:dyDescent="0.25">
      <c r="A2217">
        <v>3216</v>
      </c>
      <c r="B2217" t="s">
        <v>664</v>
      </c>
      <c r="C2217">
        <v>660022</v>
      </c>
      <c r="D2217">
        <v>7.72</v>
      </c>
      <c r="E2217" s="2">
        <v>44214.544432870367</v>
      </c>
      <c r="F2217" t="s">
        <v>12887</v>
      </c>
      <c r="G2217">
        <v>4354115</v>
      </c>
      <c r="H2217" s="6">
        <v>45015.665729108798</v>
      </c>
      <c r="I2217" t="str">
        <f t="shared" si="136"/>
        <v>Long Term</v>
      </c>
      <c r="J2217">
        <f t="shared" si="137"/>
        <v>3694093</v>
      </c>
      <c r="K2217">
        <f t="shared" si="138"/>
        <v>0.1</v>
      </c>
      <c r="L2217">
        <f t="shared" si="139"/>
        <v>369409.30000000005</v>
      </c>
    </row>
    <row r="2218" spans="1:12" x14ac:dyDescent="0.25">
      <c r="A2218">
        <v>3217</v>
      </c>
      <c r="B2218" t="s">
        <v>446</v>
      </c>
      <c r="C2218">
        <v>479224</v>
      </c>
      <c r="D2218">
        <v>8.18</v>
      </c>
      <c r="E2218" s="2">
        <v>44940.986701388887</v>
      </c>
      <c r="F2218" t="s">
        <v>12885</v>
      </c>
      <c r="G2218">
        <v>9616180</v>
      </c>
      <c r="H2218" s="6">
        <v>45015.665729108798</v>
      </c>
      <c r="I2218" t="str">
        <f t="shared" si="136"/>
        <v>Short Term</v>
      </c>
      <c r="J2218">
        <f t="shared" si="137"/>
        <v>9136956</v>
      </c>
      <c r="K2218">
        <f t="shared" si="138"/>
        <v>0.15</v>
      </c>
      <c r="L2218">
        <f t="shared" si="139"/>
        <v>1370543.4</v>
      </c>
    </row>
    <row r="2219" spans="1:12" x14ac:dyDescent="0.25">
      <c r="A2219">
        <v>3218</v>
      </c>
      <c r="B2219" t="s">
        <v>795</v>
      </c>
      <c r="C2219">
        <v>970060</v>
      </c>
      <c r="D2219">
        <v>5.51</v>
      </c>
      <c r="E2219" s="2">
        <v>43560.015104166669</v>
      </c>
      <c r="F2219" t="s">
        <v>12886</v>
      </c>
      <c r="G2219">
        <v>6557385</v>
      </c>
      <c r="H2219" s="6">
        <v>45015.665729108798</v>
      </c>
      <c r="I2219" t="str">
        <f t="shared" si="136"/>
        <v>Long Term</v>
      </c>
      <c r="J2219">
        <f t="shared" si="137"/>
        <v>5587325</v>
      </c>
      <c r="K2219">
        <f t="shared" si="138"/>
        <v>0.1</v>
      </c>
      <c r="L2219">
        <f t="shared" si="139"/>
        <v>558732.5</v>
      </c>
    </row>
    <row r="2220" spans="1:12" x14ac:dyDescent="0.25">
      <c r="A2220">
        <v>3219</v>
      </c>
      <c r="B2220" t="s">
        <v>1007</v>
      </c>
      <c r="C2220">
        <v>31030</v>
      </c>
      <c r="D2220">
        <v>7.13</v>
      </c>
      <c r="E2220" s="2">
        <v>44545.530497685177</v>
      </c>
      <c r="F2220" t="s">
        <v>12883</v>
      </c>
      <c r="G2220">
        <v>3826615</v>
      </c>
      <c r="H2220" s="6">
        <v>45015.665729108798</v>
      </c>
      <c r="I2220" t="str">
        <f t="shared" si="136"/>
        <v>Long Term</v>
      </c>
      <c r="J2220">
        <f t="shared" si="137"/>
        <v>3795585</v>
      </c>
      <c r="K2220">
        <f t="shared" si="138"/>
        <v>0.1</v>
      </c>
      <c r="L2220">
        <f t="shared" si="139"/>
        <v>379558.5</v>
      </c>
    </row>
    <row r="2221" spans="1:12" x14ac:dyDescent="0.25">
      <c r="A2221">
        <v>3220</v>
      </c>
      <c r="B2221" t="s">
        <v>281</v>
      </c>
      <c r="C2221">
        <v>740616</v>
      </c>
      <c r="D2221">
        <v>7.51</v>
      </c>
      <c r="E2221" s="2">
        <v>43894.141944444447</v>
      </c>
      <c r="F2221" t="s">
        <v>12887</v>
      </c>
      <c r="G2221">
        <v>6611199</v>
      </c>
      <c r="H2221" s="6">
        <v>45015.665729108798</v>
      </c>
      <c r="I2221" t="str">
        <f t="shared" si="136"/>
        <v>Long Term</v>
      </c>
      <c r="J2221">
        <f t="shared" si="137"/>
        <v>5870583</v>
      </c>
      <c r="K2221">
        <f t="shared" si="138"/>
        <v>0.1</v>
      </c>
      <c r="L2221">
        <f t="shared" si="139"/>
        <v>587058.30000000005</v>
      </c>
    </row>
    <row r="2222" spans="1:12" x14ac:dyDescent="0.25">
      <c r="A2222">
        <v>3221</v>
      </c>
      <c r="B2222" t="s">
        <v>208</v>
      </c>
      <c r="C2222">
        <v>959352</v>
      </c>
      <c r="D2222">
        <v>7.6</v>
      </c>
      <c r="E2222" s="2">
        <v>44452.63989583333</v>
      </c>
      <c r="F2222" t="s">
        <v>12888</v>
      </c>
      <c r="G2222">
        <v>9366805</v>
      </c>
      <c r="H2222" s="6">
        <v>45015.665729108798</v>
      </c>
      <c r="I2222" t="str">
        <f t="shared" si="136"/>
        <v>Long Term</v>
      </c>
      <c r="J2222">
        <f t="shared" si="137"/>
        <v>8407453</v>
      </c>
      <c r="K2222">
        <f t="shared" si="138"/>
        <v>0.1</v>
      </c>
      <c r="L2222">
        <f t="shared" si="139"/>
        <v>840745.3</v>
      </c>
    </row>
    <row r="2223" spans="1:12" x14ac:dyDescent="0.25">
      <c r="A2223">
        <v>3222</v>
      </c>
      <c r="B2223" t="s">
        <v>604</v>
      </c>
      <c r="C2223">
        <v>513485</v>
      </c>
      <c r="D2223">
        <v>7.29</v>
      </c>
      <c r="E2223" s="2">
        <v>43426.277060185188</v>
      </c>
      <c r="F2223" t="s">
        <v>12884</v>
      </c>
      <c r="G2223">
        <v>8308930</v>
      </c>
      <c r="H2223" s="6">
        <v>45015.665729108798</v>
      </c>
      <c r="I2223" t="str">
        <f t="shared" si="136"/>
        <v>Long Term</v>
      </c>
      <c r="J2223">
        <f t="shared" si="137"/>
        <v>7795445</v>
      </c>
      <c r="K2223">
        <f t="shared" si="138"/>
        <v>0.1</v>
      </c>
      <c r="L2223">
        <f t="shared" si="139"/>
        <v>779544.5</v>
      </c>
    </row>
    <row r="2224" spans="1:12" x14ac:dyDescent="0.25">
      <c r="A2224">
        <v>3223</v>
      </c>
      <c r="B2224" t="s">
        <v>875</v>
      </c>
      <c r="C2224">
        <v>92034</v>
      </c>
      <c r="D2224">
        <v>5.7</v>
      </c>
      <c r="E2224" s="2">
        <v>43613.242175925923</v>
      </c>
      <c r="F2224" t="s">
        <v>12885</v>
      </c>
      <c r="G2224">
        <v>1089064</v>
      </c>
      <c r="H2224" s="6">
        <v>45015.665729108798</v>
      </c>
      <c r="I2224" t="str">
        <f t="shared" si="136"/>
        <v>Long Term</v>
      </c>
      <c r="J2224">
        <f t="shared" si="137"/>
        <v>997030</v>
      </c>
      <c r="K2224">
        <f t="shared" si="138"/>
        <v>0.1</v>
      </c>
      <c r="L2224">
        <f t="shared" si="139"/>
        <v>99703</v>
      </c>
    </row>
    <row r="2225" spans="1:12" x14ac:dyDescent="0.25">
      <c r="A2225">
        <v>3224</v>
      </c>
      <c r="B2225" t="s">
        <v>1077</v>
      </c>
      <c r="C2225">
        <v>628004</v>
      </c>
      <c r="D2225">
        <v>5.36</v>
      </c>
      <c r="E2225" s="2">
        <v>44940.127847222233</v>
      </c>
      <c r="F2225" t="s">
        <v>12888</v>
      </c>
      <c r="G2225">
        <v>628046</v>
      </c>
      <c r="H2225" s="6">
        <v>45015.665729108798</v>
      </c>
      <c r="I2225" t="str">
        <f t="shared" si="136"/>
        <v>Short Term</v>
      </c>
      <c r="J2225">
        <f t="shared" si="137"/>
        <v>42</v>
      </c>
      <c r="K2225">
        <f t="shared" si="138"/>
        <v>0.15</v>
      </c>
      <c r="L2225">
        <f t="shared" si="139"/>
        <v>6.3</v>
      </c>
    </row>
    <row r="2226" spans="1:12" x14ac:dyDescent="0.25">
      <c r="A2226">
        <v>3225</v>
      </c>
      <c r="B2226" t="s">
        <v>651</v>
      </c>
      <c r="C2226">
        <v>953884</v>
      </c>
      <c r="D2226">
        <v>5.92</v>
      </c>
      <c r="E2226" s="2">
        <v>44243.171851851846</v>
      </c>
      <c r="F2226" t="s">
        <v>12886</v>
      </c>
      <c r="G2226">
        <v>9727521</v>
      </c>
      <c r="H2226" s="6">
        <v>45015.665729108798</v>
      </c>
      <c r="I2226" t="str">
        <f t="shared" si="136"/>
        <v>Long Term</v>
      </c>
      <c r="J2226">
        <f t="shared" si="137"/>
        <v>8773637</v>
      </c>
      <c r="K2226">
        <f t="shared" si="138"/>
        <v>0.1</v>
      </c>
      <c r="L2226">
        <f t="shared" si="139"/>
        <v>877363.70000000007</v>
      </c>
    </row>
    <row r="2227" spans="1:12" x14ac:dyDescent="0.25">
      <c r="A2227">
        <v>3226</v>
      </c>
      <c r="B2227" t="s">
        <v>1357</v>
      </c>
      <c r="C2227">
        <v>488281</v>
      </c>
      <c r="D2227">
        <v>7.48</v>
      </c>
      <c r="E2227" s="2">
        <v>44057.176192129627</v>
      </c>
      <c r="F2227" t="s">
        <v>12884</v>
      </c>
      <c r="G2227">
        <v>3524254</v>
      </c>
      <c r="H2227" s="6">
        <v>45015.665729108798</v>
      </c>
      <c r="I2227" t="str">
        <f t="shared" si="136"/>
        <v>Long Term</v>
      </c>
      <c r="J2227">
        <f t="shared" si="137"/>
        <v>3035973</v>
      </c>
      <c r="K2227">
        <f t="shared" si="138"/>
        <v>0.1</v>
      </c>
      <c r="L2227">
        <f t="shared" si="139"/>
        <v>303597.3</v>
      </c>
    </row>
    <row r="2228" spans="1:12" x14ac:dyDescent="0.25">
      <c r="A2228">
        <v>3227</v>
      </c>
      <c r="B2228" t="s">
        <v>2448</v>
      </c>
      <c r="C2228">
        <v>319081</v>
      </c>
      <c r="D2228">
        <v>6.18</v>
      </c>
      <c r="E2228" s="2">
        <v>43673.527511574073</v>
      </c>
      <c r="F2228" t="s">
        <v>12885</v>
      </c>
      <c r="G2228">
        <v>907546</v>
      </c>
      <c r="H2228" s="6">
        <v>45015.665729108798</v>
      </c>
      <c r="I2228" t="str">
        <f t="shared" si="136"/>
        <v>Long Term</v>
      </c>
      <c r="J2228">
        <f t="shared" si="137"/>
        <v>588465</v>
      </c>
      <c r="K2228">
        <f t="shared" si="138"/>
        <v>0.1</v>
      </c>
      <c r="L2228">
        <f t="shared" si="139"/>
        <v>58846.5</v>
      </c>
    </row>
    <row r="2229" spans="1:12" x14ac:dyDescent="0.25">
      <c r="A2229">
        <v>3228</v>
      </c>
      <c r="B2229" t="s">
        <v>703</v>
      </c>
      <c r="C2229">
        <v>328099</v>
      </c>
      <c r="D2229">
        <v>5.95</v>
      </c>
      <c r="E2229" s="2">
        <v>44552.794942129629</v>
      </c>
      <c r="F2229" t="s">
        <v>12887</v>
      </c>
      <c r="G2229">
        <v>5859476</v>
      </c>
      <c r="H2229" s="6">
        <v>45015.665729108798</v>
      </c>
      <c r="I2229" t="str">
        <f t="shared" si="136"/>
        <v>Long Term</v>
      </c>
      <c r="J2229">
        <f t="shared" si="137"/>
        <v>5531377</v>
      </c>
      <c r="K2229">
        <f t="shared" si="138"/>
        <v>0.1</v>
      </c>
      <c r="L2229">
        <f t="shared" si="139"/>
        <v>553137.70000000007</v>
      </c>
    </row>
    <row r="2230" spans="1:12" x14ac:dyDescent="0.25">
      <c r="A2230">
        <v>3229</v>
      </c>
      <c r="B2230" t="s">
        <v>930</v>
      </c>
      <c r="C2230">
        <v>352654</v>
      </c>
      <c r="D2230">
        <v>8.99</v>
      </c>
      <c r="E2230" s="2">
        <v>44099.62195601852</v>
      </c>
      <c r="F2230" t="s">
        <v>12888</v>
      </c>
      <c r="G2230">
        <v>6622692</v>
      </c>
      <c r="H2230" s="6">
        <v>45015.665729108798</v>
      </c>
      <c r="I2230" t="str">
        <f t="shared" si="136"/>
        <v>Long Term</v>
      </c>
      <c r="J2230">
        <f t="shared" si="137"/>
        <v>6270038</v>
      </c>
      <c r="K2230">
        <f t="shared" si="138"/>
        <v>0.1</v>
      </c>
      <c r="L2230">
        <f t="shared" si="139"/>
        <v>627003.80000000005</v>
      </c>
    </row>
    <row r="2231" spans="1:12" x14ac:dyDescent="0.25">
      <c r="A2231">
        <v>3230</v>
      </c>
      <c r="B2231" t="s">
        <v>1350</v>
      </c>
      <c r="C2231">
        <v>427262</v>
      </c>
      <c r="D2231">
        <v>8.7899999999999991</v>
      </c>
      <c r="E2231" s="2">
        <v>44442.330937500003</v>
      </c>
      <c r="F2231" t="s">
        <v>12887</v>
      </c>
      <c r="G2231">
        <v>3272776</v>
      </c>
      <c r="H2231" s="6">
        <v>45015.665729108798</v>
      </c>
      <c r="I2231" t="str">
        <f t="shared" si="136"/>
        <v>Long Term</v>
      </c>
      <c r="J2231">
        <f t="shared" si="137"/>
        <v>2845514</v>
      </c>
      <c r="K2231">
        <f t="shared" si="138"/>
        <v>0.1</v>
      </c>
      <c r="L2231">
        <f t="shared" si="139"/>
        <v>284551.40000000002</v>
      </c>
    </row>
    <row r="2232" spans="1:12" x14ac:dyDescent="0.25">
      <c r="A2232">
        <v>3231</v>
      </c>
      <c r="B2232" t="s">
        <v>323</v>
      </c>
      <c r="C2232">
        <v>234746</v>
      </c>
      <c r="D2232">
        <v>8.3699999999999992</v>
      </c>
      <c r="E2232" s="2">
        <v>44191.87027777778</v>
      </c>
      <c r="F2232" t="s">
        <v>12884</v>
      </c>
      <c r="G2232">
        <v>4932688</v>
      </c>
      <c r="H2232" s="6">
        <v>45015.665729108798</v>
      </c>
      <c r="I2232" t="str">
        <f t="shared" si="136"/>
        <v>Long Term</v>
      </c>
      <c r="J2232">
        <f t="shared" si="137"/>
        <v>4697942</v>
      </c>
      <c r="K2232">
        <f t="shared" si="138"/>
        <v>0.1</v>
      </c>
      <c r="L2232">
        <f t="shared" si="139"/>
        <v>469794.2</v>
      </c>
    </row>
    <row r="2233" spans="1:12" x14ac:dyDescent="0.25">
      <c r="A2233">
        <v>3232</v>
      </c>
      <c r="B2233" t="s">
        <v>237</v>
      </c>
      <c r="C2233">
        <v>586274</v>
      </c>
      <c r="D2233">
        <v>5.72</v>
      </c>
      <c r="E2233" s="2">
        <v>44049.492997685193</v>
      </c>
      <c r="F2233" t="s">
        <v>12884</v>
      </c>
      <c r="G2233">
        <v>2011337</v>
      </c>
      <c r="H2233" s="6">
        <v>45015.665729108798</v>
      </c>
      <c r="I2233" t="str">
        <f t="shared" si="136"/>
        <v>Long Term</v>
      </c>
      <c r="J2233">
        <f t="shared" si="137"/>
        <v>1425063</v>
      </c>
      <c r="K2233">
        <f t="shared" si="138"/>
        <v>0.1</v>
      </c>
      <c r="L2233">
        <f t="shared" si="139"/>
        <v>142506.30000000002</v>
      </c>
    </row>
    <row r="2234" spans="1:12" x14ac:dyDescent="0.25">
      <c r="A2234">
        <v>3233</v>
      </c>
      <c r="B2234" t="s">
        <v>1016</v>
      </c>
      <c r="C2234">
        <v>926393</v>
      </c>
      <c r="D2234">
        <v>8.15</v>
      </c>
      <c r="E2234" s="2">
        <v>44533.013715277782</v>
      </c>
      <c r="F2234" t="s">
        <v>12885</v>
      </c>
      <c r="G2234">
        <v>8278552</v>
      </c>
      <c r="H2234" s="6">
        <v>45015.665729108798</v>
      </c>
      <c r="I2234" t="str">
        <f t="shared" si="136"/>
        <v>Long Term</v>
      </c>
      <c r="J2234">
        <f t="shared" si="137"/>
        <v>7352159</v>
      </c>
      <c r="K2234">
        <f t="shared" si="138"/>
        <v>0.1</v>
      </c>
      <c r="L2234">
        <f t="shared" si="139"/>
        <v>735215.9</v>
      </c>
    </row>
    <row r="2235" spans="1:12" x14ac:dyDescent="0.25">
      <c r="A2235">
        <v>3234</v>
      </c>
      <c r="B2235" t="s">
        <v>2186</v>
      </c>
      <c r="C2235">
        <v>972532</v>
      </c>
      <c r="D2235">
        <v>6.86</v>
      </c>
      <c r="E2235" s="2">
        <v>44751.28025462963</v>
      </c>
      <c r="F2235" t="s">
        <v>12888</v>
      </c>
      <c r="G2235">
        <v>9872298</v>
      </c>
      <c r="H2235" s="6">
        <v>45015.665729108798</v>
      </c>
      <c r="I2235" t="str">
        <f t="shared" si="136"/>
        <v>Short Term</v>
      </c>
      <c r="J2235">
        <f t="shared" si="137"/>
        <v>8899766</v>
      </c>
      <c r="K2235">
        <f t="shared" si="138"/>
        <v>0.15</v>
      </c>
      <c r="L2235">
        <f t="shared" si="139"/>
        <v>1334964.8999999999</v>
      </c>
    </row>
    <row r="2236" spans="1:12" x14ac:dyDescent="0.25">
      <c r="A2236">
        <v>3235</v>
      </c>
      <c r="B2236" t="s">
        <v>1017</v>
      </c>
      <c r="C2236">
        <v>221796</v>
      </c>
      <c r="D2236">
        <v>7.24</v>
      </c>
      <c r="E2236" s="2">
        <v>44837.782870370371</v>
      </c>
      <c r="F2236" t="s">
        <v>12883</v>
      </c>
      <c r="G2236">
        <v>1082664</v>
      </c>
      <c r="H2236" s="6">
        <v>45015.665729108798</v>
      </c>
      <c r="I2236" t="str">
        <f t="shared" si="136"/>
        <v>Short Term</v>
      </c>
      <c r="J2236">
        <f t="shared" si="137"/>
        <v>860868</v>
      </c>
      <c r="K2236">
        <f t="shared" si="138"/>
        <v>0.15</v>
      </c>
      <c r="L2236">
        <f t="shared" si="139"/>
        <v>129130.2</v>
      </c>
    </row>
    <row r="2237" spans="1:12" x14ac:dyDescent="0.25">
      <c r="A2237">
        <v>3236</v>
      </c>
      <c r="B2237" t="s">
        <v>1288</v>
      </c>
      <c r="C2237">
        <v>53592</v>
      </c>
      <c r="D2237">
        <v>5.51</v>
      </c>
      <c r="E2237" s="2">
        <v>43934.260300925933</v>
      </c>
      <c r="F2237" t="s">
        <v>12888</v>
      </c>
      <c r="G2237">
        <v>5875132</v>
      </c>
      <c r="H2237" s="6">
        <v>45015.665729108798</v>
      </c>
      <c r="I2237" t="str">
        <f t="shared" si="136"/>
        <v>Long Term</v>
      </c>
      <c r="J2237">
        <f t="shared" si="137"/>
        <v>5821540</v>
      </c>
      <c r="K2237">
        <f t="shared" si="138"/>
        <v>0.1</v>
      </c>
      <c r="L2237">
        <f t="shared" si="139"/>
        <v>582154</v>
      </c>
    </row>
    <row r="2238" spans="1:12" x14ac:dyDescent="0.25">
      <c r="A2238">
        <v>3237</v>
      </c>
      <c r="B2238" t="s">
        <v>1036</v>
      </c>
      <c r="C2238">
        <v>265670</v>
      </c>
      <c r="D2238">
        <v>5.58</v>
      </c>
      <c r="E2238" s="2">
        <v>44868.963784722233</v>
      </c>
      <c r="F2238" t="s">
        <v>12885</v>
      </c>
      <c r="G2238">
        <v>1115852</v>
      </c>
      <c r="H2238" s="6">
        <v>45015.665729108798</v>
      </c>
      <c r="I2238" t="str">
        <f t="shared" si="136"/>
        <v>Short Term</v>
      </c>
      <c r="J2238">
        <f t="shared" si="137"/>
        <v>850182</v>
      </c>
      <c r="K2238">
        <f t="shared" si="138"/>
        <v>0.15</v>
      </c>
      <c r="L2238">
        <f t="shared" si="139"/>
        <v>127527.29999999999</v>
      </c>
    </row>
    <row r="2239" spans="1:12" x14ac:dyDescent="0.25">
      <c r="A2239">
        <v>3238</v>
      </c>
      <c r="B2239" t="s">
        <v>171</v>
      </c>
      <c r="C2239">
        <v>515738</v>
      </c>
      <c r="D2239">
        <v>5.81</v>
      </c>
      <c r="E2239" s="2">
        <v>44216.466493055559</v>
      </c>
      <c r="F2239" t="s">
        <v>12888</v>
      </c>
      <c r="G2239">
        <v>2647382</v>
      </c>
      <c r="H2239" s="6">
        <v>45015.665729108798</v>
      </c>
      <c r="I2239" t="str">
        <f t="shared" si="136"/>
        <v>Long Term</v>
      </c>
      <c r="J2239">
        <f t="shared" si="137"/>
        <v>2131644</v>
      </c>
      <c r="K2239">
        <f t="shared" si="138"/>
        <v>0.1</v>
      </c>
      <c r="L2239">
        <f t="shared" si="139"/>
        <v>213164.40000000002</v>
      </c>
    </row>
    <row r="2240" spans="1:12" x14ac:dyDescent="0.25">
      <c r="A2240">
        <v>3239</v>
      </c>
      <c r="B2240" t="s">
        <v>562</v>
      </c>
      <c r="C2240">
        <v>529701</v>
      </c>
      <c r="D2240">
        <v>5.91</v>
      </c>
      <c r="E2240" s="2">
        <v>43738.335081018522</v>
      </c>
      <c r="F2240" t="s">
        <v>12887</v>
      </c>
      <c r="G2240">
        <v>3358514</v>
      </c>
      <c r="H2240" s="6">
        <v>45015.665729108798</v>
      </c>
      <c r="I2240" t="str">
        <f t="shared" si="136"/>
        <v>Long Term</v>
      </c>
      <c r="J2240">
        <f t="shared" si="137"/>
        <v>2828813</v>
      </c>
      <c r="K2240">
        <f t="shared" si="138"/>
        <v>0.1</v>
      </c>
      <c r="L2240">
        <f t="shared" si="139"/>
        <v>282881.3</v>
      </c>
    </row>
    <row r="2241" spans="1:12" x14ac:dyDescent="0.25">
      <c r="A2241">
        <v>3240</v>
      </c>
      <c r="B2241" t="s">
        <v>1012</v>
      </c>
      <c r="C2241">
        <v>714351</v>
      </c>
      <c r="D2241">
        <v>8.7799999999999994</v>
      </c>
      <c r="E2241" s="2">
        <v>43533.892962962957</v>
      </c>
      <c r="F2241" t="s">
        <v>12883</v>
      </c>
      <c r="G2241">
        <v>8474160</v>
      </c>
      <c r="H2241" s="6">
        <v>45015.665729108798</v>
      </c>
      <c r="I2241" t="str">
        <f t="shared" si="136"/>
        <v>Long Term</v>
      </c>
      <c r="J2241">
        <f t="shared" si="137"/>
        <v>7759809</v>
      </c>
      <c r="K2241">
        <f t="shared" si="138"/>
        <v>0.1</v>
      </c>
      <c r="L2241">
        <f t="shared" si="139"/>
        <v>775980.9</v>
      </c>
    </row>
    <row r="2242" spans="1:12" x14ac:dyDescent="0.25">
      <c r="A2242">
        <v>3241</v>
      </c>
      <c r="B2242" t="s">
        <v>2584</v>
      </c>
      <c r="C2242">
        <v>938328</v>
      </c>
      <c r="D2242">
        <v>7.34</v>
      </c>
      <c r="E2242" s="2">
        <v>43917.44462962963</v>
      </c>
      <c r="F2242" t="s">
        <v>12883</v>
      </c>
      <c r="G2242">
        <v>5035465</v>
      </c>
      <c r="H2242" s="6">
        <v>45015.665729108798</v>
      </c>
      <c r="I2242" t="str">
        <f t="shared" si="136"/>
        <v>Long Term</v>
      </c>
      <c r="J2242">
        <f t="shared" si="137"/>
        <v>4097137</v>
      </c>
      <c r="K2242">
        <f t="shared" si="138"/>
        <v>0.1</v>
      </c>
      <c r="L2242">
        <f t="shared" si="139"/>
        <v>409713.7</v>
      </c>
    </row>
    <row r="2243" spans="1:12" x14ac:dyDescent="0.25">
      <c r="A2243">
        <v>3242</v>
      </c>
      <c r="B2243" t="s">
        <v>2613</v>
      </c>
      <c r="C2243">
        <v>843373</v>
      </c>
      <c r="D2243">
        <v>5.14</v>
      </c>
      <c r="E2243" s="2">
        <v>43611.831064814818</v>
      </c>
      <c r="F2243" t="s">
        <v>12887</v>
      </c>
      <c r="G2243">
        <v>3738562</v>
      </c>
      <c r="H2243" s="6">
        <v>45015.665729108798</v>
      </c>
      <c r="I2243" t="str">
        <f t="shared" ref="I2243:I2306" si="140">IF((H2243-E2243)&lt;=365,"Short Term","Long Term")</f>
        <v>Long Term</v>
      </c>
      <c r="J2243">
        <f t="shared" ref="J2243:J2306" si="141">G2243-C2243</f>
        <v>2895189</v>
      </c>
      <c r="K2243">
        <f t="shared" ref="K2243:K2306" si="142">IF(I2243="short Term",15%,IF(I2243="Long Term",IF(J2243&gt;100000,10%,0),0))</f>
        <v>0.1</v>
      </c>
      <c r="L2243">
        <f t="shared" ref="L2243:L2306" si="143">J2243*K2243</f>
        <v>289518.90000000002</v>
      </c>
    </row>
    <row r="2244" spans="1:12" x14ac:dyDescent="0.25">
      <c r="A2244">
        <v>3243</v>
      </c>
      <c r="B2244" t="s">
        <v>437</v>
      </c>
      <c r="C2244">
        <v>373194</v>
      </c>
      <c r="D2244">
        <v>5.65</v>
      </c>
      <c r="E2244" s="2">
        <v>44179.467094907413</v>
      </c>
      <c r="F2244" t="s">
        <v>12883</v>
      </c>
      <c r="G2244">
        <v>3653283</v>
      </c>
      <c r="H2244" s="6">
        <v>45015.665729108798</v>
      </c>
      <c r="I2244" t="str">
        <f t="shared" si="140"/>
        <v>Long Term</v>
      </c>
      <c r="J2244">
        <f t="shared" si="141"/>
        <v>3280089</v>
      </c>
      <c r="K2244">
        <f t="shared" si="142"/>
        <v>0.1</v>
      </c>
      <c r="L2244">
        <f t="shared" si="143"/>
        <v>328008.90000000002</v>
      </c>
    </row>
    <row r="2245" spans="1:12" x14ac:dyDescent="0.25">
      <c r="A2245">
        <v>3244</v>
      </c>
      <c r="B2245" t="s">
        <v>983</v>
      </c>
      <c r="C2245">
        <v>252765</v>
      </c>
      <c r="D2245">
        <v>7.95</v>
      </c>
      <c r="E2245" s="2">
        <v>44451.133530092593</v>
      </c>
      <c r="F2245" t="s">
        <v>12885</v>
      </c>
      <c r="G2245">
        <v>2736406</v>
      </c>
      <c r="H2245" s="6">
        <v>45015.665729108798</v>
      </c>
      <c r="I2245" t="str">
        <f t="shared" si="140"/>
        <v>Long Term</v>
      </c>
      <c r="J2245">
        <f t="shared" si="141"/>
        <v>2483641</v>
      </c>
      <c r="K2245">
        <f t="shared" si="142"/>
        <v>0.1</v>
      </c>
      <c r="L2245">
        <f t="shared" si="143"/>
        <v>248364.1</v>
      </c>
    </row>
    <row r="2246" spans="1:12" x14ac:dyDescent="0.25">
      <c r="A2246">
        <v>3245</v>
      </c>
      <c r="B2246" t="s">
        <v>575</v>
      </c>
      <c r="C2246">
        <v>428273</v>
      </c>
      <c r="D2246">
        <v>5.54</v>
      </c>
      <c r="E2246" s="2">
        <v>44734.05059027778</v>
      </c>
      <c r="F2246" t="s">
        <v>12888</v>
      </c>
      <c r="G2246">
        <v>428299</v>
      </c>
      <c r="H2246" s="6">
        <v>45015.665729108798</v>
      </c>
      <c r="I2246" t="str">
        <f t="shared" si="140"/>
        <v>Short Term</v>
      </c>
      <c r="J2246">
        <f t="shared" si="141"/>
        <v>26</v>
      </c>
      <c r="K2246">
        <f t="shared" si="142"/>
        <v>0.15</v>
      </c>
      <c r="L2246">
        <f t="shared" si="143"/>
        <v>3.9</v>
      </c>
    </row>
    <row r="2247" spans="1:12" x14ac:dyDescent="0.25">
      <c r="A2247">
        <v>3246</v>
      </c>
      <c r="B2247" t="s">
        <v>803</v>
      </c>
      <c r="C2247">
        <v>650744</v>
      </c>
      <c r="D2247">
        <v>6.44</v>
      </c>
      <c r="E2247" s="2">
        <v>44113.354756944442</v>
      </c>
      <c r="F2247" t="s">
        <v>12888</v>
      </c>
      <c r="G2247">
        <v>8353264</v>
      </c>
      <c r="H2247" s="6">
        <v>45015.665729108798</v>
      </c>
      <c r="I2247" t="str">
        <f t="shared" si="140"/>
        <v>Long Term</v>
      </c>
      <c r="J2247">
        <f t="shared" si="141"/>
        <v>7702520</v>
      </c>
      <c r="K2247">
        <f t="shared" si="142"/>
        <v>0.1</v>
      </c>
      <c r="L2247">
        <f t="shared" si="143"/>
        <v>770252</v>
      </c>
    </row>
    <row r="2248" spans="1:12" x14ac:dyDescent="0.25">
      <c r="A2248">
        <v>3247</v>
      </c>
      <c r="B2248" t="s">
        <v>506</v>
      </c>
      <c r="C2248">
        <v>415923</v>
      </c>
      <c r="D2248">
        <v>7.9</v>
      </c>
      <c r="E2248" s="2">
        <v>44514.003888888888</v>
      </c>
      <c r="F2248" t="s">
        <v>12886</v>
      </c>
      <c r="G2248">
        <v>7910747</v>
      </c>
      <c r="H2248" s="6">
        <v>45015.665729108798</v>
      </c>
      <c r="I2248" t="str">
        <f t="shared" si="140"/>
        <v>Long Term</v>
      </c>
      <c r="J2248">
        <f t="shared" si="141"/>
        <v>7494824</v>
      </c>
      <c r="K2248">
        <f t="shared" si="142"/>
        <v>0.1</v>
      </c>
      <c r="L2248">
        <f t="shared" si="143"/>
        <v>749482.4</v>
      </c>
    </row>
    <row r="2249" spans="1:12" x14ac:dyDescent="0.25">
      <c r="A2249">
        <v>3248</v>
      </c>
      <c r="B2249" t="s">
        <v>1970</v>
      </c>
      <c r="C2249">
        <v>970109</v>
      </c>
      <c r="D2249">
        <v>6.16</v>
      </c>
      <c r="E2249" s="2">
        <v>43384.933807870373</v>
      </c>
      <c r="F2249" t="s">
        <v>12888</v>
      </c>
      <c r="G2249">
        <v>5489004</v>
      </c>
      <c r="H2249" s="6">
        <v>45015.665729108798</v>
      </c>
      <c r="I2249" t="str">
        <f t="shared" si="140"/>
        <v>Long Term</v>
      </c>
      <c r="J2249">
        <f t="shared" si="141"/>
        <v>4518895</v>
      </c>
      <c r="K2249">
        <f t="shared" si="142"/>
        <v>0.1</v>
      </c>
      <c r="L2249">
        <f t="shared" si="143"/>
        <v>451889.5</v>
      </c>
    </row>
    <row r="2250" spans="1:12" x14ac:dyDescent="0.25">
      <c r="A2250">
        <v>3249</v>
      </c>
      <c r="B2250" t="s">
        <v>235</v>
      </c>
      <c r="C2250">
        <v>692128</v>
      </c>
      <c r="D2250">
        <v>8.43</v>
      </c>
      <c r="E2250" s="2">
        <v>44949.312581018523</v>
      </c>
      <c r="F2250" t="s">
        <v>12888</v>
      </c>
      <c r="G2250">
        <v>5736772</v>
      </c>
      <c r="H2250" s="6">
        <v>45015.665729108798</v>
      </c>
      <c r="I2250" t="str">
        <f t="shared" si="140"/>
        <v>Short Term</v>
      </c>
      <c r="J2250">
        <f t="shared" si="141"/>
        <v>5044644</v>
      </c>
      <c r="K2250">
        <f t="shared" si="142"/>
        <v>0.15</v>
      </c>
      <c r="L2250">
        <f t="shared" si="143"/>
        <v>756696.6</v>
      </c>
    </row>
    <row r="2251" spans="1:12" x14ac:dyDescent="0.25">
      <c r="A2251">
        <v>3250</v>
      </c>
      <c r="B2251" t="s">
        <v>1938</v>
      </c>
      <c r="C2251">
        <v>53690</v>
      </c>
      <c r="D2251">
        <v>6.72</v>
      </c>
      <c r="E2251" s="2">
        <v>43385.685219907413</v>
      </c>
      <c r="F2251" t="s">
        <v>12886</v>
      </c>
      <c r="G2251">
        <v>4195982</v>
      </c>
      <c r="H2251" s="6">
        <v>45015.665729108798</v>
      </c>
      <c r="I2251" t="str">
        <f t="shared" si="140"/>
        <v>Long Term</v>
      </c>
      <c r="J2251">
        <f t="shared" si="141"/>
        <v>4142292</v>
      </c>
      <c r="K2251">
        <f t="shared" si="142"/>
        <v>0.1</v>
      </c>
      <c r="L2251">
        <f t="shared" si="143"/>
        <v>414229.2</v>
      </c>
    </row>
    <row r="2252" spans="1:12" x14ac:dyDescent="0.25">
      <c r="A2252">
        <v>3251</v>
      </c>
      <c r="B2252" t="s">
        <v>1391</v>
      </c>
      <c r="C2252">
        <v>258523</v>
      </c>
      <c r="D2252">
        <v>8.14</v>
      </c>
      <c r="E2252" s="2">
        <v>43531.825532407413</v>
      </c>
      <c r="F2252" t="s">
        <v>12886</v>
      </c>
      <c r="G2252">
        <v>8126733</v>
      </c>
      <c r="H2252" s="6">
        <v>45015.665729108798</v>
      </c>
      <c r="I2252" t="str">
        <f t="shared" si="140"/>
        <v>Long Term</v>
      </c>
      <c r="J2252">
        <f t="shared" si="141"/>
        <v>7868210</v>
      </c>
      <c r="K2252">
        <f t="shared" si="142"/>
        <v>0.1</v>
      </c>
      <c r="L2252">
        <f t="shared" si="143"/>
        <v>786821</v>
      </c>
    </row>
    <row r="2253" spans="1:12" x14ac:dyDescent="0.25">
      <c r="A2253">
        <v>3252</v>
      </c>
      <c r="B2253" t="s">
        <v>1532</v>
      </c>
      <c r="C2253">
        <v>976102</v>
      </c>
      <c r="D2253">
        <v>7.97</v>
      </c>
      <c r="E2253" s="2">
        <v>43520.253182870372</v>
      </c>
      <c r="F2253" t="s">
        <v>12883</v>
      </c>
      <c r="G2253">
        <v>1613162</v>
      </c>
      <c r="H2253" s="6">
        <v>45015.665729108798</v>
      </c>
      <c r="I2253" t="str">
        <f t="shared" si="140"/>
        <v>Long Term</v>
      </c>
      <c r="J2253">
        <f t="shared" si="141"/>
        <v>637060</v>
      </c>
      <c r="K2253">
        <f t="shared" si="142"/>
        <v>0.1</v>
      </c>
      <c r="L2253">
        <f t="shared" si="143"/>
        <v>63706</v>
      </c>
    </row>
    <row r="2254" spans="1:12" x14ac:dyDescent="0.25">
      <c r="A2254">
        <v>3253</v>
      </c>
      <c r="B2254" t="s">
        <v>440</v>
      </c>
      <c r="C2254">
        <v>250038</v>
      </c>
      <c r="D2254">
        <v>8.89</v>
      </c>
      <c r="E2254" s="2">
        <v>43750.485613425917</v>
      </c>
      <c r="F2254" t="s">
        <v>12883</v>
      </c>
      <c r="G2254">
        <v>3898016</v>
      </c>
      <c r="H2254" s="6">
        <v>45015.665729108798</v>
      </c>
      <c r="I2254" t="str">
        <f t="shared" si="140"/>
        <v>Long Term</v>
      </c>
      <c r="J2254">
        <f t="shared" si="141"/>
        <v>3647978</v>
      </c>
      <c r="K2254">
        <f t="shared" si="142"/>
        <v>0.1</v>
      </c>
      <c r="L2254">
        <f t="shared" si="143"/>
        <v>364797.80000000005</v>
      </c>
    </row>
    <row r="2255" spans="1:12" x14ac:dyDescent="0.25">
      <c r="A2255">
        <v>3254</v>
      </c>
      <c r="B2255" t="s">
        <v>1038</v>
      </c>
      <c r="C2255">
        <v>614446</v>
      </c>
      <c r="D2255">
        <v>7.53</v>
      </c>
      <c r="E2255" s="2">
        <v>44545.550891203697</v>
      </c>
      <c r="F2255" t="s">
        <v>12885</v>
      </c>
      <c r="G2255">
        <v>2000959</v>
      </c>
      <c r="H2255" s="6">
        <v>45015.665729108798</v>
      </c>
      <c r="I2255" t="str">
        <f t="shared" si="140"/>
        <v>Long Term</v>
      </c>
      <c r="J2255">
        <f t="shared" si="141"/>
        <v>1386513</v>
      </c>
      <c r="K2255">
        <f t="shared" si="142"/>
        <v>0.1</v>
      </c>
      <c r="L2255">
        <f t="shared" si="143"/>
        <v>138651.30000000002</v>
      </c>
    </row>
    <row r="2256" spans="1:12" x14ac:dyDescent="0.25">
      <c r="A2256">
        <v>3255</v>
      </c>
      <c r="B2256" t="s">
        <v>1188</v>
      </c>
      <c r="C2256">
        <v>533981</v>
      </c>
      <c r="D2256">
        <v>8.25</v>
      </c>
      <c r="E2256" s="2">
        <v>43960.138495370367</v>
      </c>
      <c r="F2256" t="s">
        <v>12885</v>
      </c>
      <c r="G2256">
        <v>7636190</v>
      </c>
      <c r="H2256" s="6">
        <v>45015.665729108798</v>
      </c>
      <c r="I2256" t="str">
        <f t="shared" si="140"/>
        <v>Long Term</v>
      </c>
      <c r="J2256">
        <f t="shared" si="141"/>
        <v>7102209</v>
      </c>
      <c r="K2256">
        <f t="shared" si="142"/>
        <v>0.1</v>
      </c>
      <c r="L2256">
        <f t="shared" si="143"/>
        <v>710220.9</v>
      </c>
    </row>
    <row r="2257" spans="1:12" x14ac:dyDescent="0.25">
      <c r="A2257">
        <v>3256</v>
      </c>
      <c r="B2257" t="s">
        <v>356</v>
      </c>
      <c r="C2257">
        <v>993404</v>
      </c>
      <c r="D2257">
        <v>6.85</v>
      </c>
      <c r="E2257" s="2">
        <v>43679.919953703713</v>
      </c>
      <c r="F2257" t="s">
        <v>12886</v>
      </c>
      <c r="G2257">
        <v>2664771</v>
      </c>
      <c r="H2257" s="6">
        <v>45015.665729108798</v>
      </c>
      <c r="I2257" t="str">
        <f t="shared" si="140"/>
        <v>Long Term</v>
      </c>
      <c r="J2257">
        <f t="shared" si="141"/>
        <v>1671367</v>
      </c>
      <c r="K2257">
        <f t="shared" si="142"/>
        <v>0.1</v>
      </c>
      <c r="L2257">
        <f t="shared" si="143"/>
        <v>167136.70000000001</v>
      </c>
    </row>
    <row r="2258" spans="1:12" x14ac:dyDescent="0.25">
      <c r="A2258">
        <v>3257</v>
      </c>
      <c r="B2258" t="s">
        <v>1103</v>
      </c>
      <c r="C2258">
        <v>555090</v>
      </c>
      <c r="D2258">
        <v>6.14</v>
      </c>
      <c r="E2258" s="2">
        <v>43940.087418981479</v>
      </c>
      <c r="F2258" t="s">
        <v>12887</v>
      </c>
      <c r="G2258">
        <v>9421571</v>
      </c>
      <c r="H2258" s="6">
        <v>45015.665729108798</v>
      </c>
      <c r="I2258" t="str">
        <f t="shared" si="140"/>
        <v>Long Term</v>
      </c>
      <c r="J2258">
        <f t="shared" si="141"/>
        <v>8866481</v>
      </c>
      <c r="K2258">
        <f t="shared" si="142"/>
        <v>0.1</v>
      </c>
      <c r="L2258">
        <f t="shared" si="143"/>
        <v>886648.10000000009</v>
      </c>
    </row>
    <row r="2259" spans="1:12" x14ac:dyDescent="0.25">
      <c r="A2259">
        <v>3258</v>
      </c>
      <c r="B2259" t="s">
        <v>134</v>
      </c>
      <c r="C2259">
        <v>109187</v>
      </c>
      <c r="D2259">
        <v>5.87</v>
      </c>
      <c r="E2259" s="2">
        <v>44696.099965277783</v>
      </c>
      <c r="F2259" t="s">
        <v>12884</v>
      </c>
      <c r="G2259">
        <v>6661557</v>
      </c>
      <c r="H2259" s="6">
        <v>45015.665729108798</v>
      </c>
      <c r="I2259" t="str">
        <f t="shared" si="140"/>
        <v>Short Term</v>
      </c>
      <c r="J2259">
        <f t="shared" si="141"/>
        <v>6552370</v>
      </c>
      <c r="K2259">
        <f t="shared" si="142"/>
        <v>0.15</v>
      </c>
      <c r="L2259">
        <f t="shared" si="143"/>
        <v>982855.5</v>
      </c>
    </row>
    <row r="2260" spans="1:12" x14ac:dyDescent="0.25">
      <c r="A2260">
        <v>3259</v>
      </c>
      <c r="B2260" t="s">
        <v>2747</v>
      </c>
      <c r="C2260">
        <v>614492</v>
      </c>
      <c r="D2260">
        <v>7.64</v>
      </c>
      <c r="E2260" s="2">
        <v>43630.505648148152</v>
      </c>
      <c r="F2260" t="s">
        <v>12888</v>
      </c>
      <c r="G2260">
        <v>1226015</v>
      </c>
      <c r="H2260" s="6">
        <v>45015.665729108798</v>
      </c>
      <c r="I2260" t="str">
        <f t="shared" si="140"/>
        <v>Long Term</v>
      </c>
      <c r="J2260">
        <f t="shared" si="141"/>
        <v>611523</v>
      </c>
      <c r="K2260">
        <f t="shared" si="142"/>
        <v>0.1</v>
      </c>
      <c r="L2260">
        <f t="shared" si="143"/>
        <v>61152.3</v>
      </c>
    </row>
    <row r="2261" spans="1:12" x14ac:dyDescent="0.25">
      <c r="A2261">
        <v>3260</v>
      </c>
      <c r="B2261" t="s">
        <v>623</v>
      </c>
      <c r="C2261">
        <v>290976</v>
      </c>
      <c r="D2261">
        <v>8.1999999999999993</v>
      </c>
      <c r="E2261" s="2">
        <v>44427.647731481477</v>
      </c>
      <c r="F2261" t="s">
        <v>12887</v>
      </c>
      <c r="G2261">
        <v>4321628</v>
      </c>
      <c r="H2261" s="6">
        <v>45015.665729108798</v>
      </c>
      <c r="I2261" t="str">
        <f t="shared" si="140"/>
        <v>Long Term</v>
      </c>
      <c r="J2261">
        <f t="shared" si="141"/>
        <v>4030652</v>
      </c>
      <c r="K2261">
        <f t="shared" si="142"/>
        <v>0.1</v>
      </c>
      <c r="L2261">
        <f t="shared" si="143"/>
        <v>403065.2</v>
      </c>
    </row>
    <row r="2262" spans="1:12" x14ac:dyDescent="0.25">
      <c r="A2262">
        <v>3261</v>
      </c>
      <c r="B2262" t="s">
        <v>609</v>
      </c>
      <c r="C2262">
        <v>898998</v>
      </c>
      <c r="D2262">
        <v>7.4</v>
      </c>
      <c r="E2262" s="2">
        <v>43613.562002314808</v>
      </c>
      <c r="F2262" t="s">
        <v>12886</v>
      </c>
      <c r="G2262">
        <v>5264861</v>
      </c>
      <c r="H2262" s="6">
        <v>45015.665729108798</v>
      </c>
      <c r="I2262" t="str">
        <f t="shared" si="140"/>
        <v>Long Term</v>
      </c>
      <c r="J2262">
        <f t="shared" si="141"/>
        <v>4365863</v>
      </c>
      <c r="K2262">
        <f t="shared" si="142"/>
        <v>0.1</v>
      </c>
      <c r="L2262">
        <f t="shared" si="143"/>
        <v>436586.30000000005</v>
      </c>
    </row>
    <row r="2263" spans="1:12" x14ac:dyDescent="0.25">
      <c r="A2263">
        <v>3262</v>
      </c>
      <c r="B2263" t="s">
        <v>1926</v>
      </c>
      <c r="C2263">
        <v>151799</v>
      </c>
      <c r="D2263">
        <v>6.61</v>
      </c>
      <c r="E2263" s="2">
        <v>44764.515729166669</v>
      </c>
      <c r="F2263" t="s">
        <v>12884</v>
      </c>
      <c r="G2263">
        <v>6535997</v>
      </c>
      <c r="H2263" s="6">
        <v>45015.665729108798</v>
      </c>
      <c r="I2263" t="str">
        <f t="shared" si="140"/>
        <v>Short Term</v>
      </c>
      <c r="J2263">
        <f t="shared" si="141"/>
        <v>6384198</v>
      </c>
      <c r="K2263">
        <f t="shared" si="142"/>
        <v>0.15</v>
      </c>
      <c r="L2263">
        <f t="shared" si="143"/>
        <v>957629.7</v>
      </c>
    </row>
    <row r="2264" spans="1:12" x14ac:dyDescent="0.25">
      <c r="A2264">
        <v>3263</v>
      </c>
      <c r="B2264" t="s">
        <v>170</v>
      </c>
      <c r="C2264">
        <v>141155</v>
      </c>
      <c r="D2264">
        <v>7.41</v>
      </c>
      <c r="E2264" s="2">
        <v>44144.250590277778</v>
      </c>
      <c r="F2264" t="s">
        <v>12888</v>
      </c>
      <c r="G2264">
        <v>3679298</v>
      </c>
      <c r="H2264" s="6">
        <v>45015.665729108798</v>
      </c>
      <c r="I2264" t="str">
        <f t="shared" si="140"/>
        <v>Long Term</v>
      </c>
      <c r="J2264">
        <f t="shared" si="141"/>
        <v>3538143</v>
      </c>
      <c r="K2264">
        <f t="shared" si="142"/>
        <v>0.1</v>
      </c>
      <c r="L2264">
        <f t="shared" si="143"/>
        <v>353814.30000000005</v>
      </c>
    </row>
    <row r="2265" spans="1:12" x14ac:dyDescent="0.25">
      <c r="A2265">
        <v>3264</v>
      </c>
      <c r="B2265" t="s">
        <v>61</v>
      </c>
      <c r="C2265">
        <v>42983</v>
      </c>
      <c r="D2265">
        <v>8.48</v>
      </c>
      <c r="E2265" s="2">
        <v>44367.185254629629</v>
      </c>
      <c r="F2265" t="s">
        <v>12887</v>
      </c>
      <c r="G2265">
        <v>8257158</v>
      </c>
      <c r="H2265" s="6">
        <v>45015.665729108798</v>
      </c>
      <c r="I2265" t="str">
        <f t="shared" si="140"/>
        <v>Long Term</v>
      </c>
      <c r="J2265">
        <f t="shared" si="141"/>
        <v>8214175</v>
      </c>
      <c r="K2265">
        <f t="shared" si="142"/>
        <v>0.1</v>
      </c>
      <c r="L2265">
        <f t="shared" si="143"/>
        <v>821417.5</v>
      </c>
    </row>
    <row r="2266" spans="1:12" x14ac:dyDescent="0.25">
      <c r="A2266">
        <v>3265</v>
      </c>
      <c r="B2266" t="s">
        <v>989</v>
      </c>
      <c r="C2266">
        <v>70834</v>
      </c>
      <c r="D2266">
        <v>6.27</v>
      </c>
      <c r="E2266" s="2">
        <v>44905.519131944442</v>
      </c>
      <c r="F2266" t="s">
        <v>12886</v>
      </c>
      <c r="G2266">
        <v>6743287</v>
      </c>
      <c r="H2266" s="6">
        <v>45015.665729108798</v>
      </c>
      <c r="I2266" t="str">
        <f t="shared" si="140"/>
        <v>Short Term</v>
      </c>
      <c r="J2266">
        <f t="shared" si="141"/>
        <v>6672453</v>
      </c>
      <c r="K2266">
        <f t="shared" si="142"/>
        <v>0.15</v>
      </c>
      <c r="L2266">
        <f t="shared" si="143"/>
        <v>1000867.95</v>
      </c>
    </row>
    <row r="2267" spans="1:12" x14ac:dyDescent="0.25">
      <c r="A2267">
        <v>3266</v>
      </c>
      <c r="B2267" t="s">
        <v>518</v>
      </c>
      <c r="C2267">
        <v>633771</v>
      </c>
      <c r="D2267">
        <v>8.27</v>
      </c>
      <c r="E2267" s="2">
        <v>43549.864247685182</v>
      </c>
      <c r="F2267" t="s">
        <v>12885</v>
      </c>
      <c r="G2267">
        <v>7762378</v>
      </c>
      <c r="H2267" s="6">
        <v>45015.665729108798</v>
      </c>
      <c r="I2267" t="str">
        <f t="shared" si="140"/>
        <v>Long Term</v>
      </c>
      <c r="J2267">
        <f t="shared" si="141"/>
        <v>7128607</v>
      </c>
      <c r="K2267">
        <f t="shared" si="142"/>
        <v>0.1</v>
      </c>
      <c r="L2267">
        <f t="shared" si="143"/>
        <v>712860.70000000007</v>
      </c>
    </row>
    <row r="2268" spans="1:12" x14ac:dyDescent="0.25">
      <c r="A2268">
        <v>3267</v>
      </c>
      <c r="B2268" t="s">
        <v>1731</v>
      </c>
      <c r="C2268">
        <v>315163</v>
      </c>
      <c r="D2268">
        <v>8.64</v>
      </c>
      <c r="E2268" s="2">
        <v>44212.084108796298</v>
      </c>
      <c r="F2268" t="s">
        <v>12885</v>
      </c>
      <c r="G2268">
        <v>2362985</v>
      </c>
      <c r="H2268" s="6">
        <v>45015.665729108798</v>
      </c>
      <c r="I2268" t="str">
        <f t="shared" si="140"/>
        <v>Long Term</v>
      </c>
      <c r="J2268">
        <f t="shared" si="141"/>
        <v>2047822</v>
      </c>
      <c r="K2268">
        <f t="shared" si="142"/>
        <v>0.1</v>
      </c>
      <c r="L2268">
        <f t="shared" si="143"/>
        <v>204782.2</v>
      </c>
    </row>
    <row r="2269" spans="1:12" x14ac:dyDescent="0.25">
      <c r="A2269">
        <v>3268</v>
      </c>
      <c r="B2269" t="s">
        <v>1335</v>
      </c>
      <c r="C2269">
        <v>333504</v>
      </c>
      <c r="D2269">
        <v>7.99</v>
      </c>
      <c r="E2269" s="2">
        <v>43902.358101851853</v>
      </c>
      <c r="F2269" t="s">
        <v>12887</v>
      </c>
      <c r="G2269">
        <v>9383413</v>
      </c>
      <c r="H2269" s="6">
        <v>45015.665729108798</v>
      </c>
      <c r="I2269" t="str">
        <f t="shared" si="140"/>
        <v>Long Term</v>
      </c>
      <c r="J2269">
        <f t="shared" si="141"/>
        <v>9049909</v>
      </c>
      <c r="K2269">
        <f t="shared" si="142"/>
        <v>0.1</v>
      </c>
      <c r="L2269">
        <f t="shared" si="143"/>
        <v>904990.9</v>
      </c>
    </row>
    <row r="2270" spans="1:12" x14ac:dyDescent="0.25">
      <c r="A2270">
        <v>3269</v>
      </c>
      <c r="B2270" t="s">
        <v>1060</v>
      </c>
      <c r="C2270">
        <v>300009</v>
      </c>
      <c r="D2270">
        <v>6.29</v>
      </c>
      <c r="E2270" s="2">
        <v>43694.854641203703</v>
      </c>
      <c r="F2270" t="s">
        <v>12888</v>
      </c>
      <c r="G2270">
        <v>3600170</v>
      </c>
      <c r="H2270" s="6">
        <v>45015.665729108798</v>
      </c>
      <c r="I2270" t="str">
        <f t="shared" si="140"/>
        <v>Long Term</v>
      </c>
      <c r="J2270">
        <f t="shared" si="141"/>
        <v>3300161</v>
      </c>
      <c r="K2270">
        <f t="shared" si="142"/>
        <v>0.1</v>
      </c>
      <c r="L2270">
        <f t="shared" si="143"/>
        <v>330016.10000000003</v>
      </c>
    </row>
    <row r="2271" spans="1:12" x14ac:dyDescent="0.25">
      <c r="A2271">
        <v>3270</v>
      </c>
      <c r="B2271" t="s">
        <v>1970</v>
      </c>
      <c r="C2271">
        <v>483719</v>
      </c>
      <c r="D2271">
        <v>6.31</v>
      </c>
      <c r="E2271" s="2">
        <v>43614.567048611112</v>
      </c>
      <c r="F2271" t="s">
        <v>12887</v>
      </c>
      <c r="G2271">
        <v>3369638</v>
      </c>
      <c r="H2271" s="6">
        <v>45015.665729108798</v>
      </c>
      <c r="I2271" t="str">
        <f t="shared" si="140"/>
        <v>Long Term</v>
      </c>
      <c r="J2271">
        <f t="shared" si="141"/>
        <v>2885919</v>
      </c>
      <c r="K2271">
        <f t="shared" si="142"/>
        <v>0.1</v>
      </c>
      <c r="L2271">
        <f t="shared" si="143"/>
        <v>288591.90000000002</v>
      </c>
    </row>
    <row r="2272" spans="1:12" x14ac:dyDescent="0.25">
      <c r="A2272">
        <v>3271</v>
      </c>
      <c r="B2272" t="s">
        <v>435</v>
      </c>
      <c r="C2272">
        <v>193855</v>
      </c>
      <c r="D2272">
        <v>5.89</v>
      </c>
      <c r="E2272" s="2">
        <v>43828.682719907411</v>
      </c>
      <c r="F2272" t="s">
        <v>12887</v>
      </c>
      <c r="G2272">
        <v>696818</v>
      </c>
      <c r="H2272" s="6">
        <v>45015.665729108798</v>
      </c>
      <c r="I2272" t="str">
        <f t="shared" si="140"/>
        <v>Long Term</v>
      </c>
      <c r="J2272">
        <f t="shared" si="141"/>
        <v>502963</v>
      </c>
      <c r="K2272">
        <f t="shared" si="142"/>
        <v>0.1</v>
      </c>
      <c r="L2272">
        <f t="shared" si="143"/>
        <v>50296.3</v>
      </c>
    </row>
    <row r="2273" spans="1:12" x14ac:dyDescent="0.25">
      <c r="A2273">
        <v>3272</v>
      </c>
      <c r="B2273" t="s">
        <v>1325</v>
      </c>
      <c r="C2273">
        <v>105501</v>
      </c>
      <c r="D2273">
        <v>8.17</v>
      </c>
      <c r="E2273" s="2">
        <v>44900.008715277778</v>
      </c>
      <c r="F2273" t="s">
        <v>12887</v>
      </c>
      <c r="G2273">
        <v>6109726</v>
      </c>
      <c r="H2273" s="6">
        <v>45015.665729108798</v>
      </c>
      <c r="I2273" t="str">
        <f t="shared" si="140"/>
        <v>Short Term</v>
      </c>
      <c r="J2273">
        <f t="shared" si="141"/>
        <v>6004225</v>
      </c>
      <c r="K2273">
        <f t="shared" si="142"/>
        <v>0.15</v>
      </c>
      <c r="L2273">
        <f t="shared" si="143"/>
        <v>900633.75</v>
      </c>
    </row>
    <row r="2274" spans="1:12" x14ac:dyDescent="0.25">
      <c r="A2274">
        <v>3273</v>
      </c>
      <c r="B2274" t="s">
        <v>2752</v>
      </c>
      <c r="C2274">
        <v>770617</v>
      </c>
      <c r="D2274">
        <v>5.69</v>
      </c>
      <c r="E2274" s="2">
        <v>43787.916631944441</v>
      </c>
      <c r="F2274" t="s">
        <v>12886</v>
      </c>
      <c r="G2274">
        <v>1452810</v>
      </c>
      <c r="H2274" s="6">
        <v>45015.665729108798</v>
      </c>
      <c r="I2274" t="str">
        <f t="shared" si="140"/>
        <v>Long Term</v>
      </c>
      <c r="J2274">
        <f t="shared" si="141"/>
        <v>682193</v>
      </c>
      <c r="K2274">
        <f t="shared" si="142"/>
        <v>0.1</v>
      </c>
      <c r="L2274">
        <f t="shared" si="143"/>
        <v>68219.3</v>
      </c>
    </row>
    <row r="2275" spans="1:12" x14ac:dyDescent="0.25">
      <c r="A2275">
        <v>3274</v>
      </c>
      <c r="B2275" t="s">
        <v>655</v>
      </c>
      <c r="C2275">
        <v>696318</v>
      </c>
      <c r="D2275">
        <v>7.19</v>
      </c>
      <c r="E2275" s="2">
        <v>44272.285891203697</v>
      </c>
      <c r="F2275" t="s">
        <v>12884</v>
      </c>
      <c r="G2275">
        <v>696335</v>
      </c>
      <c r="H2275" s="6">
        <v>45015.665729108798</v>
      </c>
      <c r="I2275" t="str">
        <f t="shared" si="140"/>
        <v>Long Term</v>
      </c>
      <c r="J2275">
        <f t="shared" si="141"/>
        <v>17</v>
      </c>
      <c r="K2275">
        <f t="shared" si="142"/>
        <v>0</v>
      </c>
      <c r="L2275">
        <f t="shared" si="143"/>
        <v>0</v>
      </c>
    </row>
    <row r="2276" spans="1:12" x14ac:dyDescent="0.25">
      <c r="A2276">
        <v>3275</v>
      </c>
      <c r="B2276" t="s">
        <v>1148</v>
      </c>
      <c r="C2276">
        <v>855427</v>
      </c>
      <c r="D2276">
        <v>6.49</v>
      </c>
      <c r="E2276" s="2">
        <v>44118.617430555547</v>
      </c>
      <c r="F2276" t="s">
        <v>12887</v>
      </c>
      <c r="G2276">
        <v>3637901</v>
      </c>
      <c r="H2276" s="6">
        <v>45015.665729108798</v>
      </c>
      <c r="I2276" t="str">
        <f t="shared" si="140"/>
        <v>Long Term</v>
      </c>
      <c r="J2276">
        <f t="shared" si="141"/>
        <v>2782474</v>
      </c>
      <c r="K2276">
        <f t="shared" si="142"/>
        <v>0.1</v>
      </c>
      <c r="L2276">
        <f t="shared" si="143"/>
        <v>278247.40000000002</v>
      </c>
    </row>
    <row r="2277" spans="1:12" x14ac:dyDescent="0.25">
      <c r="A2277">
        <v>3276</v>
      </c>
      <c r="B2277" t="s">
        <v>1077</v>
      </c>
      <c r="C2277">
        <v>200104</v>
      </c>
      <c r="D2277">
        <v>5.52</v>
      </c>
      <c r="E2277" s="2">
        <v>44721.442511574067</v>
      </c>
      <c r="F2277" t="s">
        <v>12888</v>
      </c>
      <c r="G2277">
        <v>3246776</v>
      </c>
      <c r="H2277" s="6">
        <v>45015.665729108798</v>
      </c>
      <c r="I2277" t="str">
        <f t="shared" si="140"/>
        <v>Short Term</v>
      </c>
      <c r="J2277">
        <f t="shared" si="141"/>
        <v>3046672</v>
      </c>
      <c r="K2277">
        <f t="shared" si="142"/>
        <v>0.15</v>
      </c>
      <c r="L2277">
        <f t="shared" si="143"/>
        <v>457000.8</v>
      </c>
    </row>
    <row r="2278" spans="1:12" x14ac:dyDescent="0.25">
      <c r="A2278">
        <v>3277</v>
      </c>
      <c r="B2278" t="s">
        <v>949</v>
      </c>
      <c r="C2278">
        <v>521542</v>
      </c>
      <c r="D2278">
        <v>8.5299999999999994</v>
      </c>
      <c r="E2278" s="2">
        <v>44319.168449074074</v>
      </c>
      <c r="F2278" t="s">
        <v>12885</v>
      </c>
      <c r="G2278">
        <v>4622319</v>
      </c>
      <c r="H2278" s="6">
        <v>45015.665729108798</v>
      </c>
      <c r="I2278" t="str">
        <f t="shared" si="140"/>
        <v>Long Term</v>
      </c>
      <c r="J2278">
        <f t="shared" si="141"/>
        <v>4100777</v>
      </c>
      <c r="K2278">
        <f t="shared" si="142"/>
        <v>0.1</v>
      </c>
      <c r="L2278">
        <f t="shared" si="143"/>
        <v>410077.7</v>
      </c>
    </row>
    <row r="2279" spans="1:12" x14ac:dyDescent="0.25">
      <c r="A2279">
        <v>3278</v>
      </c>
      <c r="B2279" t="s">
        <v>337</v>
      </c>
      <c r="C2279">
        <v>536069</v>
      </c>
      <c r="D2279">
        <v>8.19</v>
      </c>
      <c r="E2279" s="2">
        <v>44999.808888888889</v>
      </c>
      <c r="F2279" t="s">
        <v>12883</v>
      </c>
      <c r="G2279">
        <v>4656989</v>
      </c>
      <c r="H2279" s="6">
        <v>45015.665729108798</v>
      </c>
      <c r="I2279" t="str">
        <f t="shared" si="140"/>
        <v>Short Term</v>
      </c>
      <c r="J2279">
        <f t="shared" si="141"/>
        <v>4120920</v>
      </c>
      <c r="K2279">
        <f t="shared" si="142"/>
        <v>0.15</v>
      </c>
      <c r="L2279">
        <f t="shared" si="143"/>
        <v>618138</v>
      </c>
    </row>
    <row r="2280" spans="1:12" x14ac:dyDescent="0.25">
      <c r="A2280">
        <v>3279</v>
      </c>
      <c r="B2280" t="s">
        <v>1198</v>
      </c>
      <c r="C2280">
        <v>940976</v>
      </c>
      <c r="D2280">
        <v>6.24</v>
      </c>
      <c r="E2280" s="2">
        <v>43499.176180555558</v>
      </c>
      <c r="F2280" t="s">
        <v>12888</v>
      </c>
      <c r="G2280">
        <v>8560435</v>
      </c>
      <c r="H2280" s="6">
        <v>45015.665729108798</v>
      </c>
      <c r="I2280" t="str">
        <f t="shared" si="140"/>
        <v>Long Term</v>
      </c>
      <c r="J2280">
        <f t="shared" si="141"/>
        <v>7619459</v>
      </c>
      <c r="K2280">
        <f t="shared" si="142"/>
        <v>0.1</v>
      </c>
      <c r="L2280">
        <f t="shared" si="143"/>
        <v>761945.9</v>
      </c>
    </row>
    <row r="2281" spans="1:12" x14ac:dyDescent="0.25">
      <c r="A2281">
        <v>3280</v>
      </c>
      <c r="B2281" t="s">
        <v>1099</v>
      </c>
      <c r="C2281">
        <v>472910</v>
      </c>
      <c r="D2281">
        <v>6.59</v>
      </c>
      <c r="E2281" s="2">
        <v>44716.463391203702</v>
      </c>
      <c r="F2281" t="s">
        <v>12887</v>
      </c>
      <c r="G2281">
        <v>6184006</v>
      </c>
      <c r="H2281" s="6">
        <v>45015.665729108798</v>
      </c>
      <c r="I2281" t="str">
        <f t="shared" si="140"/>
        <v>Short Term</v>
      </c>
      <c r="J2281">
        <f t="shared" si="141"/>
        <v>5711096</v>
      </c>
      <c r="K2281">
        <f t="shared" si="142"/>
        <v>0.15</v>
      </c>
      <c r="L2281">
        <f t="shared" si="143"/>
        <v>856664.4</v>
      </c>
    </row>
    <row r="2282" spans="1:12" x14ac:dyDescent="0.25">
      <c r="A2282">
        <v>3281</v>
      </c>
      <c r="B2282" t="s">
        <v>3027</v>
      </c>
      <c r="C2282">
        <v>799098</v>
      </c>
      <c r="D2282">
        <v>5.78</v>
      </c>
      <c r="E2282" s="2">
        <v>43611.579780092587</v>
      </c>
      <c r="F2282" t="s">
        <v>12883</v>
      </c>
      <c r="G2282">
        <v>4498402</v>
      </c>
      <c r="H2282" s="6">
        <v>45015.665729108798</v>
      </c>
      <c r="I2282" t="str">
        <f t="shared" si="140"/>
        <v>Long Term</v>
      </c>
      <c r="J2282">
        <f t="shared" si="141"/>
        <v>3699304</v>
      </c>
      <c r="K2282">
        <f t="shared" si="142"/>
        <v>0.1</v>
      </c>
      <c r="L2282">
        <f t="shared" si="143"/>
        <v>369930.4</v>
      </c>
    </row>
    <row r="2283" spans="1:12" x14ac:dyDescent="0.25">
      <c r="A2283">
        <v>3282</v>
      </c>
      <c r="B2283" t="s">
        <v>864</v>
      </c>
      <c r="C2283">
        <v>832556</v>
      </c>
      <c r="D2283">
        <v>5.84</v>
      </c>
      <c r="E2283" s="2">
        <v>44565.167800925927</v>
      </c>
      <c r="F2283" t="s">
        <v>12888</v>
      </c>
      <c r="G2283">
        <v>2107031</v>
      </c>
      <c r="H2283" s="6">
        <v>45015.665729108798</v>
      </c>
      <c r="I2283" t="str">
        <f t="shared" si="140"/>
        <v>Long Term</v>
      </c>
      <c r="J2283">
        <f t="shared" si="141"/>
        <v>1274475</v>
      </c>
      <c r="K2283">
        <f t="shared" si="142"/>
        <v>0.1</v>
      </c>
      <c r="L2283">
        <f t="shared" si="143"/>
        <v>127447.5</v>
      </c>
    </row>
    <row r="2284" spans="1:12" x14ac:dyDescent="0.25">
      <c r="A2284">
        <v>3283</v>
      </c>
      <c r="B2284" t="s">
        <v>994</v>
      </c>
      <c r="C2284">
        <v>200918</v>
      </c>
      <c r="D2284">
        <v>8.98</v>
      </c>
      <c r="E2284" s="2">
        <v>44220.119131944448</v>
      </c>
      <c r="F2284" t="s">
        <v>12885</v>
      </c>
      <c r="G2284">
        <v>6191787</v>
      </c>
      <c r="H2284" s="6">
        <v>45015.665729108798</v>
      </c>
      <c r="I2284" t="str">
        <f t="shared" si="140"/>
        <v>Long Term</v>
      </c>
      <c r="J2284">
        <f t="shared" si="141"/>
        <v>5990869</v>
      </c>
      <c r="K2284">
        <f t="shared" si="142"/>
        <v>0.1</v>
      </c>
      <c r="L2284">
        <f t="shared" si="143"/>
        <v>599086.9</v>
      </c>
    </row>
    <row r="2285" spans="1:12" x14ac:dyDescent="0.25">
      <c r="A2285">
        <v>3284</v>
      </c>
      <c r="B2285" t="s">
        <v>1181</v>
      </c>
      <c r="C2285">
        <v>252191</v>
      </c>
      <c r="D2285">
        <v>6.28</v>
      </c>
      <c r="E2285" s="2">
        <v>44235.959108796298</v>
      </c>
      <c r="F2285" t="s">
        <v>12884</v>
      </c>
      <c r="G2285">
        <v>9937707</v>
      </c>
      <c r="H2285" s="6">
        <v>45015.665729108798</v>
      </c>
      <c r="I2285" t="str">
        <f t="shared" si="140"/>
        <v>Long Term</v>
      </c>
      <c r="J2285">
        <f t="shared" si="141"/>
        <v>9685516</v>
      </c>
      <c r="K2285">
        <f t="shared" si="142"/>
        <v>0.1</v>
      </c>
      <c r="L2285">
        <f t="shared" si="143"/>
        <v>968551.60000000009</v>
      </c>
    </row>
    <row r="2286" spans="1:12" x14ac:dyDescent="0.25">
      <c r="A2286">
        <v>3285</v>
      </c>
      <c r="B2286" t="s">
        <v>1155</v>
      </c>
      <c r="C2286">
        <v>562601</v>
      </c>
      <c r="D2286">
        <v>6.49</v>
      </c>
      <c r="E2286" s="2">
        <v>43591.305208333331</v>
      </c>
      <c r="F2286" t="s">
        <v>12883</v>
      </c>
      <c r="G2286">
        <v>6172796</v>
      </c>
      <c r="H2286" s="6">
        <v>45015.665729108798</v>
      </c>
      <c r="I2286" t="str">
        <f t="shared" si="140"/>
        <v>Long Term</v>
      </c>
      <c r="J2286">
        <f t="shared" si="141"/>
        <v>5610195</v>
      </c>
      <c r="K2286">
        <f t="shared" si="142"/>
        <v>0.1</v>
      </c>
      <c r="L2286">
        <f t="shared" si="143"/>
        <v>561019.5</v>
      </c>
    </row>
    <row r="2287" spans="1:12" x14ac:dyDescent="0.25">
      <c r="A2287">
        <v>3286</v>
      </c>
      <c r="B2287" t="s">
        <v>1098</v>
      </c>
      <c r="C2287">
        <v>897618</v>
      </c>
      <c r="D2287">
        <v>8.76</v>
      </c>
      <c r="E2287" s="2">
        <v>43544.741724537038</v>
      </c>
      <c r="F2287" t="s">
        <v>12883</v>
      </c>
      <c r="G2287">
        <v>7752166</v>
      </c>
      <c r="H2287" s="6">
        <v>45015.665729108798</v>
      </c>
      <c r="I2287" t="str">
        <f t="shared" si="140"/>
        <v>Long Term</v>
      </c>
      <c r="J2287">
        <f t="shared" si="141"/>
        <v>6854548</v>
      </c>
      <c r="K2287">
        <f t="shared" si="142"/>
        <v>0.1</v>
      </c>
      <c r="L2287">
        <f t="shared" si="143"/>
        <v>685454.8</v>
      </c>
    </row>
    <row r="2288" spans="1:12" x14ac:dyDescent="0.25">
      <c r="A2288">
        <v>3287</v>
      </c>
      <c r="B2288" t="s">
        <v>298</v>
      </c>
      <c r="C2288">
        <v>812467</v>
      </c>
      <c r="D2288">
        <v>8.34</v>
      </c>
      <c r="E2288" s="2">
        <v>44579.062141203707</v>
      </c>
      <c r="F2288" t="s">
        <v>12887</v>
      </c>
      <c r="G2288">
        <v>8603725</v>
      </c>
      <c r="H2288" s="6">
        <v>45015.665729108798</v>
      </c>
      <c r="I2288" t="str">
        <f t="shared" si="140"/>
        <v>Long Term</v>
      </c>
      <c r="J2288">
        <f t="shared" si="141"/>
        <v>7791258</v>
      </c>
      <c r="K2288">
        <f t="shared" si="142"/>
        <v>0.1</v>
      </c>
      <c r="L2288">
        <f t="shared" si="143"/>
        <v>779125.8</v>
      </c>
    </row>
    <row r="2289" spans="1:12" x14ac:dyDescent="0.25">
      <c r="A2289">
        <v>3288</v>
      </c>
      <c r="B2289" t="s">
        <v>424</v>
      </c>
      <c r="C2289">
        <v>882339</v>
      </c>
      <c r="D2289">
        <v>5.99</v>
      </c>
      <c r="E2289" s="2">
        <v>44394.804375</v>
      </c>
      <c r="F2289" t="s">
        <v>12883</v>
      </c>
      <c r="G2289">
        <v>2040139</v>
      </c>
      <c r="H2289" s="6">
        <v>45015.665729108798</v>
      </c>
      <c r="I2289" t="str">
        <f t="shared" si="140"/>
        <v>Long Term</v>
      </c>
      <c r="J2289">
        <f t="shared" si="141"/>
        <v>1157800</v>
      </c>
      <c r="K2289">
        <f t="shared" si="142"/>
        <v>0.1</v>
      </c>
      <c r="L2289">
        <f t="shared" si="143"/>
        <v>115780</v>
      </c>
    </row>
    <row r="2290" spans="1:12" x14ac:dyDescent="0.25">
      <c r="A2290">
        <v>3289</v>
      </c>
      <c r="B2290" t="s">
        <v>461</v>
      </c>
      <c r="C2290">
        <v>110615</v>
      </c>
      <c r="D2290">
        <v>6.57</v>
      </c>
      <c r="E2290" s="2">
        <v>44892.638819444437</v>
      </c>
      <c r="F2290" t="s">
        <v>12885</v>
      </c>
      <c r="G2290">
        <v>1713372</v>
      </c>
      <c r="H2290" s="6">
        <v>45015.665729108798</v>
      </c>
      <c r="I2290" t="str">
        <f t="shared" si="140"/>
        <v>Short Term</v>
      </c>
      <c r="J2290">
        <f t="shared" si="141"/>
        <v>1602757</v>
      </c>
      <c r="K2290">
        <f t="shared" si="142"/>
        <v>0.15</v>
      </c>
      <c r="L2290">
        <f t="shared" si="143"/>
        <v>240413.55</v>
      </c>
    </row>
    <row r="2291" spans="1:12" x14ac:dyDescent="0.25">
      <c r="A2291">
        <v>3290</v>
      </c>
      <c r="B2291" t="s">
        <v>150</v>
      </c>
      <c r="C2291">
        <v>413555</v>
      </c>
      <c r="D2291">
        <v>5.28</v>
      </c>
      <c r="E2291" s="2">
        <v>44559.909942129627</v>
      </c>
      <c r="F2291" t="s">
        <v>12888</v>
      </c>
      <c r="G2291">
        <v>7648860</v>
      </c>
      <c r="H2291" s="6">
        <v>45015.665729108798</v>
      </c>
      <c r="I2291" t="str">
        <f t="shared" si="140"/>
        <v>Long Term</v>
      </c>
      <c r="J2291">
        <f t="shared" si="141"/>
        <v>7235305</v>
      </c>
      <c r="K2291">
        <f t="shared" si="142"/>
        <v>0.1</v>
      </c>
      <c r="L2291">
        <f t="shared" si="143"/>
        <v>723530.5</v>
      </c>
    </row>
    <row r="2292" spans="1:12" x14ac:dyDescent="0.25">
      <c r="A2292">
        <v>3291</v>
      </c>
      <c r="B2292" t="s">
        <v>866</v>
      </c>
      <c r="C2292">
        <v>996576</v>
      </c>
      <c r="D2292">
        <v>6.22</v>
      </c>
      <c r="E2292" s="2">
        <v>44995.936736111107</v>
      </c>
      <c r="F2292" t="s">
        <v>12888</v>
      </c>
      <c r="G2292">
        <v>9754264</v>
      </c>
      <c r="H2292" s="6">
        <v>45015.665729108798</v>
      </c>
      <c r="I2292" t="str">
        <f t="shared" si="140"/>
        <v>Short Term</v>
      </c>
      <c r="J2292">
        <f t="shared" si="141"/>
        <v>8757688</v>
      </c>
      <c r="K2292">
        <f t="shared" si="142"/>
        <v>0.15</v>
      </c>
      <c r="L2292">
        <f t="shared" si="143"/>
        <v>1313653.2</v>
      </c>
    </row>
    <row r="2293" spans="1:12" x14ac:dyDescent="0.25">
      <c r="A2293">
        <v>3292</v>
      </c>
      <c r="B2293" t="s">
        <v>948</v>
      </c>
      <c r="C2293">
        <v>717306</v>
      </c>
      <c r="D2293">
        <v>8.1300000000000008</v>
      </c>
      <c r="E2293" s="2">
        <v>43683.492731481478</v>
      </c>
      <c r="F2293" t="s">
        <v>12886</v>
      </c>
      <c r="G2293">
        <v>2888636</v>
      </c>
      <c r="H2293" s="6">
        <v>45015.665729108798</v>
      </c>
      <c r="I2293" t="str">
        <f t="shared" si="140"/>
        <v>Long Term</v>
      </c>
      <c r="J2293">
        <f t="shared" si="141"/>
        <v>2171330</v>
      </c>
      <c r="K2293">
        <f t="shared" si="142"/>
        <v>0.1</v>
      </c>
      <c r="L2293">
        <f t="shared" si="143"/>
        <v>217133</v>
      </c>
    </row>
    <row r="2294" spans="1:12" x14ac:dyDescent="0.25">
      <c r="A2294">
        <v>3293</v>
      </c>
      <c r="B2294" t="s">
        <v>693</v>
      </c>
      <c r="C2294">
        <v>627555</v>
      </c>
      <c r="D2294">
        <v>5.67</v>
      </c>
      <c r="E2294" s="2">
        <v>43646.086793981478</v>
      </c>
      <c r="F2294" t="s">
        <v>12884</v>
      </c>
      <c r="G2294">
        <v>8651933</v>
      </c>
      <c r="H2294" s="6">
        <v>45015.665729108798</v>
      </c>
      <c r="I2294" t="str">
        <f t="shared" si="140"/>
        <v>Long Term</v>
      </c>
      <c r="J2294">
        <f t="shared" si="141"/>
        <v>8024378</v>
      </c>
      <c r="K2294">
        <f t="shared" si="142"/>
        <v>0.1</v>
      </c>
      <c r="L2294">
        <f t="shared" si="143"/>
        <v>802437.8</v>
      </c>
    </row>
    <row r="2295" spans="1:12" x14ac:dyDescent="0.25">
      <c r="A2295">
        <v>3294</v>
      </c>
      <c r="B2295" t="s">
        <v>849</v>
      </c>
      <c r="C2295">
        <v>770937</v>
      </c>
      <c r="D2295">
        <v>6.19</v>
      </c>
      <c r="E2295" s="2">
        <v>44405.324328703697</v>
      </c>
      <c r="F2295" t="s">
        <v>12885</v>
      </c>
      <c r="G2295">
        <v>5185326</v>
      </c>
      <c r="H2295" s="6">
        <v>45015.665729108798</v>
      </c>
      <c r="I2295" t="str">
        <f t="shared" si="140"/>
        <v>Long Term</v>
      </c>
      <c r="J2295">
        <f t="shared" si="141"/>
        <v>4414389</v>
      </c>
      <c r="K2295">
        <f t="shared" si="142"/>
        <v>0.1</v>
      </c>
      <c r="L2295">
        <f t="shared" si="143"/>
        <v>441438.9</v>
      </c>
    </row>
    <row r="2296" spans="1:12" x14ac:dyDescent="0.25">
      <c r="A2296">
        <v>3295</v>
      </c>
      <c r="B2296" t="s">
        <v>531</v>
      </c>
      <c r="C2296">
        <v>708886</v>
      </c>
      <c r="D2296">
        <v>7.3</v>
      </c>
      <c r="E2296" s="2">
        <v>44204.799768518518</v>
      </c>
      <c r="F2296" t="s">
        <v>12883</v>
      </c>
      <c r="G2296">
        <v>7253013</v>
      </c>
      <c r="H2296" s="6">
        <v>45015.665729108798</v>
      </c>
      <c r="I2296" t="str">
        <f t="shared" si="140"/>
        <v>Long Term</v>
      </c>
      <c r="J2296">
        <f t="shared" si="141"/>
        <v>6544127</v>
      </c>
      <c r="K2296">
        <f t="shared" si="142"/>
        <v>0.1</v>
      </c>
      <c r="L2296">
        <f t="shared" si="143"/>
        <v>654412.70000000007</v>
      </c>
    </row>
    <row r="2297" spans="1:12" x14ac:dyDescent="0.25">
      <c r="A2297">
        <v>3296</v>
      </c>
      <c r="B2297" t="s">
        <v>1135</v>
      </c>
      <c r="C2297">
        <v>444643</v>
      </c>
      <c r="D2297">
        <v>8.93</v>
      </c>
      <c r="E2297" s="2">
        <v>44415.881597222222</v>
      </c>
      <c r="F2297" t="s">
        <v>12883</v>
      </c>
      <c r="G2297">
        <v>7000576</v>
      </c>
      <c r="H2297" s="6">
        <v>45015.665729108798</v>
      </c>
      <c r="I2297" t="str">
        <f t="shared" si="140"/>
        <v>Long Term</v>
      </c>
      <c r="J2297">
        <f t="shared" si="141"/>
        <v>6555933</v>
      </c>
      <c r="K2297">
        <f t="shared" si="142"/>
        <v>0.1</v>
      </c>
      <c r="L2297">
        <f t="shared" si="143"/>
        <v>655593.30000000005</v>
      </c>
    </row>
    <row r="2298" spans="1:12" x14ac:dyDescent="0.25">
      <c r="A2298">
        <v>3297</v>
      </c>
      <c r="B2298" t="s">
        <v>985</v>
      </c>
      <c r="C2298">
        <v>831097</v>
      </c>
      <c r="D2298">
        <v>5.79</v>
      </c>
      <c r="E2298" s="2">
        <v>44719.40216435185</v>
      </c>
      <c r="F2298" t="s">
        <v>12883</v>
      </c>
      <c r="G2298">
        <v>9457580</v>
      </c>
      <c r="H2298" s="6">
        <v>45015.665729108798</v>
      </c>
      <c r="I2298" t="str">
        <f t="shared" si="140"/>
        <v>Short Term</v>
      </c>
      <c r="J2298">
        <f t="shared" si="141"/>
        <v>8626483</v>
      </c>
      <c r="K2298">
        <f t="shared" si="142"/>
        <v>0.15</v>
      </c>
      <c r="L2298">
        <f t="shared" si="143"/>
        <v>1293972.45</v>
      </c>
    </row>
    <row r="2299" spans="1:12" x14ac:dyDescent="0.25">
      <c r="A2299">
        <v>3298</v>
      </c>
      <c r="B2299" t="s">
        <v>1274</v>
      </c>
      <c r="C2299">
        <v>836687</v>
      </c>
      <c r="D2299">
        <v>7.96</v>
      </c>
      <c r="E2299" s="2">
        <v>44811.43408564815</v>
      </c>
      <c r="F2299" t="s">
        <v>12887</v>
      </c>
      <c r="G2299">
        <v>939550</v>
      </c>
      <c r="H2299" s="6">
        <v>45015.665729108798</v>
      </c>
      <c r="I2299" t="str">
        <f t="shared" si="140"/>
        <v>Short Term</v>
      </c>
      <c r="J2299">
        <f t="shared" si="141"/>
        <v>102863</v>
      </c>
      <c r="K2299">
        <f t="shared" si="142"/>
        <v>0.15</v>
      </c>
      <c r="L2299">
        <f t="shared" si="143"/>
        <v>15429.449999999999</v>
      </c>
    </row>
    <row r="2300" spans="1:12" x14ac:dyDescent="0.25">
      <c r="A2300">
        <v>3299</v>
      </c>
      <c r="B2300" t="s">
        <v>1117</v>
      </c>
      <c r="C2300">
        <v>145940</v>
      </c>
      <c r="D2300">
        <v>7.78</v>
      </c>
      <c r="E2300" s="2">
        <v>43694.70616898148</v>
      </c>
      <c r="F2300" t="s">
        <v>12885</v>
      </c>
      <c r="G2300">
        <v>4540424</v>
      </c>
      <c r="H2300" s="6">
        <v>45015.665729108798</v>
      </c>
      <c r="I2300" t="str">
        <f t="shared" si="140"/>
        <v>Long Term</v>
      </c>
      <c r="J2300">
        <f t="shared" si="141"/>
        <v>4394484</v>
      </c>
      <c r="K2300">
        <f t="shared" si="142"/>
        <v>0.1</v>
      </c>
      <c r="L2300">
        <f t="shared" si="143"/>
        <v>439448.4</v>
      </c>
    </row>
    <row r="2301" spans="1:12" x14ac:dyDescent="0.25">
      <c r="A2301">
        <v>3300</v>
      </c>
      <c r="B2301" t="s">
        <v>670</v>
      </c>
      <c r="C2301">
        <v>907460</v>
      </c>
      <c r="D2301">
        <v>5.12</v>
      </c>
      <c r="E2301" s="2">
        <v>43542.963877314818</v>
      </c>
      <c r="F2301" t="s">
        <v>12884</v>
      </c>
      <c r="G2301">
        <v>4888684</v>
      </c>
      <c r="H2301" s="6">
        <v>45015.665729108798</v>
      </c>
      <c r="I2301" t="str">
        <f t="shared" si="140"/>
        <v>Long Term</v>
      </c>
      <c r="J2301">
        <f t="shared" si="141"/>
        <v>3981224</v>
      </c>
      <c r="K2301">
        <f t="shared" si="142"/>
        <v>0.1</v>
      </c>
      <c r="L2301">
        <f t="shared" si="143"/>
        <v>398122.4</v>
      </c>
    </row>
    <row r="2302" spans="1:12" x14ac:dyDescent="0.25">
      <c r="A2302">
        <v>3301</v>
      </c>
      <c r="B2302" t="s">
        <v>770</v>
      </c>
      <c r="C2302">
        <v>699916</v>
      </c>
      <c r="D2302">
        <v>8.5299999999999994</v>
      </c>
      <c r="E2302" s="2">
        <v>43728.365613425929</v>
      </c>
      <c r="F2302" t="s">
        <v>12884</v>
      </c>
      <c r="G2302">
        <v>8986449</v>
      </c>
      <c r="H2302" s="6">
        <v>45015.665729108798</v>
      </c>
      <c r="I2302" t="str">
        <f t="shared" si="140"/>
        <v>Long Term</v>
      </c>
      <c r="J2302">
        <f t="shared" si="141"/>
        <v>8286533</v>
      </c>
      <c r="K2302">
        <f t="shared" si="142"/>
        <v>0.1</v>
      </c>
      <c r="L2302">
        <f t="shared" si="143"/>
        <v>828653.3</v>
      </c>
    </row>
    <row r="2303" spans="1:12" x14ac:dyDescent="0.25">
      <c r="A2303">
        <v>3302</v>
      </c>
      <c r="B2303" t="s">
        <v>276</v>
      </c>
      <c r="C2303">
        <v>66260</v>
      </c>
      <c r="D2303">
        <v>5.48</v>
      </c>
      <c r="E2303" s="2">
        <v>43792.682893518519</v>
      </c>
      <c r="F2303" t="s">
        <v>12887</v>
      </c>
      <c r="G2303">
        <v>5946942</v>
      </c>
      <c r="H2303" s="6">
        <v>45015.665729108798</v>
      </c>
      <c r="I2303" t="str">
        <f t="shared" si="140"/>
        <v>Long Term</v>
      </c>
      <c r="J2303">
        <f t="shared" si="141"/>
        <v>5880682</v>
      </c>
      <c r="K2303">
        <f t="shared" si="142"/>
        <v>0.1</v>
      </c>
      <c r="L2303">
        <f t="shared" si="143"/>
        <v>588068.20000000007</v>
      </c>
    </row>
    <row r="2304" spans="1:12" x14ac:dyDescent="0.25">
      <c r="A2304">
        <v>3303</v>
      </c>
      <c r="B2304" t="s">
        <v>513</v>
      </c>
      <c r="C2304">
        <v>778372</v>
      </c>
      <c r="D2304">
        <v>6.53</v>
      </c>
      <c r="E2304" s="2">
        <v>44674.555081018523</v>
      </c>
      <c r="F2304" t="s">
        <v>12885</v>
      </c>
      <c r="G2304">
        <v>4775557</v>
      </c>
      <c r="H2304" s="6">
        <v>45015.665729108798</v>
      </c>
      <c r="I2304" t="str">
        <f t="shared" si="140"/>
        <v>Short Term</v>
      </c>
      <c r="J2304">
        <f t="shared" si="141"/>
        <v>3997185</v>
      </c>
      <c r="K2304">
        <f t="shared" si="142"/>
        <v>0.15</v>
      </c>
      <c r="L2304">
        <f t="shared" si="143"/>
        <v>599577.75</v>
      </c>
    </row>
    <row r="2305" spans="1:12" x14ac:dyDescent="0.25">
      <c r="A2305">
        <v>3304</v>
      </c>
      <c r="B2305" t="s">
        <v>801</v>
      </c>
      <c r="C2305">
        <v>174421</v>
      </c>
      <c r="D2305">
        <v>6.68</v>
      </c>
      <c r="E2305" s="2">
        <v>44619.140324074076</v>
      </c>
      <c r="F2305" t="s">
        <v>12885</v>
      </c>
      <c r="G2305">
        <v>9872764</v>
      </c>
      <c r="H2305" s="6">
        <v>45015.665729108798</v>
      </c>
      <c r="I2305" t="str">
        <f t="shared" si="140"/>
        <v>Long Term</v>
      </c>
      <c r="J2305">
        <f t="shared" si="141"/>
        <v>9698343</v>
      </c>
      <c r="K2305">
        <f t="shared" si="142"/>
        <v>0.1</v>
      </c>
      <c r="L2305">
        <f t="shared" si="143"/>
        <v>969834.3</v>
      </c>
    </row>
    <row r="2306" spans="1:12" x14ac:dyDescent="0.25">
      <c r="A2306">
        <v>3305</v>
      </c>
      <c r="B2306" t="s">
        <v>1188</v>
      </c>
      <c r="C2306">
        <v>918374</v>
      </c>
      <c r="D2306">
        <v>7.39</v>
      </c>
      <c r="E2306" s="2">
        <v>44511.315358796302</v>
      </c>
      <c r="F2306" t="s">
        <v>12887</v>
      </c>
      <c r="G2306">
        <v>8921757</v>
      </c>
      <c r="H2306" s="6">
        <v>45015.665729108798</v>
      </c>
      <c r="I2306" t="str">
        <f t="shared" si="140"/>
        <v>Long Term</v>
      </c>
      <c r="J2306">
        <f t="shared" si="141"/>
        <v>8003383</v>
      </c>
      <c r="K2306">
        <f t="shared" si="142"/>
        <v>0.1</v>
      </c>
      <c r="L2306">
        <f t="shared" si="143"/>
        <v>800338.3</v>
      </c>
    </row>
    <row r="2307" spans="1:12" x14ac:dyDescent="0.25">
      <c r="A2307">
        <v>3306</v>
      </c>
      <c r="B2307" t="s">
        <v>574</v>
      </c>
      <c r="C2307">
        <v>29997</v>
      </c>
      <c r="D2307">
        <v>5.47</v>
      </c>
      <c r="E2307" s="2">
        <v>43468.58934027778</v>
      </c>
      <c r="F2307" t="s">
        <v>12884</v>
      </c>
      <c r="G2307">
        <v>7653359</v>
      </c>
      <c r="H2307" s="6">
        <v>45015.665729108798</v>
      </c>
      <c r="I2307" t="str">
        <f t="shared" ref="I2307:I2370" si="144">IF((H2307-E2307)&lt;=365,"Short Term","Long Term")</f>
        <v>Long Term</v>
      </c>
      <c r="J2307">
        <f t="shared" ref="J2307:J2370" si="145">G2307-C2307</f>
        <v>7623362</v>
      </c>
      <c r="K2307">
        <f t="shared" ref="K2307:K2370" si="146">IF(I2307="short Term",15%,IF(I2307="Long Term",IF(J2307&gt;100000,10%,0),0))</f>
        <v>0.1</v>
      </c>
      <c r="L2307">
        <f t="shared" ref="L2307:L2370" si="147">J2307*K2307</f>
        <v>762336.20000000007</v>
      </c>
    </row>
    <row r="2308" spans="1:12" x14ac:dyDescent="0.25">
      <c r="A2308">
        <v>3307</v>
      </c>
      <c r="B2308" t="s">
        <v>107</v>
      </c>
      <c r="C2308">
        <v>42689</v>
      </c>
      <c r="D2308">
        <v>5.81</v>
      </c>
      <c r="E2308" s="2">
        <v>44305.237893518519</v>
      </c>
      <c r="F2308" t="s">
        <v>12884</v>
      </c>
      <c r="G2308">
        <v>8728061</v>
      </c>
      <c r="H2308" s="6">
        <v>45015.665729108798</v>
      </c>
      <c r="I2308" t="str">
        <f t="shared" si="144"/>
        <v>Long Term</v>
      </c>
      <c r="J2308">
        <f t="shared" si="145"/>
        <v>8685372</v>
      </c>
      <c r="K2308">
        <f t="shared" si="146"/>
        <v>0.1</v>
      </c>
      <c r="L2308">
        <f t="shared" si="147"/>
        <v>868537.20000000007</v>
      </c>
    </row>
    <row r="2309" spans="1:12" x14ac:dyDescent="0.25">
      <c r="A2309">
        <v>3308</v>
      </c>
      <c r="B2309" t="s">
        <v>1873</v>
      </c>
      <c r="C2309">
        <v>923983</v>
      </c>
      <c r="D2309">
        <v>7.71</v>
      </c>
      <c r="E2309" s="2">
        <v>44413.115358796298</v>
      </c>
      <c r="F2309" t="s">
        <v>12887</v>
      </c>
      <c r="G2309">
        <v>4176640</v>
      </c>
      <c r="H2309" s="6">
        <v>45015.665729108798</v>
      </c>
      <c r="I2309" t="str">
        <f t="shared" si="144"/>
        <v>Long Term</v>
      </c>
      <c r="J2309">
        <f t="shared" si="145"/>
        <v>3252657</v>
      </c>
      <c r="K2309">
        <f t="shared" si="146"/>
        <v>0.1</v>
      </c>
      <c r="L2309">
        <f t="shared" si="147"/>
        <v>325265.7</v>
      </c>
    </row>
    <row r="2310" spans="1:12" x14ac:dyDescent="0.25">
      <c r="A2310">
        <v>3309</v>
      </c>
      <c r="B2310" t="s">
        <v>709</v>
      </c>
      <c r="C2310">
        <v>976540</v>
      </c>
      <c r="D2310">
        <v>5.98</v>
      </c>
      <c r="E2310" s="2">
        <v>44495.383912037039</v>
      </c>
      <c r="F2310" t="s">
        <v>12886</v>
      </c>
      <c r="G2310">
        <v>2859872</v>
      </c>
      <c r="H2310" s="6">
        <v>45015.665729108798</v>
      </c>
      <c r="I2310" t="str">
        <f t="shared" si="144"/>
        <v>Long Term</v>
      </c>
      <c r="J2310">
        <f t="shared" si="145"/>
        <v>1883332</v>
      </c>
      <c r="K2310">
        <f t="shared" si="146"/>
        <v>0.1</v>
      </c>
      <c r="L2310">
        <f t="shared" si="147"/>
        <v>188333.2</v>
      </c>
    </row>
    <row r="2311" spans="1:12" x14ac:dyDescent="0.25">
      <c r="A2311">
        <v>3310</v>
      </c>
      <c r="B2311" t="s">
        <v>477</v>
      </c>
      <c r="C2311">
        <v>402468</v>
      </c>
      <c r="D2311">
        <v>5.72</v>
      </c>
      <c r="E2311" s="2">
        <v>44555.630023148151</v>
      </c>
      <c r="F2311" t="s">
        <v>12885</v>
      </c>
      <c r="G2311">
        <v>1264163</v>
      </c>
      <c r="H2311" s="6">
        <v>45015.665729108798</v>
      </c>
      <c r="I2311" t="str">
        <f t="shared" si="144"/>
        <v>Long Term</v>
      </c>
      <c r="J2311">
        <f t="shared" si="145"/>
        <v>861695</v>
      </c>
      <c r="K2311">
        <f t="shared" si="146"/>
        <v>0.1</v>
      </c>
      <c r="L2311">
        <f t="shared" si="147"/>
        <v>86169.5</v>
      </c>
    </row>
    <row r="2312" spans="1:12" x14ac:dyDescent="0.25">
      <c r="A2312">
        <v>3311</v>
      </c>
      <c r="B2312" t="s">
        <v>889</v>
      </c>
      <c r="C2312">
        <v>313099</v>
      </c>
      <c r="D2312">
        <v>7.2</v>
      </c>
      <c r="E2312" s="2">
        <v>43887.538483796299</v>
      </c>
      <c r="F2312" t="s">
        <v>12883</v>
      </c>
      <c r="G2312">
        <v>8506905</v>
      </c>
      <c r="H2312" s="6">
        <v>45015.665729108798</v>
      </c>
      <c r="I2312" t="str">
        <f t="shared" si="144"/>
        <v>Long Term</v>
      </c>
      <c r="J2312">
        <f t="shared" si="145"/>
        <v>8193806</v>
      </c>
      <c r="K2312">
        <f t="shared" si="146"/>
        <v>0.1</v>
      </c>
      <c r="L2312">
        <f t="shared" si="147"/>
        <v>819380.60000000009</v>
      </c>
    </row>
    <row r="2313" spans="1:12" x14ac:dyDescent="0.25">
      <c r="A2313">
        <v>3312</v>
      </c>
      <c r="B2313" t="s">
        <v>223</v>
      </c>
      <c r="C2313">
        <v>396459</v>
      </c>
      <c r="D2313">
        <v>8.6999999999999993</v>
      </c>
      <c r="E2313" s="2">
        <v>44165.741793981477</v>
      </c>
      <c r="F2313" t="s">
        <v>12887</v>
      </c>
      <c r="G2313">
        <v>3175836</v>
      </c>
      <c r="H2313" s="6">
        <v>45015.665729108798</v>
      </c>
      <c r="I2313" t="str">
        <f t="shared" si="144"/>
        <v>Long Term</v>
      </c>
      <c r="J2313">
        <f t="shared" si="145"/>
        <v>2779377</v>
      </c>
      <c r="K2313">
        <f t="shared" si="146"/>
        <v>0.1</v>
      </c>
      <c r="L2313">
        <f t="shared" si="147"/>
        <v>277937.7</v>
      </c>
    </row>
    <row r="2314" spans="1:12" x14ac:dyDescent="0.25">
      <c r="A2314">
        <v>3313</v>
      </c>
      <c r="B2314" t="s">
        <v>1426</v>
      </c>
      <c r="C2314">
        <v>555706</v>
      </c>
      <c r="D2314">
        <v>6.1</v>
      </c>
      <c r="E2314" s="2">
        <v>44188.532442129632</v>
      </c>
      <c r="F2314" t="s">
        <v>12884</v>
      </c>
      <c r="G2314">
        <v>6902046</v>
      </c>
      <c r="H2314" s="6">
        <v>45015.665729108798</v>
      </c>
      <c r="I2314" t="str">
        <f t="shared" si="144"/>
        <v>Long Term</v>
      </c>
      <c r="J2314">
        <f t="shared" si="145"/>
        <v>6346340</v>
      </c>
      <c r="K2314">
        <f t="shared" si="146"/>
        <v>0.1</v>
      </c>
      <c r="L2314">
        <f t="shared" si="147"/>
        <v>634634</v>
      </c>
    </row>
    <row r="2315" spans="1:12" x14ac:dyDescent="0.25">
      <c r="A2315">
        <v>3314</v>
      </c>
      <c r="B2315" t="s">
        <v>984</v>
      </c>
      <c r="C2315">
        <v>170742</v>
      </c>
      <c r="D2315">
        <v>6.5</v>
      </c>
      <c r="E2315" s="2">
        <v>43489.353703703702</v>
      </c>
      <c r="F2315" t="s">
        <v>12884</v>
      </c>
      <c r="G2315">
        <v>9245274</v>
      </c>
      <c r="H2315" s="6">
        <v>45015.665729108798</v>
      </c>
      <c r="I2315" t="str">
        <f t="shared" si="144"/>
        <v>Long Term</v>
      </c>
      <c r="J2315">
        <f t="shared" si="145"/>
        <v>9074532</v>
      </c>
      <c r="K2315">
        <f t="shared" si="146"/>
        <v>0.1</v>
      </c>
      <c r="L2315">
        <f t="shared" si="147"/>
        <v>907453.20000000007</v>
      </c>
    </row>
    <row r="2316" spans="1:12" x14ac:dyDescent="0.25">
      <c r="A2316">
        <v>3315</v>
      </c>
      <c r="B2316" t="s">
        <v>443</v>
      </c>
      <c r="C2316">
        <v>85546</v>
      </c>
      <c r="D2316">
        <v>5.31</v>
      </c>
      <c r="E2316" s="2">
        <v>44381.14130787037</v>
      </c>
      <c r="F2316" t="s">
        <v>12884</v>
      </c>
      <c r="G2316">
        <v>3748474</v>
      </c>
      <c r="H2316" s="6">
        <v>45015.665729108798</v>
      </c>
      <c r="I2316" t="str">
        <f t="shared" si="144"/>
        <v>Long Term</v>
      </c>
      <c r="J2316">
        <f t="shared" si="145"/>
        <v>3662928</v>
      </c>
      <c r="K2316">
        <f t="shared" si="146"/>
        <v>0.1</v>
      </c>
      <c r="L2316">
        <f t="shared" si="147"/>
        <v>366292.80000000005</v>
      </c>
    </row>
    <row r="2317" spans="1:12" x14ac:dyDescent="0.25">
      <c r="A2317">
        <v>3316</v>
      </c>
      <c r="B2317" t="s">
        <v>268</v>
      </c>
      <c r="C2317">
        <v>356567</v>
      </c>
      <c r="D2317">
        <v>6.58</v>
      </c>
      <c r="E2317" s="2">
        <v>44762.820057870369</v>
      </c>
      <c r="F2317" t="s">
        <v>12888</v>
      </c>
      <c r="G2317">
        <v>9958394</v>
      </c>
      <c r="H2317" s="6">
        <v>45015.665729108798</v>
      </c>
      <c r="I2317" t="str">
        <f t="shared" si="144"/>
        <v>Short Term</v>
      </c>
      <c r="J2317">
        <f t="shared" si="145"/>
        <v>9601827</v>
      </c>
      <c r="K2317">
        <f t="shared" si="146"/>
        <v>0.15</v>
      </c>
      <c r="L2317">
        <f t="shared" si="147"/>
        <v>1440274.05</v>
      </c>
    </row>
    <row r="2318" spans="1:12" x14ac:dyDescent="0.25">
      <c r="A2318">
        <v>3317</v>
      </c>
      <c r="B2318" t="s">
        <v>363</v>
      </c>
      <c r="C2318">
        <v>91565</v>
      </c>
      <c r="D2318">
        <v>8.8699999999999992</v>
      </c>
      <c r="E2318" s="2">
        <v>44253.223229166673</v>
      </c>
      <c r="F2318" t="s">
        <v>12884</v>
      </c>
      <c r="G2318">
        <v>3339370</v>
      </c>
      <c r="H2318" s="6">
        <v>45015.665729108798</v>
      </c>
      <c r="I2318" t="str">
        <f t="shared" si="144"/>
        <v>Long Term</v>
      </c>
      <c r="J2318">
        <f t="shared" si="145"/>
        <v>3247805</v>
      </c>
      <c r="K2318">
        <f t="shared" si="146"/>
        <v>0.1</v>
      </c>
      <c r="L2318">
        <f t="shared" si="147"/>
        <v>324780.5</v>
      </c>
    </row>
    <row r="2319" spans="1:12" x14ac:dyDescent="0.25">
      <c r="A2319">
        <v>3318</v>
      </c>
      <c r="B2319" t="s">
        <v>150</v>
      </c>
      <c r="C2319">
        <v>88554</v>
      </c>
      <c r="D2319">
        <v>7.2</v>
      </c>
      <c r="E2319" s="2">
        <v>44193.902094907397</v>
      </c>
      <c r="F2319" t="s">
        <v>12888</v>
      </c>
      <c r="G2319">
        <v>3814988</v>
      </c>
      <c r="H2319" s="6">
        <v>45015.665729108798</v>
      </c>
      <c r="I2319" t="str">
        <f t="shared" si="144"/>
        <v>Long Term</v>
      </c>
      <c r="J2319">
        <f t="shared" si="145"/>
        <v>3726434</v>
      </c>
      <c r="K2319">
        <f t="shared" si="146"/>
        <v>0.1</v>
      </c>
      <c r="L2319">
        <f t="shared" si="147"/>
        <v>372643.4</v>
      </c>
    </row>
    <row r="2320" spans="1:12" x14ac:dyDescent="0.25">
      <c r="A2320">
        <v>3319</v>
      </c>
      <c r="B2320" t="s">
        <v>692</v>
      </c>
      <c r="C2320">
        <v>490581</v>
      </c>
      <c r="D2320">
        <v>5.5</v>
      </c>
      <c r="E2320" s="2">
        <v>44763.732546296298</v>
      </c>
      <c r="F2320" t="s">
        <v>12883</v>
      </c>
      <c r="G2320">
        <v>4138799</v>
      </c>
      <c r="H2320" s="6">
        <v>45015.665729108798</v>
      </c>
      <c r="I2320" t="str">
        <f t="shared" si="144"/>
        <v>Short Term</v>
      </c>
      <c r="J2320">
        <f t="shared" si="145"/>
        <v>3648218</v>
      </c>
      <c r="K2320">
        <f t="shared" si="146"/>
        <v>0.15</v>
      </c>
      <c r="L2320">
        <f t="shared" si="147"/>
        <v>547232.69999999995</v>
      </c>
    </row>
    <row r="2321" spans="1:12" x14ac:dyDescent="0.25">
      <c r="A2321">
        <v>3320</v>
      </c>
      <c r="B2321" t="s">
        <v>860</v>
      </c>
      <c r="C2321">
        <v>719386</v>
      </c>
      <c r="D2321">
        <v>5.39</v>
      </c>
      <c r="E2321" s="2">
        <v>43381.799120370371</v>
      </c>
      <c r="F2321" t="s">
        <v>12885</v>
      </c>
      <c r="G2321">
        <v>3761872</v>
      </c>
      <c r="H2321" s="6">
        <v>45015.665729108798</v>
      </c>
      <c r="I2321" t="str">
        <f t="shared" si="144"/>
        <v>Long Term</v>
      </c>
      <c r="J2321">
        <f t="shared" si="145"/>
        <v>3042486</v>
      </c>
      <c r="K2321">
        <f t="shared" si="146"/>
        <v>0.1</v>
      </c>
      <c r="L2321">
        <f t="shared" si="147"/>
        <v>304248.60000000003</v>
      </c>
    </row>
    <row r="2322" spans="1:12" x14ac:dyDescent="0.25">
      <c r="A2322">
        <v>3321</v>
      </c>
      <c r="B2322" t="s">
        <v>388</v>
      </c>
      <c r="C2322">
        <v>653252</v>
      </c>
      <c r="D2322">
        <v>8.41</v>
      </c>
      <c r="E2322" s="2">
        <v>44536.004479166673</v>
      </c>
      <c r="F2322" t="s">
        <v>12887</v>
      </c>
      <c r="G2322">
        <v>7905648</v>
      </c>
      <c r="H2322" s="6">
        <v>45015.665729108798</v>
      </c>
      <c r="I2322" t="str">
        <f t="shared" si="144"/>
        <v>Long Term</v>
      </c>
      <c r="J2322">
        <f t="shared" si="145"/>
        <v>7252396</v>
      </c>
      <c r="K2322">
        <f t="shared" si="146"/>
        <v>0.1</v>
      </c>
      <c r="L2322">
        <f t="shared" si="147"/>
        <v>725239.60000000009</v>
      </c>
    </row>
    <row r="2323" spans="1:12" x14ac:dyDescent="0.25">
      <c r="A2323">
        <v>3322</v>
      </c>
      <c r="B2323" t="s">
        <v>1063</v>
      </c>
      <c r="C2323">
        <v>377834</v>
      </c>
      <c r="D2323">
        <v>8.2899999999999991</v>
      </c>
      <c r="E2323" s="2">
        <v>43967.983680555553</v>
      </c>
      <c r="F2323" t="s">
        <v>12886</v>
      </c>
      <c r="G2323">
        <v>6197740</v>
      </c>
      <c r="H2323" s="6">
        <v>45015.665729108798</v>
      </c>
      <c r="I2323" t="str">
        <f t="shared" si="144"/>
        <v>Long Term</v>
      </c>
      <c r="J2323">
        <f t="shared" si="145"/>
        <v>5819906</v>
      </c>
      <c r="K2323">
        <f t="shared" si="146"/>
        <v>0.1</v>
      </c>
      <c r="L2323">
        <f t="shared" si="147"/>
        <v>581990.6</v>
      </c>
    </row>
    <row r="2324" spans="1:12" x14ac:dyDescent="0.25">
      <c r="A2324">
        <v>3323</v>
      </c>
      <c r="B2324" t="s">
        <v>679</v>
      </c>
      <c r="C2324">
        <v>500402</v>
      </c>
      <c r="D2324">
        <v>6.34</v>
      </c>
      <c r="E2324" s="2">
        <v>44610.724687499998</v>
      </c>
      <c r="F2324" t="s">
        <v>12883</v>
      </c>
      <c r="G2324">
        <v>2981267</v>
      </c>
      <c r="H2324" s="6">
        <v>45015.665729108798</v>
      </c>
      <c r="I2324" t="str">
        <f t="shared" si="144"/>
        <v>Long Term</v>
      </c>
      <c r="J2324">
        <f t="shared" si="145"/>
        <v>2480865</v>
      </c>
      <c r="K2324">
        <f t="shared" si="146"/>
        <v>0.1</v>
      </c>
      <c r="L2324">
        <f t="shared" si="147"/>
        <v>248086.5</v>
      </c>
    </row>
    <row r="2325" spans="1:12" x14ac:dyDescent="0.25">
      <c r="A2325">
        <v>3324</v>
      </c>
      <c r="B2325" t="s">
        <v>646</v>
      </c>
      <c r="C2325">
        <v>360410</v>
      </c>
      <c r="D2325">
        <v>6.2</v>
      </c>
      <c r="E2325" s="2">
        <v>43757.364247685182</v>
      </c>
      <c r="F2325" t="s">
        <v>12883</v>
      </c>
      <c r="G2325">
        <v>4613805</v>
      </c>
      <c r="H2325" s="6">
        <v>45015.665729108798</v>
      </c>
      <c r="I2325" t="str">
        <f t="shared" si="144"/>
        <v>Long Term</v>
      </c>
      <c r="J2325">
        <f t="shared" si="145"/>
        <v>4253395</v>
      </c>
      <c r="K2325">
        <f t="shared" si="146"/>
        <v>0.1</v>
      </c>
      <c r="L2325">
        <f t="shared" si="147"/>
        <v>425339.5</v>
      </c>
    </row>
    <row r="2326" spans="1:12" x14ac:dyDescent="0.25">
      <c r="A2326">
        <v>3325</v>
      </c>
      <c r="B2326" t="s">
        <v>885</v>
      </c>
      <c r="C2326">
        <v>737832</v>
      </c>
      <c r="D2326">
        <v>5.56</v>
      </c>
      <c r="E2326" s="2">
        <v>43627.170983796299</v>
      </c>
      <c r="F2326" t="s">
        <v>12884</v>
      </c>
      <c r="G2326">
        <v>8670625</v>
      </c>
      <c r="H2326" s="6">
        <v>45015.665729108798</v>
      </c>
      <c r="I2326" t="str">
        <f t="shared" si="144"/>
        <v>Long Term</v>
      </c>
      <c r="J2326">
        <f t="shared" si="145"/>
        <v>7932793</v>
      </c>
      <c r="K2326">
        <f t="shared" si="146"/>
        <v>0.1</v>
      </c>
      <c r="L2326">
        <f t="shared" si="147"/>
        <v>793279.3</v>
      </c>
    </row>
    <row r="2327" spans="1:12" x14ac:dyDescent="0.25">
      <c r="A2327">
        <v>3326</v>
      </c>
      <c r="B2327" t="s">
        <v>3037</v>
      </c>
      <c r="C2327">
        <v>622728</v>
      </c>
      <c r="D2327">
        <v>6.71</v>
      </c>
      <c r="E2327" s="2">
        <v>43476.587233796286</v>
      </c>
      <c r="F2327" t="s">
        <v>12887</v>
      </c>
      <c r="G2327">
        <v>9775106</v>
      </c>
      <c r="H2327" s="6">
        <v>45015.665729108798</v>
      </c>
      <c r="I2327" t="str">
        <f t="shared" si="144"/>
        <v>Long Term</v>
      </c>
      <c r="J2327">
        <f t="shared" si="145"/>
        <v>9152378</v>
      </c>
      <c r="K2327">
        <f t="shared" si="146"/>
        <v>0.1</v>
      </c>
      <c r="L2327">
        <f t="shared" si="147"/>
        <v>915237.8</v>
      </c>
    </row>
    <row r="2328" spans="1:12" x14ac:dyDescent="0.25">
      <c r="A2328">
        <v>3327</v>
      </c>
      <c r="B2328" t="s">
        <v>945</v>
      </c>
      <c r="C2328">
        <v>406597</v>
      </c>
      <c r="D2328">
        <v>8.75</v>
      </c>
      <c r="E2328" s="2">
        <v>44261.214629629627</v>
      </c>
      <c r="F2328" t="s">
        <v>12888</v>
      </c>
      <c r="G2328">
        <v>9310626</v>
      </c>
      <c r="H2328" s="6">
        <v>45015.665729108798</v>
      </c>
      <c r="I2328" t="str">
        <f t="shared" si="144"/>
        <v>Long Term</v>
      </c>
      <c r="J2328">
        <f t="shared" si="145"/>
        <v>8904029</v>
      </c>
      <c r="K2328">
        <f t="shared" si="146"/>
        <v>0.1</v>
      </c>
      <c r="L2328">
        <f t="shared" si="147"/>
        <v>890402.9</v>
      </c>
    </row>
    <row r="2329" spans="1:12" x14ac:dyDescent="0.25">
      <c r="A2329">
        <v>3328</v>
      </c>
      <c r="B2329" t="s">
        <v>553</v>
      </c>
      <c r="C2329">
        <v>286539</v>
      </c>
      <c r="D2329">
        <v>6.9</v>
      </c>
      <c r="E2329" s="2">
        <v>44296.54210648148</v>
      </c>
      <c r="F2329" t="s">
        <v>12883</v>
      </c>
      <c r="G2329">
        <v>6188795</v>
      </c>
      <c r="H2329" s="6">
        <v>45015.665729108798</v>
      </c>
      <c r="I2329" t="str">
        <f t="shared" si="144"/>
        <v>Long Term</v>
      </c>
      <c r="J2329">
        <f t="shared" si="145"/>
        <v>5902256</v>
      </c>
      <c r="K2329">
        <f t="shared" si="146"/>
        <v>0.1</v>
      </c>
      <c r="L2329">
        <f t="shared" si="147"/>
        <v>590225.6</v>
      </c>
    </row>
    <row r="2330" spans="1:12" x14ac:dyDescent="0.25">
      <c r="A2330">
        <v>3329</v>
      </c>
      <c r="B2330" t="s">
        <v>2817</v>
      </c>
      <c r="C2330">
        <v>93483</v>
      </c>
      <c r="D2330">
        <v>5.18</v>
      </c>
      <c r="E2330" s="2">
        <v>44545.670173611114</v>
      </c>
      <c r="F2330" t="s">
        <v>12886</v>
      </c>
      <c r="G2330">
        <v>240403</v>
      </c>
      <c r="H2330" s="6">
        <v>45015.665729108798</v>
      </c>
      <c r="I2330" t="str">
        <f t="shared" si="144"/>
        <v>Long Term</v>
      </c>
      <c r="J2330">
        <f t="shared" si="145"/>
        <v>146920</v>
      </c>
      <c r="K2330">
        <f t="shared" si="146"/>
        <v>0.1</v>
      </c>
      <c r="L2330">
        <f t="shared" si="147"/>
        <v>14692</v>
      </c>
    </row>
    <row r="2331" spans="1:12" x14ac:dyDescent="0.25">
      <c r="A2331">
        <v>3330</v>
      </c>
      <c r="B2331" t="s">
        <v>1119</v>
      </c>
      <c r="C2331">
        <v>464906</v>
      </c>
      <c r="D2331">
        <v>5.41</v>
      </c>
      <c r="E2331" s="2">
        <v>43961.320601851847</v>
      </c>
      <c r="F2331" t="s">
        <v>12887</v>
      </c>
      <c r="G2331">
        <v>9414506</v>
      </c>
      <c r="H2331" s="6">
        <v>45015.665729108798</v>
      </c>
      <c r="I2331" t="str">
        <f t="shared" si="144"/>
        <v>Long Term</v>
      </c>
      <c r="J2331">
        <f t="shared" si="145"/>
        <v>8949600</v>
      </c>
      <c r="K2331">
        <f t="shared" si="146"/>
        <v>0.1</v>
      </c>
      <c r="L2331">
        <f t="shared" si="147"/>
        <v>894960</v>
      </c>
    </row>
    <row r="2332" spans="1:12" x14ac:dyDescent="0.25">
      <c r="A2332">
        <v>3331</v>
      </c>
      <c r="B2332" t="s">
        <v>299</v>
      </c>
      <c r="C2332">
        <v>333193</v>
      </c>
      <c r="D2332">
        <v>7.31</v>
      </c>
      <c r="E2332" s="2">
        <v>43732.674930555557</v>
      </c>
      <c r="F2332" t="s">
        <v>12887</v>
      </c>
      <c r="G2332">
        <v>9183858</v>
      </c>
      <c r="H2332" s="6">
        <v>45015.665729108798</v>
      </c>
      <c r="I2332" t="str">
        <f t="shared" si="144"/>
        <v>Long Term</v>
      </c>
      <c r="J2332">
        <f t="shared" si="145"/>
        <v>8850665</v>
      </c>
      <c r="K2332">
        <f t="shared" si="146"/>
        <v>0.1</v>
      </c>
      <c r="L2332">
        <f t="shared" si="147"/>
        <v>885066.5</v>
      </c>
    </row>
    <row r="2333" spans="1:12" x14ac:dyDescent="0.25">
      <c r="A2333">
        <v>3332</v>
      </c>
      <c r="B2333" t="s">
        <v>127</v>
      </c>
      <c r="C2333">
        <v>411987</v>
      </c>
      <c r="D2333">
        <v>7.37</v>
      </c>
      <c r="E2333" s="2">
        <v>43663.178668981483</v>
      </c>
      <c r="F2333" t="s">
        <v>12884</v>
      </c>
      <c r="G2333">
        <v>7324338</v>
      </c>
      <c r="H2333" s="6">
        <v>45015.665729108798</v>
      </c>
      <c r="I2333" t="str">
        <f t="shared" si="144"/>
        <v>Long Term</v>
      </c>
      <c r="J2333">
        <f t="shared" si="145"/>
        <v>6912351</v>
      </c>
      <c r="K2333">
        <f t="shared" si="146"/>
        <v>0.1</v>
      </c>
      <c r="L2333">
        <f t="shared" si="147"/>
        <v>691235.10000000009</v>
      </c>
    </row>
    <row r="2334" spans="1:12" x14ac:dyDescent="0.25">
      <c r="A2334">
        <v>3333</v>
      </c>
      <c r="B2334" t="s">
        <v>1820</v>
      </c>
      <c r="C2334">
        <v>498968</v>
      </c>
      <c r="D2334">
        <v>8.18</v>
      </c>
      <c r="E2334" s="2">
        <v>43902.23940972222</v>
      </c>
      <c r="F2334" t="s">
        <v>12883</v>
      </c>
      <c r="G2334">
        <v>8845630</v>
      </c>
      <c r="H2334" s="6">
        <v>45015.665729108798</v>
      </c>
      <c r="I2334" t="str">
        <f t="shared" si="144"/>
        <v>Long Term</v>
      </c>
      <c r="J2334">
        <f t="shared" si="145"/>
        <v>8346662</v>
      </c>
      <c r="K2334">
        <f t="shared" si="146"/>
        <v>0.1</v>
      </c>
      <c r="L2334">
        <f t="shared" si="147"/>
        <v>834666.20000000007</v>
      </c>
    </row>
    <row r="2335" spans="1:12" x14ac:dyDescent="0.25">
      <c r="A2335">
        <v>3334</v>
      </c>
      <c r="B2335" t="s">
        <v>446</v>
      </c>
      <c r="C2335">
        <v>48358</v>
      </c>
      <c r="D2335">
        <v>6.55</v>
      </c>
      <c r="E2335" s="2">
        <v>43817.828148148154</v>
      </c>
      <c r="F2335" t="s">
        <v>12884</v>
      </c>
      <c r="G2335">
        <v>2671827</v>
      </c>
      <c r="H2335" s="6">
        <v>45015.665729108798</v>
      </c>
      <c r="I2335" t="str">
        <f t="shared" si="144"/>
        <v>Long Term</v>
      </c>
      <c r="J2335">
        <f t="shared" si="145"/>
        <v>2623469</v>
      </c>
      <c r="K2335">
        <f t="shared" si="146"/>
        <v>0.1</v>
      </c>
      <c r="L2335">
        <f t="shared" si="147"/>
        <v>262346.90000000002</v>
      </c>
    </row>
    <row r="2336" spans="1:12" x14ac:dyDescent="0.25">
      <c r="A2336">
        <v>3335</v>
      </c>
      <c r="B2336" t="s">
        <v>1016</v>
      </c>
      <c r="C2336">
        <v>39984</v>
      </c>
      <c r="D2336">
        <v>8.65</v>
      </c>
      <c r="E2336" s="2">
        <v>43391.906111111108</v>
      </c>
      <c r="F2336" t="s">
        <v>12883</v>
      </c>
      <c r="G2336">
        <v>621353</v>
      </c>
      <c r="H2336" s="6">
        <v>45015.665729108798</v>
      </c>
      <c r="I2336" t="str">
        <f t="shared" si="144"/>
        <v>Long Term</v>
      </c>
      <c r="J2336">
        <f t="shared" si="145"/>
        <v>581369</v>
      </c>
      <c r="K2336">
        <f t="shared" si="146"/>
        <v>0.1</v>
      </c>
      <c r="L2336">
        <f t="shared" si="147"/>
        <v>58136.9</v>
      </c>
    </row>
    <row r="2337" spans="1:12" x14ac:dyDescent="0.25">
      <c r="A2337">
        <v>3336</v>
      </c>
      <c r="B2337" t="s">
        <v>1297</v>
      </c>
      <c r="C2337">
        <v>798776</v>
      </c>
      <c r="D2337">
        <v>6.5</v>
      </c>
      <c r="E2337" s="2">
        <v>44423.974328703713</v>
      </c>
      <c r="F2337" t="s">
        <v>12888</v>
      </c>
      <c r="G2337">
        <v>9396577</v>
      </c>
      <c r="H2337" s="6">
        <v>45015.665729108798</v>
      </c>
      <c r="I2337" t="str">
        <f t="shared" si="144"/>
        <v>Long Term</v>
      </c>
      <c r="J2337">
        <f t="shared" si="145"/>
        <v>8597801</v>
      </c>
      <c r="K2337">
        <f t="shared" si="146"/>
        <v>0.1</v>
      </c>
      <c r="L2337">
        <f t="shared" si="147"/>
        <v>859780.10000000009</v>
      </c>
    </row>
    <row r="2338" spans="1:12" x14ac:dyDescent="0.25">
      <c r="A2338">
        <v>3337</v>
      </c>
      <c r="B2338" t="s">
        <v>2270</v>
      </c>
      <c r="C2338">
        <v>987223</v>
      </c>
      <c r="D2338">
        <v>8.2899999999999991</v>
      </c>
      <c r="E2338" s="2">
        <v>44423.568287037036</v>
      </c>
      <c r="F2338" t="s">
        <v>12888</v>
      </c>
      <c r="G2338">
        <v>7497970</v>
      </c>
      <c r="H2338" s="6">
        <v>45015.665729108798</v>
      </c>
      <c r="I2338" t="str">
        <f t="shared" si="144"/>
        <v>Long Term</v>
      </c>
      <c r="J2338">
        <f t="shared" si="145"/>
        <v>6510747</v>
      </c>
      <c r="K2338">
        <f t="shared" si="146"/>
        <v>0.1</v>
      </c>
      <c r="L2338">
        <f t="shared" si="147"/>
        <v>651074.70000000007</v>
      </c>
    </row>
    <row r="2339" spans="1:12" x14ac:dyDescent="0.25">
      <c r="A2339">
        <v>3338</v>
      </c>
      <c r="B2339" t="s">
        <v>1108</v>
      </c>
      <c r="C2339">
        <v>81244</v>
      </c>
      <c r="D2339">
        <v>7.76</v>
      </c>
      <c r="E2339" s="2">
        <v>44623.624560185177</v>
      </c>
      <c r="F2339" t="s">
        <v>12887</v>
      </c>
      <c r="G2339">
        <v>7165085</v>
      </c>
      <c r="H2339" s="6">
        <v>45015.665729108798</v>
      </c>
      <c r="I2339" t="str">
        <f t="shared" si="144"/>
        <v>Long Term</v>
      </c>
      <c r="J2339">
        <f t="shared" si="145"/>
        <v>7083841</v>
      </c>
      <c r="K2339">
        <f t="shared" si="146"/>
        <v>0.1</v>
      </c>
      <c r="L2339">
        <f t="shared" si="147"/>
        <v>708384.10000000009</v>
      </c>
    </row>
    <row r="2340" spans="1:12" x14ac:dyDescent="0.25">
      <c r="A2340">
        <v>3339</v>
      </c>
      <c r="B2340" t="s">
        <v>223</v>
      </c>
      <c r="C2340">
        <v>986326</v>
      </c>
      <c r="D2340">
        <v>7.68</v>
      </c>
      <c r="E2340" s="2">
        <v>44627.182916666658</v>
      </c>
      <c r="F2340" t="s">
        <v>12888</v>
      </c>
      <c r="G2340">
        <v>9200195</v>
      </c>
      <c r="H2340" s="6">
        <v>45015.665729108798</v>
      </c>
      <c r="I2340" t="str">
        <f t="shared" si="144"/>
        <v>Long Term</v>
      </c>
      <c r="J2340">
        <f t="shared" si="145"/>
        <v>8213869</v>
      </c>
      <c r="K2340">
        <f t="shared" si="146"/>
        <v>0.1</v>
      </c>
      <c r="L2340">
        <f t="shared" si="147"/>
        <v>821386.9</v>
      </c>
    </row>
    <row r="2341" spans="1:12" x14ac:dyDescent="0.25">
      <c r="A2341">
        <v>3340</v>
      </c>
      <c r="B2341" t="s">
        <v>236</v>
      </c>
      <c r="C2341">
        <v>882304</v>
      </c>
      <c r="D2341">
        <v>5.87</v>
      </c>
      <c r="E2341" s="2">
        <v>44898.671678240738</v>
      </c>
      <c r="F2341" t="s">
        <v>12886</v>
      </c>
      <c r="G2341">
        <v>7130281</v>
      </c>
      <c r="H2341" s="6">
        <v>45015.665729108798</v>
      </c>
      <c r="I2341" t="str">
        <f t="shared" si="144"/>
        <v>Short Term</v>
      </c>
      <c r="J2341">
        <f t="shared" si="145"/>
        <v>6247977</v>
      </c>
      <c r="K2341">
        <f t="shared" si="146"/>
        <v>0.15</v>
      </c>
      <c r="L2341">
        <f t="shared" si="147"/>
        <v>937196.54999999993</v>
      </c>
    </row>
    <row r="2342" spans="1:12" x14ac:dyDescent="0.25">
      <c r="A2342">
        <v>3341</v>
      </c>
      <c r="B2342" t="s">
        <v>307</v>
      </c>
      <c r="C2342">
        <v>248524</v>
      </c>
      <c r="D2342">
        <v>8.42</v>
      </c>
      <c r="E2342" s="2">
        <v>44652.274328703701</v>
      </c>
      <c r="F2342" t="s">
        <v>12887</v>
      </c>
      <c r="G2342">
        <v>667953</v>
      </c>
      <c r="H2342" s="6">
        <v>45015.665729108798</v>
      </c>
      <c r="I2342" t="str">
        <f t="shared" si="144"/>
        <v>Short Term</v>
      </c>
      <c r="J2342">
        <f t="shared" si="145"/>
        <v>419429</v>
      </c>
      <c r="K2342">
        <f t="shared" si="146"/>
        <v>0.15</v>
      </c>
      <c r="L2342">
        <f t="shared" si="147"/>
        <v>62914.35</v>
      </c>
    </row>
    <row r="2343" spans="1:12" x14ac:dyDescent="0.25">
      <c r="A2343">
        <v>3342</v>
      </c>
      <c r="B2343" t="s">
        <v>2839</v>
      </c>
      <c r="C2343">
        <v>611310</v>
      </c>
      <c r="D2343">
        <v>7.41</v>
      </c>
      <c r="E2343" s="2">
        <v>44992.432326388887</v>
      </c>
      <c r="F2343" t="s">
        <v>12888</v>
      </c>
      <c r="G2343">
        <v>3754518</v>
      </c>
      <c r="H2343" s="6">
        <v>45015.665729108798</v>
      </c>
      <c r="I2343" t="str">
        <f t="shared" si="144"/>
        <v>Short Term</v>
      </c>
      <c r="J2343">
        <f t="shared" si="145"/>
        <v>3143208</v>
      </c>
      <c r="K2343">
        <f t="shared" si="146"/>
        <v>0.15</v>
      </c>
      <c r="L2343">
        <f t="shared" si="147"/>
        <v>471481.19999999995</v>
      </c>
    </row>
    <row r="2344" spans="1:12" x14ac:dyDescent="0.25">
      <c r="A2344">
        <v>3343</v>
      </c>
      <c r="B2344" t="s">
        <v>1316</v>
      </c>
      <c r="C2344">
        <v>904863</v>
      </c>
      <c r="D2344">
        <v>6.95</v>
      </c>
      <c r="E2344" s="2">
        <v>43970.276192129633</v>
      </c>
      <c r="F2344" t="s">
        <v>12886</v>
      </c>
      <c r="G2344">
        <v>2519945</v>
      </c>
      <c r="H2344" s="6">
        <v>45015.665729108798</v>
      </c>
      <c r="I2344" t="str">
        <f t="shared" si="144"/>
        <v>Long Term</v>
      </c>
      <c r="J2344">
        <f t="shared" si="145"/>
        <v>1615082</v>
      </c>
      <c r="K2344">
        <f t="shared" si="146"/>
        <v>0.1</v>
      </c>
      <c r="L2344">
        <f t="shared" si="147"/>
        <v>161508.20000000001</v>
      </c>
    </row>
    <row r="2345" spans="1:12" x14ac:dyDescent="0.25">
      <c r="A2345">
        <v>3344</v>
      </c>
      <c r="B2345" t="s">
        <v>1012</v>
      </c>
      <c r="C2345">
        <v>868335</v>
      </c>
      <c r="D2345">
        <v>5.28</v>
      </c>
      <c r="E2345" s="2">
        <v>43958.598807870367</v>
      </c>
      <c r="F2345" t="s">
        <v>12888</v>
      </c>
      <c r="G2345">
        <v>5319034</v>
      </c>
      <c r="H2345" s="6">
        <v>45015.665729108798</v>
      </c>
      <c r="I2345" t="str">
        <f t="shared" si="144"/>
        <v>Long Term</v>
      </c>
      <c r="J2345">
        <f t="shared" si="145"/>
        <v>4450699</v>
      </c>
      <c r="K2345">
        <f t="shared" si="146"/>
        <v>0.1</v>
      </c>
      <c r="L2345">
        <f t="shared" si="147"/>
        <v>445069.9</v>
      </c>
    </row>
    <row r="2346" spans="1:12" x14ac:dyDescent="0.25">
      <c r="A2346">
        <v>3345</v>
      </c>
      <c r="B2346" t="s">
        <v>353</v>
      </c>
      <c r="C2346">
        <v>848093</v>
      </c>
      <c r="D2346">
        <v>8.1</v>
      </c>
      <c r="E2346" s="2">
        <v>44113.169814814813</v>
      </c>
      <c r="F2346" t="s">
        <v>12883</v>
      </c>
      <c r="G2346">
        <v>3284836</v>
      </c>
      <c r="H2346" s="6">
        <v>45015.665729108798</v>
      </c>
      <c r="I2346" t="str">
        <f t="shared" si="144"/>
        <v>Long Term</v>
      </c>
      <c r="J2346">
        <f t="shared" si="145"/>
        <v>2436743</v>
      </c>
      <c r="K2346">
        <f t="shared" si="146"/>
        <v>0.1</v>
      </c>
      <c r="L2346">
        <f t="shared" si="147"/>
        <v>243674.30000000002</v>
      </c>
    </row>
    <row r="2347" spans="1:12" x14ac:dyDescent="0.25">
      <c r="A2347">
        <v>3346</v>
      </c>
      <c r="B2347" t="s">
        <v>2442</v>
      </c>
      <c r="C2347">
        <v>165445</v>
      </c>
      <c r="D2347">
        <v>6.83</v>
      </c>
      <c r="E2347" s="2">
        <v>43407.484293981477</v>
      </c>
      <c r="F2347" t="s">
        <v>12883</v>
      </c>
      <c r="G2347">
        <v>2196703</v>
      </c>
      <c r="H2347" s="6">
        <v>45015.665729108798</v>
      </c>
      <c r="I2347" t="str">
        <f t="shared" si="144"/>
        <v>Long Term</v>
      </c>
      <c r="J2347">
        <f t="shared" si="145"/>
        <v>2031258</v>
      </c>
      <c r="K2347">
        <f t="shared" si="146"/>
        <v>0.1</v>
      </c>
      <c r="L2347">
        <f t="shared" si="147"/>
        <v>203125.80000000002</v>
      </c>
    </row>
    <row r="2348" spans="1:12" x14ac:dyDescent="0.25">
      <c r="A2348">
        <v>3347</v>
      </c>
      <c r="B2348" t="s">
        <v>1001</v>
      </c>
      <c r="C2348">
        <v>322194</v>
      </c>
      <c r="D2348">
        <v>5.48</v>
      </c>
      <c r="E2348" s="2">
        <v>44930.902349537027</v>
      </c>
      <c r="F2348" t="s">
        <v>12884</v>
      </c>
      <c r="G2348">
        <v>3854556</v>
      </c>
      <c r="H2348" s="6">
        <v>45015.665729108798</v>
      </c>
      <c r="I2348" t="str">
        <f t="shared" si="144"/>
        <v>Short Term</v>
      </c>
      <c r="J2348">
        <f t="shared" si="145"/>
        <v>3532362</v>
      </c>
      <c r="K2348">
        <f t="shared" si="146"/>
        <v>0.15</v>
      </c>
      <c r="L2348">
        <f t="shared" si="147"/>
        <v>529854.29999999993</v>
      </c>
    </row>
    <row r="2349" spans="1:12" x14ac:dyDescent="0.25">
      <c r="A2349">
        <v>3348</v>
      </c>
      <c r="B2349" t="s">
        <v>1099</v>
      </c>
      <c r="C2349">
        <v>322023</v>
      </c>
      <c r="D2349">
        <v>5.34</v>
      </c>
      <c r="E2349" s="2">
        <v>44263.962071759262</v>
      </c>
      <c r="F2349" t="s">
        <v>12883</v>
      </c>
      <c r="G2349">
        <v>9283759</v>
      </c>
      <c r="H2349" s="6">
        <v>45015.665729108798</v>
      </c>
      <c r="I2349" t="str">
        <f t="shared" si="144"/>
        <v>Long Term</v>
      </c>
      <c r="J2349">
        <f t="shared" si="145"/>
        <v>8961736</v>
      </c>
      <c r="K2349">
        <f t="shared" si="146"/>
        <v>0.1</v>
      </c>
      <c r="L2349">
        <f t="shared" si="147"/>
        <v>896173.60000000009</v>
      </c>
    </row>
    <row r="2350" spans="1:12" x14ac:dyDescent="0.25">
      <c r="A2350">
        <v>3349</v>
      </c>
      <c r="B2350" t="s">
        <v>1365</v>
      </c>
      <c r="C2350">
        <v>492599</v>
      </c>
      <c r="D2350">
        <v>7.7</v>
      </c>
      <c r="E2350" s="2">
        <v>45001.584953703707</v>
      </c>
      <c r="F2350" t="s">
        <v>12888</v>
      </c>
      <c r="G2350">
        <v>865717</v>
      </c>
      <c r="H2350" s="6">
        <v>45015.665729108798</v>
      </c>
      <c r="I2350" t="str">
        <f t="shared" si="144"/>
        <v>Short Term</v>
      </c>
      <c r="J2350">
        <f t="shared" si="145"/>
        <v>373118</v>
      </c>
      <c r="K2350">
        <f t="shared" si="146"/>
        <v>0.15</v>
      </c>
      <c r="L2350">
        <f t="shared" si="147"/>
        <v>55967.7</v>
      </c>
    </row>
    <row r="2351" spans="1:12" x14ac:dyDescent="0.25">
      <c r="A2351">
        <v>3350</v>
      </c>
      <c r="B2351" t="s">
        <v>1214</v>
      </c>
      <c r="C2351">
        <v>695948</v>
      </c>
      <c r="D2351">
        <v>5.69</v>
      </c>
      <c r="E2351" s="2">
        <v>44708.964108796303</v>
      </c>
      <c r="F2351" t="s">
        <v>12887</v>
      </c>
      <c r="G2351">
        <v>5492255</v>
      </c>
      <c r="H2351" s="6">
        <v>45015.665729108798</v>
      </c>
      <c r="I2351" t="str">
        <f t="shared" si="144"/>
        <v>Short Term</v>
      </c>
      <c r="J2351">
        <f t="shared" si="145"/>
        <v>4796307</v>
      </c>
      <c r="K2351">
        <f t="shared" si="146"/>
        <v>0.15</v>
      </c>
      <c r="L2351">
        <f t="shared" si="147"/>
        <v>719446.04999999993</v>
      </c>
    </row>
    <row r="2352" spans="1:12" x14ac:dyDescent="0.25">
      <c r="A2352">
        <v>3351</v>
      </c>
      <c r="B2352" t="s">
        <v>1997</v>
      </c>
      <c r="C2352">
        <v>511729</v>
      </c>
      <c r="D2352">
        <v>7.3</v>
      </c>
      <c r="E2352" s="2">
        <v>44011.810115740736</v>
      </c>
      <c r="F2352" t="s">
        <v>12883</v>
      </c>
      <c r="G2352">
        <v>5125195</v>
      </c>
      <c r="H2352" s="6">
        <v>45015.665729108798</v>
      </c>
      <c r="I2352" t="str">
        <f t="shared" si="144"/>
        <v>Long Term</v>
      </c>
      <c r="J2352">
        <f t="shared" si="145"/>
        <v>4613466</v>
      </c>
      <c r="K2352">
        <f t="shared" si="146"/>
        <v>0.1</v>
      </c>
      <c r="L2352">
        <f t="shared" si="147"/>
        <v>461346.60000000003</v>
      </c>
    </row>
    <row r="2353" spans="1:12" x14ac:dyDescent="0.25">
      <c r="A2353">
        <v>3352</v>
      </c>
      <c r="B2353" t="s">
        <v>979</v>
      </c>
      <c r="C2353">
        <v>23009</v>
      </c>
      <c r="D2353">
        <v>6.83</v>
      </c>
      <c r="E2353" s="2">
        <v>43716.737615740742</v>
      </c>
      <c r="F2353" t="s">
        <v>12885</v>
      </c>
      <c r="G2353">
        <v>4746914</v>
      </c>
      <c r="H2353" s="6">
        <v>45015.665729108798</v>
      </c>
      <c r="I2353" t="str">
        <f t="shared" si="144"/>
        <v>Long Term</v>
      </c>
      <c r="J2353">
        <f t="shared" si="145"/>
        <v>4723905</v>
      </c>
      <c r="K2353">
        <f t="shared" si="146"/>
        <v>0.1</v>
      </c>
      <c r="L2353">
        <f t="shared" si="147"/>
        <v>472390.5</v>
      </c>
    </row>
    <row r="2354" spans="1:12" x14ac:dyDescent="0.25">
      <c r="A2354">
        <v>3353</v>
      </c>
      <c r="B2354" t="s">
        <v>287</v>
      </c>
      <c r="C2354">
        <v>155292</v>
      </c>
      <c r="D2354">
        <v>8.86</v>
      </c>
      <c r="E2354" s="2">
        <v>44783.550347222219</v>
      </c>
      <c r="F2354" t="s">
        <v>12887</v>
      </c>
      <c r="G2354">
        <v>5391682</v>
      </c>
      <c r="H2354" s="6">
        <v>45015.665729108798</v>
      </c>
      <c r="I2354" t="str">
        <f t="shared" si="144"/>
        <v>Short Term</v>
      </c>
      <c r="J2354">
        <f t="shared" si="145"/>
        <v>5236390</v>
      </c>
      <c r="K2354">
        <f t="shared" si="146"/>
        <v>0.15</v>
      </c>
      <c r="L2354">
        <f t="shared" si="147"/>
        <v>785458.5</v>
      </c>
    </row>
    <row r="2355" spans="1:12" x14ac:dyDescent="0.25">
      <c r="A2355">
        <v>3354</v>
      </c>
      <c r="B2355" t="s">
        <v>666</v>
      </c>
      <c r="C2355">
        <v>691714</v>
      </c>
      <c r="D2355">
        <v>7.1</v>
      </c>
      <c r="E2355" s="2">
        <v>43743.436886574083</v>
      </c>
      <c r="F2355" t="s">
        <v>12887</v>
      </c>
      <c r="G2355">
        <v>9152567</v>
      </c>
      <c r="H2355" s="6">
        <v>45015.665729108798</v>
      </c>
      <c r="I2355" t="str">
        <f t="shared" si="144"/>
        <v>Long Term</v>
      </c>
      <c r="J2355">
        <f t="shared" si="145"/>
        <v>8460853</v>
      </c>
      <c r="K2355">
        <f t="shared" si="146"/>
        <v>0.1</v>
      </c>
      <c r="L2355">
        <f t="shared" si="147"/>
        <v>846085.3</v>
      </c>
    </row>
    <row r="2356" spans="1:12" x14ac:dyDescent="0.25">
      <c r="A2356">
        <v>3355</v>
      </c>
      <c r="B2356" t="s">
        <v>178</v>
      </c>
      <c r="C2356">
        <v>213015</v>
      </c>
      <c r="D2356">
        <v>6.22</v>
      </c>
      <c r="E2356" s="2">
        <v>44871.210081018522</v>
      </c>
      <c r="F2356" t="s">
        <v>12886</v>
      </c>
      <c r="G2356">
        <v>9048101</v>
      </c>
      <c r="H2356" s="6">
        <v>45015.665729108798</v>
      </c>
      <c r="I2356" t="str">
        <f t="shared" si="144"/>
        <v>Short Term</v>
      </c>
      <c r="J2356">
        <f t="shared" si="145"/>
        <v>8835086</v>
      </c>
      <c r="K2356">
        <f t="shared" si="146"/>
        <v>0.15</v>
      </c>
      <c r="L2356">
        <f t="shared" si="147"/>
        <v>1325262.8999999999</v>
      </c>
    </row>
    <row r="2357" spans="1:12" x14ac:dyDescent="0.25">
      <c r="A2357">
        <v>3356</v>
      </c>
      <c r="B2357" t="s">
        <v>839</v>
      </c>
      <c r="C2357">
        <v>251703</v>
      </c>
      <c r="D2357">
        <v>5.38</v>
      </c>
      <c r="E2357" s="2">
        <v>43878.459722222222</v>
      </c>
      <c r="F2357" t="s">
        <v>12885</v>
      </c>
      <c r="G2357">
        <v>6536643</v>
      </c>
      <c r="H2357" s="6">
        <v>45015.665729108798</v>
      </c>
      <c r="I2357" t="str">
        <f t="shared" si="144"/>
        <v>Long Term</v>
      </c>
      <c r="J2357">
        <f t="shared" si="145"/>
        <v>6284940</v>
      </c>
      <c r="K2357">
        <f t="shared" si="146"/>
        <v>0.1</v>
      </c>
      <c r="L2357">
        <f t="shared" si="147"/>
        <v>628494</v>
      </c>
    </row>
    <row r="2358" spans="1:12" x14ac:dyDescent="0.25">
      <c r="A2358">
        <v>3357</v>
      </c>
      <c r="B2358" t="s">
        <v>2477</v>
      </c>
      <c r="C2358">
        <v>579778</v>
      </c>
      <c r="D2358">
        <v>5.64</v>
      </c>
      <c r="E2358" s="2">
        <v>43479.212314814817</v>
      </c>
      <c r="F2358" t="s">
        <v>12883</v>
      </c>
      <c r="G2358">
        <v>2400647</v>
      </c>
      <c r="H2358" s="6">
        <v>45015.665729108798</v>
      </c>
      <c r="I2358" t="str">
        <f t="shared" si="144"/>
        <v>Long Term</v>
      </c>
      <c r="J2358">
        <f t="shared" si="145"/>
        <v>1820869</v>
      </c>
      <c r="K2358">
        <f t="shared" si="146"/>
        <v>0.1</v>
      </c>
      <c r="L2358">
        <f t="shared" si="147"/>
        <v>182086.90000000002</v>
      </c>
    </row>
    <row r="2359" spans="1:12" x14ac:dyDescent="0.25">
      <c r="A2359">
        <v>3358</v>
      </c>
      <c r="B2359" t="s">
        <v>1010</v>
      </c>
      <c r="C2359">
        <v>53312</v>
      </c>
      <c r="D2359">
        <v>7.95</v>
      </c>
      <c r="E2359" s="2">
        <v>44269.118402777778</v>
      </c>
      <c r="F2359" t="s">
        <v>12886</v>
      </c>
      <c r="G2359">
        <v>7271357</v>
      </c>
      <c r="H2359" s="6">
        <v>45015.665729108798</v>
      </c>
      <c r="I2359" t="str">
        <f t="shared" si="144"/>
        <v>Long Term</v>
      </c>
      <c r="J2359">
        <f t="shared" si="145"/>
        <v>7218045</v>
      </c>
      <c r="K2359">
        <f t="shared" si="146"/>
        <v>0.1</v>
      </c>
      <c r="L2359">
        <f t="shared" si="147"/>
        <v>721804.5</v>
      </c>
    </row>
    <row r="2360" spans="1:12" x14ac:dyDescent="0.25">
      <c r="A2360">
        <v>3359</v>
      </c>
      <c r="B2360" t="s">
        <v>2485</v>
      </c>
      <c r="C2360">
        <v>773292</v>
      </c>
      <c r="D2360">
        <v>5.3</v>
      </c>
      <c r="E2360" s="2">
        <v>43999.71298611111</v>
      </c>
      <c r="F2360" t="s">
        <v>12884</v>
      </c>
      <c r="G2360">
        <v>2829046</v>
      </c>
      <c r="H2360" s="6">
        <v>45015.665729108798</v>
      </c>
      <c r="I2360" t="str">
        <f t="shared" si="144"/>
        <v>Long Term</v>
      </c>
      <c r="J2360">
        <f t="shared" si="145"/>
        <v>2055754</v>
      </c>
      <c r="K2360">
        <f t="shared" si="146"/>
        <v>0.1</v>
      </c>
      <c r="L2360">
        <f t="shared" si="147"/>
        <v>205575.40000000002</v>
      </c>
    </row>
    <row r="2361" spans="1:12" x14ac:dyDescent="0.25">
      <c r="A2361">
        <v>3360</v>
      </c>
      <c r="B2361" t="s">
        <v>1843</v>
      </c>
      <c r="C2361">
        <v>944689</v>
      </c>
      <c r="D2361">
        <v>5.23</v>
      </c>
      <c r="E2361" s="2">
        <v>44744.764641203707</v>
      </c>
      <c r="F2361" t="s">
        <v>12885</v>
      </c>
      <c r="G2361">
        <v>5866804</v>
      </c>
      <c r="H2361" s="6">
        <v>45015.665729108798</v>
      </c>
      <c r="I2361" t="str">
        <f t="shared" si="144"/>
        <v>Short Term</v>
      </c>
      <c r="J2361">
        <f t="shared" si="145"/>
        <v>4922115</v>
      </c>
      <c r="K2361">
        <f t="shared" si="146"/>
        <v>0.15</v>
      </c>
      <c r="L2361">
        <f t="shared" si="147"/>
        <v>738317.25</v>
      </c>
    </row>
    <row r="2362" spans="1:12" x14ac:dyDescent="0.25">
      <c r="A2362">
        <v>3361</v>
      </c>
      <c r="B2362" t="s">
        <v>173</v>
      </c>
      <c r="C2362">
        <v>860248</v>
      </c>
      <c r="D2362">
        <v>8.85</v>
      </c>
      <c r="E2362" s="2">
        <v>44976.421944444453</v>
      </c>
      <c r="F2362" t="s">
        <v>12885</v>
      </c>
      <c r="G2362">
        <v>860254</v>
      </c>
      <c r="H2362" s="6">
        <v>45015.665729108798</v>
      </c>
      <c r="I2362" t="str">
        <f t="shared" si="144"/>
        <v>Short Term</v>
      </c>
      <c r="J2362">
        <f t="shared" si="145"/>
        <v>6</v>
      </c>
      <c r="K2362">
        <f t="shared" si="146"/>
        <v>0.15</v>
      </c>
      <c r="L2362">
        <f t="shared" si="147"/>
        <v>0.89999999999999991</v>
      </c>
    </row>
    <row r="2363" spans="1:12" x14ac:dyDescent="0.25">
      <c r="A2363">
        <v>3362</v>
      </c>
      <c r="B2363" t="s">
        <v>1166</v>
      </c>
      <c r="C2363">
        <v>583486</v>
      </c>
      <c r="D2363">
        <v>8.18</v>
      </c>
      <c r="E2363" s="2">
        <v>44865.286122685182</v>
      </c>
      <c r="F2363" t="s">
        <v>12883</v>
      </c>
      <c r="G2363">
        <v>9364256</v>
      </c>
      <c r="H2363" s="6">
        <v>45015.665729108798</v>
      </c>
      <c r="I2363" t="str">
        <f t="shared" si="144"/>
        <v>Short Term</v>
      </c>
      <c r="J2363">
        <f t="shared" si="145"/>
        <v>8780770</v>
      </c>
      <c r="K2363">
        <f t="shared" si="146"/>
        <v>0.15</v>
      </c>
      <c r="L2363">
        <f t="shared" si="147"/>
        <v>1317115.5</v>
      </c>
    </row>
    <row r="2364" spans="1:12" x14ac:dyDescent="0.25">
      <c r="A2364">
        <v>3363</v>
      </c>
      <c r="B2364" t="s">
        <v>82</v>
      </c>
      <c r="C2364">
        <v>483924</v>
      </c>
      <c r="D2364">
        <v>6.77</v>
      </c>
      <c r="E2364" s="2">
        <v>43418.877326388887</v>
      </c>
      <c r="F2364" t="s">
        <v>12883</v>
      </c>
      <c r="G2364">
        <v>6310724</v>
      </c>
      <c r="H2364" s="6">
        <v>45015.665729108798</v>
      </c>
      <c r="I2364" t="str">
        <f t="shared" si="144"/>
        <v>Long Term</v>
      </c>
      <c r="J2364">
        <f t="shared" si="145"/>
        <v>5826800</v>
      </c>
      <c r="K2364">
        <f t="shared" si="146"/>
        <v>0.1</v>
      </c>
      <c r="L2364">
        <f t="shared" si="147"/>
        <v>582680</v>
      </c>
    </row>
    <row r="2365" spans="1:12" x14ac:dyDescent="0.25">
      <c r="A2365">
        <v>3364</v>
      </c>
      <c r="B2365" t="s">
        <v>1385</v>
      </c>
      <c r="C2365">
        <v>669774</v>
      </c>
      <c r="D2365">
        <v>8.68</v>
      </c>
      <c r="E2365" s="2">
        <v>44720.976307870369</v>
      </c>
      <c r="F2365" t="s">
        <v>12884</v>
      </c>
      <c r="G2365">
        <v>1769951</v>
      </c>
      <c r="H2365" s="6">
        <v>45015.665729108798</v>
      </c>
      <c r="I2365" t="str">
        <f t="shared" si="144"/>
        <v>Short Term</v>
      </c>
      <c r="J2365">
        <f t="shared" si="145"/>
        <v>1100177</v>
      </c>
      <c r="K2365">
        <f t="shared" si="146"/>
        <v>0.15</v>
      </c>
      <c r="L2365">
        <f t="shared" si="147"/>
        <v>165026.54999999999</v>
      </c>
    </row>
    <row r="2366" spans="1:12" x14ac:dyDescent="0.25">
      <c r="A2366">
        <v>3365</v>
      </c>
      <c r="B2366" t="s">
        <v>557</v>
      </c>
      <c r="C2366">
        <v>409210</v>
      </c>
      <c r="D2366">
        <v>8.11</v>
      </c>
      <c r="E2366" s="2">
        <v>44085.852418981478</v>
      </c>
      <c r="F2366" t="s">
        <v>12888</v>
      </c>
      <c r="G2366">
        <v>6189648</v>
      </c>
      <c r="H2366" s="6">
        <v>45015.665729108798</v>
      </c>
      <c r="I2366" t="str">
        <f t="shared" si="144"/>
        <v>Long Term</v>
      </c>
      <c r="J2366">
        <f t="shared" si="145"/>
        <v>5780438</v>
      </c>
      <c r="K2366">
        <f t="shared" si="146"/>
        <v>0.1</v>
      </c>
      <c r="L2366">
        <f t="shared" si="147"/>
        <v>578043.80000000005</v>
      </c>
    </row>
    <row r="2367" spans="1:12" x14ac:dyDescent="0.25">
      <c r="A2367">
        <v>3366</v>
      </c>
      <c r="B2367" t="s">
        <v>603</v>
      </c>
      <c r="C2367">
        <v>530237</v>
      </c>
      <c r="D2367">
        <v>7.3</v>
      </c>
      <c r="E2367" s="2">
        <v>44535.417939814812</v>
      </c>
      <c r="F2367" t="s">
        <v>12884</v>
      </c>
      <c r="G2367">
        <v>530249</v>
      </c>
      <c r="H2367" s="6">
        <v>45015.665729108798</v>
      </c>
      <c r="I2367" t="str">
        <f t="shared" si="144"/>
        <v>Long Term</v>
      </c>
      <c r="J2367">
        <f t="shared" si="145"/>
        <v>12</v>
      </c>
      <c r="K2367">
        <f t="shared" si="146"/>
        <v>0</v>
      </c>
      <c r="L2367">
        <f t="shared" si="147"/>
        <v>0</v>
      </c>
    </row>
    <row r="2368" spans="1:12" x14ac:dyDescent="0.25">
      <c r="A2368">
        <v>3367</v>
      </c>
      <c r="B2368" t="s">
        <v>405</v>
      </c>
      <c r="C2368">
        <v>457374</v>
      </c>
      <c r="D2368">
        <v>7.65</v>
      </c>
      <c r="E2368" s="2">
        <v>43995.0934375</v>
      </c>
      <c r="F2368" t="s">
        <v>12884</v>
      </c>
      <c r="G2368">
        <v>457385</v>
      </c>
      <c r="H2368" s="6">
        <v>45015.665729108798</v>
      </c>
      <c r="I2368" t="str">
        <f t="shared" si="144"/>
        <v>Long Term</v>
      </c>
      <c r="J2368">
        <f t="shared" si="145"/>
        <v>11</v>
      </c>
      <c r="K2368">
        <f t="shared" si="146"/>
        <v>0</v>
      </c>
      <c r="L2368">
        <f t="shared" si="147"/>
        <v>0</v>
      </c>
    </row>
    <row r="2369" spans="1:12" x14ac:dyDescent="0.25">
      <c r="A2369">
        <v>3368</v>
      </c>
      <c r="B2369" t="s">
        <v>1004</v>
      </c>
      <c r="C2369">
        <v>562306</v>
      </c>
      <c r="D2369">
        <v>8.67</v>
      </c>
      <c r="E2369" s="2">
        <v>43986.529421296298</v>
      </c>
      <c r="F2369" t="s">
        <v>12887</v>
      </c>
      <c r="G2369">
        <v>1320235</v>
      </c>
      <c r="H2369" s="6">
        <v>45015.665729108798</v>
      </c>
      <c r="I2369" t="str">
        <f t="shared" si="144"/>
        <v>Long Term</v>
      </c>
      <c r="J2369">
        <f t="shared" si="145"/>
        <v>757929</v>
      </c>
      <c r="K2369">
        <f t="shared" si="146"/>
        <v>0.1</v>
      </c>
      <c r="L2369">
        <f t="shared" si="147"/>
        <v>75792.900000000009</v>
      </c>
    </row>
    <row r="2370" spans="1:12" x14ac:dyDescent="0.25">
      <c r="A2370">
        <v>3369</v>
      </c>
      <c r="B2370" t="s">
        <v>1023</v>
      </c>
      <c r="C2370">
        <v>425442</v>
      </c>
      <c r="D2370">
        <v>7.69</v>
      </c>
      <c r="E2370" s="2">
        <v>44976.93818287037</v>
      </c>
      <c r="F2370" t="s">
        <v>12885</v>
      </c>
      <c r="G2370">
        <v>1579204</v>
      </c>
      <c r="H2370" s="6">
        <v>45015.665729108798</v>
      </c>
      <c r="I2370" t="str">
        <f t="shared" si="144"/>
        <v>Short Term</v>
      </c>
      <c r="J2370">
        <f t="shared" si="145"/>
        <v>1153762</v>
      </c>
      <c r="K2370">
        <f t="shared" si="146"/>
        <v>0.15</v>
      </c>
      <c r="L2370">
        <f t="shared" si="147"/>
        <v>173064.3</v>
      </c>
    </row>
    <row r="2371" spans="1:12" x14ac:dyDescent="0.25">
      <c r="A2371">
        <v>3370</v>
      </c>
      <c r="B2371" t="s">
        <v>593</v>
      </c>
      <c r="C2371">
        <v>928914</v>
      </c>
      <c r="D2371">
        <v>5.24</v>
      </c>
      <c r="E2371" s="2">
        <v>44871.368923611109</v>
      </c>
      <c r="F2371" t="s">
        <v>12887</v>
      </c>
      <c r="G2371">
        <v>7144794</v>
      </c>
      <c r="H2371" s="6">
        <v>45015.665729108798</v>
      </c>
      <c r="I2371" t="str">
        <f t="shared" ref="I2371:I2434" si="148">IF((H2371-E2371)&lt;=365,"Short Term","Long Term")</f>
        <v>Short Term</v>
      </c>
      <c r="J2371">
        <f t="shared" ref="J2371:J2434" si="149">G2371-C2371</f>
        <v>6215880</v>
      </c>
      <c r="K2371">
        <f t="shared" ref="K2371:K2434" si="150">IF(I2371="short Term",15%,IF(I2371="Long Term",IF(J2371&gt;100000,10%,0),0))</f>
        <v>0.15</v>
      </c>
      <c r="L2371">
        <f t="shared" ref="L2371:L2434" si="151">J2371*K2371</f>
        <v>932382</v>
      </c>
    </row>
    <row r="2372" spans="1:12" x14ac:dyDescent="0.25">
      <c r="A2372">
        <v>3371</v>
      </c>
      <c r="B2372" t="s">
        <v>253</v>
      </c>
      <c r="C2372">
        <v>759892</v>
      </c>
      <c r="D2372">
        <v>8.2200000000000006</v>
      </c>
      <c r="E2372" s="2">
        <v>44586.756909722222</v>
      </c>
      <c r="F2372" t="s">
        <v>12884</v>
      </c>
      <c r="G2372">
        <v>4009702</v>
      </c>
      <c r="H2372" s="6">
        <v>45015.665729108798</v>
      </c>
      <c r="I2372" t="str">
        <f t="shared" si="148"/>
        <v>Long Term</v>
      </c>
      <c r="J2372">
        <f t="shared" si="149"/>
        <v>3249810</v>
      </c>
      <c r="K2372">
        <f t="shared" si="150"/>
        <v>0.1</v>
      </c>
      <c r="L2372">
        <f t="shared" si="151"/>
        <v>324981</v>
      </c>
    </row>
    <row r="2373" spans="1:12" x14ac:dyDescent="0.25">
      <c r="A2373">
        <v>3372</v>
      </c>
      <c r="B2373" t="s">
        <v>2752</v>
      </c>
      <c r="C2373">
        <v>799160</v>
      </c>
      <c r="D2373">
        <v>8.32</v>
      </c>
      <c r="E2373" s="2">
        <v>43735.738865740743</v>
      </c>
      <c r="F2373" t="s">
        <v>12884</v>
      </c>
      <c r="G2373">
        <v>4362657</v>
      </c>
      <c r="H2373" s="6">
        <v>45015.665729108798</v>
      </c>
      <c r="I2373" t="str">
        <f t="shared" si="148"/>
        <v>Long Term</v>
      </c>
      <c r="J2373">
        <f t="shared" si="149"/>
        <v>3563497</v>
      </c>
      <c r="K2373">
        <f t="shared" si="150"/>
        <v>0.1</v>
      </c>
      <c r="L2373">
        <f t="shared" si="151"/>
        <v>356349.7</v>
      </c>
    </row>
    <row r="2374" spans="1:12" x14ac:dyDescent="0.25">
      <c r="A2374">
        <v>3373</v>
      </c>
      <c r="B2374" t="s">
        <v>403</v>
      </c>
      <c r="C2374">
        <v>333351</v>
      </c>
      <c r="D2374">
        <v>5.74</v>
      </c>
      <c r="E2374" s="2">
        <v>44500.211168981477</v>
      </c>
      <c r="F2374" t="s">
        <v>12887</v>
      </c>
      <c r="G2374">
        <v>527842</v>
      </c>
      <c r="H2374" s="6">
        <v>45015.665729108798</v>
      </c>
      <c r="I2374" t="str">
        <f t="shared" si="148"/>
        <v>Long Term</v>
      </c>
      <c r="J2374">
        <f t="shared" si="149"/>
        <v>194491</v>
      </c>
      <c r="K2374">
        <f t="shared" si="150"/>
        <v>0.1</v>
      </c>
      <c r="L2374">
        <f t="shared" si="151"/>
        <v>19449.100000000002</v>
      </c>
    </row>
    <row r="2375" spans="1:12" x14ac:dyDescent="0.25">
      <c r="A2375">
        <v>3374</v>
      </c>
      <c r="B2375" t="s">
        <v>712</v>
      </c>
      <c r="C2375">
        <v>270515</v>
      </c>
      <c r="D2375">
        <v>7.45</v>
      </c>
      <c r="E2375" s="2">
        <v>43483.720300925917</v>
      </c>
      <c r="F2375" t="s">
        <v>12884</v>
      </c>
      <c r="G2375">
        <v>7853306</v>
      </c>
      <c r="H2375" s="6">
        <v>45015.665729108798</v>
      </c>
      <c r="I2375" t="str">
        <f t="shared" si="148"/>
        <v>Long Term</v>
      </c>
      <c r="J2375">
        <f t="shared" si="149"/>
        <v>7582791</v>
      </c>
      <c r="K2375">
        <f t="shared" si="150"/>
        <v>0.1</v>
      </c>
      <c r="L2375">
        <f t="shared" si="151"/>
        <v>758279.10000000009</v>
      </c>
    </row>
    <row r="2376" spans="1:12" x14ac:dyDescent="0.25">
      <c r="A2376">
        <v>3375</v>
      </c>
      <c r="B2376" t="s">
        <v>1304</v>
      </c>
      <c r="C2376">
        <v>234322</v>
      </c>
      <c r="D2376">
        <v>8.69</v>
      </c>
      <c r="E2376" s="2">
        <v>43405.556226851862</v>
      </c>
      <c r="F2376" t="s">
        <v>12883</v>
      </c>
      <c r="G2376">
        <v>6558503</v>
      </c>
      <c r="H2376" s="6">
        <v>45015.665729108798</v>
      </c>
      <c r="I2376" t="str">
        <f t="shared" si="148"/>
        <v>Long Term</v>
      </c>
      <c r="J2376">
        <f t="shared" si="149"/>
        <v>6324181</v>
      </c>
      <c r="K2376">
        <f t="shared" si="150"/>
        <v>0.1</v>
      </c>
      <c r="L2376">
        <f t="shared" si="151"/>
        <v>632418.10000000009</v>
      </c>
    </row>
    <row r="2377" spans="1:12" x14ac:dyDescent="0.25">
      <c r="A2377">
        <v>3376</v>
      </c>
      <c r="B2377" t="s">
        <v>352</v>
      </c>
      <c r="C2377">
        <v>797533</v>
      </c>
      <c r="D2377">
        <v>7.27</v>
      </c>
      <c r="E2377" s="2">
        <v>44383.435416666667</v>
      </c>
      <c r="F2377" t="s">
        <v>12885</v>
      </c>
      <c r="G2377">
        <v>2770422</v>
      </c>
      <c r="H2377" s="6">
        <v>45015.665729108798</v>
      </c>
      <c r="I2377" t="str">
        <f t="shared" si="148"/>
        <v>Long Term</v>
      </c>
      <c r="J2377">
        <f t="shared" si="149"/>
        <v>1972889</v>
      </c>
      <c r="K2377">
        <f t="shared" si="150"/>
        <v>0.1</v>
      </c>
      <c r="L2377">
        <f t="shared" si="151"/>
        <v>197288.90000000002</v>
      </c>
    </row>
    <row r="2378" spans="1:12" x14ac:dyDescent="0.25">
      <c r="A2378">
        <v>3377</v>
      </c>
      <c r="B2378" t="s">
        <v>1167</v>
      </c>
      <c r="C2378">
        <v>359084</v>
      </c>
      <c r="D2378">
        <v>7.44</v>
      </c>
      <c r="E2378" s="2">
        <v>44027.486828703702</v>
      </c>
      <c r="F2378" t="s">
        <v>12886</v>
      </c>
      <c r="G2378">
        <v>1308134</v>
      </c>
      <c r="H2378" s="6">
        <v>45015.665729108798</v>
      </c>
      <c r="I2378" t="str">
        <f t="shared" si="148"/>
        <v>Long Term</v>
      </c>
      <c r="J2378">
        <f t="shared" si="149"/>
        <v>949050</v>
      </c>
      <c r="K2378">
        <f t="shared" si="150"/>
        <v>0.1</v>
      </c>
      <c r="L2378">
        <f t="shared" si="151"/>
        <v>94905</v>
      </c>
    </row>
    <row r="2379" spans="1:12" x14ac:dyDescent="0.25">
      <c r="A2379">
        <v>3378</v>
      </c>
      <c r="B2379" t="s">
        <v>1099</v>
      </c>
      <c r="C2379">
        <v>52536</v>
      </c>
      <c r="D2379">
        <v>5.12</v>
      </c>
      <c r="E2379" s="2">
        <v>43691.760717592602</v>
      </c>
      <c r="F2379" t="s">
        <v>12886</v>
      </c>
      <c r="G2379">
        <v>5934581</v>
      </c>
      <c r="H2379" s="6">
        <v>45015.665729108798</v>
      </c>
      <c r="I2379" t="str">
        <f t="shared" si="148"/>
        <v>Long Term</v>
      </c>
      <c r="J2379">
        <f t="shared" si="149"/>
        <v>5882045</v>
      </c>
      <c r="K2379">
        <f t="shared" si="150"/>
        <v>0.1</v>
      </c>
      <c r="L2379">
        <f t="shared" si="151"/>
        <v>588204.5</v>
      </c>
    </row>
    <row r="2380" spans="1:12" x14ac:dyDescent="0.25">
      <c r="A2380">
        <v>3379</v>
      </c>
      <c r="B2380" t="s">
        <v>1205</v>
      </c>
      <c r="C2380">
        <v>656792</v>
      </c>
      <c r="D2380">
        <v>5.55</v>
      </c>
      <c r="E2380" s="2">
        <v>43593.356805555559</v>
      </c>
      <c r="F2380" t="s">
        <v>12888</v>
      </c>
      <c r="G2380">
        <v>656821</v>
      </c>
      <c r="H2380" s="6">
        <v>45015.665729108798</v>
      </c>
      <c r="I2380" t="str">
        <f t="shared" si="148"/>
        <v>Long Term</v>
      </c>
      <c r="J2380">
        <f t="shared" si="149"/>
        <v>29</v>
      </c>
      <c r="K2380">
        <f t="shared" si="150"/>
        <v>0</v>
      </c>
      <c r="L2380">
        <f t="shared" si="151"/>
        <v>0</v>
      </c>
    </row>
    <row r="2381" spans="1:12" x14ac:dyDescent="0.25">
      <c r="A2381">
        <v>3380</v>
      </c>
      <c r="B2381" t="s">
        <v>825</v>
      </c>
      <c r="C2381">
        <v>387957</v>
      </c>
      <c r="D2381">
        <v>7.61</v>
      </c>
      <c r="E2381" s="2">
        <v>43675.319837962961</v>
      </c>
      <c r="F2381" t="s">
        <v>12886</v>
      </c>
      <c r="G2381">
        <v>6288985</v>
      </c>
      <c r="H2381" s="6">
        <v>45015.665729108798</v>
      </c>
      <c r="I2381" t="str">
        <f t="shared" si="148"/>
        <v>Long Term</v>
      </c>
      <c r="J2381">
        <f t="shared" si="149"/>
        <v>5901028</v>
      </c>
      <c r="K2381">
        <f t="shared" si="150"/>
        <v>0.1</v>
      </c>
      <c r="L2381">
        <f t="shared" si="151"/>
        <v>590102.80000000005</v>
      </c>
    </row>
    <row r="2382" spans="1:12" x14ac:dyDescent="0.25">
      <c r="A2382">
        <v>3381</v>
      </c>
      <c r="B2382" t="s">
        <v>856</v>
      </c>
      <c r="C2382">
        <v>392093</v>
      </c>
      <c r="D2382">
        <v>8.86</v>
      </c>
      <c r="E2382" s="2">
        <v>44679.463437500002</v>
      </c>
      <c r="F2382" t="s">
        <v>12887</v>
      </c>
      <c r="G2382">
        <v>8324467</v>
      </c>
      <c r="H2382" s="6">
        <v>45015.665729108798</v>
      </c>
      <c r="I2382" t="str">
        <f t="shared" si="148"/>
        <v>Short Term</v>
      </c>
      <c r="J2382">
        <f t="shared" si="149"/>
        <v>7932374</v>
      </c>
      <c r="K2382">
        <f t="shared" si="150"/>
        <v>0.15</v>
      </c>
      <c r="L2382">
        <f t="shared" si="151"/>
        <v>1189856.0999999999</v>
      </c>
    </row>
    <row r="2383" spans="1:12" x14ac:dyDescent="0.25">
      <c r="A2383">
        <v>3382</v>
      </c>
      <c r="B2383" t="s">
        <v>120</v>
      </c>
      <c r="C2383">
        <v>481779</v>
      </c>
      <c r="D2383">
        <v>7</v>
      </c>
      <c r="E2383" s="2">
        <v>44458.595590277779</v>
      </c>
      <c r="F2383" t="s">
        <v>12883</v>
      </c>
      <c r="G2383">
        <v>9453855</v>
      </c>
      <c r="H2383" s="6">
        <v>45015.665729108798</v>
      </c>
      <c r="I2383" t="str">
        <f t="shared" si="148"/>
        <v>Long Term</v>
      </c>
      <c r="J2383">
        <f t="shared" si="149"/>
        <v>8972076</v>
      </c>
      <c r="K2383">
        <f t="shared" si="150"/>
        <v>0.1</v>
      </c>
      <c r="L2383">
        <f t="shared" si="151"/>
        <v>897207.60000000009</v>
      </c>
    </row>
    <row r="2384" spans="1:12" x14ac:dyDescent="0.25">
      <c r="A2384">
        <v>3383</v>
      </c>
      <c r="B2384" t="s">
        <v>3056</v>
      </c>
      <c r="C2384">
        <v>333452</v>
      </c>
      <c r="D2384">
        <v>8.1</v>
      </c>
      <c r="E2384" s="2">
        <v>44688.624131944453</v>
      </c>
      <c r="F2384" t="s">
        <v>12884</v>
      </c>
      <c r="G2384">
        <v>1604699</v>
      </c>
      <c r="H2384" s="6">
        <v>45015.665729108798</v>
      </c>
      <c r="I2384" t="str">
        <f t="shared" si="148"/>
        <v>Short Term</v>
      </c>
      <c r="J2384">
        <f t="shared" si="149"/>
        <v>1271247</v>
      </c>
      <c r="K2384">
        <f t="shared" si="150"/>
        <v>0.15</v>
      </c>
      <c r="L2384">
        <f t="shared" si="151"/>
        <v>190687.05</v>
      </c>
    </row>
    <row r="2385" spans="1:12" x14ac:dyDescent="0.25">
      <c r="A2385">
        <v>3384</v>
      </c>
      <c r="B2385" t="s">
        <v>979</v>
      </c>
      <c r="C2385">
        <v>550031</v>
      </c>
      <c r="D2385">
        <v>8.6</v>
      </c>
      <c r="E2385" s="2">
        <v>44765.12909722222</v>
      </c>
      <c r="F2385" t="s">
        <v>12884</v>
      </c>
      <c r="G2385">
        <v>9990290</v>
      </c>
      <c r="H2385" s="6">
        <v>45015.665729108798</v>
      </c>
      <c r="I2385" t="str">
        <f t="shared" si="148"/>
        <v>Short Term</v>
      </c>
      <c r="J2385">
        <f t="shared" si="149"/>
        <v>9440259</v>
      </c>
      <c r="K2385">
        <f t="shared" si="150"/>
        <v>0.15</v>
      </c>
      <c r="L2385">
        <f t="shared" si="151"/>
        <v>1416038.8499999999</v>
      </c>
    </row>
    <row r="2386" spans="1:12" x14ac:dyDescent="0.25">
      <c r="A2386">
        <v>3385</v>
      </c>
      <c r="B2386" t="s">
        <v>287</v>
      </c>
      <c r="C2386">
        <v>638176</v>
      </c>
      <c r="D2386">
        <v>7.7</v>
      </c>
      <c r="E2386" s="2">
        <v>43441.226631944453</v>
      </c>
      <c r="F2386" t="s">
        <v>12886</v>
      </c>
      <c r="G2386">
        <v>2051601</v>
      </c>
      <c r="H2386" s="6">
        <v>45015.665729108798</v>
      </c>
      <c r="I2386" t="str">
        <f t="shared" si="148"/>
        <v>Long Term</v>
      </c>
      <c r="J2386">
        <f t="shared" si="149"/>
        <v>1413425</v>
      </c>
      <c r="K2386">
        <f t="shared" si="150"/>
        <v>0.1</v>
      </c>
      <c r="L2386">
        <f t="shared" si="151"/>
        <v>141342.5</v>
      </c>
    </row>
    <row r="2387" spans="1:12" x14ac:dyDescent="0.25">
      <c r="A2387">
        <v>3386</v>
      </c>
      <c r="B2387" t="s">
        <v>2037</v>
      </c>
      <c r="C2387">
        <v>880106</v>
      </c>
      <c r="D2387">
        <v>5.4</v>
      </c>
      <c r="E2387" s="2">
        <v>44124.183703703697</v>
      </c>
      <c r="F2387" t="s">
        <v>12885</v>
      </c>
      <c r="G2387">
        <v>7437540</v>
      </c>
      <c r="H2387" s="6">
        <v>45015.665729108798</v>
      </c>
      <c r="I2387" t="str">
        <f t="shared" si="148"/>
        <v>Long Term</v>
      </c>
      <c r="J2387">
        <f t="shared" si="149"/>
        <v>6557434</v>
      </c>
      <c r="K2387">
        <f t="shared" si="150"/>
        <v>0.1</v>
      </c>
      <c r="L2387">
        <f t="shared" si="151"/>
        <v>655743.4</v>
      </c>
    </row>
    <row r="2388" spans="1:12" x14ac:dyDescent="0.25">
      <c r="A2388">
        <v>3387</v>
      </c>
      <c r="B2388" t="s">
        <v>724</v>
      </c>
      <c r="C2388">
        <v>883515</v>
      </c>
      <c r="D2388">
        <v>6.64</v>
      </c>
      <c r="E2388" s="2">
        <v>44968.477326388893</v>
      </c>
      <c r="F2388" t="s">
        <v>12886</v>
      </c>
      <c r="G2388">
        <v>1527394</v>
      </c>
      <c r="H2388" s="6">
        <v>45015.665729108798</v>
      </c>
      <c r="I2388" t="str">
        <f t="shared" si="148"/>
        <v>Short Term</v>
      </c>
      <c r="J2388">
        <f t="shared" si="149"/>
        <v>643879</v>
      </c>
      <c r="K2388">
        <f t="shared" si="150"/>
        <v>0.15</v>
      </c>
      <c r="L2388">
        <f t="shared" si="151"/>
        <v>96581.849999999991</v>
      </c>
    </row>
    <row r="2389" spans="1:12" x14ac:dyDescent="0.25">
      <c r="A2389">
        <v>3388</v>
      </c>
      <c r="B2389" t="s">
        <v>1000</v>
      </c>
      <c r="C2389">
        <v>414250</v>
      </c>
      <c r="D2389">
        <v>5.66</v>
      </c>
      <c r="E2389" s="2">
        <v>44926.289224537039</v>
      </c>
      <c r="F2389" t="s">
        <v>12887</v>
      </c>
      <c r="G2389">
        <v>516338</v>
      </c>
      <c r="H2389" s="6">
        <v>45015.665729108798</v>
      </c>
      <c r="I2389" t="str">
        <f t="shared" si="148"/>
        <v>Short Term</v>
      </c>
      <c r="J2389">
        <f t="shared" si="149"/>
        <v>102088</v>
      </c>
      <c r="K2389">
        <f t="shared" si="150"/>
        <v>0.15</v>
      </c>
      <c r="L2389">
        <f t="shared" si="151"/>
        <v>15313.199999999999</v>
      </c>
    </row>
    <row r="2390" spans="1:12" x14ac:dyDescent="0.25">
      <c r="A2390">
        <v>3389</v>
      </c>
      <c r="B2390" t="s">
        <v>891</v>
      </c>
      <c r="C2390">
        <v>426101</v>
      </c>
      <c r="D2390">
        <v>8.5500000000000007</v>
      </c>
      <c r="E2390" s="2">
        <v>43989.634074074071</v>
      </c>
      <c r="F2390" t="s">
        <v>12886</v>
      </c>
      <c r="G2390">
        <v>8714439</v>
      </c>
      <c r="H2390" s="6">
        <v>45015.665729108798</v>
      </c>
      <c r="I2390" t="str">
        <f t="shared" si="148"/>
        <v>Long Term</v>
      </c>
      <c r="J2390">
        <f t="shared" si="149"/>
        <v>8288338</v>
      </c>
      <c r="K2390">
        <f t="shared" si="150"/>
        <v>0.1</v>
      </c>
      <c r="L2390">
        <f t="shared" si="151"/>
        <v>828833.8</v>
      </c>
    </row>
    <row r="2391" spans="1:12" x14ac:dyDescent="0.25">
      <c r="A2391">
        <v>3390</v>
      </c>
      <c r="B2391" t="s">
        <v>701</v>
      </c>
      <c r="C2391">
        <v>871013</v>
      </c>
      <c r="D2391">
        <v>5.33</v>
      </c>
      <c r="E2391" s="2">
        <v>44157.280312499999</v>
      </c>
      <c r="F2391" t="s">
        <v>12885</v>
      </c>
      <c r="G2391">
        <v>3595767</v>
      </c>
      <c r="H2391" s="6">
        <v>45015.665729108798</v>
      </c>
      <c r="I2391" t="str">
        <f t="shared" si="148"/>
        <v>Long Term</v>
      </c>
      <c r="J2391">
        <f t="shared" si="149"/>
        <v>2724754</v>
      </c>
      <c r="K2391">
        <f t="shared" si="150"/>
        <v>0.1</v>
      </c>
      <c r="L2391">
        <f t="shared" si="151"/>
        <v>272475.40000000002</v>
      </c>
    </row>
    <row r="2392" spans="1:12" x14ac:dyDescent="0.25">
      <c r="A2392">
        <v>3391</v>
      </c>
      <c r="B2392" t="s">
        <v>1039</v>
      </c>
      <c r="C2392">
        <v>43070</v>
      </c>
      <c r="D2392">
        <v>6.76</v>
      </c>
      <c r="E2392" s="2">
        <v>44411.429606481477</v>
      </c>
      <c r="F2392" t="s">
        <v>12884</v>
      </c>
      <c r="G2392">
        <v>6975230</v>
      </c>
      <c r="H2392" s="6">
        <v>45015.665729108798</v>
      </c>
      <c r="I2392" t="str">
        <f t="shared" si="148"/>
        <v>Long Term</v>
      </c>
      <c r="J2392">
        <f t="shared" si="149"/>
        <v>6932160</v>
      </c>
      <c r="K2392">
        <f t="shared" si="150"/>
        <v>0.1</v>
      </c>
      <c r="L2392">
        <f t="shared" si="151"/>
        <v>693216</v>
      </c>
    </row>
    <row r="2393" spans="1:12" x14ac:dyDescent="0.25">
      <c r="A2393">
        <v>3392</v>
      </c>
      <c r="B2393" t="s">
        <v>893</v>
      </c>
      <c r="C2393">
        <v>148828</v>
      </c>
      <c r="D2393">
        <v>6.82</v>
      </c>
      <c r="E2393" s="2">
        <v>44094.001851851863</v>
      </c>
      <c r="F2393" t="s">
        <v>12887</v>
      </c>
      <c r="G2393">
        <v>3905120</v>
      </c>
      <c r="H2393" s="6">
        <v>45015.665729108798</v>
      </c>
      <c r="I2393" t="str">
        <f t="shared" si="148"/>
        <v>Long Term</v>
      </c>
      <c r="J2393">
        <f t="shared" si="149"/>
        <v>3756292</v>
      </c>
      <c r="K2393">
        <f t="shared" si="150"/>
        <v>0.1</v>
      </c>
      <c r="L2393">
        <f t="shared" si="151"/>
        <v>375629.2</v>
      </c>
    </row>
    <row r="2394" spans="1:12" x14ac:dyDescent="0.25">
      <c r="A2394">
        <v>3393</v>
      </c>
      <c r="B2394" t="s">
        <v>590</v>
      </c>
      <c r="C2394">
        <v>309097</v>
      </c>
      <c r="D2394">
        <v>7.87</v>
      </c>
      <c r="E2394" s="2">
        <v>44187.346712962957</v>
      </c>
      <c r="F2394" t="s">
        <v>12884</v>
      </c>
      <c r="G2394">
        <v>9585367</v>
      </c>
      <c r="H2394" s="6">
        <v>45015.665729108798</v>
      </c>
      <c r="I2394" t="str">
        <f t="shared" si="148"/>
        <v>Long Term</v>
      </c>
      <c r="J2394">
        <f t="shared" si="149"/>
        <v>9276270</v>
      </c>
      <c r="K2394">
        <f t="shared" si="150"/>
        <v>0.1</v>
      </c>
      <c r="L2394">
        <f t="shared" si="151"/>
        <v>927627</v>
      </c>
    </row>
    <row r="2395" spans="1:12" x14ac:dyDescent="0.25">
      <c r="A2395">
        <v>3394</v>
      </c>
      <c r="B2395" t="s">
        <v>687</v>
      </c>
      <c r="C2395">
        <v>256487</v>
      </c>
      <c r="D2395">
        <v>7.78</v>
      </c>
      <c r="E2395" s="2">
        <v>44646.719930555562</v>
      </c>
      <c r="F2395" t="s">
        <v>12886</v>
      </c>
      <c r="G2395">
        <v>8758516</v>
      </c>
      <c r="H2395" s="6">
        <v>45015.665729108798</v>
      </c>
      <c r="I2395" t="str">
        <f t="shared" si="148"/>
        <v>Long Term</v>
      </c>
      <c r="J2395">
        <f t="shared" si="149"/>
        <v>8502029</v>
      </c>
      <c r="K2395">
        <f t="shared" si="150"/>
        <v>0.1</v>
      </c>
      <c r="L2395">
        <f t="shared" si="151"/>
        <v>850202.9</v>
      </c>
    </row>
    <row r="2396" spans="1:12" x14ac:dyDescent="0.25">
      <c r="A2396">
        <v>3395</v>
      </c>
      <c r="B2396" t="s">
        <v>1306</v>
      </c>
      <c r="C2396">
        <v>334726</v>
      </c>
      <c r="D2396">
        <v>7.17</v>
      </c>
      <c r="E2396" s="2">
        <v>43546.321481481478</v>
      </c>
      <c r="F2396" t="s">
        <v>12883</v>
      </c>
      <c r="G2396">
        <v>334756</v>
      </c>
      <c r="H2396" s="6">
        <v>45015.665729108798</v>
      </c>
      <c r="I2396" t="str">
        <f t="shared" si="148"/>
        <v>Long Term</v>
      </c>
      <c r="J2396">
        <f t="shared" si="149"/>
        <v>30</v>
      </c>
      <c r="K2396">
        <f t="shared" si="150"/>
        <v>0</v>
      </c>
      <c r="L2396">
        <f t="shared" si="151"/>
        <v>0</v>
      </c>
    </row>
    <row r="2397" spans="1:12" x14ac:dyDescent="0.25">
      <c r="A2397">
        <v>3396</v>
      </c>
      <c r="B2397" t="s">
        <v>276</v>
      </c>
      <c r="C2397">
        <v>315248</v>
      </c>
      <c r="D2397">
        <v>5.37</v>
      </c>
      <c r="E2397" s="2">
        <v>43403.225671296299</v>
      </c>
      <c r="F2397" t="s">
        <v>12885</v>
      </c>
      <c r="G2397">
        <v>6969291</v>
      </c>
      <c r="H2397" s="6">
        <v>45015.665729108798</v>
      </c>
      <c r="I2397" t="str">
        <f t="shared" si="148"/>
        <v>Long Term</v>
      </c>
      <c r="J2397">
        <f t="shared" si="149"/>
        <v>6654043</v>
      </c>
      <c r="K2397">
        <f t="shared" si="150"/>
        <v>0.1</v>
      </c>
      <c r="L2397">
        <f t="shared" si="151"/>
        <v>665404.30000000005</v>
      </c>
    </row>
    <row r="2398" spans="1:12" x14ac:dyDescent="0.25">
      <c r="A2398">
        <v>3397</v>
      </c>
      <c r="B2398" t="s">
        <v>606</v>
      </c>
      <c r="C2398">
        <v>567238</v>
      </c>
      <c r="D2398">
        <v>8.1999999999999993</v>
      </c>
      <c r="E2398" s="2">
        <v>44786.616284722222</v>
      </c>
      <c r="F2398" t="s">
        <v>12887</v>
      </c>
      <c r="G2398">
        <v>1740905</v>
      </c>
      <c r="H2398" s="6">
        <v>45015.665729108798</v>
      </c>
      <c r="I2398" t="str">
        <f t="shared" si="148"/>
        <v>Short Term</v>
      </c>
      <c r="J2398">
        <f t="shared" si="149"/>
        <v>1173667</v>
      </c>
      <c r="K2398">
        <f t="shared" si="150"/>
        <v>0.15</v>
      </c>
      <c r="L2398">
        <f t="shared" si="151"/>
        <v>176050.05</v>
      </c>
    </row>
    <row r="2399" spans="1:12" x14ac:dyDescent="0.25">
      <c r="A2399">
        <v>3398</v>
      </c>
      <c r="B2399" t="s">
        <v>434</v>
      </c>
      <c r="C2399">
        <v>123221</v>
      </c>
      <c r="D2399">
        <v>7.7</v>
      </c>
      <c r="E2399" s="2">
        <v>44880.736562500002</v>
      </c>
      <c r="F2399" t="s">
        <v>12887</v>
      </c>
      <c r="G2399">
        <v>1273265</v>
      </c>
      <c r="H2399" s="6">
        <v>45015.665729108798</v>
      </c>
      <c r="I2399" t="str">
        <f t="shared" si="148"/>
        <v>Short Term</v>
      </c>
      <c r="J2399">
        <f t="shared" si="149"/>
        <v>1150044</v>
      </c>
      <c r="K2399">
        <f t="shared" si="150"/>
        <v>0.15</v>
      </c>
      <c r="L2399">
        <f t="shared" si="151"/>
        <v>172506.6</v>
      </c>
    </row>
    <row r="2400" spans="1:12" x14ac:dyDescent="0.25">
      <c r="A2400">
        <v>3399</v>
      </c>
      <c r="B2400" t="s">
        <v>837</v>
      </c>
      <c r="C2400">
        <v>608215</v>
      </c>
      <c r="D2400">
        <v>7.96</v>
      </c>
      <c r="E2400" s="2">
        <v>44619.81454861111</v>
      </c>
      <c r="F2400" t="s">
        <v>12887</v>
      </c>
      <c r="G2400">
        <v>3649544</v>
      </c>
      <c r="H2400" s="6">
        <v>45015.665729108798</v>
      </c>
      <c r="I2400" t="str">
        <f t="shared" si="148"/>
        <v>Long Term</v>
      </c>
      <c r="J2400">
        <f t="shared" si="149"/>
        <v>3041329</v>
      </c>
      <c r="K2400">
        <f t="shared" si="150"/>
        <v>0.1</v>
      </c>
      <c r="L2400">
        <f t="shared" si="151"/>
        <v>304132.90000000002</v>
      </c>
    </row>
    <row r="2401" spans="1:12" x14ac:dyDescent="0.25">
      <c r="A2401">
        <v>3400</v>
      </c>
      <c r="B2401" t="s">
        <v>131</v>
      </c>
      <c r="C2401">
        <v>499748</v>
      </c>
      <c r="D2401">
        <v>8.69</v>
      </c>
      <c r="E2401" s="2">
        <v>43857.077569444453</v>
      </c>
      <c r="F2401" t="s">
        <v>12887</v>
      </c>
      <c r="G2401">
        <v>9718358</v>
      </c>
      <c r="H2401" s="6">
        <v>45015.665729108798</v>
      </c>
      <c r="I2401" t="str">
        <f t="shared" si="148"/>
        <v>Long Term</v>
      </c>
      <c r="J2401">
        <f t="shared" si="149"/>
        <v>9218610</v>
      </c>
      <c r="K2401">
        <f t="shared" si="150"/>
        <v>0.1</v>
      </c>
      <c r="L2401">
        <f t="shared" si="151"/>
        <v>921861</v>
      </c>
    </row>
    <row r="2402" spans="1:12" x14ac:dyDescent="0.25">
      <c r="A2402">
        <v>3401</v>
      </c>
      <c r="B2402" t="s">
        <v>1343</v>
      </c>
      <c r="C2402">
        <v>435482</v>
      </c>
      <c r="D2402">
        <v>8.7799999999999994</v>
      </c>
      <c r="E2402" s="2">
        <v>43424.895729166667</v>
      </c>
      <c r="F2402" t="s">
        <v>12888</v>
      </c>
      <c r="G2402">
        <v>1911965</v>
      </c>
      <c r="H2402" s="6">
        <v>45015.665729108798</v>
      </c>
      <c r="I2402" t="str">
        <f t="shared" si="148"/>
        <v>Long Term</v>
      </c>
      <c r="J2402">
        <f t="shared" si="149"/>
        <v>1476483</v>
      </c>
      <c r="K2402">
        <f t="shared" si="150"/>
        <v>0.1</v>
      </c>
      <c r="L2402">
        <f t="shared" si="151"/>
        <v>147648.30000000002</v>
      </c>
    </row>
    <row r="2403" spans="1:12" x14ac:dyDescent="0.25">
      <c r="A2403">
        <v>3402</v>
      </c>
      <c r="B2403" t="s">
        <v>480</v>
      </c>
      <c r="C2403">
        <v>842131</v>
      </c>
      <c r="D2403">
        <v>7.25</v>
      </c>
      <c r="E2403" s="2">
        <v>44395.541886574072</v>
      </c>
      <c r="F2403" t="s">
        <v>12887</v>
      </c>
      <c r="G2403">
        <v>2801708</v>
      </c>
      <c r="H2403" s="6">
        <v>45015.665729108798</v>
      </c>
      <c r="I2403" t="str">
        <f t="shared" si="148"/>
        <v>Long Term</v>
      </c>
      <c r="J2403">
        <f t="shared" si="149"/>
        <v>1959577</v>
      </c>
      <c r="K2403">
        <f t="shared" si="150"/>
        <v>0.1</v>
      </c>
      <c r="L2403">
        <f t="shared" si="151"/>
        <v>195957.7</v>
      </c>
    </row>
    <row r="2404" spans="1:12" x14ac:dyDescent="0.25">
      <c r="A2404">
        <v>3403</v>
      </c>
      <c r="B2404" t="s">
        <v>243</v>
      </c>
      <c r="C2404">
        <v>576433</v>
      </c>
      <c r="D2404">
        <v>7.98</v>
      </c>
      <c r="E2404" s="2">
        <v>43489.711875000001</v>
      </c>
      <c r="F2404" t="s">
        <v>12886</v>
      </c>
      <c r="G2404">
        <v>9005709</v>
      </c>
      <c r="H2404" s="6">
        <v>45015.665729108798</v>
      </c>
      <c r="I2404" t="str">
        <f t="shared" si="148"/>
        <v>Long Term</v>
      </c>
      <c r="J2404">
        <f t="shared" si="149"/>
        <v>8429276</v>
      </c>
      <c r="K2404">
        <f t="shared" si="150"/>
        <v>0.1</v>
      </c>
      <c r="L2404">
        <f t="shared" si="151"/>
        <v>842927.60000000009</v>
      </c>
    </row>
    <row r="2405" spans="1:12" x14ac:dyDescent="0.25">
      <c r="A2405">
        <v>3404</v>
      </c>
      <c r="B2405" t="s">
        <v>369</v>
      </c>
      <c r="C2405">
        <v>787165</v>
      </c>
      <c r="D2405">
        <v>7.75</v>
      </c>
      <c r="E2405" s="2">
        <v>44860.453055555547</v>
      </c>
      <c r="F2405" t="s">
        <v>12887</v>
      </c>
      <c r="G2405">
        <v>8160488</v>
      </c>
      <c r="H2405" s="6">
        <v>45015.665729108798</v>
      </c>
      <c r="I2405" t="str">
        <f t="shared" si="148"/>
        <v>Short Term</v>
      </c>
      <c r="J2405">
        <f t="shared" si="149"/>
        <v>7373323</v>
      </c>
      <c r="K2405">
        <f t="shared" si="150"/>
        <v>0.15</v>
      </c>
      <c r="L2405">
        <f t="shared" si="151"/>
        <v>1105998.45</v>
      </c>
    </row>
    <row r="2406" spans="1:12" x14ac:dyDescent="0.25">
      <c r="A2406">
        <v>3405</v>
      </c>
      <c r="B2406" t="s">
        <v>1195</v>
      </c>
      <c r="C2406">
        <v>414618</v>
      </c>
      <c r="D2406">
        <v>6.69</v>
      </c>
      <c r="E2406" s="2">
        <v>43552.096909722219</v>
      </c>
      <c r="F2406" t="s">
        <v>12888</v>
      </c>
      <c r="G2406">
        <v>8744821</v>
      </c>
      <c r="H2406" s="6">
        <v>45015.665729108798</v>
      </c>
      <c r="I2406" t="str">
        <f t="shared" si="148"/>
        <v>Long Term</v>
      </c>
      <c r="J2406">
        <f t="shared" si="149"/>
        <v>8330203</v>
      </c>
      <c r="K2406">
        <f t="shared" si="150"/>
        <v>0.1</v>
      </c>
      <c r="L2406">
        <f t="shared" si="151"/>
        <v>833020.3</v>
      </c>
    </row>
    <row r="2407" spans="1:12" x14ac:dyDescent="0.25">
      <c r="A2407">
        <v>3406</v>
      </c>
      <c r="B2407" t="s">
        <v>2916</v>
      </c>
      <c r="C2407">
        <v>240429</v>
      </c>
      <c r="D2407">
        <v>7.57</v>
      </c>
      <c r="E2407" s="2">
        <v>43524.126689814817</v>
      </c>
      <c r="F2407" t="s">
        <v>12884</v>
      </c>
      <c r="G2407">
        <v>908267</v>
      </c>
      <c r="H2407" s="6">
        <v>45015.665729108798</v>
      </c>
      <c r="I2407" t="str">
        <f t="shared" si="148"/>
        <v>Long Term</v>
      </c>
      <c r="J2407">
        <f t="shared" si="149"/>
        <v>667838</v>
      </c>
      <c r="K2407">
        <f t="shared" si="150"/>
        <v>0.1</v>
      </c>
      <c r="L2407">
        <f t="shared" si="151"/>
        <v>66783.8</v>
      </c>
    </row>
    <row r="2408" spans="1:12" x14ac:dyDescent="0.25">
      <c r="A2408">
        <v>3407</v>
      </c>
      <c r="B2408" t="s">
        <v>181</v>
      </c>
      <c r="C2408">
        <v>676481</v>
      </c>
      <c r="D2408">
        <v>6.11</v>
      </c>
      <c r="E2408" s="2">
        <v>43945.314884259264</v>
      </c>
      <c r="F2408" t="s">
        <v>12888</v>
      </c>
      <c r="G2408">
        <v>6476924</v>
      </c>
      <c r="H2408" s="6">
        <v>45015.665729108798</v>
      </c>
      <c r="I2408" t="str">
        <f t="shared" si="148"/>
        <v>Long Term</v>
      </c>
      <c r="J2408">
        <f t="shared" si="149"/>
        <v>5800443</v>
      </c>
      <c r="K2408">
        <f t="shared" si="150"/>
        <v>0.1</v>
      </c>
      <c r="L2408">
        <f t="shared" si="151"/>
        <v>580044.30000000005</v>
      </c>
    </row>
    <row r="2409" spans="1:12" x14ac:dyDescent="0.25">
      <c r="A2409">
        <v>3408</v>
      </c>
      <c r="B2409" t="s">
        <v>132</v>
      </c>
      <c r="C2409">
        <v>980855</v>
      </c>
      <c r="D2409">
        <v>6.95</v>
      </c>
      <c r="E2409" s="2">
        <v>43464.269791666673</v>
      </c>
      <c r="F2409" t="s">
        <v>12883</v>
      </c>
      <c r="G2409">
        <v>980862</v>
      </c>
      <c r="H2409" s="6">
        <v>45015.665729108798</v>
      </c>
      <c r="I2409" t="str">
        <f t="shared" si="148"/>
        <v>Long Term</v>
      </c>
      <c r="J2409">
        <f t="shared" si="149"/>
        <v>7</v>
      </c>
      <c r="K2409">
        <f t="shared" si="150"/>
        <v>0</v>
      </c>
      <c r="L2409">
        <f t="shared" si="151"/>
        <v>0</v>
      </c>
    </row>
    <row r="2410" spans="1:12" x14ac:dyDescent="0.25">
      <c r="A2410">
        <v>3409</v>
      </c>
      <c r="B2410" t="s">
        <v>1161</v>
      </c>
      <c r="C2410">
        <v>550742</v>
      </c>
      <c r="D2410">
        <v>5.67</v>
      </c>
      <c r="E2410" s="2">
        <v>44393.600219907406</v>
      </c>
      <c r="F2410" t="s">
        <v>12883</v>
      </c>
      <c r="G2410">
        <v>8338277</v>
      </c>
      <c r="H2410" s="6">
        <v>45015.665729108798</v>
      </c>
      <c r="I2410" t="str">
        <f t="shared" si="148"/>
        <v>Long Term</v>
      </c>
      <c r="J2410">
        <f t="shared" si="149"/>
        <v>7787535</v>
      </c>
      <c r="K2410">
        <f t="shared" si="150"/>
        <v>0.1</v>
      </c>
      <c r="L2410">
        <f t="shared" si="151"/>
        <v>778753.5</v>
      </c>
    </row>
    <row r="2411" spans="1:12" x14ac:dyDescent="0.25">
      <c r="A2411">
        <v>3410</v>
      </c>
      <c r="B2411" t="s">
        <v>538</v>
      </c>
      <c r="C2411">
        <v>641423</v>
      </c>
      <c r="D2411">
        <v>8.82</v>
      </c>
      <c r="E2411" s="2">
        <v>44182.579386574071</v>
      </c>
      <c r="F2411" t="s">
        <v>12884</v>
      </c>
      <c r="G2411">
        <v>8114287</v>
      </c>
      <c r="H2411" s="6">
        <v>45015.665729108798</v>
      </c>
      <c r="I2411" t="str">
        <f t="shared" si="148"/>
        <v>Long Term</v>
      </c>
      <c r="J2411">
        <f t="shared" si="149"/>
        <v>7472864</v>
      </c>
      <c r="K2411">
        <f t="shared" si="150"/>
        <v>0.1</v>
      </c>
      <c r="L2411">
        <f t="shared" si="151"/>
        <v>747286.4</v>
      </c>
    </row>
    <row r="2412" spans="1:12" x14ac:dyDescent="0.25">
      <c r="A2412">
        <v>3411</v>
      </c>
      <c r="B2412" t="s">
        <v>1249</v>
      </c>
      <c r="C2412">
        <v>710907</v>
      </c>
      <c r="D2412">
        <v>6.66</v>
      </c>
      <c r="E2412" s="2">
        <v>44997.435659722221</v>
      </c>
      <c r="F2412" t="s">
        <v>12884</v>
      </c>
      <c r="G2412">
        <v>6421821</v>
      </c>
      <c r="H2412" s="6">
        <v>45015.665729108798</v>
      </c>
      <c r="I2412" t="str">
        <f t="shared" si="148"/>
        <v>Short Term</v>
      </c>
      <c r="J2412">
        <f t="shared" si="149"/>
        <v>5710914</v>
      </c>
      <c r="K2412">
        <f t="shared" si="150"/>
        <v>0.15</v>
      </c>
      <c r="L2412">
        <f t="shared" si="151"/>
        <v>856637.1</v>
      </c>
    </row>
    <row r="2413" spans="1:12" x14ac:dyDescent="0.25">
      <c r="A2413">
        <v>3412</v>
      </c>
      <c r="B2413" t="s">
        <v>772</v>
      </c>
      <c r="C2413">
        <v>303785</v>
      </c>
      <c r="D2413">
        <v>5.8</v>
      </c>
      <c r="E2413" s="2">
        <v>44846.209560185183</v>
      </c>
      <c r="F2413" t="s">
        <v>12885</v>
      </c>
      <c r="G2413">
        <v>4287817</v>
      </c>
      <c r="H2413" s="6">
        <v>45015.665729108798</v>
      </c>
      <c r="I2413" t="str">
        <f t="shared" si="148"/>
        <v>Short Term</v>
      </c>
      <c r="J2413">
        <f t="shared" si="149"/>
        <v>3984032</v>
      </c>
      <c r="K2413">
        <f t="shared" si="150"/>
        <v>0.15</v>
      </c>
      <c r="L2413">
        <f t="shared" si="151"/>
        <v>597604.79999999993</v>
      </c>
    </row>
    <row r="2414" spans="1:12" x14ac:dyDescent="0.25">
      <c r="A2414">
        <v>3413</v>
      </c>
      <c r="B2414" t="s">
        <v>2672</v>
      </c>
      <c r="C2414">
        <v>286278</v>
      </c>
      <c r="D2414">
        <v>6.17</v>
      </c>
      <c r="E2414" s="2">
        <v>43926.291956018518</v>
      </c>
      <c r="F2414" t="s">
        <v>12887</v>
      </c>
      <c r="G2414">
        <v>4124238</v>
      </c>
      <c r="H2414" s="6">
        <v>45015.665729108798</v>
      </c>
      <c r="I2414" t="str">
        <f t="shared" si="148"/>
        <v>Long Term</v>
      </c>
      <c r="J2414">
        <f t="shared" si="149"/>
        <v>3837960</v>
      </c>
      <c r="K2414">
        <f t="shared" si="150"/>
        <v>0.1</v>
      </c>
      <c r="L2414">
        <f t="shared" si="151"/>
        <v>383796</v>
      </c>
    </row>
    <row r="2415" spans="1:12" x14ac:dyDescent="0.25">
      <c r="A2415">
        <v>3414</v>
      </c>
      <c r="B2415" t="s">
        <v>1311</v>
      </c>
      <c r="C2415">
        <v>659301</v>
      </c>
      <c r="D2415">
        <v>6.96</v>
      </c>
      <c r="E2415" s="2">
        <v>44444.501261574071</v>
      </c>
      <c r="F2415" t="s">
        <v>12884</v>
      </c>
      <c r="G2415">
        <v>4475022</v>
      </c>
      <c r="H2415" s="6">
        <v>45015.665729108798</v>
      </c>
      <c r="I2415" t="str">
        <f t="shared" si="148"/>
        <v>Long Term</v>
      </c>
      <c r="J2415">
        <f t="shared" si="149"/>
        <v>3815721</v>
      </c>
      <c r="K2415">
        <f t="shared" si="150"/>
        <v>0.1</v>
      </c>
      <c r="L2415">
        <f t="shared" si="151"/>
        <v>381572.10000000003</v>
      </c>
    </row>
    <row r="2416" spans="1:12" x14ac:dyDescent="0.25">
      <c r="A2416">
        <v>3415</v>
      </c>
      <c r="B2416" t="s">
        <v>637</v>
      </c>
      <c r="C2416">
        <v>191345</v>
      </c>
      <c r="D2416">
        <v>6.94</v>
      </c>
      <c r="E2416" s="2">
        <v>44079.047384259262</v>
      </c>
      <c r="F2416" t="s">
        <v>12885</v>
      </c>
      <c r="G2416">
        <v>9442213</v>
      </c>
      <c r="H2416" s="6">
        <v>45015.665729108798</v>
      </c>
      <c r="I2416" t="str">
        <f t="shared" si="148"/>
        <v>Long Term</v>
      </c>
      <c r="J2416">
        <f t="shared" si="149"/>
        <v>9250868</v>
      </c>
      <c r="K2416">
        <f t="shared" si="150"/>
        <v>0.1</v>
      </c>
      <c r="L2416">
        <f t="shared" si="151"/>
        <v>925086.8</v>
      </c>
    </row>
    <row r="2417" spans="1:12" x14ac:dyDescent="0.25">
      <c r="A2417">
        <v>3416</v>
      </c>
      <c r="B2417" t="s">
        <v>512</v>
      </c>
      <c r="C2417">
        <v>979163</v>
      </c>
      <c r="D2417">
        <v>8.4700000000000006</v>
      </c>
      <c r="E2417" s="2">
        <v>44599.29892361111</v>
      </c>
      <c r="F2417" t="s">
        <v>12885</v>
      </c>
      <c r="G2417">
        <v>1980566</v>
      </c>
      <c r="H2417" s="6">
        <v>45015.665729108798</v>
      </c>
      <c r="I2417" t="str">
        <f t="shared" si="148"/>
        <v>Long Term</v>
      </c>
      <c r="J2417">
        <f t="shared" si="149"/>
        <v>1001403</v>
      </c>
      <c r="K2417">
        <f t="shared" si="150"/>
        <v>0.1</v>
      </c>
      <c r="L2417">
        <f t="shared" si="151"/>
        <v>100140.3</v>
      </c>
    </row>
    <row r="2418" spans="1:12" x14ac:dyDescent="0.25">
      <c r="A2418">
        <v>3417</v>
      </c>
      <c r="B2418" t="s">
        <v>264</v>
      </c>
      <c r="C2418">
        <v>110649</v>
      </c>
      <c r="D2418">
        <v>7.1</v>
      </c>
      <c r="E2418" s="2">
        <v>44540.247210648151</v>
      </c>
      <c r="F2418" t="s">
        <v>12884</v>
      </c>
      <c r="G2418">
        <v>1140470</v>
      </c>
      <c r="H2418" s="6">
        <v>45015.665729108798</v>
      </c>
      <c r="I2418" t="str">
        <f t="shared" si="148"/>
        <v>Long Term</v>
      </c>
      <c r="J2418">
        <f t="shared" si="149"/>
        <v>1029821</v>
      </c>
      <c r="K2418">
        <f t="shared" si="150"/>
        <v>0.1</v>
      </c>
      <c r="L2418">
        <f t="shared" si="151"/>
        <v>102982.1</v>
      </c>
    </row>
    <row r="2419" spans="1:12" x14ac:dyDescent="0.25">
      <c r="A2419">
        <v>3418</v>
      </c>
      <c r="B2419" t="s">
        <v>537</v>
      </c>
      <c r="C2419">
        <v>105760</v>
      </c>
      <c r="D2419">
        <v>8.8000000000000007</v>
      </c>
      <c r="E2419" s="2">
        <v>44082.481805555559</v>
      </c>
      <c r="F2419" t="s">
        <v>12884</v>
      </c>
      <c r="G2419">
        <v>7221029</v>
      </c>
      <c r="H2419" s="6">
        <v>45015.665729108798</v>
      </c>
      <c r="I2419" t="str">
        <f t="shared" si="148"/>
        <v>Long Term</v>
      </c>
      <c r="J2419">
        <f t="shared" si="149"/>
        <v>7115269</v>
      </c>
      <c r="K2419">
        <f t="shared" si="150"/>
        <v>0.1</v>
      </c>
      <c r="L2419">
        <f t="shared" si="151"/>
        <v>711526.9</v>
      </c>
    </row>
    <row r="2420" spans="1:12" x14ac:dyDescent="0.25">
      <c r="A2420">
        <v>3419</v>
      </c>
      <c r="B2420" t="s">
        <v>1729</v>
      </c>
      <c r="C2420">
        <v>773599</v>
      </c>
      <c r="D2420">
        <v>5.41</v>
      </c>
      <c r="E2420" s="2">
        <v>44876.026493055557</v>
      </c>
      <c r="F2420" t="s">
        <v>12884</v>
      </c>
      <c r="G2420">
        <v>2593678</v>
      </c>
      <c r="H2420" s="6">
        <v>45015.665729108798</v>
      </c>
      <c r="I2420" t="str">
        <f t="shared" si="148"/>
        <v>Short Term</v>
      </c>
      <c r="J2420">
        <f t="shared" si="149"/>
        <v>1820079</v>
      </c>
      <c r="K2420">
        <f t="shared" si="150"/>
        <v>0.15</v>
      </c>
      <c r="L2420">
        <f t="shared" si="151"/>
        <v>273011.84999999998</v>
      </c>
    </row>
    <row r="2421" spans="1:12" x14ac:dyDescent="0.25">
      <c r="A2421">
        <v>3420</v>
      </c>
      <c r="B2421" t="s">
        <v>669</v>
      </c>
      <c r="C2421">
        <v>553475</v>
      </c>
      <c r="D2421">
        <v>8.86</v>
      </c>
      <c r="E2421" s="2">
        <v>44893.786712962959</v>
      </c>
      <c r="F2421" t="s">
        <v>12884</v>
      </c>
      <c r="G2421">
        <v>1590539</v>
      </c>
      <c r="H2421" s="6">
        <v>45015.665729108798</v>
      </c>
      <c r="I2421" t="str">
        <f t="shared" si="148"/>
        <v>Short Term</v>
      </c>
      <c r="J2421">
        <f t="shared" si="149"/>
        <v>1037064</v>
      </c>
      <c r="K2421">
        <f t="shared" si="150"/>
        <v>0.15</v>
      </c>
      <c r="L2421">
        <f t="shared" si="151"/>
        <v>155559.6</v>
      </c>
    </row>
    <row r="2422" spans="1:12" x14ac:dyDescent="0.25">
      <c r="A2422">
        <v>3421</v>
      </c>
      <c r="B2422" t="s">
        <v>806</v>
      </c>
      <c r="C2422">
        <v>333176</v>
      </c>
      <c r="D2422">
        <v>6.77</v>
      </c>
      <c r="E2422" s="2">
        <v>44959.548564814817</v>
      </c>
      <c r="F2422" t="s">
        <v>12887</v>
      </c>
      <c r="G2422">
        <v>1447367</v>
      </c>
      <c r="H2422" s="6">
        <v>45015.665729108798</v>
      </c>
      <c r="I2422" t="str">
        <f t="shared" si="148"/>
        <v>Short Term</v>
      </c>
      <c r="J2422">
        <f t="shared" si="149"/>
        <v>1114191</v>
      </c>
      <c r="K2422">
        <f t="shared" si="150"/>
        <v>0.15</v>
      </c>
      <c r="L2422">
        <f t="shared" si="151"/>
        <v>167128.65</v>
      </c>
    </row>
    <row r="2423" spans="1:12" x14ac:dyDescent="0.25">
      <c r="A2423">
        <v>3422</v>
      </c>
      <c r="B2423" t="s">
        <v>125</v>
      </c>
      <c r="C2423">
        <v>490145</v>
      </c>
      <c r="D2423">
        <v>8.36</v>
      </c>
      <c r="E2423" s="2">
        <v>43691.556967592587</v>
      </c>
      <c r="F2423" t="s">
        <v>12888</v>
      </c>
      <c r="G2423">
        <v>7494757</v>
      </c>
      <c r="H2423" s="6">
        <v>45015.665729108798</v>
      </c>
      <c r="I2423" t="str">
        <f t="shared" si="148"/>
        <v>Long Term</v>
      </c>
      <c r="J2423">
        <f t="shared" si="149"/>
        <v>7004612</v>
      </c>
      <c r="K2423">
        <f t="shared" si="150"/>
        <v>0.1</v>
      </c>
      <c r="L2423">
        <f t="shared" si="151"/>
        <v>700461.20000000007</v>
      </c>
    </row>
    <row r="2424" spans="1:12" x14ac:dyDescent="0.25">
      <c r="A2424">
        <v>3423</v>
      </c>
      <c r="B2424" t="s">
        <v>831</v>
      </c>
      <c r="C2424">
        <v>500100</v>
      </c>
      <c r="D2424">
        <v>7.69</v>
      </c>
      <c r="E2424" s="2">
        <v>44249.329606481479</v>
      </c>
      <c r="F2424" t="s">
        <v>12884</v>
      </c>
      <c r="G2424">
        <v>2713433</v>
      </c>
      <c r="H2424" s="6">
        <v>45015.665729108798</v>
      </c>
      <c r="I2424" t="str">
        <f t="shared" si="148"/>
        <v>Long Term</v>
      </c>
      <c r="J2424">
        <f t="shared" si="149"/>
        <v>2213333</v>
      </c>
      <c r="K2424">
        <f t="shared" si="150"/>
        <v>0.1</v>
      </c>
      <c r="L2424">
        <f t="shared" si="151"/>
        <v>221333.30000000002</v>
      </c>
    </row>
    <row r="2425" spans="1:12" x14ac:dyDescent="0.25">
      <c r="A2425">
        <v>3424</v>
      </c>
      <c r="B2425" t="s">
        <v>1086</v>
      </c>
      <c r="C2425">
        <v>462096</v>
      </c>
      <c r="D2425">
        <v>8.84</v>
      </c>
      <c r="E2425" s="2">
        <v>43865.249664351853</v>
      </c>
      <c r="F2425" t="s">
        <v>12886</v>
      </c>
      <c r="G2425">
        <v>7277690</v>
      </c>
      <c r="H2425" s="6">
        <v>45015.665729108798</v>
      </c>
      <c r="I2425" t="str">
        <f t="shared" si="148"/>
        <v>Long Term</v>
      </c>
      <c r="J2425">
        <f t="shared" si="149"/>
        <v>6815594</v>
      </c>
      <c r="K2425">
        <f t="shared" si="150"/>
        <v>0.1</v>
      </c>
      <c r="L2425">
        <f t="shared" si="151"/>
        <v>681559.4</v>
      </c>
    </row>
    <row r="2426" spans="1:12" x14ac:dyDescent="0.25">
      <c r="A2426">
        <v>3425</v>
      </c>
      <c r="B2426" t="s">
        <v>186</v>
      </c>
      <c r="C2426">
        <v>195945</v>
      </c>
      <c r="D2426">
        <v>8.23</v>
      </c>
      <c r="E2426" s="2">
        <v>43552.266597222217</v>
      </c>
      <c r="F2426" t="s">
        <v>12887</v>
      </c>
      <c r="G2426">
        <v>834977</v>
      </c>
      <c r="H2426" s="6">
        <v>45015.665729108798</v>
      </c>
      <c r="I2426" t="str">
        <f t="shared" si="148"/>
        <v>Long Term</v>
      </c>
      <c r="J2426">
        <f t="shared" si="149"/>
        <v>639032</v>
      </c>
      <c r="K2426">
        <f t="shared" si="150"/>
        <v>0.1</v>
      </c>
      <c r="L2426">
        <f t="shared" si="151"/>
        <v>63903.200000000004</v>
      </c>
    </row>
    <row r="2427" spans="1:12" x14ac:dyDescent="0.25">
      <c r="A2427">
        <v>3426</v>
      </c>
      <c r="B2427" t="s">
        <v>1320</v>
      </c>
      <c r="C2427">
        <v>558284</v>
      </c>
      <c r="D2427">
        <v>6.81</v>
      </c>
      <c r="E2427" s="2">
        <v>44892.676354166673</v>
      </c>
      <c r="F2427" t="s">
        <v>12885</v>
      </c>
      <c r="G2427">
        <v>9128233</v>
      </c>
      <c r="H2427" s="6">
        <v>45015.665729108798</v>
      </c>
      <c r="I2427" t="str">
        <f t="shared" si="148"/>
        <v>Short Term</v>
      </c>
      <c r="J2427">
        <f t="shared" si="149"/>
        <v>8569949</v>
      </c>
      <c r="K2427">
        <f t="shared" si="150"/>
        <v>0.15</v>
      </c>
      <c r="L2427">
        <f t="shared" si="151"/>
        <v>1285492.3499999999</v>
      </c>
    </row>
    <row r="2428" spans="1:12" x14ac:dyDescent="0.25">
      <c r="A2428">
        <v>3427</v>
      </c>
      <c r="B2428" t="s">
        <v>335</v>
      </c>
      <c r="C2428">
        <v>121155</v>
      </c>
      <c r="D2428">
        <v>5.28</v>
      </c>
      <c r="E2428" s="2">
        <v>44254.113530092603</v>
      </c>
      <c r="F2428" t="s">
        <v>12888</v>
      </c>
      <c r="G2428">
        <v>2355542</v>
      </c>
      <c r="H2428" s="6">
        <v>45015.665729108798</v>
      </c>
      <c r="I2428" t="str">
        <f t="shared" si="148"/>
        <v>Long Term</v>
      </c>
      <c r="J2428">
        <f t="shared" si="149"/>
        <v>2234387</v>
      </c>
      <c r="K2428">
        <f t="shared" si="150"/>
        <v>0.1</v>
      </c>
      <c r="L2428">
        <f t="shared" si="151"/>
        <v>223438.7</v>
      </c>
    </row>
    <row r="2429" spans="1:12" x14ac:dyDescent="0.25">
      <c r="A2429">
        <v>3428</v>
      </c>
      <c r="B2429" t="s">
        <v>148</v>
      </c>
      <c r="C2429">
        <v>982728</v>
      </c>
      <c r="D2429">
        <v>8.61</v>
      </c>
      <c r="E2429" s="2">
        <v>44014.332349537042</v>
      </c>
      <c r="F2429" t="s">
        <v>12884</v>
      </c>
      <c r="G2429">
        <v>5295688</v>
      </c>
      <c r="H2429" s="6">
        <v>45015.665729108798</v>
      </c>
      <c r="I2429" t="str">
        <f t="shared" si="148"/>
        <v>Long Term</v>
      </c>
      <c r="J2429">
        <f t="shared" si="149"/>
        <v>4312960</v>
      </c>
      <c r="K2429">
        <f t="shared" si="150"/>
        <v>0.1</v>
      </c>
      <c r="L2429">
        <f t="shared" si="151"/>
        <v>431296</v>
      </c>
    </row>
    <row r="2430" spans="1:12" x14ac:dyDescent="0.25">
      <c r="A2430">
        <v>3429</v>
      </c>
      <c r="B2430" t="s">
        <v>568</v>
      </c>
      <c r="C2430">
        <v>321384</v>
      </c>
      <c r="D2430">
        <v>5.86</v>
      </c>
      <c r="E2430" s="2">
        <v>43713.394467592603</v>
      </c>
      <c r="F2430" t="s">
        <v>12888</v>
      </c>
      <c r="G2430">
        <v>9728269</v>
      </c>
      <c r="H2430" s="6">
        <v>45015.665729108798</v>
      </c>
      <c r="I2430" t="str">
        <f t="shared" si="148"/>
        <v>Long Term</v>
      </c>
      <c r="J2430">
        <f t="shared" si="149"/>
        <v>9406885</v>
      </c>
      <c r="K2430">
        <f t="shared" si="150"/>
        <v>0.1</v>
      </c>
      <c r="L2430">
        <f t="shared" si="151"/>
        <v>940688.5</v>
      </c>
    </row>
    <row r="2431" spans="1:12" x14ac:dyDescent="0.25">
      <c r="A2431">
        <v>3430</v>
      </c>
      <c r="B2431" t="s">
        <v>1152</v>
      </c>
      <c r="C2431">
        <v>796123</v>
      </c>
      <c r="D2431">
        <v>7.82</v>
      </c>
      <c r="E2431" s="2">
        <v>44102.360717592594</v>
      </c>
      <c r="F2431" t="s">
        <v>12883</v>
      </c>
      <c r="G2431">
        <v>2752478</v>
      </c>
      <c r="H2431" s="6">
        <v>45015.665729108798</v>
      </c>
      <c r="I2431" t="str">
        <f t="shared" si="148"/>
        <v>Long Term</v>
      </c>
      <c r="J2431">
        <f t="shared" si="149"/>
        <v>1956355</v>
      </c>
      <c r="K2431">
        <f t="shared" si="150"/>
        <v>0.1</v>
      </c>
      <c r="L2431">
        <f t="shared" si="151"/>
        <v>195635.5</v>
      </c>
    </row>
    <row r="2432" spans="1:12" x14ac:dyDescent="0.25">
      <c r="A2432">
        <v>3431</v>
      </c>
      <c r="B2432" t="s">
        <v>531</v>
      </c>
      <c r="C2432">
        <v>265623</v>
      </c>
      <c r="D2432">
        <v>7.9</v>
      </c>
      <c r="E2432" s="2">
        <v>43391.643900462957</v>
      </c>
      <c r="F2432" t="s">
        <v>12884</v>
      </c>
      <c r="G2432">
        <v>979693</v>
      </c>
      <c r="H2432" s="6">
        <v>45015.665729108798</v>
      </c>
      <c r="I2432" t="str">
        <f t="shared" si="148"/>
        <v>Long Term</v>
      </c>
      <c r="J2432">
        <f t="shared" si="149"/>
        <v>714070</v>
      </c>
      <c r="K2432">
        <f t="shared" si="150"/>
        <v>0.1</v>
      </c>
      <c r="L2432">
        <f t="shared" si="151"/>
        <v>71407</v>
      </c>
    </row>
    <row r="2433" spans="1:12" x14ac:dyDescent="0.25">
      <c r="A2433">
        <v>3432</v>
      </c>
      <c r="B2433" t="s">
        <v>774</v>
      </c>
      <c r="C2433">
        <v>785555</v>
      </c>
      <c r="D2433">
        <v>6.34</v>
      </c>
      <c r="E2433" s="2">
        <v>44526.063969907409</v>
      </c>
      <c r="F2433" t="s">
        <v>12886</v>
      </c>
      <c r="G2433">
        <v>3051581</v>
      </c>
      <c r="H2433" s="6">
        <v>45015.665729108798</v>
      </c>
      <c r="I2433" t="str">
        <f t="shared" si="148"/>
        <v>Long Term</v>
      </c>
      <c r="J2433">
        <f t="shared" si="149"/>
        <v>2266026</v>
      </c>
      <c r="K2433">
        <f t="shared" si="150"/>
        <v>0.1</v>
      </c>
      <c r="L2433">
        <f t="shared" si="151"/>
        <v>226602.6</v>
      </c>
    </row>
    <row r="2434" spans="1:12" x14ac:dyDescent="0.25">
      <c r="A2434">
        <v>3433</v>
      </c>
      <c r="B2434" t="s">
        <v>925</v>
      </c>
      <c r="C2434">
        <v>418446</v>
      </c>
      <c r="D2434">
        <v>5.9</v>
      </c>
      <c r="E2434" s="2">
        <v>44426.279942129629</v>
      </c>
      <c r="F2434" t="s">
        <v>12885</v>
      </c>
      <c r="G2434">
        <v>6790830</v>
      </c>
      <c r="H2434" s="6">
        <v>45015.665729108798</v>
      </c>
      <c r="I2434" t="str">
        <f t="shared" si="148"/>
        <v>Long Term</v>
      </c>
      <c r="J2434">
        <f t="shared" si="149"/>
        <v>6372384</v>
      </c>
      <c r="K2434">
        <f t="shared" si="150"/>
        <v>0.1</v>
      </c>
      <c r="L2434">
        <f t="shared" si="151"/>
        <v>637238.4</v>
      </c>
    </row>
    <row r="2435" spans="1:12" x14ac:dyDescent="0.25">
      <c r="A2435">
        <v>3434</v>
      </c>
      <c r="B2435" t="s">
        <v>76</v>
      </c>
      <c r="C2435">
        <v>908465</v>
      </c>
      <c r="D2435">
        <v>5.3</v>
      </c>
      <c r="E2435" s="2">
        <v>44235.724004629628</v>
      </c>
      <c r="F2435" t="s">
        <v>12883</v>
      </c>
      <c r="G2435">
        <v>928910</v>
      </c>
      <c r="H2435" s="6">
        <v>45015.665729108798</v>
      </c>
      <c r="I2435" t="str">
        <f t="shared" ref="I2435:I2498" si="152">IF((H2435-E2435)&lt;=365,"Short Term","Long Term")</f>
        <v>Long Term</v>
      </c>
      <c r="J2435">
        <f t="shared" ref="J2435:J2498" si="153">G2435-C2435</f>
        <v>20445</v>
      </c>
      <c r="K2435">
        <f t="shared" ref="K2435:K2498" si="154">IF(I2435="short Term",15%,IF(I2435="Long Term",IF(J2435&gt;100000,10%,0),0))</f>
        <v>0</v>
      </c>
      <c r="L2435">
        <f t="shared" ref="L2435:L2498" si="155">J2435*K2435</f>
        <v>0</v>
      </c>
    </row>
    <row r="2436" spans="1:12" x14ac:dyDescent="0.25">
      <c r="A2436">
        <v>3435</v>
      </c>
      <c r="B2436" t="s">
        <v>570</v>
      </c>
      <c r="C2436">
        <v>938814</v>
      </c>
      <c r="D2436">
        <v>7.5</v>
      </c>
      <c r="E2436" s="2">
        <v>43708.473726851851</v>
      </c>
      <c r="F2436" t="s">
        <v>12888</v>
      </c>
      <c r="G2436">
        <v>938820</v>
      </c>
      <c r="H2436" s="6">
        <v>45015.665729108798</v>
      </c>
      <c r="I2436" t="str">
        <f t="shared" si="152"/>
        <v>Long Term</v>
      </c>
      <c r="J2436">
        <f t="shared" si="153"/>
        <v>6</v>
      </c>
      <c r="K2436">
        <f t="shared" si="154"/>
        <v>0</v>
      </c>
      <c r="L2436">
        <f t="shared" si="155"/>
        <v>0</v>
      </c>
    </row>
    <row r="2437" spans="1:12" x14ac:dyDescent="0.25">
      <c r="A2437">
        <v>3436</v>
      </c>
      <c r="B2437" t="s">
        <v>1013</v>
      </c>
      <c r="C2437">
        <v>684295</v>
      </c>
      <c r="D2437">
        <v>7.41</v>
      </c>
      <c r="E2437" s="2">
        <v>44132.401782407411</v>
      </c>
      <c r="F2437" t="s">
        <v>12884</v>
      </c>
      <c r="G2437">
        <v>3885456</v>
      </c>
      <c r="H2437" s="6">
        <v>45015.665729108798</v>
      </c>
      <c r="I2437" t="str">
        <f t="shared" si="152"/>
        <v>Long Term</v>
      </c>
      <c r="J2437">
        <f t="shared" si="153"/>
        <v>3201161</v>
      </c>
      <c r="K2437">
        <f t="shared" si="154"/>
        <v>0.1</v>
      </c>
      <c r="L2437">
        <f t="shared" si="155"/>
        <v>320116.10000000003</v>
      </c>
    </row>
    <row r="2438" spans="1:12" x14ac:dyDescent="0.25">
      <c r="A2438">
        <v>3437</v>
      </c>
      <c r="B2438" t="s">
        <v>293</v>
      </c>
      <c r="C2438">
        <v>665846</v>
      </c>
      <c r="D2438">
        <v>8.23</v>
      </c>
      <c r="E2438" s="2">
        <v>43826.915914351863</v>
      </c>
      <c r="F2438" t="s">
        <v>12888</v>
      </c>
      <c r="G2438">
        <v>1193504</v>
      </c>
      <c r="H2438" s="6">
        <v>45015.665729108798</v>
      </c>
      <c r="I2438" t="str">
        <f t="shared" si="152"/>
        <v>Long Term</v>
      </c>
      <c r="J2438">
        <f t="shared" si="153"/>
        <v>527658</v>
      </c>
      <c r="K2438">
        <f t="shared" si="154"/>
        <v>0.1</v>
      </c>
      <c r="L2438">
        <f t="shared" si="155"/>
        <v>52765.8</v>
      </c>
    </row>
    <row r="2439" spans="1:12" x14ac:dyDescent="0.25">
      <c r="A2439">
        <v>3438</v>
      </c>
      <c r="B2439" t="s">
        <v>569</v>
      </c>
      <c r="C2439">
        <v>369680</v>
      </c>
      <c r="D2439">
        <v>6.27</v>
      </c>
      <c r="E2439" s="2">
        <v>44931.310717592591</v>
      </c>
      <c r="F2439" t="s">
        <v>12886</v>
      </c>
      <c r="G2439">
        <v>6686679</v>
      </c>
      <c r="H2439" s="6">
        <v>45015.665729108798</v>
      </c>
      <c r="I2439" t="str">
        <f t="shared" si="152"/>
        <v>Short Term</v>
      </c>
      <c r="J2439">
        <f t="shared" si="153"/>
        <v>6316999</v>
      </c>
      <c r="K2439">
        <f t="shared" si="154"/>
        <v>0.15</v>
      </c>
      <c r="L2439">
        <f t="shared" si="155"/>
        <v>947549.85</v>
      </c>
    </row>
    <row r="2440" spans="1:12" x14ac:dyDescent="0.25">
      <c r="A2440">
        <v>3439</v>
      </c>
      <c r="B2440" t="s">
        <v>2485</v>
      </c>
      <c r="C2440">
        <v>961293</v>
      </c>
      <c r="D2440">
        <v>5.74</v>
      </c>
      <c r="E2440" s="2">
        <v>44070.056527777779</v>
      </c>
      <c r="F2440" t="s">
        <v>12888</v>
      </c>
      <c r="G2440">
        <v>8760400</v>
      </c>
      <c r="H2440" s="6">
        <v>45015.665729108798</v>
      </c>
      <c r="I2440" t="str">
        <f t="shared" si="152"/>
        <v>Long Term</v>
      </c>
      <c r="J2440">
        <f t="shared" si="153"/>
        <v>7799107</v>
      </c>
      <c r="K2440">
        <f t="shared" si="154"/>
        <v>0.1</v>
      </c>
      <c r="L2440">
        <f t="shared" si="155"/>
        <v>779910.70000000007</v>
      </c>
    </row>
    <row r="2441" spans="1:12" x14ac:dyDescent="0.25">
      <c r="A2441">
        <v>3440</v>
      </c>
      <c r="B2441" t="s">
        <v>1040</v>
      </c>
      <c r="C2441">
        <v>504403</v>
      </c>
      <c r="D2441">
        <v>5.64</v>
      </c>
      <c r="E2441" s="2">
        <v>44794.072418981479</v>
      </c>
      <c r="F2441" t="s">
        <v>12888</v>
      </c>
      <c r="G2441">
        <v>4993209</v>
      </c>
      <c r="H2441" s="6">
        <v>45015.665729108798</v>
      </c>
      <c r="I2441" t="str">
        <f t="shared" si="152"/>
        <v>Short Term</v>
      </c>
      <c r="J2441">
        <f t="shared" si="153"/>
        <v>4488806</v>
      </c>
      <c r="K2441">
        <f t="shared" si="154"/>
        <v>0.15</v>
      </c>
      <c r="L2441">
        <f t="shared" si="155"/>
        <v>673320.9</v>
      </c>
    </row>
    <row r="2442" spans="1:12" x14ac:dyDescent="0.25">
      <c r="A2442">
        <v>3441</v>
      </c>
      <c r="B2442" t="s">
        <v>1067</v>
      </c>
      <c r="C2442">
        <v>588618</v>
      </c>
      <c r="D2442">
        <v>8.33</v>
      </c>
      <c r="E2442" s="2">
        <v>44914.455104166656</v>
      </c>
      <c r="F2442" t="s">
        <v>12888</v>
      </c>
      <c r="G2442">
        <v>6432189</v>
      </c>
      <c r="H2442" s="6">
        <v>45015.665729108798</v>
      </c>
      <c r="I2442" t="str">
        <f t="shared" si="152"/>
        <v>Short Term</v>
      </c>
      <c r="J2442">
        <f t="shared" si="153"/>
        <v>5843571</v>
      </c>
      <c r="K2442">
        <f t="shared" si="154"/>
        <v>0.15</v>
      </c>
      <c r="L2442">
        <f t="shared" si="155"/>
        <v>876535.65</v>
      </c>
    </row>
    <row r="2443" spans="1:12" x14ac:dyDescent="0.25">
      <c r="A2443">
        <v>3442</v>
      </c>
      <c r="B2443" t="s">
        <v>1649</v>
      </c>
      <c r="C2443">
        <v>515816</v>
      </c>
      <c r="D2443">
        <v>6.13</v>
      </c>
      <c r="E2443" s="2">
        <v>44086.732499999998</v>
      </c>
      <c r="F2443" t="s">
        <v>12885</v>
      </c>
      <c r="G2443">
        <v>2616459</v>
      </c>
      <c r="H2443" s="6">
        <v>45015.665729108798</v>
      </c>
      <c r="I2443" t="str">
        <f t="shared" si="152"/>
        <v>Long Term</v>
      </c>
      <c r="J2443">
        <f t="shared" si="153"/>
        <v>2100643</v>
      </c>
      <c r="K2443">
        <f t="shared" si="154"/>
        <v>0.1</v>
      </c>
      <c r="L2443">
        <f t="shared" si="155"/>
        <v>210064.30000000002</v>
      </c>
    </row>
    <row r="2444" spans="1:12" x14ac:dyDescent="0.25">
      <c r="A2444">
        <v>3443</v>
      </c>
      <c r="B2444" t="s">
        <v>1108</v>
      </c>
      <c r="C2444">
        <v>454876</v>
      </c>
      <c r="D2444">
        <v>5.89</v>
      </c>
      <c r="E2444" s="2">
        <v>43645.202777777777</v>
      </c>
      <c r="F2444" t="s">
        <v>12883</v>
      </c>
      <c r="G2444">
        <v>5148422</v>
      </c>
      <c r="H2444" s="6">
        <v>45015.665729108798</v>
      </c>
      <c r="I2444" t="str">
        <f t="shared" si="152"/>
        <v>Long Term</v>
      </c>
      <c r="J2444">
        <f t="shared" si="153"/>
        <v>4693546</v>
      </c>
      <c r="K2444">
        <f t="shared" si="154"/>
        <v>0.1</v>
      </c>
      <c r="L2444">
        <f t="shared" si="155"/>
        <v>469354.60000000003</v>
      </c>
    </row>
    <row r="2445" spans="1:12" x14ac:dyDescent="0.25">
      <c r="A2445">
        <v>3444</v>
      </c>
      <c r="B2445" t="s">
        <v>958</v>
      </c>
      <c r="C2445">
        <v>493454</v>
      </c>
      <c r="D2445">
        <v>8.3000000000000007</v>
      </c>
      <c r="E2445" s="2">
        <v>44161.908831018518</v>
      </c>
      <c r="F2445" t="s">
        <v>12885</v>
      </c>
      <c r="G2445">
        <v>4982520</v>
      </c>
      <c r="H2445" s="6">
        <v>45015.665729108798</v>
      </c>
      <c r="I2445" t="str">
        <f t="shared" si="152"/>
        <v>Long Term</v>
      </c>
      <c r="J2445">
        <f t="shared" si="153"/>
        <v>4489066</v>
      </c>
      <c r="K2445">
        <f t="shared" si="154"/>
        <v>0.1</v>
      </c>
      <c r="L2445">
        <f t="shared" si="155"/>
        <v>448906.60000000003</v>
      </c>
    </row>
    <row r="2446" spans="1:12" x14ac:dyDescent="0.25">
      <c r="A2446">
        <v>3445</v>
      </c>
      <c r="B2446" t="s">
        <v>253</v>
      </c>
      <c r="C2446">
        <v>250270</v>
      </c>
      <c r="D2446">
        <v>8.33</v>
      </c>
      <c r="E2446" s="2">
        <v>43810.113854166673</v>
      </c>
      <c r="F2446" t="s">
        <v>12886</v>
      </c>
      <c r="G2446">
        <v>9384868</v>
      </c>
      <c r="H2446" s="6">
        <v>45015.665729108798</v>
      </c>
      <c r="I2446" t="str">
        <f t="shared" si="152"/>
        <v>Long Term</v>
      </c>
      <c r="J2446">
        <f t="shared" si="153"/>
        <v>9134598</v>
      </c>
      <c r="K2446">
        <f t="shared" si="154"/>
        <v>0.1</v>
      </c>
      <c r="L2446">
        <f t="shared" si="155"/>
        <v>913459.8</v>
      </c>
    </row>
    <row r="2447" spans="1:12" x14ac:dyDescent="0.25">
      <c r="A2447">
        <v>3446</v>
      </c>
      <c r="B2447" t="s">
        <v>1339</v>
      </c>
      <c r="C2447">
        <v>752401</v>
      </c>
      <c r="D2447">
        <v>7.84</v>
      </c>
      <c r="E2447" s="2">
        <v>43687.318541666667</v>
      </c>
      <c r="F2447" t="s">
        <v>12884</v>
      </c>
      <c r="G2447">
        <v>9285819</v>
      </c>
      <c r="H2447" s="6">
        <v>45015.665729108798</v>
      </c>
      <c r="I2447" t="str">
        <f t="shared" si="152"/>
        <v>Long Term</v>
      </c>
      <c r="J2447">
        <f t="shared" si="153"/>
        <v>8533418</v>
      </c>
      <c r="K2447">
        <f t="shared" si="154"/>
        <v>0.1</v>
      </c>
      <c r="L2447">
        <f t="shared" si="155"/>
        <v>853341.8</v>
      </c>
    </row>
    <row r="2448" spans="1:12" x14ac:dyDescent="0.25">
      <c r="A2448">
        <v>3447</v>
      </c>
      <c r="B2448" t="s">
        <v>338</v>
      </c>
      <c r="C2448">
        <v>964058</v>
      </c>
      <c r="D2448">
        <v>8.3000000000000007</v>
      </c>
      <c r="E2448" s="2">
        <v>44694.924537037034</v>
      </c>
      <c r="F2448" t="s">
        <v>12885</v>
      </c>
      <c r="G2448">
        <v>5733726</v>
      </c>
      <c r="H2448" s="6">
        <v>45015.665729108798</v>
      </c>
      <c r="I2448" t="str">
        <f t="shared" si="152"/>
        <v>Short Term</v>
      </c>
      <c r="J2448">
        <f t="shared" si="153"/>
        <v>4769668</v>
      </c>
      <c r="K2448">
        <f t="shared" si="154"/>
        <v>0.15</v>
      </c>
      <c r="L2448">
        <f t="shared" si="155"/>
        <v>715450.2</v>
      </c>
    </row>
    <row r="2449" spans="1:12" x14ac:dyDescent="0.25">
      <c r="A2449">
        <v>3448</v>
      </c>
      <c r="B2449" t="s">
        <v>263</v>
      </c>
      <c r="C2449">
        <v>521478</v>
      </c>
      <c r="D2449">
        <v>7.54</v>
      </c>
      <c r="E2449" s="2">
        <v>44303.022870370369</v>
      </c>
      <c r="F2449" t="s">
        <v>12885</v>
      </c>
      <c r="G2449">
        <v>8822406</v>
      </c>
      <c r="H2449" s="6">
        <v>45015.665729108798</v>
      </c>
      <c r="I2449" t="str">
        <f t="shared" si="152"/>
        <v>Long Term</v>
      </c>
      <c r="J2449">
        <f t="shared" si="153"/>
        <v>8300928</v>
      </c>
      <c r="K2449">
        <f t="shared" si="154"/>
        <v>0.1</v>
      </c>
      <c r="L2449">
        <f t="shared" si="155"/>
        <v>830092.80000000005</v>
      </c>
    </row>
    <row r="2450" spans="1:12" x14ac:dyDescent="0.25">
      <c r="A2450">
        <v>3449</v>
      </c>
      <c r="B2450" t="s">
        <v>1237</v>
      </c>
      <c r="C2450">
        <v>719832</v>
      </c>
      <c r="D2450">
        <v>6.47</v>
      </c>
      <c r="E2450" s="2">
        <v>44225.668587962973</v>
      </c>
      <c r="F2450" t="s">
        <v>12888</v>
      </c>
      <c r="G2450">
        <v>6059814</v>
      </c>
      <c r="H2450" s="6">
        <v>45015.665729108798</v>
      </c>
      <c r="I2450" t="str">
        <f t="shared" si="152"/>
        <v>Long Term</v>
      </c>
      <c r="J2450">
        <f t="shared" si="153"/>
        <v>5339982</v>
      </c>
      <c r="K2450">
        <f t="shared" si="154"/>
        <v>0.1</v>
      </c>
      <c r="L2450">
        <f t="shared" si="155"/>
        <v>533998.20000000007</v>
      </c>
    </row>
    <row r="2451" spans="1:12" x14ac:dyDescent="0.25">
      <c r="A2451">
        <v>3450</v>
      </c>
      <c r="B2451" t="s">
        <v>582</v>
      </c>
      <c r="C2451">
        <v>836775</v>
      </c>
      <c r="D2451">
        <v>7.3</v>
      </c>
      <c r="E2451" s="2">
        <v>44143.865335648137</v>
      </c>
      <c r="F2451" t="s">
        <v>12886</v>
      </c>
      <c r="G2451">
        <v>5083415</v>
      </c>
      <c r="H2451" s="6">
        <v>45015.665729108798</v>
      </c>
      <c r="I2451" t="str">
        <f t="shared" si="152"/>
        <v>Long Term</v>
      </c>
      <c r="J2451">
        <f t="shared" si="153"/>
        <v>4246640</v>
      </c>
      <c r="K2451">
        <f t="shared" si="154"/>
        <v>0.1</v>
      </c>
      <c r="L2451">
        <f t="shared" si="155"/>
        <v>424664</v>
      </c>
    </row>
    <row r="2452" spans="1:12" x14ac:dyDescent="0.25">
      <c r="A2452">
        <v>3451</v>
      </c>
      <c r="B2452" t="s">
        <v>641</v>
      </c>
      <c r="C2452">
        <v>508537</v>
      </c>
      <c r="D2452">
        <v>8.81</v>
      </c>
      <c r="E2452" s="2">
        <v>44918.270092592589</v>
      </c>
      <c r="F2452" t="s">
        <v>12887</v>
      </c>
      <c r="G2452">
        <v>5005522</v>
      </c>
      <c r="H2452" s="6">
        <v>45015.665729108798</v>
      </c>
      <c r="I2452" t="str">
        <f t="shared" si="152"/>
        <v>Short Term</v>
      </c>
      <c r="J2452">
        <f t="shared" si="153"/>
        <v>4496985</v>
      </c>
      <c r="K2452">
        <f t="shared" si="154"/>
        <v>0.15</v>
      </c>
      <c r="L2452">
        <f t="shared" si="155"/>
        <v>674547.75</v>
      </c>
    </row>
    <row r="2453" spans="1:12" x14ac:dyDescent="0.25">
      <c r="A2453">
        <v>3452</v>
      </c>
      <c r="B2453" t="s">
        <v>1357</v>
      </c>
      <c r="C2453">
        <v>511460</v>
      </c>
      <c r="D2453">
        <v>5.43</v>
      </c>
      <c r="E2453" s="2">
        <v>44521.517407407409</v>
      </c>
      <c r="F2453" t="s">
        <v>12888</v>
      </c>
      <c r="G2453">
        <v>4916291</v>
      </c>
      <c r="H2453" s="6">
        <v>45015.665729108798</v>
      </c>
      <c r="I2453" t="str">
        <f t="shared" si="152"/>
        <v>Long Term</v>
      </c>
      <c r="J2453">
        <f t="shared" si="153"/>
        <v>4404831</v>
      </c>
      <c r="K2453">
        <f t="shared" si="154"/>
        <v>0.1</v>
      </c>
      <c r="L2453">
        <f t="shared" si="155"/>
        <v>440483.10000000003</v>
      </c>
    </row>
    <row r="2454" spans="1:12" x14ac:dyDescent="0.25">
      <c r="A2454">
        <v>3453</v>
      </c>
      <c r="B2454" t="s">
        <v>619</v>
      </c>
      <c r="C2454">
        <v>94198</v>
      </c>
      <c r="D2454">
        <v>6.78</v>
      </c>
      <c r="E2454" s="2">
        <v>44180.583854166667</v>
      </c>
      <c r="F2454" t="s">
        <v>12888</v>
      </c>
      <c r="G2454">
        <v>238550</v>
      </c>
      <c r="H2454" s="6">
        <v>45015.665729108798</v>
      </c>
      <c r="I2454" t="str">
        <f t="shared" si="152"/>
        <v>Long Term</v>
      </c>
      <c r="J2454">
        <f t="shared" si="153"/>
        <v>144352</v>
      </c>
      <c r="K2454">
        <f t="shared" si="154"/>
        <v>0.1</v>
      </c>
      <c r="L2454">
        <f t="shared" si="155"/>
        <v>14435.2</v>
      </c>
    </row>
    <row r="2455" spans="1:12" x14ac:dyDescent="0.25">
      <c r="A2455">
        <v>3454</v>
      </c>
      <c r="B2455" t="s">
        <v>807</v>
      </c>
      <c r="C2455">
        <v>885164</v>
      </c>
      <c r="D2455">
        <v>6.99</v>
      </c>
      <c r="E2455" s="2">
        <v>44982.261932870373</v>
      </c>
      <c r="F2455" t="s">
        <v>12884</v>
      </c>
      <c r="G2455">
        <v>6014452</v>
      </c>
      <c r="H2455" s="6">
        <v>45015.665729108798</v>
      </c>
      <c r="I2455" t="str">
        <f t="shared" si="152"/>
        <v>Short Term</v>
      </c>
      <c r="J2455">
        <f t="shared" si="153"/>
        <v>5129288</v>
      </c>
      <c r="K2455">
        <f t="shared" si="154"/>
        <v>0.15</v>
      </c>
      <c r="L2455">
        <f t="shared" si="155"/>
        <v>769393.2</v>
      </c>
    </row>
    <row r="2456" spans="1:12" x14ac:dyDescent="0.25">
      <c r="A2456">
        <v>3455</v>
      </c>
      <c r="B2456" t="s">
        <v>1337</v>
      </c>
      <c r="C2456">
        <v>635113</v>
      </c>
      <c r="D2456">
        <v>8.25</v>
      </c>
      <c r="E2456" s="2">
        <v>43877.976215277777</v>
      </c>
      <c r="F2456" t="s">
        <v>12883</v>
      </c>
      <c r="G2456">
        <v>8044870</v>
      </c>
      <c r="H2456" s="6">
        <v>45015.665729108798</v>
      </c>
      <c r="I2456" t="str">
        <f t="shared" si="152"/>
        <v>Long Term</v>
      </c>
      <c r="J2456">
        <f t="shared" si="153"/>
        <v>7409757</v>
      </c>
      <c r="K2456">
        <f t="shared" si="154"/>
        <v>0.1</v>
      </c>
      <c r="L2456">
        <f t="shared" si="155"/>
        <v>740975.70000000007</v>
      </c>
    </row>
    <row r="2457" spans="1:12" x14ac:dyDescent="0.25">
      <c r="A2457">
        <v>3456</v>
      </c>
      <c r="B2457" t="s">
        <v>1631</v>
      </c>
      <c r="C2457">
        <v>746307</v>
      </c>
      <c r="D2457">
        <v>5.36</v>
      </c>
      <c r="E2457" s="2">
        <v>43749.986898148149</v>
      </c>
      <c r="F2457" t="s">
        <v>12884</v>
      </c>
      <c r="G2457">
        <v>746322</v>
      </c>
      <c r="H2457" s="6">
        <v>45015.665729108798</v>
      </c>
      <c r="I2457" t="str">
        <f t="shared" si="152"/>
        <v>Long Term</v>
      </c>
      <c r="J2457">
        <f t="shared" si="153"/>
        <v>15</v>
      </c>
      <c r="K2457">
        <f t="shared" si="154"/>
        <v>0</v>
      </c>
      <c r="L2457">
        <f t="shared" si="155"/>
        <v>0</v>
      </c>
    </row>
    <row r="2458" spans="1:12" x14ac:dyDescent="0.25">
      <c r="A2458">
        <v>3457</v>
      </c>
      <c r="B2458" t="s">
        <v>2864</v>
      </c>
      <c r="C2458">
        <v>257959</v>
      </c>
      <c r="D2458">
        <v>8.6999999999999993</v>
      </c>
      <c r="E2458" s="2">
        <v>44781.838206018518</v>
      </c>
      <c r="F2458" t="s">
        <v>12888</v>
      </c>
      <c r="G2458">
        <v>7384325</v>
      </c>
      <c r="H2458" s="6">
        <v>45015.665729108798</v>
      </c>
      <c r="I2458" t="str">
        <f t="shared" si="152"/>
        <v>Short Term</v>
      </c>
      <c r="J2458">
        <f t="shared" si="153"/>
        <v>7126366</v>
      </c>
      <c r="K2458">
        <f t="shared" si="154"/>
        <v>0.15</v>
      </c>
      <c r="L2458">
        <f t="shared" si="155"/>
        <v>1068954.8999999999</v>
      </c>
    </row>
    <row r="2459" spans="1:12" x14ac:dyDescent="0.25">
      <c r="A2459">
        <v>3458</v>
      </c>
      <c r="B2459" t="s">
        <v>543</v>
      </c>
      <c r="C2459">
        <v>683116</v>
      </c>
      <c r="D2459">
        <v>7.5</v>
      </c>
      <c r="E2459" s="2">
        <v>43766.653969907413</v>
      </c>
      <c r="F2459" t="s">
        <v>12883</v>
      </c>
      <c r="G2459">
        <v>3086574</v>
      </c>
      <c r="H2459" s="6">
        <v>45015.665729108798</v>
      </c>
      <c r="I2459" t="str">
        <f t="shared" si="152"/>
        <v>Long Term</v>
      </c>
      <c r="J2459">
        <f t="shared" si="153"/>
        <v>2403458</v>
      </c>
      <c r="K2459">
        <f t="shared" si="154"/>
        <v>0.1</v>
      </c>
      <c r="L2459">
        <f t="shared" si="155"/>
        <v>240345.80000000002</v>
      </c>
    </row>
    <row r="2460" spans="1:12" x14ac:dyDescent="0.25">
      <c r="A2460">
        <v>3459</v>
      </c>
      <c r="B2460" t="s">
        <v>1631</v>
      </c>
      <c r="C2460">
        <v>939488</v>
      </c>
      <c r="D2460">
        <v>7.56</v>
      </c>
      <c r="E2460" s="2">
        <v>43457.220081018517</v>
      </c>
      <c r="F2460" t="s">
        <v>12885</v>
      </c>
      <c r="G2460">
        <v>3852475</v>
      </c>
      <c r="H2460" s="6">
        <v>45015.665729108798</v>
      </c>
      <c r="I2460" t="str">
        <f t="shared" si="152"/>
        <v>Long Term</v>
      </c>
      <c r="J2460">
        <f t="shared" si="153"/>
        <v>2912987</v>
      </c>
      <c r="K2460">
        <f t="shared" si="154"/>
        <v>0.1</v>
      </c>
      <c r="L2460">
        <f t="shared" si="155"/>
        <v>291298.7</v>
      </c>
    </row>
    <row r="2461" spans="1:12" x14ac:dyDescent="0.25">
      <c r="A2461">
        <v>3460</v>
      </c>
      <c r="B2461" t="s">
        <v>873</v>
      </c>
      <c r="C2461">
        <v>791018</v>
      </c>
      <c r="D2461">
        <v>8.4</v>
      </c>
      <c r="E2461" s="2">
        <v>43879.167025462957</v>
      </c>
      <c r="F2461" t="s">
        <v>12883</v>
      </c>
      <c r="G2461">
        <v>791061</v>
      </c>
      <c r="H2461" s="6">
        <v>45015.665729108798</v>
      </c>
      <c r="I2461" t="str">
        <f t="shared" si="152"/>
        <v>Long Term</v>
      </c>
      <c r="J2461">
        <f t="shared" si="153"/>
        <v>43</v>
      </c>
      <c r="K2461">
        <f t="shared" si="154"/>
        <v>0</v>
      </c>
      <c r="L2461">
        <f t="shared" si="155"/>
        <v>0</v>
      </c>
    </row>
    <row r="2462" spans="1:12" x14ac:dyDescent="0.25">
      <c r="A2462">
        <v>3461</v>
      </c>
      <c r="B2462" t="s">
        <v>836</v>
      </c>
      <c r="C2462">
        <v>319652</v>
      </c>
      <c r="D2462">
        <v>6.35</v>
      </c>
      <c r="E2462" s="2">
        <v>44404.98636574074</v>
      </c>
      <c r="F2462" t="s">
        <v>12883</v>
      </c>
      <c r="G2462">
        <v>2154295</v>
      </c>
      <c r="H2462" s="6">
        <v>45015.665729108798</v>
      </c>
      <c r="I2462" t="str">
        <f t="shared" si="152"/>
        <v>Long Term</v>
      </c>
      <c r="J2462">
        <f t="shared" si="153"/>
        <v>1834643</v>
      </c>
      <c r="K2462">
        <f t="shared" si="154"/>
        <v>0.1</v>
      </c>
      <c r="L2462">
        <f t="shared" si="155"/>
        <v>183464.30000000002</v>
      </c>
    </row>
    <row r="2463" spans="1:12" x14ac:dyDescent="0.25">
      <c r="A2463">
        <v>3462</v>
      </c>
      <c r="B2463" t="s">
        <v>480</v>
      </c>
      <c r="C2463">
        <v>818300</v>
      </c>
      <c r="D2463">
        <v>5.63</v>
      </c>
      <c r="E2463" s="2">
        <v>45000.94630787037</v>
      </c>
      <c r="F2463" t="s">
        <v>12884</v>
      </c>
      <c r="G2463">
        <v>5667665</v>
      </c>
      <c r="H2463" s="6">
        <v>45015.665729108798</v>
      </c>
      <c r="I2463" t="str">
        <f t="shared" si="152"/>
        <v>Short Term</v>
      </c>
      <c r="J2463">
        <f t="shared" si="153"/>
        <v>4849365</v>
      </c>
      <c r="K2463">
        <f t="shared" si="154"/>
        <v>0.15</v>
      </c>
      <c r="L2463">
        <f t="shared" si="155"/>
        <v>727404.75</v>
      </c>
    </row>
    <row r="2464" spans="1:12" x14ac:dyDescent="0.25">
      <c r="A2464">
        <v>3463</v>
      </c>
      <c r="B2464" t="s">
        <v>1282</v>
      </c>
      <c r="C2464">
        <v>830795</v>
      </c>
      <c r="D2464">
        <v>8.43</v>
      </c>
      <c r="E2464" s="2">
        <v>44116.691828703697</v>
      </c>
      <c r="F2464" t="s">
        <v>12887</v>
      </c>
      <c r="G2464">
        <v>3972438</v>
      </c>
      <c r="H2464" s="6">
        <v>45015.665729108798</v>
      </c>
      <c r="I2464" t="str">
        <f t="shared" si="152"/>
        <v>Long Term</v>
      </c>
      <c r="J2464">
        <f t="shared" si="153"/>
        <v>3141643</v>
      </c>
      <c r="K2464">
        <f t="shared" si="154"/>
        <v>0.1</v>
      </c>
      <c r="L2464">
        <f t="shared" si="155"/>
        <v>314164.3</v>
      </c>
    </row>
    <row r="2465" spans="1:12" x14ac:dyDescent="0.25">
      <c r="A2465">
        <v>3464</v>
      </c>
      <c r="B2465" t="s">
        <v>509</v>
      </c>
      <c r="C2465">
        <v>89445</v>
      </c>
      <c r="D2465">
        <v>6.6</v>
      </c>
      <c r="E2465" s="2">
        <v>44507.658958333333</v>
      </c>
      <c r="F2465" t="s">
        <v>12883</v>
      </c>
      <c r="G2465">
        <v>8125764</v>
      </c>
      <c r="H2465" s="6">
        <v>45015.665729108798</v>
      </c>
      <c r="I2465" t="str">
        <f t="shared" si="152"/>
        <v>Long Term</v>
      </c>
      <c r="J2465">
        <f t="shared" si="153"/>
        <v>8036319</v>
      </c>
      <c r="K2465">
        <f t="shared" si="154"/>
        <v>0.1</v>
      </c>
      <c r="L2465">
        <f t="shared" si="155"/>
        <v>803631.9</v>
      </c>
    </row>
    <row r="2466" spans="1:12" x14ac:dyDescent="0.25">
      <c r="A2466">
        <v>3465</v>
      </c>
      <c r="B2466" t="s">
        <v>1114</v>
      </c>
      <c r="C2466">
        <v>315758</v>
      </c>
      <c r="D2466">
        <v>8.76</v>
      </c>
      <c r="E2466" s="2">
        <v>44443.068784722222</v>
      </c>
      <c r="F2466" t="s">
        <v>12887</v>
      </c>
      <c r="G2466">
        <v>2167826</v>
      </c>
      <c r="H2466" s="6">
        <v>45015.665729108798</v>
      </c>
      <c r="I2466" t="str">
        <f t="shared" si="152"/>
        <v>Long Term</v>
      </c>
      <c r="J2466">
        <f t="shared" si="153"/>
        <v>1852068</v>
      </c>
      <c r="K2466">
        <f t="shared" si="154"/>
        <v>0.1</v>
      </c>
      <c r="L2466">
        <f t="shared" si="155"/>
        <v>185206.80000000002</v>
      </c>
    </row>
    <row r="2467" spans="1:12" x14ac:dyDescent="0.25">
      <c r="A2467">
        <v>3466</v>
      </c>
      <c r="B2467" t="s">
        <v>202</v>
      </c>
      <c r="C2467">
        <v>573481</v>
      </c>
      <c r="D2467">
        <v>8.4700000000000006</v>
      </c>
      <c r="E2467" s="2">
        <v>44444.055925925917</v>
      </c>
      <c r="F2467" t="s">
        <v>12887</v>
      </c>
      <c r="G2467">
        <v>2776923</v>
      </c>
      <c r="H2467" s="6">
        <v>45015.665729108798</v>
      </c>
      <c r="I2467" t="str">
        <f t="shared" si="152"/>
        <v>Long Term</v>
      </c>
      <c r="J2467">
        <f t="shared" si="153"/>
        <v>2203442</v>
      </c>
      <c r="K2467">
        <f t="shared" si="154"/>
        <v>0.1</v>
      </c>
      <c r="L2467">
        <f t="shared" si="155"/>
        <v>220344.2</v>
      </c>
    </row>
    <row r="2468" spans="1:12" x14ac:dyDescent="0.25">
      <c r="A2468">
        <v>3467</v>
      </c>
      <c r="B2468" t="s">
        <v>672</v>
      </c>
      <c r="C2468">
        <v>667064</v>
      </c>
      <c r="D2468">
        <v>8.14</v>
      </c>
      <c r="E2468" s="2">
        <v>44813.921273148153</v>
      </c>
      <c r="F2468" t="s">
        <v>12887</v>
      </c>
      <c r="G2468">
        <v>5949108</v>
      </c>
      <c r="H2468" s="6">
        <v>45015.665729108798</v>
      </c>
      <c r="I2468" t="str">
        <f t="shared" si="152"/>
        <v>Short Term</v>
      </c>
      <c r="J2468">
        <f t="shared" si="153"/>
        <v>5282044</v>
      </c>
      <c r="K2468">
        <f t="shared" si="154"/>
        <v>0.15</v>
      </c>
      <c r="L2468">
        <f t="shared" si="155"/>
        <v>792306.6</v>
      </c>
    </row>
    <row r="2469" spans="1:12" x14ac:dyDescent="0.25">
      <c r="A2469">
        <v>3468</v>
      </c>
      <c r="B2469" t="s">
        <v>307</v>
      </c>
      <c r="C2469">
        <v>182746</v>
      </c>
      <c r="D2469">
        <v>7.96</v>
      </c>
      <c r="E2469" s="2">
        <v>44278.649247685193</v>
      </c>
      <c r="F2469" t="s">
        <v>12883</v>
      </c>
      <c r="G2469">
        <v>8745597</v>
      </c>
      <c r="H2469" s="6">
        <v>45015.665729108798</v>
      </c>
      <c r="I2469" t="str">
        <f t="shared" si="152"/>
        <v>Long Term</v>
      </c>
      <c r="J2469">
        <f t="shared" si="153"/>
        <v>8562851</v>
      </c>
      <c r="K2469">
        <f t="shared" si="154"/>
        <v>0.1</v>
      </c>
      <c r="L2469">
        <f t="shared" si="155"/>
        <v>856285.10000000009</v>
      </c>
    </row>
    <row r="2470" spans="1:12" x14ac:dyDescent="0.25">
      <c r="A2470">
        <v>3469</v>
      </c>
      <c r="B2470" t="s">
        <v>413</v>
      </c>
      <c r="C2470">
        <v>638695</v>
      </c>
      <c r="D2470">
        <v>6.54</v>
      </c>
      <c r="E2470" s="2">
        <v>44127.792025462957</v>
      </c>
      <c r="F2470" t="s">
        <v>12883</v>
      </c>
      <c r="G2470">
        <v>638701</v>
      </c>
      <c r="H2470" s="6">
        <v>45015.665729108798</v>
      </c>
      <c r="I2470" t="str">
        <f t="shared" si="152"/>
        <v>Long Term</v>
      </c>
      <c r="J2470">
        <f t="shared" si="153"/>
        <v>6</v>
      </c>
      <c r="K2470">
        <f t="shared" si="154"/>
        <v>0</v>
      </c>
      <c r="L2470">
        <f t="shared" si="155"/>
        <v>0</v>
      </c>
    </row>
    <row r="2471" spans="1:12" x14ac:dyDescent="0.25">
      <c r="A2471">
        <v>3470</v>
      </c>
      <c r="B2471" t="s">
        <v>946</v>
      </c>
      <c r="C2471">
        <v>435545</v>
      </c>
      <c r="D2471">
        <v>6.36</v>
      </c>
      <c r="E2471" s="2">
        <v>43526.873067129629</v>
      </c>
      <c r="F2471" t="s">
        <v>12886</v>
      </c>
      <c r="G2471">
        <v>9205365</v>
      </c>
      <c r="H2471" s="6">
        <v>45015.665729108798</v>
      </c>
      <c r="I2471" t="str">
        <f t="shared" si="152"/>
        <v>Long Term</v>
      </c>
      <c r="J2471">
        <f t="shared" si="153"/>
        <v>8769820</v>
      </c>
      <c r="K2471">
        <f t="shared" si="154"/>
        <v>0.1</v>
      </c>
      <c r="L2471">
        <f t="shared" si="155"/>
        <v>876982</v>
      </c>
    </row>
    <row r="2472" spans="1:12" x14ac:dyDescent="0.25">
      <c r="A2472">
        <v>3471</v>
      </c>
      <c r="B2472" t="s">
        <v>727</v>
      </c>
      <c r="C2472">
        <v>50631</v>
      </c>
      <c r="D2472">
        <v>6.18</v>
      </c>
      <c r="E2472" s="2">
        <v>43435.763009259259</v>
      </c>
      <c r="F2472" t="s">
        <v>12886</v>
      </c>
      <c r="G2472">
        <v>7980112</v>
      </c>
      <c r="H2472" s="6">
        <v>45015.665729108798</v>
      </c>
      <c r="I2472" t="str">
        <f t="shared" si="152"/>
        <v>Long Term</v>
      </c>
      <c r="J2472">
        <f t="shared" si="153"/>
        <v>7929481</v>
      </c>
      <c r="K2472">
        <f t="shared" si="154"/>
        <v>0.1</v>
      </c>
      <c r="L2472">
        <f t="shared" si="155"/>
        <v>792948.10000000009</v>
      </c>
    </row>
    <row r="2473" spans="1:12" x14ac:dyDescent="0.25">
      <c r="A2473">
        <v>3472</v>
      </c>
      <c r="B2473" t="s">
        <v>484</v>
      </c>
      <c r="C2473">
        <v>338565</v>
      </c>
      <c r="D2473">
        <v>8.1</v>
      </c>
      <c r="E2473" s="2">
        <v>43630.021770833337</v>
      </c>
      <c r="F2473" t="s">
        <v>12884</v>
      </c>
      <c r="G2473">
        <v>3631227</v>
      </c>
      <c r="H2473" s="6">
        <v>45015.665729108798</v>
      </c>
      <c r="I2473" t="str">
        <f t="shared" si="152"/>
        <v>Long Term</v>
      </c>
      <c r="J2473">
        <f t="shared" si="153"/>
        <v>3292662</v>
      </c>
      <c r="K2473">
        <f t="shared" si="154"/>
        <v>0.1</v>
      </c>
      <c r="L2473">
        <f t="shared" si="155"/>
        <v>329266.2</v>
      </c>
    </row>
    <row r="2474" spans="1:12" x14ac:dyDescent="0.25">
      <c r="A2474">
        <v>3473</v>
      </c>
      <c r="B2474" t="s">
        <v>1290</v>
      </c>
      <c r="C2474">
        <v>772196</v>
      </c>
      <c r="D2474">
        <v>5.92</v>
      </c>
      <c r="E2474" s="2">
        <v>44953.348877314813</v>
      </c>
      <c r="F2474" t="s">
        <v>12887</v>
      </c>
      <c r="G2474">
        <v>4756909</v>
      </c>
      <c r="H2474" s="6">
        <v>45015.665729108798</v>
      </c>
      <c r="I2474" t="str">
        <f t="shared" si="152"/>
        <v>Short Term</v>
      </c>
      <c r="J2474">
        <f t="shared" si="153"/>
        <v>3984713</v>
      </c>
      <c r="K2474">
        <f t="shared" si="154"/>
        <v>0.15</v>
      </c>
      <c r="L2474">
        <f t="shared" si="155"/>
        <v>597706.94999999995</v>
      </c>
    </row>
    <row r="2475" spans="1:12" x14ac:dyDescent="0.25">
      <c r="A2475">
        <v>3474</v>
      </c>
      <c r="B2475" t="s">
        <v>370</v>
      </c>
      <c r="C2475">
        <v>566620</v>
      </c>
      <c r="D2475">
        <v>8.4</v>
      </c>
      <c r="E2475" s="2">
        <v>43555.311157407406</v>
      </c>
      <c r="F2475" t="s">
        <v>12885</v>
      </c>
      <c r="G2475">
        <v>4955269</v>
      </c>
      <c r="H2475" s="6">
        <v>45015.665729108798</v>
      </c>
      <c r="I2475" t="str">
        <f t="shared" si="152"/>
        <v>Long Term</v>
      </c>
      <c r="J2475">
        <f t="shared" si="153"/>
        <v>4388649</v>
      </c>
      <c r="K2475">
        <f t="shared" si="154"/>
        <v>0.1</v>
      </c>
      <c r="L2475">
        <f t="shared" si="155"/>
        <v>438864.9</v>
      </c>
    </row>
    <row r="2476" spans="1:12" x14ac:dyDescent="0.25">
      <c r="A2476">
        <v>3475</v>
      </c>
      <c r="B2476" t="s">
        <v>594</v>
      </c>
      <c r="C2476">
        <v>201606</v>
      </c>
      <c r="D2476">
        <v>7.14</v>
      </c>
      <c r="E2476" s="2">
        <v>44701.698506944442</v>
      </c>
      <c r="F2476" t="s">
        <v>12886</v>
      </c>
      <c r="G2476">
        <v>540699</v>
      </c>
      <c r="H2476" s="6">
        <v>45015.665729108798</v>
      </c>
      <c r="I2476" t="str">
        <f t="shared" si="152"/>
        <v>Short Term</v>
      </c>
      <c r="J2476">
        <f t="shared" si="153"/>
        <v>339093</v>
      </c>
      <c r="K2476">
        <f t="shared" si="154"/>
        <v>0.15</v>
      </c>
      <c r="L2476">
        <f t="shared" si="155"/>
        <v>50863.95</v>
      </c>
    </row>
    <row r="2477" spans="1:12" x14ac:dyDescent="0.25">
      <c r="A2477">
        <v>3476</v>
      </c>
      <c r="B2477" t="s">
        <v>354</v>
      </c>
      <c r="C2477">
        <v>879267</v>
      </c>
      <c r="D2477">
        <v>8.67</v>
      </c>
      <c r="E2477" s="2">
        <v>43395.20480324074</v>
      </c>
      <c r="F2477" t="s">
        <v>12884</v>
      </c>
      <c r="G2477">
        <v>5802172</v>
      </c>
      <c r="H2477" s="6">
        <v>45015.665729108798</v>
      </c>
      <c r="I2477" t="str">
        <f t="shared" si="152"/>
        <v>Long Term</v>
      </c>
      <c r="J2477">
        <f t="shared" si="153"/>
        <v>4922905</v>
      </c>
      <c r="K2477">
        <f t="shared" si="154"/>
        <v>0.1</v>
      </c>
      <c r="L2477">
        <f t="shared" si="155"/>
        <v>492290.5</v>
      </c>
    </row>
    <row r="2478" spans="1:12" x14ac:dyDescent="0.25">
      <c r="A2478">
        <v>3477</v>
      </c>
      <c r="B2478" t="s">
        <v>1215</v>
      </c>
      <c r="C2478">
        <v>202321</v>
      </c>
      <c r="D2478">
        <v>6.4</v>
      </c>
      <c r="E2478" s="2">
        <v>44352.808217592603</v>
      </c>
      <c r="F2478" t="s">
        <v>12888</v>
      </c>
      <c r="G2478">
        <v>6839426</v>
      </c>
      <c r="H2478" s="6">
        <v>45015.665729108798</v>
      </c>
      <c r="I2478" t="str">
        <f t="shared" si="152"/>
        <v>Long Term</v>
      </c>
      <c r="J2478">
        <f t="shared" si="153"/>
        <v>6637105</v>
      </c>
      <c r="K2478">
        <f t="shared" si="154"/>
        <v>0.1</v>
      </c>
      <c r="L2478">
        <f t="shared" si="155"/>
        <v>663710.5</v>
      </c>
    </row>
    <row r="2479" spans="1:12" x14ac:dyDescent="0.25">
      <c r="A2479">
        <v>3478</v>
      </c>
      <c r="B2479" t="s">
        <v>658</v>
      </c>
      <c r="C2479">
        <v>288135</v>
      </c>
      <c r="D2479">
        <v>7.31</v>
      </c>
      <c r="E2479" s="2">
        <v>43668.047511574077</v>
      </c>
      <c r="F2479" t="s">
        <v>12887</v>
      </c>
      <c r="G2479">
        <v>817650</v>
      </c>
      <c r="H2479" s="6">
        <v>45015.665729108798</v>
      </c>
      <c r="I2479" t="str">
        <f t="shared" si="152"/>
        <v>Long Term</v>
      </c>
      <c r="J2479">
        <f t="shared" si="153"/>
        <v>529515</v>
      </c>
      <c r="K2479">
        <f t="shared" si="154"/>
        <v>0.1</v>
      </c>
      <c r="L2479">
        <f t="shared" si="155"/>
        <v>52951.5</v>
      </c>
    </row>
    <row r="2480" spans="1:12" x14ac:dyDescent="0.25">
      <c r="A2480">
        <v>3479</v>
      </c>
      <c r="B2480" t="s">
        <v>393</v>
      </c>
      <c r="C2480">
        <v>861740</v>
      </c>
      <c r="D2480">
        <v>6.94</v>
      </c>
      <c r="E2480" s="2">
        <v>44314.065439814818</v>
      </c>
      <c r="F2480" t="s">
        <v>12884</v>
      </c>
      <c r="G2480">
        <v>1431439</v>
      </c>
      <c r="H2480" s="6">
        <v>45015.665729108798</v>
      </c>
      <c r="I2480" t="str">
        <f t="shared" si="152"/>
        <v>Long Term</v>
      </c>
      <c r="J2480">
        <f t="shared" si="153"/>
        <v>569699</v>
      </c>
      <c r="K2480">
        <f t="shared" si="154"/>
        <v>0.1</v>
      </c>
      <c r="L2480">
        <f t="shared" si="155"/>
        <v>56969.9</v>
      </c>
    </row>
    <row r="2481" spans="1:12" x14ac:dyDescent="0.25">
      <c r="A2481">
        <v>3480</v>
      </c>
      <c r="B2481" t="s">
        <v>2929</v>
      </c>
      <c r="C2481">
        <v>819024</v>
      </c>
      <c r="D2481">
        <v>7.27</v>
      </c>
      <c r="E2481" s="2">
        <v>43936.814988425933</v>
      </c>
      <c r="F2481" t="s">
        <v>12885</v>
      </c>
      <c r="G2481">
        <v>6548258</v>
      </c>
      <c r="H2481" s="6">
        <v>45015.665729108798</v>
      </c>
      <c r="I2481" t="str">
        <f t="shared" si="152"/>
        <v>Long Term</v>
      </c>
      <c r="J2481">
        <f t="shared" si="153"/>
        <v>5729234</v>
      </c>
      <c r="K2481">
        <f t="shared" si="154"/>
        <v>0.1</v>
      </c>
      <c r="L2481">
        <f t="shared" si="155"/>
        <v>572923.4</v>
      </c>
    </row>
    <row r="2482" spans="1:12" x14ac:dyDescent="0.25">
      <c r="A2482">
        <v>3481</v>
      </c>
      <c r="B2482" t="s">
        <v>139</v>
      </c>
      <c r="C2482">
        <v>99721</v>
      </c>
      <c r="D2482">
        <v>6.68</v>
      </c>
      <c r="E2482" s="2">
        <v>44073.931168981479</v>
      </c>
      <c r="F2482" t="s">
        <v>12886</v>
      </c>
      <c r="G2482">
        <v>3215718</v>
      </c>
      <c r="H2482" s="6">
        <v>45015.665729108798</v>
      </c>
      <c r="I2482" t="str">
        <f t="shared" si="152"/>
        <v>Long Term</v>
      </c>
      <c r="J2482">
        <f t="shared" si="153"/>
        <v>3115997</v>
      </c>
      <c r="K2482">
        <f t="shared" si="154"/>
        <v>0.1</v>
      </c>
      <c r="L2482">
        <f t="shared" si="155"/>
        <v>311599.7</v>
      </c>
    </row>
    <row r="2483" spans="1:12" x14ac:dyDescent="0.25">
      <c r="A2483">
        <v>3482</v>
      </c>
      <c r="B2483" t="s">
        <v>981</v>
      </c>
      <c r="C2483">
        <v>830343</v>
      </c>
      <c r="D2483">
        <v>6.47</v>
      </c>
      <c r="E2483" s="2">
        <v>43411.93478009259</v>
      </c>
      <c r="F2483" t="s">
        <v>12888</v>
      </c>
      <c r="G2483">
        <v>5025348</v>
      </c>
      <c r="H2483" s="6">
        <v>45015.665729108798</v>
      </c>
      <c r="I2483" t="str">
        <f t="shared" si="152"/>
        <v>Long Term</v>
      </c>
      <c r="J2483">
        <f t="shared" si="153"/>
        <v>4195005</v>
      </c>
      <c r="K2483">
        <f t="shared" si="154"/>
        <v>0.1</v>
      </c>
      <c r="L2483">
        <f t="shared" si="155"/>
        <v>419500.5</v>
      </c>
    </row>
    <row r="2484" spans="1:12" x14ac:dyDescent="0.25">
      <c r="A2484">
        <v>3483</v>
      </c>
      <c r="B2484" t="s">
        <v>507</v>
      </c>
      <c r="C2484">
        <v>321817</v>
      </c>
      <c r="D2484">
        <v>8.4</v>
      </c>
      <c r="E2484" s="2">
        <v>44952.386284722219</v>
      </c>
      <c r="F2484" t="s">
        <v>12885</v>
      </c>
      <c r="G2484">
        <v>8086134</v>
      </c>
      <c r="H2484" s="6">
        <v>45015.665729108798</v>
      </c>
      <c r="I2484" t="str">
        <f t="shared" si="152"/>
        <v>Short Term</v>
      </c>
      <c r="J2484">
        <f t="shared" si="153"/>
        <v>7764317</v>
      </c>
      <c r="K2484">
        <f t="shared" si="154"/>
        <v>0.15</v>
      </c>
      <c r="L2484">
        <f t="shared" si="155"/>
        <v>1164647.55</v>
      </c>
    </row>
    <row r="2485" spans="1:12" x14ac:dyDescent="0.25">
      <c r="A2485">
        <v>3484</v>
      </c>
      <c r="B2485" t="s">
        <v>1066</v>
      </c>
      <c r="C2485">
        <v>403676</v>
      </c>
      <c r="D2485">
        <v>8.23</v>
      </c>
      <c r="E2485" s="2">
        <v>44326.126527777778</v>
      </c>
      <c r="F2485" t="s">
        <v>12884</v>
      </c>
      <c r="G2485">
        <v>2156961</v>
      </c>
      <c r="H2485" s="6">
        <v>45015.665729108798</v>
      </c>
      <c r="I2485" t="str">
        <f t="shared" si="152"/>
        <v>Long Term</v>
      </c>
      <c r="J2485">
        <f t="shared" si="153"/>
        <v>1753285</v>
      </c>
      <c r="K2485">
        <f t="shared" si="154"/>
        <v>0.1</v>
      </c>
      <c r="L2485">
        <f t="shared" si="155"/>
        <v>175328.5</v>
      </c>
    </row>
    <row r="2486" spans="1:12" x14ac:dyDescent="0.25">
      <c r="A2486">
        <v>3485</v>
      </c>
      <c r="B2486" t="s">
        <v>230</v>
      </c>
      <c r="C2486">
        <v>378962</v>
      </c>
      <c r="D2486">
        <v>7.14</v>
      </c>
      <c r="E2486" s="2">
        <v>44824.01390046296</v>
      </c>
      <c r="F2486" t="s">
        <v>12883</v>
      </c>
      <c r="G2486">
        <v>3960169</v>
      </c>
      <c r="H2486" s="6">
        <v>45015.665729108798</v>
      </c>
      <c r="I2486" t="str">
        <f t="shared" si="152"/>
        <v>Short Term</v>
      </c>
      <c r="J2486">
        <f t="shared" si="153"/>
        <v>3581207</v>
      </c>
      <c r="K2486">
        <f t="shared" si="154"/>
        <v>0.15</v>
      </c>
      <c r="L2486">
        <f t="shared" si="155"/>
        <v>537181.04999999993</v>
      </c>
    </row>
    <row r="2487" spans="1:12" x14ac:dyDescent="0.25">
      <c r="A2487">
        <v>3486</v>
      </c>
      <c r="B2487" t="s">
        <v>556</v>
      </c>
      <c r="C2487">
        <v>709997</v>
      </c>
      <c r="D2487">
        <v>7.74</v>
      </c>
      <c r="E2487" s="2">
        <v>44964.584421296298</v>
      </c>
      <c r="F2487" t="s">
        <v>12888</v>
      </c>
      <c r="G2487">
        <v>4843189</v>
      </c>
      <c r="H2487" s="6">
        <v>45015.665729108798</v>
      </c>
      <c r="I2487" t="str">
        <f t="shared" si="152"/>
        <v>Short Term</v>
      </c>
      <c r="J2487">
        <f t="shared" si="153"/>
        <v>4133192</v>
      </c>
      <c r="K2487">
        <f t="shared" si="154"/>
        <v>0.15</v>
      </c>
      <c r="L2487">
        <f t="shared" si="155"/>
        <v>619978.79999999993</v>
      </c>
    </row>
    <row r="2488" spans="1:12" x14ac:dyDescent="0.25">
      <c r="A2488">
        <v>3487</v>
      </c>
      <c r="B2488" t="s">
        <v>671</v>
      </c>
      <c r="C2488">
        <v>464330</v>
      </c>
      <c r="D2488">
        <v>6.41</v>
      </c>
      <c r="E2488" s="2">
        <v>44660.602141203701</v>
      </c>
      <c r="F2488" t="s">
        <v>12884</v>
      </c>
      <c r="G2488">
        <v>4520374</v>
      </c>
      <c r="H2488" s="6">
        <v>45015.665729108798</v>
      </c>
      <c r="I2488" t="str">
        <f t="shared" si="152"/>
        <v>Short Term</v>
      </c>
      <c r="J2488">
        <f t="shared" si="153"/>
        <v>4056044</v>
      </c>
      <c r="K2488">
        <f t="shared" si="154"/>
        <v>0.15</v>
      </c>
      <c r="L2488">
        <f t="shared" si="155"/>
        <v>608406.6</v>
      </c>
    </row>
    <row r="2489" spans="1:12" x14ac:dyDescent="0.25">
      <c r="A2489">
        <v>3488</v>
      </c>
      <c r="B2489" t="s">
        <v>458</v>
      </c>
      <c r="C2489">
        <v>570390</v>
      </c>
      <c r="D2489">
        <v>7.76</v>
      </c>
      <c r="E2489" s="2">
        <v>43981.150706018518</v>
      </c>
      <c r="F2489" t="s">
        <v>12887</v>
      </c>
      <c r="G2489">
        <v>3835157</v>
      </c>
      <c r="H2489" s="6">
        <v>45015.665729108798</v>
      </c>
      <c r="I2489" t="str">
        <f t="shared" si="152"/>
        <v>Long Term</v>
      </c>
      <c r="J2489">
        <f t="shared" si="153"/>
        <v>3264767</v>
      </c>
      <c r="K2489">
        <f t="shared" si="154"/>
        <v>0.1</v>
      </c>
      <c r="L2489">
        <f t="shared" si="155"/>
        <v>326476.7</v>
      </c>
    </row>
    <row r="2490" spans="1:12" x14ac:dyDescent="0.25">
      <c r="A2490">
        <v>3489</v>
      </c>
      <c r="B2490" t="s">
        <v>122</v>
      </c>
      <c r="C2490">
        <v>553747</v>
      </c>
      <c r="D2490">
        <v>7.33</v>
      </c>
      <c r="E2490" s="2">
        <v>44598.543287037042</v>
      </c>
      <c r="F2490" t="s">
        <v>12887</v>
      </c>
      <c r="G2490">
        <v>656867</v>
      </c>
      <c r="H2490" s="6">
        <v>45015.665729108798</v>
      </c>
      <c r="I2490" t="str">
        <f t="shared" si="152"/>
        <v>Long Term</v>
      </c>
      <c r="J2490">
        <f t="shared" si="153"/>
        <v>103120</v>
      </c>
      <c r="K2490">
        <f t="shared" si="154"/>
        <v>0.1</v>
      </c>
      <c r="L2490">
        <f t="shared" si="155"/>
        <v>10312</v>
      </c>
    </row>
    <row r="2491" spans="1:12" x14ac:dyDescent="0.25">
      <c r="A2491">
        <v>3490</v>
      </c>
      <c r="B2491" t="s">
        <v>258</v>
      </c>
      <c r="C2491">
        <v>572308</v>
      </c>
      <c r="D2491">
        <v>8.31</v>
      </c>
      <c r="E2491" s="2">
        <v>43724.651678240742</v>
      </c>
      <c r="F2491" t="s">
        <v>12888</v>
      </c>
      <c r="G2491">
        <v>572338</v>
      </c>
      <c r="H2491" s="6">
        <v>45015.665729108798</v>
      </c>
      <c r="I2491" t="str">
        <f t="shared" si="152"/>
        <v>Long Term</v>
      </c>
      <c r="J2491">
        <f t="shared" si="153"/>
        <v>30</v>
      </c>
      <c r="K2491">
        <f t="shared" si="154"/>
        <v>0</v>
      </c>
      <c r="L2491">
        <f t="shared" si="155"/>
        <v>0</v>
      </c>
    </row>
    <row r="2492" spans="1:12" x14ac:dyDescent="0.25">
      <c r="A2492">
        <v>3491</v>
      </c>
      <c r="B2492" t="s">
        <v>2980</v>
      </c>
      <c r="C2492">
        <v>84746</v>
      </c>
      <c r="D2492">
        <v>5.28</v>
      </c>
      <c r="E2492" s="2">
        <v>43372.878182870372</v>
      </c>
      <c r="F2492" t="s">
        <v>12883</v>
      </c>
      <c r="G2492">
        <v>8820443</v>
      </c>
      <c r="H2492" s="6">
        <v>45015.665729108798</v>
      </c>
      <c r="I2492" t="str">
        <f t="shared" si="152"/>
        <v>Long Term</v>
      </c>
      <c r="J2492">
        <f t="shared" si="153"/>
        <v>8735697</v>
      </c>
      <c r="K2492">
        <f t="shared" si="154"/>
        <v>0.1</v>
      </c>
      <c r="L2492">
        <f t="shared" si="155"/>
        <v>873569.70000000007</v>
      </c>
    </row>
    <row r="2493" spans="1:12" x14ac:dyDescent="0.25">
      <c r="A2493">
        <v>3492</v>
      </c>
      <c r="B2493" t="s">
        <v>886</v>
      </c>
      <c r="C2493">
        <v>507321</v>
      </c>
      <c r="D2493">
        <v>8.7899999999999991</v>
      </c>
      <c r="E2493" s="2">
        <v>43670.421053240738</v>
      </c>
      <c r="F2493" t="s">
        <v>12883</v>
      </c>
      <c r="G2493">
        <v>8222910</v>
      </c>
      <c r="H2493" s="6">
        <v>45015.665729108798</v>
      </c>
      <c r="I2493" t="str">
        <f t="shared" si="152"/>
        <v>Long Term</v>
      </c>
      <c r="J2493">
        <f t="shared" si="153"/>
        <v>7715589</v>
      </c>
      <c r="K2493">
        <f t="shared" si="154"/>
        <v>0.1</v>
      </c>
      <c r="L2493">
        <f t="shared" si="155"/>
        <v>771558.9</v>
      </c>
    </row>
    <row r="2494" spans="1:12" x14ac:dyDescent="0.25">
      <c r="A2494">
        <v>3493</v>
      </c>
      <c r="B2494" t="s">
        <v>405</v>
      </c>
      <c r="C2494">
        <v>249562</v>
      </c>
      <c r="D2494">
        <v>7.88</v>
      </c>
      <c r="E2494" s="2">
        <v>44440.223078703697</v>
      </c>
      <c r="F2494" t="s">
        <v>12883</v>
      </c>
      <c r="G2494">
        <v>632862</v>
      </c>
      <c r="H2494" s="6">
        <v>45015.665729108798</v>
      </c>
      <c r="I2494" t="str">
        <f t="shared" si="152"/>
        <v>Long Term</v>
      </c>
      <c r="J2494">
        <f t="shared" si="153"/>
        <v>383300</v>
      </c>
      <c r="K2494">
        <f t="shared" si="154"/>
        <v>0.1</v>
      </c>
      <c r="L2494">
        <f t="shared" si="155"/>
        <v>38330</v>
      </c>
    </row>
    <row r="2495" spans="1:12" x14ac:dyDescent="0.25">
      <c r="A2495">
        <v>3494</v>
      </c>
      <c r="B2495" t="s">
        <v>413</v>
      </c>
      <c r="C2495">
        <v>488912</v>
      </c>
      <c r="D2495">
        <v>6.62</v>
      </c>
      <c r="E2495" s="2">
        <v>43845.15042824074</v>
      </c>
      <c r="F2495" t="s">
        <v>12884</v>
      </c>
      <c r="G2495">
        <v>9575969</v>
      </c>
      <c r="H2495" s="6">
        <v>45015.665729108798</v>
      </c>
      <c r="I2495" t="str">
        <f t="shared" si="152"/>
        <v>Long Term</v>
      </c>
      <c r="J2495">
        <f t="shared" si="153"/>
        <v>9087057</v>
      </c>
      <c r="K2495">
        <f t="shared" si="154"/>
        <v>0.1</v>
      </c>
      <c r="L2495">
        <f t="shared" si="155"/>
        <v>908705.70000000007</v>
      </c>
    </row>
    <row r="2496" spans="1:12" x14ac:dyDescent="0.25">
      <c r="A2496">
        <v>3495</v>
      </c>
      <c r="B2496" t="s">
        <v>872</v>
      </c>
      <c r="C2496">
        <v>465376</v>
      </c>
      <c r="D2496">
        <v>8.52</v>
      </c>
      <c r="E2496" s="2">
        <v>44042.725243055553</v>
      </c>
      <c r="F2496" t="s">
        <v>12884</v>
      </c>
      <c r="G2496">
        <v>2814665</v>
      </c>
      <c r="H2496" s="6">
        <v>45015.665729108798</v>
      </c>
      <c r="I2496" t="str">
        <f t="shared" si="152"/>
        <v>Long Term</v>
      </c>
      <c r="J2496">
        <f t="shared" si="153"/>
        <v>2349289</v>
      </c>
      <c r="K2496">
        <f t="shared" si="154"/>
        <v>0.1</v>
      </c>
      <c r="L2496">
        <f t="shared" si="155"/>
        <v>234928.90000000002</v>
      </c>
    </row>
    <row r="2497" spans="1:12" x14ac:dyDescent="0.25">
      <c r="A2497">
        <v>3496</v>
      </c>
      <c r="B2497" t="s">
        <v>219</v>
      </c>
      <c r="C2497">
        <v>771532</v>
      </c>
      <c r="D2497">
        <v>7.6</v>
      </c>
      <c r="E2497" s="2">
        <v>43464.490486111114</v>
      </c>
      <c r="F2497" t="s">
        <v>12888</v>
      </c>
      <c r="G2497">
        <v>1910271</v>
      </c>
      <c r="H2497" s="6">
        <v>45015.665729108798</v>
      </c>
      <c r="I2497" t="str">
        <f t="shared" si="152"/>
        <v>Long Term</v>
      </c>
      <c r="J2497">
        <f t="shared" si="153"/>
        <v>1138739</v>
      </c>
      <c r="K2497">
        <f t="shared" si="154"/>
        <v>0.1</v>
      </c>
      <c r="L2497">
        <f t="shared" si="155"/>
        <v>113873.90000000001</v>
      </c>
    </row>
    <row r="2498" spans="1:12" x14ac:dyDescent="0.25">
      <c r="A2498">
        <v>3497</v>
      </c>
      <c r="B2498" t="s">
        <v>490</v>
      </c>
      <c r="C2498">
        <v>350381</v>
      </c>
      <c r="D2498">
        <v>8.9600000000000009</v>
      </c>
      <c r="E2498" s="2">
        <v>44975.133379629631</v>
      </c>
      <c r="F2498" t="s">
        <v>12884</v>
      </c>
      <c r="G2498">
        <v>5128211</v>
      </c>
      <c r="H2498" s="6">
        <v>45015.665729108798</v>
      </c>
      <c r="I2498" t="str">
        <f t="shared" si="152"/>
        <v>Short Term</v>
      </c>
      <c r="J2498">
        <f t="shared" si="153"/>
        <v>4777830</v>
      </c>
      <c r="K2498">
        <f t="shared" si="154"/>
        <v>0.15</v>
      </c>
      <c r="L2498">
        <f t="shared" si="155"/>
        <v>716674.5</v>
      </c>
    </row>
    <row r="2499" spans="1:12" x14ac:dyDescent="0.25">
      <c r="A2499">
        <v>3498</v>
      </c>
      <c r="B2499" t="s">
        <v>836</v>
      </c>
      <c r="C2499">
        <v>523198</v>
      </c>
      <c r="D2499">
        <v>8.94</v>
      </c>
      <c r="E2499" s="2">
        <v>43693.079085648147</v>
      </c>
      <c r="F2499" t="s">
        <v>12884</v>
      </c>
      <c r="G2499">
        <v>2313281</v>
      </c>
      <c r="H2499" s="6">
        <v>45015.665729108798</v>
      </c>
      <c r="I2499" t="str">
        <f t="shared" ref="I2499:I2562" si="156">IF((H2499-E2499)&lt;=365,"Short Term","Long Term")</f>
        <v>Long Term</v>
      </c>
      <c r="J2499">
        <f t="shared" ref="J2499:J2562" si="157">G2499-C2499</f>
        <v>1790083</v>
      </c>
      <c r="K2499">
        <f t="shared" ref="K2499:K2562" si="158">IF(I2499="short Term",15%,IF(I2499="Long Term",IF(J2499&gt;100000,10%,0),0))</f>
        <v>0.1</v>
      </c>
      <c r="L2499">
        <f t="shared" ref="L2499:L2562" si="159">J2499*K2499</f>
        <v>179008.30000000002</v>
      </c>
    </row>
    <row r="2500" spans="1:12" x14ac:dyDescent="0.25">
      <c r="A2500">
        <v>3499</v>
      </c>
      <c r="B2500" t="s">
        <v>151</v>
      </c>
      <c r="C2500">
        <v>740352</v>
      </c>
      <c r="D2500">
        <v>6.84</v>
      </c>
      <c r="E2500" s="2">
        <v>43759.295358796298</v>
      </c>
      <c r="F2500" t="s">
        <v>12887</v>
      </c>
      <c r="G2500">
        <v>2029465</v>
      </c>
      <c r="H2500" s="6">
        <v>45015.665729108798</v>
      </c>
      <c r="I2500" t="str">
        <f t="shared" si="156"/>
        <v>Long Term</v>
      </c>
      <c r="J2500">
        <f t="shared" si="157"/>
        <v>1289113</v>
      </c>
      <c r="K2500">
        <f t="shared" si="158"/>
        <v>0.1</v>
      </c>
      <c r="L2500">
        <f t="shared" si="159"/>
        <v>128911.3</v>
      </c>
    </row>
    <row r="2501" spans="1:12" x14ac:dyDescent="0.25">
      <c r="A2501">
        <v>3500</v>
      </c>
      <c r="B2501" t="s">
        <v>482</v>
      </c>
      <c r="C2501">
        <v>846201</v>
      </c>
      <c r="D2501">
        <v>6.56</v>
      </c>
      <c r="E2501" s="2">
        <v>44742.658773148149</v>
      </c>
      <c r="F2501" t="s">
        <v>12884</v>
      </c>
      <c r="G2501">
        <v>1577746</v>
      </c>
      <c r="H2501" s="6">
        <v>45015.665729108798</v>
      </c>
      <c r="I2501" t="str">
        <f t="shared" si="156"/>
        <v>Short Term</v>
      </c>
      <c r="J2501">
        <f t="shared" si="157"/>
        <v>731545</v>
      </c>
      <c r="K2501">
        <f t="shared" si="158"/>
        <v>0.15</v>
      </c>
      <c r="L2501">
        <f t="shared" si="159"/>
        <v>109731.75</v>
      </c>
    </row>
    <row r="2502" spans="1:12" x14ac:dyDescent="0.25">
      <c r="A2502">
        <v>3501</v>
      </c>
      <c r="B2502" t="s">
        <v>57</v>
      </c>
      <c r="C2502">
        <v>926005</v>
      </c>
      <c r="D2502">
        <v>6.5</v>
      </c>
      <c r="E2502" s="2">
        <v>44322.264965277784</v>
      </c>
      <c r="F2502" t="s">
        <v>12888</v>
      </c>
      <c r="G2502">
        <v>3574976</v>
      </c>
      <c r="H2502" s="6">
        <v>45015.665729108798</v>
      </c>
      <c r="I2502" t="str">
        <f t="shared" si="156"/>
        <v>Long Term</v>
      </c>
      <c r="J2502">
        <f t="shared" si="157"/>
        <v>2648971</v>
      </c>
      <c r="K2502">
        <f t="shared" si="158"/>
        <v>0.1</v>
      </c>
      <c r="L2502">
        <f t="shared" si="159"/>
        <v>264897.10000000003</v>
      </c>
    </row>
    <row r="2503" spans="1:12" x14ac:dyDescent="0.25">
      <c r="A2503">
        <v>3502</v>
      </c>
      <c r="B2503" t="s">
        <v>390</v>
      </c>
      <c r="C2503">
        <v>249616</v>
      </c>
      <c r="D2503">
        <v>5.36</v>
      </c>
      <c r="E2503" s="2">
        <v>44291.465104166673</v>
      </c>
      <c r="F2503" t="s">
        <v>12888</v>
      </c>
      <c r="G2503">
        <v>1511009</v>
      </c>
      <c r="H2503" s="6">
        <v>45015.665729108798</v>
      </c>
      <c r="I2503" t="str">
        <f t="shared" si="156"/>
        <v>Long Term</v>
      </c>
      <c r="J2503">
        <f t="shared" si="157"/>
        <v>1261393</v>
      </c>
      <c r="K2503">
        <f t="shared" si="158"/>
        <v>0.1</v>
      </c>
      <c r="L2503">
        <f t="shared" si="159"/>
        <v>126139.3</v>
      </c>
    </row>
    <row r="2504" spans="1:12" x14ac:dyDescent="0.25">
      <c r="A2504">
        <v>3503</v>
      </c>
      <c r="B2504" t="s">
        <v>409</v>
      </c>
      <c r="C2504">
        <v>67234</v>
      </c>
      <c r="D2504">
        <v>5.74</v>
      </c>
      <c r="E2504" s="2">
        <v>43915.805520833332</v>
      </c>
      <c r="F2504" t="s">
        <v>12884</v>
      </c>
      <c r="G2504">
        <v>759918</v>
      </c>
      <c r="H2504" s="6">
        <v>45015.665729108798</v>
      </c>
      <c r="I2504" t="str">
        <f t="shared" si="156"/>
        <v>Long Term</v>
      </c>
      <c r="J2504">
        <f t="shared" si="157"/>
        <v>692684</v>
      </c>
      <c r="K2504">
        <f t="shared" si="158"/>
        <v>0.1</v>
      </c>
      <c r="L2504">
        <f t="shared" si="159"/>
        <v>69268.400000000009</v>
      </c>
    </row>
    <row r="2505" spans="1:12" x14ac:dyDescent="0.25">
      <c r="A2505">
        <v>3504</v>
      </c>
      <c r="B2505" t="s">
        <v>218</v>
      </c>
      <c r="C2505">
        <v>545232</v>
      </c>
      <c r="D2505">
        <v>5.31</v>
      </c>
      <c r="E2505" s="2">
        <v>43971.594189814823</v>
      </c>
      <c r="F2505" t="s">
        <v>12883</v>
      </c>
      <c r="G2505">
        <v>6944300</v>
      </c>
      <c r="H2505" s="6">
        <v>45015.665729108798</v>
      </c>
      <c r="I2505" t="str">
        <f t="shared" si="156"/>
        <v>Long Term</v>
      </c>
      <c r="J2505">
        <f t="shared" si="157"/>
        <v>6399068</v>
      </c>
      <c r="K2505">
        <f t="shared" si="158"/>
        <v>0.1</v>
      </c>
      <c r="L2505">
        <f t="shared" si="159"/>
        <v>639906.80000000005</v>
      </c>
    </row>
    <row r="2506" spans="1:12" x14ac:dyDescent="0.25">
      <c r="A2506">
        <v>3505</v>
      </c>
      <c r="B2506" t="s">
        <v>770</v>
      </c>
      <c r="C2506">
        <v>731987</v>
      </c>
      <c r="D2506">
        <v>8.7200000000000006</v>
      </c>
      <c r="E2506" s="2">
        <v>44657.307650462957</v>
      </c>
      <c r="F2506" t="s">
        <v>12885</v>
      </c>
      <c r="G2506">
        <v>3100786</v>
      </c>
      <c r="H2506" s="6">
        <v>45015.665729108798</v>
      </c>
      <c r="I2506" t="str">
        <f t="shared" si="156"/>
        <v>Short Term</v>
      </c>
      <c r="J2506">
        <f t="shared" si="157"/>
        <v>2368799</v>
      </c>
      <c r="K2506">
        <f t="shared" si="158"/>
        <v>0.15</v>
      </c>
      <c r="L2506">
        <f t="shared" si="159"/>
        <v>355319.85</v>
      </c>
    </row>
    <row r="2507" spans="1:12" x14ac:dyDescent="0.25">
      <c r="A2507">
        <v>3506</v>
      </c>
      <c r="B2507" t="s">
        <v>61</v>
      </c>
      <c r="C2507">
        <v>829618</v>
      </c>
      <c r="D2507">
        <v>6.89</v>
      </c>
      <c r="E2507" s="2">
        <v>44816.426840277767</v>
      </c>
      <c r="F2507" t="s">
        <v>12885</v>
      </c>
      <c r="G2507">
        <v>875100</v>
      </c>
      <c r="H2507" s="6">
        <v>45015.665729108798</v>
      </c>
      <c r="I2507" t="str">
        <f t="shared" si="156"/>
        <v>Short Term</v>
      </c>
      <c r="J2507">
        <f t="shared" si="157"/>
        <v>45482</v>
      </c>
      <c r="K2507">
        <f t="shared" si="158"/>
        <v>0.15</v>
      </c>
      <c r="L2507">
        <f t="shared" si="159"/>
        <v>6822.3</v>
      </c>
    </row>
    <row r="2508" spans="1:12" x14ac:dyDescent="0.25">
      <c r="A2508">
        <v>3507</v>
      </c>
      <c r="B2508" t="s">
        <v>381</v>
      </c>
      <c r="C2508">
        <v>708272</v>
      </c>
      <c r="D2508">
        <v>7.89</v>
      </c>
      <c r="E2508" s="2">
        <v>44558.338761574072</v>
      </c>
      <c r="F2508" t="s">
        <v>12884</v>
      </c>
      <c r="G2508">
        <v>9278522</v>
      </c>
      <c r="H2508" s="6">
        <v>45015.665729108798</v>
      </c>
      <c r="I2508" t="str">
        <f t="shared" si="156"/>
        <v>Long Term</v>
      </c>
      <c r="J2508">
        <f t="shared" si="157"/>
        <v>8570250</v>
      </c>
      <c r="K2508">
        <f t="shared" si="158"/>
        <v>0.1</v>
      </c>
      <c r="L2508">
        <f t="shared" si="159"/>
        <v>857025</v>
      </c>
    </row>
    <row r="2509" spans="1:12" x14ac:dyDescent="0.25">
      <c r="A2509">
        <v>3508</v>
      </c>
      <c r="B2509" t="s">
        <v>980</v>
      </c>
      <c r="C2509">
        <v>123836</v>
      </c>
      <c r="D2509">
        <v>7.39</v>
      </c>
      <c r="E2509" s="2">
        <v>44480.096168981479</v>
      </c>
      <c r="F2509" t="s">
        <v>12883</v>
      </c>
      <c r="G2509">
        <v>3809769</v>
      </c>
      <c r="H2509" s="6">
        <v>45015.665729108798</v>
      </c>
      <c r="I2509" t="str">
        <f t="shared" si="156"/>
        <v>Long Term</v>
      </c>
      <c r="J2509">
        <f t="shared" si="157"/>
        <v>3685933</v>
      </c>
      <c r="K2509">
        <f t="shared" si="158"/>
        <v>0.1</v>
      </c>
      <c r="L2509">
        <f t="shared" si="159"/>
        <v>368593.30000000005</v>
      </c>
    </row>
    <row r="2510" spans="1:12" x14ac:dyDescent="0.25">
      <c r="A2510">
        <v>3509</v>
      </c>
      <c r="B2510" t="s">
        <v>546</v>
      </c>
      <c r="C2510">
        <v>255832</v>
      </c>
      <c r="D2510">
        <v>8.44</v>
      </c>
      <c r="E2510" s="2">
        <v>44248.657824074071</v>
      </c>
      <c r="F2510" t="s">
        <v>12885</v>
      </c>
      <c r="G2510">
        <v>2913088</v>
      </c>
      <c r="H2510" s="6">
        <v>45015.665729108798</v>
      </c>
      <c r="I2510" t="str">
        <f t="shared" si="156"/>
        <v>Long Term</v>
      </c>
      <c r="J2510">
        <f t="shared" si="157"/>
        <v>2657256</v>
      </c>
      <c r="K2510">
        <f t="shared" si="158"/>
        <v>0.1</v>
      </c>
      <c r="L2510">
        <f t="shared" si="159"/>
        <v>265725.60000000003</v>
      </c>
    </row>
    <row r="2511" spans="1:12" x14ac:dyDescent="0.25">
      <c r="A2511">
        <v>3510</v>
      </c>
      <c r="B2511" t="s">
        <v>921</v>
      </c>
      <c r="C2511">
        <v>924328</v>
      </c>
      <c r="D2511">
        <v>7.71</v>
      </c>
      <c r="E2511" s="2">
        <v>43819.597500000003</v>
      </c>
      <c r="F2511" t="s">
        <v>12888</v>
      </c>
      <c r="G2511">
        <v>2892564</v>
      </c>
      <c r="H2511" s="6">
        <v>45015.665729108798</v>
      </c>
      <c r="I2511" t="str">
        <f t="shared" si="156"/>
        <v>Long Term</v>
      </c>
      <c r="J2511">
        <f t="shared" si="157"/>
        <v>1968236</v>
      </c>
      <c r="K2511">
        <f t="shared" si="158"/>
        <v>0.1</v>
      </c>
      <c r="L2511">
        <f t="shared" si="159"/>
        <v>196823.6</v>
      </c>
    </row>
    <row r="2512" spans="1:12" x14ac:dyDescent="0.25">
      <c r="A2512">
        <v>3511</v>
      </c>
      <c r="B2512" t="s">
        <v>1259</v>
      </c>
      <c r="C2512">
        <v>339528</v>
      </c>
      <c r="D2512">
        <v>8.4</v>
      </c>
      <c r="E2512" s="2">
        <v>44489.991296296299</v>
      </c>
      <c r="F2512" t="s">
        <v>12888</v>
      </c>
      <c r="G2512">
        <v>8268379</v>
      </c>
      <c r="H2512" s="6">
        <v>45015.665729108798</v>
      </c>
      <c r="I2512" t="str">
        <f t="shared" si="156"/>
        <v>Long Term</v>
      </c>
      <c r="J2512">
        <f t="shared" si="157"/>
        <v>7928851</v>
      </c>
      <c r="K2512">
        <f t="shared" si="158"/>
        <v>0.1</v>
      </c>
      <c r="L2512">
        <f t="shared" si="159"/>
        <v>792885.10000000009</v>
      </c>
    </row>
    <row r="2513" spans="1:12" x14ac:dyDescent="0.25">
      <c r="A2513">
        <v>3512</v>
      </c>
      <c r="B2513" t="s">
        <v>1167</v>
      </c>
      <c r="C2513">
        <v>261763</v>
      </c>
      <c r="D2513">
        <v>6.71</v>
      </c>
      <c r="E2513" s="2">
        <v>43663.404004629629</v>
      </c>
      <c r="F2513" t="s">
        <v>12885</v>
      </c>
      <c r="G2513">
        <v>4439093</v>
      </c>
      <c r="H2513" s="6">
        <v>45015.665729108798</v>
      </c>
      <c r="I2513" t="str">
        <f t="shared" si="156"/>
        <v>Long Term</v>
      </c>
      <c r="J2513">
        <f t="shared" si="157"/>
        <v>4177330</v>
      </c>
      <c r="K2513">
        <f t="shared" si="158"/>
        <v>0.1</v>
      </c>
      <c r="L2513">
        <f t="shared" si="159"/>
        <v>417733</v>
      </c>
    </row>
    <row r="2514" spans="1:12" x14ac:dyDescent="0.25">
      <c r="A2514">
        <v>3513</v>
      </c>
      <c r="B2514" t="s">
        <v>1086</v>
      </c>
      <c r="C2514">
        <v>235274</v>
      </c>
      <c r="D2514">
        <v>7.1</v>
      </c>
      <c r="E2514" s="2">
        <v>44056.456319444442</v>
      </c>
      <c r="F2514" t="s">
        <v>12883</v>
      </c>
      <c r="G2514">
        <v>7213323</v>
      </c>
      <c r="H2514" s="6">
        <v>45015.665729108798</v>
      </c>
      <c r="I2514" t="str">
        <f t="shared" si="156"/>
        <v>Long Term</v>
      </c>
      <c r="J2514">
        <f t="shared" si="157"/>
        <v>6978049</v>
      </c>
      <c r="K2514">
        <f t="shared" si="158"/>
        <v>0.1</v>
      </c>
      <c r="L2514">
        <f t="shared" si="159"/>
        <v>697804.9</v>
      </c>
    </row>
    <row r="2515" spans="1:12" x14ac:dyDescent="0.25">
      <c r="A2515">
        <v>3514</v>
      </c>
      <c r="B2515" t="s">
        <v>1026</v>
      </c>
      <c r="C2515">
        <v>359125</v>
      </c>
      <c r="D2515">
        <v>7.17</v>
      </c>
      <c r="E2515" s="2">
        <v>44071.334826388891</v>
      </c>
      <c r="F2515" t="s">
        <v>12887</v>
      </c>
      <c r="G2515">
        <v>6175831</v>
      </c>
      <c r="H2515" s="6">
        <v>45015.665729108798</v>
      </c>
      <c r="I2515" t="str">
        <f t="shared" si="156"/>
        <v>Long Term</v>
      </c>
      <c r="J2515">
        <f t="shared" si="157"/>
        <v>5816706</v>
      </c>
      <c r="K2515">
        <f t="shared" si="158"/>
        <v>0.1</v>
      </c>
      <c r="L2515">
        <f t="shared" si="159"/>
        <v>581670.6</v>
      </c>
    </row>
    <row r="2516" spans="1:12" x14ac:dyDescent="0.25">
      <c r="A2516">
        <v>3515</v>
      </c>
      <c r="B2516" t="s">
        <v>625</v>
      </c>
      <c r="C2516">
        <v>745539</v>
      </c>
      <c r="D2516">
        <v>8.39</v>
      </c>
      <c r="E2516" s="2">
        <v>44392.917569444442</v>
      </c>
      <c r="F2516" t="s">
        <v>12885</v>
      </c>
      <c r="G2516">
        <v>4638140</v>
      </c>
      <c r="H2516" s="6">
        <v>45015.665729108798</v>
      </c>
      <c r="I2516" t="str">
        <f t="shared" si="156"/>
        <v>Long Term</v>
      </c>
      <c r="J2516">
        <f t="shared" si="157"/>
        <v>3892601</v>
      </c>
      <c r="K2516">
        <f t="shared" si="158"/>
        <v>0.1</v>
      </c>
      <c r="L2516">
        <f t="shared" si="159"/>
        <v>389260.10000000003</v>
      </c>
    </row>
    <row r="2517" spans="1:12" x14ac:dyDescent="0.25">
      <c r="A2517">
        <v>3516</v>
      </c>
      <c r="B2517" t="s">
        <v>671</v>
      </c>
      <c r="C2517">
        <v>474842</v>
      </c>
      <c r="D2517">
        <v>8.4</v>
      </c>
      <c r="E2517" s="2">
        <v>44874.675636574073</v>
      </c>
      <c r="F2517" t="s">
        <v>12883</v>
      </c>
      <c r="G2517">
        <v>474892</v>
      </c>
      <c r="H2517" s="6">
        <v>45015.665729108798</v>
      </c>
      <c r="I2517" t="str">
        <f t="shared" si="156"/>
        <v>Short Term</v>
      </c>
      <c r="J2517">
        <f t="shared" si="157"/>
        <v>50</v>
      </c>
      <c r="K2517">
        <f t="shared" si="158"/>
        <v>0.15</v>
      </c>
      <c r="L2517">
        <f t="shared" si="159"/>
        <v>7.5</v>
      </c>
    </row>
    <row r="2518" spans="1:12" x14ac:dyDescent="0.25">
      <c r="A2518">
        <v>3517</v>
      </c>
      <c r="B2518" t="s">
        <v>1063</v>
      </c>
      <c r="C2518">
        <v>836321</v>
      </c>
      <c r="D2518">
        <v>7.41</v>
      </c>
      <c r="E2518" s="2">
        <v>43765.559502314813</v>
      </c>
      <c r="F2518" t="s">
        <v>12888</v>
      </c>
      <c r="G2518">
        <v>8118806</v>
      </c>
      <c r="H2518" s="6">
        <v>45015.665729108798</v>
      </c>
      <c r="I2518" t="str">
        <f t="shared" si="156"/>
        <v>Long Term</v>
      </c>
      <c r="J2518">
        <f t="shared" si="157"/>
        <v>7282485</v>
      </c>
      <c r="K2518">
        <f t="shared" si="158"/>
        <v>0.1</v>
      </c>
      <c r="L2518">
        <f t="shared" si="159"/>
        <v>728248.5</v>
      </c>
    </row>
    <row r="2519" spans="1:12" x14ac:dyDescent="0.25">
      <c r="A2519">
        <v>3518</v>
      </c>
      <c r="B2519" t="s">
        <v>495</v>
      </c>
      <c r="C2519">
        <v>669180</v>
      </c>
      <c r="D2519">
        <v>7.25</v>
      </c>
      <c r="E2519" s="2">
        <v>44616.23877314815</v>
      </c>
      <c r="F2519" t="s">
        <v>12886</v>
      </c>
      <c r="G2519">
        <v>5304320</v>
      </c>
      <c r="H2519" s="6">
        <v>45015.665729108798</v>
      </c>
      <c r="I2519" t="str">
        <f t="shared" si="156"/>
        <v>Long Term</v>
      </c>
      <c r="J2519">
        <f t="shared" si="157"/>
        <v>4635140</v>
      </c>
      <c r="K2519">
        <f t="shared" si="158"/>
        <v>0.1</v>
      </c>
      <c r="L2519">
        <f t="shared" si="159"/>
        <v>463514</v>
      </c>
    </row>
    <row r="2520" spans="1:12" x14ac:dyDescent="0.25">
      <c r="A2520">
        <v>3519</v>
      </c>
      <c r="B2520" t="s">
        <v>82</v>
      </c>
      <c r="C2520">
        <v>941655</v>
      </c>
      <c r="D2520">
        <v>5.69</v>
      </c>
      <c r="E2520" s="2">
        <v>44111.25608796296</v>
      </c>
      <c r="F2520" t="s">
        <v>12887</v>
      </c>
      <c r="G2520">
        <v>7587098</v>
      </c>
      <c r="H2520" s="6">
        <v>45015.665729108798</v>
      </c>
      <c r="I2520" t="str">
        <f t="shared" si="156"/>
        <v>Long Term</v>
      </c>
      <c r="J2520">
        <f t="shared" si="157"/>
        <v>6645443</v>
      </c>
      <c r="K2520">
        <f t="shared" si="158"/>
        <v>0.1</v>
      </c>
      <c r="L2520">
        <f t="shared" si="159"/>
        <v>664544.30000000005</v>
      </c>
    </row>
    <row r="2521" spans="1:12" x14ac:dyDescent="0.25">
      <c r="A2521">
        <v>3520</v>
      </c>
      <c r="B2521" t="s">
        <v>1225</v>
      </c>
      <c r="C2521">
        <v>953263</v>
      </c>
      <c r="D2521">
        <v>5.31</v>
      </c>
      <c r="E2521" s="2">
        <v>44636.682916666658</v>
      </c>
      <c r="F2521" t="s">
        <v>12884</v>
      </c>
      <c r="G2521">
        <v>2721172</v>
      </c>
      <c r="H2521" s="6">
        <v>45015.665729108798</v>
      </c>
      <c r="I2521" t="str">
        <f t="shared" si="156"/>
        <v>Long Term</v>
      </c>
      <c r="J2521">
        <f t="shared" si="157"/>
        <v>1767909</v>
      </c>
      <c r="K2521">
        <f t="shared" si="158"/>
        <v>0.1</v>
      </c>
      <c r="L2521">
        <f t="shared" si="159"/>
        <v>176790.90000000002</v>
      </c>
    </row>
    <row r="2522" spans="1:12" x14ac:dyDescent="0.25">
      <c r="A2522">
        <v>3521</v>
      </c>
      <c r="B2522" t="s">
        <v>547</v>
      </c>
      <c r="C2522">
        <v>42991</v>
      </c>
      <c r="D2522">
        <v>5.7</v>
      </c>
      <c r="E2522" s="2">
        <v>44237.482372685183</v>
      </c>
      <c r="F2522" t="s">
        <v>12885</v>
      </c>
      <c r="G2522">
        <v>7639621</v>
      </c>
      <c r="H2522" s="6">
        <v>45015.665729108798</v>
      </c>
      <c r="I2522" t="str">
        <f t="shared" si="156"/>
        <v>Long Term</v>
      </c>
      <c r="J2522">
        <f t="shared" si="157"/>
        <v>7596630</v>
      </c>
      <c r="K2522">
        <f t="shared" si="158"/>
        <v>0.1</v>
      </c>
      <c r="L2522">
        <f t="shared" si="159"/>
        <v>759663</v>
      </c>
    </row>
    <row r="2523" spans="1:12" x14ac:dyDescent="0.25">
      <c r="A2523">
        <v>3522</v>
      </c>
      <c r="B2523" t="s">
        <v>1325</v>
      </c>
      <c r="C2523">
        <v>925312</v>
      </c>
      <c r="D2523">
        <v>8.2200000000000006</v>
      </c>
      <c r="E2523" s="2">
        <v>44531.574004629627</v>
      </c>
      <c r="F2523" t="s">
        <v>12886</v>
      </c>
      <c r="G2523">
        <v>1361659</v>
      </c>
      <c r="H2523" s="6">
        <v>45015.665729108798</v>
      </c>
      <c r="I2523" t="str">
        <f t="shared" si="156"/>
        <v>Long Term</v>
      </c>
      <c r="J2523">
        <f t="shared" si="157"/>
        <v>436347</v>
      </c>
      <c r="K2523">
        <f t="shared" si="158"/>
        <v>0.1</v>
      </c>
      <c r="L2523">
        <f t="shared" si="159"/>
        <v>43634.700000000004</v>
      </c>
    </row>
    <row r="2524" spans="1:12" x14ac:dyDescent="0.25">
      <c r="A2524">
        <v>3523</v>
      </c>
      <c r="B2524" t="s">
        <v>951</v>
      </c>
      <c r="C2524">
        <v>779491</v>
      </c>
      <c r="D2524">
        <v>6.5</v>
      </c>
      <c r="E2524" s="2">
        <v>43793.443657407413</v>
      </c>
      <c r="F2524" t="s">
        <v>12888</v>
      </c>
      <c r="G2524">
        <v>3293466</v>
      </c>
      <c r="H2524" s="6">
        <v>45015.665729108798</v>
      </c>
      <c r="I2524" t="str">
        <f t="shared" si="156"/>
        <v>Long Term</v>
      </c>
      <c r="J2524">
        <f t="shared" si="157"/>
        <v>2513975</v>
      </c>
      <c r="K2524">
        <f t="shared" si="158"/>
        <v>0.1</v>
      </c>
      <c r="L2524">
        <f t="shared" si="159"/>
        <v>251397.5</v>
      </c>
    </row>
    <row r="2525" spans="1:12" x14ac:dyDescent="0.25">
      <c r="A2525">
        <v>3524</v>
      </c>
      <c r="B2525" t="s">
        <v>1194</v>
      </c>
      <c r="C2525">
        <v>337503</v>
      </c>
      <c r="D2525">
        <v>7</v>
      </c>
      <c r="E2525" s="2">
        <v>44951.547581018523</v>
      </c>
      <c r="F2525" t="s">
        <v>12883</v>
      </c>
      <c r="G2525">
        <v>4964975</v>
      </c>
      <c r="H2525" s="6">
        <v>45015.665729108798</v>
      </c>
      <c r="I2525" t="str">
        <f t="shared" si="156"/>
        <v>Short Term</v>
      </c>
      <c r="J2525">
        <f t="shared" si="157"/>
        <v>4627472</v>
      </c>
      <c r="K2525">
        <f t="shared" si="158"/>
        <v>0.15</v>
      </c>
      <c r="L2525">
        <f t="shared" si="159"/>
        <v>694120.79999999993</v>
      </c>
    </row>
    <row r="2526" spans="1:12" x14ac:dyDescent="0.25">
      <c r="A2526">
        <v>3525</v>
      </c>
      <c r="B2526" t="s">
        <v>1112</v>
      </c>
      <c r="C2526">
        <v>496293</v>
      </c>
      <c r="D2526">
        <v>6.4</v>
      </c>
      <c r="E2526" s="2">
        <v>44111.475185185183</v>
      </c>
      <c r="F2526" t="s">
        <v>12883</v>
      </c>
      <c r="G2526">
        <v>3063894</v>
      </c>
      <c r="H2526" s="6">
        <v>45015.665729108798</v>
      </c>
      <c r="I2526" t="str">
        <f t="shared" si="156"/>
        <v>Long Term</v>
      </c>
      <c r="J2526">
        <f t="shared" si="157"/>
        <v>2567601</v>
      </c>
      <c r="K2526">
        <f t="shared" si="158"/>
        <v>0.1</v>
      </c>
      <c r="L2526">
        <f t="shared" si="159"/>
        <v>256760.1</v>
      </c>
    </row>
    <row r="2527" spans="1:12" x14ac:dyDescent="0.25">
      <c r="A2527">
        <v>3526</v>
      </c>
      <c r="B2527" t="s">
        <v>227</v>
      </c>
      <c r="C2527">
        <v>477714</v>
      </c>
      <c r="D2527">
        <v>7.87</v>
      </c>
      <c r="E2527" s="2">
        <v>44460.128379629627</v>
      </c>
      <c r="F2527" t="s">
        <v>12886</v>
      </c>
      <c r="G2527">
        <v>5891564</v>
      </c>
      <c r="H2527" s="6">
        <v>45015.665729108798</v>
      </c>
      <c r="I2527" t="str">
        <f t="shared" si="156"/>
        <v>Long Term</v>
      </c>
      <c r="J2527">
        <f t="shared" si="157"/>
        <v>5413850</v>
      </c>
      <c r="K2527">
        <f t="shared" si="158"/>
        <v>0.1</v>
      </c>
      <c r="L2527">
        <f t="shared" si="159"/>
        <v>541385</v>
      </c>
    </row>
    <row r="2528" spans="1:12" x14ac:dyDescent="0.25">
      <c r="A2528">
        <v>3527</v>
      </c>
      <c r="B2528" t="s">
        <v>908</v>
      </c>
      <c r="C2528">
        <v>70206</v>
      </c>
      <c r="D2528">
        <v>6.43</v>
      </c>
      <c r="E2528" s="2">
        <v>44924.446574074071</v>
      </c>
      <c r="F2528" t="s">
        <v>12885</v>
      </c>
      <c r="G2528">
        <v>9270281</v>
      </c>
      <c r="H2528" s="6">
        <v>45015.665729108798</v>
      </c>
      <c r="I2528" t="str">
        <f t="shared" si="156"/>
        <v>Short Term</v>
      </c>
      <c r="J2528">
        <f t="shared" si="157"/>
        <v>9200075</v>
      </c>
      <c r="K2528">
        <f t="shared" si="158"/>
        <v>0.15</v>
      </c>
      <c r="L2528">
        <f t="shared" si="159"/>
        <v>1380011.25</v>
      </c>
    </row>
    <row r="2529" spans="1:12" x14ac:dyDescent="0.25">
      <c r="A2529">
        <v>3528</v>
      </c>
      <c r="B2529" t="s">
        <v>873</v>
      </c>
      <c r="C2529">
        <v>913096</v>
      </c>
      <c r="D2529">
        <v>6.56</v>
      </c>
      <c r="E2529" s="2">
        <v>44293.530486111107</v>
      </c>
      <c r="F2529" t="s">
        <v>12887</v>
      </c>
      <c r="G2529">
        <v>3083805</v>
      </c>
      <c r="H2529" s="6">
        <v>45015.665729108798</v>
      </c>
      <c r="I2529" t="str">
        <f t="shared" si="156"/>
        <v>Long Term</v>
      </c>
      <c r="J2529">
        <f t="shared" si="157"/>
        <v>2170709</v>
      </c>
      <c r="K2529">
        <f t="shared" si="158"/>
        <v>0.1</v>
      </c>
      <c r="L2529">
        <f t="shared" si="159"/>
        <v>217070.90000000002</v>
      </c>
    </row>
    <row r="2530" spans="1:12" x14ac:dyDescent="0.25">
      <c r="A2530">
        <v>3529</v>
      </c>
      <c r="B2530" t="s">
        <v>453</v>
      </c>
      <c r="C2530">
        <v>55477</v>
      </c>
      <c r="D2530">
        <v>8.9600000000000009</v>
      </c>
      <c r="E2530" s="2">
        <v>43625.692708333343</v>
      </c>
      <c r="F2530" t="s">
        <v>12888</v>
      </c>
      <c r="G2530">
        <v>6482089</v>
      </c>
      <c r="H2530" s="6">
        <v>45015.665729108798</v>
      </c>
      <c r="I2530" t="str">
        <f t="shared" si="156"/>
        <v>Long Term</v>
      </c>
      <c r="J2530">
        <f t="shared" si="157"/>
        <v>6426612</v>
      </c>
      <c r="K2530">
        <f t="shared" si="158"/>
        <v>0.1</v>
      </c>
      <c r="L2530">
        <f t="shared" si="159"/>
        <v>642661.20000000007</v>
      </c>
    </row>
    <row r="2531" spans="1:12" x14ac:dyDescent="0.25">
      <c r="A2531">
        <v>3530</v>
      </c>
      <c r="B2531" t="s">
        <v>1085</v>
      </c>
      <c r="C2531">
        <v>616050</v>
      </c>
      <c r="D2531">
        <v>7.32</v>
      </c>
      <c r="E2531" s="2">
        <v>44973.058819444443</v>
      </c>
      <c r="F2531" t="s">
        <v>12884</v>
      </c>
      <c r="G2531">
        <v>3050325</v>
      </c>
      <c r="H2531" s="6">
        <v>45015.665729108798</v>
      </c>
      <c r="I2531" t="str">
        <f t="shared" si="156"/>
        <v>Short Term</v>
      </c>
      <c r="J2531">
        <f t="shared" si="157"/>
        <v>2434275</v>
      </c>
      <c r="K2531">
        <f t="shared" si="158"/>
        <v>0.15</v>
      </c>
      <c r="L2531">
        <f t="shared" si="159"/>
        <v>365141.25</v>
      </c>
    </row>
    <row r="2532" spans="1:12" x14ac:dyDescent="0.25">
      <c r="A2532">
        <v>3531</v>
      </c>
      <c r="B2532" t="s">
        <v>78</v>
      </c>
      <c r="C2532">
        <v>298491</v>
      </c>
      <c r="D2532">
        <v>8.94</v>
      </c>
      <c r="E2532" s="2">
        <v>43618.233113425929</v>
      </c>
      <c r="F2532" t="s">
        <v>12884</v>
      </c>
      <c r="G2532">
        <v>6558056</v>
      </c>
      <c r="H2532" s="6">
        <v>45015.665729108798</v>
      </c>
      <c r="I2532" t="str">
        <f t="shared" si="156"/>
        <v>Long Term</v>
      </c>
      <c r="J2532">
        <f t="shared" si="157"/>
        <v>6259565</v>
      </c>
      <c r="K2532">
        <f t="shared" si="158"/>
        <v>0.1</v>
      </c>
      <c r="L2532">
        <f t="shared" si="159"/>
        <v>625956.5</v>
      </c>
    </row>
    <row r="2533" spans="1:12" x14ac:dyDescent="0.25">
      <c r="A2533">
        <v>3532</v>
      </c>
      <c r="B2533" t="s">
        <v>281</v>
      </c>
      <c r="C2533">
        <v>866352</v>
      </c>
      <c r="D2533">
        <v>8.74</v>
      </c>
      <c r="E2533" s="2">
        <v>44930.592476851853</v>
      </c>
      <c r="F2533" t="s">
        <v>12887</v>
      </c>
      <c r="G2533">
        <v>6778134</v>
      </c>
      <c r="H2533" s="6">
        <v>45015.665729108798</v>
      </c>
      <c r="I2533" t="str">
        <f t="shared" si="156"/>
        <v>Short Term</v>
      </c>
      <c r="J2533">
        <f t="shared" si="157"/>
        <v>5911782</v>
      </c>
      <c r="K2533">
        <f t="shared" si="158"/>
        <v>0.15</v>
      </c>
      <c r="L2533">
        <f t="shared" si="159"/>
        <v>886767.29999999993</v>
      </c>
    </row>
    <row r="2534" spans="1:12" x14ac:dyDescent="0.25">
      <c r="A2534">
        <v>3533</v>
      </c>
      <c r="B2534" t="s">
        <v>98</v>
      </c>
      <c r="C2534">
        <v>931878</v>
      </c>
      <c r="D2534">
        <v>8.3699999999999992</v>
      </c>
      <c r="E2534" s="2">
        <v>44097.309351851851</v>
      </c>
      <c r="F2534" t="s">
        <v>12884</v>
      </c>
      <c r="G2534">
        <v>9750677</v>
      </c>
      <c r="H2534" s="6">
        <v>45015.665729108798</v>
      </c>
      <c r="I2534" t="str">
        <f t="shared" si="156"/>
        <v>Long Term</v>
      </c>
      <c r="J2534">
        <f t="shared" si="157"/>
        <v>8818799</v>
      </c>
      <c r="K2534">
        <f t="shared" si="158"/>
        <v>0.1</v>
      </c>
      <c r="L2534">
        <f t="shared" si="159"/>
        <v>881879.9</v>
      </c>
    </row>
    <row r="2535" spans="1:12" x14ac:dyDescent="0.25">
      <c r="A2535">
        <v>3534</v>
      </c>
      <c r="B2535" t="s">
        <v>648</v>
      </c>
      <c r="C2535">
        <v>630522</v>
      </c>
      <c r="D2535">
        <v>5.54</v>
      </c>
      <c r="E2535" s="2">
        <v>43740.914212962962</v>
      </c>
      <c r="F2535" t="s">
        <v>12885</v>
      </c>
      <c r="G2535">
        <v>7884558</v>
      </c>
      <c r="H2535" s="6">
        <v>45015.665729108798</v>
      </c>
      <c r="I2535" t="str">
        <f t="shared" si="156"/>
        <v>Long Term</v>
      </c>
      <c r="J2535">
        <f t="shared" si="157"/>
        <v>7254036</v>
      </c>
      <c r="K2535">
        <f t="shared" si="158"/>
        <v>0.1</v>
      </c>
      <c r="L2535">
        <f t="shared" si="159"/>
        <v>725403.60000000009</v>
      </c>
    </row>
    <row r="2536" spans="1:12" x14ac:dyDescent="0.25">
      <c r="A2536">
        <v>3535</v>
      </c>
      <c r="B2536" t="s">
        <v>588</v>
      </c>
      <c r="C2536">
        <v>343236</v>
      </c>
      <c r="D2536">
        <v>5.56</v>
      </c>
      <c r="E2536" s="2">
        <v>44799.456388888888</v>
      </c>
      <c r="F2536" t="s">
        <v>12888</v>
      </c>
      <c r="G2536">
        <v>4937960</v>
      </c>
      <c r="H2536" s="6">
        <v>45015.665729108798</v>
      </c>
      <c r="I2536" t="str">
        <f t="shared" si="156"/>
        <v>Short Term</v>
      </c>
      <c r="J2536">
        <f t="shared" si="157"/>
        <v>4594724</v>
      </c>
      <c r="K2536">
        <f t="shared" si="158"/>
        <v>0.15</v>
      </c>
      <c r="L2536">
        <f t="shared" si="159"/>
        <v>689208.6</v>
      </c>
    </row>
    <row r="2537" spans="1:12" x14ac:dyDescent="0.25">
      <c r="A2537">
        <v>3536</v>
      </c>
      <c r="B2537" t="s">
        <v>507</v>
      </c>
      <c r="C2537">
        <v>529028</v>
      </c>
      <c r="D2537">
        <v>6.56</v>
      </c>
      <c r="E2537" s="2">
        <v>43519.132835648154</v>
      </c>
      <c r="F2537" t="s">
        <v>12885</v>
      </c>
      <c r="G2537">
        <v>2808852</v>
      </c>
      <c r="H2537" s="6">
        <v>45015.665729108798</v>
      </c>
      <c r="I2537" t="str">
        <f t="shared" si="156"/>
        <v>Long Term</v>
      </c>
      <c r="J2537">
        <f t="shared" si="157"/>
        <v>2279824</v>
      </c>
      <c r="K2537">
        <f t="shared" si="158"/>
        <v>0.1</v>
      </c>
      <c r="L2537">
        <f t="shared" si="159"/>
        <v>227982.40000000002</v>
      </c>
    </row>
    <row r="2538" spans="1:12" x14ac:dyDescent="0.25">
      <c r="A2538">
        <v>3537</v>
      </c>
      <c r="B2538" t="s">
        <v>329</v>
      </c>
      <c r="C2538">
        <v>691051</v>
      </c>
      <c r="D2538">
        <v>5.61</v>
      </c>
      <c r="E2538" s="2">
        <v>44336.970358796287</v>
      </c>
      <c r="F2538" t="s">
        <v>12886</v>
      </c>
      <c r="G2538">
        <v>4773175</v>
      </c>
      <c r="H2538" s="6">
        <v>45015.665729108798</v>
      </c>
      <c r="I2538" t="str">
        <f t="shared" si="156"/>
        <v>Long Term</v>
      </c>
      <c r="J2538">
        <f t="shared" si="157"/>
        <v>4082124</v>
      </c>
      <c r="K2538">
        <f t="shared" si="158"/>
        <v>0.1</v>
      </c>
      <c r="L2538">
        <f t="shared" si="159"/>
        <v>408212.4</v>
      </c>
    </row>
    <row r="2539" spans="1:12" x14ac:dyDescent="0.25">
      <c r="A2539">
        <v>3538</v>
      </c>
      <c r="B2539" t="s">
        <v>982</v>
      </c>
      <c r="C2539">
        <v>41282</v>
      </c>
      <c r="D2539">
        <v>6.13</v>
      </c>
      <c r="E2539" s="2">
        <v>44850.501284722217</v>
      </c>
      <c r="F2539" t="s">
        <v>12887</v>
      </c>
      <c r="G2539">
        <v>7644445</v>
      </c>
      <c r="H2539" s="6">
        <v>45015.665729108798</v>
      </c>
      <c r="I2539" t="str">
        <f t="shared" si="156"/>
        <v>Short Term</v>
      </c>
      <c r="J2539">
        <f t="shared" si="157"/>
        <v>7603163</v>
      </c>
      <c r="K2539">
        <f t="shared" si="158"/>
        <v>0.15</v>
      </c>
      <c r="L2539">
        <f t="shared" si="159"/>
        <v>1140474.45</v>
      </c>
    </row>
    <row r="2540" spans="1:12" x14ac:dyDescent="0.25">
      <c r="A2540">
        <v>3539</v>
      </c>
      <c r="B2540" t="s">
        <v>1241</v>
      </c>
      <c r="C2540">
        <v>703217</v>
      </c>
      <c r="D2540">
        <v>7.51</v>
      </c>
      <c r="E2540" s="2">
        <v>44958.319907407407</v>
      </c>
      <c r="F2540" t="s">
        <v>12886</v>
      </c>
      <c r="G2540">
        <v>703241</v>
      </c>
      <c r="H2540" s="6">
        <v>45015.665729108798</v>
      </c>
      <c r="I2540" t="str">
        <f t="shared" si="156"/>
        <v>Short Term</v>
      </c>
      <c r="J2540">
        <f t="shared" si="157"/>
        <v>24</v>
      </c>
      <c r="K2540">
        <f t="shared" si="158"/>
        <v>0.15</v>
      </c>
      <c r="L2540">
        <f t="shared" si="159"/>
        <v>3.5999999999999996</v>
      </c>
    </row>
    <row r="2541" spans="1:12" x14ac:dyDescent="0.25">
      <c r="A2541">
        <v>3540</v>
      </c>
      <c r="B2541" t="s">
        <v>130</v>
      </c>
      <c r="C2541">
        <v>323447</v>
      </c>
      <c r="D2541">
        <v>6.73</v>
      </c>
      <c r="E2541" s="2">
        <v>44329.233576388891</v>
      </c>
      <c r="F2541" t="s">
        <v>12884</v>
      </c>
      <c r="G2541">
        <v>2192319</v>
      </c>
      <c r="H2541" s="6">
        <v>45015.665729108798</v>
      </c>
      <c r="I2541" t="str">
        <f t="shared" si="156"/>
        <v>Long Term</v>
      </c>
      <c r="J2541">
        <f t="shared" si="157"/>
        <v>1868872</v>
      </c>
      <c r="K2541">
        <f t="shared" si="158"/>
        <v>0.1</v>
      </c>
      <c r="L2541">
        <f t="shared" si="159"/>
        <v>186887.2</v>
      </c>
    </row>
    <row r="2542" spans="1:12" x14ac:dyDescent="0.25">
      <c r="A2542">
        <v>3541</v>
      </c>
      <c r="B2542" t="s">
        <v>1213</v>
      </c>
      <c r="C2542">
        <v>214912</v>
      </c>
      <c r="D2542">
        <v>8.7100000000000009</v>
      </c>
      <c r="E2542" s="2">
        <v>44655.053946759261</v>
      </c>
      <c r="F2542" t="s">
        <v>12887</v>
      </c>
      <c r="G2542">
        <v>6077635</v>
      </c>
      <c r="H2542" s="6">
        <v>45015.665729108798</v>
      </c>
      <c r="I2542" t="str">
        <f t="shared" si="156"/>
        <v>Short Term</v>
      </c>
      <c r="J2542">
        <f t="shared" si="157"/>
        <v>5862723</v>
      </c>
      <c r="K2542">
        <f t="shared" si="158"/>
        <v>0.15</v>
      </c>
      <c r="L2542">
        <f t="shared" si="159"/>
        <v>879408.45</v>
      </c>
    </row>
    <row r="2543" spans="1:12" x14ac:dyDescent="0.25">
      <c r="A2543">
        <v>3542</v>
      </c>
      <c r="B2543" t="s">
        <v>348</v>
      </c>
      <c r="C2543">
        <v>819353</v>
      </c>
      <c r="D2543">
        <v>7.16</v>
      </c>
      <c r="E2543" s="2">
        <v>44527.195648148147</v>
      </c>
      <c r="F2543" t="s">
        <v>12885</v>
      </c>
      <c r="G2543">
        <v>3580594</v>
      </c>
      <c r="H2543" s="6">
        <v>45015.665729108798</v>
      </c>
      <c r="I2543" t="str">
        <f t="shared" si="156"/>
        <v>Long Term</v>
      </c>
      <c r="J2543">
        <f t="shared" si="157"/>
        <v>2761241</v>
      </c>
      <c r="K2543">
        <f t="shared" si="158"/>
        <v>0.1</v>
      </c>
      <c r="L2543">
        <f t="shared" si="159"/>
        <v>276124.10000000003</v>
      </c>
    </row>
    <row r="2544" spans="1:12" x14ac:dyDescent="0.25">
      <c r="A2544">
        <v>3543</v>
      </c>
      <c r="B2544" t="s">
        <v>1411</v>
      </c>
      <c r="C2544">
        <v>342405</v>
      </c>
      <c r="D2544">
        <v>7.59</v>
      </c>
      <c r="E2544" s="2">
        <v>44313.27039351852</v>
      </c>
      <c r="F2544" t="s">
        <v>12888</v>
      </c>
      <c r="G2544">
        <v>6480280</v>
      </c>
      <c r="H2544" s="6">
        <v>45015.665729108798</v>
      </c>
      <c r="I2544" t="str">
        <f t="shared" si="156"/>
        <v>Long Term</v>
      </c>
      <c r="J2544">
        <f t="shared" si="157"/>
        <v>6137875</v>
      </c>
      <c r="K2544">
        <f t="shared" si="158"/>
        <v>0.1</v>
      </c>
      <c r="L2544">
        <f t="shared" si="159"/>
        <v>613787.5</v>
      </c>
    </row>
    <row r="2545" spans="1:12" x14ac:dyDescent="0.25">
      <c r="A2545">
        <v>3544</v>
      </c>
      <c r="B2545" t="s">
        <v>461</v>
      </c>
      <c r="C2545">
        <v>155551</v>
      </c>
      <c r="D2545">
        <v>6.16</v>
      </c>
      <c r="E2545" s="2">
        <v>43377.445902777778</v>
      </c>
      <c r="F2545" t="s">
        <v>12888</v>
      </c>
      <c r="G2545">
        <v>4518805</v>
      </c>
      <c r="H2545" s="6">
        <v>45015.665729108798</v>
      </c>
      <c r="I2545" t="str">
        <f t="shared" si="156"/>
        <v>Long Term</v>
      </c>
      <c r="J2545">
        <f t="shared" si="157"/>
        <v>4363254</v>
      </c>
      <c r="K2545">
        <f t="shared" si="158"/>
        <v>0.1</v>
      </c>
      <c r="L2545">
        <f t="shared" si="159"/>
        <v>436325.4</v>
      </c>
    </row>
    <row r="2546" spans="1:12" x14ac:dyDescent="0.25">
      <c r="A2546">
        <v>3545</v>
      </c>
      <c r="B2546" t="s">
        <v>408</v>
      </c>
      <c r="C2546">
        <v>419993</v>
      </c>
      <c r="D2546">
        <v>8.69</v>
      </c>
      <c r="E2546" s="2">
        <v>44882.088634259257</v>
      </c>
      <c r="F2546" t="s">
        <v>12887</v>
      </c>
      <c r="G2546">
        <v>3757427</v>
      </c>
      <c r="H2546" s="6">
        <v>45015.665729108798</v>
      </c>
      <c r="I2546" t="str">
        <f t="shared" si="156"/>
        <v>Short Term</v>
      </c>
      <c r="J2546">
        <f t="shared" si="157"/>
        <v>3337434</v>
      </c>
      <c r="K2546">
        <f t="shared" si="158"/>
        <v>0.15</v>
      </c>
      <c r="L2546">
        <f t="shared" si="159"/>
        <v>500615.1</v>
      </c>
    </row>
    <row r="2547" spans="1:12" x14ac:dyDescent="0.25">
      <c r="A2547">
        <v>3546</v>
      </c>
      <c r="B2547" t="s">
        <v>370</v>
      </c>
      <c r="C2547">
        <v>45647</v>
      </c>
      <c r="D2547">
        <v>7.38</v>
      </c>
      <c r="E2547" s="2">
        <v>44236.432557870372</v>
      </c>
      <c r="F2547" t="s">
        <v>12886</v>
      </c>
      <c r="G2547">
        <v>6917174</v>
      </c>
      <c r="H2547" s="6">
        <v>45015.665729108798</v>
      </c>
      <c r="I2547" t="str">
        <f t="shared" si="156"/>
        <v>Long Term</v>
      </c>
      <c r="J2547">
        <f t="shared" si="157"/>
        <v>6871527</v>
      </c>
      <c r="K2547">
        <f t="shared" si="158"/>
        <v>0.1</v>
      </c>
      <c r="L2547">
        <f t="shared" si="159"/>
        <v>687152.70000000007</v>
      </c>
    </row>
    <row r="2548" spans="1:12" x14ac:dyDescent="0.25">
      <c r="A2548">
        <v>3547</v>
      </c>
      <c r="B2548" t="s">
        <v>1820</v>
      </c>
      <c r="C2548">
        <v>822923</v>
      </c>
      <c r="D2548">
        <v>8.26</v>
      </c>
      <c r="E2548" s="2">
        <v>43985.476585648154</v>
      </c>
      <c r="F2548" t="s">
        <v>12888</v>
      </c>
      <c r="G2548">
        <v>822924</v>
      </c>
      <c r="H2548" s="6">
        <v>45015.665729108798</v>
      </c>
      <c r="I2548" t="str">
        <f t="shared" si="156"/>
        <v>Long Term</v>
      </c>
      <c r="J2548">
        <f t="shared" si="157"/>
        <v>1</v>
      </c>
      <c r="K2548">
        <f t="shared" si="158"/>
        <v>0</v>
      </c>
      <c r="L2548">
        <f t="shared" si="159"/>
        <v>0</v>
      </c>
    </row>
    <row r="2549" spans="1:12" x14ac:dyDescent="0.25">
      <c r="A2549">
        <v>3548</v>
      </c>
      <c r="B2549" t="s">
        <v>537</v>
      </c>
      <c r="C2549">
        <v>801842</v>
      </c>
      <c r="D2549">
        <v>5.99</v>
      </c>
      <c r="E2549" s="2">
        <v>43737.819930555554</v>
      </c>
      <c r="F2549" t="s">
        <v>12886</v>
      </c>
      <c r="G2549">
        <v>3912765</v>
      </c>
      <c r="H2549" s="6">
        <v>45015.665729108798</v>
      </c>
      <c r="I2549" t="str">
        <f t="shared" si="156"/>
        <v>Long Term</v>
      </c>
      <c r="J2549">
        <f t="shared" si="157"/>
        <v>3110923</v>
      </c>
      <c r="K2549">
        <f t="shared" si="158"/>
        <v>0.1</v>
      </c>
      <c r="L2549">
        <f t="shared" si="159"/>
        <v>311092.3</v>
      </c>
    </row>
    <row r="2550" spans="1:12" x14ac:dyDescent="0.25">
      <c r="A2550">
        <v>3549</v>
      </c>
      <c r="B2550" t="s">
        <v>821</v>
      </c>
      <c r="C2550">
        <v>17867</v>
      </c>
      <c r="D2550">
        <v>8.17</v>
      </c>
      <c r="E2550" s="2">
        <v>43568.707280092603</v>
      </c>
      <c r="F2550" t="s">
        <v>12888</v>
      </c>
      <c r="G2550">
        <v>4435073</v>
      </c>
      <c r="H2550" s="6">
        <v>45015.665729108798</v>
      </c>
      <c r="I2550" t="str">
        <f t="shared" si="156"/>
        <v>Long Term</v>
      </c>
      <c r="J2550">
        <f t="shared" si="157"/>
        <v>4417206</v>
      </c>
      <c r="K2550">
        <f t="shared" si="158"/>
        <v>0.1</v>
      </c>
      <c r="L2550">
        <f t="shared" si="159"/>
        <v>441720.60000000003</v>
      </c>
    </row>
    <row r="2551" spans="1:12" x14ac:dyDescent="0.25">
      <c r="A2551">
        <v>3550</v>
      </c>
      <c r="B2551" t="s">
        <v>100</v>
      </c>
      <c r="C2551">
        <v>319655</v>
      </c>
      <c r="D2551">
        <v>5.6</v>
      </c>
      <c r="E2551" s="2">
        <v>43396.936689814807</v>
      </c>
      <c r="F2551" t="s">
        <v>12888</v>
      </c>
      <c r="G2551">
        <v>1263349</v>
      </c>
      <c r="H2551" s="6">
        <v>45015.665729108798</v>
      </c>
      <c r="I2551" t="str">
        <f t="shared" si="156"/>
        <v>Long Term</v>
      </c>
      <c r="J2551">
        <f t="shared" si="157"/>
        <v>943694</v>
      </c>
      <c r="K2551">
        <f t="shared" si="158"/>
        <v>0.1</v>
      </c>
      <c r="L2551">
        <f t="shared" si="159"/>
        <v>94369.400000000009</v>
      </c>
    </row>
    <row r="2552" spans="1:12" x14ac:dyDescent="0.25">
      <c r="A2552">
        <v>3551</v>
      </c>
      <c r="B2552" t="s">
        <v>2412</v>
      </c>
      <c r="C2552">
        <v>140232</v>
      </c>
      <c r="D2552">
        <v>5.47</v>
      </c>
      <c r="E2552" s="2">
        <v>44130.521145833343</v>
      </c>
      <c r="F2552" t="s">
        <v>12885</v>
      </c>
      <c r="G2552">
        <v>5837489</v>
      </c>
      <c r="H2552" s="6">
        <v>45015.665729108798</v>
      </c>
      <c r="I2552" t="str">
        <f t="shared" si="156"/>
        <v>Long Term</v>
      </c>
      <c r="J2552">
        <f t="shared" si="157"/>
        <v>5697257</v>
      </c>
      <c r="K2552">
        <f t="shared" si="158"/>
        <v>0.1</v>
      </c>
      <c r="L2552">
        <f t="shared" si="159"/>
        <v>569725.70000000007</v>
      </c>
    </row>
    <row r="2553" spans="1:12" x14ac:dyDescent="0.25">
      <c r="A2553">
        <v>3552</v>
      </c>
      <c r="B2553" t="s">
        <v>995</v>
      </c>
      <c r="C2553">
        <v>202489</v>
      </c>
      <c r="D2553">
        <v>5.48</v>
      </c>
      <c r="E2553" s="2">
        <v>43804.952245370368</v>
      </c>
      <c r="F2553" t="s">
        <v>12883</v>
      </c>
      <c r="G2553">
        <v>2058399</v>
      </c>
      <c r="H2553" s="6">
        <v>45015.665729108798</v>
      </c>
      <c r="I2553" t="str">
        <f t="shared" si="156"/>
        <v>Long Term</v>
      </c>
      <c r="J2553">
        <f t="shared" si="157"/>
        <v>1855910</v>
      </c>
      <c r="K2553">
        <f t="shared" si="158"/>
        <v>0.1</v>
      </c>
      <c r="L2553">
        <f t="shared" si="159"/>
        <v>185591</v>
      </c>
    </row>
    <row r="2554" spans="1:12" x14ac:dyDescent="0.25">
      <c r="A2554">
        <v>3553</v>
      </c>
      <c r="B2554" t="s">
        <v>1041</v>
      </c>
      <c r="C2554">
        <v>346400</v>
      </c>
      <c r="D2554">
        <v>8.42</v>
      </c>
      <c r="E2554" s="2">
        <v>44530.398576388892</v>
      </c>
      <c r="F2554" t="s">
        <v>12888</v>
      </c>
      <c r="G2554">
        <v>8190062</v>
      </c>
      <c r="H2554" s="6">
        <v>45015.665729108798</v>
      </c>
      <c r="I2554" t="str">
        <f t="shared" si="156"/>
        <v>Long Term</v>
      </c>
      <c r="J2554">
        <f t="shared" si="157"/>
        <v>7843662</v>
      </c>
      <c r="K2554">
        <f t="shared" si="158"/>
        <v>0.1</v>
      </c>
      <c r="L2554">
        <f t="shared" si="159"/>
        <v>784366.20000000007</v>
      </c>
    </row>
    <row r="2555" spans="1:12" x14ac:dyDescent="0.25">
      <c r="A2555">
        <v>3554</v>
      </c>
      <c r="B2555" t="s">
        <v>149</v>
      </c>
      <c r="C2555">
        <v>442467</v>
      </c>
      <c r="D2555">
        <v>7.62</v>
      </c>
      <c r="E2555" s="2">
        <v>44799.302037037043</v>
      </c>
      <c r="F2555" t="s">
        <v>12888</v>
      </c>
      <c r="G2555">
        <v>7881933</v>
      </c>
      <c r="H2555" s="6">
        <v>45015.665729108798</v>
      </c>
      <c r="I2555" t="str">
        <f t="shared" si="156"/>
        <v>Short Term</v>
      </c>
      <c r="J2555">
        <f t="shared" si="157"/>
        <v>7439466</v>
      </c>
      <c r="K2555">
        <f t="shared" si="158"/>
        <v>0.15</v>
      </c>
      <c r="L2555">
        <f t="shared" si="159"/>
        <v>1115919.8999999999</v>
      </c>
    </row>
    <row r="2556" spans="1:12" x14ac:dyDescent="0.25">
      <c r="A2556">
        <v>3555</v>
      </c>
      <c r="B2556" t="s">
        <v>623</v>
      </c>
      <c r="C2556">
        <v>677802</v>
      </c>
      <c r="D2556">
        <v>7.65</v>
      </c>
      <c r="E2556" s="2">
        <v>43886.472673611112</v>
      </c>
      <c r="F2556" t="s">
        <v>12888</v>
      </c>
      <c r="G2556">
        <v>677849</v>
      </c>
      <c r="H2556" s="6">
        <v>45015.665729108798</v>
      </c>
      <c r="I2556" t="str">
        <f t="shared" si="156"/>
        <v>Long Term</v>
      </c>
      <c r="J2556">
        <f t="shared" si="157"/>
        <v>47</v>
      </c>
      <c r="K2556">
        <f t="shared" si="158"/>
        <v>0</v>
      </c>
      <c r="L2556">
        <f t="shared" si="159"/>
        <v>0</v>
      </c>
    </row>
    <row r="2557" spans="1:12" x14ac:dyDescent="0.25">
      <c r="A2557">
        <v>3556</v>
      </c>
      <c r="B2557" t="s">
        <v>1253</v>
      </c>
      <c r="C2557">
        <v>279052</v>
      </c>
      <c r="D2557">
        <v>7.78</v>
      </c>
      <c r="E2557" s="2">
        <v>44944.548206018517</v>
      </c>
      <c r="F2557" t="s">
        <v>12885</v>
      </c>
      <c r="G2557">
        <v>5836201</v>
      </c>
      <c r="H2557" s="6">
        <v>45015.665729108798</v>
      </c>
      <c r="I2557" t="str">
        <f t="shared" si="156"/>
        <v>Short Term</v>
      </c>
      <c r="J2557">
        <f t="shared" si="157"/>
        <v>5557149</v>
      </c>
      <c r="K2557">
        <f t="shared" si="158"/>
        <v>0.15</v>
      </c>
      <c r="L2557">
        <f t="shared" si="159"/>
        <v>833572.35</v>
      </c>
    </row>
    <row r="2558" spans="1:12" x14ac:dyDescent="0.25">
      <c r="A2558">
        <v>3557</v>
      </c>
      <c r="B2558" t="s">
        <v>1227</v>
      </c>
      <c r="C2558">
        <v>652543</v>
      </c>
      <c r="D2558">
        <v>7.36</v>
      </c>
      <c r="E2558" s="2">
        <v>44339.278483796297</v>
      </c>
      <c r="F2558" t="s">
        <v>12888</v>
      </c>
      <c r="G2558">
        <v>9946970</v>
      </c>
      <c r="H2558" s="6">
        <v>45015.665729108798</v>
      </c>
      <c r="I2558" t="str">
        <f t="shared" si="156"/>
        <v>Long Term</v>
      </c>
      <c r="J2558">
        <f t="shared" si="157"/>
        <v>9294427</v>
      </c>
      <c r="K2558">
        <f t="shared" si="158"/>
        <v>0.1</v>
      </c>
      <c r="L2558">
        <f t="shared" si="159"/>
        <v>929442.70000000007</v>
      </c>
    </row>
    <row r="2559" spans="1:12" x14ac:dyDescent="0.25">
      <c r="A2559">
        <v>3558</v>
      </c>
      <c r="B2559" t="s">
        <v>169</v>
      </c>
      <c r="C2559">
        <v>260211</v>
      </c>
      <c r="D2559">
        <v>7.13</v>
      </c>
      <c r="E2559" s="2">
        <v>44635.176249999997</v>
      </c>
      <c r="F2559" t="s">
        <v>12888</v>
      </c>
      <c r="G2559">
        <v>2553807</v>
      </c>
      <c r="H2559" s="6">
        <v>45015.665729108798</v>
      </c>
      <c r="I2559" t="str">
        <f t="shared" si="156"/>
        <v>Long Term</v>
      </c>
      <c r="J2559">
        <f t="shared" si="157"/>
        <v>2293596</v>
      </c>
      <c r="K2559">
        <f t="shared" si="158"/>
        <v>0.1</v>
      </c>
      <c r="L2559">
        <f t="shared" si="159"/>
        <v>229359.6</v>
      </c>
    </row>
    <row r="2560" spans="1:12" x14ac:dyDescent="0.25">
      <c r="A2560">
        <v>3559</v>
      </c>
      <c r="B2560" t="s">
        <v>1112</v>
      </c>
      <c r="C2560">
        <v>325459</v>
      </c>
      <c r="D2560">
        <v>7.38</v>
      </c>
      <c r="E2560" s="2">
        <v>43610.357685185183</v>
      </c>
      <c r="F2560" t="s">
        <v>12886</v>
      </c>
      <c r="G2560">
        <v>7952846</v>
      </c>
      <c r="H2560" s="6">
        <v>45015.665729108798</v>
      </c>
      <c r="I2560" t="str">
        <f t="shared" si="156"/>
        <v>Long Term</v>
      </c>
      <c r="J2560">
        <f t="shared" si="157"/>
        <v>7627387</v>
      </c>
      <c r="K2560">
        <f t="shared" si="158"/>
        <v>0.1</v>
      </c>
      <c r="L2560">
        <f t="shared" si="159"/>
        <v>762738.70000000007</v>
      </c>
    </row>
    <row r="2561" spans="1:12" x14ac:dyDescent="0.25">
      <c r="A2561">
        <v>3560</v>
      </c>
      <c r="B2561" t="s">
        <v>683</v>
      </c>
      <c r="C2561">
        <v>768246</v>
      </c>
      <c r="D2561">
        <v>6.7</v>
      </c>
      <c r="E2561" s="2">
        <v>43852.668622685182</v>
      </c>
      <c r="F2561" t="s">
        <v>12884</v>
      </c>
      <c r="G2561">
        <v>3065672</v>
      </c>
      <c r="H2561" s="6">
        <v>45015.665729108798</v>
      </c>
      <c r="I2561" t="str">
        <f t="shared" si="156"/>
        <v>Long Term</v>
      </c>
      <c r="J2561">
        <f t="shared" si="157"/>
        <v>2297426</v>
      </c>
      <c r="K2561">
        <f t="shared" si="158"/>
        <v>0.1</v>
      </c>
      <c r="L2561">
        <f t="shared" si="159"/>
        <v>229742.6</v>
      </c>
    </row>
    <row r="2562" spans="1:12" x14ac:dyDescent="0.25">
      <c r="A2562">
        <v>3561</v>
      </c>
      <c r="B2562" t="s">
        <v>1123</v>
      </c>
      <c r="C2562">
        <v>66199</v>
      </c>
      <c r="D2562">
        <v>7.81</v>
      </c>
      <c r="E2562" s="2">
        <v>43669.687824074077</v>
      </c>
      <c r="F2562" t="s">
        <v>12883</v>
      </c>
      <c r="G2562">
        <v>2392309</v>
      </c>
      <c r="H2562" s="6">
        <v>45015.665729108798</v>
      </c>
      <c r="I2562" t="str">
        <f t="shared" si="156"/>
        <v>Long Term</v>
      </c>
      <c r="J2562">
        <f t="shared" si="157"/>
        <v>2326110</v>
      </c>
      <c r="K2562">
        <f t="shared" si="158"/>
        <v>0.1</v>
      </c>
      <c r="L2562">
        <f t="shared" si="159"/>
        <v>232611</v>
      </c>
    </row>
    <row r="2563" spans="1:12" x14ac:dyDescent="0.25">
      <c r="A2563">
        <v>3562</v>
      </c>
      <c r="B2563" t="s">
        <v>1329</v>
      </c>
      <c r="C2563">
        <v>313481</v>
      </c>
      <c r="D2563">
        <v>6.28</v>
      </c>
      <c r="E2563" s="2">
        <v>43504.243113425917</v>
      </c>
      <c r="F2563" t="s">
        <v>12884</v>
      </c>
      <c r="G2563">
        <v>4577187</v>
      </c>
      <c r="H2563" s="6">
        <v>45015.665729108798</v>
      </c>
      <c r="I2563" t="str">
        <f t="shared" ref="I2563:I2626" si="160">IF((H2563-E2563)&lt;=365,"Short Term","Long Term")</f>
        <v>Long Term</v>
      </c>
      <c r="J2563">
        <f t="shared" ref="J2563:J2626" si="161">G2563-C2563</f>
        <v>4263706</v>
      </c>
      <c r="K2563">
        <f t="shared" ref="K2563:K2626" si="162">IF(I2563="short Term",15%,IF(I2563="Long Term",IF(J2563&gt;100000,10%,0),0))</f>
        <v>0.1</v>
      </c>
      <c r="L2563">
        <f t="shared" ref="L2563:L2626" si="163">J2563*K2563</f>
        <v>426370.60000000003</v>
      </c>
    </row>
    <row r="2564" spans="1:12" x14ac:dyDescent="0.25">
      <c r="A2564">
        <v>3563</v>
      </c>
      <c r="B2564" t="s">
        <v>545</v>
      </c>
      <c r="C2564">
        <v>795871</v>
      </c>
      <c r="D2564">
        <v>8.3800000000000008</v>
      </c>
      <c r="E2564" s="2">
        <v>44596.413275462961</v>
      </c>
      <c r="F2564" t="s">
        <v>12886</v>
      </c>
      <c r="G2564">
        <v>8392668</v>
      </c>
      <c r="H2564" s="6">
        <v>45015.665729108798</v>
      </c>
      <c r="I2564" t="str">
        <f t="shared" si="160"/>
        <v>Long Term</v>
      </c>
      <c r="J2564">
        <f t="shared" si="161"/>
        <v>7596797</v>
      </c>
      <c r="K2564">
        <f t="shared" si="162"/>
        <v>0.1</v>
      </c>
      <c r="L2564">
        <f t="shared" si="163"/>
        <v>759679.70000000007</v>
      </c>
    </row>
    <row r="2565" spans="1:12" x14ac:dyDescent="0.25">
      <c r="A2565">
        <v>3564</v>
      </c>
      <c r="B2565" t="s">
        <v>1024</v>
      </c>
      <c r="C2565">
        <v>788866</v>
      </c>
      <c r="D2565">
        <v>6.8</v>
      </c>
      <c r="E2565" s="2">
        <v>44793.033043981479</v>
      </c>
      <c r="F2565" t="s">
        <v>12887</v>
      </c>
      <c r="G2565">
        <v>4493921</v>
      </c>
      <c r="H2565" s="6">
        <v>45015.665729108798</v>
      </c>
      <c r="I2565" t="str">
        <f t="shared" si="160"/>
        <v>Short Term</v>
      </c>
      <c r="J2565">
        <f t="shared" si="161"/>
        <v>3705055</v>
      </c>
      <c r="K2565">
        <f t="shared" si="162"/>
        <v>0.15</v>
      </c>
      <c r="L2565">
        <f t="shared" si="163"/>
        <v>555758.25</v>
      </c>
    </row>
    <row r="2566" spans="1:12" x14ac:dyDescent="0.25">
      <c r="A2566">
        <v>3565</v>
      </c>
      <c r="B2566" t="s">
        <v>1107</v>
      </c>
      <c r="C2566">
        <v>563917</v>
      </c>
      <c r="D2566">
        <v>7.21</v>
      </c>
      <c r="E2566" s="2">
        <v>43648.43246527778</v>
      </c>
      <c r="F2566" t="s">
        <v>12888</v>
      </c>
      <c r="G2566">
        <v>3793218</v>
      </c>
      <c r="H2566" s="6">
        <v>45015.665729108798</v>
      </c>
      <c r="I2566" t="str">
        <f t="shared" si="160"/>
        <v>Long Term</v>
      </c>
      <c r="J2566">
        <f t="shared" si="161"/>
        <v>3229301</v>
      </c>
      <c r="K2566">
        <f t="shared" si="162"/>
        <v>0.1</v>
      </c>
      <c r="L2566">
        <f t="shared" si="163"/>
        <v>322930.10000000003</v>
      </c>
    </row>
    <row r="2567" spans="1:12" x14ac:dyDescent="0.25">
      <c r="A2567">
        <v>3566</v>
      </c>
      <c r="B2567" t="s">
        <v>779</v>
      </c>
      <c r="C2567">
        <v>842091</v>
      </c>
      <c r="D2567">
        <v>8.52</v>
      </c>
      <c r="E2567" s="2">
        <v>44196.552199074067</v>
      </c>
      <c r="F2567" t="s">
        <v>12888</v>
      </c>
      <c r="G2567">
        <v>4854793</v>
      </c>
      <c r="H2567" s="6">
        <v>45015.665729108798</v>
      </c>
      <c r="I2567" t="str">
        <f t="shared" si="160"/>
        <v>Long Term</v>
      </c>
      <c r="J2567">
        <f t="shared" si="161"/>
        <v>4012702</v>
      </c>
      <c r="K2567">
        <f t="shared" si="162"/>
        <v>0.1</v>
      </c>
      <c r="L2567">
        <f t="shared" si="163"/>
        <v>401270.2</v>
      </c>
    </row>
    <row r="2568" spans="1:12" x14ac:dyDescent="0.25">
      <c r="A2568">
        <v>3567</v>
      </c>
      <c r="B2568" t="s">
        <v>720</v>
      </c>
      <c r="C2568">
        <v>619149</v>
      </c>
      <c r="D2568">
        <v>6.1</v>
      </c>
      <c r="E2568" s="2">
        <v>43540.299305555563</v>
      </c>
      <c r="F2568" t="s">
        <v>12888</v>
      </c>
      <c r="G2568">
        <v>6008711</v>
      </c>
      <c r="H2568" s="6">
        <v>45015.665729108798</v>
      </c>
      <c r="I2568" t="str">
        <f t="shared" si="160"/>
        <v>Long Term</v>
      </c>
      <c r="J2568">
        <f t="shared" si="161"/>
        <v>5389562</v>
      </c>
      <c r="K2568">
        <f t="shared" si="162"/>
        <v>0.1</v>
      </c>
      <c r="L2568">
        <f t="shared" si="163"/>
        <v>538956.20000000007</v>
      </c>
    </row>
    <row r="2569" spans="1:12" x14ac:dyDescent="0.25">
      <c r="A2569">
        <v>3568</v>
      </c>
      <c r="B2569" t="s">
        <v>178</v>
      </c>
      <c r="C2569">
        <v>149931</v>
      </c>
      <c r="D2569">
        <v>8.2799999999999994</v>
      </c>
      <c r="E2569" s="2">
        <v>44489.604560185187</v>
      </c>
      <c r="F2569" t="s">
        <v>12886</v>
      </c>
      <c r="G2569">
        <v>6165088</v>
      </c>
      <c r="H2569" s="6">
        <v>45015.665729108798</v>
      </c>
      <c r="I2569" t="str">
        <f t="shared" si="160"/>
        <v>Long Term</v>
      </c>
      <c r="J2569">
        <f t="shared" si="161"/>
        <v>6015157</v>
      </c>
      <c r="K2569">
        <f t="shared" si="162"/>
        <v>0.1</v>
      </c>
      <c r="L2569">
        <f t="shared" si="163"/>
        <v>601515.70000000007</v>
      </c>
    </row>
    <row r="2570" spans="1:12" x14ac:dyDescent="0.25">
      <c r="A2570">
        <v>3569</v>
      </c>
      <c r="B2570" t="s">
        <v>185</v>
      </c>
      <c r="C2570">
        <v>426192</v>
      </c>
      <c r="D2570">
        <v>5.8</v>
      </c>
      <c r="E2570" s="2">
        <v>44393.776435185187</v>
      </c>
      <c r="F2570" t="s">
        <v>12884</v>
      </c>
      <c r="G2570">
        <v>9591489</v>
      </c>
      <c r="H2570" s="6">
        <v>45015.665729108798</v>
      </c>
      <c r="I2570" t="str">
        <f t="shared" si="160"/>
        <v>Long Term</v>
      </c>
      <c r="J2570">
        <f t="shared" si="161"/>
        <v>9165297</v>
      </c>
      <c r="K2570">
        <f t="shared" si="162"/>
        <v>0.1</v>
      </c>
      <c r="L2570">
        <f t="shared" si="163"/>
        <v>916529.70000000007</v>
      </c>
    </row>
    <row r="2571" spans="1:12" x14ac:dyDescent="0.25">
      <c r="A2571">
        <v>3570</v>
      </c>
      <c r="B2571" t="s">
        <v>821</v>
      </c>
      <c r="C2571">
        <v>971159</v>
      </c>
      <c r="D2571">
        <v>8.93</v>
      </c>
      <c r="E2571" s="2">
        <v>43377.633067129631</v>
      </c>
      <c r="F2571" t="s">
        <v>12885</v>
      </c>
      <c r="G2571">
        <v>3417896</v>
      </c>
      <c r="H2571" s="6">
        <v>45015.665729108798</v>
      </c>
      <c r="I2571" t="str">
        <f t="shared" si="160"/>
        <v>Long Term</v>
      </c>
      <c r="J2571">
        <f t="shared" si="161"/>
        <v>2446737</v>
      </c>
      <c r="K2571">
        <f t="shared" si="162"/>
        <v>0.1</v>
      </c>
      <c r="L2571">
        <f t="shared" si="163"/>
        <v>244673.7</v>
      </c>
    </row>
    <row r="2572" spans="1:12" x14ac:dyDescent="0.25">
      <c r="A2572">
        <v>3571</v>
      </c>
      <c r="B2572" t="s">
        <v>1002</v>
      </c>
      <c r="C2572">
        <v>596580</v>
      </c>
      <c r="D2572">
        <v>5.19</v>
      </c>
      <c r="E2572" s="2">
        <v>44104.60355324074</v>
      </c>
      <c r="F2572" t="s">
        <v>12885</v>
      </c>
      <c r="G2572">
        <v>3692253</v>
      </c>
      <c r="H2572" s="6">
        <v>45015.665729108798</v>
      </c>
      <c r="I2572" t="str">
        <f t="shared" si="160"/>
        <v>Long Term</v>
      </c>
      <c r="J2572">
        <f t="shared" si="161"/>
        <v>3095673</v>
      </c>
      <c r="K2572">
        <f t="shared" si="162"/>
        <v>0.1</v>
      </c>
      <c r="L2572">
        <f t="shared" si="163"/>
        <v>309567.3</v>
      </c>
    </row>
    <row r="2573" spans="1:12" x14ac:dyDescent="0.25">
      <c r="A2573">
        <v>3572</v>
      </c>
      <c r="B2573" t="s">
        <v>2177</v>
      </c>
      <c r="C2573">
        <v>551217</v>
      </c>
      <c r="D2573">
        <v>6.4</v>
      </c>
      <c r="E2573" s="2">
        <v>43951.777615740742</v>
      </c>
      <c r="F2573" t="s">
        <v>12885</v>
      </c>
      <c r="G2573">
        <v>1227972</v>
      </c>
      <c r="H2573" s="6">
        <v>45015.665729108798</v>
      </c>
      <c r="I2573" t="str">
        <f t="shared" si="160"/>
        <v>Long Term</v>
      </c>
      <c r="J2573">
        <f t="shared" si="161"/>
        <v>676755</v>
      </c>
      <c r="K2573">
        <f t="shared" si="162"/>
        <v>0.1</v>
      </c>
      <c r="L2573">
        <f t="shared" si="163"/>
        <v>67675.5</v>
      </c>
    </row>
    <row r="2574" spans="1:12" x14ac:dyDescent="0.25">
      <c r="A2574">
        <v>3573</v>
      </c>
      <c r="B2574" t="s">
        <v>1213</v>
      </c>
      <c r="C2574">
        <v>896882</v>
      </c>
      <c r="D2574">
        <v>5.4</v>
      </c>
      <c r="E2574" s="2">
        <v>43760.598819444444</v>
      </c>
      <c r="F2574" t="s">
        <v>12883</v>
      </c>
      <c r="G2574">
        <v>6069403</v>
      </c>
      <c r="H2574" s="6">
        <v>45015.665729108798</v>
      </c>
      <c r="I2574" t="str">
        <f t="shared" si="160"/>
        <v>Long Term</v>
      </c>
      <c r="J2574">
        <f t="shared" si="161"/>
        <v>5172521</v>
      </c>
      <c r="K2574">
        <f t="shared" si="162"/>
        <v>0.1</v>
      </c>
      <c r="L2574">
        <f t="shared" si="163"/>
        <v>517252.10000000003</v>
      </c>
    </row>
    <row r="2575" spans="1:12" x14ac:dyDescent="0.25">
      <c r="A2575">
        <v>3574</v>
      </c>
      <c r="B2575" t="s">
        <v>732</v>
      </c>
      <c r="C2575">
        <v>654042</v>
      </c>
      <c r="D2575">
        <v>8.3000000000000007</v>
      </c>
      <c r="E2575" s="2">
        <v>43505.142326388886</v>
      </c>
      <c r="F2575" t="s">
        <v>12887</v>
      </c>
      <c r="G2575">
        <v>6036060</v>
      </c>
      <c r="H2575" s="6">
        <v>45015.665729108798</v>
      </c>
      <c r="I2575" t="str">
        <f t="shared" si="160"/>
        <v>Long Term</v>
      </c>
      <c r="J2575">
        <f t="shared" si="161"/>
        <v>5382018</v>
      </c>
      <c r="K2575">
        <f t="shared" si="162"/>
        <v>0.1</v>
      </c>
      <c r="L2575">
        <f t="shared" si="163"/>
        <v>538201.80000000005</v>
      </c>
    </row>
    <row r="2576" spans="1:12" x14ac:dyDescent="0.25">
      <c r="A2576">
        <v>3575</v>
      </c>
      <c r="B2576" t="s">
        <v>644</v>
      </c>
      <c r="C2576">
        <v>154098</v>
      </c>
      <c r="D2576">
        <v>5.0999999999999996</v>
      </c>
      <c r="E2576" s="2">
        <v>44080.208136574067</v>
      </c>
      <c r="F2576" t="s">
        <v>12883</v>
      </c>
      <c r="G2576">
        <v>3855257</v>
      </c>
      <c r="H2576" s="6">
        <v>45015.665729108798</v>
      </c>
      <c r="I2576" t="str">
        <f t="shared" si="160"/>
        <v>Long Term</v>
      </c>
      <c r="J2576">
        <f t="shared" si="161"/>
        <v>3701159</v>
      </c>
      <c r="K2576">
        <f t="shared" si="162"/>
        <v>0.1</v>
      </c>
      <c r="L2576">
        <f t="shared" si="163"/>
        <v>370115.9</v>
      </c>
    </row>
    <row r="2577" spans="1:12" x14ac:dyDescent="0.25">
      <c r="A2577">
        <v>3576</v>
      </c>
      <c r="B2577" t="s">
        <v>2153</v>
      </c>
      <c r="C2577">
        <v>748330</v>
      </c>
      <c r="D2577">
        <v>5.52</v>
      </c>
      <c r="E2577" s="2">
        <v>44658.200601851851</v>
      </c>
      <c r="F2577" t="s">
        <v>12887</v>
      </c>
      <c r="G2577">
        <v>9555666</v>
      </c>
      <c r="H2577" s="6">
        <v>45015.665729108798</v>
      </c>
      <c r="I2577" t="str">
        <f t="shared" si="160"/>
        <v>Short Term</v>
      </c>
      <c r="J2577">
        <f t="shared" si="161"/>
        <v>8807336</v>
      </c>
      <c r="K2577">
        <f t="shared" si="162"/>
        <v>0.15</v>
      </c>
      <c r="L2577">
        <f t="shared" si="163"/>
        <v>1321100.3999999999</v>
      </c>
    </row>
    <row r="2578" spans="1:12" x14ac:dyDescent="0.25">
      <c r="A2578">
        <v>3577</v>
      </c>
      <c r="B2578" t="s">
        <v>826</v>
      </c>
      <c r="C2578">
        <v>150406</v>
      </c>
      <c r="D2578">
        <v>7.7</v>
      </c>
      <c r="E2578" s="2">
        <v>44433.82885416667</v>
      </c>
      <c r="F2578" t="s">
        <v>12886</v>
      </c>
      <c r="G2578">
        <v>1697386</v>
      </c>
      <c r="H2578" s="6">
        <v>45015.665729108798</v>
      </c>
      <c r="I2578" t="str">
        <f t="shared" si="160"/>
        <v>Long Term</v>
      </c>
      <c r="J2578">
        <f t="shared" si="161"/>
        <v>1546980</v>
      </c>
      <c r="K2578">
        <f t="shared" si="162"/>
        <v>0.1</v>
      </c>
      <c r="L2578">
        <f t="shared" si="163"/>
        <v>154698</v>
      </c>
    </row>
    <row r="2579" spans="1:12" x14ac:dyDescent="0.25">
      <c r="A2579">
        <v>3578</v>
      </c>
      <c r="B2579" t="s">
        <v>1729</v>
      </c>
      <c r="C2579">
        <v>114138</v>
      </c>
      <c r="D2579">
        <v>5.5</v>
      </c>
      <c r="E2579" s="2">
        <v>43844.32917824074</v>
      </c>
      <c r="F2579" t="s">
        <v>12885</v>
      </c>
      <c r="G2579">
        <v>5044938</v>
      </c>
      <c r="H2579" s="6">
        <v>45015.665729108798</v>
      </c>
      <c r="I2579" t="str">
        <f t="shared" si="160"/>
        <v>Long Term</v>
      </c>
      <c r="J2579">
        <f t="shared" si="161"/>
        <v>4930800</v>
      </c>
      <c r="K2579">
        <f t="shared" si="162"/>
        <v>0.1</v>
      </c>
      <c r="L2579">
        <f t="shared" si="163"/>
        <v>493080</v>
      </c>
    </row>
    <row r="2580" spans="1:12" x14ac:dyDescent="0.25">
      <c r="A2580">
        <v>3579</v>
      </c>
      <c r="B2580" t="s">
        <v>824</v>
      </c>
      <c r="C2580">
        <v>395071</v>
      </c>
      <c r="D2580">
        <v>5.61</v>
      </c>
      <c r="E2580" s="2">
        <v>44300.56150462963</v>
      </c>
      <c r="F2580" t="s">
        <v>12886</v>
      </c>
      <c r="G2580">
        <v>402887</v>
      </c>
      <c r="H2580" s="6">
        <v>45015.665729108798</v>
      </c>
      <c r="I2580" t="str">
        <f t="shared" si="160"/>
        <v>Long Term</v>
      </c>
      <c r="J2580">
        <f t="shared" si="161"/>
        <v>7816</v>
      </c>
      <c r="K2580">
        <f t="shared" si="162"/>
        <v>0</v>
      </c>
      <c r="L2580">
        <f t="shared" si="163"/>
        <v>0</v>
      </c>
    </row>
    <row r="2581" spans="1:12" x14ac:dyDescent="0.25">
      <c r="A2581">
        <v>3580</v>
      </c>
      <c r="B2581" t="s">
        <v>653</v>
      </c>
      <c r="C2581">
        <v>983502</v>
      </c>
      <c r="D2581">
        <v>8.66</v>
      </c>
      <c r="E2581" s="2">
        <v>44911.711805555547</v>
      </c>
      <c r="F2581" t="s">
        <v>12887</v>
      </c>
      <c r="G2581">
        <v>2548461</v>
      </c>
      <c r="H2581" s="6">
        <v>45015.665729108798</v>
      </c>
      <c r="I2581" t="str">
        <f t="shared" si="160"/>
        <v>Short Term</v>
      </c>
      <c r="J2581">
        <f t="shared" si="161"/>
        <v>1564959</v>
      </c>
      <c r="K2581">
        <f t="shared" si="162"/>
        <v>0.15</v>
      </c>
      <c r="L2581">
        <f t="shared" si="163"/>
        <v>234743.85</v>
      </c>
    </row>
    <row r="2582" spans="1:12" x14ac:dyDescent="0.25">
      <c r="A2582">
        <v>3581</v>
      </c>
      <c r="B2582" t="s">
        <v>678</v>
      </c>
      <c r="C2582">
        <v>486116</v>
      </c>
      <c r="D2582">
        <v>5.63</v>
      </c>
      <c r="E2582" s="2">
        <v>43757.662569444437</v>
      </c>
      <c r="F2582" t="s">
        <v>12884</v>
      </c>
      <c r="G2582">
        <v>3370891</v>
      </c>
      <c r="H2582" s="6">
        <v>45015.665729108798</v>
      </c>
      <c r="I2582" t="str">
        <f t="shared" si="160"/>
        <v>Long Term</v>
      </c>
      <c r="J2582">
        <f t="shared" si="161"/>
        <v>2884775</v>
      </c>
      <c r="K2582">
        <f t="shared" si="162"/>
        <v>0.1</v>
      </c>
      <c r="L2582">
        <f t="shared" si="163"/>
        <v>288477.5</v>
      </c>
    </row>
    <row r="2583" spans="1:12" x14ac:dyDescent="0.25">
      <c r="A2583">
        <v>3582</v>
      </c>
      <c r="B2583" t="s">
        <v>1260</v>
      </c>
      <c r="C2583">
        <v>965153</v>
      </c>
      <c r="D2583">
        <v>7.21</v>
      </c>
      <c r="E2583" s="2">
        <v>43749.380729166667</v>
      </c>
      <c r="F2583" t="s">
        <v>12884</v>
      </c>
      <c r="G2583">
        <v>6897939</v>
      </c>
      <c r="H2583" s="6">
        <v>45015.665729108798</v>
      </c>
      <c r="I2583" t="str">
        <f t="shared" si="160"/>
        <v>Long Term</v>
      </c>
      <c r="J2583">
        <f t="shared" si="161"/>
        <v>5932786</v>
      </c>
      <c r="K2583">
        <f t="shared" si="162"/>
        <v>0.1</v>
      </c>
      <c r="L2583">
        <f t="shared" si="163"/>
        <v>593278.6</v>
      </c>
    </row>
    <row r="2584" spans="1:12" x14ac:dyDescent="0.25">
      <c r="A2584">
        <v>3583</v>
      </c>
      <c r="B2584" t="s">
        <v>563</v>
      </c>
      <c r="C2584">
        <v>418347</v>
      </c>
      <c r="D2584">
        <v>6.22</v>
      </c>
      <c r="E2584" s="2">
        <v>44133.44835648148</v>
      </c>
      <c r="F2584" t="s">
        <v>12885</v>
      </c>
      <c r="G2584">
        <v>4884865</v>
      </c>
      <c r="H2584" s="6">
        <v>45015.665729108798</v>
      </c>
      <c r="I2584" t="str">
        <f t="shared" si="160"/>
        <v>Long Term</v>
      </c>
      <c r="J2584">
        <f t="shared" si="161"/>
        <v>4466518</v>
      </c>
      <c r="K2584">
        <f t="shared" si="162"/>
        <v>0.1</v>
      </c>
      <c r="L2584">
        <f t="shared" si="163"/>
        <v>446651.80000000005</v>
      </c>
    </row>
    <row r="2585" spans="1:12" x14ac:dyDescent="0.25">
      <c r="A2585">
        <v>3584</v>
      </c>
      <c r="B2585" t="s">
        <v>1294</v>
      </c>
      <c r="C2585">
        <v>499838</v>
      </c>
      <c r="D2585">
        <v>7.47</v>
      </c>
      <c r="E2585" s="2">
        <v>44932.129467592589</v>
      </c>
      <c r="F2585" t="s">
        <v>12888</v>
      </c>
      <c r="G2585">
        <v>7993347</v>
      </c>
      <c r="H2585" s="6">
        <v>45015.665729108798</v>
      </c>
      <c r="I2585" t="str">
        <f t="shared" si="160"/>
        <v>Short Term</v>
      </c>
      <c r="J2585">
        <f t="shared" si="161"/>
        <v>7493509</v>
      </c>
      <c r="K2585">
        <f t="shared" si="162"/>
        <v>0.15</v>
      </c>
      <c r="L2585">
        <f t="shared" si="163"/>
        <v>1124026.3499999999</v>
      </c>
    </row>
    <row r="2586" spans="1:12" x14ac:dyDescent="0.25">
      <c r="A2586">
        <v>3585</v>
      </c>
      <c r="B2586" t="s">
        <v>239</v>
      </c>
      <c r="C2586">
        <v>647351</v>
      </c>
      <c r="D2586">
        <v>5.25</v>
      </c>
      <c r="E2586" s="2">
        <v>44338.936030092591</v>
      </c>
      <c r="F2586" t="s">
        <v>12886</v>
      </c>
      <c r="G2586">
        <v>2140889</v>
      </c>
      <c r="H2586" s="6">
        <v>45015.665729108798</v>
      </c>
      <c r="I2586" t="str">
        <f t="shared" si="160"/>
        <v>Long Term</v>
      </c>
      <c r="J2586">
        <f t="shared" si="161"/>
        <v>1493538</v>
      </c>
      <c r="K2586">
        <f t="shared" si="162"/>
        <v>0.1</v>
      </c>
      <c r="L2586">
        <f t="shared" si="163"/>
        <v>149353.80000000002</v>
      </c>
    </row>
    <row r="2587" spans="1:12" x14ac:dyDescent="0.25">
      <c r="A2587">
        <v>3586</v>
      </c>
      <c r="B2587" t="s">
        <v>862</v>
      </c>
      <c r="C2587">
        <v>634194</v>
      </c>
      <c r="D2587">
        <v>8.11</v>
      </c>
      <c r="E2587" s="2">
        <v>43989.968206018522</v>
      </c>
      <c r="F2587" t="s">
        <v>12884</v>
      </c>
      <c r="G2587">
        <v>5569033</v>
      </c>
      <c r="H2587" s="6">
        <v>45015.665729108798</v>
      </c>
      <c r="I2587" t="str">
        <f t="shared" si="160"/>
        <v>Long Term</v>
      </c>
      <c r="J2587">
        <f t="shared" si="161"/>
        <v>4934839</v>
      </c>
      <c r="K2587">
        <f t="shared" si="162"/>
        <v>0.1</v>
      </c>
      <c r="L2587">
        <f t="shared" si="163"/>
        <v>493483.9</v>
      </c>
    </row>
    <row r="2588" spans="1:12" x14ac:dyDescent="0.25">
      <c r="A2588">
        <v>3587</v>
      </c>
      <c r="B2588" t="s">
        <v>673</v>
      </c>
      <c r="C2588">
        <v>708180</v>
      </c>
      <c r="D2588">
        <v>6.11</v>
      </c>
      <c r="E2588" s="2">
        <v>43448.777129629627</v>
      </c>
      <c r="F2588" t="s">
        <v>12887</v>
      </c>
      <c r="G2588">
        <v>1917467</v>
      </c>
      <c r="H2588" s="6">
        <v>45015.665729108798</v>
      </c>
      <c r="I2588" t="str">
        <f t="shared" si="160"/>
        <v>Long Term</v>
      </c>
      <c r="J2588">
        <f t="shared" si="161"/>
        <v>1209287</v>
      </c>
      <c r="K2588">
        <f t="shared" si="162"/>
        <v>0.1</v>
      </c>
      <c r="L2588">
        <f t="shared" si="163"/>
        <v>120928.70000000001</v>
      </c>
    </row>
    <row r="2589" spans="1:12" x14ac:dyDescent="0.25">
      <c r="A2589">
        <v>3588</v>
      </c>
      <c r="B2589" t="s">
        <v>202</v>
      </c>
      <c r="C2589">
        <v>740840</v>
      </c>
      <c r="D2589">
        <v>7.68</v>
      </c>
      <c r="E2589" s="2">
        <v>43407.868784722217</v>
      </c>
      <c r="F2589" t="s">
        <v>12888</v>
      </c>
      <c r="G2589">
        <v>3836266</v>
      </c>
      <c r="H2589" s="6">
        <v>45015.665729108798</v>
      </c>
      <c r="I2589" t="str">
        <f t="shared" si="160"/>
        <v>Long Term</v>
      </c>
      <c r="J2589">
        <f t="shared" si="161"/>
        <v>3095426</v>
      </c>
      <c r="K2589">
        <f t="shared" si="162"/>
        <v>0.1</v>
      </c>
      <c r="L2589">
        <f t="shared" si="163"/>
        <v>309542.60000000003</v>
      </c>
    </row>
    <row r="2590" spans="1:12" x14ac:dyDescent="0.25">
      <c r="A2590">
        <v>3589</v>
      </c>
      <c r="B2590" t="s">
        <v>900</v>
      </c>
      <c r="C2590">
        <v>722786</v>
      </c>
      <c r="D2590">
        <v>6.55</v>
      </c>
      <c r="E2590" s="2">
        <v>44803.193101851852</v>
      </c>
      <c r="F2590" t="s">
        <v>12885</v>
      </c>
      <c r="G2590">
        <v>1736444</v>
      </c>
      <c r="H2590" s="6">
        <v>45015.665729108798</v>
      </c>
      <c r="I2590" t="str">
        <f t="shared" si="160"/>
        <v>Short Term</v>
      </c>
      <c r="J2590">
        <f t="shared" si="161"/>
        <v>1013658</v>
      </c>
      <c r="K2590">
        <f t="shared" si="162"/>
        <v>0.15</v>
      </c>
      <c r="L2590">
        <f t="shared" si="163"/>
        <v>152048.69999999998</v>
      </c>
    </row>
    <row r="2591" spans="1:12" x14ac:dyDescent="0.25">
      <c r="A2591">
        <v>3590</v>
      </c>
      <c r="B2591" t="s">
        <v>1609</v>
      </c>
      <c r="C2591">
        <v>22632</v>
      </c>
      <c r="D2591">
        <v>5.93</v>
      </c>
      <c r="E2591" s="2">
        <v>43473.4065162037</v>
      </c>
      <c r="F2591" t="s">
        <v>12888</v>
      </c>
      <c r="G2591">
        <v>2236211</v>
      </c>
      <c r="H2591" s="6">
        <v>45015.665729108798</v>
      </c>
      <c r="I2591" t="str">
        <f t="shared" si="160"/>
        <v>Long Term</v>
      </c>
      <c r="J2591">
        <f t="shared" si="161"/>
        <v>2213579</v>
      </c>
      <c r="K2591">
        <f t="shared" si="162"/>
        <v>0.1</v>
      </c>
      <c r="L2591">
        <f t="shared" si="163"/>
        <v>221357.90000000002</v>
      </c>
    </row>
    <row r="2592" spans="1:12" x14ac:dyDescent="0.25">
      <c r="A2592">
        <v>3591</v>
      </c>
      <c r="B2592" t="s">
        <v>591</v>
      </c>
      <c r="C2592">
        <v>787713</v>
      </c>
      <c r="D2592">
        <v>7.95</v>
      </c>
      <c r="E2592" s="2">
        <v>43469.171006944453</v>
      </c>
      <c r="F2592" t="s">
        <v>12884</v>
      </c>
      <c r="G2592">
        <v>787720</v>
      </c>
      <c r="H2592" s="6">
        <v>45015.665729108798</v>
      </c>
      <c r="I2592" t="str">
        <f t="shared" si="160"/>
        <v>Long Term</v>
      </c>
      <c r="J2592">
        <f t="shared" si="161"/>
        <v>7</v>
      </c>
      <c r="K2592">
        <f t="shared" si="162"/>
        <v>0</v>
      </c>
      <c r="L2592">
        <f t="shared" si="163"/>
        <v>0</v>
      </c>
    </row>
    <row r="2593" spans="1:12" x14ac:dyDescent="0.25">
      <c r="A2593">
        <v>3592</v>
      </c>
      <c r="B2593" t="s">
        <v>2270</v>
      </c>
      <c r="C2593">
        <v>225803</v>
      </c>
      <c r="D2593">
        <v>7.2</v>
      </c>
      <c r="E2593" s="2">
        <v>44913.811863425923</v>
      </c>
      <c r="F2593" t="s">
        <v>12888</v>
      </c>
      <c r="G2593">
        <v>3581172</v>
      </c>
      <c r="H2593" s="6">
        <v>45015.665729108798</v>
      </c>
      <c r="I2593" t="str">
        <f t="shared" si="160"/>
        <v>Short Term</v>
      </c>
      <c r="J2593">
        <f t="shared" si="161"/>
        <v>3355369</v>
      </c>
      <c r="K2593">
        <f t="shared" si="162"/>
        <v>0.15</v>
      </c>
      <c r="L2593">
        <f t="shared" si="163"/>
        <v>503305.35</v>
      </c>
    </row>
    <row r="2594" spans="1:12" x14ac:dyDescent="0.25">
      <c r="A2594">
        <v>3593</v>
      </c>
      <c r="B2594" t="s">
        <v>2367</v>
      </c>
      <c r="C2594">
        <v>678465</v>
      </c>
      <c r="D2594">
        <v>5.6</v>
      </c>
      <c r="E2594" s="2">
        <v>43740.481620370367</v>
      </c>
      <c r="F2594" t="s">
        <v>12884</v>
      </c>
      <c r="G2594">
        <v>2092426</v>
      </c>
      <c r="H2594" s="6">
        <v>45015.665729108798</v>
      </c>
      <c r="I2594" t="str">
        <f t="shared" si="160"/>
        <v>Long Term</v>
      </c>
      <c r="J2594">
        <f t="shared" si="161"/>
        <v>1413961</v>
      </c>
      <c r="K2594">
        <f t="shared" si="162"/>
        <v>0.1</v>
      </c>
      <c r="L2594">
        <f t="shared" si="163"/>
        <v>141396.1</v>
      </c>
    </row>
    <row r="2595" spans="1:12" x14ac:dyDescent="0.25">
      <c r="A2595">
        <v>3594</v>
      </c>
      <c r="B2595" t="s">
        <v>1272</v>
      </c>
      <c r="C2595">
        <v>207706</v>
      </c>
      <c r="D2595">
        <v>8.58</v>
      </c>
      <c r="E2595" s="2">
        <v>43388.228634259263</v>
      </c>
      <c r="F2595" t="s">
        <v>12888</v>
      </c>
      <c r="G2595">
        <v>1465986</v>
      </c>
      <c r="H2595" s="6">
        <v>45015.665729108798</v>
      </c>
      <c r="I2595" t="str">
        <f t="shared" si="160"/>
        <v>Long Term</v>
      </c>
      <c r="J2595">
        <f t="shared" si="161"/>
        <v>1258280</v>
      </c>
      <c r="K2595">
        <f t="shared" si="162"/>
        <v>0.1</v>
      </c>
      <c r="L2595">
        <f t="shared" si="163"/>
        <v>125828</v>
      </c>
    </row>
    <row r="2596" spans="1:12" x14ac:dyDescent="0.25">
      <c r="A2596">
        <v>3595</v>
      </c>
      <c r="B2596" t="s">
        <v>1206</v>
      </c>
      <c r="C2596">
        <v>728308</v>
      </c>
      <c r="D2596">
        <v>5.2</v>
      </c>
      <c r="E2596" s="2">
        <v>43669.921099537038</v>
      </c>
      <c r="F2596" t="s">
        <v>12885</v>
      </c>
      <c r="G2596">
        <v>9524851</v>
      </c>
      <c r="H2596" s="6">
        <v>45015.665729108798</v>
      </c>
      <c r="I2596" t="str">
        <f t="shared" si="160"/>
        <v>Long Term</v>
      </c>
      <c r="J2596">
        <f t="shared" si="161"/>
        <v>8796543</v>
      </c>
      <c r="K2596">
        <f t="shared" si="162"/>
        <v>0.1</v>
      </c>
      <c r="L2596">
        <f t="shared" si="163"/>
        <v>879654.3</v>
      </c>
    </row>
    <row r="2597" spans="1:12" x14ac:dyDescent="0.25">
      <c r="A2597">
        <v>3596</v>
      </c>
      <c r="B2597" t="s">
        <v>73</v>
      </c>
      <c r="C2597">
        <v>910687</v>
      </c>
      <c r="D2597">
        <v>7.84</v>
      </c>
      <c r="E2597" s="2">
        <v>45010.770104166673</v>
      </c>
      <c r="F2597" t="s">
        <v>12887</v>
      </c>
      <c r="G2597">
        <v>2029952</v>
      </c>
      <c r="H2597" s="6">
        <v>45015.665729108798</v>
      </c>
      <c r="I2597" t="str">
        <f t="shared" si="160"/>
        <v>Short Term</v>
      </c>
      <c r="J2597">
        <f t="shared" si="161"/>
        <v>1119265</v>
      </c>
      <c r="K2597">
        <f t="shared" si="162"/>
        <v>0.15</v>
      </c>
      <c r="L2597">
        <f t="shared" si="163"/>
        <v>167889.75</v>
      </c>
    </row>
    <row r="2598" spans="1:12" x14ac:dyDescent="0.25">
      <c r="A2598">
        <v>3597</v>
      </c>
      <c r="B2598" t="s">
        <v>72</v>
      </c>
      <c r="C2598">
        <v>55829</v>
      </c>
      <c r="D2598">
        <v>7.77</v>
      </c>
      <c r="E2598" s="2">
        <v>43787.346493055556</v>
      </c>
      <c r="F2598" t="s">
        <v>12888</v>
      </c>
      <c r="G2598">
        <v>2373123</v>
      </c>
      <c r="H2598" s="6">
        <v>45015.665729108798</v>
      </c>
      <c r="I2598" t="str">
        <f t="shared" si="160"/>
        <v>Long Term</v>
      </c>
      <c r="J2598">
        <f t="shared" si="161"/>
        <v>2317294</v>
      </c>
      <c r="K2598">
        <f t="shared" si="162"/>
        <v>0.1</v>
      </c>
      <c r="L2598">
        <f t="shared" si="163"/>
        <v>231729.40000000002</v>
      </c>
    </row>
    <row r="2599" spans="1:12" x14ac:dyDescent="0.25">
      <c r="A2599">
        <v>3598</v>
      </c>
      <c r="B2599" t="s">
        <v>2037</v>
      </c>
      <c r="C2599">
        <v>80602</v>
      </c>
      <c r="D2599">
        <v>6.53</v>
      </c>
      <c r="E2599" s="2">
        <v>44611.042303240742</v>
      </c>
      <c r="F2599" t="s">
        <v>12888</v>
      </c>
      <c r="G2599">
        <v>1492877</v>
      </c>
      <c r="H2599" s="6">
        <v>45015.665729108798</v>
      </c>
      <c r="I2599" t="str">
        <f t="shared" si="160"/>
        <v>Long Term</v>
      </c>
      <c r="J2599">
        <f t="shared" si="161"/>
        <v>1412275</v>
      </c>
      <c r="K2599">
        <f t="shared" si="162"/>
        <v>0.1</v>
      </c>
      <c r="L2599">
        <f t="shared" si="163"/>
        <v>141227.5</v>
      </c>
    </row>
    <row r="2600" spans="1:12" x14ac:dyDescent="0.25">
      <c r="A2600">
        <v>3599</v>
      </c>
      <c r="B2600" t="s">
        <v>1301</v>
      </c>
      <c r="C2600">
        <v>144086</v>
      </c>
      <c r="D2600">
        <v>8.25</v>
      </c>
      <c r="E2600" s="2">
        <v>44682.804479166669</v>
      </c>
      <c r="F2600" t="s">
        <v>12887</v>
      </c>
      <c r="G2600">
        <v>5323567</v>
      </c>
      <c r="H2600" s="6">
        <v>45015.665729108798</v>
      </c>
      <c r="I2600" t="str">
        <f t="shared" si="160"/>
        <v>Short Term</v>
      </c>
      <c r="J2600">
        <f t="shared" si="161"/>
        <v>5179481</v>
      </c>
      <c r="K2600">
        <f t="shared" si="162"/>
        <v>0.15</v>
      </c>
      <c r="L2600">
        <f t="shared" si="163"/>
        <v>776922.15</v>
      </c>
    </row>
    <row r="2601" spans="1:12" x14ac:dyDescent="0.25">
      <c r="A2601">
        <v>3600</v>
      </c>
      <c r="B2601" t="s">
        <v>1385</v>
      </c>
      <c r="C2601">
        <v>621722</v>
      </c>
      <c r="D2601">
        <v>8.93</v>
      </c>
      <c r="E2601" s="2">
        <v>43431.784097222233</v>
      </c>
      <c r="F2601" t="s">
        <v>12886</v>
      </c>
      <c r="G2601">
        <v>7113771</v>
      </c>
      <c r="H2601" s="6">
        <v>45015.665729108798</v>
      </c>
      <c r="I2601" t="str">
        <f t="shared" si="160"/>
        <v>Long Term</v>
      </c>
      <c r="J2601">
        <f t="shared" si="161"/>
        <v>6492049</v>
      </c>
      <c r="K2601">
        <f t="shared" si="162"/>
        <v>0.1</v>
      </c>
      <c r="L2601">
        <f t="shared" si="163"/>
        <v>649204.9</v>
      </c>
    </row>
    <row r="2602" spans="1:12" x14ac:dyDescent="0.25">
      <c r="A2602">
        <v>3601</v>
      </c>
      <c r="B2602" t="s">
        <v>892</v>
      </c>
      <c r="C2602">
        <v>919708</v>
      </c>
      <c r="D2602">
        <v>8.58</v>
      </c>
      <c r="E2602" s="2">
        <v>43669.375752314823</v>
      </c>
      <c r="F2602" t="s">
        <v>12888</v>
      </c>
      <c r="G2602">
        <v>8601226</v>
      </c>
      <c r="H2602" s="6">
        <v>45015.665729108798</v>
      </c>
      <c r="I2602" t="str">
        <f t="shared" si="160"/>
        <v>Long Term</v>
      </c>
      <c r="J2602">
        <f t="shared" si="161"/>
        <v>7681518</v>
      </c>
      <c r="K2602">
        <f t="shared" si="162"/>
        <v>0.1</v>
      </c>
      <c r="L2602">
        <f t="shared" si="163"/>
        <v>768151.8</v>
      </c>
    </row>
    <row r="2603" spans="1:12" x14ac:dyDescent="0.25">
      <c r="A2603">
        <v>3602</v>
      </c>
      <c r="B2603" t="s">
        <v>1296</v>
      </c>
      <c r="C2603">
        <v>388545</v>
      </c>
      <c r="D2603">
        <v>7.96</v>
      </c>
      <c r="E2603" s="2">
        <v>44290.324780092589</v>
      </c>
      <c r="F2603" t="s">
        <v>12886</v>
      </c>
      <c r="G2603">
        <v>8352619</v>
      </c>
      <c r="H2603" s="6">
        <v>45015.665729108798</v>
      </c>
      <c r="I2603" t="str">
        <f t="shared" si="160"/>
        <v>Long Term</v>
      </c>
      <c r="J2603">
        <f t="shared" si="161"/>
        <v>7964074</v>
      </c>
      <c r="K2603">
        <f t="shared" si="162"/>
        <v>0.1</v>
      </c>
      <c r="L2603">
        <f t="shared" si="163"/>
        <v>796407.4</v>
      </c>
    </row>
    <row r="2604" spans="1:12" x14ac:dyDescent="0.25">
      <c r="A2604">
        <v>3603</v>
      </c>
      <c r="B2604" t="s">
        <v>69</v>
      </c>
      <c r="C2604">
        <v>703016</v>
      </c>
      <c r="D2604">
        <v>6.67</v>
      </c>
      <c r="E2604" s="2">
        <v>43582.464791666673</v>
      </c>
      <c r="F2604" t="s">
        <v>12887</v>
      </c>
      <c r="G2604">
        <v>2286531</v>
      </c>
      <c r="H2604" s="6">
        <v>45015.665729108798</v>
      </c>
      <c r="I2604" t="str">
        <f t="shared" si="160"/>
        <v>Long Term</v>
      </c>
      <c r="J2604">
        <f t="shared" si="161"/>
        <v>1583515</v>
      </c>
      <c r="K2604">
        <f t="shared" si="162"/>
        <v>0.1</v>
      </c>
      <c r="L2604">
        <f t="shared" si="163"/>
        <v>158351.5</v>
      </c>
    </row>
    <row r="2605" spans="1:12" x14ac:dyDescent="0.25">
      <c r="A2605">
        <v>3604</v>
      </c>
      <c r="B2605" t="s">
        <v>231</v>
      </c>
      <c r="C2605">
        <v>663283</v>
      </c>
      <c r="D2605">
        <v>7.7</v>
      </c>
      <c r="E2605" s="2">
        <v>43479.823518518519</v>
      </c>
      <c r="F2605" t="s">
        <v>12887</v>
      </c>
      <c r="G2605">
        <v>5002367</v>
      </c>
      <c r="H2605" s="6">
        <v>45015.665729108798</v>
      </c>
      <c r="I2605" t="str">
        <f t="shared" si="160"/>
        <v>Long Term</v>
      </c>
      <c r="J2605">
        <f t="shared" si="161"/>
        <v>4339084</v>
      </c>
      <c r="K2605">
        <f t="shared" si="162"/>
        <v>0.1</v>
      </c>
      <c r="L2605">
        <f t="shared" si="163"/>
        <v>433908.4</v>
      </c>
    </row>
    <row r="2606" spans="1:12" x14ac:dyDescent="0.25">
      <c r="A2606">
        <v>3605</v>
      </c>
      <c r="B2606" t="s">
        <v>2723</v>
      </c>
      <c r="C2606">
        <v>791124</v>
      </c>
      <c r="D2606">
        <v>8.93</v>
      </c>
      <c r="E2606" s="2">
        <v>44767.633634259262</v>
      </c>
      <c r="F2606" t="s">
        <v>12883</v>
      </c>
      <c r="G2606">
        <v>8885261</v>
      </c>
      <c r="H2606" s="6">
        <v>45015.665729108798</v>
      </c>
      <c r="I2606" t="str">
        <f t="shared" si="160"/>
        <v>Short Term</v>
      </c>
      <c r="J2606">
        <f t="shared" si="161"/>
        <v>8094137</v>
      </c>
      <c r="K2606">
        <f t="shared" si="162"/>
        <v>0.15</v>
      </c>
      <c r="L2606">
        <f t="shared" si="163"/>
        <v>1214120.55</v>
      </c>
    </row>
    <row r="2607" spans="1:12" x14ac:dyDescent="0.25">
      <c r="A2607">
        <v>3606</v>
      </c>
      <c r="B2607" t="s">
        <v>2744</v>
      </c>
      <c r="C2607">
        <v>473108</v>
      </c>
      <c r="D2607">
        <v>6.85</v>
      </c>
      <c r="E2607" s="2">
        <v>44530.017442129632</v>
      </c>
      <c r="F2607" t="s">
        <v>12884</v>
      </c>
      <c r="G2607">
        <v>473154</v>
      </c>
      <c r="H2607" s="6">
        <v>45015.665729108798</v>
      </c>
      <c r="I2607" t="str">
        <f t="shared" si="160"/>
        <v>Long Term</v>
      </c>
      <c r="J2607">
        <f t="shared" si="161"/>
        <v>46</v>
      </c>
      <c r="K2607">
        <f t="shared" si="162"/>
        <v>0</v>
      </c>
      <c r="L2607">
        <f t="shared" si="163"/>
        <v>0</v>
      </c>
    </row>
    <row r="2608" spans="1:12" x14ac:dyDescent="0.25">
      <c r="A2608">
        <v>3607</v>
      </c>
      <c r="B2608" t="s">
        <v>476</v>
      </c>
      <c r="C2608">
        <v>644571</v>
      </c>
      <c r="D2608">
        <v>7.86</v>
      </c>
      <c r="E2608" s="2">
        <v>44213.369710648149</v>
      </c>
      <c r="F2608" t="s">
        <v>12883</v>
      </c>
      <c r="G2608">
        <v>644613</v>
      </c>
      <c r="H2608" s="6">
        <v>45015.665729108798</v>
      </c>
      <c r="I2608" t="str">
        <f t="shared" si="160"/>
        <v>Long Term</v>
      </c>
      <c r="J2608">
        <f t="shared" si="161"/>
        <v>42</v>
      </c>
      <c r="K2608">
        <f t="shared" si="162"/>
        <v>0</v>
      </c>
      <c r="L2608">
        <f t="shared" si="163"/>
        <v>0</v>
      </c>
    </row>
    <row r="2609" spans="1:12" x14ac:dyDescent="0.25">
      <c r="A2609">
        <v>3608</v>
      </c>
      <c r="B2609" t="s">
        <v>514</v>
      </c>
      <c r="C2609">
        <v>490349</v>
      </c>
      <c r="D2609">
        <v>8.74</v>
      </c>
      <c r="E2609" s="2">
        <v>43748.913599537038</v>
      </c>
      <c r="F2609" t="s">
        <v>12883</v>
      </c>
      <c r="G2609">
        <v>6283790</v>
      </c>
      <c r="H2609" s="6">
        <v>45015.665729108798</v>
      </c>
      <c r="I2609" t="str">
        <f t="shared" si="160"/>
        <v>Long Term</v>
      </c>
      <c r="J2609">
        <f t="shared" si="161"/>
        <v>5793441</v>
      </c>
      <c r="K2609">
        <f t="shared" si="162"/>
        <v>0.1</v>
      </c>
      <c r="L2609">
        <f t="shared" si="163"/>
        <v>579344.1</v>
      </c>
    </row>
    <row r="2610" spans="1:12" x14ac:dyDescent="0.25">
      <c r="A2610">
        <v>3609</v>
      </c>
      <c r="B2610" t="s">
        <v>296</v>
      </c>
      <c r="C2610">
        <v>606338</v>
      </c>
      <c r="D2610">
        <v>7.58</v>
      </c>
      <c r="E2610" s="2">
        <v>44752.099085648151</v>
      </c>
      <c r="F2610" t="s">
        <v>12887</v>
      </c>
      <c r="G2610">
        <v>7751034</v>
      </c>
      <c r="H2610" s="6">
        <v>45015.665729108798</v>
      </c>
      <c r="I2610" t="str">
        <f t="shared" si="160"/>
        <v>Short Term</v>
      </c>
      <c r="J2610">
        <f t="shared" si="161"/>
        <v>7144696</v>
      </c>
      <c r="K2610">
        <f t="shared" si="162"/>
        <v>0.15</v>
      </c>
      <c r="L2610">
        <f t="shared" si="163"/>
        <v>1071704.3999999999</v>
      </c>
    </row>
    <row r="2611" spans="1:12" x14ac:dyDescent="0.25">
      <c r="A2611">
        <v>3610</v>
      </c>
      <c r="B2611" t="s">
        <v>221</v>
      </c>
      <c r="C2611">
        <v>210915</v>
      </c>
      <c r="D2611">
        <v>8.41</v>
      </c>
      <c r="E2611" s="2">
        <v>44023.592800925922</v>
      </c>
      <c r="F2611" t="s">
        <v>12886</v>
      </c>
      <c r="G2611">
        <v>484723</v>
      </c>
      <c r="H2611" s="6">
        <v>45015.665729108798</v>
      </c>
      <c r="I2611" t="str">
        <f t="shared" si="160"/>
        <v>Long Term</v>
      </c>
      <c r="J2611">
        <f t="shared" si="161"/>
        <v>273808</v>
      </c>
      <c r="K2611">
        <f t="shared" si="162"/>
        <v>0.1</v>
      </c>
      <c r="L2611">
        <f t="shared" si="163"/>
        <v>27380.800000000003</v>
      </c>
    </row>
    <row r="2612" spans="1:12" x14ac:dyDescent="0.25">
      <c r="A2612">
        <v>3611</v>
      </c>
      <c r="B2612" t="s">
        <v>321</v>
      </c>
      <c r="C2612">
        <v>809504</v>
      </c>
      <c r="D2612">
        <v>6.59</v>
      </c>
      <c r="E2612" s="2">
        <v>44654.45511574074</v>
      </c>
      <c r="F2612" t="s">
        <v>12883</v>
      </c>
      <c r="G2612">
        <v>1081112</v>
      </c>
      <c r="H2612" s="6">
        <v>45015.665729108798</v>
      </c>
      <c r="I2612" t="str">
        <f t="shared" si="160"/>
        <v>Short Term</v>
      </c>
      <c r="J2612">
        <f t="shared" si="161"/>
        <v>271608</v>
      </c>
      <c r="K2612">
        <f t="shared" si="162"/>
        <v>0.15</v>
      </c>
      <c r="L2612">
        <f t="shared" si="163"/>
        <v>40741.199999999997</v>
      </c>
    </row>
    <row r="2613" spans="1:12" x14ac:dyDescent="0.25">
      <c r="A2613">
        <v>3612</v>
      </c>
      <c r="B2613" t="s">
        <v>1175</v>
      </c>
      <c r="C2613">
        <v>727037</v>
      </c>
      <c r="D2613">
        <v>7.26</v>
      </c>
      <c r="E2613" s="2">
        <v>44815.504652777781</v>
      </c>
      <c r="F2613" t="s">
        <v>12885</v>
      </c>
      <c r="G2613">
        <v>949617</v>
      </c>
      <c r="H2613" s="6">
        <v>45015.665729108798</v>
      </c>
      <c r="I2613" t="str">
        <f t="shared" si="160"/>
        <v>Short Term</v>
      </c>
      <c r="J2613">
        <f t="shared" si="161"/>
        <v>222580</v>
      </c>
      <c r="K2613">
        <f t="shared" si="162"/>
        <v>0.15</v>
      </c>
      <c r="L2613">
        <f t="shared" si="163"/>
        <v>33387</v>
      </c>
    </row>
    <row r="2614" spans="1:12" x14ac:dyDescent="0.25">
      <c r="A2614">
        <v>3613</v>
      </c>
      <c r="B2614" t="s">
        <v>1204</v>
      </c>
      <c r="C2614">
        <v>93330</v>
      </c>
      <c r="D2614">
        <v>5.12</v>
      </c>
      <c r="E2614" s="2">
        <v>44842.417488425926</v>
      </c>
      <c r="F2614" t="s">
        <v>12884</v>
      </c>
      <c r="G2614">
        <v>8328056</v>
      </c>
      <c r="H2614" s="6">
        <v>45015.665729108798</v>
      </c>
      <c r="I2614" t="str">
        <f t="shared" si="160"/>
        <v>Short Term</v>
      </c>
      <c r="J2614">
        <f t="shared" si="161"/>
        <v>8234726</v>
      </c>
      <c r="K2614">
        <f t="shared" si="162"/>
        <v>0.15</v>
      </c>
      <c r="L2614">
        <f t="shared" si="163"/>
        <v>1235208.8999999999</v>
      </c>
    </row>
    <row r="2615" spans="1:12" x14ac:dyDescent="0.25">
      <c r="A2615">
        <v>3614</v>
      </c>
      <c r="B2615" t="s">
        <v>1110</v>
      </c>
      <c r="C2615">
        <v>612845</v>
      </c>
      <c r="D2615">
        <v>6.19</v>
      </c>
      <c r="E2615" s="2">
        <v>44083.9921412037</v>
      </c>
      <c r="F2615" t="s">
        <v>12888</v>
      </c>
      <c r="G2615">
        <v>3899496</v>
      </c>
      <c r="H2615" s="6">
        <v>45015.665729108798</v>
      </c>
      <c r="I2615" t="str">
        <f t="shared" si="160"/>
        <v>Long Term</v>
      </c>
      <c r="J2615">
        <f t="shared" si="161"/>
        <v>3286651</v>
      </c>
      <c r="K2615">
        <f t="shared" si="162"/>
        <v>0.1</v>
      </c>
      <c r="L2615">
        <f t="shared" si="163"/>
        <v>328665.10000000003</v>
      </c>
    </row>
    <row r="2616" spans="1:12" x14ac:dyDescent="0.25">
      <c r="A2616">
        <v>3615</v>
      </c>
      <c r="B2616" t="s">
        <v>851</v>
      </c>
      <c r="C2616">
        <v>678955</v>
      </c>
      <c r="D2616">
        <v>7.68</v>
      </c>
      <c r="E2616" s="2">
        <v>44573.740219907413</v>
      </c>
      <c r="F2616" t="s">
        <v>12886</v>
      </c>
      <c r="G2616">
        <v>2652526</v>
      </c>
      <c r="H2616" s="6">
        <v>45015.665729108798</v>
      </c>
      <c r="I2616" t="str">
        <f t="shared" si="160"/>
        <v>Long Term</v>
      </c>
      <c r="J2616">
        <f t="shared" si="161"/>
        <v>1973571</v>
      </c>
      <c r="K2616">
        <f t="shared" si="162"/>
        <v>0.1</v>
      </c>
      <c r="L2616">
        <f t="shared" si="163"/>
        <v>197357.1</v>
      </c>
    </row>
    <row r="2617" spans="1:12" x14ac:dyDescent="0.25">
      <c r="A2617">
        <v>3616</v>
      </c>
      <c r="B2617" t="s">
        <v>832</v>
      </c>
      <c r="C2617">
        <v>110161</v>
      </c>
      <c r="D2617">
        <v>8.98</v>
      </c>
      <c r="E2617" s="2">
        <v>43966.333078703698</v>
      </c>
      <c r="F2617" t="s">
        <v>12883</v>
      </c>
      <c r="G2617">
        <v>4802438</v>
      </c>
      <c r="H2617" s="6">
        <v>45015.665729108798</v>
      </c>
      <c r="I2617" t="str">
        <f t="shared" si="160"/>
        <v>Long Term</v>
      </c>
      <c r="J2617">
        <f t="shared" si="161"/>
        <v>4692277</v>
      </c>
      <c r="K2617">
        <f t="shared" si="162"/>
        <v>0.1</v>
      </c>
      <c r="L2617">
        <f t="shared" si="163"/>
        <v>469227.7</v>
      </c>
    </row>
    <row r="2618" spans="1:12" x14ac:dyDescent="0.25">
      <c r="A2618">
        <v>3617</v>
      </c>
      <c r="B2618" t="s">
        <v>1300</v>
      </c>
      <c r="C2618">
        <v>229977</v>
      </c>
      <c r="D2618">
        <v>7.28</v>
      </c>
      <c r="E2618" s="2">
        <v>44618.608738425923</v>
      </c>
      <c r="F2618" t="s">
        <v>12884</v>
      </c>
      <c r="G2618">
        <v>8446799</v>
      </c>
      <c r="H2618" s="6">
        <v>45015.665729108798</v>
      </c>
      <c r="I2618" t="str">
        <f t="shared" si="160"/>
        <v>Long Term</v>
      </c>
      <c r="J2618">
        <f t="shared" si="161"/>
        <v>8216822</v>
      </c>
      <c r="K2618">
        <f t="shared" si="162"/>
        <v>0.1</v>
      </c>
      <c r="L2618">
        <f t="shared" si="163"/>
        <v>821682.20000000007</v>
      </c>
    </row>
    <row r="2619" spans="1:12" x14ac:dyDescent="0.25">
      <c r="A2619">
        <v>3618</v>
      </c>
      <c r="B2619" t="s">
        <v>403</v>
      </c>
      <c r="C2619">
        <v>808262</v>
      </c>
      <c r="D2619">
        <v>6</v>
      </c>
      <c r="E2619" s="2">
        <v>44417.84542824074</v>
      </c>
      <c r="F2619" t="s">
        <v>12883</v>
      </c>
      <c r="G2619">
        <v>6629267</v>
      </c>
      <c r="H2619" s="6">
        <v>45015.665729108798</v>
      </c>
      <c r="I2619" t="str">
        <f t="shared" si="160"/>
        <v>Long Term</v>
      </c>
      <c r="J2619">
        <f t="shared" si="161"/>
        <v>5821005</v>
      </c>
      <c r="K2619">
        <f t="shared" si="162"/>
        <v>0.1</v>
      </c>
      <c r="L2619">
        <f t="shared" si="163"/>
        <v>582100.5</v>
      </c>
    </row>
    <row r="2620" spans="1:12" x14ac:dyDescent="0.25">
      <c r="A2620">
        <v>3619</v>
      </c>
      <c r="B2620" t="s">
        <v>3045</v>
      </c>
      <c r="C2620">
        <v>627753</v>
      </c>
      <c r="D2620">
        <v>5.93</v>
      </c>
      <c r="E2620" s="2">
        <v>43687.90351851852</v>
      </c>
      <c r="F2620" t="s">
        <v>12883</v>
      </c>
      <c r="G2620">
        <v>1761417</v>
      </c>
      <c r="H2620" s="6">
        <v>45015.665729108798</v>
      </c>
      <c r="I2620" t="str">
        <f t="shared" si="160"/>
        <v>Long Term</v>
      </c>
      <c r="J2620">
        <f t="shared" si="161"/>
        <v>1133664</v>
      </c>
      <c r="K2620">
        <f t="shared" si="162"/>
        <v>0.1</v>
      </c>
      <c r="L2620">
        <f t="shared" si="163"/>
        <v>113366.40000000001</v>
      </c>
    </row>
    <row r="2621" spans="1:12" x14ac:dyDescent="0.25">
      <c r="A2621">
        <v>3620</v>
      </c>
      <c r="B2621" t="s">
        <v>2972</v>
      </c>
      <c r="C2621">
        <v>880228</v>
      </c>
      <c r="D2621">
        <v>6.29</v>
      </c>
      <c r="E2621" s="2">
        <v>44534.680358796293</v>
      </c>
      <c r="F2621" t="s">
        <v>12886</v>
      </c>
      <c r="G2621">
        <v>5459443</v>
      </c>
      <c r="H2621" s="6">
        <v>45015.665729108798</v>
      </c>
      <c r="I2621" t="str">
        <f t="shared" si="160"/>
        <v>Long Term</v>
      </c>
      <c r="J2621">
        <f t="shared" si="161"/>
        <v>4579215</v>
      </c>
      <c r="K2621">
        <f t="shared" si="162"/>
        <v>0.1</v>
      </c>
      <c r="L2621">
        <f t="shared" si="163"/>
        <v>457921.5</v>
      </c>
    </row>
    <row r="2622" spans="1:12" x14ac:dyDescent="0.25">
      <c r="A2622">
        <v>3621</v>
      </c>
      <c r="B2622" t="s">
        <v>2763</v>
      </c>
      <c r="C2622">
        <v>300645</v>
      </c>
      <c r="D2622">
        <v>8.34</v>
      </c>
      <c r="E2622" s="2">
        <v>43671.920740740738</v>
      </c>
      <c r="F2622" t="s">
        <v>12887</v>
      </c>
      <c r="G2622">
        <v>6722968</v>
      </c>
      <c r="H2622" s="6">
        <v>45015.665729108798</v>
      </c>
      <c r="I2622" t="str">
        <f t="shared" si="160"/>
        <v>Long Term</v>
      </c>
      <c r="J2622">
        <f t="shared" si="161"/>
        <v>6422323</v>
      </c>
      <c r="K2622">
        <f t="shared" si="162"/>
        <v>0.1</v>
      </c>
      <c r="L2622">
        <f t="shared" si="163"/>
        <v>642232.30000000005</v>
      </c>
    </row>
    <row r="2623" spans="1:12" x14ac:dyDescent="0.25">
      <c r="A2623">
        <v>3622</v>
      </c>
      <c r="B2623" t="s">
        <v>684</v>
      </c>
      <c r="C2623">
        <v>190716</v>
      </c>
      <c r="D2623">
        <v>7.75</v>
      </c>
      <c r="E2623" s="2">
        <v>44123.881099537037</v>
      </c>
      <c r="F2623" t="s">
        <v>12883</v>
      </c>
      <c r="G2623">
        <v>9707596</v>
      </c>
      <c r="H2623" s="6">
        <v>45015.665729108798</v>
      </c>
      <c r="I2623" t="str">
        <f t="shared" si="160"/>
        <v>Long Term</v>
      </c>
      <c r="J2623">
        <f t="shared" si="161"/>
        <v>9516880</v>
      </c>
      <c r="K2623">
        <f t="shared" si="162"/>
        <v>0.1</v>
      </c>
      <c r="L2623">
        <f t="shared" si="163"/>
        <v>951688</v>
      </c>
    </row>
    <row r="2624" spans="1:12" x14ac:dyDescent="0.25">
      <c r="A2624">
        <v>3623</v>
      </c>
      <c r="B2624" t="s">
        <v>2834</v>
      </c>
      <c r="C2624">
        <v>597470</v>
      </c>
      <c r="D2624">
        <v>7.89</v>
      </c>
      <c r="E2624" s="2">
        <v>44044.957071759258</v>
      </c>
      <c r="F2624" t="s">
        <v>12883</v>
      </c>
      <c r="G2624">
        <v>1776959</v>
      </c>
      <c r="H2624" s="6">
        <v>45015.665729108798</v>
      </c>
      <c r="I2624" t="str">
        <f t="shared" si="160"/>
        <v>Long Term</v>
      </c>
      <c r="J2624">
        <f t="shared" si="161"/>
        <v>1179489</v>
      </c>
      <c r="K2624">
        <f t="shared" si="162"/>
        <v>0.1</v>
      </c>
      <c r="L2624">
        <f t="shared" si="163"/>
        <v>117948.90000000001</v>
      </c>
    </row>
    <row r="2625" spans="1:12" x14ac:dyDescent="0.25">
      <c r="A2625">
        <v>3624</v>
      </c>
      <c r="B2625" t="s">
        <v>115</v>
      </c>
      <c r="C2625">
        <v>880104</v>
      </c>
      <c r="D2625">
        <v>8.58</v>
      </c>
      <c r="E2625" s="2">
        <v>43476.825243055559</v>
      </c>
      <c r="F2625" t="s">
        <v>12883</v>
      </c>
      <c r="G2625">
        <v>2172328</v>
      </c>
      <c r="H2625" s="6">
        <v>45015.665729108798</v>
      </c>
      <c r="I2625" t="str">
        <f t="shared" si="160"/>
        <v>Long Term</v>
      </c>
      <c r="J2625">
        <f t="shared" si="161"/>
        <v>1292224</v>
      </c>
      <c r="K2625">
        <f t="shared" si="162"/>
        <v>0.1</v>
      </c>
      <c r="L2625">
        <f t="shared" si="163"/>
        <v>129222.40000000001</v>
      </c>
    </row>
    <row r="2626" spans="1:12" x14ac:dyDescent="0.25">
      <c r="A2626">
        <v>3625</v>
      </c>
      <c r="B2626" t="s">
        <v>690</v>
      </c>
      <c r="C2626">
        <v>252594</v>
      </c>
      <c r="D2626">
        <v>8</v>
      </c>
      <c r="E2626" s="2">
        <v>44530.886701388888</v>
      </c>
      <c r="F2626" t="s">
        <v>12886</v>
      </c>
      <c r="G2626">
        <v>7209878</v>
      </c>
      <c r="H2626" s="6">
        <v>45015.665729108798</v>
      </c>
      <c r="I2626" t="str">
        <f t="shared" si="160"/>
        <v>Long Term</v>
      </c>
      <c r="J2626">
        <f t="shared" si="161"/>
        <v>6957284</v>
      </c>
      <c r="K2626">
        <f t="shared" si="162"/>
        <v>0.1</v>
      </c>
      <c r="L2626">
        <f t="shared" si="163"/>
        <v>695728.4</v>
      </c>
    </row>
    <row r="2627" spans="1:12" x14ac:dyDescent="0.25">
      <c r="A2627">
        <v>3626</v>
      </c>
      <c r="B2627" t="s">
        <v>1116</v>
      </c>
      <c r="C2627">
        <v>579996</v>
      </c>
      <c r="D2627">
        <v>7.3</v>
      </c>
      <c r="E2627" s="2">
        <v>43387.162511574083</v>
      </c>
      <c r="F2627" t="s">
        <v>12884</v>
      </c>
      <c r="G2627">
        <v>3902677</v>
      </c>
      <c r="H2627" s="6">
        <v>45015.665729108798</v>
      </c>
      <c r="I2627" t="str">
        <f t="shared" ref="I2627:I2690" si="164">IF((H2627-E2627)&lt;=365,"Short Term","Long Term")</f>
        <v>Long Term</v>
      </c>
      <c r="J2627">
        <f t="shared" ref="J2627:J2690" si="165">G2627-C2627</f>
        <v>3322681</v>
      </c>
      <c r="K2627">
        <f t="shared" ref="K2627:K2690" si="166">IF(I2627="short Term",15%,IF(I2627="Long Term",IF(J2627&gt;100000,10%,0),0))</f>
        <v>0.1</v>
      </c>
      <c r="L2627">
        <f t="shared" ref="L2627:L2690" si="167">J2627*K2627</f>
        <v>332268.10000000003</v>
      </c>
    </row>
    <row r="2628" spans="1:12" x14ac:dyDescent="0.25">
      <c r="A2628">
        <v>3627</v>
      </c>
      <c r="B2628" t="s">
        <v>443</v>
      </c>
      <c r="C2628">
        <v>116650</v>
      </c>
      <c r="D2628">
        <v>6.43</v>
      </c>
      <c r="E2628" s="2">
        <v>44459.821030092593</v>
      </c>
      <c r="F2628" t="s">
        <v>12884</v>
      </c>
      <c r="G2628">
        <v>5194246</v>
      </c>
      <c r="H2628" s="6">
        <v>45015.665729108798</v>
      </c>
      <c r="I2628" t="str">
        <f t="shared" si="164"/>
        <v>Long Term</v>
      </c>
      <c r="J2628">
        <f t="shared" si="165"/>
        <v>5077596</v>
      </c>
      <c r="K2628">
        <f t="shared" si="166"/>
        <v>0.1</v>
      </c>
      <c r="L2628">
        <f t="shared" si="167"/>
        <v>507759.60000000003</v>
      </c>
    </row>
    <row r="2629" spans="1:12" x14ac:dyDescent="0.25">
      <c r="A2629">
        <v>3628</v>
      </c>
      <c r="B2629" t="s">
        <v>386</v>
      </c>
      <c r="C2629">
        <v>814579</v>
      </c>
      <c r="D2629">
        <v>7.3</v>
      </c>
      <c r="E2629" s="2">
        <v>44228.574791666673</v>
      </c>
      <c r="F2629" t="s">
        <v>12886</v>
      </c>
      <c r="G2629">
        <v>5682151</v>
      </c>
      <c r="H2629" s="6">
        <v>45015.665729108798</v>
      </c>
      <c r="I2629" t="str">
        <f t="shared" si="164"/>
        <v>Long Term</v>
      </c>
      <c r="J2629">
        <f t="shared" si="165"/>
        <v>4867572</v>
      </c>
      <c r="K2629">
        <f t="shared" si="166"/>
        <v>0.1</v>
      </c>
      <c r="L2629">
        <f t="shared" si="167"/>
        <v>486757.2</v>
      </c>
    </row>
    <row r="2630" spans="1:12" x14ac:dyDescent="0.25">
      <c r="A2630">
        <v>3629</v>
      </c>
      <c r="B2630" t="s">
        <v>924</v>
      </c>
      <c r="C2630">
        <v>546764</v>
      </c>
      <c r="D2630">
        <v>7.1</v>
      </c>
      <c r="E2630" s="2">
        <v>44848.888055555559</v>
      </c>
      <c r="F2630" t="s">
        <v>12883</v>
      </c>
      <c r="G2630">
        <v>1110076</v>
      </c>
      <c r="H2630" s="6">
        <v>45015.665729108798</v>
      </c>
      <c r="I2630" t="str">
        <f t="shared" si="164"/>
        <v>Short Term</v>
      </c>
      <c r="J2630">
        <f t="shared" si="165"/>
        <v>563312</v>
      </c>
      <c r="K2630">
        <f t="shared" si="166"/>
        <v>0.15</v>
      </c>
      <c r="L2630">
        <f t="shared" si="167"/>
        <v>84496.8</v>
      </c>
    </row>
    <row r="2631" spans="1:12" x14ac:dyDescent="0.25">
      <c r="A2631">
        <v>3630</v>
      </c>
      <c r="B2631" t="s">
        <v>407</v>
      </c>
      <c r="C2631">
        <v>324128</v>
      </c>
      <c r="D2631">
        <v>6.51</v>
      </c>
      <c r="E2631" s="2">
        <v>43565.631944444453</v>
      </c>
      <c r="F2631" t="s">
        <v>12884</v>
      </c>
      <c r="G2631">
        <v>4314387</v>
      </c>
      <c r="H2631" s="6">
        <v>45015.665729108798</v>
      </c>
      <c r="I2631" t="str">
        <f t="shared" si="164"/>
        <v>Long Term</v>
      </c>
      <c r="J2631">
        <f t="shared" si="165"/>
        <v>3990259</v>
      </c>
      <c r="K2631">
        <f t="shared" si="166"/>
        <v>0.1</v>
      </c>
      <c r="L2631">
        <f t="shared" si="167"/>
        <v>399025.9</v>
      </c>
    </row>
    <row r="2632" spans="1:12" x14ac:dyDescent="0.25">
      <c r="A2632">
        <v>3631</v>
      </c>
      <c r="B2632" t="s">
        <v>478</v>
      </c>
      <c r="C2632">
        <v>873458</v>
      </c>
      <c r="D2632">
        <v>6.59</v>
      </c>
      <c r="E2632" s="2">
        <v>44772.032847222217</v>
      </c>
      <c r="F2632" t="s">
        <v>12885</v>
      </c>
      <c r="G2632">
        <v>8175565</v>
      </c>
      <c r="H2632" s="6">
        <v>45015.665729108798</v>
      </c>
      <c r="I2632" t="str">
        <f t="shared" si="164"/>
        <v>Short Term</v>
      </c>
      <c r="J2632">
        <f t="shared" si="165"/>
        <v>7302107</v>
      </c>
      <c r="K2632">
        <f t="shared" si="166"/>
        <v>0.15</v>
      </c>
      <c r="L2632">
        <f t="shared" si="167"/>
        <v>1095316.05</v>
      </c>
    </row>
    <row r="2633" spans="1:12" x14ac:dyDescent="0.25">
      <c r="A2633">
        <v>3632</v>
      </c>
      <c r="B2633" t="s">
        <v>269</v>
      </c>
      <c r="C2633">
        <v>199784</v>
      </c>
      <c r="D2633">
        <v>8.33</v>
      </c>
      <c r="E2633" s="2">
        <v>44285.2496875</v>
      </c>
      <c r="F2633" t="s">
        <v>12888</v>
      </c>
      <c r="G2633">
        <v>199824</v>
      </c>
      <c r="H2633" s="6">
        <v>45015.665729108798</v>
      </c>
      <c r="I2633" t="str">
        <f t="shared" si="164"/>
        <v>Long Term</v>
      </c>
      <c r="J2633">
        <f t="shared" si="165"/>
        <v>40</v>
      </c>
      <c r="K2633">
        <f t="shared" si="166"/>
        <v>0</v>
      </c>
      <c r="L2633">
        <f t="shared" si="167"/>
        <v>0</v>
      </c>
    </row>
    <row r="2634" spans="1:12" x14ac:dyDescent="0.25">
      <c r="A2634">
        <v>3633</v>
      </c>
      <c r="B2634" t="s">
        <v>1261</v>
      </c>
      <c r="C2634">
        <v>737558</v>
      </c>
      <c r="D2634">
        <v>7.33</v>
      </c>
      <c r="E2634" s="2">
        <v>43838.938449074078</v>
      </c>
      <c r="F2634" t="s">
        <v>12888</v>
      </c>
      <c r="G2634">
        <v>1368102</v>
      </c>
      <c r="H2634" s="6">
        <v>45015.665729108798</v>
      </c>
      <c r="I2634" t="str">
        <f t="shared" si="164"/>
        <v>Long Term</v>
      </c>
      <c r="J2634">
        <f t="shared" si="165"/>
        <v>630544</v>
      </c>
      <c r="K2634">
        <f t="shared" si="166"/>
        <v>0.1</v>
      </c>
      <c r="L2634">
        <f t="shared" si="167"/>
        <v>63054.400000000001</v>
      </c>
    </row>
    <row r="2635" spans="1:12" x14ac:dyDescent="0.25">
      <c r="A2635">
        <v>3634</v>
      </c>
      <c r="B2635" t="s">
        <v>904</v>
      </c>
      <c r="C2635">
        <v>421109</v>
      </c>
      <c r="D2635">
        <v>6.97</v>
      </c>
      <c r="E2635" s="2">
        <v>44549.537303240737</v>
      </c>
      <c r="F2635" t="s">
        <v>12885</v>
      </c>
      <c r="G2635">
        <v>2618645</v>
      </c>
      <c r="H2635" s="6">
        <v>45015.665729108798</v>
      </c>
      <c r="I2635" t="str">
        <f t="shared" si="164"/>
        <v>Long Term</v>
      </c>
      <c r="J2635">
        <f t="shared" si="165"/>
        <v>2197536</v>
      </c>
      <c r="K2635">
        <f t="shared" si="166"/>
        <v>0.1</v>
      </c>
      <c r="L2635">
        <f t="shared" si="167"/>
        <v>219753.60000000001</v>
      </c>
    </row>
    <row r="2636" spans="1:12" x14ac:dyDescent="0.25">
      <c r="A2636">
        <v>3635</v>
      </c>
      <c r="B2636" t="s">
        <v>1158</v>
      </c>
      <c r="C2636">
        <v>638896</v>
      </c>
      <c r="D2636">
        <v>5.18</v>
      </c>
      <c r="E2636" s="2">
        <v>44533.334363425929</v>
      </c>
      <c r="F2636" t="s">
        <v>12883</v>
      </c>
      <c r="G2636">
        <v>3203835</v>
      </c>
      <c r="H2636" s="6">
        <v>45015.665729108798</v>
      </c>
      <c r="I2636" t="str">
        <f t="shared" si="164"/>
        <v>Long Term</v>
      </c>
      <c r="J2636">
        <f t="shared" si="165"/>
        <v>2564939</v>
      </c>
      <c r="K2636">
        <f t="shared" si="166"/>
        <v>0.1</v>
      </c>
      <c r="L2636">
        <f t="shared" si="167"/>
        <v>256493.90000000002</v>
      </c>
    </row>
    <row r="2637" spans="1:12" x14ac:dyDescent="0.25">
      <c r="A2637">
        <v>3636</v>
      </c>
      <c r="B2637" t="s">
        <v>1131</v>
      </c>
      <c r="C2637">
        <v>861119</v>
      </c>
      <c r="D2637">
        <v>8.5</v>
      </c>
      <c r="E2637" s="2">
        <v>44463.706493055557</v>
      </c>
      <c r="F2637" t="s">
        <v>12888</v>
      </c>
      <c r="G2637">
        <v>7123076</v>
      </c>
      <c r="H2637" s="6">
        <v>45015.665729108798</v>
      </c>
      <c r="I2637" t="str">
        <f t="shared" si="164"/>
        <v>Long Term</v>
      </c>
      <c r="J2637">
        <f t="shared" si="165"/>
        <v>6261957</v>
      </c>
      <c r="K2637">
        <f t="shared" si="166"/>
        <v>0.1</v>
      </c>
      <c r="L2637">
        <f t="shared" si="167"/>
        <v>626195.70000000007</v>
      </c>
    </row>
    <row r="2638" spans="1:12" x14ac:dyDescent="0.25">
      <c r="A2638">
        <v>3637</v>
      </c>
      <c r="B2638" t="s">
        <v>278</v>
      </c>
      <c r="C2638">
        <v>742458</v>
      </c>
      <c r="D2638">
        <v>8.92</v>
      </c>
      <c r="E2638" s="2">
        <v>44856.239085648151</v>
      </c>
      <c r="F2638" t="s">
        <v>12887</v>
      </c>
      <c r="G2638">
        <v>4203347</v>
      </c>
      <c r="H2638" s="6">
        <v>45015.665729108798</v>
      </c>
      <c r="I2638" t="str">
        <f t="shared" si="164"/>
        <v>Short Term</v>
      </c>
      <c r="J2638">
        <f t="shared" si="165"/>
        <v>3460889</v>
      </c>
      <c r="K2638">
        <f t="shared" si="166"/>
        <v>0.15</v>
      </c>
      <c r="L2638">
        <f t="shared" si="167"/>
        <v>519133.35</v>
      </c>
    </row>
    <row r="2639" spans="1:12" x14ac:dyDescent="0.25">
      <c r="A2639">
        <v>3638</v>
      </c>
      <c r="B2639" t="s">
        <v>342</v>
      </c>
      <c r="C2639">
        <v>740793</v>
      </c>
      <c r="D2639">
        <v>8.42</v>
      </c>
      <c r="E2639" s="2">
        <v>44397.626423611109</v>
      </c>
      <c r="F2639" t="s">
        <v>12885</v>
      </c>
      <c r="G2639">
        <v>740829</v>
      </c>
      <c r="H2639" s="6">
        <v>45015.665729108798</v>
      </c>
      <c r="I2639" t="str">
        <f t="shared" si="164"/>
        <v>Long Term</v>
      </c>
      <c r="J2639">
        <f t="shared" si="165"/>
        <v>36</v>
      </c>
      <c r="K2639">
        <f t="shared" si="166"/>
        <v>0</v>
      </c>
      <c r="L2639">
        <f t="shared" si="167"/>
        <v>0</v>
      </c>
    </row>
    <row r="2640" spans="1:12" x14ac:dyDescent="0.25">
      <c r="A2640">
        <v>3639</v>
      </c>
      <c r="B2640" t="s">
        <v>246</v>
      </c>
      <c r="C2640">
        <v>190678</v>
      </c>
      <c r="D2640">
        <v>6.85</v>
      </c>
      <c r="E2640" s="2">
        <v>44603.496921296297</v>
      </c>
      <c r="F2640" t="s">
        <v>12885</v>
      </c>
      <c r="G2640">
        <v>4939799</v>
      </c>
      <c r="H2640" s="6">
        <v>45015.665729108798</v>
      </c>
      <c r="I2640" t="str">
        <f t="shared" si="164"/>
        <v>Long Term</v>
      </c>
      <c r="J2640">
        <f t="shared" si="165"/>
        <v>4749121</v>
      </c>
      <c r="K2640">
        <f t="shared" si="166"/>
        <v>0.1</v>
      </c>
      <c r="L2640">
        <f t="shared" si="167"/>
        <v>474912.10000000003</v>
      </c>
    </row>
    <row r="2641" spans="1:12" x14ac:dyDescent="0.25">
      <c r="A2641">
        <v>3640</v>
      </c>
      <c r="B2641" t="s">
        <v>312</v>
      </c>
      <c r="C2641">
        <v>932343</v>
      </c>
      <c r="D2641">
        <v>5.16</v>
      </c>
      <c r="E2641" s="2">
        <v>44086.66574074074</v>
      </c>
      <c r="F2641" t="s">
        <v>12885</v>
      </c>
      <c r="G2641">
        <v>3364972</v>
      </c>
      <c r="H2641" s="6">
        <v>45015.665729108798</v>
      </c>
      <c r="I2641" t="str">
        <f t="shared" si="164"/>
        <v>Long Term</v>
      </c>
      <c r="J2641">
        <f t="shared" si="165"/>
        <v>2432629</v>
      </c>
      <c r="K2641">
        <f t="shared" si="166"/>
        <v>0.1</v>
      </c>
      <c r="L2641">
        <f t="shared" si="167"/>
        <v>243262.90000000002</v>
      </c>
    </row>
    <row r="2642" spans="1:12" x14ac:dyDescent="0.25">
      <c r="A2642">
        <v>3641</v>
      </c>
      <c r="B2642" t="s">
        <v>2625</v>
      </c>
      <c r="C2642">
        <v>993664</v>
      </c>
      <c r="D2642">
        <v>8.7899999999999991</v>
      </c>
      <c r="E2642" s="2">
        <v>44252.208356481482</v>
      </c>
      <c r="F2642" t="s">
        <v>12884</v>
      </c>
      <c r="G2642">
        <v>5707303</v>
      </c>
      <c r="H2642" s="6">
        <v>45015.665729108798</v>
      </c>
      <c r="I2642" t="str">
        <f t="shared" si="164"/>
        <v>Long Term</v>
      </c>
      <c r="J2642">
        <f t="shared" si="165"/>
        <v>4713639</v>
      </c>
      <c r="K2642">
        <f t="shared" si="166"/>
        <v>0.1</v>
      </c>
      <c r="L2642">
        <f t="shared" si="167"/>
        <v>471363.9</v>
      </c>
    </row>
    <row r="2643" spans="1:12" x14ac:dyDescent="0.25">
      <c r="A2643">
        <v>3642</v>
      </c>
      <c r="B2643" t="s">
        <v>922</v>
      </c>
      <c r="C2643">
        <v>769937</v>
      </c>
      <c r="D2643">
        <v>6.93</v>
      </c>
      <c r="E2643" s="2">
        <v>44439.820439814823</v>
      </c>
      <c r="F2643" t="s">
        <v>12884</v>
      </c>
      <c r="G2643">
        <v>5108695</v>
      </c>
      <c r="H2643" s="6">
        <v>45015.665729108798</v>
      </c>
      <c r="I2643" t="str">
        <f t="shared" si="164"/>
        <v>Long Term</v>
      </c>
      <c r="J2643">
        <f t="shared" si="165"/>
        <v>4338758</v>
      </c>
      <c r="K2643">
        <f t="shared" si="166"/>
        <v>0.1</v>
      </c>
      <c r="L2643">
        <f t="shared" si="167"/>
        <v>433875.80000000005</v>
      </c>
    </row>
    <row r="2644" spans="1:12" x14ac:dyDescent="0.25">
      <c r="A2644">
        <v>3643</v>
      </c>
      <c r="B2644" t="s">
        <v>816</v>
      </c>
      <c r="C2644">
        <v>554703</v>
      </c>
      <c r="D2644">
        <v>5.8</v>
      </c>
      <c r="E2644" s="2">
        <v>44449.031909722216</v>
      </c>
      <c r="F2644" t="s">
        <v>12883</v>
      </c>
      <c r="G2644">
        <v>6452313</v>
      </c>
      <c r="H2644" s="6">
        <v>45015.665729108798</v>
      </c>
      <c r="I2644" t="str">
        <f t="shared" si="164"/>
        <v>Long Term</v>
      </c>
      <c r="J2644">
        <f t="shared" si="165"/>
        <v>5897610</v>
      </c>
      <c r="K2644">
        <f t="shared" si="166"/>
        <v>0.1</v>
      </c>
      <c r="L2644">
        <f t="shared" si="167"/>
        <v>589761</v>
      </c>
    </row>
    <row r="2645" spans="1:12" x14ac:dyDescent="0.25">
      <c r="A2645">
        <v>3644</v>
      </c>
      <c r="B2645" t="s">
        <v>700</v>
      </c>
      <c r="C2645">
        <v>664607</v>
      </c>
      <c r="D2645">
        <v>5.57</v>
      </c>
      <c r="E2645" s="2">
        <v>43918.360300925917</v>
      </c>
      <c r="F2645" t="s">
        <v>12886</v>
      </c>
      <c r="G2645">
        <v>664638</v>
      </c>
      <c r="H2645" s="6">
        <v>45015.665729108798</v>
      </c>
      <c r="I2645" t="str">
        <f t="shared" si="164"/>
        <v>Long Term</v>
      </c>
      <c r="J2645">
        <f t="shared" si="165"/>
        <v>31</v>
      </c>
      <c r="K2645">
        <f t="shared" si="166"/>
        <v>0</v>
      </c>
      <c r="L2645">
        <f t="shared" si="167"/>
        <v>0</v>
      </c>
    </row>
    <row r="2646" spans="1:12" x14ac:dyDescent="0.25">
      <c r="A2646">
        <v>3645</v>
      </c>
      <c r="B2646" t="s">
        <v>1197</v>
      </c>
      <c r="C2646">
        <v>916418</v>
      </c>
      <c r="D2646">
        <v>7.3</v>
      </c>
      <c r="E2646" s="2">
        <v>44554.7187037037</v>
      </c>
      <c r="F2646" t="s">
        <v>12886</v>
      </c>
      <c r="G2646">
        <v>3746627</v>
      </c>
      <c r="H2646" s="6">
        <v>45015.665729108798</v>
      </c>
      <c r="I2646" t="str">
        <f t="shared" si="164"/>
        <v>Long Term</v>
      </c>
      <c r="J2646">
        <f t="shared" si="165"/>
        <v>2830209</v>
      </c>
      <c r="K2646">
        <f t="shared" si="166"/>
        <v>0.1</v>
      </c>
      <c r="L2646">
        <f t="shared" si="167"/>
        <v>283020.90000000002</v>
      </c>
    </row>
    <row r="2647" spans="1:12" x14ac:dyDescent="0.25">
      <c r="A2647">
        <v>3646</v>
      </c>
      <c r="B2647" t="s">
        <v>1078</v>
      </c>
      <c r="C2647">
        <v>996473</v>
      </c>
      <c r="D2647">
        <v>8.5</v>
      </c>
      <c r="E2647" s="2">
        <v>43969.607916666668</v>
      </c>
      <c r="F2647" t="s">
        <v>12887</v>
      </c>
      <c r="G2647">
        <v>996520</v>
      </c>
      <c r="H2647" s="6">
        <v>45015.665729108798</v>
      </c>
      <c r="I2647" t="str">
        <f t="shared" si="164"/>
        <v>Long Term</v>
      </c>
      <c r="J2647">
        <f t="shared" si="165"/>
        <v>47</v>
      </c>
      <c r="K2647">
        <f t="shared" si="166"/>
        <v>0</v>
      </c>
      <c r="L2647">
        <f t="shared" si="167"/>
        <v>0</v>
      </c>
    </row>
    <row r="2648" spans="1:12" x14ac:dyDescent="0.25">
      <c r="A2648">
        <v>3647</v>
      </c>
      <c r="B2648" t="s">
        <v>442</v>
      </c>
      <c r="C2648">
        <v>883162</v>
      </c>
      <c r="D2648">
        <v>6.62</v>
      </c>
      <c r="E2648" s="2">
        <v>43433.338078703702</v>
      </c>
      <c r="F2648" t="s">
        <v>12886</v>
      </c>
      <c r="G2648">
        <v>2464555</v>
      </c>
      <c r="H2648" s="6">
        <v>45015.665729108798</v>
      </c>
      <c r="I2648" t="str">
        <f t="shared" si="164"/>
        <v>Long Term</v>
      </c>
      <c r="J2648">
        <f t="shared" si="165"/>
        <v>1581393</v>
      </c>
      <c r="K2648">
        <f t="shared" si="166"/>
        <v>0.1</v>
      </c>
      <c r="L2648">
        <f t="shared" si="167"/>
        <v>158139.30000000002</v>
      </c>
    </row>
    <row r="2649" spans="1:12" x14ac:dyDescent="0.25">
      <c r="A2649">
        <v>3648</v>
      </c>
      <c r="B2649" t="s">
        <v>1196</v>
      </c>
      <c r="C2649">
        <v>410394</v>
      </c>
      <c r="D2649">
        <v>8.43</v>
      </c>
      <c r="E2649" s="2">
        <v>44404.522430555553</v>
      </c>
      <c r="F2649" t="s">
        <v>12885</v>
      </c>
      <c r="G2649">
        <v>2057408</v>
      </c>
      <c r="H2649" s="6">
        <v>45015.665729108798</v>
      </c>
      <c r="I2649" t="str">
        <f t="shared" si="164"/>
        <v>Long Term</v>
      </c>
      <c r="J2649">
        <f t="shared" si="165"/>
        <v>1647014</v>
      </c>
      <c r="K2649">
        <f t="shared" si="166"/>
        <v>0.1</v>
      </c>
      <c r="L2649">
        <f t="shared" si="167"/>
        <v>164701.40000000002</v>
      </c>
    </row>
    <row r="2650" spans="1:12" x14ac:dyDescent="0.25">
      <c r="A2650">
        <v>3649</v>
      </c>
      <c r="B2650" t="s">
        <v>2270</v>
      </c>
      <c r="C2650">
        <v>668156</v>
      </c>
      <c r="D2650">
        <v>7.49</v>
      </c>
      <c r="E2650" s="2">
        <v>43687.90996527778</v>
      </c>
      <c r="F2650" t="s">
        <v>12884</v>
      </c>
      <c r="G2650">
        <v>7090940</v>
      </c>
      <c r="H2650" s="6">
        <v>45015.665729108798</v>
      </c>
      <c r="I2650" t="str">
        <f t="shared" si="164"/>
        <v>Long Term</v>
      </c>
      <c r="J2650">
        <f t="shared" si="165"/>
        <v>6422784</v>
      </c>
      <c r="K2650">
        <f t="shared" si="166"/>
        <v>0.1</v>
      </c>
      <c r="L2650">
        <f t="shared" si="167"/>
        <v>642278.40000000002</v>
      </c>
    </row>
    <row r="2651" spans="1:12" x14ac:dyDescent="0.25">
      <c r="A2651">
        <v>3650</v>
      </c>
      <c r="B2651" t="s">
        <v>917</v>
      </c>
      <c r="C2651">
        <v>279426</v>
      </c>
      <c r="D2651">
        <v>5.26</v>
      </c>
      <c r="E2651" s="2">
        <v>44238.457673611112</v>
      </c>
      <c r="F2651" t="s">
        <v>12884</v>
      </c>
      <c r="G2651">
        <v>1365197</v>
      </c>
      <c r="H2651" s="6">
        <v>45015.665729108798</v>
      </c>
      <c r="I2651" t="str">
        <f t="shared" si="164"/>
        <v>Long Term</v>
      </c>
      <c r="J2651">
        <f t="shared" si="165"/>
        <v>1085771</v>
      </c>
      <c r="K2651">
        <f t="shared" si="166"/>
        <v>0.1</v>
      </c>
      <c r="L2651">
        <f t="shared" si="167"/>
        <v>108577.1</v>
      </c>
    </row>
    <row r="2652" spans="1:12" x14ac:dyDescent="0.25">
      <c r="A2652">
        <v>3651</v>
      </c>
      <c r="B2652" t="s">
        <v>90</v>
      </c>
      <c r="C2652">
        <v>297737</v>
      </c>
      <c r="D2652">
        <v>6.29</v>
      </c>
      <c r="E2652" s="2">
        <v>43717.857719907413</v>
      </c>
      <c r="F2652" t="s">
        <v>12887</v>
      </c>
      <c r="G2652">
        <v>479973</v>
      </c>
      <c r="H2652" s="6">
        <v>45015.665729108798</v>
      </c>
      <c r="I2652" t="str">
        <f t="shared" si="164"/>
        <v>Long Term</v>
      </c>
      <c r="J2652">
        <f t="shared" si="165"/>
        <v>182236</v>
      </c>
      <c r="K2652">
        <f t="shared" si="166"/>
        <v>0.1</v>
      </c>
      <c r="L2652">
        <f t="shared" si="167"/>
        <v>18223.600000000002</v>
      </c>
    </row>
    <row r="2653" spans="1:12" x14ac:dyDescent="0.25">
      <c r="A2653">
        <v>3652</v>
      </c>
      <c r="B2653" t="s">
        <v>353</v>
      </c>
      <c r="C2653">
        <v>438008</v>
      </c>
      <c r="D2653">
        <v>7.69</v>
      </c>
      <c r="E2653" s="2">
        <v>43822.448784722219</v>
      </c>
      <c r="F2653" t="s">
        <v>12885</v>
      </c>
      <c r="G2653">
        <v>9109550</v>
      </c>
      <c r="H2653" s="6">
        <v>45015.665729108798</v>
      </c>
      <c r="I2653" t="str">
        <f t="shared" si="164"/>
        <v>Long Term</v>
      </c>
      <c r="J2653">
        <f t="shared" si="165"/>
        <v>8671542</v>
      </c>
      <c r="K2653">
        <f t="shared" si="166"/>
        <v>0.1</v>
      </c>
      <c r="L2653">
        <f t="shared" si="167"/>
        <v>867154.20000000007</v>
      </c>
    </row>
    <row r="2654" spans="1:12" x14ac:dyDescent="0.25">
      <c r="A2654">
        <v>3653</v>
      </c>
      <c r="B2654" t="s">
        <v>1272</v>
      </c>
      <c r="C2654">
        <v>796074</v>
      </c>
      <c r="D2654">
        <v>8.6300000000000008</v>
      </c>
      <c r="E2654" s="2">
        <v>44353.574166666673</v>
      </c>
      <c r="F2654" t="s">
        <v>12886</v>
      </c>
      <c r="G2654">
        <v>796103</v>
      </c>
      <c r="H2654" s="6">
        <v>45015.665729108798</v>
      </c>
      <c r="I2654" t="str">
        <f t="shared" si="164"/>
        <v>Long Term</v>
      </c>
      <c r="J2654">
        <f t="shared" si="165"/>
        <v>29</v>
      </c>
      <c r="K2654">
        <f t="shared" si="166"/>
        <v>0</v>
      </c>
      <c r="L2654">
        <f t="shared" si="167"/>
        <v>0</v>
      </c>
    </row>
    <row r="2655" spans="1:12" x14ac:dyDescent="0.25">
      <c r="A2655">
        <v>3654</v>
      </c>
      <c r="B2655" t="s">
        <v>87</v>
      </c>
      <c r="C2655">
        <v>258434</v>
      </c>
      <c r="D2655">
        <v>5.55</v>
      </c>
      <c r="E2655" s="2">
        <v>44305.088125000002</v>
      </c>
      <c r="F2655" t="s">
        <v>12888</v>
      </c>
      <c r="G2655">
        <v>258472</v>
      </c>
      <c r="H2655" s="6">
        <v>45015.665729108798</v>
      </c>
      <c r="I2655" t="str">
        <f t="shared" si="164"/>
        <v>Long Term</v>
      </c>
      <c r="J2655">
        <f t="shared" si="165"/>
        <v>38</v>
      </c>
      <c r="K2655">
        <f t="shared" si="166"/>
        <v>0</v>
      </c>
      <c r="L2655">
        <f t="shared" si="167"/>
        <v>0</v>
      </c>
    </row>
    <row r="2656" spans="1:12" x14ac:dyDescent="0.25">
      <c r="A2656">
        <v>3655</v>
      </c>
      <c r="B2656" t="s">
        <v>1376</v>
      </c>
      <c r="C2656">
        <v>133459</v>
      </c>
      <c r="D2656">
        <v>5.33</v>
      </c>
      <c r="E2656" s="2">
        <v>43652.168310185189</v>
      </c>
      <c r="F2656" t="s">
        <v>12883</v>
      </c>
      <c r="G2656">
        <v>8607415</v>
      </c>
      <c r="H2656" s="6">
        <v>45015.665729108798</v>
      </c>
      <c r="I2656" t="str">
        <f t="shared" si="164"/>
        <v>Long Term</v>
      </c>
      <c r="J2656">
        <f t="shared" si="165"/>
        <v>8473956</v>
      </c>
      <c r="K2656">
        <f t="shared" si="166"/>
        <v>0.1</v>
      </c>
      <c r="L2656">
        <f t="shared" si="167"/>
        <v>847395.60000000009</v>
      </c>
    </row>
    <row r="2657" spans="1:12" x14ac:dyDescent="0.25">
      <c r="A2657">
        <v>3656</v>
      </c>
      <c r="B2657" t="s">
        <v>88</v>
      </c>
      <c r="C2657">
        <v>325909</v>
      </c>
      <c r="D2657">
        <v>6.94</v>
      </c>
      <c r="E2657" s="2">
        <v>44499.897997685177</v>
      </c>
      <c r="F2657" t="s">
        <v>12885</v>
      </c>
      <c r="G2657">
        <v>6880682</v>
      </c>
      <c r="H2657" s="6">
        <v>45015.665729108798</v>
      </c>
      <c r="I2657" t="str">
        <f t="shared" si="164"/>
        <v>Long Term</v>
      </c>
      <c r="J2657">
        <f t="shared" si="165"/>
        <v>6554773</v>
      </c>
      <c r="K2657">
        <f t="shared" si="166"/>
        <v>0.1</v>
      </c>
      <c r="L2657">
        <f t="shared" si="167"/>
        <v>655477.30000000005</v>
      </c>
    </row>
    <row r="2658" spans="1:12" x14ac:dyDescent="0.25">
      <c r="A2658">
        <v>3657</v>
      </c>
      <c r="B2658" t="s">
        <v>1197</v>
      </c>
      <c r="C2658">
        <v>803280</v>
      </c>
      <c r="D2658">
        <v>6.38</v>
      </c>
      <c r="E2658" s="2">
        <v>44096.510011574072</v>
      </c>
      <c r="F2658" t="s">
        <v>12886</v>
      </c>
      <c r="G2658">
        <v>5143044</v>
      </c>
      <c r="H2658" s="6">
        <v>45015.665729108798</v>
      </c>
      <c r="I2658" t="str">
        <f t="shared" si="164"/>
        <v>Long Term</v>
      </c>
      <c r="J2658">
        <f t="shared" si="165"/>
        <v>4339764</v>
      </c>
      <c r="K2658">
        <f t="shared" si="166"/>
        <v>0.1</v>
      </c>
      <c r="L2658">
        <f t="shared" si="167"/>
        <v>433976.4</v>
      </c>
    </row>
    <row r="2659" spans="1:12" x14ac:dyDescent="0.25">
      <c r="A2659">
        <v>3658</v>
      </c>
      <c r="B2659" t="s">
        <v>775</v>
      </c>
      <c r="C2659">
        <v>509212</v>
      </c>
      <c r="D2659">
        <v>6.4</v>
      </c>
      <c r="E2659" s="2">
        <v>43861.681458333333</v>
      </c>
      <c r="F2659" t="s">
        <v>12887</v>
      </c>
      <c r="G2659">
        <v>509228</v>
      </c>
      <c r="H2659" s="6">
        <v>45015.665729108798</v>
      </c>
      <c r="I2659" t="str">
        <f t="shared" si="164"/>
        <v>Long Term</v>
      </c>
      <c r="J2659">
        <f t="shared" si="165"/>
        <v>16</v>
      </c>
      <c r="K2659">
        <f t="shared" si="166"/>
        <v>0</v>
      </c>
      <c r="L2659">
        <f t="shared" si="167"/>
        <v>0</v>
      </c>
    </row>
    <row r="2660" spans="1:12" x14ac:dyDescent="0.25">
      <c r="A2660">
        <v>3659</v>
      </c>
      <c r="B2660" t="s">
        <v>921</v>
      </c>
      <c r="C2660">
        <v>515775</v>
      </c>
      <c r="D2660">
        <v>5.37</v>
      </c>
      <c r="E2660" s="2">
        <v>43490.306342592587</v>
      </c>
      <c r="F2660" t="s">
        <v>12888</v>
      </c>
      <c r="G2660">
        <v>9278047</v>
      </c>
      <c r="H2660" s="6">
        <v>45015.665729108798</v>
      </c>
      <c r="I2660" t="str">
        <f t="shared" si="164"/>
        <v>Long Term</v>
      </c>
      <c r="J2660">
        <f t="shared" si="165"/>
        <v>8762272</v>
      </c>
      <c r="K2660">
        <f t="shared" si="166"/>
        <v>0.1</v>
      </c>
      <c r="L2660">
        <f t="shared" si="167"/>
        <v>876227.20000000007</v>
      </c>
    </row>
    <row r="2661" spans="1:12" x14ac:dyDescent="0.25">
      <c r="A2661">
        <v>3660</v>
      </c>
      <c r="B2661" t="s">
        <v>176</v>
      </c>
      <c r="C2661">
        <v>754952</v>
      </c>
      <c r="D2661">
        <v>7.57</v>
      </c>
      <c r="E2661" s="2">
        <v>43899.884039351848</v>
      </c>
      <c r="F2661" t="s">
        <v>12885</v>
      </c>
      <c r="G2661">
        <v>1962369</v>
      </c>
      <c r="H2661" s="6">
        <v>45015.665729108798</v>
      </c>
      <c r="I2661" t="str">
        <f t="shared" si="164"/>
        <v>Long Term</v>
      </c>
      <c r="J2661">
        <f t="shared" si="165"/>
        <v>1207417</v>
      </c>
      <c r="K2661">
        <f t="shared" si="166"/>
        <v>0.1</v>
      </c>
      <c r="L2661">
        <f t="shared" si="167"/>
        <v>120741.70000000001</v>
      </c>
    </row>
    <row r="2662" spans="1:12" x14ac:dyDescent="0.25">
      <c r="A2662">
        <v>3661</v>
      </c>
      <c r="B2662" t="s">
        <v>642</v>
      </c>
      <c r="C2662">
        <v>264964</v>
      </c>
      <c r="D2662">
        <v>6.31</v>
      </c>
      <c r="E2662" s="2">
        <v>43578.809548611112</v>
      </c>
      <c r="F2662" t="s">
        <v>12888</v>
      </c>
      <c r="G2662">
        <v>3327971</v>
      </c>
      <c r="H2662" s="6">
        <v>45015.665729108798</v>
      </c>
      <c r="I2662" t="str">
        <f t="shared" si="164"/>
        <v>Long Term</v>
      </c>
      <c r="J2662">
        <f t="shared" si="165"/>
        <v>3063007</v>
      </c>
      <c r="K2662">
        <f t="shared" si="166"/>
        <v>0.1</v>
      </c>
      <c r="L2662">
        <f t="shared" si="167"/>
        <v>306300.7</v>
      </c>
    </row>
    <row r="2663" spans="1:12" x14ac:dyDescent="0.25">
      <c r="A2663">
        <v>3662</v>
      </c>
      <c r="B2663" t="s">
        <v>2231</v>
      </c>
      <c r="C2663">
        <v>959716</v>
      </c>
      <c r="D2663">
        <v>7.34</v>
      </c>
      <c r="E2663" s="2">
        <v>44337.271192129629</v>
      </c>
      <c r="F2663" t="s">
        <v>12885</v>
      </c>
      <c r="G2663">
        <v>1723197</v>
      </c>
      <c r="H2663" s="6">
        <v>45015.665729108798</v>
      </c>
      <c r="I2663" t="str">
        <f t="shared" si="164"/>
        <v>Long Term</v>
      </c>
      <c r="J2663">
        <f t="shared" si="165"/>
        <v>763481</v>
      </c>
      <c r="K2663">
        <f t="shared" si="166"/>
        <v>0.1</v>
      </c>
      <c r="L2663">
        <f t="shared" si="167"/>
        <v>76348.100000000006</v>
      </c>
    </row>
    <row r="2664" spans="1:12" x14ac:dyDescent="0.25">
      <c r="A2664">
        <v>3663</v>
      </c>
      <c r="B2664" t="s">
        <v>1207</v>
      </c>
      <c r="C2664">
        <v>610695</v>
      </c>
      <c r="D2664">
        <v>8.32</v>
      </c>
      <c r="E2664" s="2">
        <v>44466.794282407413</v>
      </c>
      <c r="F2664" t="s">
        <v>12885</v>
      </c>
      <c r="G2664">
        <v>5597798</v>
      </c>
      <c r="H2664" s="6">
        <v>45015.665729108798</v>
      </c>
      <c r="I2664" t="str">
        <f t="shared" si="164"/>
        <v>Long Term</v>
      </c>
      <c r="J2664">
        <f t="shared" si="165"/>
        <v>4987103</v>
      </c>
      <c r="K2664">
        <f t="shared" si="166"/>
        <v>0.1</v>
      </c>
      <c r="L2664">
        <f t="shared" si="167"/>
        <v>498710.30000000005</v>
      </c>
    </row>
    <row r="2665" spans="1:12" x14ac:dyDescent="0.25">
      <c r="A2665">
        <v>3664</v>
      </c>
      <c r="B2665" t="s">
        <v>1067</v>
      </c>
      <c r="C2665">
        <v>658661</v>
      </c>
      <c r="D2665">
        <v>6.53</v>
      </c>
      <c r="E2665" s="2">
        <v>44494.102280092593</v>
      </c>
      <c r="F2665" t="s">
        <v>12885</v>
      </c>
      <c r="G2665">
        <v>7915133</v>
      </c>
      <c r="H2665" s="6">
        <v>45015.665729108798</v>
      </c>
      <c r="I2665" t="str">
        <f t="shared" si="164"/>
        <v>Long Term</v>
      </c>
      <c r="J2665">
        <f t="shared" si="165"/>
        <v>7256472</v>
      </c>
      <c r="K2665">
        <f t="shared" si="166"/>
        <v>0.1</v>
      </c>
      <c r="L2665">
        <f t="shared" si="167"/>
        <v>725647.20000000007</v>
      </c>
    </row>
    <row r="2666" spans="1:12" x14ac:dyDescent="0.25">
      <c r="A2666">
        <v>3665</v>
      </c>
      <c r="B2666" t="s">
        <v>627</v>
      </c>
      <c r="C2666">
        <v>605631</v>
      </c>
      <c r="D2666">
        <v>7.25</v>
      </c>
      <c r="E2666" s="2">
        <v>43772.218333333331</v>
      </c>
      <c r="F2666" t="s">
        <v>12884</v>
      </c>
      <c r="G2666">
        <v>2069912</v>
      </c>
      <c r="H2666" s="6">
        <v>45015.665729108798</v>
      </c>
      <c r="I2666" t="str">
        <f t="shared" si="164"/>
        <v>Long Term</v>
      </c>
      <c r="J2666">
        <f t="shared" si="165"/>
        <v>1464281</v>
      </c>
      <c r="K2666">
        <f t="shared" si="166"/>
        <v>0.1</v>
      </c>
      <c r="L2666">
        <f t="shared" si="167"/>
        <v>146428.1</v>
      </c>
    </row>
    <row r="2667" spans="1:12" x14ac:dyDescent="0.25">
      <c r="A2667">
        <v>3666</v>
      </c>
      <c r="B2667" t="s">
        <v>658</v>
      </c>
      <c r="C2667">
        <v>920596</v>
      </c>
      <c r="D2667">
        <v>7.48</v>
      </c>
      <c r="E2667" s="2">
        <v>43598.571689814817</v>
      </c>
      <c r="F2667" t="s">
        <v>12888</v>
      </c>
      <c r="G2667">
        <v>920603</v>
      </c>
      <c r="H2667" s="6">
        <v>45015.665729108798</v>
      </c>
      <c r="I2667" t="str">
        <f t="shared" si="164"/>
        <v>Long Term</v>
      </c>
      <c r="J2667">
        <f t="shared" si="165"/>
        <v>7</v>
      </c>
      <c r="K2667">
        <f t="shared" si="166"/>
        <v>0</v>
      </c>
      <c r="L2667">
        <f t="shared" si="167"/>
        <v>0</v>
      </c>
    </row>
    <row r="2668" spans="1:12" x14ac:dyDescent="0.25">
      <c r="A2668">
        <v>3667</v>
      </c>
      <c r="B2668" t="s">
        <v>731</v>
      </c>
      <c r="C2668">
        <v>247654</v>
      </c>
      <c r="D2668">
        <v>7.78</v>
      </c>
      <c r="E2668" s="2">
        <v>44077.827499999999</v>
      </c>
      <c r="F2668" t="s">
        <v>12888</v>
      </c>
      <c r="G2668">
        <v>1953413</v>
      </c>
      <c r="H2668" s="6">
        <v>45015.665729108798</v>
      </c>
      <c r="I2668" t="str">
        <f t="shared" si="164"/>
        <v>Long Term</v>
      </c>
      <c r="J2668">
        <f t="shared" si="165"/>
        <v>1705759</v>
      </c>
      <c r="K2668">
        <f t="shared" si="166"/>
        <v>0.1</v>
      </c>
      <c r="L2668">
        <f t="shared" si="167"/>
        <v>170575.90000000002</v>
      </c>
    </row>
    <row r="2669" spans="1:12" x14ac:dyDescent="0.25">
      <c r="A2669">
        <v>3668</v>
      </c>
      <c r="B2669" t="s">
        <v>302</v>
      </c>
      <c r="C2669">
        <v>83337</v>
      </c>
      <c r="D2669">
        <v>8.64</v>
      </c>
      <c r="E2669" s="2">
        <v>43705.303611111107</v>
      </c>
      <c r="F2669" t="s">
        <v>12887</v>
      </c>
      <c r="G2669">
        <v>7082448</v>
      </c>
      <c r="H2669" s="6">
        <v>45015.665729108798</v>
      </c>
      <c r="I2669" t="str">
        <f t="shared" si="164"/>
        <v>Long Term</v>
      </c>
      <c r="J2669">
        <f t="shared" si="165"/>
        <v>6999111</v>
      </c>
      <c r="K2669">
        <f t="shared" si="166"/>
        <v>0.1</v>
      </c>
      <c r="L2669">
        <f t="shared" si="167"/>
        <v>699911.10000000009</v>
      </c>
    </row>
    <row r="2670" spans="1:12" x14ac:dyDescent="0.25">
      <c r="A2670">
        <v>3669</v>
      </c>
      <c r="B2670" t="s">
        <v>1361</v>
      </c>
      <c r="C2670">
        <v>245569</v>
      </c>
      <c r="D2670">
        <v>7.93</v>
      </c>
      <c r="E2670" s="2">
        <v>43851.550833333327</v>
      </c>
      <c r="F2670" t="s">
        <v>12884</v>
      </c>
      <c r="G2670">
        <v>8806851</v>
      </c>
      <c r="H2670" s="6">
        <v>45015.665729108798</v>
      </c>
      <c r="I2670" t="str">
        <f t="shared" si="164"/>
        <v>Long Term</v>
      </c>
      <c r="J2670">
        <f t="shared" si="165"/>
        <v>8561282</v>
      </c>
      <c r="K2670">
        <f t="shared" si="166"/>
        <v>0.1</v>
      </c>
      <c r="L2670">
        <f t="shared" si="167"/>
        <v>856128.20000000007</v>
      </c>
    </row>
    <row r="2671" spans="1:12" x14ac:dyDescent="0.25">
      <c r="A2671">
        <v>3670</v>
      </c>
      <c r="B2671" t="s">
        <v>314</v>
      </c>
      <c r="C2671">
        <v>630741</v>
      </c>
      <c r="D2671">
        <v>8.16</v>
      </c>
      <c r="E2671" s="2">
        <v>44484.58761574074</v>
      </c>
      <c r="F2671" t="s">
        <v>12886</v>
      </c>
      <c r="G2671">
        <v>1850953</v>
      </c>
      <c r="H2671" s="6">
        <v>45015.665729108798</v>
      </c>
      <c r="I2671" t="str">
        <f t="shared" si="164"/>
        <v>Long Term</v>
      </c>
      <c r="J2671">
        <f t="shared" si="165"/>
        <v>1220212</v>
      </c>
      <c r="K2671">
        <f t="shared" si="166"/>
        <v>0.1</v>
      </c>
      <c r="L2671">
        <f t="shared" si="167"/>
        <v>122021.20000000001</v>
      </c>
    </row>
    <row r="2672" spans="1:12" x14ac:dyDescent="0.25">
      <c r="A2672">
        <v>3671</v>
      </c>
      <c r="B2672" t="s">
        <v>1333</v>
      </c>
      <c r="C2672">
        <v>852442</v>
      </c>
      <c r="D2672">
        <v>5.65</v>
      </c>
      <c r="E2672" s="2">
        <v>43732.003645833327</v>
      </c>
      <c r="F2672" t="s">
        <v>12885</v>
      </c>
      <c r="G2672">
        <v>8740346</v>
      </c>
      <c r="H2672" s="6">
        <v>45015.665729108798</v>
      </c>
      <c r="I2672" t="str">
        <f t="shared" si="164"/>
        <v>Long Term</v>
      </c>
      <c r="J2672">
        <f t="shared" si="165"/>
        <v>7887904</v>
      </c>
      <c r="K2672">
        <f t="shared" si="166"/>
        <v>0.1</v>
      </c>
      <c r="L2672">
        <f t="shared" si="167"/>
        <v>788790.4</v>
      </c>
    </row>
    <row r="2673" spans="1:12" x14ac:dyDescent="0.25">
      <c r="A2673">
        <v>3672</v>
      </c>
      <c r="B2673" t="s">
        <v>1002</v>
      </c>
      <c r="C2673">
        <v>45802</v>
      </c>
      <c r="D2673">
        <v>6.2</v>
      </c>
      <c r="E2673" s="2">
        <v>43542.376215277778</v>
      </c>
      <c r="F2673" t="s">
        <v>12885</v>
      </c>
      <c r="G2673">
        <v>6733340</v>
      </c>
      <c r="H2673" s="6">
        <v>45015.665729108798</v>
      </c>
      <c r="I2673" t="str">
        <f t="shared" si="164"/>
        <v>Long Term</v>
      </c>
      <c r="J2673">
        <f t="shared" si="165"/>
        <v>6687538</v>
      </c>
      <c r="K2673">
        <f t="shared" si="166"/>
        <v>0.1</v>
      </c>
      <c r="L2673">
        <f t="shared" si="167"/>
        <v>668753.80000000005</v>
      </c>
    </row>
    <row r="2674" spans="1:12" x14ac:dyDescent="0.25">
      <c r="A2674">
        <v>3673</v>
      </c>
      <c r="B2674" t="s">
        <v>917</v>
      </c>
      <c r="C2674">
        <v>498288</v>
      </c>
      <c r="D2674">
        <v>8.3000000000000007</v>
      </c>
      <c r="E2674" s="2">
        <v>44734.655393518522</v>
      </c>
      <c r="F2674" t="s">
        <v>12887</v>
      </c>
      <c r="G2674">
        <v>1326370</v>
      </c>
      <c r="H2674" s="6">
        <v>45015.665729108798</v>
      </c>
      <c r="I2674" t="str">
        <f t="shared" si="164"/>
        <v>Short Term</v>
      </c>
      <c r="J2674">
        <f t="shared" si="165"/>
        <v>828082</v>
      </c>
      <c r="K2674">
        <f t="shared" si="166"/>
        <v>0.15</v>
      </c>
      <c r="L2674">
        <f t="shared" si="167"/>
        <v>124212.29999999999</v>
      </c>
    </row>
    <row r="2675" spans="1:12" x14ac:dyDescent="0.25">
      <c r="A2675">
        <v>3674</v>
      </c>
      <c r="B2675" t="s">
        <v>93</v>
      </c>
      <c r="C2675">
        <v>712034</v>
      </c>
      <c r="D2675">
        <v>8.84</v>
      </c>
      <c r="E2675" s="2">
        <v>44237.815451388888</v>
      </c>
      <c r="F2675" t="s">
        <v>12886</v>
      </c>
      <c r="G2675">
        <v>5612278</v>
      </c>
      <c r="H2675" s="6">
        <v>45015.665729108798</v>
      </c>
      <c r="I2675" t="str">
        <f t="shared" si="164"/>
        <v>Long Term</v>
      </c>
      <c r="J2675">
        <f t="shared" si="165"/>
        <v>4900244</v>
      </c>
      <c r="K2675">
        <f t="shared" si="166"/>
        <v>0.1</v>
      </c>
      <c r="L2675">
        <f t="shared" si="167"/>
        <v>490024.4</v>
      </c>
    </row>
    <row r="2676" spans="1:12" x14ac:dyDescent="0.25">
      <c r="A2676">
        <v>3675</v>
      </c>
      <c r="B2676" t="s">
        <v>457</v>
      </c>
      <c r="C2676">
        <v>286322</v>
      </c>
      <c r="D2676">
        <v>6.85</v>
      </c>
      <c r="E2676" s="2">
        <v>43783.016168981478</v>
      </c>
      <c r="F2676" t="s">
        <v>12886</v>
      </c>
      <c r="G2676">
        <v>4275660</v>
      </c>
      <c r="H2676" s="6">
        <v>45015.665729108798</v>
      </c>
      <c r="I2676" t="str">
        <f t="shared" si="164"/>
        <v>Long Term</v>
      </c>
      <c r="J2676">
        <f t="shared" si="165"/>
        <v>3989338</v>
      </c>
      <c r="K2676">
        <f t="shared" si="166"/>
        <v>0.1</v>
      </c>
      <c r="L2676">
        <f t="shared" si="167"/>
        <v>398933.80000000005</v>
      </c>
    </row>
    <row r="2677" spans="1:12" x14ac:dyDescent="0.25">
      <c r="A2677">
        <v>3676</v>
      </c>
      <c r="B2677" t="s">
        <v>1207</v>
      </c>
      <c r="C2677">
        <v>391303</v>
      </c>
      <c r="D2677">
        <v>8.57</v>
      </c>
      <c r="E2677" s="2">
        <v>44762.912662037037</v>
      </c>
      <c r="F2677" t="s">
        <v>12885</v>
      </c>
      <c r="G2677">
        <v>4058886</v>
      </c>
      <c r="H2677" s="6">
        <v>45015.665729108798</v>
      </c>
      <c r="I2677" t="str">
        <f t="shared" si="164"/>
        <v>Short Term</v>
      </c>
      <c r="J2677">
        <f t="shared" si="165"/>
        <v>3667583</v>
      </c>
      <c r="K2677">
        <f t="shared" si="166"/>
        <v>0.15</v>
      </c>
      <c r="L2677">
        <f t="shared" si="167"/>
        <v>550137.44999999995</v>
      </c>
    </row>
    <row r="2678" spans="1:12" x14ac:dyDescent="0.25">
      <c r="A2678">
        <v>3677</v>
      </c>
      <c r="B2678" t="s">
        <v>1318</v>
      </c>
      <c r="C2678">
        <v>613871</v>
      </c>
      <c r="D2678">
        <v>8.56</v>
      </c>
      <c r="E2678" s="2">
        <v>43948.639768518522</v>
      </c>
      <c r="F2678" t="s">
        <v>12885</v>
      </c>
      <c r="G2678">
        <v>7498589</v>
      </c>
      <c r="H2678" s="6">
        <v>45015.665729108798</v>
      </c>
      <c r="I2678" t="str">
        <f t="shared" si="164"/>
        <v>Long Term</v>
      </c>
      <c r="J2678">
        <f t="shared" si="165"/>
        <v>6884718</v>
      </c>
      <c r="K2678">
        <f t="shared" si="166"/>
        <v>0.1</v>
      </c>
      <c r="L2678">
        <f t="shared" si="167"/>
        <v>688471.8</v>
      </c>
    </row>
    <row r="2679" spans="1:12" x14ac:dyDescent="0.25">
      <c r="A2679">
        <v>3678</v>
      </c>
      <c r="B2679" t="s">
        <v>800</v>
      </c>
      <c r="C2679">
        <v>808156</v>
      </c>
      <c r="D2679">
        <v>8.2899999999999991</v>
      </c>
      <c r="E2679" s="2">
        <v>43936.57607638889</v>
      </c>
      <c r="F2679" t="s">
        <v>12885</v>
      </c>
      <c r="G2679">
        <v>8903161</v>
      </c>
      <c r="H2679" s="6">
        <v>45015.665729108798</v>
      </c>
      <c r="I2679" t="str">
        <f t="shared" si="164"/>
        <v>Long Term</v>
      </c>
      <c r="J2679">
        <f t="shared" si="165"/>
        <v>8095005</v>
      </c>
      <c r="K2679">
        <f t="shared" si="166"/>
        <v>0.1</v>
      </c>
      <c r="L2679">
        <f t="shared" si="167"/>
        <v>809500.5</v>
      </c>
    </row>
    <row r="2680" spans="1:12" x14ac:dyDescent="0.25">
      <c r="A2680">
        <v>3679</v>
      </c>
      <c r="B2680" t="s">
        <v>292</v>
      </c>
      <c r="C2680">
        <v>945342</v>
      </c>
      <c r="D2680">
        <v>7.65</v>
      </c>
      <c r="E2680" s="2">
        <v>44860.303657407407</v>
      </c>
      <c r="F2680" t="s">
        <v>12885</v>
      </c>
      <c r="G2680">
        <v>945359</v>
      </c>
      <c r="H2680" s="6">
        <v>45015.665729108798</v>
      </c>
      <c r="I2680" t="str">
        <f t="shared" si="164"/>
        <v>Short Term</v>
      </c>
      <c r="J2680">
        <f t="shared" si="165"/>
        <v>17</v>
      </c>
      <c r="K2680">
        <f t="shared" si="166"/>
        <v>0.15</v>
      </c>
      <c r="L2680">
        <f t="shared" si="167"/>
        <v>2.5499999999999998</v>
      </c>
    </row>
    <row r="2681" spans="1:12" x14ac:dyDescent="0.25">
      <c r="A2681">
        <v>3680</v>
      </c>
      <c r="B2681" t="s">
        <v>930</v>
      </c>
      <c r="C2681">
        <v>267743</v>
      </c>
      <c r="D2681">
        <v>7.43</v>
      </c>
      <c r="E2681" s="2">
        <v>43908.962627314817</v>
      </c>
      <c r="F2681" t="s">
        <v>12885</v>
      </c>
      <c r="G2681">
        <v>267779</v>
      </c>
      <c r="H2681" s="6">
        <v>45015.665729108798</v>
      </c>
      <c r="I2681" t="str">
        <f t="shared" si="164"/>
        <v>Long Term</v>
      </c>
      <c r="J2681">
        <f t="shared" si="165"/>
        <v>36</v>
      </c>
      <c r="K2681">
        <f t="shared" si="166"/>
        <v>0</v>
      </c>
      <c r="L2681">
        <f t="shared" si="167"/>
        <v>0</v>
      </c>
    </row>
    <row r="2682" spans="1:12" x14ac:dyDescent="0.25">
      <c r="A2682">
        <v>3681</v>
      </c>
      <c r="B2682" t="s">
        <v>1195</v>
      </c>
      <c r="C2682">
        <v>836874</v>
      </c>
      <c r="D2682">
        <v>5.96</v>
      </c>
      <c r="E2682" s="2">
        <v>44417.097453703696</v>
      </c>
      <c r="F2682" t="s">
        <v>12886</v>
      </c>
      <c r="G2682">
        <v>1506903</v>
      </c>
      <c r="H2682" s="6">
        <v>45015.665729108798</v>
      </c>
      <c r="I2682" t="str">
        <f t="shared" si="164"/>
        <v>Long Term</v>
      </c>
      <c r="J2682">
        <f t="shared" si="165"/>
        <v>670029</v>
      </c>
      <c r="K2682">
        <f t="shared" si="166"/>
        <v>0.1</v>
      </c>
      <c r="L2682">
        <f t="shared" si="167"/>
        <v>67002.900000000009</v>
      </c>
    </row>
    <row r="2683" spans="1:12" x14ac:dyDescent="0.25">
      <c r="A2683">
        <v>3682</v>
      </c>
      <c r="B2683" t="s">
        <v>1055</v>
      </c>
      <c r="C2683">
        <v>528756</v>
      </c>
      <c r="D2683">
        <v>5.12</v>
      </c>
      <c r="E2683" s="2">
        <v>44274.287395833337</v>
      </c>
      <c r="F2683" t="s">
        <v>12885</v>
      </c>
      <c r="G2683">
        <v>8438694</v>
      </c>
      <c r="H2683" s="6">
        <v>45015.665729108798</v>
      </c>
      <c r="I2683" t="str">
        <f t="shared" si="164"/>
        <v>Long Term</v>
      </c>
      <c r="J2683">
        <f t="shared" si="165"/>
        <v>7909938</v>
      </c>
      <c r="K2683">
        <f t="shared" si="166"/>
        <v>0.1</v>
      </c>
      <c r="L2683">
        <f t="shared" si="167"/>
        <v>790993.8</v>
      </c>
    </row>
    <row r="2684" spans="1:12" x14ac:dyDescent="0.25">
      <c r="A2684">
        <v>3683</v>
      </c>
      <c r="B2684" t="s">
        <v>58</v>
      </c>
      <c r="C2684">
        <v>366886</v>
      </c>
      <c r="D2684">
        <v>5.77</v>
      </c>
      <c r="E2684" s="2">
        <v>44347.330312500002</v>
      </c>
      <c r="F2684" t="s">
        <v>12883</v>
      </c>
      <c r="G2684">
        <v>1147719</v>
      </c>
      <c r="H2684" s="6">
        <v>45015.665729108798</v>
      </c>
      <c r="I2684" t="str">
        <f t="shared" si="164"/>
        <v>Long Term</v>
      </c>
      <c r="J2684">
        <f t="shared" si="165"/>
        <v>780833</v>
      </c>
      <c r="K2684">
        <f t="shared" si="166"/>
        <v>0.1</v>
      </c>
      <c r="L2684">
        <f t="shared" si="167"/>
        <v>78083.3</v>
      </c>
    </row>
    <row r="2685" spans="1:12" x14ac:dyDescent="0.25">
      <c r="A2685">
        <v>3684</v>
      </c>
      <c r="B2685" t="s">
        <v>140</v>
      </c>
      <c r="C2685">
        <v>224984</v>
      </c>
      <c r="D2685">
        <v>7.73</v>
      </c>
      <c r="E2685" s="2">
        <v>45010.497557870367</v>
      </c>
      <c r="F2685" t="s">
        <v>12886</v>
      </c>
      <c r="G2685">
        <v>3061193</v>
      </c>
      <c r="H2685" s="6">
        <v>45015.665729108798</v>
      </c>
      <c r="I2685" t="str">
        <f t="shared" si="164"/>
        <v>Short Term</v>
      </c>
      <c r="J2685">
        <f t="shared" si="165"/>
        <v>2836209</v>
      </c>
      <c r="K2685">
        <f t="shared" si="166"/>
        <v>0.15</v>
      </c>
      <c r="L2685">
        <f t="shared" si="167"/>
        <v>425431.35</v>
      </c>
    </row>
    <row r="2686" spans="1:12" x14ac:dyDescent="0.25">
      <c r="A2686">
        <v>3685</v>
      </c>
      <c r="B2686" t="s">
        <v>908</v>
      </c>
      <c r="C2686">
        <v>654241</v>
      </c>
      <c r="D2686">
        <v>6.15</v>
      </c>
      <c r="E2686" s="2">
        <v>44185.541747685187</v>
      </c>
      <c r="F2686" t="s">
        <v>12887</v>
      </c>
      <c r="G2686">
        <v>3851200</v>
      </c>
      <c r="H2686" s="6">
        <v>45015.665729108798</v>
      </c>
      <c r="I2686" t="str">
        <f t="shared" si="164"/>
        <v>Long Term</v>
      </c>
      <c r="J2686">
        <f t="shared" si="165"/>
        <v>3196959</v>
      </c>
      <c r="K2686">
        <f t="shared" si="166"/>
        <v>0.1</v>
      </c>
      <c r="L2686">
        <f t="shared" si="167"/>
        <v>319695.90000000002</v>
      </c>
    </row>
    <row r="2687" spans="1:12" x14ac:dyDescent="0.25">
      <c r="A2687">
        <v>3686</v>
      </c>
      <c r="B2687" t="s">
        <v>1073</v>
      </c>
      <c r="C2687">
        <v>793115</v>
      </c>
      <c r="D2687">
        <v>8.6</v>
      </c>
      <c r="E2687" s="2">
        <v>44331.927210648151</v>
      </c>
      <c r="F2687" t="s">
        <v>12884</v>
      </c>
      <c r="G2687">
        <v>6293938</v>
      </c>
      <c r="H2687" s="6">
        <v>45015.665729108798</v>
      </c>
      <c r="I2687" t="str">
        <f t="shared" si="164"/>
        <v>Long Term</v>
      </c>
      <c r="J2687">
        <f t="shared" si="165"/>
        <v>5500823</v>
      </c>
      <c r="K2687">
        <f t="shared" si="166"/>
        <v>0.1</v>
      </c>
      <c r="L2687">
        <f t="shared" si="167"/>
        <v>550082.30000000005</v>
      </c>
    </row>
    <row r="2688" spans="1:12" x14ac:dyDescent="0.25">
      <c r="A2688">
        <v>3687</v>
      </c>
      <c r="B2688" t="s">
        <v>1240</v>
      </c>
      <c r="C2688">
        <v>915190</v>
      </c>
      <c r="D2688">
        <v>7.79</v>
      </c>
      <c r="E2688" s="2">
        <v>44293.445069444453</v>
      </c>
      <c r="F2688" t="s">
        <v>12887</v>
      </c>
      <c r="G2688">
        <v>9719179</v>
      </c>
      <c r="H2688" s="6">
        <v>45015.665729108798</v>
      </c>
      <c r="I2688" t="str">
        <f t="shared" si="164"/>
        <v>Long Term</v>
      </c>
      <c r="J2688">
        <f t="shared" si="165"/>
        <v>8803989</v>
      </c>
      <c r="K2688">
        <f t="shared" si="166"/>
        <v>0.1</v>
      </c>
      <c r="L2688">
        <f t="shared" si="167"/>
        <v>880398.9</v>
      </c>
    </row>
    <row r="2689" spans="1:12" x14ac:dyDescent="0.25">
      <c r="A2689">
        <v>3688</v>
      </c>
      <c r="B2689" t="s">
        <v>186</v>
      </c>
      <c r="C2689">
        <v>133998</v>
      </c>
      <c r="D2689">
        <v>8.92</v>
      </c>
      <c r="E2689" s="2">
        <v>43743.249571759261</v>
      </c>
      <c r="F2689" t="s">
        <v>12887</v>
      </c>
      <c r="G2689">
        <v>252569</v>
      </c>
      <c r="H2689" s="6">
        <v>45015.665729108798</v>
      </c>
      <c r="I2689" t="str">
        <f t="shared" si="164"/>
        <v>Long Term</v>
      </c>
      <c r="J2689">
        <f t="shared" si="165"/>
        <v>118571</v>
      </c>
      <c r="K2689">
        <f t="shared" si="166"/>
        <v>0.1</v>
      </c>
      <c r="L2689">
        <f t="shared" si="167"/>
        <v>11857.1</v>
      </c>
    </row>
    <row r="2690" spans="1:12" x14ac:dyDescent="0.25">
      <c r="A2690">
        <v>3689</v>
      </c>
      <c r="B2690" t="s">
        <v>87</v>
      </c>
      <c r="C2690">
        <v>131713</v>
      </c>
      <c r="D2690">
        <v>6.62</v>
      </c>
      <c r="E2690" s="2">
        <v>43475.654340277782</v>
      </c>
      <c r="F2690" t="s">
        <v>12883</v>
      </c>
      <c r="G2690">
        <v>8917744</v>
      </c>
      <c r="H2690" s="6">
        <v>45015.665729108798</v>
      </c>
      <c r="I2690" t="str">
        <f t="shared" si="164"/>
        <v>Long Term</v>
      </c>
      <c r="J2690">
        <f t="shared" si="165"/>
        <v>8786031</v>
      </c>
      <c r="K2690">
        <f t="shared" si="166"/>
        <v>0.1</v>
      </c>
      <c r="L2690">
        <f t="shared" si="167"/>
        <v>878603.10000000009</v>
      </c>
    </row>
    <row r="2691" spans="1:12" x14ac:dyDescent="0.25">
      <c r="A2691">
        <v>3690</v>
      </c>
      <c r="B2691" t="s">
        <v>1938</v>
      </c>
      <c r="C2691">
        <v>626146</v>
      </c>
      <c r="D2691">
        <v>5.52</v>
      </c>
      <c r="E2691" s="2">
        <v>43621.854131944441</v>
      </c>
      <c r="F2691" t="s">
        <v>12883</v>
      </c>
      <c r="G2691">
        <v>5220067</v>
      </c>
      <c r="H2691" s="6">
        <v>45015.665729108798</v>
      </c>
      <c r="I2691" t="str">
        <f t="shared" ref="I2691:I2754" si="168">IF((H2691-E2691)&lt;=365,"Short Term","Long Term")</f>
        <v>Long Term</v>
      </c>
      <c r="J2691">
        <f t="shared" ref="J2691:J2754" si="169">G2691-C2691</f>
        <v>4593921</v>
      </c>
      <c r="K2691">
        <f t="shared" ref="K2691:K2754" si="170">IF(I2691="short Term",15%,IF(I2691="Long Term",IF(J2691&gt;100000,10%,0),0))</f>
        <v>0.1</v>
      </c>
      <c r="L2691">
        <f t="shared" ref="L2691:L2754" si="171">J2691*K2691</f>
        <v>459392.10000000003</v>
      </c>
    </row>
    <row r="2692" spans="1:12" x14ac:dyDescent="0.25">
      <c r="A2692">
        <v>3691</v>
      </c>
      <c r="B2692" t="s">
        <v>439</v>
      </c>
      <c r="C2692">
        <v>204787</v>
      </c>
      <c r="D2692">
        <v>8.2899999999999991</v>
      </c>
      <c r="E2692" s="2">
        <v>43959.137037037042</v>
      </c>
      <c r="F2692" t="s">
        <v>12886</v>
      </c>
      <c r="G2692">
        <v>4835846</v>
      </c>
      <c r="H2692" s="6">
        <v>45015.665729108798</v>
      </c>
      <c r="I2692" t="str">
        <f t="shared" si="168"/>
        <v>Long Term</v>
      </c>
      <c r="J2692">
        <f t="shared" si="169"/>
        <v>4631059</v>
      </c>
      <c r="K2692">
        <f t="shared" si="170"/>
        <v>0.1</v>
      </c>
      <c r="L2692">
        <f t="shared" si="171"/>
        <v>463105.9</v>
      </c>
    </row>
    <row r="2693" spans="1:12" x14ac:dyDescent="0.25">
      <c r="A2693">
        <v>3692</v>
      </c>
      <c r="B2693" t="s">
        <v>362</v>
      </c>
      <c r="C2693">
        <v>857960</v>
      </c>
      <c r="D2693">
        <v>5.71</v>
      </c>
      <c r="E2693" s="2">
        <v>44772.336608796293</v>
      </c>
      <c r="F2693" t="s">
        <v>12887</v>
      </c>
      <c r="G2693">
        <v>6828117</v>
      </c>
      <c r="H2693" s="6">
        <v>45015.665729108798</v>
      </c>
      <c r="I2693" t="str">
        <f t="shared" si="168"/>
        <v>Short Term</v>
      </c>
      <c r="J2693">
        <f t="shared" si="169"/>
        <v>5970157</v>
      </c>
      <c r="K2693">
        <f t="shared" si="170"/>
        <v>0.15</v>
      </c>
      <c r="L2693">
        <f t="shared" si="171"/>
        <v>895523.54999999993</v>
      </c>
    </row>
    <row r="2694" spans="1:12" x14ac:dyDescent="0.25">
      <c r="A2694">
        <v>3693</v>
      </c>
      <c r="B2694" t="s">
        <v>2017</v>
      </c>
      <c r="C2694">
        <v>797607</v>
      </c>
      <c r="D2694">
        <v>7.44</v>
      </c>
      <c r="E2694" s="2">
        <v>44752.539618055547</v>
      </c>
      <c r="F2694" t="s">
        <v>12883</v>
      </c>
      <c r="G2694">
        <v>9113079</v>
      </c>
      <c r="H2694" s="6">
        <v>45015.665729108798</v>
      </c>
      <c r="I2694" t="str">
        <f t="shared" si="168"/>
        <v>Short Term</v>
      </c>
      <c r="J2694">
        <f t="shared" si="169"/>
        <v>8315472</v>
      </c>
      <c r="K2694">
        <f t="shared" si="170"/>
        <v>0.15</v>
      </c>
      <c r="L2694">
        <f t="shared" si="171"/>
        <v>1247320.8</v>
      </c>
    </row>
    <row r="2695" spans="1:12" x14ac:dyDescent="0.25">
      <c r="A2695">
        <v>3694</v>
      </c>
      <c r="B2695" t="s">
        <v>1269</v>
      </c>
      <c r="C2695">
        <v>659671</v>
      </c>
      <c r="D2695">
        <v>6.66</v>
      </c>
      <c r="E2695" s="2">
        <v>43907.106608796297</v>
      </c>
      <c r="F2695" t="s">
        <v>12887</v>
      </c>
      <c r="G2695">
        <v>659698</v>
      </c>
      <c r="H2695" s="6">
        <v>45015.665729108798</v>
      </c>
      <c r="I2695" t="str">
        <f t="shared" si="168"/>
        <v>Long Term</v>
      </c>
      <c r="J2695">
        <f t="shared" si="169"/>
        <v>27</v>
      </c>
      <c r="K2695">
        <f t="shared" si="170"/>
        <v>0</v>
      </c>
      <c r="L2695">
        <f t="shared" si="171"/>
        <v>0</v>
      </c>
    </row>
    <row r="2696" spans="1:12" x14ac:dyDescent="0.25">
      <c r="A2696">
        <v>3695</v>
      </c>
      <c r="B2696" t="s">
        <v>120</v>
      </c>
      <c r="C2696">
        <v>870110</v>
      </c>
      <c r="D2696">
        <v>6.39</v>
      </c>
      <c r="E2696" s="2">
        <v>44581.351585648154</v>
      </c>
      <c r="F2696" t="s">
        <v>12886</v>
      </c>
      <c r="G2696">
        <v>5117447</v>
      </c>
      <c r="H2696" s="6">
        <v>45015.665729108798</v>
      </c>
      <c r="I2696" t="str">
        <f t="shared" si="168"/>
        <v>Long Term</v>
      </c>
      <c r="J2696">
        <f t="shared" si="169"/>
        <v>4247337</v>
      </c>
      <c r="K2696">
        <f t="shared" si="170"/>
        <v>0.1</v>
      </c>
      <c r="L2696">
        <f t="shared" si="171"/>
        <v>424733.7</v>
      </c>
    </row>
    <row r="2697" spans="1:12" x14ac:dyDescent="0.25">
      <c r="A2697">
        <v>3696</v>
      </c>
      <c r="B2697" t="s">
        <v>857</v>
      </c>
      <c r="C2697">
        <v>673670</v>
      </c>
      <c r="D2697">
        <v>5.78</v>
      </c>
      <c r="E2697" s="2">
        <v>43869.032025462962</v>
      </c>
      <c r="F2697" t="s">
        <v>12884</v>
      </c>
      <c r="G2697">
        <v>4661143</v>
      </c>
      <c r="H2697" s="6">
        <v>45015.665729108798</v>
      </c>
      <c r="I2697" t="str">
        <f t="shared" si="168"/>
        <v>Long Term</v>
      </c>
      <c r="J2697">
        <f t="shared" si="169"/>
        <v>3987473</v>
      </c>
      <c r="K2697">
        <f t="shared" si="170"/>
        <v>0.1</v>
      </c>
      <c r="L2697">
        <f t="shared" si="171"/>
        <v>398747.30000000005</v>
      </c>
    </row>
    <row r="2698" spans="1:12" x14ac:dyDescent="0.25">
      <c r="A2698">
        <v>3697</v>
      </c>
      <c r="B2698" t="s">
        <v>791</v>
      </c>
      <c r="C2698">
        <v>866075</v>
      </c>
      <c r="D2698">
        <v>7.3</v>
      </c>
      <c r="E2698" s="2">
        <v>44761.801631944443</v>
      </c>
      <c r="F2698" t="s">
        <v>12886</v>
      </c>
      <c r="G2698">
        <v>4688462</v>
      </c>
      <c r="H2698" s="6">
        <v>45015.665729108798</v>
      </c>
      <c r="I2698" t="str">
        <f t="shared" si="168"/>
        <v>Short Term</v>
      </c>
      <c r="J2698">
        <f t="shared" si="169"/>
        <v>3822387</v>
      </c>
      <c r="K2698">
        <f t="shared" si="170"/>
        <v>0.15</v>
      </c>
      <c r="L2698">
        <f t="shared" si="171"/>
        <v>573358.04999999993</v>
      </c>
    </row>
    <row r="2699" spans="1:12" x14ac:dyDescent="0.25">
      <c r="A2699">
        <v>3698</v>
      </c>
      <c r="B2699" t="s">
        <v>334</v>
      </c>
      <c r="C2699">
        <v>273009</v>
      </c>
      <c r="D2699">
        <v>6.71</v>
      </c>
      <c r="E2699" s="2">
        <v>44066.606516203698</v>
      </c>
      <c r="F2699" t="s">
        <v>12885</v>
      </c>
      <c r="G2699">
        <v>4000965</v>
      </c>
      <c r="H2699" s="6">
        <v>45015.665729108798</v>
      </c>
      <c r="I2699" t="str">
        <f t="shared" si="168"/>
        <v>Long Term</v>
      </c>
      <c r="J2699">
        <f t="shared" si="169"/>
        <v>3727956</v>
      </c>
      <c r="K2699">
        <f t="shared" si="170"/>
        <v>0.1</v>
      </c>
      <c r="L2699">
        <f t="shared" si="171"/>
        <v>372795.60000000003</v>
      </c>
    </row>
    <row r="2700" spans="1:12" x14ac:dyDescent="0.25">
      <c r="A2700">
        <v>3699</v>
      </c>
      <c r="B2700" t="s">
        <v>986</v>
      </c>
      <c r="C2700">
        <v>616142</v>
      </c>
      <c r="D2700">
        <v>8.8699999999999992</v>
      </c>
      <c r="E2700" s="2">
        <v>44671.221921296303</v>
      </c>
      <c r="F2700" t="s">
        <v>12885</v>
      </c>
      <c r="G2700">
        <v>3170071</v>
      </c>
      <c r="H2700" s="6">
        <v>45015.665729108798</v>
      </c>
      <c r="I2700" t="str">
        <f t="shared" si="168"/>
        <v>Short Term</v>
      </c>
      <c r="J2700">
        <f t="shared" si="169"/>
        <v>2553929</v>
      </c>
      <c r="K2700">
        <f t="shared" si="170"/>
        <v>0.15</v>
      </c>
      <c r="L2700">
        <f t="shared" si="171"/>
        <v>383089.35</v>
      </c>
    </row>
    <row r="2701" spans="1:12" x14ac:dyDescent="0.25">
      <c r="A2701">
        <v>3700</v>
      </c>
      <c r="B2701" t="s">
        <v>796</v>
      </c>
      <c r="C2701">
        <v>622995</v>
      </c>
      <c r="D2701">
        <v>5.19</v>
      </c>
      <c r="E2701" s="2">
        <v>43836.894942129627</v>
      </c>
      <c r="F2701" t="s">
        <v>12887</v>
      </c>
      <c r="G2701">
        <v>623018</v>
      </c>
      <c r="H2701" s="6">
        <v>45015.665729108798</v>
      </c>
      <c r="I2701" t="str">
        <f t="shared" si="168"/>
        <v>Long Term</v>
      </c>
      <c r="J2701">
        <f t="shared" si="169"/>
        <v>23</v>
      </c>
      <c r="K2701">
        <f t="shared" si="170"/>
        <v>0</v>
      </c>
      <c r="L2701">
        <f t="shared" si="171"/>
        <v>0</v>
      </c>
    </row>
    <row r="2702" spans="1:12" x14ac:dyDescent="0.25">
      <c r="A2702">
        <v>3701</v>
      </c>
      <c r="B2702" t="s">
        <v>791</v>
      </c>
      <c r="C2702">
        <v>201122</v>
      </c>
      <c r="D2702">
        <v>6.59</v>
      </c>
      <c r="E2702" s="2">
        <v>43917.911377314813</v>
      </c>
      <c r="F2702" t="s">
        <v>12886</v>
      </c>
      <c r="G2702">
        <v>4595012</v>
      </c>
      <c r="H2702" s="6">
        <v>45015.665729108798</v>
      </c>
      <c r="I2702" t="str">
        <f t="shared" si="168"/>
        <v>Long Term</v>
      </c>
      <c r="J2702">
        <f t="shared" si="169"/>
        <v>4393890</v>
      </c>
      <c r="K2702">
        <f t="shared" si="170"/>
        <v>0.1</v>
      </c>
      <c r="L2702">
        <f t="shared" si="171"/>
        <v>439389</v>
      </c>
    </row>
    <row r="2703" spans="1:12" x14ac:dyDescent="0.25">
      <c r="A2703">
        <v>3702</v>
      </c>
      <c r="B2703" t="s">
        <v>481</v>
      </c>
      <c r="C2703">
        <v>335772</v>
      </c>
      <c r="D2703">
        <v>5.72</v>
      </c>
      <c r="E2703" s="2">
        <v>44341.191793981481</v>
      </c>
      <c r="F2703" t="s">
        <v>12887</v>
      </c>
      <c r="G2703">
        <v>9582140</v>
      </c>
      <c r="H2703" s="6">
        <v>45015.665729108798</v>
      </c>
      <c r="I2703" t="str">
        <f t="shared" si="168"/>
        <v>Long Term</v>
      </c>
      <c r="J2703">
        <f t="shared" si="169"/>
        <v>9246368</v>
      </c>
      <c r="K2703">
        <f t="shared" si="170"/>
        <v>0.1</v>
      </c>
      <c r="L2703">
        <f t="shared" si="171"/>
        <v>924636.8</v>
      </c>
    </row>
    <row r="2704" spans="1:12" x14ac:dyDescent="0.25">
      <c r="A2704">
        <v>3703</v>
      </c>
      <c r="B2704" t="s">
        <v>413</v>
      </c>
      <c r="C2704">
        <v>801941</v>
      </c>
      <c r="D2704">
        <v>8.4</v>
      </c>
      <c r="E2704" s="2">
        <v>43719.745937500003</v>
      </c>
      <c r="F2704" t="s">
        <v>12886</v>
      </c>
      <c r="G2704">
        <v>4258171</v>
      </c>
      <c r="H2704" s="6">
        <v>45015.665729108798</v>
      </c>
      <c r="I2704" t="str">
        <f t="shared" si="168"/>
        <v>Long Term</v>
      </c>
      <c r="J2704">
        <f t="shared" si="169"/>
        <v>3456230</v>
      </c>
      <c r="K2704">
        <f t="shared" si="170"/>
        <v>0.1</v>
      </c>
      <c r="L2704">
        <f t="shared" si="171"/>
        <v>345623</v>
      </c>
    </row>
    <row r="2705" spans="1:12" x14ac:dyDescent="0.25">
      <c r="A2705">
        <v>3704</v>
      </c>
      <c r="B2705" t="s">
        <v>121</v>
      </c>
      <c r="C2705">
        <v>234839</v>
      </c>
      <c r="D2705">
        <v>5.3</v>
      </c>
      <c r="E2705" s="2">
        <v>43441.518506944441</v>
      </c>
      <c r="F2705" t="s">
        <v>12886</v>
      </c>
      <c r="G2705">
        <v>9912913</v>
      </c>
      <c r="H2705" s="6">
        <v>45015.665729108798</v>
      </c>
      <c r="I2705" t="str">
        <f t="shared" si="168"/>
        <v>Long Term</v>
      </c>
      <c r="J2705">
        <f t="shared" si="169"/>
        <v>9678074</v>
      </c>
      <c r="K2705">
        <f t="shared" si="170"/>
        <v>0.1</v>
      </c>
      <c r="L2705">
        <f t="shared" si="171"/>
        <v>967807.4</v>
      </c>
    </row>
    <row r="2706" spans="1:12" x14ac:dyDescent="0.25">
      <c r="A2706">
        <v>3705</v>
      </c>
      <c r="B2706" t="s">
        <v>384</v>
      </c>
      <c r="C2706">
        <v>366881</v>
      </c>
      <c r="D2706">
        <v>7.79</v>
      </c>
      <c r="E2706" s="2">
        <v>43929.220011574071</v>
      </c>
      <c r="F2706" t="s">
        <v>12885</v>
      </c>
      <c r="G2706">
        <v>7555259</v>
      </c>
      <c r="H2706" s="6">
        <v>45015.665729108798</v>
      </c>
      <c r="I2706" t="str">
        <f t="shared" si="168"/>
        <v>Long Term</v>
      </c>
      <c r="J2706">
        <f t="shared" si="169"/>
        <v>7188378</v>
      </c>
      <c r="K2706">
        <f t="shared" si="170"/>
        <v>0.1</v>
      </c>
      <c r="L2706">
        <f t="shared" si="171"/>
        <v>718837.8</v>
      </c>
    </row>
    <row r="2707" spans="1:12" x14ac:dyDescent="0.25">
      <c r="A2707">
        <v>3706</v>
      </c>
      <c r="B2707" t="s">
        <v>732</v>
      </c>
      <c r="C2707">
        <v>410917</v>
      </c>
      <c r="D2707">
        <v>6.64</v>
      </c>
      <c r="E2707" s="2">
        <v>43926.763668981483</v>
      </c>
      <c r="F2707" t="s">
        <v>12883</v>
      </c>
      <c r="G2707">
        <v>9042280</v>
      </c>
      <c r="H2707" s="6">
        <v>45015.665729108798</v>
      </c>
      <c r="I2707" t="str">
        <f t="shared" si="168"/>
        <v>Long Term</v>
      </c>
      <c r="J2707">
        <f t="shared" si="169"/>
        <v>8631363</v>
      </c>
      <c r="K2707">
        <f t="shared" si="170"/>
        <v>0.1</v>
      </c>
      <c r="L2707">
        <f t="shared" si="171"/>
        <v>863136.3</v>
      </c>
    </row>
    <row r="2708" spans="1:12" x14ac:dyDescent="0.25">
      <c r="A2708">
        <v>3707</v>
      </c>
      <c r="B2708" t="s">
        <v>691</v>
      </c>
      <c r="C2708">
        <v>331851</v>
      </c>
      <c r="D2708">
        <v>5.14</v>
      </c>
      <c r="E2708" s="2">
        <v>44750.000127314823</v>
      </c>
      <c r="F2708" t="s">
        <v>12884</v>
      </c>
      <c r="G2708">
        <v>541972</v>
      </c>
      <c r="H2708" s="6">
        <v>45015.665729108798</v>
      </c>
      <c r="I2708" t="str">
        <f t="shared" si="168"/>
        <v>Short Term</v>
      </c>
      <c r="J2708">
        <f t="shared" si="169"/>
        <v>210121</v>
      </c>
      <c r="K2708">
        <f t="shared" si="170"/>
        <v>0.15</v>
      </c>
      <c r="L2708">
        <f t="shared" si="171"/>
        <v>31518.149999999998</v>
      </c>
    </row>
    <row r="2709" spans="1:12" x14ac:dyDescent="0.25">
      <c r="A2709">
        <v>3708</v>
      </c>
      <c r="B2709" t="s">
        <v>574</v>
      </c>
      <c r="C2709">
        <v>102944</v>
      </c>
      <c r="D2709">
        <v>7.2</v>
      </c>
      <c r="E2709" s="2">
        <v>43570.802291666667</v>
      </c>
      <c r="F2709" t="s">
        <v>12886</v>
      </c>
      <c r="G2709">
        <v>2152536</v>
      </c>
      <c r="H2709" s="6">
        <v>45015.665729108798</v>
      </c>
      <c r="I2709" t="str">
        <f t="shared" si="168"/>
        <v>Long Term</v>
      </c>
      <c r="J2709">
        <f t="shared" si="169"/>
        <v>2049592</v>
      </c>
      <c r="K2709">
        <f t="shared" si="170"/>
        <v>0.1</v>
      </c>
      <c r="L2709">
        <f t="shared" si="171"/>
        <v>204959.2</v>
      </c>
    </row>
    <row r="2710" spans="1:12" x14ac:dyDescent="0.25">
      <c r="A2710">
        <v>3709</v>
      </c>
      <c r="B2710" t="s">
        <v>68</v>
      </c>
      <c r="C2710">
        <v>40121</v>
      </c>
      <c r="D2710">
        <v>7.98</v>
      </c>
      <c r="E2710" s="2">
        <v>44629.762627314813</v>
      </c>
      <c r="F2710" t="s">
        <v>12888</v>
      </c>
      <c r="G2710">
        <v>5510092</v>
      </c>
      <c r="H2710" s="6">
        <v>45015.665729108798</v>
      </c>
      <c r="I2710" t="str">
        <f t="shared" si="168"/>
        <v>Long Term</v>
      </c>
      <c r="J2710">
        <f t="shared" si="169"/>
        <v>5469971</v>
      </c>
      <c r="K2710">
        <f t="shared" si="170"/>
        <v>0.1</v>
      </c>
      <c r="L2710">
        <f t="shared" si="171"/>
        <v>546997.1</v>
      </c>
    </row>
    <row r="2711" spans="1:12" x14ac:dyDescent="0.25">
      <c r="A2711">
        <v>3710</v>
      </c>
      <c r="B2711" t="s">
        <v>3056</v>
      </c>
      <c r="C2711">
        <v>99458</v>
      </c>
      <c r="D2711">
        <v>8.19</v>
      </c>
      <c r="E2711" s="2">
        <v>44448.942685185182</v>
      </c>
      <c r="F2711" t="s">
        <v>12886</v>
      </c>
      <c r="G2711">
        <v>5584752</v>
      </c>
      <c r="H2711" s="6">
        <v>45015.665729108798</v>
      </c>
      <c r="I2711" t="str">
        <f t="shared" si="168"/>
        <v>Long Term</v>
      </c>
      <c r="J2711">
        <f t="shared" si="169"/>
        <v>5485294</v>
      </c>
      <c r="K2711">
        <f t="shared" si="170"/>
        <v>0.1</v>
      </c>
      <c r="L2711">
        <f t="shared" si="171"/>
        <v>548529.4</v>
      </c>
    </row>
    <row r="2712" spans="1:12" x14ac:dyDescent="0.25">
      <c r="A2712">
        <v>3711</v>
      </c>
      <c r="B2712" t="s">
        <v>266</v>
      </c>
      <c r="C2712">
        <v>910027</v>
      </c>
      <c r="D2712">
        <v>7.66</v>
      </c>
      <c r="E2712" s="2">
        <v>43467.695115740738</v>
      </c>
      <c r="F2712" t="s">
        <v>12885</v>
      </c>
      <c r="G2712">
        <v>5755135</v>
      </c>
      <c r="H2712" s="6">
        <v>45015.665729108798</v>
      </c>
      <c r="I2712" t="str">
        <f t="shared" si="168"/>
        <v>Long Term</v>
      </c>
      <c r="J2712">
        <f t="shared" si="169"/>
        <v>4845108</v>
      </c>
      <c r="K2712">
        <f t="shared" si="170"/>
        <v>0.1</v>
      </c>
      <c r="L2712">
        <f t="shared" si="171"/>
        <v>484510.80000000005</v>
      </c>
    </row>
    <row r="2713" spans="1:12" x14ac:dyDescent="0.25">
      <c r="A2713">
        <v>3712</v>
      </c>
      <c r="B2713" t="s">
        <v>680</v>
      </c>
      <c r="C2713">
        <v>722963</v>
      </c>
      <c r="D2713">
        <v>8.5299999999999994</v>
      </c>
      <c r="E2713" s="2">
        <v>44281.819849537038</v>
      </c>
      <c r="F2713" t="s">
        <v>12884</v>
      </c>
      <c r="G2713">
        <v>9912121</v>
      </c>
      <c r="H2713" s="6">
        <v>45015.665729108798</v>
      </c>
      <c r="I2713" t="str">
        <f t="shared" si="168"/>
        <v>Long Term</v>
      </c>
      <c r="J2713">
        <f t="shared" si="169"/>
        <v>9189158</v>
      </c>
      <c r="K2713">
        <f t="shared" si="170"/>
        <v>0.1</v>
      </c>
      <c r="L2713">
        <f t="shared" si="171"/>
        <v>918915.8</v>
      </c>
    </row>
    <row r="2714" spans="1:12" x14ac:dyDescent="0.25">
      <c r="A2714">
        <v>3713</v>
      </c>
      <c r="B2714" t="s">
        <v>164</v>
      </c>
      <c r="C2714">
        <v>341508</v>
      </c>
      <c r="D2714">
        <v>8.86</v>
      </c>
      <c r="E2714" s="2">
        <v>43483.005358796298</v>
      </c>
      <c r="F2714" t="s">
        <v>12887</v>
      </c>
      <c r="G2714">
        <v>6907990</v>
      </c>
      <c r="H2714" s="6">
        <v>45015.665729108798</v>
      </c>
      <c r="I2714" t="str">
        <f t="shared" si="168"/>
        <v>Long Term</v>
      </c>
      <c r="J2714">
        <f t="shared" si="169"/>
        <v>6566482</v>
      </c>
      <c r="K2714">
        <f t="shared" si="170"/>
        <v>0.1</v>
      </c>
      <c r="L2714">
        <f t="shared" si="171"/>
        <v>656648.20000000007</v>
      </c>
    </row>
    <row r="2715" spans="1:12" x14ac:dyDescent="0.25">
      <c r="A2715">
        <v>3714</v>
      </c>
      <c r="B2715" t="s">
        <v>2065</v>
      </c>
      <c r="C2715">
        <v>934542</v>
      </c>
      <c r="D2715">
        <v>5.0999999999999996</v>
      </c>
      <c r="E2715" s="2">
        <v>43992.948993055557</v>
      </c>
      <c r="F2715" t="s">
        <v>12884</v>
      </c>
      <c r="G2715">
        <v>8769534</v>
      </c>
      <c r="H2715" s="6">
        <v>45015.665729108798</v>
      </c>
      <c r="I2715" t="str">
        <f t="shared" si="168"/>
        <v>Long Term</v>
      </c>
      <c r="J2715">
        <f t="shared" si="169"/>
        <v>7834992</v>
      </c>
      <c r="K2715">
        <f t="shared" si="170"/>
        <v>0.1</v>
      </c>
      <c r="L2715">
        <f t="shared" si="171"/>
        <v>783499.20000000007</v>
      </c>
    </row>
    <row r="2716" spans="1:12" x14ac:dyDescent="0.25">
      <c r="A2716">
        <v>3715</v>
      </c>
      <c r="B2716" t="s">
        <v>560</v>
      </c>
      <c r="C2716">
        <v>705264</v>
      </c>
      <c r="D2716">
        <v>6.4</v>
      </c>
      <c r="E2716" s="2">
        <v>43453.834050925929</v>
      </c>
      <c r="F2716" t="s">
        <v>12884</v>
      </c>
      <c r="G2716">
        <v>6368165</v>
      </c>
      <c r="H2716" s="6">
        <v>45015.665729108798</v>
      </c>
      <c r="I2716" t="str">
        <f t="shared" si="168"/>
        <v>Long Term</v>
      </c>
      <c r="J2716">
        <f t="shared" si="169"/>
        <v>5662901</v>
      </c>
      <c r="K2716">
        <f t="shared" si="170"/>
        <v>0.1</v>
      </c>
      <c r="L2716">
        <f t="shared" si="171"/>
        <v>566290.1</v>
      </c>
    </row>
    <row r="2717" spans="1:12" x14ac:dyDescent="0.25">
      <c r="A2717">
        <v>3716</v>
      </c>
      <c r="B2717" t="s">
        <v>222</v>
      </c>
      <c r="C2717">
        <v>437467</v>
      </c>
      <c r="D2717">
        <v>6.88</v>
      </c>
      <c r="E2717" s="2">
        <v>44765.079085648147</v>
      </c>
      <c r="F2717" t="s">
        <v>12886</v>
      </c>
      <c r="G2717">
        <v>9406822</v>
      </c>
      <c r="H2717" s="6">
        <v>45015.665729108798</v>
      </c>
      <c r="I2717" t="str">
        <f t="shared" si="168"/>
        <v>Short Term</v>
      </c>
      <c r="J2717">
        <f t="shared" si="169"/>
        <v>8969355</v>
      </c>
      <c r="K2717">
        <f t="shared" si="170"/>
        <v>0.15</v>
      </c>
      <c r="L2717">
        <f t="shared" si="171"/>
        <v>1345403.25</v>
      </c>
    </row>
    <row r="2718" spans="1:12" x14ac:dyDescent="0.25">
      <c r="A2718">
        <v>3717</v>
      </c>
      <c r="B2718" t="s">
        <v>1926</v>
      </c>
      <c r="C2718">
        <v>37897</v>
      </c>
      <c r="D2718">
        <v>6.83</v>
      </c>
      <c r="E2718" s="2">
        <v>44889.140775462962</v>
      </c>
      <c r="F2718" t="s">
        <v>12885</v>
      </c>
      <c r="G2718">
        <v>9660351</v>
      </c>
      <c r="H2718" s="6">
        <v>45015.665729108798</v>
      </c>
      <c r="I2718" t="str">
        <f t="shared" si="168"/>
        <v>Short Term</v>
      </c>
      <c r="J2718">
        <f t="shared" si="169"/>
        <v>9622454</v>
      </c>
      <c r="K2718">
        <f t="shared" si="170"/>
        <v>0.15</v>
      </c>
      <c r="L2718">
        <f t="shared" si="171"/>
        <v>1443368.0999999999</v>
      </c>
    </row>
    <row r="2719" spans="1:12" x14ac:dyDescent="0.25">
      <c r="A2719">
        <v>3718</v>
      </c>
      <c r="B2719" t="s">
        <v>1182</v>
      </c>
      <c r="C2719">
        <v>995382</v>
      </c>
      <c r="D2719">
        <v>5.69</v>
      </c>
      <c r="E2719" s="2">
        <v>44556.882384259261</v>
      </c>
      <c r="F2719" t="s">
        <v>12887</v>
      </c>
      <c r="G2719">
        <v>4572244</v>
      </c>
      <c r="H2719" s="6">
        <v>45015.665729108798</v>
      </c>
      <c r="I2719" t="str">
        <f t="shared" si="168"/>
        <v>Long Term</v>
      </c>
      <c r="J2719">
        <f t="shared" si="169"/>
        <v>3576862</v>
      </c>
      <c r="K2719">
        <f t="shared" si="170"/>
        <v>0.1</v>
      </c>
      <c r="L2719">
        <f t="shared" si="171"/>
        <v>357686.2</v>
      </c>
    </row>
    <row r="2720" spans="1:12" x14ac:dyDescent="0.25">
      <c r="A2720">
        <v>3719</v>
      </c>
      <c r="B2720" t="s">
        <v>1105</v>
      </c>
      <c r="C2720">
        <v>692163</v>
      </c>
      <c r="D2720">
        <v>7.2</v>
      </c>
      <c r="E2720" s="2">
        <v>44901.288310185177</v>
      </c>
      <c r="F2720" t="s">
        <v>12887</v>
      </c>
      <c r="G2720">
        <v>1615463</v>
      </c>
      <c r="H2720" s="6">
        <v>45015.665729108798</v>
      </c>
      <c r="I2720" t="str">
        <f t="shared" si="168"/>
        <v>Short Term</v>
      </c>
      <c r="J2720">
        <f t="shared" si="169"/>
        <v>923300</v>
      </c>
      <c r="K2720">
        <f t="shared" si="170"/>
        <v>0.15</v>
      </c>
      <c r="L2720">
        <f t="shared" si="171"/>
        <v>138495</v>
      </c>
    </row>
    <row r="2721" spans="1:12" x14ac:dyDescent="0.25">
      <c r="A2721">
        <v>3720</v>
      </c>
      <c r="B2721" t="s">
        <v>141</v>
      </c>
      <c r="C2721">
        <v>404866</v>
      </c>
      <c r="D2721">
        <v>5.61</v>
      </c>
      <c r="E2721" s="2">
        <v>43486.649594907409</v>
      </c>
      <c r="F2721" t="s">
        <v>12883</v>
      </c>
      <c r="G2721">
        <v>8993906</v>
      </c>
      <c r="H2721" s="6">
        <v>45015.665729108798</v>
      </c>
      <c r="I2721" t="str">
        <f t="shared" si="168"/>
        <v>Long Term</v>
      </c>
      <c r="J2721">
        <f t="shared" si="169"/>
        <v>8589040</v>
      </c>
      <c r="K2721">
        <f t="shared" si="170"/>
        <v>0.1</v>
      </c>
      <c r="L2721">
        <f t="shared" si="171"/>
        <v>858904</v>
      </c>
    </row>
    <row r="2722" spans="1:12" x14ac:dyDescent="0.25">
      <c r="A2722">
        <v>3721</v>
      </c>
      <c r="B2722" t="s">
        <v>501</v>
      </c>
      <c r="C2722">
        <v>323037</v>
      </c>
      <c r="D2722">
        <v>5.27</v>
      </c>
      <c r="E2722" s="2">
        <v>44752.82576388889</v>
      </c>
      <c r="F2722" t="s">
        <v>12885</v>
      </c>
      <c r="G2722">
        <v>1564809</v>
      </c>
      <c r="H2722" s="6">
        <v>45015.665729108798</v>
      </c>
      <c r="I2722" t="str">
        <f t="shared" si="168"/>
        <v>Short Term</v>
      </c>
      <c r="J2722">
        <f t="shared" si="169"/>
        <v>1241772</v>
      </c>
      <c r="K2722">
        <f t="shared" si="170"/>
        <v>0.15</v>
      </c>
      <c r="L2722">
        <f t="shared" si="171"/>
        <v>186265.8</v>
      </c>
    </row>
    <row r="2723" spans="1:12" x14ac:dyDescent="0.25">
      <c r="A2723">
        <v>3722</v>
      </c>
      <c r="B2723" t="s">
        <v>486</v>
      </c>
      <c r="C2723">
        <v>733688</v>
      </c>
      <c r="D2723">
        <v>6.95</v>
      </c>
      <c r="E2723" s="2">
        <v>44329.142766203702</v>
      </c>
      <c r="F2723" t="s">
        <v>12883</v>
      </c>
      <c r="G2723">
        <v>2825220</v>
      </c>
      <c r="H2723" s="6">
        <v>45015.665729108798</v>
      </c>
      <c r="I2723" t="str">
        <f t="shared" si="168"/>
        <v>Long Term</v>
      </c>
      <c r="J2723">
        <f t="shared" si="169"/>
        <v>2091532</v>
      </c>
      <c r="K2723">
        <f t="shared" si="170"/>
        <v>0.1</v>
      </c>
      <c r="L2723">
        <f t="shared" si="171"/>
        <v>209153.2</v>
      </c>
    </row>
    <row r="2724" spans="1:12" x14ac:dyDescent="0.25">
      <c r="A2724">
        <v>3723</v>
      </c>
      <c r="B2724" t="s">
        <v>967</v>
      </c>
      <c r="C2724">
        <v>205633</v>
      </c>
      <c r="D2724">
        <v>7.6</v>
      </c>
      <c r="E2724" s="2">
        <v>43507.921342592592</v>
      </c>
      <c r="F2724" t="s">
        <v>12886</v>
      </c>
      <c r="G2724">
        <v>5293315</v>
      </c>
      <c r="H2724" s="6">
        <v>45015.665729108798</v>
      </c>
      <c r="I2724" t="str">
        <f t="shared" si="168"/>
        <v>Long Term</v>
      </c>
      <c r="J2724">
        <f t="shared" si="169"/>
        <v>5087682</v>
      </c>
      <c r="K2724">
        <f t="shared" si="170"/>
        <v>0.1</v>
      </c>
      <c r="L2724">
        <f t="shared" si="171"/>
        <v>508768.2</v>
      </c>
    </row>
    <row r="2725" spans="1:12" x14ac:dyDescent="0.25">
      <c r="A2725">
        <v>3724</v>
      </c>
      <c r="B2725" t="s">
        <v>343</v>
      </c>
      <c r="C2725">
        <v>303927</v>
      </c>
      <c r="D2725">
        <v>8.6999999999999993</v>
      </c>
      <c r="E2725" s="2">
        <v>43439.632870370369</v>
      </c>
      <c r="F2725" t="s">
        <v>12885</v>
      </c>
      <c r="G2725">
        <v>9219423</v>
      </c>
      <c r="H2725" s="6">
        <v>45015.665729108798</v>
      </c>
      <c r="I2725" t="str">
        <f t="shared" si="168"/>
        <v>Long Term</v>
      </c>
      <c r="J2725">
        <f t="shared" si="169"/>
        <v>8915496</v>
      </c>
      <c r="K2725">
        <f t="shared" si="170"/>
        <v>0.1</v>
      </c>
      <c r="L2725">
        <f t="shared" si="171"/>
        <v>891549.60000000009</v>
      </c>
    </row>
    <row r="2726" spans="1:12" x14ac:dyDescent="0.25">
      <c r="A2726">
        <v>3725</v>
      </c>
      <c r="B2726" t="s">
        <v>1220</v>
      </c>
      <c r="C2726">
        <v>178431</v>
      </c>
      <c r="D2726">
        <v>8.2100000000000009</v>
      </c>
      <c r="E2726" s="2">
        <v>44855.335474537038</v>
      </c>
      <c r="F2726" t="s">
        <v>12887</v>
      </c>
      <c r="G2726">
        <v>782933</v>
      </c>
      <c r="H2726" s="6">
        <v>45015.665729108798</v>
      </c>
      <c r="I2726" t="str">
        <f t="shared" si="168"/>
        <v>Short Term</v>
      </c>
      <c r="J2726">
        <f t="shared" si="169"/>
        <v>604502</v>
      </c>
      <c r="K2726">
        <f t="shared" si="170"/>
        <v>0.15</v>
      </c>
      <c r="L2726">
        <f t="shared" si="171"/>
        <v>90675.3</v>
      </c>
    </row>
    <row r="2727" spans="1:12" x14ac:dyDescent="0.25">
      <c r="A2727">
        <v>3726</v>
      </c>
      <c r="B2727" t="s">
        <v>96</v>
      </c>
      <c r="C2727">
        <v>452645</v>
      </c>
      <c r="D2727">
        <v>5.55</v>
      </c>
      <c r="E2727" s="2">
        <v>43460.839583333327</v>
      </c>
      <c r="F2727" t="s">
        <v>12887</v>
      </c>
      <c r="G2727">
        <v>452646</v>
      </c>
      <c r="H2727" s="6">
        <v>45015.665729108798</v>
      </c>
      <c r="I2727" t="str">
        <f t="shared" si="168"/>
        <v>Long Term</v>
      </c>
      <c r="J2727">
        <f t="shared" si="169"/>
        <v>1</v>
      </c>
      <c r="K2727">
        <f t="shared" si="170"/>
        <v>0</v>
      </c>
      <c r="L2727">
        <f t="shared" si="171"/>
        <v>0</v>
      </c>
    </row>
    <row r="2728" spans="1:12" x14ac:dyDescent="0.25">
      <c r="A2728">
        <v>3727</v>
      </c>
      <c r="B2728" t="s">
        <v>1346</v>
      </c>
      <c r="C2728">
        <v>124355</v>
      </c>
      <c r="D2728">
        <v>7.32</v>
      </c>
      <c r="E2728" s="2">
        <v>43851.323761574073</v>
      </c>
      <c r="F2728" t="s">
        <v>12886</v>
      </c>
      <c r="G2728">
        <v>2887374</v>
      </c>
      <c r="H2728" s="6">
        <v>45015.665729108798</v>
      </c>
      <c r="I2728" t="str">
        <f t="shared" si="168"/>
        <v>Long Term</v>
      </c>
      <c r="J2728">
        <f t="shared" si="169"/>
        <v>2763019</v>
      </c>
      <c r="K2728">
        <f t="shared" si="170"/>
        <v>0.1</v>
      </c>
      <c r="L2728">
        <f t="shared" si="171"/>
        <v>276301.90000000002</v>
      </c>
    </row>
    <row r="2729" spans="1:12" x14ac:dyDescent="0.25">
      <c r="A2729">
        <v>3728</v>
      </c>
      <c r="B2729" t="s">
        <v>212</v>
      </c>
      <c r="C2729">
        <v>857111</v>
      </c>
      <c r="D2729">
        <v>5.99</v>
      </c>
      <c r="E2729" s="2">
        <v>43642.345266203702</v>
      </c>
      <c r="F2729" t="s">
        <v>12886</v>
      </c>
      <c r="G2729">
        <v>1438724</v>
      </c>
      <c r="H2729" s="6">
        <v>45015.665729108798</v>
      </c>
      <c r="I2729" t="str">
        <f t="shared" si="168"/>
        <v>Long Term</v>
      </c>
      <c r="J2729">
        <f t="shared" si="169"/>
        <v>581613</v>
      </c>
      <c r="K2729">
        <f t="shared" si="170"/>
        <v>0.1</v>
      </c>
      <c r="L2729">
        <f t="shared" si="171"/>
        <v>58161.3</v>
      </c>
    </row>
    <row r="2730" spans="1:12" x14ac:dyDescent="0.25">
      <c r="A2730">
        <v>3729</v>
      </c>
      <c r="B2730" t="s">
        <v>414</v>
      </c>
      <c r="C2730">
        <v>230475</v>
      </c>
      <c r="D2730">
        <v>5.43</v>
      </c>
      <c r="E2730" s="2">
        <v>43953.913622685177</v>
      </c>
      <c r="F2730" t="s">
        <v>12884</v>
      </c>
      <c r="G2730">
        <v>7933702</v>
      </c>
      <c r="H2730" s="6">
        <v>45015.665729108798</v>
      </c>
      <c r="I2730" t="str">
        <f t="shared" si="168"/>
        <v>Long Term</v>
      </c>
      <c r="J2730">
        <f t="shared" si="169"/>
        <v>7703227</v>
      </c>
      <c r="K2730">
        <f t="shared" si="170"/>
        <v>0.1</v>
      </c>
      <c r="L2730">
        <f t="shared" si="171"/>
        <v>770322.70000000007</v>
      </c>
    </row>
    <row r="2731" spans="1:12" x14ac:dyDescent="0.25">
      <c r="A2731">
        <v>3730</v>
      </c>
      <c r="B2731" t="s">
        <v>557</v>
      </c>
      <c r="C2731">
        <v>78112</v>
      </c>
      <c r="D2731">
        <v>8.6199999999999992</v>
      </c>
      <c r="E2731" s="2">
        <v>43962.612303240741</v>
      </c>
      <c r="F2731" t="s">
        <v>12886</v>
      </c>
      <c r="G2731">
        <v>7914603</v>
      </c>
      <c r="H2731" s="6">
        <v>45015.665729108798</v>
      </c>
      <c r="I2731" t="str">
        <f t="shared" si="168"/>
        <v>Long Term</v>
      </c>
      <c r="J2731">
        <f t="shared" si="169"/>
        <v>7836491</v>
      </c>
      <c r="K2731">
        <f t="shared" si="170"/>
        <v>0.1</v>
      </c>
      <c r="L2731">
        <f t="shared" si="171"/>
        <v>783649.10000000009</v>
      </c>
    </row>
    <row r="2732" spans="1:12" x14ac:dyDescent="0.25">
      <c r="A2732">
        <v>3731</v>
      </c>
      <c r="B2732" t="s">
        <v>1663</v>
      </c>
      <c r="C2732">
        <v>473537</v>
      </c>
      <c r="D2732">
        <v>8.7100000000000009</v>
      </c>
      <c r="E2732" s="2">
        <v>44407.881655092591</v>
      </c>
      <c r="F2732" t="s">
        <v>12888</v>
      </c>
      <c r="G2732">
        <v>6633787</v>
      </c>
      <c r="H2732" s="6">
        <v>45015.665729108798</v>
      </c>
      <c r="I2732" t="str">
        <f t="shared" si="168"/>
        <v>Long Term</v>
      </c>
      <c r="J2732">
        <f t="shared" si="169"/>
        <v>6160250</v>
      </c>
      <c r="K2732">
        <f t="shared" si="170"/>
        <v>0.1</v>
      </c>
      <c r="L2732">
        <f t="shared" si="171"/>
        <v>616025</v>
      </c>
    </row>
    <row r="2733" spans="1:12" x14ac:dyDescent="0.25">
      <c r="A2733">
        <v>3732</v>
      </c>
      <c r="B2733" t="s">
        <v>329</v>
      </c>
      <c r="C2733">
        <v>576097</v>
      </c>
      <c r="D2733">
        <v>8.82</v>
      </c>
      <c r="E2733" s="2">
        <v>44402.077893518523</v>
      </c>
      <c r="F2733" t="s">
        <v>12888</v>
      </c>
      <c r="G2733">
        <v>1848477</v>
      </c>
      <c r="H2733" s="6">
        <v>45015.665729108798</v>
      </c>
      <c r="I2733" t="str">
        <f t="shared" si="168"/>
        <v>Long Term</v>
      </c>
      <c r="J2733">
        <f t="shared" si="169"/>
        <v>1272380</v>
      </c>
      <c r="K2733">
        <f t="shared" si="170"/>
        <v>0.1</v>
      </c>
      <c r="L2733">
        <f t="shared" si="171"/>
        <v>127238</v>
      </c>
    </row>
    <row r="2734" spans="1:12" x14ac:dyDescent="0.25">
      <c r="A2734">
        <v>3733</v>
      </c>
      <c r="B2734" t="s">
        <v>524</v>
      </c>
      <c r="C2734">
        <v>639452</v>
      </c>
      <c r="D2734">
        <v>7.59</v>
      </c>
      <c r="E2734" s="2">
        <v>43732.719664351847</v>
      </c>
      <c r="F2734" t="s">
        <v>12887</v>
      </c>
      <c r="G2734">
        <v>8882900</v>
      </c>
      <c r="H2734" s="6">
        <v>45015.665729108798</v>
      </c>
      <c r="I2734" t="str">
        <f t="shared" si="168"/>
        <v>Long Term</v>
      </c>
      <c r="J2734">
        <f t="shared" si="169"/>
        <v>8243448</v>
      </c>
      <c r="K2734">
        <f t="shared" si="170"/>
        <v>0.1</v>
      </c>
      <c r="L2734">
        <f t="shared" si="171"/>
        <v>824344.8</v>
      </c>
    </row>
    <row r="2735" spans="1:12" x14ac:dyDescent="0.25">
      <c r="A2735">
        <v>3734</v>
      </c>
      <c r="B2735" t="s">
        <v>423</v>
      </c>
      <c r="C2735">
        <v>877218</v>
      </c>
      <c r="D2735">
        <v>7.96</v>
      </c>
      <c r="E2735" s="2">
        <v>43673.991377314807</v>
      </c>
      <c r="F2735" t="s">
        <v>12885</v>
      </c>
      <c r="G2735">
        <v>4539950</v>
      </c>
      <c r="H2735" s="6">
        <v>45015.665729108798</v>
      </c>
      <c r="I2735" t="str">
        <f t="shared" si="168"/>
        <v>Long Term</v>
      </c>
      <c r="J2735">
        <f t="shared" si="169"/>
        <v>3662732</v>
      </c>
      <c r="K2735">
        <f t="shared" si="170"/>
        <v>0.1</v>
      </c>
      <c r="L2735">
        <f t="shared" si="171"/>
        <v>366273.2</v>
      </c>
    </row>
    <row r="2736" spans="1:12" x14ac:dyDescent="0.25">
      <c r="A2736">
        <v>3735</v>
      </c>
      <c r="B2736" t="s">
        <v>2511</v>
      </c>
      <c r="C2736">
        <v>707515</v>
      </c>
      <c r="D2736">
        <v>5.68</v>
      </c>
      <c r="E2736" s="2">
        <v>44309.691481481481</v>
      </c>
      <c r="F2736" t="s">
        <v>12887</v>
      </c>
      <c r="G2736">
        <v>4623787</v>
      </c>
      <c r="H2736" s="6">
        <v>45015.665729108798</v>
      </c>
      <c r="I2736" t="str">
        <f t="shared" si="168"/>
        <v>Long Term</v>
      </c>
      <c r="J2736">
        <f t="shared" si="169"/>
        <v>3916272</v>
      </c>
      <c r="K2736">
        <f t="shared" si="170"/>
        <v>0.1</v>
      </c>
      <c r="L2736">
        <f t="shared" si="171"/>
        <v>391627.2</v>
      </c>
    </row>
    <row r="2737" spans="1:12" x14ac:dyDescent="0.25">
      <c r="A2737">
        <v>3736</v>
      </c>
      <c r="B2737" t="s">
        <v>1103</v>
      </c>
      <c r="C2737">
        <v>805297</v>
      </c>
      <c r="D2737">
        <v>7.39</v>
      </c>
      <c r="E2737" s="2">
        <v>44469.431203703702</v>
      </c>
      <c r="F2737" t="s">
        <v>12883</v>
      </c>
      <c r="G2737">
        <v>805345</v>
      </c>
      <c r="H2737" s="6">
        <v>45015.665729108798</v>
      </c>
      <c r="I2737" t="str">
        <f t="shared" si="168"/>
        <v>Long Term</v>
      </c>
      <c r="J2737">
        <f t="shared" si="169"/>
        <v>48</v>
      </c>
      <c r="K2737">
        <f t="shared" si="170"/>
        <v>0</v>
      </c>
      <c r="L2737">
        <f t="shared" si="171"/>
        <v>0</v>
      </c>
    </row>
    <row r="2738" spans="1:12" x14ac:dyDescent="0.25">
      <c r="A2738">
        <v>3737</v>
      </c>
      <c r="B2738" t="s">
        <v>2926</v>
      </c>
      <c r="C2738">
        <v>433619</v>
      </c>
      <c r="D2738">
        <v>5.99</v>
      </c>
      <c r="E2738" s="2">
        <v>44007.235798611109</v>
      </c>
      <c r="F2738" t="s">
        <v>12884</v>
      </c>
      <c r="G2738">
        <v>4387021</v>
      </c>
      <c r="H2738" s="6">
        <v>45015.665729108798</v>
      </c>
      <c r="I2738" t="str">
        <f t="shared" si="168"/>
        <v>Long Term</v>
      </c>
      <c r="J2738">
        <f t="shared" si="169"/>
        <v>3953402</v>
      </c>
      <c r="K2738">
        <f t="shared" si="170"/>
        <v>0.1</v>
      </c>
      <c r="L2738">
        <f t="shared" si="171"/>
        <v>395340.2</v>
      </c>
    </row>
    <row r="2739" spans="1:12" x14ac:dyDescent="0.25">
      <c r="A2739">
        <v>3738</v>
      </c>
      <c r="B2739" t="s">
        <v>1026</v>
      </c>
      <c r="C2739">
        <v>943224</v>
      </c>
      <c r="D2739">
        <v>6.16</v>
      </c>
      <c r="E2739" s="2">
        <v>44367.772129629629</v>
      </c>
      <c r="F2739" t="s">
        <v>12885</v>
      </c>
      <c r="G2739">
        <v>5897758</v>
      </c>
      <c r="H2739" s="6">
        <v>45015.665729108798</v>
      </c>
      <c r="I2739" t="str">
        <f t="shared" si="168"/>
        <v>Long Term</v>
      </c>
      <c r="J2739">
        <f t="shared" si="169"/>
        <v>4954534</v>
      </c>
      <c r="K2739">
        <f t="shared" si="170"/>
        <v>0.1</v>
      </c>
      <c r="L2739">
        <f t="shared" si="171"/>
        <v>495453.4</v>
      </c>
    </row>
    <row r="2740" spans="1:12" x14ac:dyDescent="0.25">
      <c r="A2740">
        <v>3739</v>
      </c>
      <c r="B2740" t="s">
        <v>828</v>
      </c>
      <c r="C2740">
        <v>439580</v>
      </c>
      <c r="D2740">
        <v>6</v>
      </c>
      <c r="E2740" s="2">
        <v>43872.43986111111</v>
      </c>
      <c r="F2740" t="s">
        <v>12886</v>
      </c>
      <c r="G2740">
        <v>1043755</v>
      </c>
      <c r="H2740" s="6">
        <v>45015.665729108798</v>
      </c>
      <c r="I2740" t="str">
        <f t="shared" si="168"/>
        <v>Long Term</v>
      </c>
      <c r="J2740">
        <f t="shared" si="169"/>
        <v>604175</v>
      </c>
      <c r="K2740">
        <f t="shared" si="170"/>
        <v>0.1</v>
      </c>
      <c r="L2740">
        <f t="shared" si="171"/>
        <v>60417.5</v>
      </c>
    </row>
    <row r="2741" spans="1:12" x14ac:dyDescent="0.25">
      <c r="A2741">
        <v>3740</v>
      </c>
      <c r="B2741" t="s">
        <v>1299</v>
      </c>
      <c r="C2741">
        <v>202953</v>
      </c>
      <c r="D2741">
        <v>6.8</v>
      </c>
      <c r="E2741" s="2">
        <v>44586.812511574077</v>
      </c>
      <c r="F2741" t="s">
        <v>12887</v>
      </c>
      <c r="G2741">
        <v>6279472</v>
      </c>
      <c r="H2741" s="6">
        <v>45015.665729108798</v>
      </c>
      <c r="I2741" t="str">
        <f t="shared" si="168"/>
        <v>Long Term</v>
      </c>
      <c r="J2741">
        <f t="shared" si="169"/>
        <v>6076519</v>
      </c>
      <c r="K2741">
        <f t="shared" si="170"/>
        <v>0.1</v>
      </c>
      <c r="L2741">
        <f t="shared" si="171"/>
        <v>607651.9</v>
      </c>
    </row>
    <row r="2742" spans="1:12" x14ac:dyDescent="0.25">
      <c r="A2742">
        <v>3741</v>
      </c>
      <c r="B2742" t="s">
        <v>1018</v>
      </c>
      <c r="C2742">
        <v>692065</v>
      </c>
      <c r="D2742">
        <v>5.24</v>
      </c>
      <c r="E2742" s="2">
        <v>43448.364004629628</v>
      </c>
      <c r="F2742" t="s">
        <v>12884</v>
      </c>
      <c r="G2742">
        <v>9921649</v>
      </c>
      <c r="H2742" s="6">
        <v>45015.665729108798</v>
      </c>
      <c r="I2742" t="str">
        <f t="shared" si="168"/>
        <v>Long Term</v>
      </c>
      <c r="J2742">
        <f t="shared" si="169"/>
        <v>9229584</v>
      </c>
      <c r="K2742">
        <f t="shared" si="170"/>
        <v>0.1</v>
      </c>
      <c r="L2742">
        <f t="shared" si="171"/>
        <v>922958.4</v>
      </c>
    </row>
    <row r="2743" spans="1:12" x14ac:dyDescent="0.25">
      <c r="A2743">
        <v>3742</v>
      </c>
      <c r="B2743" t="s">
        <v>191</v>
      </c>
      <c r="C2743">
        <v>338406</v>
      </c>
      <c r="D2743">
        <v>5.59</v>
      </c>
      <c r="E2743" s="2">
        <v>43992.707256944443</v>
      </c>
      <c r="F2743" t="s">
        <v>12883</v>
      </c>
      <c r="G2743">
        <v>9518401</v>
      </c>
      <c r="H2743" s="6">
        <v>45015.665729108798</v>
      </c>
      <c r="I2743" t="str">
        <f t="shared" si="168"/>
        <v>Long Term</v>
      </c>
      <c r="J2743">
        <f t="shared" si="169"/>
        <v>9179995</v>
      </c>
      <c r="K2743">
        <f t="shared" si="170"/>
        <v>0.1</v>
      </c>
      <c r="L2743">
        <f t="shared" si="171"/>
        <v>917999.5</v>
      </c>
    </row>
    <row r="2744" spans="1:12" x14ac:dyDescent="0.25">
      <c r="A2744">
        <v>3743</v>
      </c>
      <c r="B2744" t="s">
        <v>425</v>
      </c>
      <c r="C2744">
        <v>686608</v>
      </c>
      <c r="D2744">
        <v>8.9700000000000006</v>
      </c>
      <c r="E2744" s="2">
        <v>44559.194768518522</v>
      </c>
      <c r="F2744" t="s">
        <v>12888</v>
      </c>
      <c r="G2744">
        <v>5606600</v>
      </c>
      <c r="H2744" s="6">
        <v>45015.665729108798</v>
      </c>
      <c r="I2744" t="str">
        <f t="shared" si="168"/>
        <v>Long Term</v>
      </c>
      <c r="J2744">
        <f t="shared" si="169"/>
        <v>4919992</v>
      </c>
      <c r="K2744">
        <f t="shared" si="170"/>
        <v>0.1</v>
      </c>
      <c r="L2744">
        <f t="shared" si="171"/>
        <v>491999.2</v>
      </c>
    </row>
    <row r="2745" spans="1:12" x14ac:dyDescent="0.25">
      <c r="A2745">
        <v>3744</v>
      </c>
      <c r="B2745" t="s">
        <v>883</v>
      </c>
      <c r="C2745">
        <v>71102</v>
      </c>
      <c r="D2745">
        <v>8.9600000000000009</v>
      </c>
      <c r="E2745" s="2">
        <v>43958.649953703702</v>
      </c>
      <c r="F2745" t="s">
        <v>12884</v>
      </c>
      <c r="G2745">
        <v>2135781</v>
      </c>
      <c r="H2745" s="6">
        <v>45015.665729108798</v>
      </c>
      <c r="I2745" t="str">
        <f t="shared" si="168"/>
        <v>Long Term</v>
      </c>
      <c r="J2745">
        <f t="shared" si="169"/>
        <v>2064679</v>
      </c>
      <c r="K2745">
        <f t="shared" si="170"/>
        <v>0.1</v>
      </c>
      <c r="L2745">
        <f t="shared" si="171"/>
        <v>206467.90000000002</v>
      </c>
    </row>
    <row r="2746" spans="1:12" x14ac:dyDescent="0.25">
      <c r="A2746">
        <v>3745</v>
      </c>
      <c r="B2746" t="s">
        <v>242</v>
      </c>
      <c r="C2746">
        <v>110077</v>
      </c>
      <c r="D2746">
        <v>7.92</v>
      </c>
      <c r="E2746" s="2">
        <v>44374.365752314807</v>
      </c>
      <c r="F2746" t="s">
        <v>12883</v>
      </c>
      <c r="G2746">
        <v>2438325</v>
      </c>
      <c r="H2746" s="6">
        <v>45015.665729108798</v>
      </c>
      <c r="I2746" t="str">
        <f t="shared" si="168"/>
        <v>Long Term</v>
      </c>
      <c r="J2746">
        <f t="shared" si="169"/>
        <v>2328248</v>
      </c>
      <c r="K2746">
        <f t="shared" si="170"/>
        <v>0.1</v>
      </c>
      <c r="L2746">
        <f t="shared" si="171"/>
        <v>232824.80000000002</v>
      </c>
    </row>
    <row r="2747" spans="1:12" x14ac:dyDescent="0.25">
      <c r="A2747">
        <v>3746</v>
      </c>
      <c r="B2747" t="s">
        <v>621</v>
      </c>
      <c r="C2747">
        <v>397109</v>
      </c>
      <c r="D2747">
        <v>5.94</v>
      </c>
      <c r="E2747" s="2">
        <v>44128.703252314823</v>
      </c>
      <c r="F2747" t="s">
        <v>12883</v>
      </c>
      <c r="G2747">
        <v>4965711</v>
      </c>
      <c r="H2747" s="6">
        <v>45015.665729108798</v>
      </c>
      <c r="I2747" t="str">
        <f t="shared" si="168"/>
        <v>Long Term</v>
      </c>
      <c r="J2747">
        <f t="shared" si="169"/>
        <v>4568602</v>
      </c>
      <c r="K2747">
        <f t="shared" si="170"/>
        <v>0.1</v>
      </c>
      <c r="L2747">
        <f t="shared" si="171"/>
        <v>456860.2</v>
      </c>
    </row>
    <row r="2748" spans="1:12" x14ac:dyDescent="0.25">
      <c r="A2748">
        <v>3747</v>
      </c>
      <c r="B2748" t="s">
        <v>677</v>
      </c>
      <c r="C2748">
        <v>767982</v>
      </c>
      <c r="D2748">
        <v>8.6300000000000008</v>
      </c>
      <c r="E2748" s="2">
        <v>43402.603622685187</v>
      </c>
      <c r="F2748" t="s">
        <v>12887</v>
      </c>
      <c r="G2748">
        <v>767983</v>
      </c>
      <c r="H2748" s="6">
        <v>45015.665729108798</v>
      </c>
      <c r="I2748" t="str">
        <f t="shared" si="168"/>
        <v>Long Term</v>
      </c>
      <c r="J2748">
        <f t="shared" si="169"/>
        <v>1</v>
      </c>
      <c r="K2748">
        <f t="shared" si="170"/>
        <v>0</v>
      </c>
      <c r="L2748">
        <f t="shared" si="171"/>
        <v>0</v>
      </c>
    </row>
    <row r="2749" spans="1:12" x14ac:dyDescent="0.25">
      <c r="A2749">
        <v>3748</v>
      </c>
      <c r="B2749" t="s">
        <v>781</v>
      </c>
      <c r="C2749">
        <v>489598</v>
      </c>
      <c r="D2749">
        <v>7.61</v>
      </c>
      <c r="E2749" s="2">
        <v>44985.658912037034</v>
      </c>
      <c r="F2749" t="s">
        <v>12885</v>
      </c>
      <c r="G2749">
        <v>8622009</v>
      </c>
      <c r="H2749" s="6">
        <v>45015.665729108798</v>
      </c>
      <c r="I2749" t="str">
        <f t="shared" si="168"/>
        <v>Short Term</v>
      </c>
      <c r="J2749">
        <f t="shared" si="169"/>
        <v>8132411</v>
      </c>
      <c r="K2749">
        <f t="shared" si="170"/>
        <v>0.15</v>
      </c>
      <c r="L2749">
        <f t="shared" si="171"/>
        <v>1219861.6499999999</v>
      </c>
    </row>
    <row r="2750" spans="1:12" x14ac:dyDescent="0.25">
      <c r="A2750">
        <v>3749</v>
      </c>
      <c r="B2750" t="s">
        <v>1230</v>
      </c>
      <c r="C2750">
        <v>371682</v>
      </c>
      <c r="D2750">
        <v>7.47</v>
      </c>
      <c r="E2750" s="2">
        <v>43822.15415509259</v>
      </c>
      <c r="F2750" t="s">
        <v>12884</v>
      </c>
      <c r="G2750">
        <v>2030805</v>
      </c>
      <c r="H2750" s="6">
        <v>45015.665729108798</v>
      </c>
      <c r="I2750" t="str">
        <f t="shared" si="168"/>
        <v>Long Term</v>
      </c>
      <c r="J2750">
        <f t="shared" si="169"/>
        <v>1659123</v>
      </c>
      <c r="K2750">
        <f t="shared" si="170"/>
        <v>0.1</v>
      </c>
      <c r="L2750">
        <f t="shared" si="171"/>
        <v>165912.30000000002</v>
      </c>
    </row>
    <row r="2751" spans="1:12" x14ac:dyDescent="0.25">
      <c r="A2751">
        <v>3750</v>
      </c>
      <c r="B2751" t="s">
        <v>2238</v>
      </c>
      <c r="C2751">
        <v>475252</v>
      </c>
      <c r="D2751">
        <v>8.1999999999999993</v>
      </c>
      <c r="E2751" s="2">
        <v>44115.859803240739</v>
      </c>
      <c r="F2751" t="s">
        <v>12883</v>
      </c>
      <c r="G2751">
        <v>2033110</v>
      </c>
      <c r="H2751" s="6">
        <v>45015.665729108798</v>
      </c>
      <c r="I2751" t="str">
        <f t="shared" si="168"/>
        <v>Long Term</v>
      </c>
      <c r="J2751">
        <f t="shared" si="169"/>
        <v>1557858</v>
      </c>
      <c r="K2751">
        <f t="shared" si="170"/>
        <v>0.1</v>
      </c>
      <c r="L2751">
        <f t="shared" si="171"/>
        <v>155785.80000000002</v>
      </c>
    </row>
    <row r="2752" spans="1:12" x14ac:dyDescent="0.25">
      <c r="A2752">
        <v>3751</v>
      </c>
      <c r="B2752" t="s">
        <v>887</v>
      </c>
      <c r="C2752">
        <v>317748</v>
      </c>
      <c r="D2752">
        <v>7.47</v>
      </c>
      <c r="E2752" s="2">
        <v>43928.493368055562</v>
      </c>
      <c r="F2752" t="s">
        <v>12884</v>
      </c>
      <c r="G2752">
        <v>3444097</v>
      </c>
      <c r="H2752" s="6">
        <v>45015.665729108798</v>
      </c>
      <c r="I2752" t="str">
        <f t="shared" si="168"/>
        <v>Long Term</v>
      </c>
      <c r="J2752">
        <f t="shared" si="169"/>
        <v>3126349</v>
      </c>
      <c r="K2752">
        <f t="shared" si="170"/>
        <v>0.1</v>
      </c>
      <c r="L2752">
        <f t="shared" si="171"/>
        <v>312634.90000000002</v>
      </c>
    </row>
    <row r="2753" spans="1:12" x14ac:dyDescent="0.25">
      <c r="A2753">
        <v>3752</v>
      </c>
      <c r="B2753" t="s">
        <v>999</v>
      </c>
      <c r="C2753">
        <v>418770</v>
      </c>
      <c r="D2753">
        <v>5.73</v>
      </c>
      <c r="E2753" s="2">
        <v>44397.415486111109</v>
      </c>
      <c r="F2753" t="s">
        <v>12885</v>
      </c>
      <c r="G2753">
        <v>7626187</v>
      </c>
      <c r="H2753" s="6">
        <v>45015.665729108798</v>
      </c>
      <c r="I2753" t="str">
        <f t="shared" si="168"/>
        <v>Long Term</v>
      </c>
      <c r="J2753">
        <f t="shared" si="169"/>
        <v>7207417</v>
      </c>
      <c r="K2753">
        <f t="shared" si="170"/>
        <v>0.1</v>
      </c>
      <c r="L2753">
        <f t="shared" si="171"/>
        <v>720741.70000000007</v>
      </c>
    </row>
    <row r="2754" spans="1:12" x14ac:dyDescent="0.25">
      <c r="A2754">
        <v>3753</v>
      </c>
      <c r="B2754" t="s">
        <v>267</v>
      </c>
      <c r="C2754">
        <v>447275</v>
      </c>
      <c r="D2754">
        <v>7.8</v>
      </c>
      <c r="E2754" s="2">
        <v>43847.335636574076</v>
      </c>
      <c r="F2754" t="s">
        <v>12885</v>
      </c>
      <c r="G2754">
        <v>9345308</v>
      </c>
      <c r="H2754" s="6">
        <v>45015.665729108798</v>
      </c>
      <c r="I2754" t="str">
        <f t="shared" si="168"/>
        <v>Long Term</v>
      </c>
      <c r="J2754">
        <f t="shared" si="169"/>
        <v>8898033</v>
      </c>
      <c r="K2754">
        <f t="shared" si="170"/>
        <v>0.1</v>
      </c>
      <c r="L2754">
        <f t="shared" si="171"/>
        <v>889803.3</v>
      </c>
    </row>
    <row r="2755" spans="1:12" x14ac:dyDescent="0.25">
      <c r="A2755">
        <v>3754</v>
      </c>
      <c r="B2755" t="s">
        <v>738</v>
      </c>
      <c r="C2755">
        <v>442311</v>
      </c>
      <c r="D2755">
        <v>7.55</v>
      </c>
      <c r="E2755" s="2">
        <v>43982.475011574083</v>
      </c>
      <c r="F2755" t="s">
        <v>12887</v>
      </c>
      <c r="G2755">
        <v>4164129</v>
      </c>
      <c r="H2755" s="6">
        <v>45015.665729108798</v>
      </c>
      <c r="I2755" t="str">
        <f t="shared" ref="I2755:I2818" si="172">IF((H2755-E2755)&lt;=365,"Short Term","Long Term")</f>
        <v>Long Term</v>
      </c>
      <c r="J2755">
        <f t="shared" ref="J2755:J2818" si="173">G2755-C2755</f>
        <v>3721818</v>
      </c>
      <c r="K2755">
        <f t="shared" ref="K2755:K2818" si="174">IF(I2755="short Term",15%,IF(I2755="Long Term",IF(J2755&gt;100000,10%,0),0))</f>
        <v>0.1</v>
      </c>
      <c r="L2755">
        <f t="shared" ref="L2755:L2818" si="175">J2755*K2755</f>
        <v>372181.80000000005</v>
      </c>
    </row>
    <row r="2756" spans="1:12" x14ac:dyDescent="0.25">
      <c r="A2756">
        <v>3755</v>
      </c>
      <c r="B2756" t="s">
        <v>761</v>
      </c>
      <c r="C2756">
        <v>540845</v>
      </c>
      <c r="D2756">
        <v>5.6</v>
      </c>
      <c r="E2756" s="2">
        <v>44665.105636574073</v>
      </c>
      <c r="F2756" t="s">
        <v>12884</v>
      </c>
      <c r="G2756">
        <v>3735083</v>
      </c>
      <c r="H2756" s="6">
        <v>45015.665729108798</v>
      </c>
      <c r="I2756" t="str">
        <f t="shared" si="172"/>
        <v>Short Term</v>
      </c>
      <c r="J2756">
        <f t="shared" si="173"/>
        <v>3194238</v>
      </c>
      <c r="K2756">
        <f t="shared" si="174"/>
        <v>0.15</v>
      </c>
      <c r="L2756">
        <f t="shared" si="175"/>
        <v>479135.69999999995</v>
      </c>
    </row>
    <row r="2757" spans="1:12" x14ac:dyDescent="0.25">
      <c r="A2757">
        <v>3756</v>
      </c>
      <c r="B2757" t="s">
        <v>559</v>
      </c>
      <c r="C2757">
        <v>288359</v>
      </c>
      <c r="D2757">
        <v>6.82</v>
      </c>
      <c r="E2757" s="2">
        <v>44697.183078703703</v>
      </c>
      <c r="F2757" t="s">
        <v>12883</v>
      </c>
      <c r="G2757">
        <v>7461207</v>
      </c>
      <c r="H2757" s="6">
        <v>45015.665729108798</v>
      </c>
      <c r="I2757" t="str">
        <f t="shared" si="172"/>
        <v>Short Term</v>
      </c>
      <c r="J2757">
        <f t="shared" si="173"/>
        <v>7172848</v>
      </c>
      <c r="K2757">
        <f t="shared" si="174"/>
        <v>0.15</v>
      </c>
      <c r="L2757">
        <f t="shared" si="175"/>
        <v>1075927.2</v>
      </c>
    </row>
    <row r="2758" spans="1:12" x14ac:dyDescent="0.25">
      <c r="A2758">
        <v>3757</v>
      </c>
      <c r="B2758" t="s">
        <v>1228</v>
      </c>
      <c r="C2758">
        <v>677227</v>
      </c>
      <c r="D2758">
        <v>5.72</v>
      </c>
      <c r="E2758" s="2">
        <v>44211.080601851849</v>
      </c>
      <c r="F2758" t="s">
        <v>12885</v>
      </c>
      <c r="G2758">
        <v>5083161</v>
      </c>
      <c r="H2758" s="6">
        <v>45015.665729108798</v>
      </c>
      <c r="I2758" t="str">
        <f t="shared" si="172"/>
        <v>Long Term</v>
      </c>
      <c r="J2758">
        <f t="shared" si="173"/>
        <v>4405934</v>
      </c>
      <c r="K2758">
        <f t="shared" si="174"/>
        <v>0.1</v>
      </c>
      <c r="L2758">
        <f t="shared" si="175"/>
        <v>440593.4</v>
      </c>
    </row>
    <row r="2759" spans="1:12" x14ac:dyDescent="0.25">
      <c r="A2759">
        <v>3758</v>
      </c>
      <c r="B2759" t="s">
        <v>1172</v>
      </c>
      <c r="C2759">
        <v>809528</v>
      </c>
      <c r="D2759">
        <v>7.9</v>
      </c>
      <c r="E2759" s="2">
        <v>43795.748657407406</v>
      </c>
      <c r="F2759" t="s">
        <v>12884</v>
      </c>
      <c r="G2759">
        <v>6035713</v>
      </c>
      <c r="H2759" s="6">
        <v>45015.665729108798</v>
      </c>
      <c r="I2759" t="str">
        <f t="shared" si="172"/>
        <v>Long Term</v>
      </c>
      <c r="J2759">
        <f t="shared" si="173"/>
        <v>5226185</v>
      </c>
      <c r="K2759">
        <f t="shared" si="174"/>
        <v>0.1</v>
      </c>
      <c r="L2759">
        <f t="shared" si="175"/>
        <v>522618.5</v>
      </c>
    </row>
    <row r="2760" spans="1:12" x14ac:dyDescent="0.25">
      <c r="A2760">
        <v>3759</v>
      </c>
      <c r="B2760" t="s">
        <v>403</v>
      </c>
      <c r="C2760">
        <v>976925</v>
      </c>
      <c r="D2760">
        <v>6.7</v>
      </c>
      <c r="E2760" s="2">
        <v>43511.175555555557</v>
      </c>
      <c r="F2760" t="s">
        <v>12885</v>
      </c>
      <c r="G2760">
        <v>2852876</v>
      </c>
      <c r="H2760" s="6">
        <v>45015.665729108798</v>
      </c>
      <c r="I2760" t="str">
        <f t="shared" si="172"/>
        <v>Long Term</v>
      </c>
      <c r="J2760">
        <f t="shared" si="173"/>
        <v>1875951</v>
      </c>
      <c r="K2760">
        <f t="shared" si="174"/>
        <v>0.1</v>
      </c>
      <c r="L2760">
        <f t="shared" si="175"/>
        <v>187595.1</v>
      </c>
    </row>
    <row r="2761" spans="1:12" x14ac:dyDescent="0.25">
      <c r="A2761">
        <v>3760</v>
      </c>
      <c r="B2761" t="s">
        <v>2328</v>
      </c>
      <c r="C2761">
        <v>24862</v>
      </c>
      <c r="D2761">
        <v>8.27</v>
      </c>
      <c r="E2761" s="2">
        <v>44444.53733796296</v>
      </c>
      <c r="F2761" t="s">
        <v>12886</v>
      </c>
      <c r="G2761">
        <v>8226264</v>
      </c>
      <c r="H2761" s="6">
        <v>45015.665729108798</v>
      </c>
      <c r="I2761" t="str">
        <f t="shared" si="172"/>
        <v>Long Term</v>
      </c>
      <c r="J2761">
        <f t="shared" si="173"/>
        <v>8201402</v>
      </c>
      <c r="K2761">
        <f t="shared" si="174"/>
        <v>0.1</v>
      </c>
      <c r="L2761">
        <f t="shared" si="175"/>
        <v>820140.20000000007</v>
      </c>
    </row>
    <row r="2762" spans="1:12" x14ac:dyDescent="0.25">
      <c r="A2762">
        <v>3761</v>
      </c>
      <c r="B2762" t="s">
        <v>930</v>
      </c>
      <c r="C2762">
        <v>67272</v>
      </c>
      <c r="D2762">
        <v>8.6</v>
      </c>
      <c r="E2762" s="2">
        <v>44328.989247685182</v>
      </c>
      <c r="F2762" t="s">
        <v>12887</v>
      </c>
      <c r="G2762">
        <v>8879153</v>
      </c>
      <c r="H2762" s="6">
        <v>45015.665729108798</v>
      </c>
      <c r="I2762" t="str">
        <f t="shared" si="172"/>
        <v>Long Term</v>
      </c>
      <c r="J2762">
        <f t="shared" si="173"/>
        <v>8811881</v>
      </c>
      <c r="K2762">
        <f t="shared" si="174"/>
        <v>0.1</v>
      </c>
      <c r="L2762">
        <f t="shared" si="175"/>
        <v>881188.10000000009</v>
      </c>
    </row>
    <row r="2763" spans="1:12" x14ac:dyDescent="0.25">
      <c r="A2763">
        <v>3762</v>
      </c>
      <c r="B2763" t="s">
        <v>681</v>
      </c>
      <c r="C2763">
        <v>721964</v>
      </c>
      <c r="D2763">
        <v>6.16</v>
      </c>
      <c r="E2763" s="2">
        <v>44585.381331018521</v>
      </c>
      <c r="F2763" t="s">
        <v>12886</v>
      </c>
      <c r="G2763">
        <v>5918681</v>
      </c>
      <c r="H2763" s="6">
        <v>45015.665729108798</v>
      </c>
      <c r="I2763" t="str">
        <f t="shared" si="172"/>
        <v>Long Term</v>
      </c>
      <c r="J2763">
        <f t="shared" si="173"/>
        <v>5196717</v>
      </c>
      <c r="K2763">
        <f t="shared" si="174"/>
        <v>0.1</v>
      </c>
      <c r="L2763">
        <f t="shared" si="175"/>
        <v>519671.7</v>
      </c>
    </row>
    <row r="2764" spans="1:12" x14ac:dyDescent="0.25">
      <c r="A2764">
        <v>3763</v>
      </c>
      <c r="B2764" t="s">
        <v>1256</v>
      </c>
      <c r="C2764">
        <v>865537</v>
      </c>
      <c r="D2764">
        <v>5.49</v>
      </c>
      <c r="E2764" s="2">
        <v>44182.424143518518</v>
      </c>
      <c r="F2764" t="s">
        <v>12883</v>
      </c>
      <c r="G2764">
        <v>4666325</v>
      </c>
      <c r="H2764" s="6">
        <v>45015.665729108798</v>
      </c>
      <c r="I2764" t="str">
        <f t="shared" si="172"/>
        <v>Long Term</v>
      </c>
      <c r="J2764">
        <f t="shared" si="173"/>
        <v>3800788</v>
      </c>
      <c r="K2764">
        <f t="shared" si="174"/>
        <v>0.1</v>
      </c>
      <c r="L2764">
        <f t="shared" si="175"/>
        <v>380078.80000000005</v>
      </c>
    </row>
    <row r="2765" spans="1:12" x14ac:dyDescent="0.25">
      <c r="A2765">
        <v>3764</v>
      </c>
      <c r="B2765" t="s">
        <v>967</v>
      </c>
      <c r="C2765">
        <v>76916</v>
      </c>
      <c r="D2765">
        <v>6.11</v>
      </c>
      <c r="E2765" s="2">
        <v>44631.03570601852</v>
      </c>
      <c r="F2765" t="s">
        <v>12888</v>
      </c>
      <c r="G2765">
        <v>1269968</v>
      </c>
      <c r="H2765" s="6">
        <v>45015.665729108798</v>
      </c>
      <c r="I2765" t="str">
        <f t="shared" si="172"/>
        <v>Long Term</v>
      </c>
      <c r="J2765">
        <f t="shared" si="173"/>
        <v>1193052</v>
      </c>
      <c r="K2765">
        <f t="shared" si="174"/>
        <v>0.1</v>
      </c>
      <c r="L2765">
        <f t="shared" si="175"/>
        <v>119305.20000000001</v>
      </c>
    </row>
    <row r="2766" spans="1:12" x14ac:dyDescent="0.25">
      <c r="A2766">
        <v>3765</v>
      </c>
      <c r="B2766" t="s">
        <v>408</v>
      </c>
      <c r="C2766">
        <v>479717</v>
      </c>
      <c r="D2766">
        <v>5.56</v>
      </c>
      <c r="E2766" s="2">
        <v>44553.591724537036</v>
      </c>
      <c r="F2766" t="s">
        <v>12883</v>
      </c>
      <c r="G2766">
        <v>1100358</v>
      </c>
      <c r="H2766" s="6">
        <v>45015.665729108798</v>
      </c>
      <c r="I2766" t="str">
        <f t="shared" si="172"/>
        <v>Long Term</v>
      </c>
      <c r="J2766">
        <f t="shared" si="173"/>
        <v>620641</v>
      </c>
      <c r="K2766">
        <f t="shared" si="174"/>
        <v>0.1</v>
      </c>
      <c r="L2766">
        <f t="shared" si="175"/>
        <v>62064.100000000006</v>
      </c>
    </row>
    <row r="2767" spans="1:12" x14ac:dyDescent="0.25">
      <c r="A2767">
        <v>3766</v>
      </c>
      <c r="B2767" t="s">
        <v>2908</v>
      </c>
      <c r="C2767">
        <v>23252</v>
      </c>
      <c r="D2767">
        <v>5.29</v>
      </c>
      <c r="E2767" s="2">
        <v>44999.874224537038</v>
      </c>
      <c r="F2767" t="s">
        <v>12884</v>
      </c>
      <c r="G2767">
        <v>4740964</v>
      </c>
      <c r="H2767" s="6">
        <v>45015.665729108798</v>
      </c>
      <c r="I2767" t="str">
        <f t="shared" si="172"/>
        <v>Short Term</v>
      </c>
      <c r="J2767">
        <f t="shared" si="173"/>
        <v>4717712</v>
      </c>
      <c r="K2767">
        <f t="shared" si="174"/>
        <v>0.15</v>
      </c>
      <c r="L2767">
        <f t="shared" si="175"/>
        <v>707656.79999999993</v>
      </c>
    </row>
    <row r="2768" spans="1:12" x14ac:dyDescent="0.25">
      <c r="A2768">
        <v>3767</v>
      </c>
      <c r="B2768" t="s">
        <v>103</v>
      </c>
      <c r="C2768">
        <v>520445</v>
      </c>
      <c r="D2768">
        <v>5.0999999999999996</v>
      </c>
      <c r="E2768" s="2">
        <v>43404.541030092587</v>
      </c>
      <c r="F2768" t="s">
        <v>12886</v>
      </c>
      <c r="G2768">
        <v>4828137</v>
      </c>
      <c r="H2768" s="6">
        <v>45015.665729108798</v>
      </c>
      <c r="I2768" t="str">
        <f t="shared" si="172"/>
        <v>Long Term</v>
      </c>
      <c r="J2768">
        <f t="shared" si="173"/>
        <v>4307692</v>
      </c>
      <c r="K2768">
        <f t="shared" si="174"/>
        <v>0.1</v>
      </c>
      <c r="L2768">
        <f t="shared" si="175"/>
        <v>430769.2</v>
      </c>
    </row>
    <row r="2769" spans="1:12" x14ac:dyDescent="0.25">
      <c r="A2769">
        <v>3768</v>
      </c>
      <c r="B2769" t="s">
        <v>1104</v>
      </c>
      <c r="C2769">
        <v>973756</v>
      </c>
      <c r="D2769">
        <v>7.21</v>
      </c>
      <c r="E2769" s="2">
        <v>44884.054861111108</v>
      </c>
      <c r="F2769" t="s">
        <v>12883</v>
      </c>
      <c r="G2769">
        <v>9255147</v>
      </c>
      <c r="H2769" s="6">
        <v>45015.665729108798</v>
      </c>
      <c r="I2769" t="str">
        <f t="shared" si="172"/>
        <v>Short Term</v>
      </c>
      <c r="J2769">
        <f t="shared" si="173"/>
        <v>8281391</v>
      </c>
      <c r="K2769">
        <f t="shared" si="174"/>
        <v>0.15</v>
      </c>
      <c r="L2769">
        <f t="shared" si="175"/>
        <v>1242208.6499999999</v>
      </c>
    </row>
    <row r="2770" spans="1:12" x14ac:dyDescent="0.25">
      <c r="A2770">
        <v>3769</v>
      </c>
      <c r="B2770" t="s">
        <v>655</v>
      </c>
      <c r="C2770">
        <v>893760</v>
      </c>
      <c r="D2770">
        <v>5</v>
      </c>
      <c r="E2770" s="2">
        <v>44751.320787037039</v>
      </c>
      <c r="F2770" t="s">
        <v>12883</v>
      </c>
      <c r="G2770">
        <v>5516301</v>
      </c>
      <c r="H2770" s="6">
        <v>45015.665729108798</v>
      </c>
      <c r="I2770" t="str">
        <f t="shared" si="172"/>
        <v>Short Term</v>
      </c>
      <c r="J2770">
        <f t="shared" si="173"/>
        <v>4622541</v>
      </c>
      <c r="K2770">
        <f t="shared" si="174"/>
        <v>0.15</v>
      </c>
      <c r="L2770">
        <f t="shared" si="175"/>
        <v>693381.15</v>
      </c>
    </row>
    <row r="2771" spans="1:12" x14ac:dyDescent="0.25">
      <c r="A2771">
        <v>3770</v>
      </c>
      <c r="B2771" t="s">
        <v>168</v>
      </c>
      <c r="C2771">
        <v>903853</v>
      </c>
      <c r="D2771">
        <v>5.79</v>
      </c>
      <c r="E2771" s="2">
        <v>44930.653356481482</v>
      </c>
      <c r="F2771" t="s">
        <v>12885</v>
      </c>
      <c r="G2771">
        <v>9878260</v>
      </c>
      <c r="H2771" s="6">
        <v>45015.665729108798</v>
      </c>
      <c r="I2771" t="str">
        <f t="shared" si="172"/>
        <v>Short Term</v>
      </c>
      <c r="J2771">
        <f t="shared" si="173"/>
        <v>8974407</v>
      </c>
      <c r="K2771">
        <f t="shared" si="174"/>
        <v>0.15</v>
      </c>
      <c r="L2771">
        <f t="shared" si="175"/>
        <v>1346161.05</v>
      </c>
    </row>
    <row r="2772" spans="1:12" x14ac:dyDescent="0.25">
      <c r="A2772">
        <v>3771</v>
      </c>
      <c r="B2772" t="s">
        <v>579</v>
      </c>
      <c r="C2772">
        <v>200795</v>
      </c>
      <c r="D2772">
        <v>6.59</v>
      </c>
      <c r="E2772" s="2">
        <v>44228.728622685187</v>
      </c>
      <c r="F2772" t="s">
        <v>12884</v>
      </c>
      <c r="G2772">
        <v>9550596</v>
      </c>
      <c r="H2772" s="6">
        <v>45015.665729108798</v>
      </c>
      <c r="I2772" t="str">
        <f t="shared" si="172"/>
        <v>Long Term</v>
      </c>
      <c r="J2772">
        <f t="shared" si="173"/>
        <v>9349801</v>
      </c>
      <c r="K2772">
        <f t="shared" si="174"/>
        <v>0.1</v>
      </c>
      <c r="L2772">
        <f t="shared" si="175"/>
        <v>934980.10000000009</v>
      </c>
    </row>
    <row r="2773" spans="1:12" x14ac:dyDescent="0.25">
      <c r="A2773">
        <v>3772</v>
      </c>
      <c r="B2773" t="s">
        <v>856</v>
      </c>
      <c r="C2773">
        <v>574998</v>
      </c>
      <c r="D2773">
        <v>8.3699999999999992</v>
      </c>
      <c r="E2773" s="2">
        <v>44542.964386574073</v>
      </c>
      <c r="F2773" t="s">
        <v>12883</v>
      </c>
      <c r="G2773">
        <v>6621481</v>
      </c>
      <c r="H2773" s="6">
        <v>45015.665729108798</v>
      </c>
      <c r="I2773" t="str">
        <f t="shared" si="172"/>
        <v>Long Term</v>
      </c>
      <c r="J2773">
        <f t="shared" si="173"/>
        <v>6046483</v>
      </c>
      <c r="K2773">
        <f t="shared" si="174"/>
        <v>0.1</v>
      </c>
      <c r="L2773">
        <f t="shared" si="175"/>
        <v>604648.30000000005</v>
      </c>
    </row>
    <row r="2774" spans="1:12" x14ac:dyDescent="0.25">
      <c r="A2774">
        <v>3773</v>
      </c>
      <c r="B2774" t="s">
        <v>940</v>
      </c>
      <c r="C2774">
        <v>834331</v>
      </c>
      <c r="D2774">
        <v>5.89</v>
      </c>
      <c r="E2774" s="2">
        <v>43460.104722222219</v>
      </c>
      <c r="F2774" t="s">
        <v>12888</v>
      </c>
      <c r="G2774">
        <v>9191477</v>
      </c>
      <c r="H2774" s="6">
        <v>45015.665729108798</v>
      </c>
      <c r="I2774" t="str">
        <f t="shared" si="172"/>
        <v>Long Term</v>
      </c>
      <c r="J2774">
        <f t="shared" si="173"/>
        <v>8357146</v>
      </c>
      <c r="K2774">
        <f t="shared" si="174"/>
        <v>0.1</v>
      </c>
      <c r="L2774">
        <f t="shared" si="175"/>
        <v>835714.60000000009</v>
      </c>
    </row>
    <row r="2775" spans="1:12" x14ac:dyDescent="0.25">
      <c r="A2775">
        <v>3774</v>
      </c>
      <c r="B2775" t="s">
        <v>499</v>
      </c>
      <c r="C2775">
        <v>699604</v>
      </c>
      <c r="D2775">
        <v>8.41</v>
      </c>
      <c r="E2775" s="2">
        <v>44096.017500000002</v>
      </c>
      <c r="F2775" t="s">
        <v>12887</v>
      </c>
      <c r="G2775">
        <v>8226596</v>
      </c>
      <c r="H2775" s="6">
        <v>45015.665729108798</v>
      </c>
      <c r="I2775" t="str">
        <f t="shared" si="172"/>
        <v>Long Term</v>
      </c>
      <c r="J2775">
        <f t="shared" si="173"/>
        <v>7526992</v>
      </c>
      <c r="K2775">
        <f t="shared" si="174"/>
        <v>0.1</v>
      </c>
      <c r="L2775">
        <f t="shared" si="175"/>
        <v>752699.20000000007</v>
      </c>
    </row>
    <row r="2776" spans="1:12" x14ac:dyDescent="0.25">
      <c r="A2776">
        <v>3775</v>
      </c>
      <c r="B2776" t="s">
        <v>2477</v>
      </c>
      <c r="C2776">
        <v>832722</v>
      </c>
      <c r="D2776">
        <v>7.5</v>
      </c>
      <c r="E2776" s="2">
        <v>43709.729328703703</v>
      </c>
      <c r="F2776" t="s">
        <v>12885</v>
      </c>
      <c r="G2776">
        <v>8358826</v>
      </c>
      <c r="H2776" s="6">
        <v>45015.665729108798</v>
      </c>
      <c r="I2776" t="str">
        <f t="shared" si="172"/>
        <v>Long Term</v>
      </c>
      <c r="J2776">
        <f t="shared" si="173"/>
        <v>7526104</v>
      </c>
      <c r="K2776">
        <f t="shared" si="174"/>
        <v>0.1</v>
      </c>
      <c r="L2776">
        <f t="shared" si="175"/>
        <v>752610.4</v>
      </c>
    </row>
    <row r="2777" spans="1:12" x14ac:dyDescent="0.25">
      <c r="A2777">
        <v>3776</v>
      </c>
      <c r="B2777" t="s">
        <v>1056</v>
      </c>
      <c r="C2777">
        <v>630491</v>
      </c>
      <c r="D2777">
        <v>5.31</v>
      </c>
      <c r="E2777" s="2">
        <v>44203.920358796298</v>
      </c>
      <c r="F2777" t="s">
        <v>12884</v>
      </c>
      <c r="G2777">
        <v>8031189</v>
      </c>
      <c r="H2777" s="6">
        <v>45015.665729108798</v>
      </c>
      <c r="I2777" t="str">
        <f t="shared" si="172"/>
        <v>Long Term</v>
      </c>
      <c r="J2777">
        <f t="shared" si="173"/>
        <v>7400698</v>
      </c>
      <c r="K2777">
        <f t="shared" si="174"/>
        <v>0.1</v>
      </c>
      <c r="L2777">
        <f t="shared" si="175"/>
        <v>740069.8</v>
      </c>
    </row>
    <row r="2778" spans="1:12" x14ac:dyDescent="0.25">
      <c r="A2778">
        <v>3777</v>
      </c>
      <c r="B2778" t="s">
        <v>561</v>
      </c>
      <c r="C2778">
        <v>851776</v>
      </c>
      <c r="D2778">
        <v>6.94</v>
      </c>
      <c r="E2778" s="2">
        <v>45012.211226851847</v>
      </c>
      <c r="F2778" t="s">
        <v>12886</v>
      </c>
      <c r="G2778">
        <v>8718974</v>
      </c>
      <c r="H2778" s="6">
        <v>45015.665729108798</v>
      </c>
      <c r="I2778" t="str">
        <f t="shared" si="172"/>
        <v>Short Term</v>
      </c>
      <c r="J2778">
        <f t="shared" si="173"/>
        <v>7867198</v>
      </c>
      <c r="K2778">
        <f t="shared" si="174"/>
        <v>0.15</v>
      </c>
      <c r="L2778">
        <f t="shared" si="175"/>
        <v>1180079.7</v>
      </c>
    </row>
    <row r="2779" spans="1:12" x14ac:dyDescent="0.25">
      <c r="A2779">
        <v>3778</v>
      </c>
      <c r="B2779" t="s">
        <v>648</v>
      </c>
      <c r="C2779">
        <v>142613</v>
      </c>
      <c r="D2779">
        <v>7.78</v>
      </c>
      <c r="E2779" s="2">
        <v>43913.029780092591</v>
      </c>
      <c r="F2779" t="s">
        <v>12884</v>
      </c>
      <c r="G2779">
        <v>5750575</v>
      </c>
      <c r="H2779" s="6">
        <v>45015.665729108798</v>
      </c>
      <c r="I2779" t="str">
        <f t="shared" si="172"/>
        <v>Long Term</v>
      </c>
      <c r="J2779">
        <f t="shared" si="173"/>
        <v>5607962</v>
      </c>
      <c r="K2779">
        <f t="shared" si="174"/>
        <v>0.1</v>
      </c>
      <c r="L2779">
        <f t="shared" si="175"/>
        <v>560796.20000000007</v>
      </c>
    </row>
    <row r="2780" spans="1:12" x14ac:dyDescent="0.25">
      <c r="A2780">
        <v>3779</v>
      </c>
      <c r="B2780" t="s">
        <v>440</v>
      </c>
      <c r="C2780">
        <v>67270</v>
      </c>
      <c r="D2780">
        <v>5.43</v>
      </c>
      <c r="E2780" s="2">
        <v>44210.803541666668</v>
      </c>
      <c r="F2780" t="s">
        <v>12888</v>
      </c>
      <c r="G2780">
        <v>269618</v>
      </c>
      <c r="H2780" s="6">
        <v>45015.665729108798</v>
      </c>
      <c r="I2780" t="str">
        <f t="shared" si="172"/>
        <v>Long Term</v>
      </c>
      <c r="J2780">
        <f t="shared" si="173"/>
        <v>202348</v>
      </c>
      <c r="K2780">
        <f t="shared" si="174"/>
        <v>0.1</v>
      </c>
      <c r="L2780">
        <f t="shared" si="175"/>
        <v>20234.800000000003</v>
      </c>
    </row>
    <row r="2781" spans="1:12" x14ac:dyDescent="0.25">
      <c r="A2781">
        <v>3780</v>
      </c>
      <c r="B2781" t="s">
        <v>1631</v>
      </c>
      <c r="C2781">
        <v>83289</v>
      </c>
      <c r="D2781">
        <v>5.28</v>
      </c>
      <c r="E2781" s="2">
        <v>43494.089039351849</v>
      </c>
      <c r="F2781" t="s">
        <v>12884</v>
      </c>
      <c r="G2781">
        <v>7673482</v>
      </c>
      <c r="H2781" s="6">
        <v>45015.665729108798</v>
      </c>
      <c r="I2781" t="str">
        <f t="shared" si="172"/>
        <v>Long Term</v>
      </c>
      <c r="J2781">
        <f t="shared" si="173"/>
        <v>7590193</v>
      </c>
      <c r="K2781">
        <f t="shared" si="174"/>
        <v>0.1</v>
      </c>
      <c r="L2781">
        <f t="shared" si="175"/>
        <v>759019.3</v>
      </c>
    </row>
    <row r="2782" spans="1:12" x14ac:dyDescent="0.25">
      <c r="A2782">
        <v>3781</v>
      </c>
      <c r="B2782" t="s">
        <v>184</v>
      </c>
      <c r="C2782">
        <v>301224</v>
      </c>
      <c r="D2782">
        <v>7</v>
      </c>
      <c r="E2782" s="2">
        <v>44200.217939814807</v>
      </c>
      <c r="F2782" t="s">
        <v>12886</v>
      </c>
      <c r="G2782">
        <v>7770642</v>
      </c>
      <c r="H2782" s="6">
        <v>45015.665729108798</v>
      </c>
      <c r="I2782" t="str">
        <f t="shared" si="172"/>
        <v>Long Term</v>
      </c>
      <c r="J2782">
        <f t="shared" si="173"/>
        <v>7469418</v>
      </c>
      <c r="K2782">
        <f t="shared" si="174"/>
        <v>0.1</v>
      </c>
      <c r="L2782">
        <f t="shared" si="175"/>
        <v>746941.8</v>
      </c>
    </row>
    <row r="2783" spans="1:12" x14ac:dyDescent="0.25">
      <c r="A2783">
        <v>3782</v>
      </c>
      <c r="B2783" t="s">
        <v>651</v>
      </c>
      <c r="C2783">
        <v>864479</v>
      </c>
      <c r="D2783">
        <v>8.5399999999999991</v>
      </c>
      <c r="E2783" s="2">
        <v>44890.909837962958</v>
      </c>
      <c r="F2783" t="s">
        <v>12884</v>
      </c>
      <c r="G2783">
        <v>8594274</v>
      </c>
      <c r="H2783" s="6">
        <v>45015.665729108798</v>
      </c>
      <c r="I2783" t="str">
        <f t="shared" si="172"/>
        <v>Short Term</v>
      </c>
      <c r="J2783">
        <f t="shared" si="173"/>
        <v>7729795</v>
      </c>
      <c r="K2783">
        <f t="shared" si="174"/>
        <v>0.15</v>
      </c>
      <c r="L2783">
        <f t="shared" si="175"/>
        <v>1159469.25</v>
      </c>
    </row>
    <row r="2784" spans="1:12" x14ac:dyDescent="0.25">
      <c r="A2784">
        <v>3783</v>
      </c>
      <c r="B2784" t="s">
        <v>1532</v>
      </c>
      <c r="C2784">
        <v>214670</v>
      </c>
      <c r="D2784">
        <v>5.9</v>
      </c>
      <c r="E2784" s="2">
        <v>43561.658807870372</v>
      </c>
      <c r="F2784" t="s">
        <v>12888</v>
      </c>
      <c r="G2784">
        <v>2681771</v>
      </c>
      <c r="H2784" s="6">
        <v>45015.665729108798</v>
      </c>
      <c r="I2784" t="str">
        <f t="shared" si="172"/>
        <v>Long Term</v>
      </c>
      <c r="J2784">
        <f t="shared" si="173"/>
        <v>2467101</v>
      </c>
      <c r="K2784">
        <f t="shared" si="174"/>
        <v>0.1</v>
      </c>
      <c r="L2784">
        <f t="shared" si="175"/>
        <v>246710.1</v>
      </c>
    </row>
    <row r="2785" spans="1:12" x14ac:dyDescent="0.25">
      <c r="A2785">
        <v>3784</v>
      </c>
      <c r="B2785" t="s">
        <v>1225</v>
      </c>
      <c r="C2785">
        <v>491112</v>
      </c>
      <c r="D2785">
        <v>5.77</v>
      </c>
      <c r="E2785" s="2">
        <v>44204.893634259257</v>
      </c>
      <c r="F2785" t="s">
        <v>12883</v>
      </c>
      <c r="G2785">
        <v>2356230</v>
      </c>
      <c r="H2785" s="6">
        <v>45015.665729108798</v>
      </c>
      <c r="I2785" t="str">
        <f t="shared" si="172"/>
        <v>Long Term</v>
      </c>
      <c r="J2785">
        <f t="shared" si="173"/>
        <v>1865118</v>
      </c>
      <c r="K2785">
        <f t="shared" si="174"/>
        <v>0.1</v>
      </c>
      <c r="L2785">
        <f t="shared" si="175"/>
        <v>186511.80000000002</v>
      </c>
    </row>
    <row r="2786" spans="1:12" x14ac:dyDescent="0.25">
      <c r="A2786">
        <v>3785</v>
      </c>
      <c r="B2786" t="s">
        <v>806</v>
      </c>
      <c r="C2786">
        <v>812250</v>
      </c>
      <c r="D2786">
        <v>6.71</v>
      </c>
      <c r="E2786" s="2">
        <v>43441.39340277778</v>
      </c>
      <c r="F2786" t="s">
        <v>12885</v>
      </c>
      <c r="G2786">
        <v>2668520</v>
      </c>
      <c r="H2786" s="6">
        <v>45015.665729108798</v>
      </c>
      <c r="I2786" t="str">
        <f t="shared" si="172"/>
        <v>Long Term</v>
      </c>
      <c r="J2786">
        <f t="shared" si="173"/>
        <v>1856270</v>
      </c>
      <c r="K2786">
        <f t="shared" si="174"/>
        <v>0.1</v>
      </c>
      <c r="L2786">
        <f t="shared" si="175"/>
        <v>185627</v>
      </c>
    </row>
    <row r="2787" spans="1:12" x14ac:dyDescent="0.25">
      <c r="A2787">
        <v>3786</v>
      </c>
      <c r="B2787" t="s">
        <v>831</v>
      </c>
      <c r="C2787">
        <v>806259</v>
      </c>
      <c r="D2787">
        <v>7.94</v>
      </c>
      <c r="E2787" s="2">
        <v>44640.857025462959</v>
      </c>
      <c r="F2787" t="s">
        <v>12886</v>
      </c>
      <c r="G2787">
        <v>3588971</v>
      </c>
      <c r="H2787" s="6">
        <v>45015.665729108798</v>
      </c>
      <c r="I2787" t="str">
        <f t="shared" si="172"/>
        <v>Long Term</v>
      </c>
      <c r="J2787">
        <f t="shared" si="173"/>
        <v>2782712</v>
      </c>
      <c r="K2787">
        <f t="shared" si="174"/>
        <v>0.1</v>
      </c>
      <c r="L2787">
        <f t="shared" si="175"/>
        <v>278271.2</v>
      </c>
    </row>
    <row r="2788" spans="1:12" x14ac:dyDescent="0.25">
      <c r="A2788">
        <v>3787</v>
      </c>
      <c r="B2788" t="s">
        <v>1160</v>
      </c>
      <c r="C2788">
        <v>950296</v>
      </c>
      <c r="D2788">
        <v>8.1999999999999993</v>
      </c>
      <c r="E2788" s="2">
        <v>43553.717604166668</v>
      </c>
      <c r="F2788" t="s">
        <v>12884</v>
      </c>
      <c r="G2788">
        <v>7853849</v>
      </c>
      <c r="H2788" s="6">
        <v>45015.665729108798</v>
      </c>
      <c r="I2788" t="str">
        <f t="shared" si="172"/>
        <v>Long Term</v>
      </c>
      <c r="J2788">
        <f t="shared" si="173"/>
        <v>6903553</v>
      </c>
      <c r="K2788">
        <f t="shared" si="174"/>
        <v>0.1</v>
      </c>
      <c r="L2788">
        <f t="shared" si="175"/>
        <v>690355.3</v>
      </c>
    </row>
    <row r="2789" spans="1:12" x14ac:dyDescent="0.25">
      <c r="A2789">
        <v>3788</v>
      </c>
      <c r="B2789" t="s">
        <v>2638</v>
      </c>
      <c r="C2789">
        <v>501092</v>
      </c>
      <c r="D2789">
        <v>7.41</v>
      </c>
      <c r="E2789" s="2">
        <v>44633.284641203703</v>
      </c>
      <c r="F2789" t="s">
        <v>12888</v>
      </c>
      <c r="G2789">
        <v>8776941</v>
      </c>
      <c r="H2789" s="6">
        <v>45015.665729108798</v>
      </c>
      <c r="I2789" t="str">
        <f t="shared" si="172"/>
        <v>Long Term</v>
      </c>
      <c r="J2789">
        <f t="shared" si="173"/>
        <v>8275849</v>
      </c>
      <c r="K2789">
        <f t="shared" si="174"/>
        <v>0.1</v>
      </c>
      <c r="L2789">
        <f t="shared" si="175"/>
        <v>827584.9</v>
      </c>
    </row>
    <row r="2790" spans="1:12" x14ac:dyDescent="0.25">
      <c r="A2790">
        <v>3789</v>
      </c>
      <c r="B2790" t="s">
        <v>1938</v>
      </c>
      <c r="C2790">
        <v>949011</v>
      </c>
      <c r="D2790">
        <v>6.92</v>
      </c>
      <c r="E2790" s="2">
        <v>44280.690925925926</v>
      </c>
      <c r="F2790" t="s">
        <v>12886</v>
      </c>
      <c r="G2790">
        <v>1026121</v>
      </c>
      <c r="H2790" s="6">
        <v>45015.665729108798</v>
      </c>
      <c r="I2790" t="str">
        <f t="shared" si="172"/>
        <v>Long Term</v>
      </c>
      <c r="J2790">
        <f t="shared" si="173"/>
        <v>77110</v>
      </c>
      <c r="K2790">
        <f t="shared" si="174"/>
        <v>0</v>
      </c>
      <c r="L2790">
        <f t="shared" si="175"/>
        <v>0</v>
      </c>
    </row>
    <row r="2791" spans="1:12" x14ac:dyDescent="0.25">
      <c r="A2791">
        <v>3790</v>
      </c>
      <c r="B2791" t="s">
        <v>2328</v>
      </c>
      <c r="C2791">
        <v>533719</v>
      </c>
      <c r="D2791">
        <v>7.39</v>
      </c>
      <c r="E2791" s="2">
        <v>44247.462893518517</v>
      </c>
      <c r="F2791" t="s">
        <v>12885</v>
      </c>
      <c r="G2791">
        <v>7046754</v>
      </c>
      <c r="H2791" s="6">
        <v>45015.665729108798</v>
      </c>
      <c r="I2791" t="str">
        <f t="shared" si="172"/>
        <v>Long Term</v>
      </c>
      <c r="J2791">
        <f t="shared" si="173"/>
        <v>6513035</v>
      </c>
      <c r="K2791">
        <f t="shared" si="174"/>
        <v>0.1</v>
      </c>
      <c r="L2791">
        <f t="shared" si="175"/>
        <v>651303.5</v>
      </c>
    </row>
    <row r="2792" spans="1:12" x14ac:dyDescent="0.25">
      <c r="A2792">
        <v>3791</v>
      </c>
      <c r="B2792" t="s">
        <v>1729</v>
      </c>
      <c r="C2792">
        <v>135495</v>
      </c>
      <c r="D2792">
        <v>7.48</v>
      </c>
      <c r="E2792" s="2">
        <v>44570.821273148147</v>
      </c>
      <c r="F2792" t="s">
        <v>12885</v>
      </c>
      <c r="G2792">
        <v>3279572</v>
      </c>
      <c r="H2792" s="6">
        <v>45015.665729108798</v>
      </c>
      <c r="I2792" t="str">
        <f t="shared" si="172"/>
        <v>Long Term</v>
      </c>
      <c r="J2792">
        <f t="shared" si="173"/>
        <v>3144077</v>
      </c>
      <c r="K2792">
        <f t="shared" si="174"/>
        <v>0.1</v>
      </c>
      <c r="L2792">
        <f t="shared" si="175"/>
        <v>314407.7</v>
      </c>
    </row>
    <row r="2793" spans="1:12" x14ac:dyDescent="0.25">
      <c r="A2793">
        <v>3792</v>
      </c>
      <c r="B2793" t="s">
        <v>329</v>
      </c>
      <c r="C2793">
        <v>569302</v>
      </c>
      <c r="D2793">
        <v>6.32</v>
      </c>
      <c r="E2793" s="2">
        <v>43954.041192129633</v>
      </c>
      <c r="F2793" t="s">
        <v>12883</v>
      </c>
      <c r="G2793">
        <v>811318</v>
      </c>
      <c r="H2793" s="6">
        <v>45015.665729108798</v>
      </c>
      <c r="I2793" t="str">
        <f t="shared" si="172"/>
        <v>Long Term</v>
      </c>
      <c r="J2793">
        <f t="shared" si="173"/>
        <v>242016</v>
      </c>
      <c r="K2793">
        <f t="shared" si="174"/>
        <v>0.1</v>
      </c>
      <c r="L2793">
        <f t="shared" si="175"/>
        <v>24201.600000000002</v>
      </c>
    </row>
    <row r="2794" spans="1:12" x14ac:dyDescent="0.25">
      <c r="A2794">
        <v>3793</v>
      </c>
      <c r="B2794" t="s">
        <v>1134</v>
      </c>
      <c r="C2794">
        <v>596827</v>
      </c>
      <c r="D2794">
        <v>8.57</v>
      </c>
      <c r="E2794" s="2">
        <v>44124.125520833331</v>
      </c>
      <c r="F2794" t="s">
        <v>12886</v>
      </c>
      <c r="G2794">
        <v>9229939</v>
      </c>
      <c r="H2794" s="6">
        <v>45015.665729108798</v>
      </c>
      <c r="I2794" t="str">
        <f t="shared" si="172"/>
        <v>Long Term</v>
      </c>
      <c r="J2794">
        <f t="shared" si="173"/>
        <v>8633112</v>
      </c>
      <c r="K2794">
        <f t="shared" si="174"/>
        <v>0.1</v>
      </c>
      <c r="L2794">
        <f t="shared" si="175"/>
        <v>863311.20000000007</v>
      </c>
    </row>
    <row r="2795" spans="1:12" x14ac:dyDescent="0.25">
      <c r="A2795">
        <v>3794</v>
      </c>
      <c r="B2795" t="s">
        <v>1262</v>
      </c>
      <c r="C2795">
        <v>838155</v>
      </c>
      <c r="D2795">
        <v>5.83</v>
      </c>
      <c r="E2795" s="2">
        <v>44870.524502314824</v>
      </c>
      <c r="F2795" t="s">
        <v>12886</v>
      </c>
      <c r="G2795">
        <v>3199372</v>
      </c>
      <c r="H2795" s="6">
        <v>45015.665729108798</v>
      </c>
      <c r="I2795" t="str">
        <f t="shared" si="172"/>
        <v>Short Term</v>
      </c>
      <c r="J2795">
        <f t="shared" si="173"/>
        <v>2361217</v>
      </c>
      <c r="K2795">
        <f t="shared" si="174"/>
        <v>0.15</v>
      </c>
      <c r="L2795">
        <f t="shared" si="175"/>
        <v>354182.55</v>
      </c>
    </row>
    <row r="2796" spans="1:12" x14ac:dyDescent="0.25">
      <c r="A2796">
        <v>3795</v>
      </c>
      <c r="B2796" t="s">
        <v>390</v>
      </c>
      <c r="C2796">
        <v>856531</v>
      </c>
      <c r="D2796">
        <v>7.44</v>
      </c>
      <c r="E2796" s="2">
        <v>43942.23914351852</v>
      </c>
      <c r="F2796" t="s">
        <v>12885</v>
      </c>
      <c r="G2796">
        <v>3817144</v>
      </c>
      <c r="H2796" s="6">
        <v>45015.665729108798</v>
      </c>
      <c r="I2796" t="str">
        <f t="shared" si="172"/>
        <v>Long Term</v>
      </c>
      <c r="J2796">
        <f t="shared" si="173"/>
        <v>2960613</v>
      </c>
      <c r="K2796">
        <f t="shared" si="174"/>
        <v>0.1</v>
      </c>
      <c r="L2796">
        <f t="shared" si="175"/>
        <v>296061.3</v>
      </c>
    </row>
    <row r="2797" spans="1:12" x14ac:dyDescent="0.25">
      <c r="A2797">
        <v>3796</v>
      </c>
      <c r="B2797" t="s">
        <v>888</v>
      </c>
      <c r="C2797">
        <v>998197</v>
      </c>
      <c r="D2797">
        <v>5.37</v>
      </c>
      <c r="E2797" s="2">
        <v>44902.815682870372</v>
      </c>
      <c r="F2797" t="s">
        <v>12888</v>
      </c>
      <c r="G2797">
        <v>6403127</v>
      </c>
      <c r="H2797" s="6">
        <v>45015.665729108798</v>
      </c>
      <c r="I2797" t="str">
        <f t="shared" si="172"/>
        <v>Short Term</v>
      </c>
      <c r="J2797">
        <f t="shared" si="173"/>
        <v>5404930</v>
      </c>
      <c r="K2797">
        <f t="shared" si="174"/>
        <v>0.15</v>
      </c>
      <c r="L2797">
        <f t="shared" si="175"/>
        <v>810739.5</v>
      </c>
    </row>
    <row r="2798" spans="1:12" x14ac:dyDescent="0.25">
      <c r="A2798">
        <v>3797</v>
      </c>
      <c r="B2798" t="s">
        <v>913</v>
      </c>
      <c r="C2798">
        <v>373813</v>
      </c>
      <c r="D2798">
        <v>6.82</v>
      </c>
      <c r="E2798" s="2">
        <v>44517.829467592594</v>
      </c>
      <c r="F2798" t="s">
        <v>12885</v>
      </c>
      <c r="G2798">
        <v>4761322</v>
      </c>
      <c r="H2798" s="6">
        <v>45015.665729108798</v>
      </c>
      <c r="I2798" t="str">
        <f t="shared" si="172"/>
        <v>Long Term</v>
      </c>
      <c r="J2798">
        <f t="shared" si="173"/>
        <v>4387509</v>
      </c>
      <c r="K2798">
        <f t="shared" si="174"/>
        <v>0.1</v>
      </c>
      <c r="L2798">
        <f t="shared" si="175"/>
        <v>438750.9</v>
      </c>
    </row>
    <row r="2799" spans="1:12" x14ac:dyDescent="0.25">
      <c r="A2799">
        <v>3798</v>
      </c>
      <c r="B2799" t="s">
        <v>771</v>
      </c>
      <c r="C2799">
        <v>402553</v>
      </c>
      <c r="D2799">
        <v>7.35</v>
      </c>
      <c r="E2799" s="2">
        <v>43460.97960648148</v>
      </c>
      <c r="F2799" t="s">
        <v>12888</v>
      </c>
      <c r="G2799">
        <v>3075988</v>
      </c>
      <c r="H2799" s="6">
        <v>45015.665729108798</v>
      </c>
      <c r="I2799" t="str">
        <f t="shared" si="172"/>
        <v>Long Term</v>
      </c>
      <c r="J2799">
        <f t="shared" si="173"/>
        <v>2673435</v>
      </c>
      <c r="K2799">
        <f t="shared" si="174"/>
        <v>0.1</v>
      </c>
      <c r="L2799">
        <f t="shared" si="175"/>
        <v>267343.5</v>
      </c>
    </row>
    <row r="2800" spans="1:12" x14ac:dyDescent="0.25">
      <c r="A2800">
        <v>3799</v>
      </c>
      <c r="B2800" t="s">
        <v>464</v>
      </c>
      <c r="C2800">
        <v>812508</v>
      </c>
      <c r="D2800">
        <v>6.36</v>
      </c>
      <c r="E2800" s="2">
        <v>43677.363761574074</v>
      </c>
      <c r="F2800" t="s">
        <v>12887</v>
      </c>
      <c r="G2800">
        <v>5188791</v>
      </c>
      <c r="H2800" s="6">
        <v>45015.665729108798</v>
      </c>
      <c r="I2800" t="str">
        <f t="shared" si="172"/>
        <v>Long Term</v>
      </c>
      <c r="J2800">
        <f t="shared" si="173"/>
        <v>4376283</v>
      </c>
      <c r="K2800">
        <f t="shared" si="174"/>
        <v>0.1</v>
      </c>
      <c r="L2800">
        <f t="shared" si="175"/>
        <v>437628.30000000005</v>
      </c>
    </row>
    <row r="2801" spans="1:12" x14ac:dyDescent="0.25">
      <c r="A2801">
        <v>3800</v>
      </c>
      <c r="B2801" t="s">
        <v>127</v>
      </c>
      <c r="C2801">
        <v>755467</v>
      </c>
      <c r="D2801">
        <v>5.52</v>
      </c>
      <c r="E2801" s="2">
        <v>44997.569826388892</v>
      </c>
      <c r="F2801" t="s">
        <v>12883</v>
      </c>
      <c r="G2801">
        <v>7405735</v>
      </c>
      <c r="H2801" s="6">
        <v>45015.665729108798</v>
      </c>
      <c r="I2801" t="str">
        <f t="shared" si="172"/>
        <v>Short Term</v>
      </c>
      <c r="J2801">
        <f t="shared" si="173"/>
        <v>6650268</v>
      </c>
      <c r="K2801">
        <f t="shared" si="174"/>
        <v>0.15</v>
      </c>
      <c r="L2801">
        <f t="shared" si="175"/>
        <v>997540.2</v>
      </c>
    </row>
    <row r="2802" spans="1:12" x14ac:dyDescent="0.25">
      <c r="A2802">
        <v>3801</v>
      </c>
      <c r="B2802" t="s">
        <v>1152</v>
      </c>
      <c r="C2802">
        <v>852256</v>
      </c>
      <c r="D2802">
        <v>6.24</v>
      </c>
      <c r="E2802" s="2">
        <v>44872.002685185187</v>
      </c>
      <c r="F2802" t="s">
        <v>12886</v>
      </c>
      <c r="G2802">
        <v>4287169</v>
      </c>
      <c r="H2802" s="6">
        <v>45015.665729108798</v>
      </c>
      <c r="I2802" t="str">
        <f t="shared" si="172"/>
        <v>Short Term</v>
      </c>
      <c r="J2802">
        <f t="shared" si="173"/>
        <v>3434913</v>
      </c>
      <c r="K2802">
        <f t="shared" si="174"/>
        <v>0.15</v>
      </c>
      <c r="L2802">
        <f t="shared" si="175"/>
        <v>515236.94999999995</v>
      </c>
    </row>
    <row r="2803" spans="1:12" x14ac:dyDescent="0.25">
      <c r="A2803">
        <v>3802</v>
      </c>
      <c r="B2803" t="s">
        <v>2186</v>
      </c>
      <c r="C2803">
        <v>177603</v>
      </c>
      <c r="D2803">
        <v>7.2</v>
      </c>
      <c r="E2803" s="2">
        <v>44352.464178240742</v>
      </c>
      <c r="F2803" t="s">
        <v>12883</v>
      </c>
      <c r="G2803">
        <v>7769582</v>
      </c>
      <c r="H2803" s="6">
        <v>45015.665729108798</v>
      </c>
      <c r="I2803" t="str">
        <f t="shared" si="172"/>
        <v>Long Term</v>
      </c>
      <c r="J2803">
        <f t="shared" si="173"/>
        <v>7591979</v>
      </c>
      <c r="K2803">
        <f t="shared" si="174"/>
        <v>0.1</v>
      </c>
      <c r="L2803">
        <f t="shared" si="175"/>
        <v>759197.9</v>
      </c>
    </row>
    <row r="2804" spans="1:12" x14ac:dyDescent="0.25">
      <c r="A2804">
        <v>3803</v>
      </c>
      <c r="B2804" t="s">
        <v>83</v>
      </c>
      <c r="C2804">
        <v>132774</v>
      </c>
      <c r="D2804">
        <v>8.43</v>
      </c>
      <c r="E2804" s="2">
        <v>43484.32</v>
      </c>
      <c r="F2804" t="s">
        <v>12888</v>
      </c>
      <c r="G2804">
        <v>8121436</v>
      </c>
      <c r="H2804" s="6">
        <v>45015.665729108798</v>
      </c>
      <c r="I2804" t="str">
        <f t="shared" si="172"/>
        <v>Long Term</v>
      </c>
      <c r="J2804">
        <f t="shared" si="173"/>
        <v>7988662</v>
      </c>
      <c r="K2804">
        <f t="shared" si="174"/>
        <v>0.1</v>
      </c>
      <c r="L2804">
        <f t="shared" si="175"/>
        <v>798866.20000000007</v>
      </c>
    </row>
    <row r="2805" spans="1:12" x14ac:dyDescent="0.25">
      <c r="A2805">
        <v>3804</v>
      </c>
      <c r="B2805" t="s">
        <v>612</v>
      </c>
      <c r="C2805">
        <v>713239</v>
      </c>
      <c r="D2805">
        <v>6.66</v>
      </c>
      <c r="E2805" s="2">
        <v>43699.0784375</v>
      </c>
      <c r="F2805" t="s">
        <v>12886</v>
      </c>
      <c r="G2805">
        <v>5553226</v>
      </c>
      <c r="H2805" s="6">
        <v>45015.665729108798</v>
      </c>
      <c r="I2805" t="str">
        <f t="shared" si="172"/>
        <v>Long Term</v>
      </c>
      <c r="J2805">
        <f t="shared" si="173"/>
        <v>4839987</v>
      </c>
      <c r="K2805">
        <f t="shared" si="174"/>
        <v>0.1</v>
      </c>
      <c r="L2805">
        <f t="shared" si="175"/>
        <v>483998.7</v>
      </c>
    </row>
    <row r="2806" spans="1:12" x14ac:dyDescent="0.25">
      <c r="A2806">
        <v>3805</v>
      </c>
      <c r="B2806" t="s">
        <v>1039</v>
      </c>
      <c r="C2806">
        <v>340648</v>
      </c>
      <c r="D2806">
        <v>6</v>
      </c>
      <c r="E2806" s="2">
        <v>43916.944467592592</v>
      </c>
      <c r="F2806" t="s">
        <v>12888</v>
      </c>
      <c r="G2806">
        <v>6462025</v>
      </c>
      <c r="H2806" s="6">
        <v>45015.665729108798</v>
      </c>
      <c r="I2806" t="str">
        <f t="shared" si="172"/>
        <v>Long Term</v>
      </c>
      <c r="J2806">
        <f t="shared" si="173"/>
        <v>6121377</v>
      </c>
      <c r="K2806">
        <f t="shared" si="174"/>
        <v>0.1</v>
      </c>
      <c r="L2806">
        <f t="shared" si="175"/>
        <v>612137.70000000007</v>
      </c>
    </row>
    <row r="2807" spans="1:12" x14ac:dyDescent="0.25">
      <c r="A2807">
        <v>3806</v>
      </c>
      <c r="B2807" t="s">
        <v>123</v>
      </c>
      <c r="C2807">
        <v>140777</v>
      </c>
      <c r="D2807">
        <v>5.68</v>
      </c>
      <c r="E2807" s="2">
        <v>44212.051168981481</v>
      </c>
      <c r="F2807" t="s">
        <v>12886</v>
      </c>
      <c r="G2807">
        <v>8202069</v>
      </c>
      <c r="H2807" s="6">
        <v>45015.665729108798</v>
      </c>
      <c r="I2807" t="str">
        <f t="shared" si="172"/>
        <v>Long Term</v>
      </c>
      <c r="J2807">
        <f t="shared" si="173"/>
        <v>8061292</v>
      </c>
      <c r="K2807">
        <f t="shared" si="174"/>
        <v>0.1</v>
      </c>
      <c r="L2807">
        <f t="shared" si="175"/>
        <v>806129.20000000007</v>
      </c>
    </row>
    <row r="2808" spans="1:12" x14ac:dyDescent="0.25">
      <c r="A2808">
        <v>3807</v>
      </c>
      <c r="B2808" t="s">
        <v>875</v>
      </c>
      <c r="C2808">
        <v>524950</v>
      </c>
      <c r="D2808">
        <v>7.96</v>
      </c>
      <c r="E2808" s="2">
        <v>45003.597199074073</v>
      </c>
      <c r="F2808" t="s">
        <v>12883</v>
      </c>
      <c r="G2808">
        <v>9623142</v>
      </c>
      <c r="H2808" s="6">
        <v>45015.665729108798</v>
      </c>
      <c r="I2808" t="str">
        <f t="shared" si="172"/>
        <v>Short Term</v>
      </c>
      <c r="J2808">
        <f t="shared" si="173"/>
        <v>9098192</v>
      </c>
      <c r="K2808">
        <f t="shared" si="174"/>
        <v>0.15</v>
      </c>
      <c r="L2808">
        <f t="shared" si="175"/>
        <v>1364728.8</v>
      </c>
    </row>
    <row r="2809" spans="1:12" x14ac:dyDescent="0.25">
      <c r="A2809">
        <v>3808</v>
      </c>
      <c r="B2809" t="s">
        <v>2558</v>
      </c>
      <c r="C2809">
        <v>51997</v>
      </c>
      <c r="D2809">
        <v>6.51</v>
      </c>
      <c r="E2809" s="2">
        <v>43450.899525462963</v>
      </c>
      <c r="F2809" t="s">
        <v>12888</v>
      </c>
      <c r="G2809">
        <v>616200</v>
      </c>
      <c r="H2809" s="6">
        <v>45015.665729108798</v>
      </c>
      <c r="I2809" t="str">
        <f t="shared" si="172"/>
        <v>Long Term</v>
      </c>
      <c r="J2809">
        <f t="shared" si="173"/>
        <v>564203</v>
      </c>
      <c r="K2809">
        <f t="shared" si="174"/>
        <v>0.1</v>
      </c>
      <c r="L2809">
        <f t="shared" si="175"/>
        <v>56420.3</v>
      </c>
    </row>
    <row r="2810" spans="1:12" x14ac:dyDescent="0.25">
      <c r="A2810">
        <v>3809</v>
      </c>
      <c r="B2810" t="s">
        <v>387</v>
      </c>
      <c r="C2810">
        <v>695193</v>
      </c>
      <c r="D2810">
        <v>6.41</v>
      </c>
      <c r="E2810" s="2">
        <v>43602.158900462957</v>
      </c>
      <c r="F2810" t="s">
        <v>12888</v>
      </c>
      <c r="G2810">
        <v>5286360</v>
      </c>
      <c r="H2810" s="6">
        <v>45015.665729108798</v>
      </c>
      <c r="I2810" t="str">
        <f t="shared" si="172"/>
        <v>Long Term</v>
      </c>
      <c r="J2810">
        <f t="shared" si="173"/>
        <v>4591167</v>
      </c>
      <c r="K2810">
        <f t="shared" si="174"/>
        <v>0.1</v>
      </c>
      <c r="L2810">
        <f t="shared" si="175"/>
        <v>459116.7</v>
      </c>
    </row>
    <row r="2811" spans="1:12" x14ac:dyDescent="0.25">
      <c r="A2811">
        <v>3810</v>
      </c>
      <c r="B2811" t="s">
        <v>409</v>
      </c>
      <c r="C2811">
        <v>282064</v>
      </c>
      <c r="D2811">
        <v>8.59</v>
      </c>
      <c r="E2811" s="2">
        <v>44092.653321759259</v>
      </c>
      <c r="F2811" t="s">
        <v>12886</v>
      </c>
      <c r="G2811">
        <v>1798828</v>
      </c>
      <c r="H2811" s="6">
        <v>45015.665729108798</v>
      </c>
      <c r="I2811" t="str">
        <f t="shared" si="172"/>
        <v>Long Term</v>
      </c>
      <c r="J2811">
        <f t="shared" si="173"/>
        <v>1516764</v>
      </c>
      <c r="K2811">
        <f t="shared" si="174"/>
        <v>0.1</v>
      </c>
      <c r="L2811">
        <f t="shared" si="175"/>
        <v>151676.4</v>
      </c>
    </row>
    <row r="2812" spans="1:12" x14ac:dyDescent="0.25">
      <c r="A2812">
        <v>3811</v>
      </c>
      <c r="B2812" t="s">
        <v>1054</v>
      </c>
      <c r="C2812">
        <v>534441</v>
      </c>
      <c r="D2812">
        <v>7.31</v>
      </c>
      <c r="E2812" s="2">
        <v>44623.241030092591</v>
      </c>
      <c r="F2812" t="s">
        <v>12886</v>
      </c>
      <c r="G2812">
        <v>3664826</v>
      </c>
      <c r="H2812" s="6">
        <v>45015.665729108798</v>
      </c>
      <c r="I2812" t="str">
        <f t="shared" si="172"/>
        <v>Long Term</v>
      </c>
      <c r="J2812">
        <f t="shared" si="173"/>
        <v>3130385</v>
      </c>
      <c r="K2812">
        <f t="shared" si="174"/>
        <v>0.1</v>
      </c>
      <c r="L2812">
        <f t="shared" si="175"/>
        <v>313038.5</v>
      </c>
    </row>
    <row r="2813" spans="1:12" x14ac:dyDescent="0.25">
      <c r="A2813">
        <v>3812</v>
      </c>
      <c r="B2813" t="s">
        <v>1140</v>
      </c>
      <c r="C2813">
        <v>32054</v>
      </c>
      <c r="D2813">
        <v>8.1300000000000008</v>
      </c>
      <c r="E2813" s="2">
        <v>44185.167453703703</v>
      </c>
      <c r="F2813" t="s">
        <v>12887</v>
      </c>
      <c r="G2813">
        <v>766127</v>
      </c>
      <c r="H2813" s="6">
        <v>45015.665729108798</v>
      </c>
      <c r="I2813" t="str">
        <f t="shared" si="172"/>
        <v>Long Term</v>
      </c>
      <c r="J2813">
        <f t="shared" si="173"/>
        <v>734073</v>
      </c>
      <c r="K2813">
        <f t="shared" si="174"/>
        <v>0.1</v>
      </c>
      <c r="L2813">
        <f t="shared" si="175"/>
        <v>73407.3</v>
      </c>
    </row>
    <row r="2814" spans="1:12" x14ac:dyDescent="0.25">
      <c r="A2814">
        <v>3813</v>
      </c>
      <c r="B2814" t="s">
        <v>565</v>
      </c>
      <c r="C2814">
        <v>282217</v>
      </c>
      <c r="D2814">
        <v>8.9</v>
      </c>
      <c r="E2814" s="2">
        <v>44175.194444444453</v>
      </c>
      <c r="F2814" t="s">
        <v>12885</v>
      </c>
      <c r="G2814">
        <v>7630139</v>
      </c>
      <c r="H2814" s="6">
        <v>45015.665729108798</v>
      </c>
      <c r="I2814" t="str">
        <f t="shared" si="172"/>
        <v>Long Term</v>
      </c>
      <c r="J2814">
        <f t="shared" si="173"/>
        <v>7347922</v>
      </c>
      <c r="K2814">
        <f t="shared" si="174"/>
        <v>0.1</v>
      </c>
      <c r="L2814">
        <f t="shared" si="175"/>
        <v>734792.20000000007</v>
      </c>
    </row>
    <row r="2815" spans="1:12" x14ac:dyDescent="0.25">
      <c r="A2815">
        <v>3814</v>
      </c>
      <c r="B2815" t="s">
        <v>967</v>
      </c>
      <c r="C2815">
        <v>64726</v>
      </c>
      <c r="D2815">
        <v>7.62</v>
      </c>
      <c r="E2815" s="2">
        <v>44198.23474537037</v>
      </c>
      <c r="F2815" t="s">
        <v>12885</v>
      </c>
      <c r="G2815">
        <v>6527708</v>
      </c>
      <c r="H2815" s="6">
        <v>45015.665729108798</v>
      </c>
      <c r="I2815" t="str">
        <f t="shared" si="172"/>
        <v>Long Term</v>
      </c>
      <c r="J2815">
        <f t="shared" si="173"/>
        <v>6462982</v>
      </c>
      <c r="K2815">
        <f t="shared" si="174"/>
        <v>0.1</v>
      </c>
      <c r="L2815">
        <f t="shared" si="175"/>
        <v>646298.20000000007</v>
      </c>
    </row>
    <row r="2816" spans="1:12" x14ac:dyDescent="0.25">
      <c r="A2816">
        <v>3815</v>
      </c>
      <c r="B2816" t="s">
        <v>1082</v>
      </c>
      <c r="C2816">
        <v>64594</v>
      </c>
      <c r="D2816">
        <v>5.79</v>
      </c>
      <c r="E2816" s="2">
        <v>44248.801053240742</v>
      </c>
      <c r="F2816" t="s">
        <v>12885</v>
      </c>
      <c r="G2816">
        <v>7850189</v>
      </c>
      <c r="H2816" s="6">
        <v>45015.665729108798</v>
      </c>
      <c r="I2816" t="str">
        <f t="shared" si="172"/>
        <v>Long Term</v>
      </c>
      <c r="J2816">
        <f t="shared" si="173"/>
        <v>7785595</v>
      </c>
      <c r="K2816">
        <f t="shared" si="174"/>
        <v>0.1</v>
      </c>
      <c r="L2816">
        <f t="shared" si="175"/>
        <v>778559.5</v>
      </c>
    </row>
    <row r="2817" spans="1:12" x14ac:dyDescent="0.25">
      <c r="A2817">
        <v>3816</v>
      </c>
      <c r="B2817" t="s">
        <v>210</v>
      </c>
      <c r="C2817">
        <v>78296</v>
      </c>
      <c r="D2817">
        <v>8.94</v>
      </c>
      <c r="E2817" s="2">
        <v>44087.778981481482</v>
      </c>
      <c r="F2817" t="s">
        <v>12883</v>
      </c>
      <c r="G2817">
        <v>1080514</v>
      </c>
      <c r="H2817" s="6">
        <v>45015.665729108798</v>
      </c>
      <c r="I2817" t="str">
        <f t="shared" si="172"/>
        <v>Long Term</v>
      </c>
      <c r="J2817">
        <f t="shared" si="173"/>
        <v>1002218</v>
      </c>
      <c r="K2817">
        <f t="shared" si="174"/>
        <v>0.1</v>
      </c>
      <c r="L2817">
        <f t="shared" si="175"/>
        <v>100221.8</v>
      </c>
    </row>
    <row r="2818" spans="1:12" x14ac:dyDescent="0.25">
      <c r="A2818">
        <v>3817</v>
      </c>
      <c r="B2818" t="s">
        <v>888</v>
      </c>
      <c r="C2818">
        <v>708587</v>
      </c>
      <c r="D2818">
        <v>5.79</v>
      </c>
      <c r="E2818" s="2">
        <v>43554.136122685188</v>
      </c>
      <c r="F2818" t="s">
        <v>12886</v>
      </c>
      <c r="G2818">
        <v>1213547</v>
      </c>
      <c r="H2818" s="6">
        <v>45015.665729108798</v>
      </c>
      <c r="I2818" t="str">
        <f t="shared" si="172"/>
        <v>Long Term</v>
      </c>
      <c r="J2818">
        <f t="shared" si="173"/>
        <v>504960</v>
      </c>
      <c r="K2818">
        <f t="shared" si="174"/>
        <v>0.1</v>
      </c>
      <c r="L2818">
        <f t="shared" si="175"/>
        <v>50496</v>
      </c>
    </row>
    <row r="2819" spans="1:12" x14ac:dyDescent="0.25">
      <c r="A2819">
        <v>3818</v>
      </c>
      <c r="B2819" t="s">
        <v>898</v>
      </c>
      <c r="C2819">
        <v>362180</v>
      </c>
      <c r="D2819">
        <v>7.3</v>
      </c>
      <c r="E2819" s="2">
        <v>44929.709270833337</v>
      </c>
      <c r="F2819" t="s">
        <v>12885</v>
      </c>
      <c r="G2819">
        <v>9717545</v>
      </c>
      <c r="H2819" s="6">
        <v>45015.665729108798</v>
      </c>
      <c r="I2819" t="str">
        <f t="shared" ref="I2819:I2882" si="176">IF((H2819-E2819)&lt;=365,"Short Term","Long Term")</f>
        <v>Short Term</v>
      </c>
      <c r="J2819">
        <f t="shared" ref="J2819:J2882" si="177">G2819-C2819</f>
        <v>9355365</v>
      </c>
      <c r="K2819">
        <f t="shared" ref="K2819:K2882" si="178">IF(I2819="short Term",15%,IF(I2819="Long Term",IF(J2819&gt;100000,10%,0),0))</f>
        <v>0.15</v>
      </c>
      <c r="L2819">
        <f t="shared" ref="L2819:L2882" si="179">J2819*K2819</f>
        <v>1403304.75</v>
      </c>
    </row>
    <row r="2820" spans="1:12" x14ac:dyDescent="0.25">
      <c r="A2820">
        <v>3819</v>
      </c>
      <c r="B2820" t="s">
        <v>288</v>
      </c>
      <c r="C2820">
        <v>653157</v>
      </c>
      <c r="D2820">
        <v>6.34</v>
      </c>
      <c r="E2820" s="2">
        <v>44353.799085648148</v>
      </c>
      <c r="F2820" t="s">
        <v>12888</v>
      </c>
      <c r="G2820">
        <v>7600924</v>
      </c>
      <c r="H2820" s="6">
        <v>45015.665729108798</v>
      </c>
      <c r="I2820" t="str">
        <f t="shared" si="176"/>
        <v>Long Term</v>
      </c>
      <c r="J2820">
        <f t="shared" si="177"/>
        <v>6947767</v>
      </c>
      <c r="K2820">
        <f t="shared" si="178"/>
        <v>0.1</v>
      </c>
      <c r="L2820">
        <f t="shared" si="179"/>
        <v>694776.70000000007</v>
      </c>
    </row>
    <row r="2821" spans="1:12" x14ac:dyDescent="0.25">
      <c r="A2821">
        <v>3820</v>
      </c>
      <c r="B2821" t="s">
        <v>1017</v>
      </c>
      <c r="C2821">
        <v>205082</v>
      </c>
      <c r="D2821">
        <v>8.9499999999999993</v>
      </c>
      <c r="E2821" s="2">
        <v>43395.405601851853</v>
      </c>
      <c r="F2821" t="s">
        <v>12886</v>
      </c>
      <c r="G2821">
        <v>4973369</v>
      </c>
      <c r="H2821" s="6">
        <v>45015.665729108798</v>
      </c>
      <c r="I2821" t="str">
        <f t="shared" si="176"/>
        <v>Long Term</v>
      </c>
      <c r="J2821">
        <f t="shared" si="177"/>
        <v>4768287</v>
      </c>
      <c r="K2821">
        <f t="shared" si="178"/>
        <v>0.1</v>
      </c>
      <c r="L2821">
        <f t="shared" si="179"/>
        <v>476828.7</v>
      </c>
    </row>
    <row r="2822" spans="1:12" x14ac:dyDescent="0.25">
      <c r="A2822">
        <v>3821</v>
      </c>
      <c r="B2822" t="s">
        <v>875</v>
      </c>
      <c r="C2822">
        <v>934537</v>
      </c>
      <c r="D2822">
        <v>7.23</v>
      </c>
      <c r="E2822" s="2">
        <v>44773.486250000002</v>
      </c>
      <c r="F2822" t="s">
        <v>12885</v>
      </c>
      <c r="G2822">
        <v>5206551</v>
      </c>
      <c r="H2822" s="6">
        <v>45015.665729108798</v>
      </c>
      <c r="I2822" t="str">
        <f t="shared" si="176"/>
        <v>Short Term</v>
      </c>
      <c r="J2822">
        <f t="shared" si="177"/>
        <v>4272014</v>
      </c>
      <c r="K2822">
        <f t="shared" si="178"/>
        <v>0.15</v>
      </c>
      <c r="L2822">
        <f t="shared" si="179"/>
        <v>640802.1</v>
      </c>
    </row>
    <row r="2823" spans="1:12" x14ac:dyDescent="0.25">
      <c r="A2823">
        <v>3822</v>
      </c>
      <c r="B2823" t="s">
        <v>375</v>
      </c>
      <c r="C2823">
        <v>988430</v>
      </c>
      <c r="D2823">
        <v>6.75</v>
      </c>
      <c r="E2823" s="2">
        <v>44402.911759259259</v>
      </c>
      <c r="F2823" t="s">
        <v>12885</v>
      </c>
      <c r="G2823">
        <v>2736876</v>
      </c>
      <c r="H2823" s="6">
        <v>45015.665729108798</v>
      </c>
      <c r="I2823" t="str">
        <f t="shared" si="176"/>
        <v>Long Term</v>
      </c>
      <c r="J2823">
        <f t="shared" si="177"/>
        <v>1748446</v>
      </c>
      <c r="K2823">
        <f t="shared" si="178"/>
        <v>0.1</v>
      </c>
      <c r="L2823">
        <f t="shared" si="179"/>
        <v>174844.6</v>
      </c>
    </row>
    <row r="2824" spans="1:12" x14ac:dyDescent="0.25">
      <c r="A2824">
        <v>3823</v>
      </c>
      <c r="B2824" t="s">
        <v>365</v>
      </c>
      <c r="C2824">
        <v>88547</v>
      </c>
      <c r="D2824">
        <v>6.82</v>
      </c>
      <c r="E2824" s="2">
        <v>43430.300775462973</v>
      </c>
      <c r="F2824" t="s">
        <v>12883</v>
      </c>
      <c r="G2824">
        <v>3783420</v>
      </c>
      <c r="H2824" s="6">
        <v>45015.665729108798</v>
      </c>
      <c r="I2824" t="str">
        <f t="shared" si="176"/>
        <v>Long Term</v>
      </c>
      <c r="J2824">
        <f t="shared" si="177"/>
        <v>3694873</v>
      </c>
      <c r="K2824">
        <f t="shared" si="178"/>
        <v>0.1</v>
      </c>
      <c r="L2824">
        <f t="shared" si="179"/>
        <v>369487.30000000005</v>
      </c>
    </row>
    <row r="2825" spans="1:12" x14ac:dyDescent="0.25">
      <c r="A2825">
        <v>3824</v>
      </c>
      <c r="B2825" t="s">
        <v>1350</v>
      </c>
      <c r="C2825">
        <v>956447</v>
      </c>
      <c r="D2825">
        <v>8.18</v>
      </c>
      <c r="E2825" s="2">
        <v>44603.459513888891</v>
      </c>
      <c r="F2825" t="s">
        <v>12888</v>
      </c>
      <c r="G2825">
        <v>9320764</v>
      </c>
      <c r="H2825" s="6">
        <v>45015.665729108798</v>
      </c>
      <c r="I2825" t="str">
        <f t="shared" si="176"/>
        <v>Long Term</v>
      </c>
      <c r="J2825">
        <f t="shared" si="177"/>
        <v>8364317</v>
      </c>
      <c r="K2825">
        <f t="shared" si="178"/>
        <v>0.1</v>
      </c>
      <c r="L2825">
        <f t="shared" si="179"/>
        <v>836431.70000000007</v>
      </c>
    </row>
    <row r="2826" spans="1:12" x14ac:dyDescent="0.25">
      <c r="A2826">
        <v>3825</v>
      </c>
      <c r="B2826" t="s">
        <v>346</v>
      </c>
      <c r="C2826">
        <v>718126</v>
      </c>
      <c r="D2826">
        <v>5.0999999999999996</v>
      </c>
      <c r="E2826" s="2">
        <v>43600.584004629629</v>
      </c>
      <c r="F2826" t="s">
        <v>12888</v>
      </c>
      <c r="G2826">
        <v>9338214</v>
      </c>
      <c r="H2826" s="6">
        <v>45015.665729108798</v>
      </c>
      <c r="I2826" t="str">
        <f t="shared" si="176"/>
        <v>Long Term</v>
      </c>
      <c r="J2826">
        <f t="shared" si="177"/>
        <v>8620088</v>
      </c>
      <c r="K2826">
        <f t="shared" si="178"/>
        <v>0.1</v>
      </c>
      <c r="L2826">
        <f t="shared" si="179"/>
        <v>862008.8</v>
      </c>
    </row>
    <row r="2827" spans="1:12" x14ac:dyDescent="0.25">
      <c r="A2827">
        <v>3826</v>
      </c>
      <c r="B2827" t="s">
        <v>87</v>
      </c>
      <c r="C2827">
        <v>78404</v>
      </c>
      <c r="D2827">
        <v>7.1</v>
      </c>
      <c r="E2827" s="2">
        <v>44754.429988425924</v>
      </c>
      <c r="F2827" t="s">
        <v>12885</v>
      </c>
      <c r="G2827">
        <v>4394738</v>
      </c>
      <c r="H2827" s="6">
        <v>45015.665729108798</v>
      </c>
      <c r="I2827" t="str">
        <f t="shared" si="176"/>
        <v>Short Term</v>
      </c>
      <c r="J2827">
        <f t="shared" si="177"/>
        <v>4316334</v>
      </c>
      <c r="K2827">
        <f t="shared" si="178"/>
        <v>0.15</v>
      </c>
      <c r="L2827">
        <f t="shared" si="179"/>
        <v>647450.1</v>
      </c>
    </row>
    <row r="2828" spans="1:12" x14ac:dyDescent="0.25">
      <c r="A2828">
        <v>3827</v>
      </c>
      <c r="B2828" t="s">
        <v>1045</v>
      </c>
      <c r="C2828">
        <v>452728</v>
      </c>
      <c r="D2828">
        <v>6.63</v>
      </c>
      <c r="E2828" s="2">
        <v>44960.60664351852</v>
      </c>
      <c r="F2828" t="s">
        <v>12887</v>
      </c>
      <c r="G2828">
        <v>6195289</v>
      </c>
      <c r="H2828" s="6">
        <v>45015.665729108798</v>
      </c>
      <c r="I2828" t="str">
        <f t="shared" si="176"/>
        <v>Short Term</v>
      </c>
      <c r="J2828">
        <f t="shared" si="177"/>
        <v>5742561</v>
      </c>
      <c r="K2828">
        <f t="shared" si="178"/>
        <v>0.15</v>
      </c>
      <c r="L2828">
        <f t="shared" si="179"/>
        <v>861384.15</v>
      </c>
    </row>
    <row r="2829" spans="1:12" x14ac:dyDescent="0.25">
      <c r="A2829">
        <v>3828</v>
      </c>
      <c r="B2829" t="s">
        <v>928</v>
      </c>
      <c r="C2829">
        <v>199884</v>
      </c>
      <c r="D2829">
        <v>8.4700000000000006</v>
      </c>
      <c r="E2829" s="2">
        <v>43509.173761574071</v>
      </c>
      <c r="F2829" t="s">
        <v>12884</v>
      </c>
      <c r="G2829">
        <v>419088</v>
      </c>
      <c r="H2829" s="6">
        <v>45015.665729108798</v>
      </c>
      <c r="I2829" t="str">
        <f t="shared" si="176"/>
        <v>Long Term</v>
      </c>
      <c r="J2829">
        <f t="shared" si="177"/>
        <v>219204</v>
      </c>
      <c r="K2829">
        <f t="shared" si="178"/>
        <v>0.1</v>
      </c>
      <c r="L2829">
        <f t="shared" si="179"/>
        <v>21920.400000000001</v>
      </c>
    </row>
    <row r="2830" spans="1:12" x14ac:dyDescent="0.25">
      <c r="A2830">
        <v>3829</v>
      </c>
      <c r="B2830" t="s">
        <v>194</v>
      </c>
      <c r="C2830">
        <v>973507</v>
      </c>
      <c r="D2830">
        <v>5.99</v>
      </c>
      <c r="E2830" s="2">
        <v>43649.398495370369</v>
      </c>
      <c r="F2830" t="s">
        <v>12884</v>
      </c>
      <c r="G2830">
        <v>4760644</v>
      </c>
      <c r="H2830" s="6">
        <v>45015.665729108798</v>
      </c>
      <c r="I2830" t="str">
        <f t="shared" si="176"/>
        <v>Long Term</v>
      </c>
      <c r="J2830">
        <f t="shared" si="177"/>
        <v>3787137</v>
      </c>
      <c r="K2830">
        <f t="shared" si="178"/>
        <v>0.1</v>
      </c>
      <c r="L2830">
        <f t="shared" si="179"/>
        <v>378713.7</v>
      </c>
    </row>
    <row r="2831" spans="1:12" x14ac:dyDescent="0.25">
      <c r="A2831">
        <v>3830</v>
      </c>
      <c r="B2831" t="s">
        <v>672</v>
      </c>
      <c r="C2831">
        <v>538609</v>
      </c>
      <c r="D2831">
        <v>8.68</v>
      </c>
      <c r="E2831" s="2">
        <v>44128.361527777779</v>
      </c>
      <c r="F2831" t="s">
        <v>12884</v>
      </c>
      <c r="G2831">
        <v>4165963</v>
      </c>
      <c r="H2831" s="6">
        <v>45015.665729108798</v>
      </c>
      <c r="I2831" t="str">
        <f t="shared" si="176"/>
        <v>Long Term</v>
      </c>
      <c r="J2831">
        <f t="shared" si="177"/>
        <v>3627354</v>
      </c>
      <c r="K2831">
        <f t="shared" si="178"/>
        <v>0.1</v>
      </c>
      <c r="L2831">
        <f t="shared" si="179"/>
        <v>362735.4</v>
      </c>
    </row>
    <row r="2832" spans="1:12" x14ac:dyDescent="0.25">
      <c r="A2832">
        <v>3831</v>
      </c>
      <c r="B2832" t="s">
        <v>2291</v>
      </c>
      <c r="C2832">
        <v>737985</v>
      </c>
      <c r="D2832">
        <v>6.58</v>
      </c>
      <c r="E2832" s="2">
        <v>43404.401192129633</v>
      </c>
      <c r="F2832" t="s">
        <v>12887</v>
      </c>
      <c r="G2832">
        <v>7457032</v>
      </c>
      <c r="H2832" s="6">
        <v>45015.665729108798</v>
      </c>
      <c r="I2832" t="str">
        <f t="shared" si="176"/>
        <v>Long Term</v>
      </c>
      <c r="J2832">
        <f t="shared" si="177"/>
        <v>6719047</v>
      </c>
      <c r="K2832">
        <f t="shared" si="178"/>
        <v>0.1</v>
      </c>
      <c r="L2832">
        <f t="shared" si="179"/>
        <v>671904.70000000007</v>
      </c>
    </row>
    <row r="2833" spans="1:12" x14ac:dyDescent="0.25">
      <c r="A2833">
        <v>3832</v>
      </c>
      <c r="B2833" t="s">
        <v>82</v>
      </c>
      <c r="C2833">
        <v>752666</v>
      </c>
      <c r="D2833">
        <v>8.5500000000000007</v>
      </c>
      <c r="E2833" s="2">
        <v>43508.864374999997</v>
      </c>
      <c r="F2833" t="s">
        <v>12883</v>
      </c>
      <c r="G2833">
        <v>6103489</v>
      </c>
      <c r="H2833" s="6">
        <v>45015.665729108798</v>
      </c>
      <c r="I2833" t="str">
        <f t="shared" si="176"/>
        <v>Long Term</v>
      </c>
      <c r="J2833">
        <f t="shared" si="177"/>
        <v>5350823</v>
      </c>
      <c r="K2833">
        <f t="shared" si="178"/>
        <v>0.1</v>
      </c>
      <c r="L2833">
        <f t="shared" si="179"/>
        <v>535082.30000000005</v>
      </c>
    </row>
    <row r="2834" spans="1:12" x14ac:dyDescent="0.25">
      <c r="A2834">
        <v>3833</v>
      </c>
      <c r="B2834" t="s">
        <v>1198</v>
      </c>
      <c r="C2834">
        <v>289045</v>
      </c>
      <c r="D2834">
        <v>6.62</v>
      </c>
      <c r="E2834" s="2">
        <v>44787.42114583333</v>
      </c>
      <c r="F2834" t="s">
        <v>12887</v>
      </c>
      <c r="G2834">
        <v>8459388</v>
      </c>
      <c r="H2834" s="6">
        <v>45015.665729108798</v>
      </c>
      <c r="I2834" t="str">
        <f t="shared" si="176"/>
        <v>Short Term</v>
      </c>
      <c r="J2834">
        <f t="shared" si="177"/>
        <v>8170343</v>
      </c>
      <c r="K2834">
        <f t="shared" si="178"/>
        <v>0.15</v>
      </c>
      <c r="L2834">
        <f t="shared" si="179"/>
        <v>1225551.45</v>
      </c>
    </row>
    <row r="2835" spans="1:12" x14ac:dyDescent="0.25">
      <c r="A2835">
        <v>3834</v>
      </c>
      <c r="B2835" t="s">
        <v>551</v>
      </c>
      <c r="C2835">
        <v>705576</v>
      </c>
      <c r="D2835">
        <v>8.27</v>
      </c>
      <c r="E2835" s="2">
        <v>44584.243402777778</v>
      </c>
      <c r="F2835" t="s">
        <v>12887</v>
      </c>
      <c r="G2835">
        <v>2974341</v>
      </c>
      <c r="H2835" s="6">
        <v>45015.665729108798</v>
      </c>
      <c r="I2835" t="str">
        <f t="shared" si="176"/>
        <v>Long Term</v>
      </c>
      <c r="J2835">
        <f t="shared" si="177"/>
        <v>2268765</v>
      </c>
      <c r="K2835">
        <f t="shared" si="178"/>
        <v>0.1</v>
      </c>
      <c r="L2835">
        <f t="shared" si="179"/>
        <v>226876.5</v>
      </c>
    </row>
    <row r="2836" spans="1:12" x14ac:dyDescent="0.25">
      <c r="A2836">
        <v>3835</v>
      </c>
      <c r="B2836" t="s">
        <v>1038</v>
      </c>
      <c r="C2836">
        <v>136148</v>
      </c>
      <c r="D2836">
        <v>7.82</v>
      </c>
      <c r="E2836" s="2">
        <v>43483.359583333331</v>
      </c>
      <c r="F2836" t="s">
        <v>12887</v>
      </c>
      <c r="G2836">
        <v>777704</v>
      </c>
      <c r="H2836" s="6">
        <v>45015.665729108798</v>
      </c>
      <c r="I2836" t="str">
        <f t="shared" si="176"/>
        <v>Long Term</v>
      </c>
      <c r="J2836">
        <f t="shared" si="177"/>
        <v>641556</v>
      </c>
      <c r="K2836">
        <f t="shared" si="178"/>
        <v>0.1</v>
      </c>
      <c r="L2836">
        <f t="shared" si="179"/>
        <v>64155.600000000006</v>
      </c>
    </row>
    <row r="2837" spans="1:12" x14ac:dyDescent="0.25">
      <c r="A2837">
        <v>3836</v>
      </c>
      <c r="B2837" t="s">
        <v>2442</v>
      </c>
      <c r="C2837">
        <v>307663</v>
      </c>
      <c r="D2837">
        <v>6.44</v>
      </c>
      <c r="E2837" s="2">
        <v>44305.424050925933</v>
      </c>
      <c r="F2837" t="s">
        <v>12886</v>
      </c>
      <c r="G2837">
        <v>2022678</v>
      </c>
      <c r="H2837" s="6">
        <v>45015.665729108798</v>
      </c>
      <c r="I2837" t="str">
        <f t="shared" si="176"/>
        <v>Long Term</v>
      </c>
      <c r="J2837">
        <f t="shared" si="177"/>
        <v>1715015</v>
      </c>
      <c r="K2837">
        <f t="shared" si="178"/>
        <v>0.1</v>
      </c>
      <c r="L2837">
        <f t="shared" si="179"/>
        <v>171501.5</v>
      </c>
    </row>
    <row r="2838" spans="1:12" x14ac:dyDescent="0.25">
      <c r="A2838">
        <v>3837</v>
      </c>
      <c r="B2838" t="s">
        <v>199</v>
      </c>
      <c r="C2838">
        <v>634417</v>
      </c>
      <c r="D2838">
        <v>5.32</v>
      </c>
      <c r="E2838" s="2">
        <v>43749.82236111111</v>
      </c>
      <c r="F2838" t="s">
        <v>12883</v>
      </c>
      <c r="G2838">
        <v>674092</v>
      </c>
      <c r="H2838" s="6">
        <v>45015.665729108798</v>
      </c>
      <c r="I2838" t="str">
        <f t="shared" si="176"/>
        <v>Long Term</v>
      </c>
      <c r="J2838">
        <f t="shared" si="177"/>
        <v>39675</v>
      </c>
      <c r="K2838">
        <f t="shared" si="178"/>
        <v>0</v>
      </c>
      <c r="L2838">
        <f t="shared" si="179"/>
        <v>0</v>
      </c>
    </row>
    <row r="2839" spans="1:12" x14ac:dyDescent="0.25">
      <c r="A2839">
        <v>3838</v>
      </c>
      <c r="B2839" t="s">
        <v>169</v>
      </c>
      <c r="C2839">
        <v>56179</v>
      </c>
      <c r="D2839">
        <v>8.89</v>
      </c>
      <c r="E2839" s="2">
        <v>44588.109861111108</v>
      </c>
      <c r="F2839" t="s">
        <v>12884</v>
      </c>
      <c r="G2839">
        <v>8857996</v>
      </c>
      <c r="H2839" s="6">
        <v>45015.665729108798</v>
      </c>
      <c r="I2839" t="str">
        <f t="shared" si="176"/>
        <v>Long Term</v>
      </c>
      <c r="J2839">
        <f t="shared" si="177"/>
        <v>8801817</v>
      </c>
      <c r="K2839">
        <f t="shared" si="178"/>
        <v>0.1</v>
      </c>
      <c r="L2839">
        <f t="shared" si="179"/>
        <v>880181.70000000007</v>
      </c>
    </row>
    <row r="2840" spans="1:12" x14ac:dyDescent="0.25">
      <c r="A2840">
        <v>3839</v>
      </c>
      <c r="B2840" t="s">
        <v>834</v>
      </c>
      <c r="C2840">
        <v>312208</v>
      </c>
      <c r="D2840">
        <v>8.67</v>
      </c>
      <c r="E2840" s="2">
        <v>44580.857685185183</v>
      </c>
      <c r="F2840" t="s">
        <v>12885</v>
      </c>
      <c r="G2840">
        <v>2544717</v>
      </c>
      <c r="H2840" s="6">
        <v>45015.665729108798</v>
      </c>
      <c r="I2840" t="str">
        <f t="shared" si="176"/>
        <v>Long Term</v>
      </c>
      <c r="J2840">
        <f t="shared" si="177"/>
        <v>2232509</v>
      </c>
      <c r="K2840">
        <f t="shared" si="178"/>
        <v>0.1</v>
      </c>
      <c r="L2840">
        <f t="shared" si="179"/>
        <v>223250.90000000002</v>
      </c>
    </row>
    <row r="2841" spans="1:12" x14ac:dyDescent="0.25">
      <c r="A2841">
        <v>3840</v>
      </c>
      <c r="B2841" t="s">
        <v>789</v>
      </c>
      <c r="C2841">
        <v>193100</v>
      </c>
      <c r="D2841">
        <v>8.1999999999999993</v>
      </c>
      <c r="E2841" s="2">
        <v>43984.019375000003</v>
      </c>
      <c r="F2841" t="s">
        <v>12887</v>
      </c>
      <c r="G2841">
        <v>9115926</v>
      </c>
      <c r="H2841" s="6">
        <v>45015.665729108798</v>
      </c>
      <c r="I2841" t="str">
        <f t="shared" si="176"/>
        <v>Long Term</v>
      </c>
      <c r="J2841">
        <f t="shared" si="177"/>
        <v>8922826</v>
      </c>
      <c r="K2841">
        <f t="shared" si="178"/>
        <v>0.1</v>
      </c>
      <c r="L2841">
        <f t="shared" si="179"/>
        <v>892282.60000000009</v>
      </c>
    </row>
    <row r="2842" spans="1:12" x14ac:dyDescent="0.25">
      <c r="A2842">
        <v>3841</v>
      </c>
      <c r="B2842" t="s">
        <v>1067</v>
      </c>
      <c r="C2842">
        <v>431488</v>
      </c>
      <c r="D2842">
        <v>8.73</v>
      </c>
      <c r="E2842" s="2">
        <v>44669.500324074077</v>
      </c>
      <c r="F2842" t="s">
        <v>12886</v>
      </c>
      <c r="G2842">
        <v>1929672</v>
      </c>
      <c r="H2842" s="6">
        <v>45015.665729108798</v>
      </c>
      <c r="I2842" t="str">
        <f t="shared" si="176"/>
        <v>Short Term</v>
      </c>
      <c r="J2842">
        <f t="shared" si="177"/>
        <v>1498184</v>
      </c>
      <c r="K2842">
        <f t="shared" si="178"/>
        <v>0.15</v>
      </c>
      <c r="L2842">
        <f t="shared" si="179"/>
        <v>224727.6</v>
      </c>
    </row>
    <row r="2843" spans="1:12" x14ac:dyDescent="0.25">
      <c r="A2843">
        <v>3842</v>
      </c>
      <c r="B2843" t="s">
        <v>426</v>
      </c>
      <c r="C2843">
        <v>790091</v>
      </c>
      <c r="D2843">
        <v>6.8</v>
      </c>
      <c r="E2843" s="2">
        <v>43945.935868055552</v>
      </c>
      <c r="F2843" t="s">
        <v>12886</v>
      </c>
      <c r="G2843">
        <v>8712392</v>
      </c>
      <c r="H2843" s="6">
        <v>45015.665729108798</v>
      </c>
      <c r="I2843" t="str">
        <f t="shared" si="176"/>
        <v>Long Term</v>
      </c>
      <c r="J2843">
        <f t="shared" si="177"/>
        <v>7922301</v>
      </c>
      <c r="K2843">
        <f t="shared" si="178"/>
        <v>0.1</v>
      </c>
      <c r="L2843">
        <f t="shared" si="179"/>
        <v>792230.10000000009</v>
      </c>
    </row>
    <row r="2844" spans="1:12" x14ac:dyDescent="0.25">
      <c r="A2844">
        <v>3843</v>
      </c>
      <c r="B2844" t="s">
        <v>2167</v>
      </c>
      <c r="C2844">
        <v>625259</v>
      </c>
      <c r="D2844">
        <v>5.1100000000000003</v>
      </c>
      <c r="E2844" s="2">
        <v>44565.29996527778</v>
      </c>
      <c r="F2844" t="s">
        <v>12888</v>
      </c>
      <c r="G2844">
        <v>3881866</v>
      </c>
      <c r="H2844" s="6">
        <v>45015.665729108798</v>
      </c>
      <c r="I2844" t="str">
        <f t="shared" si="176"/>
        <v>Long Term</v>
      </c>
      <c r="J2844">
        <f t="shared" si="177"/>
        <v>3256607</v>
      </c>
      <c r="K2844">
        <f t="shared" si="178"/>
        <v>0.1</v>
      </c>
      <c r="L2844">
        <f t="shared" si="179"/>
        <v>325660.7</v>
      </c>
    </row>
    <row r="2845" spans="1:12" x14ac:dyDescent="0.25">
      <c r="A2845">
        <v>3844</v>
      </c>
      <c r="B2845" t="s">
        <v>375</v>
      </c>
      <c r="C2845">
        <v>587589</v>
      </c>
      <c r="D2845">
        <v>8.58</v>
      </c>
      <c r="E2845" s="2">
        <v>44422.008090277777</v>
      </c>
      <c r="F2845" t="s">
        <v>12883</v>
      </c>
      <c r="G2845">
        <v>4888625</v>
      </c>
      <c r="H2845" s="6">
        <v>45015.665729108798</v>
      </c>
      <c r="I2845" t="str">
        <f t="shared" si="176"/>
        <v>Long Term</v>
      </c>
      <c r="J2845">
        <f t="shared" si="177"/>
        <v>4301036</v>
      </c>
      <c r="K2845">
        <f t="shared" si="178"/>
        <v>0.1</v>
      </c>
      <c r="L2845">
        <f t="shared" si="179"/>
        <v>430103.60000000003</v>
      </c>
    </row>
    <row r="2846" spans="1:12" x14ac:dyDescent="0.25">
      <c r="A2846">
        <v>3845</v>
      </c>
      <c r="B2846" t="s">
        <v>358</v>
      </c>
      <c r="C2846">
        <v>505617</v>
      </c>
      <c r="D2846">
        <v>5.46</v>
      </c>
      <c r="E2846" s="2">
        <v>44764.944363425922</v>
      </c>
      <c r="F2846" t="s">
        <v>12884</v>
      </c>
      <c r="G2846">
        <v>8706407</v>
      </c>
      <c r="H2846" s="6">
        <v>45015.665729108798</v>
      </c>
      <c r="I2846" t="str">
        <f t="shared" si="176"/>
        <v>Short Term</v>
      </c>
      <c r="J2846">
        <f t="shared" si="177"/>
        <v>8200790</v>
      </c>
      <c r="K2846">
        <f t="shared" si="178"/>
        <v>0.15</v>
      </c>
      <c r="L2846">
        <f t="shared" si="179"/>
        <v>1230118.5</v>
      </c>
    </row>
    <row r="2847" spans="1:12" x14ac:dyDescent="0.25">
      <c r="A2847">
        <v>3846</v>
      </c>
      <c r="B2847" t="s">
        <v>65</v>
      </c>
      <c r="C2847">
        <v>870282</v>
      </c>
      <c r="D2847">
        <v>5.87</v>
      </c>
      <c r="E2847" s="2">
        <v>44631.990972222222</v>
      </c>
      <c r="F2847" t="s">
        <v>12885</v>
      </c>
      <c r="G2847">
        <v>3343892</v>
      </c>
      <c r="H2847" s="6">
        <v>45015.665729108798</v>
      </c>
      <c r="I2847" t="str">
        <f t="shared" si="176"/>
        <v>Long Term</v>
      </c>
      <c r="J2847">
        <f t="shared" si="177"/>
        <v>2473610</v>
      </c>
      <c r="K2847">
        <f t="shared" si="178"/>
        <v>0.1</v>
      </c>
      <c r="L2847">
        <f t="shared" si="179"/>
        <v>247361</v>
      </c>
    </row>
    <row r="2848" spans="1:12" x14ac:dyDescent="0.25">
      <c r="A2848">
        <v>3847</v>
      </c>
      <c r="B2848" t="s">
        <v>1116</v>
      </c>
      <c r="C2848">
        <v>637227</v>
      </c>
      <c r="D2848">
        <v>5.9</v>
      </c>
      <c r="E2848" s="2">
        <v>44485.458773148152</v>
      </c>
      <c r="F2848" t="s">
        <v>12884</v>
      </c>
      <c r="G2848">
        <v>4886878</v>
      </c>
      <c r="H2848" s="6">
        <v>45015.665729108798</v>
      </c>
      <c r="I2848" t="str">
        <f t="shared" si="176"/>
        <v>Long Term</v>
      </c>
      <c r="J2848">
        <f t="shared" si="177"/>
        <v>4249651</v>
      </c>
      <c r="K2848">
        <f t="shared" si="178"/>
        <v>0.1</v>
      </c>
      <c r="L2848">
        <f t="shared" si="179"/>
        <v>424965.10000000003</v>
      </c>
    </row>
    <row r="2849" spans="1:12" x14ac:dyDescent="0.25">
      <c r="A2849">
        <v>3848</v>
      </c>
      <c r="B2849" t="s">
        <v>629</v>
      </c>
      <c r="C2849">
        <v>811869</v>
      </c>
      <c r="D2849">
        <v>5.83</v>
      </c>
      <c r="E2849" s="2">
        <v>44567.785763888889</v>
      </c>
      <c r="F2849" t="s">
        <v>12884</v>
      </c>
      <c r="G2849">
        <v>5844534</v>
      </c>
      <c r="H2849" s="6">
        <v>45015.665729108798</v>
      </c>
      <c r="I2849" t="str">
        <f t="shared" si="176"/>
        <v>Long Term</v>
      </c>
      <c r="J2849">
        <f t="shared" si="177"/>
        <v>5032665</v>
      </c>
      <c r="K2849">
        <f t="shared" si="178"/>
        <v>0.1</v>
      </c>
      <c r="L2849">
        <f t="shared" si="179"/>
        <v>503266.5</v>
      </c>
    </row>
    <row r="2850" spans="1:12" x14ac:dyDescent="0.25">
      <c r="A2850">
        <v>3849</v>
      </c>
      <c r="B2850" t="s">
        <v>1326</v>
      </c>
      <c r="C2850">
        <v>99315</v>
      </c>
      <c r="D2850">
        <v>8.9</v>
      </c>
      <c r="E2850" s="2">
        <v>44533.593842592592</v>
      </c>
      <c r="F2850" t="s">
        <v>12888</v>
      </c>
      <c r="G2850">
        <v>4483159</v>
      </c>
      <c r="H2850" s="6">
        <v>45015.665729108798</v>
      </c>
      <c r="I2850" t="str">
        <f t="shared" si="176"/>
        <v>Long Term</v>
      </c>
      <c r="J2850">
        <f t="shared" si="177"/>
        <v>4383844</v>
      </c>
      <c r="K2850">
        <f t="shared" si="178"/>
        <v>0.1</v>
      </c>
      <c r="L2850">
        <f t="shared" si="179"/>
        <v>438384.4</v>
      </c>
    </row>
    <row r="2851" spans="1:12" x14ac:dyDescent="0.25">
      <c r="A2851">
        <v>3850</v>
      </c>
      <c r="B2851" t="s">
        <v>696</v>
      </c>
      <c r="C2851">
        <v>539747</v>
      </c>
      <c r="D2851">
        <v>8.51</v>
      </c>
      <c r="E2851" s="2">
        <v>44917.110949074071</v>
      </c>
      <c r="F2851" t="s">
        <v>12886</v>
      </c>
      <c r="G2851">
        <v>9200063</v>
      </c>
      <c r="H2851" s="6">
        <v>45015.665729108798</v>
      </c>
      <c r="I2851" t="str">
        <f t="shared" si="176"/>
        <v>Short Term</v>
      </c>
      <c r="J2851">
        <f t="shared" si="177"/>
        <v>8660316</v>
      </c>
      <c r="K2851">
        <f t="shared" si="178"/>
        <v>0.15</v>
      </c>
      <c r="L2851">
        <f t="shared" si="179"/>
        <v>1299047.3999999999</v>
      </c>
    </row>
    <row r="2852" spans="1:12" x14ac:dyDescent="0.25">
      <c r="A2852">
        <v>3851</v>
      </c>
      <c r="B2852" t="s">
        <v>1162</v>
      </c>
      <c r="C2852">
        <v>809808</v>
      </c>
      <c r="D2852">
        <v>8.93</v>
      </c>
      <c r="E2852" s="2">
        <v>44966.836111111108</v>
      </c>
      <c r="F2852" t="s">
        <v>12886</v>
      </c>
      <c r="G2852">
        <v>7929382</v>
      </c>
      <c r="H2852" s="6">
        <v>45015.665729108798</v>
      </c>
      <c r="I2852" t="str">
        <f t="shared" si="176"/>
        <v>Short Term</v>
      </c>
      <c r="J2852">
        <f t="shared" si="177"/>
        <v>7119574</v>
      </c>
      <c r="K2852">
        <f t="shared" si="178"/>
        <v>0.15</v>
      </c>
      <c r="L2852">
        <f t="shared" si="179"/>
        <v>1067936.0999999999</v>
      </c>
    </row>
    <row r="2853" spans="1:12" x14ac:dyDescent="0.25">
      <c r="A2853">
        <v>3852</v>
      </c>
      <c r="B2853" t="s">
        <v>983</v>
      </c>
      <c r="C2853">
        <v>116875</v>
      </c>
      <c r="D2853">
        <v>5.78</v>
      </c>
      <c r="E2853" s="2">
        <v>43955.553553240738</v>
      </c>
      <c r="F2853" t="s">
        <v>12886</v>
      </c>
      <c r="G2853">
        <v>6935202</v>
      </c>
      <c r="H2853" s="6">
        <v>45015.665729108798</v>
      </c>
      <c r="I2853" t="str">
        <f t="shared" si="176"/>
        <v>Long Term</v>
      </c>
      <c r="J2853">
        <f t="shared" si="177"/>
        <v>6818327</v>
      </c>
      <c r="K2853">
        <f t="shared" si="178"/>
        <v>0.1</v>
      </c>
      <c r="L2853">
        <f t="shared" si="179"/>
        <v>681832.70000000007</v>
      </c>
    </row>
    <row r="2854" spans="1:12" x14ac:dyDescent="0.25">
      <c r="A2854">
        <v>3853</v>
      </c>
      <c r="B2854" t="s">
        <v>1002</v>
      </c>
      <c r="C2854">
        <v>420199</v>
      </c>
      <c r="D2854">
        <v>5.15</v>
      </c>
      <c r="E2854" s="2">
        <v>44740.763703703713</v>
      </c>
      <c r="F2854" t="s">
        <v>12888</v>
      </c>
      <c r="G2854">
        <v>5835025</v>
      </c>
      <c r="H2854" s="6">
        <v>45015.665729108798</v>
      </c>
      <c r="I2854" t="str">
        <f t="shared" si="176"/>
        <v>Short Term</v>
      </c>
      <c r="J2854">
        <f t="shared" si="177"/>
        <v>5414826</v>
      </c>
      <c r="K2854">
        <f t="shared" si="178"/>
        <v>0.15</v>
      </c>
      <c r="L2854">
        <f t="shared" si="179"/>
        <v>812223.9</v>
      </c>
    </row>
    <row r="2855" spans="1:12" x14ac:dyDescent="0.25">
      <c r="A2855">
        <v>3854</v>
      </c>
      <c r="B2855" t="s">
        <v>152</v>
      </c>
      <c r="C2855">
        <v>399406</v>
      </c>
      <c r="D2855">
        <v>7.4</v>
      </c>
      <c r="E2855" s="2">
        <v>43753.109780092593</v>
      </c>
      <c r="F2855" t="s">
        <v>12886</v>
      </c>
      <c r="G2855">
        <v>6910462</v>
      </c>
      <c r="H2855" s="6">
        <v>45015.665729108798</v>
      </c>
      <c r="I2855" t="str">
        <f t="shared" si="176"/>
        <v>Long Term</v>
      </c>
      <c r="J2855">
        <f t="shared" si="177"/>
        <v>6511056</v>
      </c>
      <c r="K2855">
        <f t="shared" si="178"/>
        <v>0.1</v>
      </c>
      <c r="L2855">
        <f t="shared" si="179"/>
        <v>651105.60000000009</v>
      </c>
    </row>
    <row r="2856" spans="1:12" x14ac:dyDescent="0.25">
      <c r="A2856">
        <v>3855</v>
      </c>
      <c r="B2856" t="s">
        <v>2972</v>
      </c>
      <c r="C2856">
        <v>11072</v>
      </c>
      <c r="D2856">
        <v>7.77</v>
      </c>
      <c r="E2856" s="2">
        <v>44154.882418981477</v>
      </c>
      <c r="F2856" t="s">
        <v>12883</v>
      </c>
      <c r="G2856">
        <v>3436174</v>
      </c>
      <c r="H2856" s="6">
        <v>45015.665729108798</v>
      </c>
      <c r="I2856" t="str">
        <f t="shared" si="176"/>
        <v>Long Term</v>
      </c>
      <c r="J2856">
        <f t="shared" si="177"/>
        <v>3425102</v>
      </c>
      <c r="K2856">
        <f t="shared" si="178"/>
        <v>0.1</v>
      </c>
      <c r="L2856">
        <f t="shared" si="179"/>
        <v>342510.2</v>
      </c>
    </row>
    <row r="2857" spans="1:12" x14ac:dyDescent="0.25">
      <c r="A2857">
        <v>3856</v>
      </c>
      <c r="B2857" t="s">
        <v>1977</v>
      </c>
      <c r="C2857">
        <v>791674</v>
      </c>
      <c r="D2857">
        <v>8.9700000000000006</v>
      </c>
      <c r="E2857" s="2">
        <v>44671.580509259264</v>
      </c>
      <c r="F2857" t="s">
        <v>12884</v>
      </c>
      <c r="G2857">
        <v>791718</v>
      </c>
      <c r="H2857" s="6">
        <v>45015.665729108798</v>
      </c>
      <c r="I2857" t="str">
        <f t="shared" si="176"/>
        <v>Short Term</v>
      </c>
      <c r="J2857">
        <f t="shared" si="177"/>
        <v>44</v>
      </c>
      <c r="K2857">
        <f t="shared" si="178"/>
        <v>0.15</v>
      </c>
      <c r="L2857">
        <f t="shared" si="179"/>
        <v>6.6</v>
      </c>
    </row>
    <row r="2858" spans="1:12" x14ac:dyDescent="0.25">
      <c r="A2858">
        <v>3857</v>
      </c>
      <c r="B2858" t="s">
        <v>1203</v>
      </c>
      <c r="C2858">
        <v>465263</v>
      </c>
      <c r="D2858">
        <v>7.13</v>
      </c>
      <c r="E2858" s="2">
        <v>43775.699803240743</v>
      </c>
      <c r="F2858" t="s">
        <v>12884</v>
      </c>
      <c r="G2858">
        <v>569496</v>
      </c>
      <c r="H2858" s="6">
        <v>45015.665729108798</v>
      </c>
      <c r="I2858" t="str">
        <f t="shared" si="176"/>
        <v>Long Term</v>
      </c>
      <c r="J2858">
        <f t="shared" si="177"/>
        <v>104233</v>
      </c>
      <c r="K2858">
        <f t="shared" si="178"/>
        <v>0.1</v>
      </c>
      <c r="L2858">
        <f t="shared" si="179"/>
        <v>10423.300000000001</v>
      </c>
    </row>
    <row r="2859" spans="1:12" x14ac:dyDescent="0.25">
      <c r="A2859">
        <v>3858</v>
      </c>
      <c r="B2859" t="s">
        <v>1188</v>
      </c>
      <c r="C2859">
        <v>289901</v>
      </c>
      <c r="D2859">
        <v>7.49</v>
      </c>
      <c r="E2859" s="2">
        <v>43503.036527777767</v>
      </c>
      <c r="F2859" t="s">
        <v>12885</v>
      </c>
      <c r="G2859">
        <v>8030550</v>
      </c>
      <c r="H2859" s="6">
        <v>45015.665729108798</v>
      </c>
      <c r="I2859" t="str">
        <f t="shared" si="176"/>
        <v>Long Term</v>
      </c>
      <c r="J2859">
        <f t="shared" si="177"/>
        <v>7740649</v>
      </c>
      <c r="K2859">
        <f t="shared" si="178"/>
        <v>0.1</v>
      </c>
      <c r="L2859">
        <f t="shared" si="179"/>
        <v>774064.9</v>
      </c>
    </row>
    <row r="2860" spans="1:12" x14ac:dyDescent="0.25">
      <c r="A2860">
        <v>3859</v>
      </c>
      <c r="B2860" t="s">
        <v>2995</v>
      </c>
      <c r="C2860">
        <v>73186</v>
      </c>
      <c r="D2860">
        <v>8.83</v>
      </c>
      <c r="E2860" s="2">
        <v>44410.201342592591</v>
      </c>
      <c r="F2860" t="s">
        <v>12883</v>
      </c>
      <c r="G2860">
        <v>2475984</v>
      </c>
      <c r="H2860" s="6">
        <v>45015.665729108798</v>
      </c>
      <c r="I2860" t="str">
        <f t="shared" si="176"/>
        <v>Long Term</v>
      </c>
      <c r="J2860">
        <f t="shared" si="177"/>
        <v>2402798</v>
      </c>
      <c r="K2860">
        <f t="shared" si="178"/>
        <v>0.1</v>
      </c>
      <c r="L2860">
        <f t="shared" si="179"/>
        <v>240279.80000000002</v>
      </c>
    </row>
    <row r="2861" spans="1:12" x14ac:dyDescent="0.25">
      <c r="A2861">
        <v>3860</v>
      </c>
      <c r="B2861" t="s">
        <v>369</v>
      </c>
      <c r="C2861">
        <v>300788</v>
      </c>
      <c r="D2861">
        <v>8.26</v>
      </c>
      <c r="E2861" s="2">
        <v>43800.250972222217</v>
      </c>
      <c r="F2861" t="s">
        <v>12885</v>
      </c>
      <c r="G2861">
        <v>1176207</v>
      </c>
      <c r="H2861" s="6">
        <v>45015.665729108798</v>
      </c>
      <c r="I2861" t="str">
        <f t="shared" si="176"/>
        <v>Long Term</v>
      </c>
      <c r="J2861">
        <f t="shared" si="177"/>
        <v>875419</v>
      </c>
      <c r="K2861">
        <f t="shared" si="178"/>
        <v>0.1</v>
      </c>
      <c r="L2861">
        <f t="shared" si="179"/>
        <v>87541.900000000009</v>
      </c>
    </row>
    <row r="2862" spans="1:12" x14ac:dyDescent="0.25">
      <c r="A2862">
        <v>3861</v>
      </c>
      <c r="B2862" t="s">
        <v>73</v>
      </c>
      <c r="C2862">
        <v>430306</v>
      </c>
      <c r="D2862">
        <v>6.57</v>
      </c>
      <c r="E2862" s="2">
        <v>44532.302858796298</v>
      </c>
      <c r="F2862" t="s">
        <v>12886</v>
      </c>
      <c r="G2862">
        <v>3387395</v>
      </c>
      <c r="H2862" s="6">
        <v>45015.665729108798</v>
      </c>
      <c r="I2862" t="str">
        <f t="shared" si="176"/>
        <v>Long Term</v>
      </c>
      <c r="J2862">
        <f t="shared" si="177"/>
        <v>2957089</v>
      </c>
      <c r="K2862">
        <f t="shared" si="178"/>
        <v>0.1</v>
      </c>
      <c r="L2862">
        <f t="shared" si="179"/>
        <v>295708.90000000002</v>
      </c>
    </row>
    <row r="2863" spans="1:12" x14ac:dyDescent="0.25">
      <c r="A2863">
        <v>3862</v>
      </c>
      <c r="B2863" t="s">
        <v>1039</v>
      </c>
      <c r="C2863">
        <v>205771</v>
      </c>
      <c r="D2863">
        <v>7.71</v>
      </c>
      <c r="E2863" s="2">
        <v>43692.297708333332</v>
      </c>
      <c r="F2863" t="s">
        <v>12886</v>
      </c>
      <c r="G2863">
        <v>1967179</v>
      </c>
      <c r="H2863" s="6">
        <v>45015.665729108798</v>
      </c>
      <c r="I2863" t="str">
        <f t="shared" si="176"/>
        <v>Long Term</v>
      </c>
      <c r="J2863">
        <f t="shared" si="177"/>
        <v>1761408</v>
      </c>
      <c r="K2863">
        <f t="shared" si="178"/>
        <v>0.1</v>
      </c>
      <c r="L2863">
        <f t="shared" si="179"/>
        <v>176140.80000000002</v>
      </c>
    </row>
    <row r="2864" spans="1:12" x14ac:dyDescent="0.25">
      <c r="A2864">
        <v>3863</v>
      </c>
      <c r="B2864" t="s">
        <v>1040</v>
      </c>
      <c r="C2864">
        <v>389006</v>
      </c>
      <c r="D2864">
        <v>7.3</v>
      </c>
      <c r="E2864" s="2">
        <v>44449.585046296299</v>
      </c>
      <c r="F2864" t="s">
        <v>12884</v>
      </c>
      <c r="G2864">
        <v>2405103</v>
      </c>
      <c r="H2864" s="6">
        <v>45015.665729108798</v>
      </c>
      <c r="I2864" t="str">
        <f t="shared" si="176"/>
        <v>Long Term</v>
      </c>
      <c r="J2864">
        <f t="shared" si="177"/>
        <v>2016097</v>
      </c>
      <c r="K2864">
        <f t="shared" si="178"/>
        <v>0.1</v>
      </c>
      <c r="L2864">
        <f t="shared" si="179"/>
        <v>201609.7</v>
      </c>
    </row>
    <row r="2865" spans="1:12" x14ac:dyDescent="0.25">
      <c r="A2865">
        <v>3864</v>
      </c>
      <c r="B2865" t="s">
        <v>893</v>
      </c>
      <c r="C2865">
        <v>341730</v>
      </c>
      <c r="D2865">
        <v>7.27</v>
      </c>
      <c r="E2865" s="2">
        <v>43756.873460648138</v>
      </c>
      <c r="F2865" t="s">
        <v>12884</v>
      </c>
      <c r="G2865">
        <v>6479789</v>
      </c>
      <c r="H2865" s="6">
        <v>45015.665729108798</v>
      </c>
      <c r="I2865" t="str">
        <f t="shared" si="176"/>
        <v>Long Term</v>
      </c>
      <c r="J2865">
        <f t="shared" si="177"/>
        <v>6138059</v>
      </c>
      <c r="K2865">
        <f t="shared" si="178"/>
        <v>0.1</v>
      </c>
      <c r="L2865">
        <f t="shared" si="179"/>
        <v>613805.9</v>
      </c>
    </row>
    <row r="2866" spans="1:12" x14ac:dyDescent="0.25">
      <c r="A2866">
        <v>3865</v>
      </c>
      <c r="B2866" t="s">
        <v>751</v>
      </c>
      <c r="C2866">
        <v>551886</v>
      </c>
      <c r="D2866">
        <v>5.47</v>
      </c>
      <c r="E2866" s="2">
        <v>44980.883912037039</v>
      </c>
      <c r="F2866" t="s">
        <v>12887</v>
      </c>
      <c r="G2866">
        <v>9380072</v>
      </c>
      <c r="H2866" s="6">
        <v>45015.665729108798</v>
      </c>
      <c r="I2866" t="str">
        <f t="shared" si="176"/>
        <v>Short Term</v>
      </c>
      <c r="J2866">
        <f t="shared" si="177"/>
        <v>8828186</v>
      </c>
      <c r="K2866">
        <f t="shared" si="178"/>
        <v>0.15</v>
      </c>
      <c r="L2866">
        <f t="shared" si="179"/>
        <v>1324227.8999999999</v>
      </c>
    </row>
    <row r="2867" spans="1:12" x14ac:dyDescent="0.25">
      <c r="A2867">
        <v>3866</v>
      </c>
      <c r="B2867" t="s">
        <v>79</v>
      </c>
      <c r="C2867">
        <v>417440</v>
      </c>
      <c r="D2867">
        <v>5.98</v>
      </c>
      <c r="E2867" s="2">
        <v>43622.189097222217</v>
      </c>
      <c r="F2867" t="s">
        <v>12887</v>
      </c>
      <c r="G2867">
        <v>8815629</v>
      </c>
      <c r="H2867" s="6">
        <v>45015.665729108798</v>
      </c>
      <c r="I2867" t="str">
        <f t="shared" si="176"/>
        <v>Long Term</v>
      </c>
      <c r="J2867">
        <f t="shared" si="177"/>
        <v>8398189</v>
      </c>
      <c r="K2867">
        <f t="shared" si="178"/>
        <v>0.1</v>
      </c>
      <c r="L2867">
        <f t="shared" si="179"/>
        <v>839818.9</v>
      </c>
    </row>
    <row r="2868" spans="1:12" x14ac:dyDescent="0.25">
      <c r="A2868">
        <v>3867</v>
      </c>
      <c r="B2868" t="s">
        <v>964</v>
      </c>
      <c r="C2868">
        <v>839062</v>
      </c>
      <c r="D2868">
        <v>5.97</v>
      </c>
      <c r="E2868" s="2">
        <v>44608.728344907409</v>
      </c>
      <c r="F2868" t="s">
        <v>12888</v>
      </c>
      <c r="G2868">
        <v>839075</v>
      </c>
      <c r="H2868" s="6">
        <v>45015.665729108798</v>
      </c>
      <c r="I2868" t="str">
        <f t="shared" si="176"/>
        <v>Long Term</v>
      </c>
      <c r="J2868">
        <f t="shared" si="177"/>
        <v>13</v>
      </c>
      <c r="K2868">
        <f t="shared" si="178"/>
        <v>0</v>
      </c>
      <c r="L2868">
        <f t="shared" si="179"/>
        <v>0</v>
      </c>
    </row>
    <row r="2869" spans="1:12" x14ac:dyDescent="0.25">
      <c r="A2869">
        <v>3868</v>
      </c>
      <c r="B2869" t="s">
        <v>777</v>
      </c>
      <c r="C2869">
        <v>351886</v>
      </c>
      <c r="D2869">
        <v>8.59</v>
      </c>
      <c r="E2869" s="2">
        <v>43426.685636574082</v>
      </c>
      <c r="F2869" t="s">
        <v>12883</v>
      </c>
      <c r="G2869">
        <v>8445005</v>
      </c>
      <c r="H2869" s="6">
        <v>45015.665729108798</v>
      </c>
      <c r="I2869" t="str">
        <f t="shared" si="176"/>
        <v>Long Term</v>
      </c>
      <c r="J2869">
        <f t="shared" si="177"/>
        <v>8093119</v>
      </c>
      <c r="K2869">
        <f t="shared" si="178"/>
        <v>0.1</v>
      </c>
      <c r="L2869">
        <f t="shared" si="179"/>
        <v>809311.9</v>
      </c>
    </row>
    <row r="2870" spans="1:12" x14ac:dyDescent="0.25">
      <c r="A2870">
        <v>3869</v>
      </c>
      <c r="B2870" t="s">
        <v>186</v>
      </c>
      <c r="C2870">
        <v>340933</v>
      </c>
      <c r="D2870">
        <v>5.21</v>
      </c>
      <c r="E2870" s="2">
        <v>44284.854733796303</v>
      </c>
      <c r="F2870" t="s">
        <v>12884</v>
      </c>
      <c r="G2870">
        <v>6717415</v>
      </c>
      <c r="H2870" s="6">
        <v>45015.665729108798</v>
      </c>
      <c r="I2870" t="str">
        <f t="shared" si="176"/>
        <v>Long Term</v>
      </c>
      <c r="J2870">
        <f t="shared" si="177"/>
        <v>6376482</v>
      </c>
      <c r="K2870">
        <f t="shared" si="178"/>
        <v>0.1</v>
      </c>
      <c r="L2870">
        <f t="shared" si="179"/>
        <v>637648.20000000007</v>
      </c>
    </row>
    <row r="2871" spans="1:12" x14ac:dyDescent="0.25">
      <c r="A2871">
        <v>3870</v>
      </c>
      <c r="B2871" t="s">
        <v>200</v>
      </c>
      <c r="C2871">
        <v>968320</v>
      </c>
      <c r="D2871">
        <v>7.67</v>
      </c>
      <c r="E2871" s="2">
        <v>44767.824999999997</v>
      </c>
      <c r="F2871" t="s">
        <v>12887</v>
      </c>
      <c r="G2871">
        <v>7332668</v>
      </c>
      <c r="H2871" s="6">
        <v>45015.665729108798</v>
      </c>
      <c r="I2871" t="str">
        <f t="shared" si="176"/>
        <v>Short Term</v>
      </c>
      <c r="J2871">
        <f t="shared" si="177"/>
        <v>6364348</v>
      </c>
      <c r="K2871">
        <f t="shared" si="178"/>
        <v>0.15</v>
      </c>
      <c r="L2871">
        <f t="shared" si="179"/>
        <v>954652.2</v>
      </c>
    </row>
    <row r="2872" spans="1:12" x14ac:dyDescent="0.25">
      <c r="A2872">
        <v>3871</v>
      </c>
      <c r="B2872" t="s">
        <v>560</v>
      </c>
      <c r="C2872">
        <v>282237</v>
      </c>
      <c r="D2872">
        <v>8.5500000000000007</v>
      </c>
      <c r="E2872" s="2">
        <v>43552.769745370373</v>
      </c>
      <c r="F2872" t="s">
        <v>12887</v>
      </c>
      <c r="G2872">
        <v>3597569</v>
      </c>
      <c r="H2872" s="6">
        <v>45015.665729108798</v>
      </c>
      <c r="I2872" t="str">
        <f t="shared" si="176"/>
        <v>Long Term</v>
      </c>
      <c r="J2872">
        <f t="shared" si="177"/>
        <v>3315332</v>
      </c>
      <c r="K2872">
        <f t="shared" si="178"/>
        <v>0.1</v>
      </c>
      <c r="L2872">
        <f t="shared" si="179"/>
        <v>331533.2</v>
      </c>
    </row>
    <row r="2873" spans="1:12" x14ac:dyDescent="0.25">
      <c r="A2873">
        <v>3872</v>
      </c>
      <c r="B2873" t="s">
        <v>1119</v>
      </c>
      <c r="C2873">
        <v>326686</v>
      </c>
      <c r="D2873">
        <v>7.55</v>
      </c>
      <c r="E2873" s="2">
        <v>44445.145219907397</v>
      </c>
      <c r="F2873" t="s">
        <v>12887</v>
      </c>
      <c r="G2873">
        <v>3629557</v>
      </c>
      <c r="H2873" s="6">
        <v>45015.665729108798</v>
      </c>
      <c r="I2873" t="str">
        <f t="shared" si="176"/>
        <v>Long Term</v>
      </c>
      <c r="J2873">
        <f t="shared" si="177"/>
        <v>3302871</v>
      </c>
      <c r="K2873">
        <f t="shared" si="178"/>
        <v>0.1</v>
      </c>
      <c r="L2873">
        <f t="shared" si="179"/>
        <v>330287.10000000003</v>
      </c>
    </row>
    <row r="2874" spans="1:12" x14ac:dyDescent="0.25">
      <c r="A2874">
        <v>3873</v>
      </c>
      <c r="B2874" t="s">
        <v>580</v>
      </c>
      <c r="C2874">
        <v>345449</v>
      </c>
      <c r="D2874">
        <v>6.85</v>
      </c>
      <c r="E2874" s="2">
        <v>44802.466168981482</v>
      </c>
      <c r="F2874" t="s">
        <v>12883</v>
      </c>
      <c r="G2874">
        <v>985998</v>
      </c>
      <c r="H2874" s="6">
        <v>45015.665729108798</v>
      </c>
      <c r="I2874" t="str">
        <f t="shared" si="176"/>
        <v>Short Term</v>
      </c>
      <c r="J2874">
        <f t="shared" si="177"/>
        <v>640549</v>
      </c>
      <c r="K2874">
        <f t="shared" si="178"/>
        <v>0.15</v>
      </c>
      <c r="L2874">
        <f t="shared" si="179"/>
        <v>96082.349999999991</v>
      </c>
    </row>
    <row r="2875" spans="1:12" x14ac:dyDescent="0.25">
      <c r="A2875">
        <v>3874</v>
      </c>
      <c r="B2875" t="s">
        <v>1311</v>
      </c>
      <c r="C2875">
        <v>256469</v>
      </c>
      <c r="D2875">
        <v>6.6</v>
      </c>
      <c r="E2875" s="2">
        <v>44128.465833333343</v>
      </c>
      <c r="F2875" t="s">
        <v>12888</v>
      </c>
      <c r="G2875">
        <v>1956942</v>
      </c>
      <c r="H2875" s="6">
        <v>45015.665729108798</v>
      </c>
      <c r="I2875" t="str">
        <f t="shared" si="176"/>
        <v>Long Term</v>
      </c>
      <c r="J2875">
        <f t="shared" si="177"/>
        <v>1700473</v>
      </c>
      <c r="K2875">
        <f t="shared" si="178"/>
        <v>0.1</v>
      </c>
      <c r="L2875">
        <f t="shared" si="179"/>
        <v>170047.30000000002</v>
      </c>
    </row>
    <row r="2876" spans="1:12" x14ac:dyDescent="0.25">
      <c r="A2876">
        <v>3875</v>
      </c>
      <c r="B2876" t="s">
        <v>365</v>
      </c>
      <c r="C2876">
        <v>769898</v>
      </c>
      <c r="D2876">
        <v>5.83</v>
      </c>
      <c r="E2876" s="2">
        <v>43671.749490740738</v>
      </c>
      <c r="F2876" t="s">
        <v>12883</v>
      </c>
      <c r="G2876">
        <v>769899</v>
      </c>
      <c r="H2876" s="6">
        <v>45015.665729108798</v>
      </c>
      <c r="I2876" t="str">
        <f t="shared" si="176"/>
        <v>Long Term</v>
      </c>
      <c r="J2876">
        <f t="shared" si="177"/>
        <v>1</v>
      </c>
      <c r="K2876">
        <f t="shared" si="178"/>
        <v>0</v>
      </c>
      <c r="L2876">
        <f t="shared" si="179"/>
        <v>0</v>
      </c>
    </row>
    <row r="2877" spans="1:12" x14ac:dyDescent="0.25">
      <c r="A2877">
        <v>3876</v>
      </c>
      <c r="B2877" t="s">
        <v>1352</v>
      </c>
      <c r="C2877">
        <v>691890</v>
      </c>
      <c r="D2877">
        <v>7.79</v>
      </c>
      <c r="E2877" s="2">
        <v>43866.892418981479</v>
      </c>
      <c r="F2877" t="s">
        <v>12888</v>
      </c>
      <c r="G2877">
        <v>3983863</v>
      </c>
      <c r="H2877" s="6">
        <v>45015.665729108798</v>
      </c>
      <c r="I2877" t="str">
        <f t="shared" si="176"/>
        <v>Long Term</v>
      </c>
      <c r="J2877">
        <f t="shared" si="177"/>
        <v>3291973</v>
      </c>
      <c r="K2877">
        <f t="shared" si="178"/>
        <v>0.1</v>
      </c>
      <c r="L2877">
        <f t="shared" si="179"/>
        <v>329197.30000000005</v>
      </c>
    </row>
    <row r="2878" spans="1:12" x14ac:dyDescent="0.25">
      <c r="A2878">
        <v>3877</v>
      </c>
      <c r="B2878" t="s">
        <v>3045</v>
      </c>
      <c r="C2878">
        <v>14111</v>
      </c>
      <c r="D2878">
        <v>7.64</v>
      </c>
      <c r="E2878" s="2">
        <v>43606.469872685193</v>
      </c>
      <c r="F2878" t="s">
        <v>12883</v>
      </c>
      <c r="G2878">
        <v>4745603</v>
      </c>
      <c r="H2878" s="6">
        <v>45015.665729108798</v>
      </c>
      <c r="I2878" t="str">
        <f t="shared" si="176"/>
        <v>Long Term</v>
      </c>
      <c r="J2878">
        <f t="shared" si="177"/>
        <v>4731492</v>
      </c>
      <c r="K2878">
        <f t="shared" si="178"/>
        <v>0.1</v>
      </c>
      <c r="L2878">
        <f t="shared" si="179"/>
        <v>473149.2</v>
      </c>
    </row>
    <row r="2879" spans="1:12" x14ac:dyDescent="0.25">
      <c r="A2879">
        <v>3878</v>
      </c>
      <c r="B2879" t="s">
        <v>862</v>
      </c>
      <c r="C2879">
        <v>215986</v>
      </c>
      <c r="D2879">
        <v>7.6</v>
      </c>
      <c r="E2879" s="2">
        <v>43548.489641203712</v>
      </c>
      <c r="F2879" t="s">
        <v>12885</v>
      </c>
      <c r="G2879">
        <v>4251456</v>
      </c>
      <c r="H2879" s="6">
        <v>45015.665729108798</v>
      </c>
      <c r="I2879" t="str">
        <f t="shared" si="176"/>
        <v>Long Term</v>
      </c>
      <c r="J2879">
        <f t="shared" si="177"/>
        <v>4035470</v>
      </c>
      <c r="K2879">
        <f t="shared" si="178"/>
        <v>0.1</v>
      </c>
      <c r="L2879">
        <f t="shared" si="179"/>
        <v>403547</v>
      </c>
    </row>
    <row r="2880" spans="1:12" x14ac:dyDescent="0.25">
      <c r="A2880">
        <v>3879</v>
      </c>
      <c r="B2880" t="s">
        <v>253</v>
      </c>
      <c r="C2880">
        <v>638272</v>
      </c>
      <c r="D2880">
        <v>5.5</v>
      </c>
      <c r="E2880" s="2">
        <v>43934.727384259262</v>
      </c>
      <c r="F2880" t="s">
        <v>12888</v>
      </c>
      <c r="G2880">
        <v>1520904</v>
      </c>
      <c r="H2880" s="6">
        <v>45015.665729108798</v>
      </c>
      <c r="I2880" t="str">
        <f t="shared" si="176"/>
        <v>Long Term</v>
      </c>
      <c r="J2880">
        <f t="shared" si="177"/>
        <v>882632</v>
      </c>
      <c r="K2880">
        <f t="shared" si="178"/>
        <v>0.1</v>
      </c>
      <c r="L2880">
        <f t="shared" si="179"/>
        <v>88263.200000000012</v>
      </c>
    </row>
    <row r="2881" spans="1:12" x14ac:dyDescent="0.25">
      <c r="A2881">
        <v>3880</v>
      </c>
      <c r="B2881" t="s">
        <v>92</v>
      </c>
      <c r="C2881">
        <v>699729</v>
      </c>
      <c r="D2881">
        <v>7.54</v>
      </c>
      <c r="E2881" s="2">
        <v>44278.799861111111</v>
      </c>
      <c r="F2881" t="s">
        <v>12883</v>
      </c>
      <c r="G2881">
        <v>699772</v>
      </c>
      <c r="H2881" s="6">
        <v>45015.665729108798</v>
      </c>
      <c r="I2881" t="str">
        <f t="shared" si="176"/>
        <v>Long Term</v>
      </c>
      <c r="J2881">
        <f t="shared" si="177"/>
        <v>43</v>
      </c>
      <c r="K2881">
        <f t="shared" si="178"/>
        <v>0</v>
      </c>
      <c r="L2881">
        <f t="shared" si="179"/>
        <v>0</v>
      </c>
    </row>
    <row r="2882" spans="1:12" x14ac:dyDescent="0.25">
      <c r="A2882">
        <v>3881</v>
      </c>
      <c r="B2882" t="s">
        <v>909</v>
      </c>
      <c r="C2882">
        <v>200408</v>
      </c>
      <c r="D2882">
        <v>8.6</v>
      </c>
      <c r="E2882" s="2">
        <v>44304.67633101852</v>
      </c>
      <c r="F2882" t="s">
        <v>12886</v>
      </c>
      <c r="G2882">
        <v>231868</v>
      </c>
      <c r="H2882" s="6">
        <v>45015.665729108798</v>
      </c>
      <c r="I2882" t="str">
        <f t="shared" si="176"/>
        <v>Long Term</v>
      </c>
      <c r="J2882">
        <f t="shared" si="177"/>
        <v>31460</v>
      </c>
      <c r="K2882">
        <f t="shared" si="178"/>
        <v>0</v>
      </c>
      <c r="L2882">
        <f t="shared" si="179"/>
        <v>0</v>
      </c>
    </row>
    <row r="2883" spans="1:12" x14ac:dyDescent="0.25">
      <c r="A2883">
        <v>3882</v>
      </c>
      <c r="B2883" t="s">
        <v>718</v>
      </c>
      <c r="C2883">
        <v>42746</v>
      </c>
      <c r="D2883">
        <v>7.9</v>
      </c>
      <c r="E2883" s="2">
        <v>44331.044039351851</v>
      </c>
      <c r="F2883" t="s">
        <v>12887</v>
      </c>
      <c r="G2883">
        <v>9365478</v>
      </c>
      <c r="H2883" s="6">
        <v>45015.665729108798</v>
      </c>
      <c r="I2883" t="str">
        <f t="shared" ref="I2883:I2946" si="180">IF((H2883-E2883)&lt;=365,"Short Term","Long Term")</f>
        <v>Long Term</v>
      </c>
      <c r="J2883">
        <f t="shared" ref="J2883:J2946" si="181">G2883-C2883</f>
        <v>9322732</v>
      </c>
      <c r="K2883">
        <f t="shared" ref="K2883:K2946" si="182">IF(I2883="short Term",15%,IF(I2883="Long Term",IF(J2883&gt;100000,10%,0),0))</f>
        <v>0.1</v>
      </c>
      <c r="L2883">
        <f t="shared" ref="L2883:L2946" si="183">J2883*K2883</f>
        <v>932273.20000000007</v>
      </c>
    </row>
    <row r="2884" spans="1:12" x14ac:dyDescent="0.25">
      <c r="A2884">
        <v>3883</v>
      </c>
      <c r="B2884" t="s">
        <v>676</v>
      </c>
      <c r="C2884">
        <v>746843</v>
      </c>
      <c r="D2884">
        <v>8.7100000000000009</v>
      </c>
      <c r="E2884" s="2">
        <v>44669.630648148152</v>
      </c>
      <c r="F2884" t="s">
        <v>12885</v>
      </c>
      <c r="G2884">
        <v>4998257</v>
      </c>
      <c r="H2884" s="6">
        <v>45015.665729108798</v>
      </c>
      <c r="I2884" t="str">
        <f t="shared" si="180"/>
        <v>Short Term</v>
      </c>
      <c r="J2884">
        <f t="shared" si="181"/>
        <v>4251414</v>
      </c>
      <c r="K2884">
        <f t="shared" si="182"/>
        <v>0.15</v>
      </c>
      <c r="L2884">
        <f t="shared" si="183"/>
        <v>637712.1</v>
      </c>
    </row>
    <row r="2885" spans="1:12" x14ac:dyDescent="0.25">
      <c r="A2885">
        <v>3884</v>
      </c>
      <c r="B2885" t="s">
        <v>834</v>
      </c>
      <c r="C2885">
        <v>778536</v>
      </c>
      <c r="D2885">
        <v>5.1100000000000003</v>
      </c>
      <c r="E2885" s="2">
        <v>43598.960509259261</v>
      </c>
      <c r="F2885" t="s">
        <v>12887</v>
      </c>
      <c r="G2885">
        <v>8313727</v>
      </c>
      <c r="H2885" s="6">
        <v>45015.665729108798</v>
      </c>
      <c r="I2885" t="str">
        <f t="shared" si="180"/>
        <v>Long Term</v>
      </c>
      <c r="J2885">
        <f t="shared" si="181"/>
        <v>7535191</v>
      </c>
      <c r="K2885">
        <f t="shared" si="182"/>
        <v>0.1</v>
      </c>
      <c r="L2885">
        <f t="shared" si="183"/>
        <v>753519.10000000009</v>
      </c>
    </row>
    <row r="2886" spans="1:12" x14ac:dyDescent="0.25">
      <c r="A2886">
        <v>3885</v>
      </c>
      <c r="B2886" t="s">
        <v>1087</v>
      </c>
      <c r="C2886">
        <v>371381</v>
      </c>
      <c r="D2886">
        <v>5.24</v>
      </c>
      <c r="E2886" s="2">
        <v>44470.505219907413</v>
      </c>
      <c r="F2886" t="s">
        <v>12888</v>
      </c>
      <c r="G2886">
        <v>6035688</v>
      </c>
      <c r="H2886" s="6">
        <v>45015.665729108798</v>
      </c>
      <c r="I2886" t="str">
        <f t="shared" si="180"/>
        <v>Long Term</v>
      </c>
      <c r="J2886">
        <f t="shared" si="181"/>
        <v>5664307</v>
      </c>
      <c r="K2886">
        <f t="shared" si="182"/>
        <v>0.1</v>
      </c>
      <c r="L2886">
        <f t="shared" si="183"/>
        <v>566430.70000000007</v>
      </c>
    </row>
    <row r="2887" spans="1:12" x14ac:dyDescent="0.25">
      <c r="A2887">
        <v>3886</v>
      </c>
      <c r="B2887" t="s">
        <v>771</v>
      </c>
      <c r="C2887">
        <v>173884</v>
      </c>
      <c r="D2887">
        <v>6.46</v>
      </c>
      <c r="E2887" s="2">
        <v>44953.433020833327</v>
      </c>
      <c r="F2887" t="s">
        <v>12884</v>
      </c>
      <c r="G2887">
        <v>9412664</v>
      </c>
      <c r="H2887" s="6">
        <v>45015.665729108798</v>
      </c>
      <c r="I2887" t="str">
        <f t="shared" si="180"/>
        <v>Short Term</v>
      </c>
      <c r="J2887">
        <f t="shared" si="181"/>
        <v>9238780</v>
      </c>
      <c r="K2887">
        <f t="shared" si="182"/>
        <v>0.15</v>
      </c>
      <c r="L2887">
        <f t="shared" si="183"/>
        <v>1385817</v>
      </c>
    </row>
    <row r="2888" spans="1:12" x14ac:dyDescent="0.25">
      <c r="A2888">
        <v>3887</v>
      </c>
      <c r="B2888" t="s">
        <v>1098</v>
      </c>
      <c r="C2888">
        <v>468244</v>
      </c>
      <c r="D2888">
        <v>8.65</v>
      </c>
      <c r="E2888" s="2">
        <v>44015.274363425917</v>
      </c>
      <c r="F2888" t="s">
        <v>12888</v>
      </c>
      <c r="G2888">
        <v>3899013</v>
      </c>
      <c r="H2888" s="6">
        <v>45015.665729108798</v>
      </c>
      <c r="I2888" t="str">
        <f t="shared" si="180"/>
        <v>Long Term</v>
      </c>
      <c r="J2888">
        <f t="shared" si="181"/>
        <v>3430769</v>
      </c>
      <c r="K2888">
        <f t="shared" si="182"/>
        <v>0.1</v>
      </c>
      <c r="L2888">
        <f t="shared" si="183"/>
        <v>343076.9</v>
      </c>
    </row>
    <row r="2889" spans="1:12" x14ac:dyDescent="0.25">
      <c r="A2889">
        <v>3888</v>
      </c>
      <c r="B2889" t="s">
        <v>199</v>
      </c>
      <c r="C2889">
        <v>950188</v>
      </c>
      <c r="D2889">
        <v>7.3</v>
      </c>
      <c r="E2889" s="2">
        <v>44747.012187499997</v>
      </c>
      <c r="F2889" t="s">
        <v>12884</v>
      </c>
      <c r="G2889">
        <v>7280881</v>
      </c>
      <c r="H2889" s="6">
        <v>45015.665729108798</v>
      </c>
      <c r="I2889" t="str">
        <f t="shared" si="180"/>
        <v>Short Term</v>
      </c>
      <c r="J2889">
        <f t="shared" si="181"/>
        <v>6330693</v>
      </c>
      <c r="K2889">
        <f t="shared" si="182"/>
        <v>0.15</v>
      </c>
      <c r="L2889">
        <f t="shared" si="183"/>
        <v>949603.95</v>
      </c>
    </row>
    <row r="2890" spans="1:12" x14ac:dyDescent="0.25">
      <c r="A2890">
        <v>3889</v>
      </c>
      <c r="B2890" t="s">
        <v>1554</v>
      </c>
      <c r="C2890">
        <v>886278</v>
      </c>
      <c r="D2890">
        <v>5.14</v>
      </c>
      <c r="E2890" s="2">
        <v>44869.651921296303</v>
      </c>
      <c r="F2890" t="s">
        <v>12886</v>
      </c>
      <c r="G2890">
        <v>4043885</v>
      </c>
      <c r="H2890" s="6">
        <v>45015.665729108798</v>
      </c>
      <c r="I2890" t="str">
        <f t="shared" si="180"/>
        <v>Short Term</v>
      </c>
      <c r="J2890">
        <f t="shared" si="181"/>
        <v>3157607</v>
      </c>
      <c r="K2890">
        <f t="shared" si="182"/>
        <v>0.15</v>
      </c>
      <c r="L2890">
        <f t="shared" si="183"/>
        <v>473641.05</v>
      </c>
    </row>
    <row r="2891" spans="1:12" x14ac:dyDescent="0.25">
      <c r="A2891">
        <v>3890</v>
      </c>
      <c r="B2891" t="s">
        <v>949</v>
      </c>
      <c r="C2891">
        <v>34959</v>
      </c>
      <c r="D2891">
        <v>8.1999999999999993</v>
      </c>
      <c r="E2891" s="2">
        <v>44899.810277777768</v>
      </c>
      <c r="F2891" t="s">
        <v>12883</v>
      </c>
      <c r="G2891">
        <v>2305218</v>
      </c>
      <c r="H2891" s="6">
        <v>45015.665729108798</v>
      </c>
      <c r="I2891" t="str">
        <f t="shared" si="180"/>
        <v>Short Term</v>
      </c>
      <c r="J2891">
        <f t="shared" si="181"/>
        <v>2270259</v>
      </c>
      <c r="K2891">
        <f t="shared" si="182"/>
        <v>0.15</v>
      </c>
      <c r="L2891">
        <f t="shared" si="183"/>
        <v>340538.85</v>
      </c>
    </row>
    <row r="2892" spans="1:12" x14ac:dyDescent="0.25">
      <c r="A2892">
        <v>3891</v>
      </c>
      <c r="B2892" t="s">
        <v>1211</v>
      </c>
      <c r="C2892">
        <v>364276</v>
      </c>
      <c r="D2892">
        <v>7.31</v>
      </c>
      <c r="E2892" s="2">
        <v>43546.373171296298</v>
      </c>
      <c r="F2892" t="s">
        <v>12888</v>
      </c>
      <c r="G2892">
        <v>5914242</v>
      </c>
      <c r="H2892" s="6">
        <v>45015.665729108798</v>
      </c>
      <c r="I2892" t="str">
        <f t="shared" si="180"/>
        <v>Long Term</v>
      </c>
      <c r="J2892">
        <f t="shared" si="181"/>
        <v>5549966</v>
      </c>
      <c r="K2892">
        <f t="shared" si="182"/>
        <v>0.1</v>
      </c>
      <c r="L2892">
        <f t="shared" si="183"/>
        <v>554996.6</v>
      </c>
    </row>
    <row r="2893" spans="1:12" x14ac:dyDescent="0.25">
      <c r="A2893">
        <v>3892</v>
      </c>
      <c r="B2893" t="s">
        <v>1836</v>
      </c>
      <c r="C2893">
        <v>451997</v>
      </c>
      <c r="D2893">
        <v>5.72</v>
      </c>
      <c r="E2893" s="2">
        <v>44635.560150462959</v>
      </c>
      <c r="F2893" t="s">
        <v>12886</v>
      </c>
      <c r="G2893">
        <v>7282722</v>
      </c>
      <c r="H2893" s="6">
        <v>45015.665729108798</v>
      </c>
      <c r="I2893" t="str">
        <f t="shared" si="180"/>
        <v>Long Term</v>
      </c>
      <c r="J2893">
        <f t="shared" si="181"/>
        <v>6830725</v>
      </c>
      <c r="K2893">
        <f t="shared" si="182"/>
        <v>0.1</v>
      </c>
      <c r="L2893">
        <f t="shared" si="183"/>
        <v>683072.5</v>
      </c>
    </row>
    <row r="2894" spans="1:12" x14ac:dyDescent="0.25">
      <c r="A2894">
        <v>3893</v>
      </c>
      <c r="B2894" t="s">
        <v>863</v>
      </c>
      <c r="C2894">
        <v>616609</v>
      </c>
      <c r="D2894">
        <v>5.79</v>
      </c>
      <c r="E2894" s="2">
        <v>44376.898912037039</v>
      </c>
      <c r="F2894" t="s">
        <v>12883</v>
      </c>
      <c r="G2894">
        <v>7112969</v>
      </c>
      <c r="H2894" s="6">
        <v>45015.665729108798</v>
      </c>
      <c r="I2894" t="str">
        <f t="shared" si="180"/>
        <v>Long Term</v>
      </c>
      <c r="J2894">
        <f t="shared" si="181"/>
        <v>6496360</v>
      </c>
      <c r="K2894">
        <f t="shared" si="182"/>
        <v>0.1</v>
      </c>
      <c r="L2894">
        <f t="shared" si="183"/>
        <v>649636</v>
      </c>
    </row>
    <row r="2895" spans="1:12" x14ac:dyDescent="0.25">
      <c r="A2895">
        <v>3894</v>
      </c>
      <c r="B2895" t="s">
        <v>1194</v>
      </c>
      <c r="C2895">
        <v>190496</v>
      </c>
      <c r="D2895">
        <v>6.84</v>
      </c>
      <c r="E2895" s="2">
        <v>43966.10260416667</v>
      </c>
      <c r="F2895" t="s">
        <v>12884</v>
      </c>
      <c r="G2895">
        <v>6811547</v>
      </c>
      <c r="H2895" s="6">
        <v>45015.665729108798</v>
      </c>
      <c r="I2895" t="str">
        <f t="shared" si="180"/>
        <v>Long Term</v>
      </c>
      <c r="J2895">
        <f t="shared" si="181"/>
        <v>6621051</v>
      </c>
      <c r="K2895">
        <f t="shared" si="182"/>
        <v>0.1</v>
      </c>
      <c r="L2895">
        <f t="shared" si="183"/>
        <v>662105.10000000009</v>
      </c>
    </row>
    <row r="2896" spans="1:12" x14ac:dyDescent="0.25">
      <c r="A2896">
        <v>3895</v>
      </c>
      <c r="B2896" t="s">
        <v>120</v>
      </c>
      <c r="C2896">
        <v>730903</v>
      </c>
      <c r="D2896">
        <v>5.69</v>
      </c>
      <c r="E2896" s="2">
        <v>44582.659768518519</v>
      </c>
      <c r="F2896" t="s">
        <v>12883</v>
      </c>
      <c r="G2896">
        <v>1198175</v>
      </c>
      <c r="H2896" s="6">
        <v>45015.665729108798</v>
      </c>
      <c r="I2896" t="str">
        <f t="shared" si="180"/>
        <v>Long Term</v>
      </c>
      <c r="J2896">
        <f t="shared" si="181"/>
        <v>467272</v>
      </c>
      <c r="K2896">
        <f t="shared" si="182"/>
        <v>0.1</v>
      </c>
      <c r="L2896">
        <f t="shared" si="183"/>
        <v>46727.200000000004</v>
      </c>
    </row>
    <row r="2897" spans="1:12" x14ac:dyDescent="0.25">
      <c r="A2897">
        <v>3896</v>
      </c>
      <c r="B2897" t="s">
        <v>1029</v>
      </c>
      <c r="C2897">
        <v>814539</v>
      </c>
      <c r="D2897">
        <v>6.24</v>
      </c>
      <c r="E2897" s="2">
        <v>44213.085787037038</v>
      </c>
      <c r="F2897" t="s">
        <v>12884</v>
      </c>
      <c r="G2897">
        <v>4115228</v>
      </c>
      <c r="H2897" s="6">
        <v>45015.665729108798</v>
      </c>
      <c r="I2897" t="str">
        <f t="shared" si="180"/>
        <v>Long Term</v>
      </c>
      <c r="J2897">
        <f t="shared" si="181"/>
        <v>3300689</v>
      </c>
      <c r="K2897">
        <f t="shared" si="182"/>
        <v>0.1</v>
      </c>
      <c r="L2897">
        <f t="shared" si="183"/>
        <v>330068.90000000002</v>
      </c>
    </row>
    <row r="2898" spans="1:12" x14ac:dyDescent="0.25">
      <c r="A2898">
        <v>3897</v>
      </c>
      <c r="B2898" t="s">
        <v>98</v>
      </c>
      <c r="C2898">
        <v>448903</v>
      </c>
      <c r="D2898">
        <v>6.88</v>
      </c>
      <c r="E2898" s="2">
        <v>44941.797696759262</v>
      </c>
      <c r="F2898" t="s">
        <v>12886</v>
      </c>
      <c r="G2898">
        <v>2988299</v>
      </c>
      <c r="H2898" s="6">
        <v>45015.665729108798</v>
      </c>
      <c r="I2898" t="str">
        <f t="shared" si="180"/>
        <v>Short Term</v>
      </c>
      <c r="J2898">
        <f t="shared" si="181"/>
        <v>2539396</v>
      </c>
      <c r="K2898">
        <f t="shared" si="182"/>
        <v>0.15</v>
      </c>
      <c r="L2898">
        <f t="shared" si="183"/>
        <v>380909.39999999997</v>
      </c>
    </row>
    <row r="2899" spans="1:12" x14ac:dyDescent="0.25">
      <c r="A2899">
        <v>3898</v>
      </c>
      <c r="B2899" t="s">
        <v>1197</v>
      </c>
      <c r="C2899">
        <v>388304</v>
      </c>
      <c r="D2899">
        <v>7.73</v>
      </c>
      <c r="E2899" s="2">
        <v>44771.498391203713</v>
      </c>
      <c r="F2899" t="s">
        <v>12885</v>
      </c>
      <c r="G2899">
        <v>7974129</v>
      </c>
      <c r="H2899" s="6">
        <v>45015.665729108798</v>
      </c>
      <c r="I2899" t="str">
        <f t="shared" si="180"/>
        <v>Short Term</v>
      </c>
      <c r="J2899">
        <f t="shared" si="181"/>
        <v>7585825</v>
      </c>
      <c r="K2899">
        <f t="shared" si="182"/>
        <v>0.15</v>
      </c>
      <c r="L2899">
        <f t="shared" si="183"/>
        <v>1137873.75</v>
      </c>
    </row>
    <row r="2900" spans="1:12" x14ac:dyDescent="0.25">
      <c r="A2900">
        <v>3899</v>
      </c>
      <c r="B2900" t="s">
        <v>240</v>
      </c>
      <c r="C2900">
        <v>99651</v>
      </c>
      <c r="D2900">
        <v>6.17</v>
      </c>
      <c r="E2900" s="2">
        <v>43882.708749999998</v>
      </c>
      <c r="F2900" t="s">
        <v>12883</v>
      </c>
      <c r="G2900">
        <v>9002854</v>
      </c>
      <c r="H2900" s="6">
        <v>45015.665729108798</v>
      </c>
      <c r="I2900" t="str">
        <f t="shared" si="180"/>
        <v>Long Term</v>
      </c>
      <c r="J2900">
        <f t="shared" si="181"/>
        <v>8903203</v>
      </c>
      <c r="K2900">
        <f t="shared" si="182"/>
        <v>0.1</v>
      </c>
      <c r="L2900">
        <f t="shared" si="183"/>
        <v>890320.3</v>
      </c>
    </row>
    <row r="2901" spans="1:12" x14ac:dyDescent="0.25">
      <c r="A2901">
        <v>3900</v>
      </c>
      <c r="B2901" t="s">
        <v>541</v>
      </c>
      <c r="C2901">
        <v>120145</v>
      </c>
      <c r="D2901">
        <v>5.53</v>
      </c>
      <c r="E2901" s="2">
        <v>44032.088831018518</v>
      </c>
      <c r="F2901" t="s">
        <v>12885</v>
      </c>
      <c r="G2901">
        <v>2709783</v>
      </c>
      <c r="H2901" s="6">
        <v>45015.665729108798</v>
      </c>
      <c r="I2901" t="str">
        <f t="shared" si="180"/>
        <v>Long Term</v>
      </c>
      <c r="J2901">
        <f t="shared" si="181"/>
        <v>2589638</v>
      </c>
      <c r="K2901">
        <f t="shared" si="182"/>
        <v>0.1</v>
      </c>
      <c r="L2901">
        <f t="shared" si="183"/>
        <v>258963.80000000002</v>
      </c>
    </row>
    <row r="2902" spans="1:12" x14ac:dyDescent="0.25">
      <c r="A2902">
        <v>3901</v>
      </c>
      <c r="B2902" t="s">
        <v>1040</v>
      </c>
      <c r="C2902">
        <v>747916</v>
      </c>
      <c r="D2902">
        <v>7.45</v>
      </c>
      <c r="E2902" s="2">
        <v>44200.867210648154</v>
      </c>
      <c r="F2902" t="s">
        <v>12885</v>
      </c>
      <c r="G2902">
        <v>1684864</v>
      </c>
      <c r="H2902" s="6">
        <v>45015.665729108798</v>
      </c>
      <c r="I2902" t="str">
        <f t="shared" si="180"/>
        <v>Long Term</v>
      </c>
      <c r="J2902">
        <f t="shared" si="181"/>
        <v>936948</v>
      </c>
      <c r="K2902">
        <f t="shared" si="182"/>
        <v>0.1</v>
      </c>
      <c r="L2902">
        <f t="shared" si="183"/>
        <v>93694.8</v>
      </c>
    </row>
    <row r="2903" spans="1:12" x14ac:dyDescent="0.25">
      <c r="A2903">
        <v>3902</v>
      </c>
      <c r="B2903" t="s">
        <v>623</v>
      </c>
      <c r="C2903">
        <v>993466</v>
      </c>
      <c r="D2903">
        <v>7.6</v>
      </c>
      <c r="E2903" s="2">
        <v>44689.825497685182</v>
      </c>
      <c r="F2903" t="s">
        <v>12885</v>
      </c>
      <c r="G2903">
        <v>3720416</v>
      </c>
      <c r="H2903" s="6">
        <v>45015.665729108798</v>
      </c>
      <c r="I2903" t="str">
        <f t="shared" si="180"/>
        <v>Short Term</v>
      </c>
      <c r="J2903">
        <f t="shared" si="181"/>
        <v>2726950</v>
      </c>
      <c r="K2903">
        <f t="shared" si="182"/>
        <v>0.15</v>
      </c>
      <c r="L2903">
        <f t="shared" si="183"/>
        <v>409042.5</v>
      </c>
    </row>
    <row r="2904" spans="1:12" x14ac:dyDescent="0.25">
      <c r="A2904">
        <v>3903</v>
      </c>
      <c r="B2904" t="s">
        <v>631</v>
      </c>
      <c r="C2904">
        <v>901611</v>
      </c>
      <c r="D2904">
        <v>7.65</v>
      </c>
      <c r="E2904" s="2">
        <v>44418.300300925926</v>
      </c>
      <c r="F2904" t="s">
        <v>12883</v>
      </c>
      <c r="G2904">
        <v>9849325</v>
      </c>
      <c r="H2904" s="6">
        <v>45015.665729108798</v>
      </c>
      <c r="I2904" t="str">
        <f t="shared" si="180"/>
        <v>Long Term</v>
      </c>
      <c r="J2904">
        <f t="shared" si="181"/>
        <v>8947714</v>
      </c>
      <c r="K2904">
        <f t="shared" si="182"/>
        <v>0.1</v>
      </c>
      <c r="L2904">
        <f t="shared" si="183"/>
        <v>894771.4</v>
      </c>
    </row>
    <row r="2905" spans="1:12" x14ac:dyDescent="0.25">
      <c r="A2905">
        <v>3904</v>
      </c>
      <c r="B2905" t="s">
        <v>1967</v>
      </c>
      <c r="C2905">
        <v>606389</v>
      </c>
      <c r="D2905">
        <v>8.48</v>
      </c>
      <c r="E2905" s="2">
        <v>43386.215694444443</v>
      </c>
      <c r="F2905" t="s">
        <v>12885</v>
      </c>
      <c r="G2905">
        <v>606417</v>
      </c>
      <c r="H2905" s="6">
        <v>45015.665729108798</v>
      </c>
      <c r="I2905" t="str">
        <f t="shared" si="180"/>
        <v>Long Term</v>
      </c>
      <c r="J2905">
        <f t="shared" si="181"/>
        <v>28</v>
      </c>
      <c r="K2905">
        <f t="shared" si="182"/>
        <v>0</v>
      </c>
      <c r="L2905">
        <f t="shared" si="183"/>
        <v>0</v>
      </c>
    </row>
    <row r="2906" spans="1:12" x14ac:dyDescent="0.25">
      <c r="A2906">
        <v>3905</v>
      </c>
      <c r="B2906" t="s">
        <v>938</v>
      </c>
      <c r="C2906">
        <v>856217</v>
      </c>
      <c r="D2906">
        <v>8.24</v>
      </c>
      <c r="E2906" s="2">
        <v>43600.740937499999</v>
      </c>
      <c r="F2906" t="s">
        <v>12886</v>
      </c>
      <c r="G2906">
        <v>6381194</v>
      </c>
      <c r="H2906" s="6">
        <v>45015.665729108798</v>
      </c>
      <c r="I2906" t="str">
        <f t="shared" si="180"/>
        <v>Long Term</v>
      </c>
      <c r="J2906">
        <f t="shared" si="181"/>
        <v>5524977</v>
      </c>
      <c r="K2906">
        <f t="shared" si="182"/>
        <v>0.1</v>
      </c>
      <c r="L2906">
        <f t="shared" si="183"/>
        <v>552497.70000000007</v>
      </c>
    </row>
    <row r="2907" spans="1:12" x14ac:dyDescent="0.25">
      <c r="A2907">
        <v>3906</v>
      </c>
      <c r="B2907" t="s">
        <v>653</v>
      </c>
      <c r="C2907">
        <v>480299</v>
      </c>
      <c r="D2907">
        <v>6.25</v>
      </c>
      <c r="E2907" s="2">
        <v>43945.431481481479</v>
      </c>
      <c r="F2907" t="s">
        <v>12885</v>
      </c>
      <c r="G2907">
        <v>5408723</v>
      </c>
      <c r="H2907" s="6">
        <v>45015.665729108798</v>
      </c>
      <c r="I2907" t="str">
        <f t="shared" si="180"/>
        <v>Long Term</v>
      </c>
      <c r="J2907">
        <f t="shared" si="181"/>
        <v>4928424</v>
      </c>
      <c r="K2907">
        <f t="shared" si="182"/>
        <v>0.1</v>
      </c>
      <c r="L2907">
        <f t="shared" si="183"/>
        <v>492842.4</v>
      </c>
    </row>
    <row r="2908" spans="1:12" x14ac:dyDescent="0.25">
      <c r="A2908">
        <v>3907</v>
      </c>
      <c r="B2908" t="s">
        <v>865</v>
      </c>
      <c r="C2908">
        <v>486724</v>
      </c>
      <c r="D2908">
        <v>8.39</v>
      </c>
      <c r="E2908" s="2">
        <v>43894.064062500001</v>
      </c>
      <c r="F2908" t="s">
        <v>12886</v>
      </c>
      <c r="G2908">
        <v>6690586</v>
      </c>
      <c r="H2908" s="6">
        <v>45015.665729108798</v>
      </c>
      <c r="I2908" t="str">
        <f t="shared" si="180"/>
        <v>Long Term</v>
      </c>
      <c r="J2908">
        <f t="shared" si="181"/>
        <v>6203862</v>
      </c>
      <c r="K2908">
        <f t="shared" si="182"/>
        <v>0.1</v>
      </c>
      <c r="L2908">
        <f t="shared" si="183"/>
        <v>620386.20000000007</v>
      </c>
    </row>
    <row r="2909" spans="1:12" x14ac:dyDescent="0.25">
      <c r="A2909">
        <v>3908</v>
      </c>
      <c r="B2909" t="s">
        <v>988</v>
      </c>
      <c r="C2909">
        <v>228595</v>
      </c>
      <c r="D2909">
        <v>5.62</v>
      </c>
      <c r="E2909" s="2">
        <v>44485.73</v>
      </c>
      <c r="F2909" t="s">
        <v>12886</v>
      </c>
      <c r="G2909">
        <v>1972158</v>
      </c>
      <c r="H2909" s="6">
        <v>45015.665729108798</v>
      </c>
      <c r="I2909" t="str">
        <f t="shared" si="180"/>
        <v>Long Term</v>
      </c>
      <c r="J2909">
        <f t="shared" si="181"/>
        <v>1743563</v>
      </c>
      <c r="K2909">
        <f t="shared" si="182"/>
        <v>0.1</v>
      </c>
      <c r="L2909">
        <f t="shared" si="183"/>
        <v>174356.30000000002</v>
      </c>
    </row>
    <row r="2910" spans="1:12" x14ac:dyDescent="0.25">
      <c r="A2910">
        <v>3909</v>
      </c>
      <c r="B2910" t="s">
        <v>2929</v>
      </c>
      <c r="C2910">
        <v>403657</v>
      </c>
      <c r="D2910">
        <v>5.7</v>
      </c>
      <c r="E2910" s="2">
        <v>44298.006053240737</v>
      </c>
      <c r="F2910" t="s">
        <v>12885</v>
      </c>
      <c r="G2910">
        <v>4998458</v>
      </c>
      <c r="H2910" s="6">
        <v>45015.665729108798</v>
      </c>
      <c r="I2910" t="str">
        <f t="shared" si="180"/>
        <v>Long Term</v>
      </c>
      <c r="J2910">
        <f t="shared" si="181"/>
        <v>4594801</v>
      </c>
      <c r="K2910">
        <f t="shared" si="182"/>
        <v>0.1</v>
      </c>
      <c r="L2910">
        <f t="shared" si="183"/>
        <v>459480.10000000003</v>
      </c>
    </row>
    <row r="2911" spans="1:12" x14ac:dyDescent="0.25">
      <c r="A2911">
        <v>3910</v>
      </c>
      <c r="B2911" t="s">
        <v>1510</v>
      </c>
      <c r="C2911">
        <v>728568</v>
      </c>
      <c r="D2911">
        <v>7.23</v>
      </c>
      <c r="E2911" s="2">
        <v>44202.234826388893</v>
      </c>
      <c r="F2911" t="s">
        <v>12888</v>
      </c>
      <c r="G2911">
        <v>4674441</v>
      </c>
      <c r="H2911" s="6">
        <v>45015.665729108798</v>
      </c>
      <c r="I2911" t="str">
        <f t="shared" si="180"/>
        <v>Long Term</v>
      </c>
      <c r="J2911">
        <f t="shared" si="181"/>
        <v>3945873</v>
      </c>
      <c r="K2911">
        <f t="shared" si="182"/>
        <v>0.1</v>
      </c>
      <c r="L2911">
        <f t="shared" si="183"/>
        <v>394587.30000000005</v>
      </c>
    </row>
    <row r="2912" spans="1:12" x14ac:dyDescent="0.25">
      <c r="A2912">
        <v>3911</v>
      </c>
      <c r="B2912" t="s">
        <v>1261</v>
      </c>
      <c r="C2912">
        <v>445676</v>
      </c>
      <c r="D2912">
        <v>5.58</v>
      </c>
      <c r="E2912" s="2">
        <v>44212.366516203707</v>
      </c>
      <c r="F2912" t="s">
        <v>12884</v>
      </c>
      <c r="G2912">
        <v>9363883</v>
      </c>
      <c r="H2912" s="6">
        <v>45015.665729108798</v>
      </c>
      <c r="I2912" t="str">
        <f t="shared" si="180"/>
        <v>Long Term</v>
      </c>
      <c r="J2912">
        <f t="shared" si="181"/>
        <v>8918207</v>
      </c>
      <c r="K2912">
        <f t="shared" si="182"/>
        <v>0.1</v>
      </c>
      <c r="L2912">
        <f t="shared" si="183"/>
        <v>891820.70000000007</v>
      </c>
    </row>
    <row r="2913" spans="1:12" x14ac:dyDescent="0.25">
      <c r="A2913">
        <v>3912</v>
      </c>
      <c r="B2913" t="s">
        <v>627</v>
      </c>
      <c r="C2913">
        <v>919086</v>
      </c>
      <c r="D2913">
        <v>8.41</v>
      </c>
      <c r="E2913" s="2">
        <v>43616.078148148154</v>
      </c>
      <c r="F2913" t="s">
        <v>12887</v>
      </c>
      <c r="G2913">
        <v>9669924</v>
      </c>
      <c r="H2913" s="6">
        <v>45015.665729108798</v>
      </c>
      <c r="I2913" t="str">
        <f t="shared" si="180"/>
        <v>Long Term</v>
      </c>
      <c r="J2913">
        <f t="shared" si="181"/>
        <v>8750838</v>
      </c>
      <c r="K2913">
        <f t="shared" si="182"/>
        <v>0.1</v>
      </c>
      <c r="L2913">
        <f t="shared" si="183"/>
        <v>875083.8</v>
      </c>
    </row>
    <row r="2914" spans="1:12" x14ac:dyDescent="0.25">
      <c r="A2914">
        <v>3913</v>
      </c>
      <c r="B2914" t="s">
        <v>699</v>
      </c>
      <c r="C2914">
        <v>632247</v>
      </c>
      <c r="D2914">
        <v>5.96</v>
      </c>
      <c r="E2914" s="2">
        <v>44486.044618055559</v>
      </c>
      <c r="F2914" t="s">
        <v>12886</v>
      </c>
      <c r="G2914">
        <v>6216525</v>
      </c>
      <c r="H2914" s="6">
        <v>45015.665729108798</v>
      </c>
      <c r="I2914" t="str">
        <f t="shared" si="180"/>
        <v>Long Term</v>
      </c>
      <c r="J2914">
        <f t="shared" si="181"/>
        <v>5584278</v>
      </c>
      <c r="K2914">
        <f t="shared" si="182"/>
        <v>0.1</v>
      </c>
      <c r="L2914">
        <f t="shared" si="183"/>
        <v>558427.80000000005</v>
      </c>
    </row>
    <row r="2915" spans="1:12" x14ac:dyDescent="0.25">
      <c r="A2915">
        <v>3914</v>
      </c>
      <c r="B2915" t="s">
        <v>817</v>
      </c>
      <c r="C2915">
        <v>748808</v>
      </c>
      <c r="D2915">
        <v>6.9</v>
      </c>
      <c r="E2915" s="2">
        <v>44578.769178240742</v>
      </c>
      <c r="F2915" t="s">
        <v>12886</v>
      </c>
      <c r="G2915">
        <v>5717733</v>
      </c>
      <c r="H2915" s="6">
        <v>45015.665729108798</v>
      </c>
      <c r="I2915" t="str">
        <f t="shared" si="180"/>
        <v>Long Term</v>
      </c>
      <c r="J2915">
        <f t="shared" si="181"/>
        <v>4968925</v>
      </c>
      <c r="K2915">
        <f t="shared" si="182"/>
        <v>0.1</v>
      </c>
      <c r="L2915">
        <f t="shared" si="183"/>
        <v>496892.5</v>
      </c>
    </row>
    <row r="2916" spans="1:12" x14ac:dyDescent="0.25">
      <c r="A2916">
        <v>3915</v>
      </c>
      <c r="B2916" t="s">
        <v>280</v>
      </c>
      <c r="C2916">
        <v>107615</v>
      </c>
      <c r="D2916">
        <v>6.54</v>
      </c>
      <c r="E2916" s="2">
        <v>43876.753368055557</v>
      </c>
      <c r="F2916" t="s">
        <v>12887</v>
      </c>
      <c r="G2916">
        <v>9977142</v>
      </c>
      <c r="H2916" s="6">
        <v>45015.665729108798</v>
      </c>
      <c r="I2916" t="str">
        <f t="shared" si="180"/>
        <v>Long Term</v>
      </c>
      <c r="J2916">
        <f t="shared" si="181"/>
        <v>9869527</v>
      </c>
      <c r="K2916">
        <f t="shared" si="182"/>
        <v>0.1</v>
      </c>
      <c r="L2916">
        <f t="shared" si="183"/>
        <v>986952.70000000007</v>
      </c>
    </row>
    <row r="2917" spans="1:12" x14ac:dyDescent="0.25">
      <c r="A2917">
        <v>3916</v>
      </c>
      <c r="B2917" t="s">
        <v>278</v>
      </c>
      <c r="C2917">
        <v>827954</v>
      </c>
      <c r="D2917">
        <v>6.25</v>
      </c>
      <c r="E2917" s="2">
        <v>43915.339155092603</v>
      </c>
      <c r="F2917" t="s">
        <v>12884</v>
      </c>
      <c r="G2917">
        <v>8340616</v>
      </c>
      <c r="H2917" s="6">
        <v>45015.665729108798</v>
      </c>
      <c r="I2917" t="str">
        <f t="shared" si="180"/>
        <v>Long Term</v>
      </c>
      <c r="J2917">
        <f t="shared" si="181"/>
        <v>7512662</v>
      </c>
      <c r="K2917">
        <f t="shared" si="182"/>
        <v>0.1</v>
      </c>
      <c r="L2917">
        <f t="shared" si="183"/>
        <v>751266.20000000007</v>
      </c>
    </row>
    <row r="2918" spans="1:12" x14ac:dyDescent="0.25">
      <c r="A2918">
        <v>3917</v>
      </c>
      <c r="B2918" t="s">
        <v>1954</v>
      </c>
      <c r="C2918">
        <v>34586</v>
      </c>
      <c r="D2918">
        <v>5.1100000000000003</v>
      </c>
      <c r="E2918" s="2">
        <v>44160.75204861111</v>
      </c>
      <c r="F2918" t="s">
        <v>12888</v>
      </c>
      <c r="G2918">
        <v>9654354</v>
      </c>
      <c r="H2918" s="6">
        <v>45015.665729108798</v>
      </c>
      <c r="I2918" t="str">
        <f t="shared" si="180"/>
        <v>Long Term</v>
      </c>
      <c r="J2918">
        <f t="shared" si="181"/>
        <v>9619768</v>
      </c>
      <c r="K2918">
        <f t="shared" si="182"/>
        <v>0.1</v>
      </c>
      <c r="L2918">
        <f t="shared" si="183"/>
        <v>961976.8</v>
      </c>
    </row>
    <row r="2919" spans="1:12" x14ac:dyDescent="0.25">
      <c r="A2919">
        <v>3918</v>
      </c>
      <c r="B2919" t="s">
        <v>1275</v>
      </c>
      <c r="C2919">
        <v>482507</v>
      </c>
      <c r="D2919">
        <v>5.25</v>
      </c>
      <c r="E2919" s="2">
        <v>43453.558113425926</v>
      </c>
      <c r="F2919" t="s">
        <v>12887</v>
      </c>
      <c r="G2919">
        <v>3555823</v>
      </c>
      <c r="H2919" s="6">
        <v>45015.665729108798</v>
      </c>
      <c r="I2919" t="str">
        <f t="shared" si="180"/>
        <v>Long Term</v>
      </c>
      <c r="J2919">
        <f t="shared" si="181"/>
        <v>3073316</v>
      </c>
      <c r="K2919">
        <f t="shared" si="182"/>
        <v>0.1</v>
      </c>
      <c r="L2919">
        <f t="shared" si="183"/>
        <v>307331.60000000003</v>
      </c>
    </row>
    <row r="2920" spans="1:12" x14ac:dyDescent="0.25">
      <c r="A2920">
        <v>3919</v>
      </c>
      <c r="B2920" t="s">
        <v>846</v>
      </c>
      <c r="C2920">
        <v>477593</v>
      </c>
      <c r="D2920">
        <v>6.51</v>
      </c>
      <c r="E2920" s="2">
        <v>43434.674733796302</v>
      </c>
      <c r="F2920" t="s">
        <v>12883</v>
      </c>
      <c r="G2920">
        <v>7656787</v>
      </c>
      <c r="H2920" s="6">
        <v>45015.665729108798</v>
      </c>
      <c r="I2920" t="str">
        <f t="shared" si="180"/>
        <v>Long Term</v>
      </c>
      <c r="J2920">
        <f t="shared" si="181"/>
        <v>7179194</v>
      </c>
      <c r="K2920">
        <f t="shared" si="182"/>
        <v>0.1</v>
      </c>
      <c r="L2920">
        <f t="shared" si="183"/>
        <v>717919.4</v>
      </c>
    </row>
    <row r="2921" spans="1:12" x14ac:dyDescent="0.25">
      <c r="A2921">
        <v>3920</v>
      </c>
      <c r="B2921" t="s">
        <v>1532</v>
      </c>
      <c r="C2921">
        <v>394510</v>
      </c>
      <c r="D2921">
        <v>8.2100000000000009</v>
      </c>
      <c r="E2921" s="2">
        <v>43962.85527777778</v>
      </c>
      <c r="F2921" t="s">
        <v>12884</v>
      </c>
      <c r="G2921">
        <v>6817136</v>
      </c>
      <c r="H2921" s="6">
        <v>45015.665729108798</v>
      </c>
      <c r="I2921" t="str">
        <f t="shared" si="180"/>
        <v>Long Term</v>
      </c>
      <c r="J2921">
        <f t="shared" si="181"/>
        <v>6422626</v>
      </c>
      <c r="K2921">
        <f t="shared" si="182"/>
        <v>0.1</v>
      </c>
      <c r="L2921">
        <f t="shared" si="183"/>
        <v>642262.60000000009</v>
      </c>
    </row>
    <row r="2922" spans="1:12" x14ac:dyDescent="0.25">
      <c r="A2922">
        <v>3921</v>
      </c>
      <c r="B2922" t="s">
        <v>1148</v>
      </c>
      <c r="C2922">
        <v>564354</v>
      </c>
      <c r="D2922">
        <v>5.41</v>
      </c>
      <c r="E2922" s="2">
        <v>44188.781400462962</v>
      </c>
      <c r="F2922" t="s">
        <v>12888</v>
      </c>
      <c r="G2922">
        <v>8678294</v>
      </c>
      <c r="H2922" s="6">
        <v>45015.665729108798</v>
      </c>
      <c r="I2922" t="str">
        <f t="shared" si="180"/>
        <v>Long Term</v>
      </c>
      <c r="J2922">
        <f t="shared" si="181"/>
        <v>8113940</v>
      </c>
      <c r="K2922">
        <f t="shared" si="182"/>
        <v>0.1</v>
      </c>
      <c r="L2922">
        <f t="shared" si="183"/>
        <v>811394</v>
      </c>
    </row>
    <row r="2923" spans="1:12" x14ac:dyDescent="0.25">
      <c r="A2923">
        <v>3922</v>
      </c>
      <c r="B2923" t="s">
        <v>232</v>
      </c>
      <c r="C2923">
        <v>241449</v>
      </c>
      <c r="D2923">
        <v>6.3</v>
      </c>
      <c r="E2923" s="2">
        <v>44646.366226851853</v>
      </c>
      <c r="F2923" t="s">
        <v>12886</v>
      </c>
      <c r="G2923">
        <v>4811204</v>
      </c>
      <c r="H2923" s="6">
        <v>45015.665729108798</v>
      </c>
      <c r="I2923" t="str">
        <f t="shared" si="180"/>
        <v>Long Term</v>
      </c>
      <c r="J2923">
        <f t="shared" si="181"/>
        <v>4569755</v>
      </c>
      <c r="K2923">
        <f t="shared" si="182"/>
        <v>0.1</v>
      </c>
      <c r="L2923">
        <f t="shared" si="183"/>
        <v>456975.5</v>
      </c>
    </row>
    <row r="2924" spans="1:12" x14ac:dyDescent="0.25">
      <c r="A2924">
        <v>3923</v>
      </c>
      <c r="B2924" t="s">
        <v>870</v>
      </c>
      <c r="C2924">
        <v>609231</v>
      </c>
      <c r="D2924">
        <v>7.16</v>
      </c>
      <c r="E2924" s="2">
        <v>43816.731273148151</v>
      </c>
      <c r="F2924" t="s">
        <v>12883</v>
      </c>
      <c r="G2924">
        <v>7055059</v>
      </c>
      <c r="H2924" s="6">
        <v>45015.665729108798</v>
      </c>
      <c r="I2924" t="str">
        <f t="shared" si="180"/>
        <v>Long Term</v>
      </c>
      <c r="J2924">
        <f t="shared" si="181"/>
        <v>6445828</v>
      </c>
      <c r="K2924">
        <f t="shared" si="182"/>
        <v>0.1</v>
      </c>
      <c r="L2924">
        <f t="shared" si="183"/>
        <v>644582.80000000005</v>
      </c>
    </row>
    <row r="2925" spans="1:12" x14ac:dyDescent="0.25">
      <c r="A2925">
        <v>3924</v>
      </c>
      <c r="B2925" t="s">
        <v>1000</v>
      </c>
      <c r="C2925">
        <v>122179</v>
      </c>
      <c r="D2925">
        <v>6.11</v>
      </c>
      <c r="E2925" s="2">
        <v>44401.264074074083</v>
      </c>
      <c r="F2925" t="s">
        <v>12883</v>
      </c>
      <c r="G2925">
        <v>3528735</v>
      </c>
      <c r="H2925" s="6">
        <v>45015.665729108798</v>
      </c>
      <c r="I2925" t="str">
        <f t="shared" si="180"/>
        <v>Long Term</v>
      </c>
      <c r="J2925">
        <f t="shared" si="181"/>
        <v>3406556</v>
      </c>
      <c r="K2925">
        <f t="shared" si="182"/>
        <v>0.1</v>
      </c>
      <c r="L2925">
        <f t="shared" si="183"/>
        <v>340655.60000000003</v>
      </c>
    </row>
    <row r="2926" spans="1:12" x14ac:dyDescent="0.25">
      <c r="A2926">
        <v>3925</v>
      </c>
      <c r="B2926" t="s">
        <v>1609</v>
      </c>
      <c r="C2926">
        <v>585890</v>
      </c>
      <c r="D2926">
        <v>7.7</v>
      </c>
      <c r="E2926" s="2">
        <v>45006.750856481478</v>
      </c>
      <c r="F2926" t="s">
        <v>12885</v>
      </c>
      <c r="G2926">
        <v>9545248</v>
      </c>
      <c r="H2926" s="6">
        <v>45015.665729108798</v>
      </c>
      <c r="I2926" t="str">
        <f t="shared" si="180"/>
        <v>Short Term</v>
      </c>
      <c r="J2926">
        <f t="shared" si="181"/>
        <v>8959358</v>
      </c>
      <c r="K2926">
        <f t="shared" si="182"/>
        <v>0.15</v>
      </c>
      <c r="L2926">
        <f t="shared" si="183"/>
        <v>1343903.7</v>
      </c>
    </row>
    <row r="2927" spans="1:12" x14ac:dyDescent="0.25">
      <c r="A2927">
        <v>3926</v>
      </c>
      <c r="B2927" t="s">
        <v>1325</v>
      </c>
      <c r="C2927">
        <v>131210</v>
      </c>
      <c r="D2927">
        <v>8.32</v>
      </c>
      <c r="E2927" s="2">
        <v>43549.990486111114</v>
      </c>
      <c r="F2927" t="s">
        <v>12886</v>
      </c>
      <c r="G2927">
        <v>8885818</v>
      </c>
      <c r="H2927" s="6">
        <v>45015.665729108798</v>
      </c>
      <c r="I2927" t="str">
        <f t="shared" si="180"/>
        <v>Long Term</v>
      </c>
      <c r="J2927">
        <f t="shared" si="181"/>
        <v>8754608</v>
      </c>
      <c r="K2927">
        <f t="shared" si="182"/>
        <v>0.1</v>
      </c>
      <c r="L2927">
        <f t="shared" si="183"/>
        <v>875460.8</v>
      </c>
    </row>
    <row r="2928" spans="1:12" x14ac:dyDescent="0.25">
      <c r="A2928">
        <v>3927</v>
      </c>
      <c r="B2928" t="s">
        <v>688</v>
      </c>
      <c r="C2928">
        <v>567392</v>
      </c>
      <c r="D2928">
        <v>7.44</v>
      </c>
      <c r="E2928" s="2">
        <v>44693.455671296288</v>
      </c>
      <c r="F2928" t="s">
        <v>12886</v>
      </c>
      <c r="G2928">
        <v>6912535</v>
      </c>
      <c r="H2928" s="6">
        <v>45015.665729108798</v>
      </c>
      <c r="I2928" t="str">
        <f t="shared" si="180"/>
        <v>Short Term</v>
      </c>
      <c r="J2928">
        <f t="shared" si="181"/>
        <v>6345143</v>
      </c>
      <c r="K2928">
        <f t="shared" si="182"/>
        <v>0.15</v>
      </c>
      <c r="L2928">
        <f t="shared" si="183"/>
        <v>951771.45</v>
      </c>
    </row>
    <row r="2929" spans="1:12" x14ac:dyDescent="0.25">
      <c r="A2929">
        <v>3928</v>
      </c>
      <c r="B2929" t="s">
        <v>389</v>
      </c>
      <c r="C2929">
        <v>974679</v>
      </c>
      <c r="D2929">
        <v>8.67</v>
      </c>
      <c r="E2929" s="2">
        <v>44357.474687499998</v>
      </c>
      <c r="F2929" t="s">
        <v>12883</v>
      </c>
      <c r="G2929">
        <v>5367473</v>
      </c>
      <c r="H2929" s="6">
        <v>45015.665729108798</v>
      </c>
      <c r="I2929" t="str">
        <f t="shared" si="180"/>
        <v>Long Term</v>
      </c>
      <c r="J2929">
        <f t="shared" si="181"/>
        <v>4392794</v>
      </c>
      <c r="K2929">
        <f t="shared" si="182"/>
        <v>0.1</v>
      </c>
      <c r="L2929">
        <f t="shared" si="183"/>
        <v>439279.4</v>
      </c>
    </row>
    <row r="2930" spans="1:12" x14ac:dyDescent="0.25">
      <c r="A2930">
        <v>3929</v>
      </c>
      <c r="B2930" t="s">
        <v>1263</v>
      </c>
      <c r="C2930">
        <v>300034</v>
      </c>
      <c r="D2930">
        <v>6.2</v>
      </c>
      <c r="E2930" s="2">
        <v>44759.510636574072</v>
      </c>
      <c r="F2930" t="s">
        <v>12883</v>
      </c>
      <c r="G2930">
        <v>1153771</v>
      </c>
      <c r="H2930" s="6">
        <v>45015.665729108798</v>
      </c>
      <c r="I2930" t="str">
        <f t="shared" si="180"/>
        <v>Short Term</v>
      </c>
      <c r="J2930">
        <f t="shared" si="181"/>
        <v>853737</v>
      </c>
      <c r="K2930">
        <f t="shared" si="182"/>
        <v>0.15</v>
      </c>
      <c r="L2930">
        <f t="shared" si="183"/>
        <v>128060.54999999999</v>
      </c>
    </row>
    <row r="2931" spans="1:12" x14ac:dyDescent="0.25">
      <c r="A2931">
        <v>3930</v>
      </c>
      <c r="B2931" t="s">
        <v>1222</v>
      </c>
      <c r="C2931">
        <v>494799</v>
      </c>
      <c r="D2931">
        <v>6.44</v>
      </c>
      <c r="E2931" s="2">
        <v>43476.325127314813</v>
      </c>
      <c r="F2931" t="s">
        <v>12886</v>
      </c>
      <c r="G2931">
        <v>2260403</v>
      </c>
      <c r="H2931" s="6">
        <v>45015.665729108798</v>
      </c>
      <c r="I2931" t="str">
        <f t="shared" si="180"/>
        <v>Long Term</v>
      </c>
      <c r="J2931">
        <f t="shared" si="181"/>
        <v>1765604</v>
      </c>
      <c r="K2931">
        <f t="shared" si="182"/>
        <v>0.1</v>
      </c>
      <c r="L2931">
        <f t="shared" si="183"/>
        <v>176560.40000000002</v>
      </c>
    </row>
    <row r="2932" spans="1:12" x14ac:dyDescent="0.25">
      <c r="A2932">
        <v>3931</v>
      </c>
      <c r="B2932" t="s">
        <v>491</v>
      </c>
      <c r="C2932">
        <v>757513</v>
      </c>
      <c r="D2932">
        <v>8.1199999999999992</v>
      </c>
      <c r="E2932" s="2">
        <v>43991.10769675926</v>
      </c>
      <c r="F2932" t="s">
        <v>12884</v>
      </c>
      <c r="G2932">
        <v>3512766</v>
      </c>
      <c r="H2932" s="6">
        <v>45015.665729108798</v>
      </c>
      <c r="I2932" t="str">
        <f t="shared" si="180"/>
        <v>Long Term</v>
      </c>
      <c r="J2932">
        <f t="shared" si="181"/>
        <v>2755253</v>
      </c>
      <c r="K2932">
        <f t="shared" si="182"/>
        <v>0.1</v>
      </c>
      <c r="L2932">
        <f t="shared" si="183"/>
        <v>275525.3</v>
      </c>
    </row>
    <row r="2933" spans="1:12" x14ac:dyDescent="0.25">
      <c r="A2933">
        <v>3932</v>
      </c>
      <c r="B2933" t="s">
        <v>936</v>
      </c>
      <c r="C2933">
        <v>562310</v>
      </c>
      <c r="D2933">
        <v>5.62</v>
      </c>
      <c r="E2933" s="2">
        <v>44947.635416666657</v>
      </c>
      <c r="F2933" t="s">
        <v>12885</v>
      </c>
      <c r="G2933">
        <v>1359852</v>
      </c>
      <c r="H2933" s="6">
        <v>45015.665729108798</v>
      </c>
      <c r="I2933" t="str">
        <f t="shared" si="180"/>
        <v>Short Term</v>
      </c>
      <c r="J2933">
        <f t="shared" si="181"/>
        <v>797542</v>
      </c>
      <c r="K2933">
        <f t="shared" si="182"/>
        <v>0.15</v>
      </c>
      <c r="L2933">
        <f t="shared" si="183"/>
        <v>119631.29999999999</v>
      </c>
    </row>
    <row r="2934" spans="1:12" x14ac:dyDescent="0.25">
      <c r="A2934">
        <v>3933</v>
      </c>
      <c r="B2934" t="s">
        <v>577</v>
      </c>
      <c r="C2934">
        <v>782821</v>
      </c>
      <c r="D2934">
        <v>8.8000000000000007</v>
      </c>
      <c r="E2934" s="2">
        <v>43371.659479166658</v>
      </c>
      <c r="F2934" t="s">
        <v>12884</v>
      </c>
      <c r="G2934">
        <v>9965761</v>
      </c>
      <c r="H2934" s="6">
        <v>45015.665729108798</v>
      </c>
      <c r="I2934" t="str">
        <f t="shared" si="180"/>
        <v>Long Term</v>
      </c>
      <c r="J2934">
        <f t="shared" si="181"/>
        <v>9182940</v>
      </c>
      <c r="K2934">
        <f t="shared" si="182"/>
        <v>0.1</v>
      </c>
      <c r="L2934">
        <f t="shared" si="183"/>
        <v>918294</v>
      </c>
    </row>
    <row r="2935" spans="1:12" x14ac:dyDescent="0.25">
      <c r="A2935">
        <v>3934</v>
      </c>
      <c r="B2935" t="s">
        <v>1220</v>
      </c>
      <c r="C2935">
        <v>153430</v>
      </c>
      <c r="D2935">
        <v>5.13</v>
      </c>
      <c r="E2935" s="2">
        <v>43379.054351851853</v>
      </c>
      <c r="F2935" t="s">
        <v>12883</v>
      </c>
      <c r="G2935">
        <v>2465446</v>
      </c>
      <c r="H2935" s="6">
        <v>45015.665729108798</v>
      </c>
      <c r="I2935" t="str">
        <f t="shared" si="180"/>
        <v>Long Term</v>
      </c>
      <c r="J2935">
        <f t="shared" si="181"/>
        <v>2312016</v>
      </c>
      <c r="K2935">
        <f t="shared" si="182"/>
        <v>0.1</v>
      </c>
      <c r="L2935">
        <f t="shared" si="183"/>
        <v>231201.6</v>
      </c>
    </row>
    <row r="2936" spans="1:12" x14ac:dyDescent="0.25">
      <c r="A2936">
        <v>3935</v>
      </c>
      <c r="B2936" t="s">
        <v>894</v>
      </c>
      <c r="C2936">
        <v>42090</v>
      </c>
      <c r="D2936">
        <v>6.56</v>
      </c>
      <c r="E2936" s="2">
        <v>44297.258564814823</v>
      </c>
      <c r="F2936" t="s">
        <v>12883</v>
      </c>
      <c r="G2936">
        <v>7844013</v>
      </c>
      <c r="H2936" s="6">
        <v>45015.665729108798</v>
      </c>
      <c r="I2936" t="str">
        <f t="shared" si="180"/>
        <v>Long Term</v>
      </c>
      <c r="J2936">
        <f t="shared" si="181"/>
        <v>7801923</v>
      </c>
      <c r="K2936">
        <f t="shared" si="182"/>
        <v>0.1</v>
      </c>
      <c r="L2936">
        <f t="shared" si="183"/>
        <v>780192.3</v>
      </c>
    </row>
    <row r="2937" spans="1:12" x14ac:dyDescent="0.25">
      <c r="A2937">
        <v>3936</v>
      </c>
      <c r="B2937" t="s">
        <v>598</v>
      </c>
      <c r="C2937">
        <v>845528</v>
      </c>
      <c r="D2937">
        <v>6.53</v>
      </c>
      <c r="E2937" s="2">
        <v>43714.773553240739</v>
      </c>
      <c r="F2937" t="s">
        <v>12887</v>
      </c>
      <c r="G2937">
        <v>5865657</v>
      </c>
      <c r="H2937" s="6">
        <v>45015.665729108798</v>
      </c>
      <c r="I2937" t="str">
        <f t="shared" si="180"/>
        <v>Long Term</v>
      </c>
      <c r="J2937">
        <f t="shared" si="181"/>
        <v>5020129</v>
      </c>
      <c r="K2937">
        <f t="shared" si="182"/>
        <v>0.1</v>
      </c>
      <c r="L2937">
        <f t="shared" si="183"/>
        <v>502012.9</v>
      </c>
    </row>
    <row r="2938" spans="1:12" x14ac:dyDescent="0.25">
      <c r="A2938">
        <v>3937</v>
      </c>
      <c r="B2938" t="s">
        <v>456</v>
      </c>
      <c r="C2938">
        <v>356198</v>
      </c>
      <c r="D2938">
        <v>8.4700000000000006</v>
      </c>
      <c r="E2938" s="2">
        <v>44973.859039351853</v>
      </c>
      <c r="F2938" t="s">
        <v>12887</v>
      </c>
      <c r="G2938">
        <v>971904</v>
      </c>
      <c r="H2938" s="6">
        <v>45015.665729108798</v>
      </c>
      <c r="I2938" t="str">
        <f t="shared" si="180"/>
        <v>Short Term</v>
      </c>
      <c r="J2938">
        <f t="shared" si="181"/>
        <v>615706</v>
      </c>
      <c r="K2938">
        <f t="shared" si="182"/>
        <v>0.15</v>
      </c>
      <c r="L2938">
        <f t="shared" si="183"/>
        <v>92355.9</v>
      </c>
    </row>
    <row r="2939" spans="1:12" x14ac:dyDescent="0.25">
      <c r="A2939">
        <v>3938</v>
      </c>
      <c r="B2939" t="s">
        <v>650</v>
      </c>
      <c r="C2939">
        <v>761745</v>
      </c>
      <c r="D2939">
        <v>6.52</v>
      </c>
      <c r="E2939" s="2">
        <v>44448.672789351847</v>
      </c>
      <c r="F2939" t="s">
        <v>12887</v>
      </c>
      <c r="G2939">
        <v>2885216</v>
      </c>
      <c r="H2939" s="6">
        <v>45015.665729108798</v>
      </c>
      <c r="I2939" t="str">
        <f t="shared" si="180"/>
        <v>Long Term</v>
      </c>
      <c r="J2939">
        <f t="shared" si="181"/>
        <v>2123471</v>
      </c>
      <c r="K2939">
        <f t="shared" si="182"/>
        <v>0.1</v>
      </c>
      <c r="L2939">
        <f t="shared" si="183"/>
        <v>212347.1</v>
      </c>
    </row>
    <row r="2940" spans="1:12" x14ac:dyDescent="0.25">
      <c r="A2940">
        <v>3939</v>
      </c>
      <c r="B2940" t="s">
        <v>2542</v>
      </c>
      <c r="C2940">
        <v>650507</v>
      </c>
      <c r="D2940">
        <v>8.15</v>
      </c>
      <c r="E2940" s="2">
        <v>43786.605347222219</v>
      </c>
      <c r="F2940" t="s">
        <v>12886</v>
      </c>
      <c r="G2940">
        <v>9228425</v>
      </c>
      <c r="H2940" s="6">
        <v>45015.665729108798</v>
      </c>
      <c r="I2940" t="str">
        <f t="shared" si="180"/>
        <v>Long Term</v>
      </c>
      <c r="J2940">
        <f t="shared" si="181"/>
        <v>8577918</v>
      </c>
      <c r="K2940">
        <f t="shared" si="182"/>
        <v>0.1</v>
      </c>
      <c r="L2940">
        <f t="shared" si="183"/>
        <v>857791.8</v>
      </c>
    </row>
    <row r="2941" spans="1:12" x14ac:dyDescent="0.25">
      <c r="A2941">
        <v>3940</v>
      </c>
      <c r="B2941" t="s">
        <v>358</v>
      </c>
      <c r="C2941">
        <v>309746</v>
      </c>
      <c r="D2941">
        <v>8.2100000000000009</v>
      </c>
      <c r="E2941" s="2">
        <v>44175.11346064815</v>
      </c>
      <c r="F2941" t="s">
        <v>12884</v>
      </c>
      <c r="G2941">
        <v>1168785</v>
      </c>
      <c r="H2941" s="6">
        <v>45015.665729108798</v>
      </c>
      <c r="I2941" t="str">
        <f t="shared" si="180"/>
        <v>Long Term</v>
      </c>
      <c r="J2941">
        <f t="shared" si="181"/>
        <v>859039</v>
      </c>
      <c r="K2941">
        <f t="shared" si="182"/>
        <v>0.1</v>
      </c>
      <c r="L2941">
        <f t="shared" si="183"/>
        <v>85903.900000000009</v>
      </c>
    </row>
    <row r="2942" spans="1:12" x14ac:dyDescent="0.25">
      <c r="A2942">
        <v>3941</v>
      </c>
      <c r="B2942" t="s">
        <v>94</v>
      </c>
      <c r="C2942">
        <v>318565</v>
      </c>
      <c r="D2942">
        <v>6.34</v>
      </c>
      <c r="E2942" s="2">
        <v>43703.577800925923</v>
      </c>
      <c r="F2942" t="s">
        <v>12883</v>
      </c>
      <c r="G2942">
        <v>2896260</v>
      </c>
      <c r="H2942" s="6">
        <v>45015.665729108798</v>
      </c>
      <c r="I2942" t="str">
        <f t="shared" si="180"/>
        <v>Long Term</v>
      </c>
      <c r="J2942">
        <f t="shared" si="181"/>
        <v>2577695</v>
      </c>
      <c r="K2942">
        <f t="shared" si="182"/>
        <v>0.1</v>
      </c>
      <c r="L2942">
        <f t="shared" si="183"/>
        <v>257769.5</v>
      </c>
    </row>
    <row r="2943" spans="1:12" x14ac:dyDescent="0.25">
      <c r="A2943">
        <v>3942</v>
      </c>
      <c r="B2943" t="s">
        <v>759</v>
      </c>
      <c r="C2943">
        <v>238114</v>
      </c>
      <c r="D2943">
        <v>7.24</v>
      </c>
      <c r="E2943" s="2">
        <v>44496.364166666674</v>
      </c>
      <c r="F2943" t="s">
        <v>12885</v>
      </c>
      <c r="G2943">
        <v>4218433</v>
      </c>
      <c r="H2943" s="6">
        <v>45015.665729108798</v>
      </c>
      <c r="I2943" t="str">
        <f t="shared" si="180"/>
        <v>Long Term</v>
      </c>
      <c r="J2943">
        <f t="shared" si="181"/>
        <v>3980319</v>
      </c>
      <c r="K2943">
        <f t="shared" si="182"/>
        <v>0.1</v>
      </c>
      <c r="L2943">
        <f t="shared" si="183"/>
        <v>398031.9</v>
      </c>
    </row>
    <row r="2944" spans="1:12" x14ac:dyDescent="0.25">
      <c r="A2944">
        <v>3943</v>
      </c>
      <c r="B2944" t="s">
        <v>1100</v>
      </c>
      <c r="C2944">
        <v>300057</v>
      </c>
      <c r="D2944">
        <v>6.31</v>
      </c>
      <c r="E2944" s="2">
        <v>43789.262789351851</v>
      </c>
      <c r="F2944" t="s">
        <v>12884</v>
      </c>
      <c r="G2944">
        <v>2149409</v>
      </c>
      <c r="H2944" s="6">
        <v>45015.665729108798</v>
      </c>
      <c r="I2944" t="str">
        <f t="shared" si="180"/>
        <v>Long Term</v>
      </c>
      <c r="J2944">
        <f t="shared" si="181"/>
        <v>1849352</v>
      </c>
      <c r="K2944">
        <f t="shared" si="182"/>
        <v>0.1</v>
      </c>
      <c r="L2944">
        <f t="shared" si="183"/>
        <v>184935.2</v>
      </c>
    </row>
    <row r="2945" spans="1:12" x14ac:dyDescent="0.25">
      <c r="A2945">
        <v>3944</v>
      </c>
      <c r="B2945" t="s">
        <v>58</v>
      </c>
      <c r="C2945">
        <v>406102</v>
      </c>
      <c r="D2945">
        <v>6.42</v>
      </c>
      <c r="E2945" s="2">
        <v>44563.776712962957</v>
      </c>
      <c r="F2945" t="s">
        <v>12886</v>
      </c>
      <c r="G2945">
        <v>4410940</v>
      </c>
      <c r="H2945" s="6">
        <v>45015.665729108798</v>
      </c>
      <c r="I2945" t="str">
        <f t="shared" si="180"/>
        <v>Long Term</v>
      </c>
      <c r="J2945">
        <f t="shared" si="181"/>
        <v>4004838</v>
      </c>
      <c r="K2945">
        <f t="shared" si="182"/>
        <v>0.1</v>
      </c>
      <c r="L2945">
        <f t="shared" si="183"/>
        <v>400483.80000000005</v>
      </c>
    </row>
    <row r="2946" spans="1:12" x14ac:dyDescent="0.25">
      <c r="A2946">
        <v>3945</v>
      </c>
      <c r="B2946" t="s">
        <v>462</v>
      </c>
      <c r="C2946">
        <v>871539</v>
      </c>
      <c r="D2946">
        <v>8.5500000000000007</v>
      </c>
      <c r="E2946" s="2">
        <v>44124.379502314812</v>
      </c>
      <c r="F2946" t="s">
        <v>12887</v>
      </c>
      <c r="G2946">
        <v>2805923</v>
      </c>
      <c r="H2946" s="6">
        <v>45015.665729108798</v>
      </c>
      <c r="I2946" t="str">
        <f t="shared" si="180"/>
        <v>Long Term</v>
      </c>
      <c r="J2946">
        <f t="shared" si="181"/>
        <v>1934384</v>
      </c>
      <c r="K2946">
        <f t="shared" si="182"/>
        <v>0.1</v>
      </c>
      <c r="L2946">
        <f t="shared" si="183"/>
        <v>193438.40000000002</v>
      </c>
    </row>
    <row r="2947" spans="1:12" x14ac:dyDescent="0.25">
      <c r="A2947">
        <v>3946</v>
      </c>
      <c r="B2947" t="s">
        <v>1018</v>
      </c>
      <c r="C2947">
        <v>15975</v>
      </c>
      <c r="D2947">
        <v>6.56</v>
      </c>
      <c r="E2947" s="2">
        <v>44615.716134259259</v>
      </c>
      <c r="F2947" t="s">
        <v>12887</v>
      </c>
      <c r="G2947">
        <v>8601391</v>
      </c>
      <c r="H2947" s="6">
        <v>45015.665729108798</v>
      </c>
      <c r="I2947" t="str">
        <f t="shared" ref="I2947:I3001" si="184">IF((H2947-E2947)&lt;=365,"Short Term","Long Term")</f>
        <v>Long Term</v>
      </c>
      <c r="J2947">
        <f t="shared" ref="J2947:J3001" si="185">G2947-C2947</f>
        <v>8585416</v>
      </c>
      <c r="K2947">
        <f t="shared" ref="K2947:K3001" si="186">IF(I2947="short Term",15%,IF(I2947="Long Term",IF(J2947&gt;100000,10%,0),0))</f>
        <v>0.1</v>
      </c>
      <c r="L2947">
        <f t="shared" ref="L2947:L3001" si="187">J2947*K2947</f>
        <v>858541.60000000009</v>
      </c>
    </row>
    <row r="2948" spans="1:12" x14ac:dyDescent="0.25">
      <c r="A2948">
        <v>3947</v>
      </c>
      <c r="B2948" t="s">
        <v>1015</v>
      </c>
      <c r="C2948">
        <v>396519</v>
      </c>
      <c r="D2948">
        <v>5.2</v>
      </c>
      <c r="E2948" s="2">
        <v>43440.887349537043</v>
      </c>
      <c r="F2948" t="s">
        <v>12885</v>
      </c>
      <c r="G2948">
        <v>5841719</v>
      </c>
      <c r="H2948" s="6">
        <v>45015.665729108798</v>
      </c>
      <c r="I2948" t="str">
        <f t="shared" si="184"/>
        <v>Long Term</v>
      </c>
      <c r="J2948">
        <f t="shared" si="185"/>
        <v>5445200</v>
      </c>
      <c r="K2948">
        <f t="shared" si="186"/>
        <v>0.1</v>
      </c>
      <c r="L2948">
        <f t="shared" si="187"/>
        <v>544520</v>
      </c>
    </row>
    <row r="2949" spans="1:12" x14ac:dyDescent="0.25">
      <c r="A2949">
        <v>3948</v>
      </c>
      <c r="B2949" t="s">
        <v>170</v>
      </c>
      <c r="C2949">
        <v>955033</v>
      </c>
      <c r="D2949">
        <v>7.69</v>
      </c>
      <c r="E2949" s="2">
        <v>43608.209363425929</v>
      </c>
      <c r="F2949" t="s">
        <v>12884</v>
      </c>
      <c r="G2949">
        <v>7426203</v>
      </c>
      <c r="H2949" s="6">
        <v>45015.665729108798</v>
      </c>
      <c r="I2949" t="str">
        <f t="shared" si="184"/>
        <v>Long Term</v>
      </c>
      <c r="J2949">
        <f t="shared" si="185"/>
        <v>6471170</v>
      </c>
      <c r="K2949">
        <f t="shared" si="186"/>
        <v>0.1</v>
      </c>
      <c r="L2949">
        <f t="shared" si="187"/>
        <v>647117</v>
      </c>
    </row>
    <row r="2950" spans="1:12" x14ac:dyDescent="0.25">
      <c r="A2950">
        <v>3949</v>
      </c>
      <c r="B2950" t="s">
        <v>816</v>
      </c>
      <c r="C2950">
        <v>413397</v>
      </c>
      <c r="D2950">
        <v>8.1300000000000008</v>
      </c>
      <c r="E2950" s="2">
        <v>43755.489965277768</v>
      </c>
      <c r="F2950" t="s">
        <v>12888</v>
      </c>
      <c r="G2950">
        <v>3259420</v>
      </c>
      <c r="H2950" s="6">
        <v>45015.665729108798</v>
      </c>
      <c r="I2950" t="str">
        <f t="shared" si="184"/>
        <v>Long Term</v>
      </c>
      <c r="J2950">
        <f t="shared" si="185"/>
        <v>2846023</v>
      </c>
      <c r="K2950">
        <f t="shared" si="186"/>
        <v>0.1</v>
      </c>
      <c r="L2950">
        <f t="shared" si="187"/>
        <v>284602.3</v>
      </c>
    </row>
    <row r="2951" spans="1:12" x14ac:dyDescent="0.25">
      <c r="A2951">
        <v>3950</v>
      </c>
      <c r="B2951" t="s">
        <v>115</v>
      </c>
      <c r="C2951">
        <v>260988</v>
      </c>
      <c r="D2951">
        <v>5.15</v>
      </c>
      <c r="E2951" s="2">
        <v>43786.525972222233</v>
      </c>
      <c r="F2951" t="s">
        <v>12887</v>
      </c>
      <c r="G2951">
        <v>398922</v>
      </c>
      <c r="H2951" s="6">
        <v>45015.665729108798</v>
      </c>
      <c r="I2951" t="str">
        <f t="shared" si="184"/>
        <v>Long Term</v>
      </c>
      <c r="J2951">
        <f t="shared" si="185"/>
        <v>137934</v>
      </c>
      <c r="K2951">
        <f t="shared" si="186"/>
        <v>0.1</v>
      </c>
      <c r="L2951">
        <f t="shared" si="187"/>
        <v>13793.400000000001</v>
      </c>
    </row>
    <row r="2952" spans="1:12" x14ac:dyDescent="0.25">
      <c r="A2952">
        <v>3951</v>
      </c>
      <c r="B2952" t="s">
        <v>2319</v>
      </c>
      <c r="C2952">
        <v>925534</v>
      </c>
      <c r="D2952">
        <v>7.36</v>
      </c>
      <c r="E2952" s="2">
        <v>44278.368333333332</v>
      </c>
      <c r="F2952" t="s">
        <v>12884</v>
      </c>
      <c r="G2952">
        <v>4449981</v>
      </c>
      <c r="H2952" s="6">
        <v>45015.665729108798</v>
      </c>
      <c r="I2952" t="str">
        <f t="shared" si="184"/>
        <v>Long Term</v>
      </c>
      <c r="J2952">
        <f t="shared" si="185"/>
        <v>3524447</v>
      </c>
      <c r="K2952">
        <f t="shared" si="186"/>
        <v>0.1</v>
      </c>
      <c r="L2952">
        <f t="shared" si="187"/>
        <v>352444.7</v>
      </c>
    </row>
    <row r="2953" spans="1:12" x14ac:dyDescent="0.25">
      <c r="A2953">
        <v>3952</v>
      </c>
      <c r="B2953" t="s">
        <v>835</v>
      </c>
      <c r="C2953">
        <v>775268</v>
      </c>
      <c r="D2953">
        <v>8.15</v>
      </c>
      <c r="E2953" s="2">
        <v>44435.701562499999</v>
      </c>
      <c r="F2953" t="s">
        <v>12886</v>
      </c>
      <c r="G2953">
        <v>3427484</v>
      </c>
      <c r="H2953" s="6">
        <v>45015.665729108798</v>
      </c>
      <c r="I2953" t="str">
        <f t="shared" si="184"/>
        <v>Long Term</v>
      </c>
      <c r="J2953">
        <f t="shared" si="185"/>
        <v>2652216</v>
      </c>
      <c r="K2953">
        <f t="shared" si="186"/>
        <v>0.1</v>
      </c>
      <c r="L2953">
        <f t="shared" si="187"/>
        <v>265221.60000000003</v>
      </c>
    </row>
    <row r="2954" spans="1:12" x14ac:dyDescent="0.25">
      <c r="A2954">
        <v>3953</v>
      </c>
      <c r="B2954" t="s">
        <v>522</v>
      </c>
      <c r="C2954">
        <v>313360</v>
      </c>
      <c r="D2954">
        <v>6.74</v>
      </c>
      <c r="E2954" s="2">
        <v>43429.434467592589</v>
      </c>
      <c r="F2954" t="s">
        <v>12886</v>
      </c>
      <c r="G2954">
        <v>3233571</v>
      </c>
      <c r="H2954" s="6">
        <v>45015.665729108798</v>
      </c>
      <c r="I2954" t="str">
        <f t="shared" si="184"/>
        <v>Long Term</v>
      </c>
      <c r="J2954">
        <f t="shared" si="185"/>
        <v>2920211</v>
      </c>
      <c r="K2954">
        <f t="shared" si="186"/>
        <v>0.1</v>
      </c>
      <c r="L2954">
        <f t="shared" si="187"/>
        <v>292021.10000000003</v>
      </c>
    </row>
    <row r="2955" spans="1:12" x14ac:dyDescent="0.25">
      <c r="A2955">
        <v>3954</v>
      </c>
      <c r="B2955" t="s">
        <v>642</v>
      </c>
      <c r="C2955">
        <v>598910</v>
      </c>
      <c r="D2955">
        <v>6.15</v>
      </c>
      <c r="E2955" s="2">
        <v>44218.365763888891</v>
      </c>
      <c r="F2955" t="s">
        <v>12883</v>
      </c>
      <c r="G2955">
        <v>8569369</v>
      </c>
      <c r="H2955" s="6">
        <v>45015.665729108798</v>
      </c>
      <c r="I2955" t="str">
        <f t="shared" si="184"/>
        <v>Long Term</v>
      </c>
      <c r="J2955">
        <f t="shared" si="185"/>
        <v>7970459</v>
      </c>
      <c r="K2955">
        <f t="shared" si="186"/>
        <v>0.1</v>
      </c>
      <c r="L2955">
        <f t="shared" si="187"/>
        <v>797045.9</v>
      </c>
    </row>
    <row r="2956" spans="1:12" x14ac:dyDescent="0.25">
      <c r="A2956">
        <v>3955</v>
      </c>
      <c r="B2956" t="s">
        <v>264</v>
      </c>
      <c r="C2956">
        <v>743382</v>
      </c>
      <c r="D2956">
        <v>8.83</v>
      </c>
      <c r="E2956" s="2">
        <v>43814.021412037036</v>
      </c>
      <c r="F2956" t="s">
        <v>12884</v>
      </c>
      <c r="G2956">
        <v>3576057</v>
      </c>
      <c r="H2956" s="6">
        <v>45015.665729108798</v>
      </c>
      <c r="I2956" t="str">
        <f t="shared" si="184"/>
        <v>Long Term</v>
      </c>
      <c r="J2956">
        <f t="shared" si="185"/>
        <v>2832675</v>
      </c>
      <c r="K2956">
        <f t="shared" si="186"/>
        <v>0.1</v>
      </c>
      <c r="L2956">
        <f t="shared" si="187"/>
        <v>283267.5</v>
      </c>
    </row>
    <row r="2957" spans="1:12" x14ac:dyDescent="0.25">
      <c r="A2957">
        <v>3956</v>
      </c>
      <c r="B2957" t="s">
        <v>1269</v>
      </c>
      <c r="C2957">
        <v>890042</v>
      </c>
      <c r="D2957">
        <v>5</v>
      </c>
      <c r="E2957" s="2">
        <v>44138.104456018518</v>
      </c>
      <c r="F2957" t="s">
        <v>12884</v>
      </c>
      <c r="G2957">
        <v>5458770</v>
      </c>
      <c r="H2957" s="6">
        <v>45015.665729108798</v>
      </c>
      <c r="I2957" t="str">
        <f t="shared" si="184"/>
        <v>Long Term</v>
      </c>
      <c r="J2957">
        <f t="shared" si="185"/>
        <v>4568728</v>
      </c>
      <c r="K2957">
        <f t="shared" si="186"/>
        <v>0.1</v>
      </c>
      <c r="L2957">
        <f t="shared" si="187"/>
        <v>456872.80000000005</v>
      </c>
    </row>
    <row r="2958" spans="1:12" x14ac:dyDescent="0.25">
      <c r="A2958">
        <v>3957</v>
      </c>
      <c r="B2958" t="s">
        <v>1231</v>
      </c>
      <c r="C2958">
        <v>156927</v>
      </c>
      <c r="D2958">
        <v>8.3000000000000007</v>
      </c>
      <c r="E2958" s="2">
        <v>44762.151423611111</v>
      </c>
      <c r="F2958" t="s">
        <v>12888</v>
      </c>
      <c r="G2958">
        <v>1721571</v>
      </c>
      <c r="H2958" s="6">
        <v>45015.665729108798</v>
      </c>
      <c r="I2958" t="str">
        <f t="shared" si="184"/>
        <v>Short Term</v>
      </c>
      <c r="J2958">
        <f t="shared" si="185"/>
        <v>1564644</v>
      </c>
      <c r="K2958">
        <f t="shared" si="186"/>
        <v>0.15</v>
      </c>
      <c r="L2958">
        <f t="shared" si="187"/>
        <v>234696.6</v>
      </c>
    </row>
    <row r="2959" spans="1:12" x14ac:dyDescent="0.25">
      <c r="A2959">
        <v>3958</v>
      </c>
      <c r="B2959" t="s">
        <v>1169</v>
      </c>
      <c r="C2959">
        <v>783357</v>
      </c>
      <c r="D2959">
        <v>6.62</v>
      </c>
      <c r="E2959" s="2">
        <v>44460.233032407406</v>
      </c>
      <c r="F2959" t="s">
        <v>12888</v>
      </c>
      <c r="G2959">
        <v>5169228</v>
      </c>
      <c r="H2959" s="6">
        <v>45015.665729108798</v>
      </c>
      <c r="I2959" t="str">
        <f t="shared" si="184"/>
        <v>Long Term</v>
      </c>
      <c r="J2959">
        <f t="shared" si="185"/>
        <v>4385871</v>
      </c>
      <c r="K2959">
        <f t="shared" si="186"/>
        <v>0.1</v>
      </c>
      <c r="L2959">
        <f t="shared" si="187"/>
        <v>438587.10000000003</v>
      </c>
    </row>
    <row r="2960" spans="1:12" x14ac:dyDescent="0.25">
      <c r="A2960">
        <v>3959</v>
      </c>
      <c r="B2960" t="s">
        <v>1729</v>
      </c>
      <c r="C2960">
        <v>732807</v>
      </c>
      <c r="D2960">
        <v>6.57</v>
      </c>
      <c r="E2960" s="2">
        <v>45014.922708333332</v>
      </c>
      <c r="F2960" t="s">
        <v>12888</v>
      </c>
      <c r="G2960">
        <v>8927783</v>
      </c>
      <c r="H2960" s="6">
        <v>45015.665729108798</v>
      </c>
      <c r="I2960" t="str">
        <f t="shared" si="184"/>
        <v>Short Term</v>
      </c>
      <c r="J2960">
        <f t="shared" si="185"/>
        <v>8194976</v>
      </c>
      <c r="K2960">
        <f t="shared" si="186"/>
        <v>0.15</v>
      </c>
      <c r="L2960">
        <f t="shared" si="187"/>
        <v>1229246.3999999999</v>
      </c>
    </row>
    <row r="2961" spans="1:12" x14ac:dyDescent="0.25">
      <c r="A2961">
        <v>3960</v>
      </c>
      <c r="B2961" t="s">
        <v>240</v>
      </c>
      <c r="C2961">
        <v>722053</v>
      </c>
      <c r="D2961">
        <v>7.52</v>
      </c>
      <c r="E2961" s="2">
        <v>44615.613541666673</v>
      </c>
      <c r="F2961" t="s">
        <v>12883</v>
      </c>
      <c r="G2961">
        <v>7548897</v>
      </c>
      <c r="H2961" s="6">
        <v>45015.665729108798</v>
      </c>
      <c r="I2961" t="str">
        <f t="shared" si="184"/>
        <v>Long Term</v>
      </c>
      <c r="J2961">
        <f t="shared" si="185"/>
        <v>6826844</v>
      </c>
      <c r="K2961">
        <f t="shared" si="186"/>
        <v>0.1</v>
      </c>
      <c r="L2961">
        <f t="shared" si="187"/>
        <v>682684.4</v>
      </c>
    </row>
    <row r="2962" spans="1:12" x14ac:dyDescent="0.25">
      <c r="A2962">
        <v>3961</v>
      </c>
      <c r="B2962" t="s">
        <v>269</v>
      </c>
      <c r="C2962">
        <v>688325</v>
      </c>
      <c r="D2962">
        <v>6.45</v>
      </c>
      <c r="E2962" s="2">
        <v>44715.354050925933</v>
      </c>
      <c r="F2962" t="s">
        <v>12888</v>
      </c>
      <c r="G2962">
        <v>2278040</v>
      </c>
      <c r="H2962" s="6">
        <v>45015.665729108798</v>
      </c>
      <c r="I2962" t="str">
        <f t="shared" si="184"/>
        <v>Short Term</v>
      </c>
      <c r="J2962">
        <f t="shared" si="185"/>
        <v>1589715</v>
      </c>
      <c r="K2962">
        <f t="shared" si="186"/>
        <v>0.15</v>
      </c>
      <c r="L2962">
        <f t="shared" si="187"/>
        <v>238457.25</v>
      </c>
    </row>
    <row r="2963" spans="1:12" x14ac:dyDescent="0.25">
      <c r="A2963">
        <v>3962</v>
      </c>
      <c r="B2963" t="s">
        <v>141</v>
      </c>
      <c r="C2963">
        <v>491130</v>
      </c>
      <c r="D2963">
        <v>6.77</v>
      </c>
      <c r="E2963" s="2">
        <v>44287.894363425927</v>
      </c>
      <c r="F2963" t="s">
        <v>12888</v>
      </c>
      <c r="G2963">
        <v>2673475</v>
      </c>
      <c r="H2963" s="6">
        <v>45015.665729108798</v>
      </c>
      <c r="I2963" t="str">
        <f t="shared" si="184"/>
        <v>Long Term</v>
      </c>
      <c r="J2963">
        <f t="shared" si="185"/>
        <v>2182345</v>
      </c>
      <c r="K2963">
        <f t="shared" si="186"/>
        <v>0.1</v>
      </c>
      <c r="L2963">
        <f t="shared" si="187"/>
        <v>218234.5</v>
      </c>
    </row>
    <row r="2964" spans="1:12" x14ac:dyDescent="0.25">
      <c r="A2964">
        <v>3963</v>
      </c>
      <c r="B2964" t="s">
        <v>1168</v>
      </c>
      <c r="C2964">
        <v>675919</v>
      </c>
      <c r="D2964">
        <v>5.61</v>
      </c>
      <c r="E2964" s="2">
        <v>44642.408333333333</v>
      </c>
      <c r="F2964" t="s">
        <v>12883</v>
      </c>
      <c r="G2964">
        <v>8526406</v>
      </c>
      <c r="H2964" s="6">
        <v>45015.665729108798</v>
      </c>
      <c r="I2964" t="str">
        <f t="shared" si="184"/>
        <v>Long Term</v>
      </c>
      <c r="J2964">
        <f t="shared" si="185"/>
        <v>7850487</v>
      </c>
      <c r="K2964">
        <f t="shared" si="186"/>
        <v>0.1</v>
      </c>
      <c r="L2964">
        <f t="shared" si="187"/>
        <v>785048.70000000007</v>
      </c>
    </row>
    <row r="2965" spans="1:12" x14ac:dyDescent="0.25">
      <c r="A2965">
        <v>3964</v>
      </c>
      <c r="B2965" t="s">
        <v>50</v>
      </c>
      <c r="C2965">
        <v>167617</v>
      </c>
      <c r="D2965">
        <v>7.78</v>
      </c>
      <c r="E2965" s="2">
        <v>44076.873749999999</v>
      </c>
      <c r="F2965" t="s">
        <v>12884</v>
      </c>
      <c r="G2965">
        <v>2108120</v>
      </c>
      <c r="H2965" s="6">
        <v>45015.665729108798</v>
      </c>
      <c r="I2965" t="str">
        <f t="shared" si="184"/>
        <v>Long Term</v>
      </c>
      <c r="J2965">
        <f t="shared" si="185"/>
        <v>1940503</v>
      </c>
      <c r="K2965">
        <f t="shared" si="186"/>
        <v>0.1</v>
      </c>
      <c r="L2965">
        <f t="shared" si="187"/>
        <v>194050.30000000002</v>
      </c>
    </row>
    <row r="2966" spans="1:12" x14ac:dyDescent="0.25">
      <c r="A2966">
        <v>3965</v>
      </c>
      <c r="B2966" t="s">
        <v>847</v>
      </c>
      <c r="C2966">
        <v>316249</v>
      </c>
      <c r="D2966">
        <v>5.7</v>
      </c>
      <c r="E2966" s="2">
        <v>44446.581782407397</v>
      </c>
      <c r="F2966" t="s">
        <v>12888</v>
      </c>
      <c r="G2966">
        <v>983933</v>
      </c>
      <c r="H2966" s="6">
        <v>45015.665729108798</v>
      </c>
      <c r="I2966" t="str">
        <f t="shared" si="184"/>
        <v>Long Term</v>
      </c>
      <c r="J2966">
        <f t="shared" si="185"/>
        <v>667684</v>
      </c>
      <c r="K2966">
        <f t="shared" si="186"/>
        <v>0.1</v>
      </c>
      <c r="L2966">
        <f t="shared" si="187"/>
        <v>66768.400000000009</v>
      </c>
    </row>
    <row r="2967" spans="1:12" x14ac:dyDescent="0.25">
      <c r="A2967">
        <v>3966</v>
      </c>
      <c r="B2967" t="s">
        <v>938</v>
      </c>
      <c r="C2967">
        <v>309983</v>
      </c>
      <c r="D2967">
        <v>5.14</v>
      </c>
      <c r="E2967" s="2">
        <v>43931.23909722222</v>
      </c>
      <c r="F2967" t="s">
        <v>12884</v>
      </c>
      <c r="G2967">
        <v>8973229</v>
      </c>
      <c r="H2967" s="6">
        <v>45015.665729108798</v>
      </c>
      <c r="I2967" t="str">
        <f t="shared" si="184"/>
        <v>Long Term</v>
      </c>
      <c r="J2967">
        <f t="shared" si="185"/>
        <v>8663246</v>
      </c>
      <c r="K2967">
        <f t="shared" si="186"/>
        <v>0.1</v>
      </c>
      <c r="L2967">
        <f t="shared" si="187"/>
        <v>866324.60000000009</v>
      </c>
    </row>
    <row r="2968" spans="1:12" x14ac:dyDescent="0.25">
      <c r="A2968">
        <v>3967</v>
      </c>
      <c r="B2968" t="s">
        <v>2727</v>
      </c>
      <c r="C2968">
        <v>379814</v>
      </c>
      <c r="D2968">
        <v>5.7</v>
      </c>
      <c r="E2968" s="2">
        <v>43950.908229166656</v>
      </c>
      <c r="F2968" t="s">
        <v>12888</v>
      </c>
      <c r="G2968">
        <v>3047110</v>
      </c>
      <c r="H2968" s="6">
        <v>45015.665729108798</v>
      </c>
      <c r="I2968" t="str">
        <f t="shared" si="184"/>
        <v>Long Term</v>
      </c>
      <c r="J2968">
        <f t="shared" si="185"/>
        <v>2667296</v>
      </c>
      <c r="K2968">
        <f t="shared" si="186"/>
        <v>0.1</v>
      </c>
      <c r="L2968">
        <f t="shared" si="187"/>
        <v>266729.60000000003</v>
      </c>
    </row>
    <row r="2969" spans="1:12" x14ac:dyDescent="0.25">
      <c r="A2969">
        <v>3968</v>
      </c>
      <c r="B2969" t="s">
        <v>625</v>
      </c>
      <c r="C2969">
        <v>302856</v>
      </c>
      <c r="D2969">
        <v>8.61</v>
      </c>
      <c r="E2969" s="2">
        <v>43767.20689814815</v>
      </c>
      <c r="F2969" t="s">
        <v>12886</v>
      </c>
      <c r="G2969">
        <v>5409851</v>
      </c>
      <c r="H2969" s="6">
        <v>45015.665729108798</v>
      </c>
      <c r="I2969" t="str">
        <f t="shared" si="184"/>
        <v>Long Term</v>
      </c>
      <c r="J2969">
        <f t="shared" si="185"/>
        <v>5106995</v>
      </c>
      <c r="K2969">
        <f t="shared" si="186"/>
        <v>0.1</v>
      </c>
      <c r="L2969">
        <f t="shared" si="187"/>
        <v>510699.5</v>
      </c>
    </row>
    <row r="2970" spans="1:12" x14ac:dyDescent="0.25">
      <c r="A2970">
        <v>3969</v>
      </c>
      <c r="B2970" t="s">
        <v>2955</v>
      </c>
      <c r="C2970">
        <v>362168</v>
      </c>
      <c r="D2970">
        <v>6.64</v>
      </c>
      <c r="E2970" s="2">
        <v>44133.264490740738</v>
      </c>
      <c r="F2970" t="s">
        <v>12888</v>
      </c>
      <c r="G2970">
        <v>9254192</v>
      </c>
      <c r="H2970" s="6">
        <v>45015.665729108798</v>
      </c>
      <c r="I2970" t="str">
        <f t="shared" si="184"/>
        <v>Long Term</v>
      </c>
      <c r="J2970">
        <f t="shared" si="185"/>
        <v>8892024</v>
      </c>
      <c r="K2970">
        <f t="shared" si="186"/>
        <v>0.1</v>
      </c>
      <c r="L2970">
        <f t="shared" si="187"/>
        <v>889202.4</v>
      </c>
    </row>
    <row r="2971" spans="1:12" x14ac:dyDescent="0.25">
      <c r="A2971">
        <v>3970</v>
      </c>
      <c r="B2971" t="s">
        <v>2160</v>
      </c>
      <c r="C2971">
        <v>965461</v>
      </c>
      <c r="D2971">
        <v>5.53</v>
      </c>
      <c r="E2971" s="2">
        <v>44186.060578703713</v>
      </c>
      <c r="F2971" t="s">
        <v>12884</v>
      </c>
      <c r="G2971">
        <v>7083091</v>
      </c>
      <c r="H2971" s="6">
        <v>45015.665729108798</v>
      </c>
      <c r="I2971" t="str">
        <f t="shared" si="184"/>
        <v>Long Term</v>
      </c>
      <c r="J2971">
        <f t="shared" si="185"/>
        <v>6117630</v>
      </c>
      <c r="K2971">
        <f t="shared" si="186"/>
        <v>0.1</v>
      </c>
      <c r="L2971">
        <f t="shared" si="187"/>
        <v>611763</v>
      </c>
    </row>
    <row r="2972" spans="1:12" x14ac:dyDescent="0.25">
      <c r="A2972">
        <v>3971</v>
      </c>
      <c r="B2972" t="s">
        <v>399</v>
      </c>
      <c r="C2972">
        <v>984206</v>
      </c>
      <c r="D2972">
        <v>8.34</v>
      </c>
      <c r="E2972" s="2">
        <v>44990.824537037042</v>
      </c>
      <c r="F2972" t="s">
        <v>12885</v>
      </c>
      <c r="G2972">
        <v>2124934</v>
      </c>
      <c r="H2972" s="6">
        <v>45015.665729108798</v>
      </c>
      <c r="I2972" t="str">
        <f t="shared" si="184"/>
        <v>Short Term</v>
      </c>
      <c r="J2972">
        <f t="shared" si="185"/>
        <v>1140728</v>
      </c>
      <c r="K2972">
        <f t="shared" si="186"/>
        <v>0.15</v>
      </c>
      <c r="L2972">
        <f t="shared" si="187"/>
        <v>171109.19999999998</v>
      </c>
    </row>
    <row r="2973" spans="1:12" x14ac:dyDescent="0.25">
      <c r="A2973">
        <v>3972</v>
      </c>
      <c r="B2973" t="s">
        <v>794</v>
      </c>
      <c r="C2973">
        <v>531208</v>
      </c>
      <c r="D2973">
        <v>7.3</v>
      </c>
      <c r="E2973" s="2">
        <v>44260.508668981478</v>
      </c>
      <c r="F2973" t="s">
        <v>12887</v>
      </c>
      <c r="G2973">
        <v>9139199</v>
      </c>
      <c r="H2973" s="6">
        <v>45015.665729108798</v>
      </c>
      <c r="I2973" t="str">
        <f t="shared" si="184"/>
        <v>Long Term</v>
      </c>
      <c r="J2973">
        <f t="shared" si="185"/>
        <v>8607991</v>
      </c>
      <c r="K2973">
        <f t="shared" si="186"/>
        <v>0.1</v>
      </c>
      <c r="L2973">
        <f t="shared" si="187"/>
        <v>860799.10000000009</v>
      </c>
    </row>
    <row r="2974" spans="1:12" x14ac:dyDescent="0.25">
      <c r="A2974">
        <v>3973</v>
      </c>
      <c r="B2974" t="s">
        <v>697</v>
      </c>
      <c r="C2974">
        <v>936303</v>
      </c>
      <c r="D2974">
        <v>5.0999999999999996</v>
      </c>
      <c r="E2974" s="2">
        <v>44686.266817129632</v>
      </c>
      <c r="F2974" t="s">
        <v>12888</v>
      </c>
      <c r="G2974">
        <v>8869514</v>
      </c>
      <c r="H2974" s="6">
        <v>45015.665729108798</v>
      </c>
      <c r="I2974" t="str">
        <f t="shared" si="184"/>
        <v>Short Term</v>
      </c>
      <c r="J2974">
        <f t="shared" si="185"/>
        <v>7933211</v>
      </c>
      <c r="K2974">
        <f t="shared" si="186"/>
        <v>0.15</v>
      </c>
      <c r="L2974">
        <f t="shared" si="187"/>
        <v>1189981.6499999999</v>
      </c>
    </row>
    <row r="2975" spans="1:12" x14ac:dyDescent="0.25">
      <c r="A2975">
        <v>3974</v>
      </c>
      <c r="B2975" t="s">
        <v>2834</v>
      </c>
      <c r="C2975">
        <v>337066</v>
      </c>
      <c r="D2975">
        <v>8.7200000000000006</v>
      </c>
      <c r="E2975" s="2">
        <v>44403.888078703712</v>
      </c>
      <c r="F2975" t="s">
        <v>12883</v>
      </c>
      <c r="G2975">
        <v>1636979</v>
      </c>
      <c r="H2975" s="6">
        <v>45015.665729108798</v>
      </c>
      <c r="I2975" t="str">
        <f t="shared" si="184"/>
        <v>Long Term</v>
      </c>
      <c r="J2975">
        <f t="shared" si="185"/>
        <v>1299913</v>
      </c>
      <c r="K2975">
        <f t="shared" si="186"/>
        <v>0.1</v>
      </c>
      <c r="L2975">
        <f t="shared" si="187"/>
        <v>129991.3</v>
      </c>
    </row>
    <row r="2976" spans="1:12" x14ac:dyDescent="0.25">
      <c r="A2976">
        <v>3975</v>
      </c>
      <c r="B2976" t="s">
        <v>879</v>
      </c>
      <c r="C2976">
        <v>714018</v>
      </c>
      <c r="D2976">
        <v>8</v>
      </c>
      <c r="E2976" s="2">
        <v>44821.650601851848</v>
      </c>
      <c r="F2976" t="s">
        <v>12888</v>
      </c>
      <c r="G2976">
        <v>3557849</v>
      </c>
      <c r="H2976" s="6">
        <v>45015.665729108798</v>
      </c>
      <c r="I2976" t="str">
        <f t="shared" si="184"/>
        <v>Short Term</v>
      </c>
      <c r="J2976">
        <f t="shared" si="185"/>
        <v>2843831</v>
      </c>
      <c r="K2976">
        <f t="shared" si="186"/>
        <v>0.15</v>
      </c>
      <c r="L2976">
        <f t="shared" si="187"/>
        <v>426574.64999999997</v>
      </c>
    </row>
    <row r="2977" spans="1:12" x14ac:dyDescent="0.25">
      <c r="A2977">
        <v>3976</v>
      </c>
      <c r="B2977" t="s">
        <v>625</v>
      </c>
      <c r="C2977">
        <v>492620</v>
      </c>
      <c r="D2977">
        <v>8.4</v>
      </c>
      <c r="E2977" s="2">
        <v>43593.431203703702</v>
      </c>
      <c r="F2977" t="s">
        <v>12888</v>
      </c>
      <c r="G2977">
        <v>3299829</v>
      </c>
      <c r="H2977" s="6">
        <v>45015.665729108798</v>
      </c>
      <c r="I2977" t="str">
        <f t="shared" si="184"/>
        <v>Long Term</v>
      </c>
      <c r="J2977">
        <f t="shared" si="185"/>
        <v>2807209</v>
      </c>
      <c r="K2977">
        <f t="shared" si="186"/>
        <v>0.1</v>
      </c>
      <c r="L2977">
        <f t="shared" si="187"/>
        <v>280720.90000000002</v>
      </c>
    </row>
    <row r="2978" spans="1:12" x14ac:dyDescent="0.25">
      <c r="A2978">
        <v>3977</v>
      </c>
      <c r="B2978" t="s">
        <v>1239</v>
      </c>
      <c r="C2978">
        <v>331647</v>
      </c>
      <c r="D2978">
        <v>6.32</v>
      </c>
      <c r="E2978" s="2">
        <v>43765.721967592603</v>
      </c>
      <c r="F2978" t="s">
        <v>12887</v>
      </c>
      <c r="G2978">
        <v>3690872</v>
      </c>
      <c r="H2978" s="6">
        <v>45015.665729108798</v>
      </c>
      <c r="I2978" t="str">
        <f t="shared" si="184"/>
        <v>Long Term</v>
      </c>
      <c r="J2978">
        <f t="shared" si="185"/>
        <v>3359225</v>
      </c>
      <c r="K2978">
        <f t="shared" si="186"/>
        <v>0.1</v>
      </c>
      <c r="L2978">
        <f t="shared" si="187"/>
        <v>335922.5</v>
      </c>
    </row>
    <row r="2979" spans="1:12" x14ac:dyDescent="0.25">
      <c r="A2979">
        <v>3978</v>
      </c>
      <c r="B2979" t="s">
        <v>267</v>
      </c>
      <c r="C2979">
        <v>170483</v>
      </c>
      <c r="D2979">
        <v>5.3</v>
      </c>
      <c r="E2979" s="2">
        <v>44776.895486111112</v>
      </c>
      <c r="F2979" t="s">
        <v>12885</v>
      </c>
      <c r="G2979">
        <v>949536</v>
      </c>
      <c r="H2979" s="6">
        <v>45015.665729108798</v>
      </c>
      <c r="I2979" t="str">
        <f t="shared" si="184"/>
        <v>Short Term</v>
      </c>
      <c r="J2979">
        <f t="shared" si="185"/>
        <v>779053</v>
      </c>
      <c r="K2979">
        <f t="shared" si="186"/>
        <v>0.15</v>
      </c>
      <c r="L2979">
        <f t="shared" si="187"/>
        <v>116857.95</v>
      </c>
    </row>
    <row r="2980" spans="1:12" x14ac:dyDescent="0.25">
      <c r="A2980">
        <v>3979</v>
      </c>
      <c r="B2980" t="s">
        <v>1318</v>
      </c>
      <c r="C2980">
        <v>46966</v>
      </c>
      <c r="D2980">
        <v>6.78</v>
      </c>
      <c r="E2980" s="2">
        <v>43748.187685185178</v>
      </c>
      <c r="F2980" t="s">
        <v>12884</v>
      </c>
      <c r="G2980">
        <v>6582177</v>
      </c>
      <c r="H2980" s="6">
        <v>45015.665729108798</v>
      </c>
      <c r="I2980" t="str">
        <f t="shared" si="184"/>
        <v>Long Term</v>
      </c>
      <c r="J2980">
        <f t="shared" si="185"/>
        <v>6535211</v>
      </c>
      <c r="K2980">
        <f t="shared" si="186"/>
        <v>0.1</v>
      </c>
      <c r="L2980">
        <f t="shared" si="187"/>
        <v>653521.10000000009</v>
      </c>
    </row>
    <row r="2981" spans="1:12" x14ac:dyDescent="0.25">
      <c r="A2981">
        <v>3980</v>
      </c>
      <c r="B2981" t="s">
        <v>245</v>
      </c>
      <c r="C2981">
        <v>931620</v>
      </c>
      <c r="D2981">
        <v>7.24</v>
      </c>
      <c r="E2981" s="2">
        <v>43698.00335648148</v>
      </c>
      <c r="F2981" t="s">
        <v>12885</v>
      </c>
      <c r="G2981">
        <v>7773332</v>
      </c>
      <c r="H2981" s="6">
        <v>45015.665729108798</v>
      </c>
      <c r="I2981" t="str">
        <f t="shared" si="184"/>
        <v>Long Term</v>
      </c>
      <c r="J2981">
        <f t="shared" si="185"/>
        <v>6841712</v>
      </c>
      <c r="K2981">
        <f t="shared" si="186"/>
        <v>0.1</v>
      </c>
      <c r="L2981">
        <f t="shared" si="187"/>
        <v>684171.20000000007</v>
      </c>
    </row>
    <row r="2982" spans="1:12" x14ac:dyDescent="0.25">
      <c r="A2982">
        <v>3981</v>
      </c>
      <c r="B2982" t="s">
        <v>583</v>
      </c>
      <c r="C2982">
        <v>121986</v>
      </c>
      <c r="D2982">
        <v>6.77</v>
      </c>
      <c r="E2982" s="2">
        <v>44708.131307870368</v>
      </c>
      <c r="F2982" t="s">
        <v>12883</v>
      </c>
      <c r="G2982">
        <v>7220171</v>
      </c>
      <c r="H2982" s="6">
        <v>45015.665729108798</v>
      </c>
      <c r="I2982" t="str">
        <f t="shared" si="184"/>
        <v>Short Term</v>
      </c>
      <c r="J2982">
        <f t="shared" si="185"/>
        <v>7098185</v>
      </c>
      <c r="K2982">
        <f t="shared" si="186"/>
        <v>0.15</v>
      </c>
      <c r="L2982">
        <f t="shared" si="187"/>
        <v>1064727.75</v>
      </c>
    </row>
    <row r="2983" spans="1:12" x14ac:dyDescent="0.25">
      <c r="A2983">
        <v>3982</v>
      </c>
      <c r="B2983" t="s">
        <v>756</v>
      </c>
      <c r="C2983">
        <v>349657</v>
      </c>
      <c r="D2983">
        <v>8.5399999999999991</v>
      </c>
      <c r="E2983" s="2">
        <v>44540.420763888891</v>
      </c>
      <c r="F2983" t="s">
        <v>12883</v>
      </c>
      <c r="G2983">
        <v>7297547</v>
      </c>
      <c r="H2983" s="6">
        <v>45015.665729108798</v>
      </c>
      <c r="I2983" t="str">
        <f t="shared" si="184"/>
        <v>Long Term</v>
      </c>
      <c r="J2983">
        <f t="shared" si="185"/>
        <v>6947890</v>
      </c>
      <c r="K2983">
        <f t="shared" si="186"/>
        <v>0.1</v>
      </c>
      <c r="L2983">
        <f t="shared" si="187"/>
        <v>694789</v>
      </c>
    </row>
    <row r="2984" spans="1:12" x14ac:dyDescent="0.25">
      <c r="A2984">
        <v>3983</v>
      </c>
      <c r="B2984" t="s">
        <v>537</v>
      </c>
      <c r="C2984">
        <v>968936</v>
      </c>
      <c r="D2984">
        <v>8.2200000000000006</v>
      </c>
      <c r="E2984" s="2">
        <v>43434.595659722218</v>
      </c>
      <c r="F2984" t="s">
        <v>12886</v>
      </c>
      <c r="G2984">
        <v>968961</v>
      </c>
      <c r="H2984" s="6">
        <v>45015.665729108798</v>
      </c>
      <c r="I2984" t="str">
        <f t="shared" si="184"/>
        <v>Long Term</v>
      </c>
      <c r="J2984">
        <f t="shared" si="185"/>
        <v>25</v>
      </c>
      <c r="K2984">
        <f t="shared" si="186"/>
        <v>0</v>
      </c>
      <c r="L2984">
        <f t="shared" si="187"/>
        <v>0</v>
      </c>
    </row>
    <row r="2985" spans="1:12" x14ac:dyDescent="0.25">
      <c r="A2985">
        <v>3984</v>
      </c>
      <c r="B2985" t="s">
        <v>208</v>
      </c>
      <c r="C2985">
        <v>63127</v>
      </c>
      <c r="D2985">
        <v>7.5</v>
      </c>
      <c r="E2985" s="2">
        <v>43503.369363425933</v>
      </c>
      <c r="F2985" t="s">
        <v>12888</v>
      </c>
      <c r="G2985">
        <v>3568800</v>
      </c>
      <c r="H2985" s="6">
        <v>45015.665729108798</v>
      </c>
      <c r="I2985" t="str">
        <f t="shared" si="184"/>
        <v>Long Term</v>
      </c>
      <c r="J2985">
        <f t="shared" si="185"/>
        <v>3505673</v>
      </c>
      <c r="K2985">
        <f t="shared" si="186"/>
        <v>0.1</v>
      </c>
      <c r="L2985">
        <f t="shared" si="187"/>
        <v>350567.30000000005</v>
      </c>
    </row>
    <row r="2986" spans="1:12" x14ac:dyDescent="0.25">
      <c r="A2986">
        <v>3985</v>
      </c>
      <c r="B2986" t="s">
        <v>351</v>
      </c>
      <c r="C2986">
        <v>608738</v>
      </c>
      <c r="D2986">
        <v>8.58</v>
      </c>
      <c r="E2986" s="2">
        <v>44794.259687500002</v>
      </c>
      <c r="F2986" t="s">
        <v>12886</v>
      </c>
      <c r="G2986">
        <v>608745</v>
      </c>
      <c r="H2986" s="6">
        <v>45015.665729108798</v>
      </c>
      <c r="I2986" t="str">
        <f t="shared" si="184"/>
        <v>Short Term</v>
      </c>
      <c r="J2986">
        <f t="shared" si="185"/>
        <v>7</v>
      </c>
      <c r="K2986">
        <f t="shared" si="186"/>
        <v>0.15</v>
      </c>
      <c r="L2986">
        <f t="shared" si="187"/>
        <v>1.05</v>
      </c>
    </row>
    <row r="2987" spans="1:12" x14ac:dyDescent="0.25">
      <c r="A2987">
        <v>3986</v>
      </c>
      <c r="B2987" t="s">
        <v>663</v>
      </c>
      <c r="C2987">
        <v>13413</v>
      </c>
      <c r="D2987">
        <v>8.1999999999999993</v>
      </c>
      <c r="E2987" s="2">
        <v>44675.405150462961</v>
      </c>
      <c r="F2987" t="s">
        <v>12883</v>
      </c>
      <c r="G2987">
        <v>3823136</v>
      </c>
      <c r="H2987" s="6">
        <v>45015.665729108798</v>
      </c>
      <c r="I2987" t="str">
        <f t="shared" si="184"/>
        <v>Short Term</v>
      </c>
      <c r="J2987">
        <f t="shared" si="185"/>
        <v>3809723</v>
      </c>
      <c r="K2987">
        <f t="shared" si="186"/>
        <v>0.15</v>
      </c>
      <c r="L2987">
        <f t="shared" si="187"/>
        <v>571458.44999999995</v>
      </c>
    </row>
    <row r="2988" spans="1:12" x14ac:dyDescent="0.25">
      <c r="A2988">
        <v>3987</v>
      </c>
      <c r="B2988" t="s">
        <v>223</v>
      </c>
      <c r="C2988">
        <v>571945</v>
      </c>
      <c r="D2988">
        <v>6.94</v>
      </c>
      <c r="E2988" s="2">
        <v>44207.602916666663</v>
      </c>
      <c r="F2988" t="s">
        <v>12885</v>
      </c>
      <c r="G2988">
        <v>4079343</v>
      </c>
      <c r="H2988" s="6">
        <v>45015.665729108798</v>
      </c>
      <c r="I2988" t="str">
        <f t="shared" si="184"/>
        <v>Long Term</v>
      </c>
      <c r="J2988">
        <f t="shared" si="185"/>
        <v>3507398</v>
      </c>
      <c r="K2988">
        <f t="shared" si="186"/>
        <v>0.1</v>
      </c>
      <c r="L2988">
        <f t="shared" si="187"/>
        <v>350739.80000000005</v>
      </c>
    </row>
    <row r="2989" spans="1:12" x14ac:dyDescent="0.25">
      <c r="A2989">
        <v>3988</v>
      </c>
      <c r="B2989" t="s">
        <v>1111</v>
      </c>
      <c r="C2989">
        <v>934826</v>
      </c>
      <c r="D2989">
        <v>8</v>
      </c>
      <c r="E2989" s="2">
        <v>44221.518240740741</v>
      </c>
      <c r="F2989" t="s">
        <v>12884</v>
      </c>
      <c r="G2989">
        <v>6183833</v>
      </c>
      <c r="H2989" s="6">
        <v>45015.665729108798</v>
      </c>
      <c r="I2989" t="str">
        <f t="shared" si="184"/>
        <v>Long Term</v>
      </c>
      <c r="J2989">
        <f t="shared" si="185"/>
        <v>5249007</v>
      </c>
      <c r="K2989">
        <f t="shared" si="186"/>
        <v>0.1</v>
      </c>
      <c r="L2989">
        <f t="shared" si="187"/>
        <v>524900.70000000007</v>
      </c>
    </row>
    <row r="2990" spans="1:12" x14ac:dyDescent="0.25">
      <c r="A2990">
        <v>3989</v>
      </c>
      <c r="B2990" t="s">
        <v>600</v>
      </c>
      <c r="C2990">
        <v>986645</v>
      </c>
      <c r="D2990">
        <v>6.63</v>
      </c>
      <c r="E2990" s="2">
        <v>44363.233842592592</v>
      </c>
      <c r="F2990" t="s">
        <v>12887</v>
      </c>
      <c r="G2990">
        <v>4034973</v>
      </c>
      <c r="H2990" s="6">
        <v>45015.665729108798</v>
      </c>
      <c r="I2990" t="str">
        <f t="shared" si="184"/>
        <v>Long Term</v>
      </c>
      <c r="J2990">
        <f t="shared" si="185"/>
        <v>3048328</v>
      </c>
      <c r="K2990">
        <f t="shared" si="186"/>
        <v>0.1</v>
      </c>
      <c r="L2990">
        <f t="shared" si="187"/>
        <v>304832.8</v>
      </c>
    </row>
    <row r="2991" spans="1:12" x14ac:dyDescent="0.25">
      <c r="A2991">
        <v>3990</v>
      </c>
      <c r="B2991" t="s">
        <v>1040</v>
      </c>
      <c r="C2991">
        <v>41076</v>
      </c>
      <c r="D2991">
        <v>8.26</v>
      </c>
      <c r="E2991" s="2">
        <v>43426.004525462973</v>
      </c>
      <c r="F2991" t="s">
        <v>12886</v>
      </c>
      <c r="G2991">
        <v>1851158</v>
      </c>
      <c r="H2991" s="6">
        <v>45015.665729108798</v>
      </c>
      <c r="I2991" t="str">
        <f t="shared" si="184"/>
        <v>Long Term</v>
      </c>
      <c r="J2991">
        <f t="shared" si="185"/>
        <v>1810082</v>
      </c>
      <c r="K2991">
        <f t="shared" si="186"/>
        <v>0.1</v>
      </c>
      <c r="L2991">
        <f t="shared" si="187"/>
        <v>181008.2</v>
      </c>
    </row>
    <row r="2992" spans="1:12" x14ac:dyDescent="0.25">
      <c r="A2992">
        <v>3991</v>
      </c>
      <c r="B2992" t="s">
        <v>936</v>
      </c>
      <c r="C2992">
        <v>440206</v>
      </c>
      <c r="D2992">
        <v>8.93</v>
      </c>
      <c r="E2992" s="2">
        <v>44900.882233796299</v>
      </c>
      <c r="F2992" t="s">
        <v>12886</v>
      </c>
      <c r="G2992">
        <v>7720005</v>
      </c>
      <c r="H2992" s="6">
        <v>45015.665729108798</v>
      </c>
      <c r="I2992" t="str">
        <f t="shared" si="184"/>
        <v>Short Term</v>
      </c>
      <c r="J2992">
        <f t="shared" si="185"/>
        <v>7279799</v>
      </c>
      <c r="K2992">
        <f t="shared" si="186"/>
        <v>0.15</v>
      </c>
      <c r="L2992">
        <f t="shared" si="187"/>
        <v>1091969.8499999999</v>
      </c>
    </row>
    <row r="2993" spans="1:12" x14ac:dyDescent="0.25">
      <c r="A2993">
        <v>3992</v>
      </c>
      <c r="B2993" t="s">
        <v>57</v>
      </c>
      <c r="C2993">
        <v>21275</v>
      </c>
      <c r="D2993">
        <v>7.4</v>
      </c>
      <c r="E2993" s="2">
        <v>43748.459386574083</v>
      </c>
      <c r="F2993" t="s">
        <v>12888</v>
      </c>
      <c r="G2993">
        <v>796574</v>
      </c>
      <c r="H2993" s="6">
        <v>45015.665729108798</v>
      </c>
      <c r="I2993" t="str">
        <f t="shared" si="184"/>
        <v>Long Term</v>
      </c>
      <c r="J2993">
        <f t="shared" si="185"/>
        <v>775299</v>
      </c>
      <c r="K2993">
        <f t="shared" si="186"/>
        <v>0.1</v>
      </c>
      <c r="L2993">
        <f t="shared" si="187"/>
        <v>77529.900000000009</v>
      </c>
    </row>
    <row r="2994" spans="1:12" x14ac:dyDescent="0.25">
      <c r="A2994">
        <v>3993</v>
      </c>
      <c r="B2994" t="s">
        <v>195</v>
      </c>
      <c r="C2994">
        <v>299313</v>
      </c>
      <c r="D2994">
        <v>7.92</v>
      </c>
      <c r="E2994" s="2">
        <v>43965.12395833333</v>
      </c>
      <c r="F2994" t="s">
        <v>12885</v>
      </c>
      <c r="G2994">
        <v>5316416</v>
      </c>
      <c r="H2994" s="6">
        <v>45015.665729108798</v>
      </c>
      <c r="I2994" t="str">
        <f t="shared" si="184"/>
        <v>Long Term</v>
      </c>
      <c r="J2994">
        <f t="shared" si="185"/>
        <v>5017103</v>
      </c>
      <c r="K2994">
        <f t="shared" si="186"/>
        <v>0.1</v>
      </c>
      <c r="L2994">
        <f t="shared" si="187"/>
        <v>501710.30000000005</v>
      </c>
    </row>
    <row r="2995" spans="1:12" x14ac:dyDescent="0.25">
      <c r="A2995">
        <v>3994</v>
      </c>
      <c r="B2995" t="s">
        <v>941</v>
      </c>
      <c r="C2995">
        <v>251637</v>
      </c>
      <c r="D2995">
        <v>7</v>
      </c>
      <c r="E2995" s="2">
        <v>44976.673819444448</v>
      </c>
      <c r="F2995" t="s">
        <v>12884</v>
      </c>
      <c r="G2995">
        <v>2918169</v>
      </c>
      <c r="H2995" s="6">
        <v>45015.665729108798</v>
      </c>
      <c r="I2995" t="str">
        <f t="shared" si="184"/>
        <v>Short Term</v>
      </c>
      <c r="J2995">
        <f t="shared" si="185"/>
        <v>2666532</v>
      </c>
      <c r="K2995">
        <f t="shared" si="186"/>
        <v>0.15</v>
      </c>
      <c r="L2995">
        <f t="shared" si="187"/>
        <v>399979.8</v>
      </c>
    </row>
    <row r="2996" spans="1:12" x14ac:dyDescent="0.25">
      <c r="A2996">
        <v>3995</v>
      </c>
      <c r="B2996" t="s">
        <v>2640</v>
      </c>
      <c r="C2996">
        <v>626573</v>
      </c>
      <c r="D2996">
        <v>8.4</v>
      </c>
      <c r="E2996" s="2">
        <v>43806.652384259258</v>
      </c>
      <c r="F2996" t="s">
        <v>12885</v>
      </c>
      <c r="G2996">
        <v>3092602</v>
      </c>
      <c r="H2996" s="6">
        <v>45015.665729108798</v>
      </c>
      <c r="I2996" t="str">
        <f t="shared" si="184"/>
        <v>Long Term</v>
      </c>
      <c r="J2996">
        <f t="shared" si="185"/>
        <v>2466029</v>
      </c>
      <c r="K2996">
        <f t="shared" si="186"/>
        <v>0.1</v>
      </c>
      <c r="L2996">
        <f t="shared" si="187"/>
        <v>246602.90000000002</v>
      </c>
    </row>
    <row r="2997" spans="1:12" x14ac:dyDescent="0.25">
      <c r="A2997">
        <v>3996</v>
      </c>
      <c r="B2997" t="s">
        <v>698</v>
      </c>
      <c r="C2997">
        <v>782655</v>
      </c>
      <c r="D2997">
        <v>6.11</v>
      </c>
      <c r="E2997" s="2">
        <v>43919.947569444441</v>
      </c>
      <c r="F2997" t="s">
        <v>12885</v>
      </c>
      <c r="G2997">
        <v>3134246</v>
      </c>
      <c r="H2997" s="6">
        <v>45015.665729108798</v>
      </c>
      <c r="I2997" t="str">
        <f t="shared" si="184"/>
        <v>Long Term</v>
      </c>
      <c r="J2997">
        <f t="shared" si="185"/>
        <v>2351591</v>
      </c>
      <c r="K2997">
        <f t="shared" si="186"/>
        <v>0.1</v>
      </c>
      <c r="L2997">
        <f t="shared" si="187"/>
        <v>235159.1</v>
      </c>
    </row>
    <row r="2998" spans="1:12" x14ac:dyDescent="0.25">
      <c r="A2998">
        <v>3997</v>
      </c>
      <c r="B2998" t="s">
        <v>1260</v>
      </c>
      <c r="C2998">
        <v>391365</v>
      </c>
      <c r="D2998">
        <v>5.9</v>
      </c>
      <c r="E2998" s="2">
        <v>44233.58452546296</v>
      </c>
      <c r="F2998" t="s">
        <v>12884</v>
      </c>
      <c r="G2998">
        <v>3591339</v>
      </c>
      <c r="H2998" s="6">
        <v>45015.665729108798</v>
      </c>
      <c r="I2998" t="str">
        <f t="shared" si="184"/>
        <v>Long Term</v>
      </c>
      <c r="J2998">
        <f t="shared" si="185"/>
        <v>3199974</v>
      </c>
      <c r="K2998">
        <f t="shared" si="186"/>
        <v>0.1</v>
      </c>
      <c r="L2998">
        <f t="shared" si="187"/>
        <v>319997.40000000002</v>
      </c>
    </row>
    <row r="2999" spans="1:12" x14ac:dyDescent="0.25">
      <c r="A2999">
        <v>3998</v>
      </c>
      <c r="B2999" t="s">
        <v>914</v>
      </c>
      <c r="C2999">
        <v>951230</v>
      </c>
      <c r="D2999">
        <v>6.39</v>
      </c>
      <c r="E2999" s="2">
        <v>44712.218252314808</v>
      </c>
      <c r="F2999" t="s">
        <v>12883</v>
      </c>
      <c r="G2999">
        <v>6207556</v>
      </c>
      <c r="H2999" s="6">
        <v>45015.665729108798</v>
      </c>
      <c r="I2999" t="str">
        <f t="shared" si="184"/>
        <v>Short Term</v>
      </c>
      <c r="J2999">
        <f t="shared" si="185"/>
        <v>5256326</v>
      </c>
      <c r="K2999">
        <f t="shared" si="186"/>
        <v>0.15</v>
      </c>
      <c r="L2999">
        <f t="shared" si="187"/>
        <v>788448.9</v>
      </c>
    </row>
    <row r="3000" spans="1:12" x14ac:dyDescent="0.25">
      <c r="A3000">
        <v>3999</v>
      </c>
      <c r="B3000" t="s">
        <v>984</v>
      </c>
      <c r="C3000">
        <v>477992</v>
      </c>
      <c r="D3000">
        <v>5.16</v>
      </c>
      <c r="E3000" s="2">
        <v>44971.66951388889</v>
      </c>
      <c r="F3000" t="s">
        <v>12888</v>
      </c>
      <c r="G3000">
        <v>4418058</v>
      </c>
      <c r="H3000" s="6">
        <v>45015.665729108798</v>
      </c>
      <c r="I3000" t="str">
        <f t="shared" si="184"/>
        <v>Short Term</v>
      </c>
      <c r="J3000">
        <f t="shared" si="185"/>
        <v>3940066</v>
      </c>
      <c r="K3000">
        <f t="shared" si="186"/>
        <v>0.15</v>
      </c>
      <c r="L3000">
        <f t="shared" si="187"/>
        <v>591009.9</v>
      </c>
    </row>
    <row r="3001" spans="1:12" x14ac:dyDescent="0.25">
      <c r="A3001">
        <v>4000</v>
      </c>
      <c r="B3001" t="s">
        <v>607</v>
      </c>
      <c r="C3001">
        <v>313274</v>
      </c>
      <c r="D3001">
        <v>5.89</v>
      </c>
      <c r="E3001" s="2">
        <v>43426.415833333333</v>
      </c>
      <c r="F3001" t="s">
        <v>12885</v>
      </c>
      <c r="G3001">
        <v>9500193</v>
      </c>
      <c r="H3001" s="6">
        <v>45015.665729108798</v>
      </c>
      <c r="I3001" t="str">
        <f t="shared" si="184"/>
        <v>Long Term</v>
      </c>
      <c r="J3001">
        <f t="shared" si="185"/>
        <v>9186919</v>
      </c>
      <c r="K3001">
        <f t="shared" si="186"/>
        <v>0.1</v>
      </c>
      <c r="L3001">
        <f t="shared" si="187"/>
        <v>918691.9</v>
      </c>
    </row>
  </sheetData>
  <autoFilter ref="A1:H3001" xr:uid="{91C585BA-F754-45AA-9454-EF46A6BA2B0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646D0-3B24-40AB-A0D3-DDE0B93989C8}">
  <dimension ref="A1:J2001"/>
  <sheetViews>
    <sheetView workbookViewId="0">
      <selection activeCell="M6" sqref="M6"/>
    </sheetView>
  </sheetViews>
  <sheetFormatPr defaultRowHeight="15" x14ac:dyDescent="0.25"/>
  <cols>
    <col min="1" max="1" width="21.85546875" bestFit="1" customWidth="1"/>
    <col min="2" max="2" width="12.85546875" bestFit="1" customWidth="1"/>
    <col min="3" max="3" width="15.5703125" bestFit="1" customWidth="1"/>
    <col min="4" max="4" width="14.5703125" bestFit="1" customWidth="1"/>
    <col min="5" max="5" width="13.7109375" bestFit="1" customWidth="1"/>
    <col min="6" max="6" width="12.7109375" bestFit="1" customWidth="1"/>
    <col min="7" max="7" width="6" bestFit="1" customWidth="1"/>
    <col min="8" max="8" width="11" bestFit="1" customWidth="1"/>
    <col min="9" max="9" width="19.7109375" bestFit="1" customWidth="1"/>
    <col min="10" max="10" width="21.42578125" bestFit="1" customWidth="1"/>
  </cols>
  <sheetData>
    <row r="1" spans="1:10" x14ac:dyDescent="0.25">
      <c r="A1" s="1" t="s">
        <v>12889</v>
      </c>
      <c r="B1" s="1" t="s">
        <v>1366</v>
      </c>
      <c r="C1" s="1" t="s">
        <v>12890</v>
      </c>
      <c r="D1" s="1" t="s">
        <v>12891</v>
      </c>
      <c r="E1" s="1" t="s">
        <v>3064</v>
      </c>
      <c r="F1" s="1" t="s">
        <v>12892</v>
      </c>
      <c r="G1" s="1" t="s">
        <v>12893</v>
      </c>
      <c r="H1" s="1" t="s">
        <v>12894</v>
      </c>
      <c r="I1" s="1" t="s">
        <v>12895</v>
      </c>
      <c r="J1" s="1" t="s">
        <v>12896</v>
      </c>
    </row>
    <row r="2" spans="1:10" x14ac:dyDescent="0.25">
      <c r="A2" t="s">
        <v>12897</v>
      </c>
      <c r="B2">
        <v>1548</v>
      </c>
      <c r="C2" t="s">
        <v>12898</v>
      </c>
      <c r="D2">
        <v>38389696</v>
      </c>
      <c r="E2">
        <v>10.89</v>
      </c>
      <c r="F2" t="s">
        <v>12899</v>
      </c>
      <c r="G2">
        <v>27998</v>
      </c>
      <c r="H2">
        <v>8</v>
      </c>
      <c r="I2" s="2">
        <v>43798.550949074073</v>
      </c>
      <c r="J2" t="s">
        <v>12900</v>
      </c>
    </row>
    <row r="3" spans="1:10" x14ac:dyDescent="0.25">
      <c r="A3" t="s">
        <v>12901</v>
      </c>
      <c r="B3">
        <v>1317</v>
      </c>
      <c r="C3" t="s">
        <v>12902</v>
      </c>
      <c r="D3">
        <v>42455636</v>
      </c>
      <c r="E3">
        <v>12.26</v>
      </c>
      <c r="F3" t="s">
        <v>12899</v>
      </c>
      <c r="G3">
        <v>22353</v>
      </c>
      <c r="H3">
        <v>8</v>
      </c>
      <c r="I3" s="2">
        <v>43575.800092592603</v>
      </c>
      <c r="J3" t="s">
        <v>12903</v>
      </c>
    </row>
    <row r="4" spans="1:10" x14ac:dyDescent="0.25">
      <c r="A4" t="s">
        <v>12904</v>
      </c>
      <c r="B4">
        <v>2331</v>
      </c>
      <c r="C4" t="s">
        <v>12898</v>
      </c>
      <c r="D4">
        <v>68264163</v>
      </c>
      <c r="E4">
        <v>7.79</v>
      </c>
      <c r="F4" t="s">
        <v>12905</v>
      </c>
      <c r="G4">
        <v>28322</v>
      </c>
      <c r="H4">
        <v>9</v>
      </c>
      <c r="I4" s="2">
        <v>44688.00744212963</v>
      </c>
      <c r="J4" t="s">
        <v>12903</v>
      </c>
    </row>
    <row r="5" spans="1:10" x14ac:dyDescent="0.25">
      <c r="A5" t="s">
        <v>12906</v>
      </c>
      <c r="B5">
        <v>1248</v>
      </c>
      <c r="C5" t="s">
        <v>12907</v>
      </c>
      <c r="D5">
        <v>56127432</v>
      </c>
      <c r="E5">
        <v>11.6</v>
      </c>
      <c r="F5" t="s">
        <v>12908</v>
      </c>
      <c r="G5">
        <v>30382</v>
      </c>
      <c r="H5">
        <v>21</v>
      </c>
      <c r="I5" s="2">
        <v>44127.249085648153</v>
      </c>
      <c r="J5" t="s">
        <v>12900</v>
      </c>
    </row>
    <row r="6" spans="1:10" x14ac:dyDescent="0.25">
      <c r="A6" t="s">
        <v>12909</v>
      </c>
      <c r="B6">
        <v>2336</v>
      </c>
      <c r="C6" t="s">
        <v>12907</v>
      </c>
      <c r="D6">
        <v>78859190</v>
      </c>
      <c r="E6">
        <v>10.4</v>
      </c>
      <c r="F6" t="s">
        <v>12908</v>
      </c>
      <c r="G6">
        <v>30535</v>
      </c>
      <c r="H6">
        <v>7</v>
      </c>
      <c r="I6" s="2">
        <v>43164.399398148147</v>
      </c>
      <c r="J6" t="s">
        <v>12910</v>
      </c>
    </row>
    <row r="7" spans="1:10" x14ac:dyDescent="0.25">
      <c r="A7" t="s">
        <v>12911</v>
      </c>
      <c r="B7">
        <v>2454</v>
      </c>
      <c r="C7" t="s">
        <v>12902</v>
      </c>
      <c r="D7">
        <v>56202816</v>
      </c>
      <c r="E7">
        <v>7.71</v>
      </c>
      <c r="F7" t="s">
        <v>12899</v>
      </c>
      <c r="G7">
        <v>15973</v>
      </c>
      <c r="H7">
        <v>8</v>
      </c>
      <c r="I7" s="2">
        <v>42636.761932870373</v>
      </c>
      <c r="J7" t="s">
        <v>12912</v>
      </c>
    </row>
    <row r="8" spans="1:10" x14ac:dyDescent="0.25">
      <c r="A8" t="s">
        <v>12913</v>
      </c>
      <c r="B8">
        <v>1546</v>
      </c>
      <c r="C8" t="s">
        <v>12907</v>
      </c>
      <c r="D8">
        <v>98244753</v>
      </c>
      <c r="E8">
        <v>7.4</v>
      </c>
      <c r="F8" t="s">
        <v>12899</v>
      </c>
      <c r="G8">
        <v>15007</v>
      </c>
      <c r="H8">
        <v>19</v>
      </c>
      <c r="I8" s="2">
        <v>42528.528460648151</v>
      </c>
      <c r="J8" t="s">
        <v>12903</v>
      </c>
    </row>
    <row r="9" spans="1:10" x14ac:dyDescent="0.25">
      <c r="A9" t="s">
        <v>12914</v>
      </c>
      <c r="B9">
        <v>1083</v>
      </c>
      <c r="C9" t="s">
        <v>12898</v>
      </c>
      <c r="D9">
        <v>44448949</v>
      </c>
      <c r="E9">
        <v>12.21</v>
      </c>
      <c r="F9" t="s">
        <v>12899</v>
      </c>
      <c r="G9">
        <v>13929</v>
      </c>
      <c r="H9">
        <v>28</v>
      </c>
      <c r="I9" s="2">
        <v>44655.756608796299</v>
      </c>
      <c r="J9" t="s">
        <v>12912</v>
      </c>
    </row>
    <row r="10" spans="1:10" x14ac:dyDescent="0.25">
      <c r="A10" t="s">
        <v>12915</v>
      </c>
      <c r="B10">
        <v>2197</v>
      </c>
      <c r="C10" t="s">
        <v>12916</v>
      </c>
      <c r="D10">
        <v>14436404</v>
      </c>
      <c r="E10">
        <v>12.59</v>
      </c>
      <c r="F10" t="s">
        <v>12908</v>
      </c>
      <c r="G10">
        <v>37780</v>
      </c>
      <c r="H10">
        <v>21</v>
      </c>
      <c r="I10" s="2">
        <v>42755.901412037027</v>
      </c>
      <c r="J10" t="s">
        <v>12910</v>
      </c>
    </row>
    <row r="11" spans="1:10" x14ac:dyDescent="0.25">
      <c r="A11" t="s">
        <v>12917</v>
      </c>
      <c r="B11">
        <v>1983</v>
      </c>
      <c r="C11" t="s">
        <v>12898</v>
      </c>
      <c r="D11">
        <v>61275945</v>
      </c>
      <c r="E11">
        <v>12.48</v>
      </c>
      <c r="F11" t="s">
        <v>12899</v>
      </c>
      <c r="G11">
        <v>11636</v>
      </c>
      <c r="H11">
        <v>17</v>
      </c>
      <c r="I11" s="2">
        <v>41982.376863425918</v>
      </c>
      <c r="J11" t="s">
        <v>12918</v>
      </c>
    </row>
    <row r="12" spans="1:10" x14ac:dyDescent="0.25">
      <c r="A12" t="s">
        <v>12919</v>
      </c>
      <c r="B12">
        <v>2038</v>
      </c>
      <c r="C12" t="s">
        <v>12916</v>
      </c>
      <c r="D12">
        <v>51731659</v>
      </c>
      <c r="E12">
        <v>9.77</v>
      </c>
      <c r="F12" t="s">
        <v>12905</v>
      </c>
      <c r="G12">
        <v>28913</v>
      </c>
      <c r="H12">
        <v>25</v>
      </c>
      <c r="I12" s="2">
        <v>42805.180462962962</v>
      </c>
      <c r="J12" t="s">
        <v>12920</v>
      </c>
    </row>
    <row r="13" spans="1:10" x14ac:dyDescent="0.25">
      <c r="A13" t="s">
        <v>12921</v>
      </c>
      <c r="B13">
        <v>1162</v>
      </c>
      <c r="C13" t="s">
        <v>12907</v>
      </c>
      <c r="D13">
        <v>3887740</v>
      </c>
      <c r="E13">
        <v>10.81</v>
      </c>
      <c r="F13" t="s">
        <v>12899</v>
      </c>
      <c r="G13">
        <v>11236</v>
      </c>
      <c r="H13">
        <v>13</v>
      </c>
      <c r="I13" s="2">
        <v>41856.499155092592</v>
      </c>
      <c r="J13" t="s">
        <v>12920</v>
      </c>
    </row>
    <row r="14" spans="1:10" x14ac:dyDescent="0.25">
      <c r="A14" t="s">
        <v>12922</v>
      </c>
      <c r="B14">
        <v>2006</v>
      </c>
      <c r="C14" t="s">
        <v>12907</v>
      </c>
      <c r="D14">
        <v>78203466</v>
      </c>
      <c r="E14">
        <v>11.48</v>
      </c>
      <c r="F14" t="s">
        <v>12899</v>
      </c>
      <c r="G14">
        <v>44801</v>
      </c>
      <c r="H14">
        <v>21</v>
      </c>
      <c r="I14" s="2">
        <v>44254.726458333331</v>
      </c>
      <c r="J14" t="s">
        <v>12912</v>
      </c>
    </row>
    <row r="15" spans="1:10" x14ac:dyDescent="0.25">
      <c r="A15" t="s">
        <v>12923</v>
      </c>
      <c r="B15">
        <v>2287</v>
      </c>
      <c r="C15" t="s">
        <v>12924</v>
      </c>
      <c r="D15">
        <v>80106094</v>
      </c>
      <c r="E15">
        <v>13.84</v>
      </c>
      <c r="F15" t="s">
        <v>12899</v>
      </c>
      <c r="G15">
        <v>47830</v>
      </c>
      <c r="H15">
        <v>12</v>
      </c>
      <c r="I15" s="2">
        <v>43427.311168981483</v>
      </c>
      <c r="J15" t="s">
        <v>12925</v>
      </c>
    </row>
    <row r="16" spans="1:10" x14ac:dyDescent="0.25">
      <c r="A16" t="s">
        <v>12926</v>
      </c>
      <c r="B16">
        <v>2139</v>
      </c>
      <c r="C16" t="s">
        <v>12924</v>
      </c>
      <c r="D16">
        <v>82052571</v>
      </c>
      <c r="E16">
        <v>7.76</v>
      </c>
      <c r="F16" t="s">
        <v>12899</v>
      </c>
      <c r="G16">
        <v>14915</v>
      </c>
      <c r="H16">
        <v>18</v>
      </c>
      <c r="I16" s="2">
        <v>44631.204108796293</v>
      </c>
      <c r="J16" t="s">
        <v>12903</v>
      </c>
    </row>
    <row r="17" spans="1:10" x14ac:dyDescent="0.25">
      <c r="A17" t="s">
        <v>12927</v>
      </c>
      <c r="B17">
        <v>1465</v>
      </c>
      <c r="C17" t="s">
        <v>12924</v>
      </c>
      <c r="D17">
        <v>59517420</v>
      </c>
      <c r="E17">
        <v>7.43</v>
      </c>
      <c r="F17" t="s">
        <v>12905</v>
      </c>
      <c r="G17">
        <v>48375</v>
      </c>
      <c r="H17">
        <v>23</v>
      </c>
      <c r="I17" s="2">
        <v>41867.408194444448</v>
      </c>
      <c r="J17" t="s">
        <v>12910</v>
      </c>
    </row>
    <row r="18" spans="1:10" x14ac:dyDescent="0.25">
      <c r="A18" t="s">
        <v>12928</v>
      </c>
      <c r="B18">
        <v>1505</v>
      </c>
      <c r="C18" t="s">
        <v>12916</v>
      </c>
      <c r="D18">
        <v>4119416</v>
      </c>
      <c r="E18">
        <v>7.27</v>
      </c>
      <c r="F18" t="s">
        <v>12899</v>
      </c>
      <c r="G18">
        <v>26786</v>
      </c>
      <c r="H18">
        <v>14</v>
      </c>
      <c r="I18" s="2">
        <v>42444.134247685193</v>
      </c>
      <c r="J18" t="s">
        <v>12918</v>
      </c>
    </row>
    <row r="19" spans="1:10" x14ac:dyDescent="0.25">
      <c r="A19" t="s">
        <v>12929</v>
      </c>
      <c r="B19">
        <v>1113</v>
      </c>
      <c r="C19" t="s">
        <v>12907</v>
      </c>
      <c r="D19">
        <v>15329688</v>
      </c>
      <c r="E19">
        <v>10.96</v>
      </c>
      <c r="F19" t="s">
        <v>12899</v>
      </c>
      <c r="G19">
        <v>37238</v>
      </c>
      <c r="H19">
        <v>21</v>
      </c>
      <c r="I19" s="2">
        <v>44945.045682870368</v>
      </c>
      <c r="J19" t="s">
        <v>12925</v>
      </c>
    </row>
    <row r="20" spans="1:10" x14ac:dyDescent="0.25">
      <c r="A20" t="s">
        <v>12930</v>
      </c>
      <c r="B20">
        <v>2265</v>
      </c>
      <c r="C20" t="s">
        <v>12907</v>
      </c>
      <c r="D20">
        <v>93762992</v>
      </c>
      <c r="E20">
        <v>8.2899999999999991</v>
      </c>
      <c r="F20" t="s">
        <v>12899</v>
      </c>
      <c r="G20">
        <v>27447</v>
      </c>
      <c r="H20">
        <v>30</v>
      </c>
      <c r="I20" s="2">
        <v>44932.107789351852</v>
      </c>
      <c r="J20" t="s">
        <v>12910</v>
      </c>
    </row>
    <row r="21" spans="1:10" x14ac:dyDescent="0.25">
      <c r="A21" t="s">
        <v>12931</v>
      </c>
      <c r="B21">
        <v>2056</v>
      </c>
      <c r="C21" t="s">
        <v>12932</v>
      </c>
      <c r="D21">
        <v>4098615</v>
      </c>
      <c r="E21">
        <v>11.76</v>
      </c>
      <c r="F21" t="s">
        <v>12905</v>
      </c>
      <c r="G21">
        <v>28145</v>
      </c>
      <c r="H21">
        <v>24</v>
      </c>
      <c r="I21" s="2">
        <v>42738.014722222222</v>
      </c>
      <c r="J21" t="s">
        <v>12918</v>
      </c>
    </row>
    <row r="22" spans="1:10" x14ac:dyDescent="0.25">
      <c r="A22" t="s">
        <v>12933</v>
      </c>
      <c r="B22">
        <v>2167</v>
      </c>
      <c r="C22" t="s">
        <v>12924</v>
      </c>
      <c r="D22">
        <v>94241469</v>
      </c>
      <c r="E22">
        <v>12.14</v>
      </c>
      <c r="F22" t="s">
        <v>12905</v>
      </c>
      <c r="G22">
        <v>16565</v>
      </c>
      <c r="H22">
        <v>26</v>
      </c>
      <c r="I22" s="2">
        <v>41757.686018518521</v>
      </c>
      <c r="J22" t="s">
        <v>12912</v>
      </c>
    </row>
    <row r="23" spans="1:10" x14ac:dyDescent="0.25">
      <c r="A23" t="s">
        <v>12934</v>
      </c>
      <c r="B23">
        <v>2338</v>
      </c>
      <c r="C23" t="s">
        <v>12902</v>
      </c>
      <c r="D23">
        <v>33219006</v>
      </c>
      <c r="E23">
        <v>8.6199999999999992</v>
      </c>
      <c r="F23" t="s">
        <v>12905</v>
      </c>
      <c r="G23">
        <v>30393</v>
      </c>
      <c r="H23">
        <v>24</v>
      </c>
      <c r="I23" s="2">
        <v>42625.381145833337</v>
      </c>
      <c r="J23" t="s">
        <v>12912</v>
      </c>
    </row>
    <row r="24" spans="1:10" x14ac:dyDescent="0.25">
      <c r="A24" t="s">
        <v>12935</v>
      </c>
      <c r="B24">
        <v>1804</v>
      </c>
      <c r="C24" t="s">
        <v>12916</v>
      </c>
      <c r="D24">
        <v>4963756</v>
      </c>
      <c r="E24">
        <v>13.31</v>
      </c>
      <c r="F24" t="s">
        <v>12899</v>
      </c>
      <c r="G24">
        <v>25927</v>
      </c>
      <c r="H24">
        <v>19</v>
      </c>
      <c r="I24" s="2">
        <v>43996.505104166667</v>
      </c>
      <c r="J24" t="s">
        <v>12900</v>
      </c>
    </row>
    <row r="25" spans="1:10" x14ac:dyDescent="0.25">
      <c r="A25" t="s">
        <v>12936</v>
      </c>
      <c r="B25">
        <v>1251</v>
      </c>
      <c r="C25" t="s">
        <v>12898</v>
      </c>
      <c r="D25">
        <v>59697416</v>
      </c>
      <c r="E25">
        <v>8.74</v>
      </c>
      <c r="F25" t="s">
        <v>12908</v>
      </c>
      <c r="G25">
        <v>32757</v>
      </c>
      <c r="H25">
        <v>3</v>
      </c>
      <c r="I25" s="2">
        <v>44215.895821759259</v>
      </c>
      <c r="J25" t="s">
        <v>12912</v>
      </c>
    </row>
    <row r="26" spans="1:10" x14ac:dyDescent="0.25">
      <c r="A26" t="s">
        <v>12937</v>
      </c>
      <c r="B26">
        <v>1662</v>
      </c>
      <c r="C26" t="s">
        <v>12907</v>
      </c>
      <c r="D26">
        <v>73712294</v>
      </c>
      <c r="E26">
        <v>13.7</v>
      </c>
      <c r="F26" t="s">
        <v>12905</v>
      </c>
      <c r="G26">
        <v>43747</v>
      </c>
      <c r="H26">
        <v>5</v>
      </c>
      <c r="I26" s="2">
        <v>42075.886631944442</v>
      </c>
      <c r="J26" t="s">
        <v>12900</v>
      </c>
    </row>
    <row r="27" spans="1:10" x14ac:dyDescent="0.25">
      <c r="A27" t="s">
        <v>12938</v>
      </c>
      <c r="B27">
        <v>1722</v>
      </c>
      <c r="C27" t="s">
        <v>12907</v>
      </c>
      <c r="D27">
        <v>85946811</v>
      </c>
      <c r="E27">
        <v>8.4</v>
      </c>
      <c r="F27" t="s">
        <v>12905</v>
      </c>
      <c r="G27">
        <v>19338</v>
      </c>
      <c r="H27">
        <v>1</v>
      </c>
      <c r="I27" s="2">
        <v>42903.236608796287</v>
      </c>
      <c r="J27" t="s">
        <v>12903</v>
      </c>
    </row>
    <row r="28" spans="1:10" x14ac:dyDescent="0.25">
      <c r="A28" t="s">
        <v>12939</v>
      </c>
      <c r="B28">
        <v>1710</v>
      </c>
      <c r="C28" t="s">
        <v>12932</v>
      </c>
      <c r="D28">
        <v>65447333</v>
      </c>
      <c r="E28">
        <v>8.61</v>
      </c>
      <c r="F28" t="s">
        <v>12908</v>
      </c>
      <c r="G28">
        <v>29269</v>
      </c>
      <c r="H28">
        <v>28</v>
      </c>
      <c r="I28" s="2">
        <v>43713.693877314807</v>
      </c>
      <c r="J28" t="s">
        <v>12903</v>
      </c>
    </row>
    <row r="29" spans="1:10" x14ac:dyDescent="0.25">
      <c r="A29" t="s">
        <v>12940</v>
      </c>
      <c r="B29">
        <v>2397</v>
      </c>
      <c r="C29" t="s">
        <v>12902</v>
      </c>
      <c r="D29">
        <v>62488848</v>
      </c>
      <c r="E29">
        <v>8.14</v>
      </c>
      <c r="F29" t="s">
        <v>12899</v>
      </c>
      <c r="G29">
        <v>16904</v>
      </c>
      <c r="H29">
        <v>1</v>
      </c>
      <c r="I29" s="2">
        <v>44845.469826388893</v>
      </c>
      <c r="J29" t="s">
        <v>12920</v>
      </c>
    </row>
    <row r="30" spans="1:10" x14ac:dyDescent="0.25">
      <c r="A30" t="s">
        <v>12941</v>
      </c>
      <c r="B30">
        <v>1981</v>
      </c>
      <c r="C30" t="s">
        <v>12932</v>
      </c>
      <c r="D30">
        <v>58102328</v>
      </c>
      <c r="E30">
        <v>7.59</v>
      </c>
      <c r="F30" t="s">
        <v>12905</v>
      </c>
      <c r="G30">
        <v>48567</v>
      </c>
      <c r="H30">
        <v>13</v>
      </c>
      <c r="I30" s="2">
        <v>41560.078032407408</v>
      </c>
      <c r="J30" t="s">
        <v>12912</v>
      </c>
    </row>
    <row r="31" spans="1:10" x14ac:dyDescent="0.25">
      <c r="A31" t="s">
        <v>12942</v>
      </c>
      <c r="B31">
        <v>1788</v>
      </c>
      <c r="C31" t="s">
        <v>12932</v>
      </c>
      <c r="D31">
        <v>90912929</v>
      </c>
      <c r="E31">
        <v>14.28</v>
      </c>
      <c r="F31" t="s">
        <v>12899</v>
      </c>
      <c r="G31">
        <v>20314</v>
      </c>
      <c r="H31">
        <v>16</v>
      </c>
      <c r="I31" s="2">
        <v>44661.590601851851</v>
      </c>
      <c r="J31" t="s">
        <v>12910</v>
      </c>
    </row>
    <row r="32" spans="1:10" x14ac:dyDescent="0.25">
      <c r="A32" t="s">
        <v>12943</v>
      </c>
      <c r="B32">
        <v>1518</v>
      </c>
      <c r="C32" t="s">
        <v>12916</v>
      </c>
      <c r="D32">
        <v>54447392</v>
      </c>
      <c r="E32">
        <v>11.3</v>
      </c>
      <c r="F32" t="s">
        <v>12905</v>
      </c>
      <c r="G32">
        <v>23384</v>
      </c>
      <c r="H32">
        <v>4</v>
      </c>
      <c r="I32" s="2">
        <v>43728.001759259263</v>
      </c>
      <c r="J32" t="s">
        <v>12918</v>
      </c>
    </row>
    <row r="33" spans="1:10" x14ac:dyDescent="0.25">
      <c r="A33" t="s">
        <v>12944</v>
      </c>
      <c r="B33">
        <v>1569</v>
      </c>
      <c r="C33" t="s">
        <v>12924</v>
      </c>
      <c r="D33">
        <v>28014042</v>
      </c>
      <c r="E33">
        <v>8.94</v>
      </c>
      <c r="F33" t="s">
        <v>12899</v>
      </c>
      <c r="G33">
        <v>31389</v>
      </c>
      <c r="H33">
        <v>21</v>
      </c>
      <c r="I33" s="2">
        <v>44856.249097222222</v>
      </c>
      <c r="J33" t="s">
        <v>12912</v>
      </c>
    </row>
    <row r="34" spans="1:10" x14ac:dyDescent="0.25">
      <c r="A34" t="s">
        <v>12945</v>
      </c>
      <c r="B34">
        <v>1953</v>
      </c>
      <c r="C34" t="s">
        <v>12902</v>
      </c>
      <c r="D34">
        <v>11011115</v>
      </c>
      <c r="E34">
        <v>9.49</v>
      </c>
      <c r="F34" t="s">
        <v>12899</v>
      </c>
      <c r="G34">
        <v>30718</v>
      </c>
      <c r="H34">
        <v>6</v>
      </c>
      <c r="I34" s="2">
        <v>43990.50099537037</v>
      </c>
      <c r="J34" t="s">
        <v>12903</v>
      </c>
    </row>
    <row r="35" spans="1:10" x14ac:dyDescent="0.25">
      <c r="A35" t="s">
        <v>12946</v>
      </c>
      <c r="B35">
        <v>1742</v>
      </c>
      <c r="C35" t="s">
        <v>12932</v>
      </c>
      <c r="D35">
        <v>57176890</v>
      </c>
      <c r="E35">
        <v>13.5</v>
      </c>
      <c r="F35" t="s">
        <v>12908</v>
      </c>
      <c r="G35">
        <v>35059</v>
      </c>
      <c r="H35">
        <v>18</v>
      </c>
      <c r="I35" s="2">
        <v>43996.945937500001</v>
      </c>
      <c r="J35" t="s">
        <v>12912</v>
      </c>
    </row>
    <row r="36" spans="1:10" x14ac:dyDescent="0.25">
      <c r="A36" t="s">
        <v>12947</v>
      </c>
      <c r="B36">
        <v>1788</v>
      </c>
      <c r="C36" t="s">
        <v>12916</v>
      </c>
      <c r="D36">
        <v>51216216</v>
      </c>
      <c r="E36">
        <v>11.7</v>
      </c>
      <c r="F36" t="s">
        <v>12905</v>
      </c>
      <c r="G36">
        <v>10253</v>
      </c>
      <c r="H36">
        <v>30</v>
      </c>
      <c r="I36" s="2">
        <v>42217.016793981478</v>
      </c>
      <c r="J36" t="s">
        <v>12912</v>
      </c>
    </row>
    <row r="37" spans="1:10" x14ac:dyDescent="0.25">
      <c r="A37" t="s">
        <v>12948</v>
      </c>
      <c r="B37">
        <v>2167</v>
      </c>
      <c r="C37" t="s">
        <v>12898</v>
      </c>
      <c r="D37">
        <v>57084324</v>
      </c>
      <c r="E37">
        <v>9.7799999999999994</v>
      </c>
      <c r="F37" t="s">
        <v>12899</v>
      </c>
      <c r="G37">
        <v>30769</v>
      </c>
      <c r="H37">
        <v>11</v>
      </c>
      <c r="I37" s="2">
        <v>44747.795648148152</v>
      </c>
      <c r="J37" t="s">
        <v>12910</v>
      </c>
    </row>
    <row r="38" spans="1:10" x14ac:dyDescent="0.25">
      <c r="A38" t="s">
        <v>12949</v>
      </c>
      <c r="B38">
        <v>2030</v>
      </c>
      <c r="C38" t="s">
        <v>12907</v>
      </c>
      <c r="D38">
        <v>46560016</v>
      </c>
      <c r="E38">
        <v>7.95</v>
      </c>
      <c r="F38" t="s">
        <v>12908</v>
      </c>
      <c r="G38">
        <v>12650</v>
      </c>
      <c r="H38">
        <v>29</v>
      </c>
      <c r="I38" s="2">
        <v>43573.69972222222</v>
      </c>
      <c r="J38" t="s">
        <v>12903</v>
      </c>
    </row>
    <row r="39" spans="1:10" x14ac:dyDescent="0.25">
      <c r="A39" t="s">
        <v>12950</v>
      </c>
      <c r="B39">
        <v>1980</v>
      </c>
      <c r="C39" t="s">
        <v>12932</v>
      </c>
      <c r="D39">
        <v>63532698</v>
      </c>
      <c r="E39">
        <v>11.14</v>
      </c>
      <c r="F39" t="s">
        <v>12899</v>
      </c>
      <c r="G39">
        <v>33816</v>
      </c>
      <c r="H39">
        <v>1</v>
      </c>
      <c r="I39" s="2">
        <v>45056.628344907411</v>
      </c>
      <c r="J39" t="s">
        <v>12918</v>
      </c>
    </row>
    <row r="40" spans="1:10" x14ac:dyDescent="0.25">
      <c r="A40" t="s">
        <v>12951</v>
      </c>
      <c r="B40">
        <v>2427</v>
      </c>
      <c r="C40" t="s">
        <v>12924</v>
      </c>
      <c r="D40">
        <v>19795244</v>
      </c>
      <c r="E40">
        <v>11.63</v>
      </c>
      <c r="F40" t="s">
        <v>12905</v>
      </c>
      <c r="G40">
        <v>26979</v>
      </c>
      <c r="H40">
        <v>7</v>
      </c>
      <c r="I40" s="2">
        <v>43645.893483796302</v>
      </c>
      <c r="J40" t="s">
        <v>12910</v>
      </c>
    </row>
    <row r="41" spans="1:10" x14ac:dyDescent="0.25">
      <c r="A41" t="s">
        <v>12952</v>
      </c>
      <c r="B41">
        <v>1571</v>
      </c>
      <c r="C41" t="s">
        <v>12916</v>
      </c>
      <c r="D41">
        <v>89244429</v>
      </c>
      <c r="E41">
        <v>7.41</v>
      </c>
      <c r="F41" t="s">
        <v>12905</v>
      </c>
      <c r="G41">
        <v>23975</v>
      </c>
      <c r="H41">
        <v>3</v>
      </c>
      <c r="I41" s="2">
        <v>44658.31181712963</v>
      </c>
      <c r="J41" t="s">
        <v>12900</v>
      </c>
    </row>
    <row r="42" spans="1:10" x14ac:dyDescent="0.25">
      <c r="A42" t="s">
        <v>12953</v>
      </c>
      <c r="B42">
        <v>1873</v>
      </c>
      <c r="C42" t="s">
        <v>12902</v>
      </c>
      <c r="D42">
        <v>67704055</v>
      </c>
      <c r="E42">
        <v>14.36</v>
      </c>
      <c r="F42" t="s">
        <v>12899</v>
      </c>
      <c r="G42">
        <v>47516</v>
      </c>
      <c r="H42">
        <v>5</v>
      </c>
      <c r="I42" s="2">
        <v>42476.34988425926</v>
      </c>
      <c r="J42" t="s">
        <v>12925</v>
      </c>
    </row>
    <row r="43" spans="1:10" x14ac:dyDescent="0.25">
      <c r="A43" t="s">
        <v>12954</v>
      </c>
      <c r="B43">
        <v>2353</v>
      </c>
      <c r="C43" t="s">
        <v>12932</v>
      </c>
      <c r="D43">
        <v>42630439</v>
      </c>
      <c r="E43">
        <v>13.97</v>
      </c>
      <c r="F43" t="s">
        <v>12905</v>
      </c>
      <c r="G43">
        <v>12809</v>
      </c>
      <c r="H43">
        <v>2</v>
      </c>
      <c r="I43" s="2">
        <v>42575.506215277783</v>
      </c>
      <c r="J43" t="s">
        <v>12910</v>
      </c>
    </row>
    <row r="44" spans="1:10" x14ac:dyDescent="0.25">
      <c r="A44" t="s">
        <v>12955</v>
      </c>
      <c r="B44">
        <v>1929</v>
      </c>
      <c r="C44" t="s">
        <v>12907</v>
      </c>
      <c r="D44">
        <v>33617672</v>
      </c>
      <c r="E44">
        <v>10.79</v>
      </c>
      <c r="F44" t="s">
        <v>12908</v>
      </c>
      <c r="G44">
        <v>25828</v>
      </c>
      <c r="H44">
        <v>8</v>
      </c>
      <c r="I44" s="2">
        <v>44077.745844907397</v>
      </c>
      <c r="J44" t="s">
        <v>12918</v>
      </c>
    </row>
    <row r="45" spans="1:10" x14ac:dyDescent="0.25">
      <c r="A45" t="s">
        <v>12956</v>
      </c>
      <c r="B45">
        <v>2306</v>
      </c>
      <c r="C45" t="s">
        <v>12902</v>
      </c>
      <c r="D45">
        <v>49292440</v>
      </c>
      <c r="E45">
        <v>9.44</v>
      </c>
      <c r="F45" t="s">
        <v>12908</v>
      </c>
      <c r="G45">
        <v>34351</v>
      </c>
      <c r="H45">
        <v>10</v>
      </c>
      <c r="I45" s="2">
        <v>44865.930949074071</v>
      </c>
      <c r="J45" t="s">
        <v>12910</v>
      </c>
    </row>
    <row r="46" spans="1:10" x14ac:dyDescent="0.25">
      <c r="A46" t="s">
        <v>12957</v>
      </c>
      <c r="B46">
        <v>2102</v>
      </c>
      <c r="C46" t="s">
        <v>12907</v>
      </c>
      <c r="D46">
        <v>93051547</v>
      </c>
      <c r="E46">
        <v>12.39</v>
      </c>
      <c r="F46" t="s">
        <v>12899</v>
      </c>
      <c r="G46">
        <v>15693</v>
      </c>
      <c r="H46">
        <v>27</v>
      </c>
      <c r="I46" s="2">
        <v>42411.106782407413</v>
      </c>
      <c r="J46" t="s">
        <v>12918</v>
      </c>
    </row>
    <row r="47" spans="1:10" x14ac:dyDescent="0.25">
      <c r="A47" t="s">
        <v>12958</v>
      </c>
      <c r="B47">
        <v>1878</v>
      </c>
      <c r="C47" t="s">
        <v>12916</v>
      </c>
      <c r="D47">
        <v>8175238</v>
      </c>
      <c r="E47">
        <v>11.73</v>
      </c>
      <c r="F47" t="s">
        <v>12905</v>
      </c>
      <c r="G47">
        <v>19778</v>
      </c>
      <c r="H47">
        <v>5</v>
      </c>
      <c r="I47" s="2">
        <v>42857.397951388892</v>
      </c>
      <c r="J47" t="s">
        <v>12910</v>
      </c>
    </row>
    <row r="48" spans="1:10" x14ac:dyDescent="0.25">
      <c r="A48" t="s">
        <v>12959</v>
      </c>
      <c r="B48">
        <v>1054</v>
      </c>
      <c r="C48" t="s">
        <v>12902</v>
      </c>
      <c r="D48">
        <v>8412721</v>
      </c>
      <c r="E48">
        <v>9.91</v>
      </c>
      <c r="F48" t="s">
        <v>12899</v>
      </c>
      <c r="G48">
        <v>27602</v>
      </c>
      <c r="H48">
        <v>8</v>
      </c>
      <c r="I48" s="2">
        <v>43112.416145833333</v>
      </c>
      <c r="J48" t="s">
        <v>12900</v>
      </c>
    </row>
    <row r="49" spans="1:10" x14ac:dyDescent="0.25">
      <c r="A49" t="s">
        <v>12960</v>
      </c>
      <c r="B49">
        <v>1296</v>
      </c>
      <c r="C49" t="s">
        <v>12932</v>
      </c>
      <c r="D49">
        <v>15042085</v>
      </c>
      <c r="E49">
        <v>13.77</v>
      </c>
      <c r="F49" t="s">
        <v>12908</v>
      </c>
      <c r="G49">
        <v>23215</v>
      </c>
      <c r="H49">
        <v>7</v>
      </c>
      <c r="I49" s="2">
        <v>43916.422442129631</v>
      </c>
      <c r="J49" t="s">
        <v>12925</v>
      </c>
    </row>
    <row r="50" spans="1:10" x14ac:dyDescent="0.25">
      <c r="A50" t="s">
        <v>12961</v>
      </c>
      <c r="B50">
        <v>1198</v>
      </c>
      <c r="C50" t="s">
        <v>12924</v>
      </c>
      <c r="D50">
        <v>96265101</v>
      </c>
      <c r="E50">
        <v>8.39</v>
      </c>
      <c r="F50" t="s">
        <v>12899</v>
      </c>
      <c r="G50">
        <v>12388</v>
      </c>
      <c r="H50">
        <v>21</v>
      </c>
      <c r="I50" s="2">
        <v>44427.851122685177</v>
      </c>
      <c r="J50" t="s">
        <v>12918</v>
      </c>
    </row>
    <row r="51" spans="1:10" x14ac:dyDescent="0.25">
      <c r="A51" t="s">
        <v>12962</v>
      </c>
      <c r="B51">
        <v>1209</v>
      </c>
      <c r="C51" t="s">
        <v>12932</v>
      </c>
      <c r="D51">
        <v>27285402</v>
      </c>
      <c r="E51">
        <v>13.19</v>
      </c>
      <c r="F51" t="s">
        <v>12905</v>
      </c>
      <c r="G51">
        <v>20626</v>
      </c>
      <c r="H51">
        <v>19</v>
      </c>
      <c r="I51" s="2">
        <v>44370.423101851848</v>
      </c>
      <c r="J51" t="s">
        <v>12912</v>
      </c>
    </row>
    <row r="52" spans="1:10" x14ac:dyDescent="0.25">
      <c r="A52" t="s">
        <v>12963</v>
      </c>
      <c r="B52">
        <v>1638</v>
      </c>
      <c r="C52" t="s">
        <v>12902</v>
      </c>
      <c r="D52">
        <v>28859452</v>
      </c>
      <c r="E52">
        <v>8.8000000000000007</v>
      </c>
      <c r="F52" t="s">
        <v>12899</v>
      </c>
      <c r="G52">
        <v>31803</v>
      </c>
      <c r="H52">
        <v>16</v>
      </c>
      <c r="I52" s="2">
        <v>43791.993414351848</v>
      </c>
      <c r="J52" t="s">
        <v>12900</v>
      </c>
    </row>
    <row r="53" spans="1:10" x14ac:dyDescent="0.25">
      <c r="A53" t="s">
        <v>12964</v>
      </c>
      <c r="B53">
        <v>2336</v>
      </c>
      <c r="C53" t="s">
        <v>12907</v>
      </c>
      <c r="D53">
        <v>82335078</v>
      </c>
      <c r="E53">
        <v>12.69</v>
      </c>
      <c r="F53" t="s">
        <v>12905</v>
      </c>
      <c r="G53">
        <v>10068</v>
      </c>
      <c r="H53">
        <v>16</v>
      </c>
      <c r="I53" s="2">
        <v>41950.462141203701</v>
      </c>
      <c r="J53" t="s">
        <v>12900</v>
      </c>
    </row>
    <row r="54" spans="1:10" x14ac:dyDescent="0.25">
      <c r="A54" t="s">
        <v>12965</v>
      </c>
      <c r="B54">
        <v>1206</v>
      </c>
      <c r="C54" t="s">
        <v>12898</v>
      </c>
      <c r="D54">
        <v>10297519</v>
      </c>
      <c r="E54">
        <v>12.14</v>
      </c>
      <c r="F54" t="s">
        <v>12908</v>
      </c>
      <c r="G54">
        <v>41380</v>
      </c>
      <c r="H54">
        <v>7</v>
      </c>
      <c r="I54" s="2">
        <v>43266.566284722219</v>
      </c>
      <c r="J54" t="s">
        <v>12912</v>
      </c>
    </row>
    <row r="55" spans="1:10" x14ac:dyDescent="0.25">
      <c r="A55" t="s">
        <v>12966</v>
      </c>
      <c r="B55">
        <v>1959</v>
      </c>
      <c r="C55" t="s">
        <v>12924</v>
      </c>
      <c r="D55">
        <v>44719177</v>
      </c>
      <c r="E55">
        <v>8.89</v>
      </c>
      <c r="F55" t="s">
        <v>12899</v>
      </c>
      <c r="G55">
        <v>34524</v>
      </c>
      <c r="H55">
        <v>27</v>
      </c>
      <c r="I55" s="2">
        <v>44832.091620370367</v>
      </c>
      <c r="J55" t="s">
        <v>12918</v>
      </c>
    </row>
    <row r="56" spans="1:10" x14ac:dyDescent="0.25">
      <c r="A56" t="s">
        <v>12967</v>
      </c>
      <c r="B56">
        <v>1583</v>
      </c>
      <c r="C56" t="s">
        <v>12916</v>
      </c>
      <c r="D56">
        <v>30528671</v>
      </c>
      <c r="E56">
        <v>10.76</v>
      </c>
      <c r="F56" t="s">
        <v>12908</v>
      </c>
      <c r="G56">
        <v>21130</v>
      </c>
      <c r="H56">
        <v>12</v>
      </c>
      <c r="I56" s="2">
        <v>43754.47016203704</v>
      </c>
      <c r="J56" t="s">
        <v>12912</v>
      </c>
    </row>
    <row r="57" spans="1:10" x14ac:dyDescent="0.25">
      <c r="A57" t="s">
        <v>12968</v>
      </c>
      <c r="B57">
        <v>1195</v>
      </c>
      <c r="C57" t="s">
        <v>12932</v>
      </c>
      <c r="D57">
        <v>54608568</v>
      </c>
      <c r="E57">
        <v>7.81</v>
      </c>
      <c r="F57" t="s">
        <v>12905</v>
      </c>
      <c r="G57">
        <v>38527</v>
      </c>
      <c r="H57">
        <v>1</v>
      </c>
      <c r="I57" s="2">
        <v>43617.284097222233</v>
      </c>
      <c r="J57" t="s">
        <v>12910</v>
      </c>
    </row>
    <row r="58" spans="1:10" x14ac:dyDescent="0.25">
      <c r="A58" t="s">
        <v>12969</v>
      </c>
      <c r="B58">
        <v>1419</v>
      </c>
      <c r="C58" t="s">
        <v>12924</v>
      </c>
      <c r="D58">
        <v>3427365</v>
      </c>
      <c r="E58">
        <v>13.95</v>
      </c>
      <c r="F58" t="s">
        <v>12908</v>
      </c>
      <c r="G58">
        <v>38115</v>
      </c>
      <c r="H58">
        <v>1</v>
      </c>
      <c r="I58" s="2">
        <v>44489.67015046296</v>
      </c>
      <c r="J58" t="s">
        <v>12903</v>
      </c>
    </row>
    <row r="59" spans="1:10" x14ac:dyDescent="0.25">
      <c r="A59" t="s">
        <v>12970</v>
      </c>
      <c r="B59">
        <v>1455</v>
      </c>
      <c r="C59" t="s">
        <v>12907</v>
      </c>
      <c r="D59">
        <v>36842544</v>
      </c>
      <c r="E59">
        <v>13.43</v>
      </c>
      <c r="F59" t="s">
        <v>12899</v>
      </c>
      <c r="G59">
        <v>13037</v>
      </c>
      <c r="H59">
        <v>26</v>
      </c>
      <c r="I59" s="2">
        <v>42148.08148148148</v>
      </c>
      <c r="J59" t="s">
        <v>12925</v>
      </c>
    </row>
    <row r="60" spans="1:10" x14ac:dyDescent="0.25">
      <c r="A60" t="s">
        <v>12971</v>
      </c>
      <c r="B60">
        <v>1933</v>
      </c>
      <c r="C60" t="s">
        <v>12924</v>
      </c>
      <c r="D60">
        <v>72791020</v>
      </c>
      <c r="E60">
        <v>13.42</v>
      </c>
      <c r="F60" t="s">
        <v>12899</v>
      </c>
      <c r="G60">
        <v>45337</v>
      </c>
      <c r="H60">
        <v>30</v>
      </c>
      <c r="I60" s="2">
        <v>44330.543252314812</v>
      </c>
      <c r="J60" t="s">
        <v>12903</v>
      </c>
    </row>
    <row r="61" spans="1:10" x14ac:dyDescent="0.25">
      <c r="A61" t="s">
        <v>12972</v>
      </c>
      <c r="B61">
        <v>1787</v>
      </c>
      <c r="C61" t="s">
        <v>12902</v>
      </c>
      <c r="D61">
        <v>70136386</v>
      </c>
      <c r="E61">
        <v>8.2100000000000009</v>
      </c>
      <c r="F61" t="s">
        <v>12908</v>
      </c>
      <c r="G61">
        <v>18069</v>
      </c>
      <c r="H61">
        <v>11</v>
      </c>
      <c r="I61" s="2">
        <v>43864.88212962963</v>
      </c>
      <c r="J61" t="s">
        <v>12903</v>
      </c>
    </row>
    <row r="62" spans="1:10" x14ac:dyDescent="0.25">
      <c r="A62" t="s">
        <v>12973</v>
      </c>
      <c r="B62">
        <v>1394</v>
      </c>
      <c r="C62" t="s">
        <v>12924</v>
      </c>
      <c r="D62">
        <v>57456122</v>
      </c>
      <c r="E62">
        <v>8.59</v>
      </c>
      <c r="F62" t="s">
        <v>12905</v>
      </c>
      <c r="G62">
        <v>35855</v>
      </c>
      <c r="H62">
        <v>16</v>
      </c>
      <c r="I62" s="2">
        <v>42437.542430555557</v>
      </c>
      <c r="J62" t="s">
        <v>12920</v>
      </c>
    </row>
    <row r="63" spans="1:10" x14ac:dyDescent="0.25">
      <c r="A63" t="s">
        <v>12974</v>
      </c>
      <c r="B63">
        <v>2168</v>
      </c>
      <c r="C63" t="s">
        <v>12902</v>
      </c>
      <c r="D63">
        <v>95334778</v>
      </c>
      <c r="E63">
        <v>14.21</v>
      </c>
      <c r="F63" t="s">
        <v>12908</v>
      </c>
      <c r="G63">
        <v>41631</v>
      </c>
      <c r="H63">
        <v>26</v>
      </c>
      <c r="I63" s="2">
        <v>42028.361724537041</v>
      </c>
      <c r="J63" t="s">
        <v>12925</v>
      </c>
    </row>
    <row r="64" spans="1:10" x14ac:dyDescent="0.25">
      <c r="A64" t="s">
        <v>12975</v>
      </c>
      <c r="B64">
        <v>1132</v>
      </c>
      <c r="C64" t="s">
        <v>12932</v>
      </c>
      <c r="D64">
        <v>20702973</v>
      </c>
      <c r="E64">
        <v>10.86</v>
      </c>
      <c r="F64" t="s">
        <v>12908</v>
      </c>
      <c r="G64">
        <v>47591</v>
      </c>
      <c r="H64">
        <v>24</v>
      </c>
      <c r="I64" s="2">
        <v>41631.325578703712</v>
      </c>
      <c r="J64" t="s">
        <v>12912</v>
      </c>
    </row>
    <row r="65" spans="1:10" x14ac:dyDescent="0.25">
      <c r="A65" t="s">
        <v>12976</v>
      </c>
      <c r="B65">
        <v>1089</v>
      </c>
      <c r="C65" t="s">
        <v>12916</v>
      </c>
      <c r="D65">
        <v>51021942</v>
      </c>
      <c r="E65">
        <v>7.91</v>
      </c>
      <c r="F65" t="s">
        <v>12899</v>
      </c>
      <c r="G65">
        <v>12876</v>
      </c>
      <c r="H65">
        <v>3</v>
      </c>
      <c r="I65" s="2">
        <v>42210.04314814815</v>
      </c>
      <c r="J65" t="s">
        <v>12900</v>
      </c>
    </row>
    <row r="66" spans="1:10" x14ac:dyDescent="0.25">
      <c r="A66" t="s">
        <v>12977</v>
      </c>
      <c r="B66">
        <v>1247</v>
      </c>
      <c r="C66" t="s">
        <v>12907</v>
      </c>
      <c r="D66">
        <v>14315901</v>
      </c>
      <c r="E66">
        <v>12.22</v>
      </c>
      <c r="F66" t="s">
        <v>12899</v>
      </c>
      <c r="G66">
        <v>26384</v>
      </c>
      <c r="H66">
        <v>10</v>
      </c>
      <c r="I66" s="2">
        <v>44820.669004629628</v>
      </c>
      <c r="J66" t="s">
        <v>12925</v>
      </c>
    </row>
    <row r="67" spans="1:10" x14ac:dyDescent="0.25">
      <c r="A67" t="s">
        <v>12978</v>
      </c>
      <c r="B67">
        <v>1344</v>
      </c>
      <c r="C67" t="s">
        <v>12924</v>
      </c>
      <c r="D67">
        <v>25814524</v>
      </c>
      <c r="E67">
        <v>12.25</v>
      </c>
      <c r="F67" t="s">
        <v>12905</v>
      </c>
      <c r="G67">
        <v>35618</v>
      </c>
      <c r="H67">
        <v>6</v>
      </c>
      <c r="I67" s="2">
        <v>44989.993310185193</v>
      </c>
      <c r="J67" t="s">
        <v>12912</v>
      </c>
    </row>
    <row r="68" spans="1:10" x14ac:dyDescent="0.25">
      <c r="A68" t="s">
        <v>12979</v>
      </c>
      <c r="B68">
        <v>1209</v>
      </c>
      <c r="C68" t="s">
        <v>12924</v>
      </c>
      <c r="D68">
        <v>17687561</v>
      </c>
      <c r="E68">
        <v>11.9</v>
      </c>
      <c r="F68" t="s">
        <v>12899</v>
      </c>
      <c r="G68">
        <v>30663</v>
      </c>
      <c r="H68">
        <v>26</v>
      </c>
      <c r="I68" s="2">
        <v>41922.2815625</v>
      </c>
      <c r="J68" t="s">
        <v>12903</v>
      </c>
    </row>
    <row r="69" spans="1:10" x14ac:dyDescent="0.25">
      <c r="A69" t="s">
        <v>12980</v>
      </c>
      <c r="B69">
        <v>1324</v>
      </c>
      <c r="C69" t="s">
        <v>12898</v>
      </c>
      <c r="D69">
        <v>26967892</v>
      </c>
      <c r="E69">
        <v>14.49</v>
      </c>
      <c r="F69" t="s">
        <v>12905</v>
      </c>
      <c r="G69">
        <v>44116</v>
      </c>
      <c r="H69">
        <v>2</v>
      </c>
      <c r="I69" s="2">
        <v>44129.705810185187</v>
      </c>
      <c r="J69" t="s">
        <v>12918</v>
      </c>
    </row>
    <row r="70" spans="1:10" x14ac:dyDescent="0.25">
      <c r="A70" t="s">
        <v>12981</v>
      </c>
      <c r="B70">
        <v>1877</v>
      </c>
      <c r="C70" t="s">
        <v>12924</v>
      </c>
      <c r="D70">
        <v>55338429</v>
      </c>
      <c r="E70">
        <v>7.48</v>
      </c>
      <c r="F70" t="s">
        <v>12899</v>
      </c>
      <c r="G70">
        <v>28567</v>
      </c>
      <c r="H70">
        <v>14</v>
      </c>
      <c r="I70" s="2">
        <v>43914.141574074078</v>
      </c>
      <c r="J70" t="s">
        <v>12925</v>
      </c>
    </row>
    <row r="71" spans="1:10" x14ac:dyDescent="0.25">
      <c r="A71" t="s">
        <v>12982</v>
      </c>
      <c r="B71">
        <v>1997</v>
      </c>
      <c r="C71" t="s">
        <v>12916</v>
      </c>
      <c r="D71">
        <v>65631972</v>
      </c>
      <c r="E71">
        <v>11.7</v>
      </c>
      <c r="F71" t="s">
        <v>12899</v>
      </c>
      <c r="G71">
        <v>46361</v>
      </c>
      <c r="H71">
        <v>17</v>
      </c>
      <c r="I71" s="2">
        <v>43409.714814814812</v>
      </c>
      <c r="J71" t="s">
        <v>12925</v>
      </c>
    </row>
    <row r="72" spans="1:10" x14ac:dyDescent="0.25">
      <c r="A72" t="s">
        <v>12983</v>
      </c>
      <c r="B72">
        <v>1338</v>
      </c>
      <c r="C72" t="s">
        <v>12907</v>
      </c>
      <c r="D72">
        <v>36375785</v>
      </c>
      <c r="E72">
        <v>11.79</v>
      </c>
      <c r="F72" t="s">
        <v>12899</v>
      </c>
      <c r="G72">
        <v>38438</v>
      </c>
      <c r="H72">
        <v>16</v>
      </c>
      <c r="I72" s="2">
        <v>42559.108148148152</v>
      </c>
      <c r="J72" t="s">
        <v>12925</v>
      </c>
    </row>
    <row r="73" spans="1:10" x14ac:dyDescent="0.25">
      <c r="A73" t="s">
        <v>12984</v>
      </c>
      <c r="B73">
        <v>1548</v>
      </c>
      <c r="C73" t="s">
        <v>12924</v>
      </c>
      <c r="D73">
        <v>34825104</v>
      </c>
      <c r="E73">
        <v>10.18</v>
      </c>
      <c r="F73" t="s">
        <v>12905</v>
      </c>
      <c r="G73">
        <v>11265</v>
      </c>
      <c r="H73">
        <v>15</v>
      </c>
      <c r="I73" s="2">
        <v>44988.389467592591</v>
      </c>
      <c r="J73" t="s">
        <v>12918</v>
      </c>
    </row>
    <row r="74" spans="1:10" x14ac:dyDescent="0.25">
      <c r="A74" t="s">
        <v>12985</v>
      </c>
      <c r="B74">
        <v>2072</v>
      </c>
      <c r="C74" t="s">
        <v>12916</v>
      </c>
      <c r="D74">
        <v>16746771</v>
      </c>
      <c r="E74">
        <v>12.75</v>
      </c>
      <c r="F74" t="s">
        <v>12905</v>
      </c>
      <c r="G74">
        <v>18366</v>
      </c>
      <c r="H74">
        <v>25</v>
      </c>
      <c r="I74" s="2">
        <v>44155.113194444442</v>
      </c>
      <c r="J74" t="s">
        <v>12920</v>
      </c>
    </row>
    <row r="75" spans="1:10" x14ac:dyDescent="0.25">
      <c r="A75" t="s">
        <v>12986</v>
      </c>
      <c r="B75">
        <v>2132</v>
      </c>
      <c r="C75" t="s">
        <v>12932</v>
      </c>
      <c r="D75">
        <v>70095812</v>
      </c>
      <c r="E75">
        <v>12.48</v>
      </c>
      <c r="F75" t="s">
        <v>12905</v>
      </c>
      <c r="G75">
        <v>35366</v>
      </c>
      <c r="H75">
        <v>1</v>
      </c>
      <c r="I75" s="2">
        <v>44390.223171296297</v>
      </c>
      <c r="J75" t="s">
        <v>12918</v>
      </c>
    </row>
    <row r="76" spans="1:10" x14ac:dyDescent="0.25">
      <c r="A76" t="s">
        <v>12987</v>
      </c>
      <c r="B76">
        <v>1612</v>
      </c>
      <c r="C76" t="s">
        <v>12907</v>
      </c>
      <c r="D76">
        <v>73832230</v>
      </c>
      <c r="E76">
        <v>11.14</v>
      </c>
      <c r="F76" t="s">
        <v>12908</v>
      </c>
      <c r="G76">
        <v>14153</v>
      </c>
      <c r="H76">
        <v>26</v>
      </c>
      <c r="I76" s="2">
        <v>43778.60052083333</v>
      </c>
      <c r="J76" t="s">
        <v>12912</v>
      </c>
    </row>
    <row r="77" spans="1:10" x14ac:dyDescent="0.25">
      <c r="A77" t="s">
        <v>12988</v>
      </c>
      <c r="B77">
        <v>1390</v>
      </c>
      <c r="C77" t="s">
        <v>12932</v>
      </c>
      <c r="D77">
        <v>51139184</v>
      </c>
      <c r="E77">
        <v>13.53</v>
      </c>
      <c r="F77" t="s">
        <v>12899</v>
      </c>
      <c r="G77">
        <v>21238</v>
      </c>
      <c r="H77">
        <v>22</v>
      </c>
      <c r="I77" s="2">
        <v>42827.282256944447</v>
      </c>
      <c r="J77" t="s">
        <v>12920</v>
      </c>
    </row>
    <row r="78" spans="1:10" x14ac:dyDescent="0.25">
      <c r="A78" t="s">
        <v>12989</v>
      </c>
      <c r="B78">
        <v>1665</v>
      </c>
      <c r="C78" t="s">
        <v>12902</v>
      </c>
      <c r="D78">
        <v>13074407</v>
      </c>
      <c r="E78">
        <v>8.64</v>
      </c>
      <c r="F78" t="s">
        <v>12908</v>
      </c>
      <c r="G78">
        <v>37322</v>
      </c>
      <c r="H78">
        <v>6</v>
      </c>
      <c r="I78" s="2">
        <v>42128.256631944438</v>
      </c>
      <c r="J78" t="s">
        <v>12920</v>
      </c>
    </row>
    <row r="79" spans="1:10" x14ac:dyDescent="0.25">
      <c r="A79" t="s">
        <v>12990</v>
      </c>
      <c r="B79">
        <v>1237</v>
      </c>
      <c r="C79" t="s">
        <v>12898</v>
      </c>
      <c r="D79">
        <v>45612307</v>
      </c>
      <c r="E79">
        <v>14.44</v>
      </c>
      <c r="F79" t="s">
        <v>12908</v>
      </c>
      <c r="G79">
        <v>11038</v>
      </c>
      <c r="H79">
        <v>20</v>
      </c>
      <c r="I79" s="2">
        <v>42161.586967592593</v>
      </c>
      <c r="J79" t="s">
        <v>12903</v>
      </c>
    </row>
    <row r="80" spans="1:10" x14ac:dyDescent="0.25">
      <c r="A80" t="s">
        <v>12991</v>
      </c>
      <c r="B80">
        <v>2042</v>
      </c>
      <c r="C80" t="s">
        <v>12916</v>
      </c>
      <c r="D80">
        <v>88781579</v>
      </c>
      <c r="E80">
        <v>10.6</v>
      </c>
      <c r="F80" t="s">
        <v>12905</v>
      </c>
      <c r="G80">
        <v>33979</v>
      </c>
      <c r="H80">
        <v>25</v>
      </c>
      <c r="I80" s="2">
        <v>45118.538981481477</v>
      </c>
      <c r="J80" t="s">
        <v>12903</v>
      </c>
    </row>
    <row r="81" spans="1:10" x14ac:dyDescent="0.25">
      <c r="A81" t="s">
        <v>12992</v>
      </c>
      <c r="B81">
        <v>1308</v>
      </c>
      <c r="C81" t="s">
        <v>12924</v>
      </c>
      <c r="D81">
        <v>80860002</v>
      </c>
      <c r="E81">
        <v>11.39</v>
      </c>
      <c r="F81" t="s">
        <v>12899</v>
      </c>
      <c r="G81">
        <v>10416</v>
      </c>
      <c r="H81">
        <v>22</v>
      </c>
      <c r="I81" s="2">
        <v>43972.943831018521</v>
      </c>
      <c r="J81" t="s">
        <v>12912</v>
      </c>
    </row>
    <row r="82" spans="1:10" x14ac:dyDescent="0.25">
      <c r="A82" t="s">
        <v>12993</v>
      </c>
      <c r="B82">
        <v>1730</v>
      </c>
      <c r="C82" t="s">
        <v>12924</v>
      </c>
      <c r="D82">
        <v>21872167</v>
      </c>
      <c r="E82">
        <v>11.77</v>
      </c>
      <c r="F82" t="s">
        <v>12908</v>
      </c>
      <c r="G82">
        <v>49346</v>
      </c>
      <c r="H82">
        <v>27</v>
      </c>
      <c r="I82" s="2">
        <v>42320.428344907406</v>
      </c>
      <c r="J82" t="s">
        <v>12920</v>
      </c>
    </row>
    <row r="83" spans="1:10" x14ac:dyDescent="0.25">
      <c r="A83" t="s">
        <v>12994</v>
      </c>
      <c r="B83">
        <v>1140</v>
      </c>
      <c r="C83" t="s">
        <v>12907</v>
      </c>
      <c r="D83">
        <v>7169103</v>
      </c>
      <c r="E83">
        <v>11.69</v>
      </c>
      <c r="F83" t="s">
        <v>12899</v>
      </c>
      <c r="G83">
        <v>10474</v>
      </c>
      <c r="H83">
        <v>2</v>
      </c>
      <c r="I83" s="2">
        <v>42755.56622685185</v>
      </c>
      <c r="J83" t="s">
        <v>12925</v>
      </c>
    </row>
    <row r="84" spans="1:10" x14ac:dyDescent="0.25">
      <c r="A84" t="s">
        <v>12995</v>
      </c>
      <c r="B84">
        <v>1813</v>
      </c>
      <c r="C84" t="s">
        <v>12907</v>
      </c>
      <c r="D84">
        <v>11252218</v>
      </c>
      <c r="E84">
        <v>10.53</v>
      </c>
      <c r="F84" t="s">
        <v>12905</v>
      </c>
      <c r="G84">
        <v>32213</v>
      </c>
      <c r="H84">
        <v>1</v>
      </c>
      <c r="I84" s="2">
        <v>43714.788414351853</v>
      </c>
      <c r="J84" t="s">
        <v>12918</v>
      </c>
    </row>
    <row r="85" spans="1:10" x14ac:dyDescent="0.25">
      <c r="A85" t="s">
        <v>12996</v>
      </c>
      <c r="B85">
        <v>2091</v>
      </c>
      <c r="C85" t="s">
        <v>12898</v>
      </c>
      <c r="D85">
        <v>38868767</v>
      </c>
      <c r="E85">
        <v>10.65</v>
      </c>
      <c r="F85" t="s">
        <v>12899</v>
      </c>
      <c r="G85">
        <v>45389</v>
      </c>
      <c r="H85">
        <v>17</v>
      </c>
      <c r="I85" s="2">
        <v>43084.182395833333</v>
      </c>
      <c r="J85" t="s">
        <v>12903</v>
      </c>
    </row>
    <row r="86" spans="1:10" x14ac:dyDescent="0.25">
      <c r="A86" t="s">
        <v>12997</v>
      </c>
      <c r="B86">
        <v>2117</v>
      </c>
      <c r="C86" t="s">
        <v>12907</v>
      </c>
      <c r="D86">
        <v>79169804</v>
      </c>
      <c r="E86">
        <v>14.19</v>
      </c>
      <c r="F86" t="s">
        <v>12905</v>
      </c>
      <c r="G86">
        <v>43695</v>
      </c>
      <c r="H86">
        <v>2</v>
      </c>
      <c r="I86" s="2">
        <v>42315.899733796286</v>
      </c>
      <c r="J86" t="s">
        <v>12910</v>
      </c>
    </row>
    <row r="87" spans="1:10" x14ac:dyDescent="0.25">
      <c r="A87" t="s">
        <v>12998</v>
      </c>
      <c r="B87">
        <v>2434</v>
      </c>
      <c r="C87" t="s">
        <v>12902</v>
      </c>
      <c r="D87">
        <v>59906144</v>
      </c>
      <c r="E87">
        <v>8.41</v>
      </c>
      <c r="F87" t="s">
        <v>12899</v>
      </c>
      <c r="G87">
        <v>30417</v>
      </c>
      <c r="H87">
        <v>25</v>
      </c>
      <c r="I87" s="2">
        <v>44799.083599537043</v>
      </c>
      <c r="J87" t="s">
        <v>12910</v>
      </c>
    </row>
    <row r="88" spans="1:10" x14ac:dyDescent="0.25">
      <c r="A88" t="s">
        <v>12999</v>
      </c>
      <c r="B88">
        <v>2082</v>
      </c>
      <c r="C88" t="s">
        <v>12916</v>
      </c>
      <c r="D88">
        <v>34799982</v>
      </c>
      <c r="E88">
        <v>12.41</v>
      </c>
      <c r="F88" t="s">
        <v>12908</v>
      </c>
      <c r="G88">
        <v>41049</v>
      </c>
      <c r="H88">
        <v>10</v>
      </c>
      <c r="I88" s="2">
        <v>44527.440752314818</v>
      </c>
      <c r="J88" t="s">
        <v>12918</v>
      </c>
    </row>
    <row r="89" spans="1:10" x14ac:dyDescent="0.25">
      <c r="A89" t="s">
        <v>13000</v>
      </c>
      <c r="B89">
        <v>1147</v>
      </c>
      <c r="C89" t="s">
        <v>12924</v>
      </c>
      <c r="D89">
        <v>52029622</v>
      </c>
      <c r="E89">
        <v>11.2</v>
      </c>
      <c r="F89" t="s">
        <v>12908</v>
      </c>
      <c r="G89">
        <v>36929</v>
      </c>
      <c r="H89">
        <v>24</v>
      </c>
      <c r="I89" s="2">
        <v>42412.377685185187</v>
      </c>
      <c r="J89" t="s">
        <v>12910</v>
      </c>
    </row>
    <row r="90" spans="1:10" x14ac:dyDescent="0.25">
      <c r="A90" t="s">
        <v>13001</v>
      </c>
      <c r="B90">
        <v>1931</v>
      </c>
      <c r="C90" t="s">
        <v>12898</v>
      </c>
      <c r="D90">
        <v>91825029</v>
      </c>
      <c r="E90">
        <v>9.42</v>
      </c>
      <c r="F90" t="s">
        <v>12899</v>
      </c>
      <c r="G90">
        <v>39000</v>
      </c>
      <c r="H90">
        <v>3</v>
      </c>
      <c r="I90" s="2">
        <v>42357.774745370371</v>
      </c>
      <c r="J90" t="s">
        <v>12920</v>
      </c>
    </row>
    <row r="91" spans="1:10" x14ac:dyDescent="0.25">
      <c r="A91" t="s">
        <v>13002</v>
      </c>
      <c r="B91">
        <v>1367</v>
      </c>
      <c r="C91" t="s">
        <v>12924</v>
      </c>
      <c r="D91">
        <v>32788087</v>
      </c>
      <c r="E91">
        <v>7.53</v>
      </c>
      <c r="F91" t="s">
        <v>12905</v>
      </c>
      <c r="G91">
        <v>12718</v>
      </c>
      <c r="H91">
        <v>3</v>
      </c>
      <c r="I91" s="2">
        <v>43790.61241898148</v>
      </c>
      <c r="J91" t="s">
        <v>12910</v>
      </c>
    </row>
    <row r="92" spans="1:10" x14ac:dyDescent="0.25">
      <c r="A92" t="s">
        <v>13003</v>
      </c>
      <c r="B92">
        <v>1520</v>
      </c>
      <c r="C92" t="s">
        <v>12916</v>
      </c>
      <c r="D92">
        <v>46646417</v>
      </c>
      <c r="E92">
        <v>8.48</v>
      </c>
      <c r="F92" t="s">
        <v>12899</v>
      </c>
      <c r="G92">
        <v>33935</v>
      </c>
      <c r="H92">
        <v>2</v>
      </c>
      <c r="I92" s="2">
        <v>43900.719826388893</v>
      </c>
      <c r="J92" t="s">
        <v>12900</v>
      </c>
    </row>
    <row r="93" spans="1:10" x14ac:dyDescent="0.25">
      <c r="A93" t="s">
        <v>13004</v>
      </c>
      <c r="B93">
        <v>1761</v>
      </c>
      <c r="C93" t="s">
        <v>12902</v>
      </c>
      <c r="D93">
        <v>10454067</v>
      </c>
      <c r="E93">
        <v>9.1199999999999992</v>
      </c>
      <c r="F93" t="s">
        <v>12908</v>
      </c>
      <c r="G93">
        <v>35375</v>
      </c>
      <c r="H93">
        <v>9</v>
      </c>
      <c r="I93" s="2">
        <v>41846.959756944438</v>
      </c>
      <c r="J93" t="s">
        <v>12903</v>
      </c>
    </row>
    <row r="94" spans="1:10" x14ac:dyDescent="0.25">
      <c r="A94" t="s">
        <v>13005</v>
      </c>
      <c r="B94">
        <v>1439</v>
      </c>
      <c r="C94" t="s">
        <v>12932</v>
      </c>
      <c r="D94">
        <v>14903966</v>
      </c>
      <c r="E94">
        <v>14.68</v>
      </c>
      <c r="F94" t="s">
        <v>12899</v>
      </c>
      <c r="G94">
        <v>18753</v>
      </c>
      <c r="H94">
        <v>8</v>
      </c>
      <c r="I94" s="2">
        <v>45118.190949074073</v>
      </c>
      <c r="J94" t="s">
        <v>12920</v>
      </c>
    </row>
    <row r="95" spans="1:10" x14ac:dyDescent="0.25">
      <c r="A95" t="s">
        <v>13006</v>
      </c>
      <c r="B95">
        <v>1125</v>
      </c>
      <c r="C95" t="s">
        <v>12924</v>
      </c>
      <c r="D95">
        <v>2307686</v>
      </c>
      <c r="E95">
        <v>12.26</v>
      </c>
      <c r="F95" t="s">
        <v>12908</v>
      </c>
      <c r="G95">
        <v>11449</v>
      </c>
      <c r="H95">
        <v>16</v>
      </c>
      <c r="I95" s="2">
        <v>45027.637326388889</v>
      </c>
      <c r="J95" t="s">
        <v>12900</v>
      </c>
    </row>
    <row r="96" spans="1:10" x14ac:dyDescent="0.25">
      <c r="A96" t="s">
        <v>13007</v>
      </c>
      <c r="B96">
        <v>1447</v>
      </c>
      <c r="C96" t="s">
        <v>12898</v>
      </c>
      <c r="D96">
        <v>2080694</v>
      </c>
      <c r="E96">
        <v>11.94</v>
      </c>
      <c r="F96" t="s">
        <v>12905</v>
      </c>
      <c r="G96">
        <v>14431</v>
      </c>
      <c r="H96">
        <v>3</v>
      </c>
      <c r="I96" s="2">
        <v>44721.769884259258</v>
      </c>
      <c r="J96" t="s">
        <v>12925</v>
      </c>
    </row>
    <row r="97" spans="1:10" x14ac:dyDescent="0.25">
      <c r="A97" t="s">
        <v>13008</v>
      </c>
      <c r="B97">
        <v>2177</v>
      </c>
      <c r="C97" t="s">
        <v>12898</v>
      </c>
      <c r="D97">
        <v>92968641</v>
      </c>
      <c r="E97">
        <v>9.77</v>
      </c>
      <c r="F97" t="s">
        <v>12905</v>
      </c>
      <c r="G97">
        <v>15906</v>
      </c>
      <c r="H97">
        <v>14</v>
      </c>
      <c r="I97" s="2">
        <v>44776.646736111114</v>
      </c>
      <c r="J97" t="s">
        <v>12910</v>
      </c>
    </row>
    <row r="98" spans="1:10" x14ac:dyDescent="0.25">
      <c r="A98" t="s">
        <v>13009</v>
      </c>
      <c r="B98">
        <v>1772</v>
      </c>
      <c r="C98" t="s">
        <v>12907</v>
      </c>
      <c r="D98">
        <v>75682933</v>
      </c>
      <c r="E98">
        <v>11.46</v>
      </c>
      <c r="F98" t="s">
        <v>12905</v>
      </c>
      <c r="G98">
        <v>21133</v>
      </c>
      <c r="H98">
        <v>16</v>
      </c>
      <c r="I98" s="2">
        <v>42769.626840277779</v>
      </c>
      <c r="J98" t="s">
        <v>12903</v>
      </c>
    </row>
    <row r="99" spans="1:10" x14ac:dyDescent="0.25">
      <c r="A99" t="s">
        <v>13010</v>
      </c>
      <c r="B99">
        <v>2225</v>
      </c>
      <c r="C99" t="s">
        <v>12907</v>
      </c>
      <c r="D99">
        <v>67205984</v>
      </c>
      <c r="E99">
        <v>9.98</v>
      </c>
      <c r="F99" t="s">
        <v>12908</v>
      </c>
      <c r="G99">
        <v>17057</v>
      </c>
      <c r="H99">
        <v>9</v>
      </c>
      <c r="I99" s="2">
        <v>44728.219201388893</v>
      </c>
      <c r="J99" t="s">
        <v>12903</v>
      </c>
    </row>
    <row r="100" spans="1:10" x14ac:dyDescent="0.25">
      <c r="A100" t="s">
        <v>13011</v>
      </c>
      <c r="B100">
        <v>1770</v>
      </c>
      <c r="C100" t="s">
        <v>12907</v>
      </c>
      <c r="D100">
        <v>64903230</v>
      </c>
      <c r="E100">
        <v>12.28</v>
      </c>
      <c r="F100" t="s">
        <v>12908</v>
      </c>
      <c r="G100">
        <v>17162</v>
      </c>
      <c r="H100">
        <v>11</v>
      </c>
      <c r="I100" s="2">
        <v>41594.573078703703</v>
      </c>
      <c r="J100" t="s">
        <v>12910</v>
      </c>
    </row>
    <row r="101" spans="1:10" x14ac:dyDescent="0.25">
      <c r="A101" t="s">
        <v>13012</v>
      </c>
      <c r="B101">
        <v>1718</v>
      </c>
      <c r="C101" t="s">
        <v>12924</v>
      </c>
      <c r="D101">
        <v>75050631</v>
      </c>
      <c r="E101">
        <v>9.5</v>
      </c>
      <c r="F101" t="s">
        <v>12899</v>
      </c>
      <c r="G101">
        <v>35652</v>
      </c>
      <c r="H101">
        <v>27</v>
      </c>
      <c r="I101" s="2">
        <v>43423.687280092592</v>
      </c>
      <c r="J101" t="s">
        <v>12920</v>
      </c>
    </row>
    <row r="102" spans="1:10" x14ac:dyDescent="0.25">
      <c r="A102" t="s">
        <v>13013</v>
      </c>
      <c r="B102">
        <v>2327</v>
      </c>
      <c r="C102" t="s">
        <v>12932</v>
      </c>
      <c r="D102">
        <v>8290110</v>
      </c>
      <c r="E102">
        <v>7.8</v>
      </c>
      <c r="F102" t="s">
        <v>12905</v>
      </c>
      <c r="G102">
        <v>31031</v>
      </c>
      <c r="H102">
        <v>18</v>
      </c>
      <c r="I102" s="2">
        <v>43951.897546296299</v>
      </c>
      <c r="J102" t="s">
        <v>12920</v>
      </c>
    </row>
    <row r="103" spans="1:10" x14ac:dyDescent="0.25">
      <c r="A103" t="s">
        <v>13014</v>
      </c>
      <c r="B103">
        <v>1076</v>
      </c>
      <c r="C103" t="s">
        <v>12898</v>
      </c>
      <c r="D103">
        <v>63410298</v>
      </c>
      <c r="E103">
        <v>10.91</v>
      </c>
      <c r="F103" t="s">
        <v>12908</v>
      </c>
      <c r="G103">
        <v>12959</v>
      </c>
      <c r="H103">
        <v>1</v>
      </c>
      <c r="I103" s="2">
        <v>43692.624606481477</v>
      </c>
      <c r="J103" t="s">
        <v>12920</v>
      </c>
    </row>
    <row r="104" spans="1:10" x14ac:dyDescent="0.25">
      <c r="A104" t="s">
        <v>13015</v>
      </c>
      <c r="B104">
        <v>2056</v>
      </c>
      <c r="C104" t="s">
        <v>12916</v>
      </c>
      <c r="D104">
        <v>30241446</v>
      </c>
      <c r="E104">
        <v>14.37</v>
      </c>
      <c r="F104" t="s">
        <v>12908</v>
      </c>
      <c r="G104">
        <v>20570</v>
      </c>
      <c r="H104">
        <v>23</v>
      </c>
      <c r="I104" s="2">
        <v>43053.198576388888</v>
      </c>
      <c r="J104" t="s">
        <v>12912</v>
      </c>
    </row>
    <row r="105" spans="1:10" x14ac:dyDescent="0.25">
      <c r="A105" t="s">
        <v>13016</v>
      </c>
      <c r="B105">
        <v>2181</v>
      </c>
      <c r="C105" t="s">
        <v>12902</v>
      </c>
      <c r="D105">
        <v>13404080</v>
      </c>
      <c r="E105">
        <v>12.2</v>
      </c>
      <c r="F105" t="s">
        <v>12908</v>
      </c>
      <c r="G105">
        <v>42321</v>
      </c>
      <c r="H105">
        <v>2</v>
      </c>
      <c r="I105" s="2">
        <v>44816.599699074082</v>
      </c>
      <c r="J105" t="s">
        <v>12918</v>
      </c>
    </row>
    <row r="106" spans="1:10" x14ac:dyDescent="0.25">
      <c r="A106" t="s">
        <v>13017</v>
      </c>
      <c r="B106">
        <v>1078</v>
      </c>
      <c r="C106" t="s">
        <v>12916</v>
      </c>
      <c r="D106">
        <v>4997117</v>
      </c>
      <c r="E106">
        <v>9.1199999999999992</v>
      </c>
      <c r="F106" t="s">
        <v>12905</v>
      </c>
      <c r="G106">
        <v>19093</v>
      </c>
      <c r="H106">
        <v>7</v>
      </c>
      <c r="I106" s="2">
        <v>43223.272280092591</v>
      </c>
      <c r="J106" t="s">
        <v>12912</v>
      </c>
    </row>
    <row r="107" spans="1:10" x14ac:dyDescent="0.25">
      <c r="A107" t="s">
        <v>13018</v>
      </c>
      <c r="B107">
        <v>2430</v>
      </c>
      <c r="C107" t="s">
        <v>12907</v>
      </c>
      <c r="D107">
        <v>94881939</v>
      </c>
      <c r="E107">
        <v>7.75</v>
      </c>
      <c r="F107" t="s">
        <v>12905</v>
      </c>
      <c r="G107">
        <v>40151</v>
      </c>
      <c r="H107">
        <v>24</v>
      </c>
      <c r="I107" s="2">
        <v>42284.639606481483</v>
      </c>
      <c r="J107" t="s">
        <v>12918</v>
      </c>
    </row>
    <row r="108" spans="1:10" x14ac:dyDescent="0.25">
      <c r="A108" t="s">
        <v>13019</v>
      </c>
      <c r="B108">
        <v>1234</v>
      </c>
      <c r="C108" t="s">
        <v>12924</v>
      </c>
      <c r="D108">
        <v>73907505</v>
      </c>
      <c r="E108">
        <v>14.77</v>
      </c>
      <c r="F108" t="s">
        <v>12908</v>
      </c>
      <c r="G108">
        <v>40574</v>
      </c>
      <c r="H108">
        <v>26</v>
      </c>
      <c r="I108" s="2">
        <v>41566.044976851852</v>
      </c>
      <c r="J108" t="s">
        <v>12925</v>
      </c>
    </row>
    <row r="109" spans="1:10" x14ac:dyDescent="0.25">
      <c r="A109" t="s">
        <v>13020</v>
      </c>
      <c r="B109">
        <v>1165</v>
      </c>
      <c r="C109" t="s">
        <v>12902</v>
      </c>
      <c r="D109">
        <v>44851092</v>
      </c>
      <c r="E109">
        <v>10.67</v>
      </c>
      <c r="F109" t="s">
        <v>12905</v>
      </c>
      <c r="G109">
        <v>39335</v>
      </c>
      <c r="H109">
        <v>19</v>
      </c>
      <c r="I109" s="2">
        <v>43589.303831018522</v>
      </c>
      <c r="J109" t="s">
        <v>12900</v>
      </c>
    </row>
    <row r="110" spans="1:10" x14ac:dyDescent="0.25">
      <c r="A110" t="s">
        <v>13021</v>
      </c>
      <c r="B110">
        <v>1056</v>
      </c>
      <c r="C110" t="s">
        <v>12932</v>
      </c>
      <c r="D110">
        <v>51744743</v>
      </c>
      <c r="E110">
        <v>14.75</v>
      </c>
      <c r="F110" t="s">
        <v>12908</v>
      </c>
      <c r="G110">
        <v>22215</v>
      </c>
      <c r="H110">
        <v>16</v>
      </c>
      <c r="I110" s="2">
        <v>44603.429305555554</v>
      </c>
      <c r="J110" t="s">
        <v>12918</v>
      </c>
    </row>
    <row r="111" spans="1:10" x14ac:dyDescent="0.25">
      <c r="A111" t="s">
        <v>13022</v>
      </c>
      <c r="B111">
        <v>1528</v>
      </c>
      <c r="C111" t="s">
        <v>12898</v>
      </c>
      <c r="D111">
        <v>13689710</v>
      </c>
      <c r="E111">
        <v>11.84</v>
      </c>
      <c r="F111" t="s">
        <v>12905</v>
      </c>
      <c r="G111">
        <v>31522</v>
      </c>
      <c r="H111">
        <v>14</v>
      </c>
      <c r="I111" s="2">
        <v>41545.595138888893</v>
      </c>
      <c r="J111" t="s">
        <v>12920</v>
      </c>
    </row>
    <row r="112" spans="1:10" x14ac:dyDescent="0.25">
      <c r="A112" t="s">
        <v>13023</v>
      </c>
      <c r="B112">
        <v>1312</v>
      </c>
      <c r="C112" t="s">
        <v>12907</v>
      </c>
      <c r="D112">
        <v>22298608</v>
      </c>
      <c r="E112">
        <v>8</v>
      </c>
      <c r="F112" t="s">
        <v>12899</v>
      </c>
      <c r="G112">
        <v>48969</v>
      </c>
      <c r="H112">
        <v>22</v>
      </c>
      <c r="I112" s="2">
        <v>43193.758912037039</v>
      </c>
      <c r="J112" t="s">
        <v>12925</v>
      </c>
    </row>
    <row r="113" spans="1:10" x14ac:dyDescent="0.25">
      <c r="A113" t="s">
        <v>13024</v>
      </c>
      <c r="B113">
        <v>2210</v>
      </c>
      <c r="C113" t="s">
        <v>12898</v>
      </c>
      <c r="D113">
        <v>57289875</v>
      </c>
      <c r="E113">
        <v>13.91</v>
      </c>
      <c r="F113" t="s">
        <v>12905</v>
      </c>
      <c r="G113">
        <v>23769</v>
      </c>
      <c r="H113">
        <v>12</v>
      </c>
      <c r="I113" s="2">
        <v>44581.699305555558</v>
      </c>
      <c r="J113" t="s">
        <v>12920</v>
      </c>
    </row>
    <row r="114" spans="1:10" x14ac:dyDescent="0.25">
      <c r="A114" t="s">
        <v>13025</v>
      </c>
      <c r="B114">
        <v>2018</v>
      </c>
      <c r="C114" t="s">
        <v>12907</v>
      </c>
      <c r="D114">
        <v>9885645</v>
      </c>
      <c r="E114">
        <v>13.69</v>
      </c>
      <c r="F114" t="s">
        <v>12908</v>
      </c>
      <c r="G114">
        <v>11163</v>
      </c>
      <c r="H114">
        <v>5</v>
      </c>
      <c r="I114" s="2">
        <v>44940.340810185182</v>
      </c>
      <c r="J114" t="s">
        <v>12918</v>
      </c>
    </row>
    <row r="115" spans="1:10" x14ac:dyDescent="0.25">
      <c r="A115" t="s">
        <v>13026</v>
      </c>
      <c r="B115">
        <v>1629</v>
      </c>
      <c r="C115" t="s">
        <v>12907</v>
      </c>
      <c r="D115">
        <v>13663505</v>
      </c>
      <c r="E115">
        <v>10.66</v>
      </c>
      <c r="F115" t="s">
        <v>12899</v>
      </c>
      <c r="G115">
        <v>28598</v>
      </c>
      <c r="H115">
        <v>17</v>
      </c>
      <c r="I115" s="2">
        <v>42335.668993055559</v>
      </c>
      <c r="J115" t="s">
        <v>12920</v>
      </c>
    </row>
    <row r="116" spans="1:10" x14ac:dyDescent="0.25">
      <c r="A116" t="s">
        <v>13027</v>
      </c>
      <c r="B116">
        <v>1178</v>
      </c>
      <c r="C116" t="s">
        <v>12902</v>
      </c>
      <c r="D116">
        <v>29439111</v>
      </c>
      <c r="E116">
        <v>10.62</v>
      </c>
      <c r="F116" t="s">
        <v>12899</v>
      </c>
      <c r="G116">
        <v>29342</v>
      </c>
      <c r="H116">
        <v>1</v>
      </c>
      <c r="I116" s="2">
        <v>44202.127488425933</v>
      </c>
      <c r="J116" t="s">
        <v>12910</v>
      </c>
    </row>
    <row r="117" spans="1:10" x14ac:dyDescent="0.25">
      <c r="A117" t="s">
        <v>13028</v>
      </c>
      <c r="B117">
        <v>1727</v>
      </c>
      <c r="C117" t="s">
        <v>12924</v>
      </c>
      <c r="D117">
        <v>82526313</v>
      </c>
      <c r="E117">
        <v>11.87</v>
      </c>
      <c r="F117" t="s">
        <v>12899</v>
      </c>
      <c r="G117">
        <v>43109</v>
      </c>
      <c r="H117">
        <v>12</v>
      </c>
      <c r="I117" s="2">
        <v>44378.337962962964</v>
      </c>
      <c r="J117" t="s">
        <v>12925</v>
      </c>
    </row>
    <row r="118" spans="1:10" x14ac:dyDescent="0.25">
      <c r="A118" t="s">
        <v>13029</v>
      </c>
      <c r="B118">
        <v>1596</v>
      </c>
      <c r="C118" t="s">
        <v>12924</v>
      </c>
      <c r="D118">
        <v>50039696</v>
      </c>
      <c r="E118">
        <v>11.16</v>
      </c>
      <c r="F118" t="s">
        <v>12899</v>
      </c>
      <c r="G118">
        <v>31983</v>
      </c>
      <c r="H118">
        <v>26</v>
      </c>
      <c r="I118" s="2">
        <v>43395.973854166667</v>
      </c>
      <c r="J118" t="s">
        <v>12900</v>
      </c>
    </row>
    <row r="119" spans="1:10" x14ac:dyDescent="0.25">
      <c r="A119" t="s">
        <v>13030</v>
      </c>
      <c r="B119">
        <v>2242</v>
      </c>
      <c r="C119" t="s">
        <v>12902</v>
      </c>
      <c r="D119">
        <v>27663419</v>
      </c>
      <c r="E119">
        <v>13.33</v>
      </c>
      <c r="F119" t="s">
        <v>12908</v>
      </c>
      <c r="G119">
        <v>46289</v>
      </c>
      <c r="H119">
        <v>11</v>
      </c>
      <c r="I119" s="2">
        <v>42983.751076388893</v>
      </c>
      <c r="J119" t="s">
        <v>12918</v>
      </c>
    </row>
    <row r="120" spans="1:10" x14ac:dyDescent="0.25">
      <c r="A120" t="s">
        <v>13031</v>
      </c>
      <c r="B120">
        <v>2268</v>
      </c>
      <c r="C120" t="s">
        <v>12924</v>
      </c>
      <c r="D120">
        <v>98521512</v>
      </c>
      <c r="E120">
        <v>8.9</v>
      </c>
      <c r="F120" t="s">
        <v>12905</v>
      </c>
      <c r="G120">
        <v>32411</v>
      </c>
      <c r="H120">
        <v>23</v>
      </c>
      <c r="I120" s="2">
        <v>43545.009317129632</v>
      </c>
      <c r="J120" t="s">
        <v>12920</v>
      </c>
    </row>
    <row r="121" spans="1:10" x14ac:dyDescent="0.25">
      <c r="A121" t="s">
        <v>13032</v>
      </c>
      <c r="B121">
        <v>1515</v>
      </c>
      <c r="C121" t="s">
        <v>12907</v>
      </c>
      <c r="D121">
        <v>42129694</v>
      </c>
      <c r="E121">
        <v>9.59</v>
      </c>
      <c r="F121" t="s">
        <v>12899</v>
      </c>
      <c r="G121">
        <v>37742</v>
      </c>
      <c r="H121">
        <v>5</v>
      </c>
      <c r="I121" s="2">
        <v>44098.405277777783</v>
      </c>
      <c r="J121" t="s">
        <v>12903</v>
      </c>
    </row>
    <row r="122" spans="1:10" x14ac:dyDescent="0.25">
      <c r="A122" t="s">
        <v>13033</v>
      </c>
      <c r="B122">
        <v>1351</v>
      </c>
      <c r="C122" t="s">
        <v>12907</v>
      </c>
      <c r="D122">
        <v>39518223</v>
      </c>
      <c r="E122">
        <v>14.82</v>
      </c>
      <c r="F122" t="s">
        <v>12899</v>
      </c>
      <c r="G122">
        <v>47716</v>
      </c>
      <c r="H122">
        <v>22</v>
      </c>
      <c r="I122" s="2">
        <v>44570.16138888889</v>
      </c>
      <c r="J122" t="s">
        <v>12910</v>
      </c>
    </row>
    <row r="123" spans="1:10" x14ac:dyDescent="0.25">
      <c r="A123" t="s">
        <v>13034</v>
      </c>
      <c r="B123">
        <v>2338</v>
      </c>
      <c r="C123" t="s">
        <v>12932</v>
      </c>
      <c r="D123">
        <v>73835319</v>
      </c>
      <c r="E123">
        <v>11.57</v>
      </c>
      <c r="F123" t="s">
        <v>12899</v>
      </c>
      <c r="G123">
        <v>19250</v>
      </c>
      <c r="H123">
        <v>5</v>
      </c>
      <c r="I123" s="2">
        <v>42029.913113425922</v>
      </c>
      <c r="J123" t="s">
        <v>12903</v>
      </c>
    </row>
    <row r="124" spans="1:10" x14ac:dyDescent="0.25">
      <c r="A124" t="s">
        <v>13035</v>
      </c>
      <c r="B124">
        <v>1493</v>
      </c>
      <c r="C124" t="s">
        <v>12898</v>
      </c>
      <c r="D124">
        <v>78567785</v>
      </c>
      <c r="E124">
        <v>12.16</v>
      </c>
      <c r="F124" t="s">
        <v>12899</v>
      </c>
      <c r="G124">
        <v>13494</v>
      </c>
      <c r="H124">
        <v>20</v>
      </c>
      <c r="I124" s="2">
        <v>45053.558981481481</v>
      </c>
      <c r="J124" t="s">
        <v>12925</v>
      </c>
    </row>
    <row r="125" spans="1:10" x14ac:dyDescent="0.25">
      <c r="A125" t="s">
        <v>13036</v>
      </c>
      <c r="B125">
        <v>1958</v>
      </c>
      <c r="C125" t="s">
        <v>12916</v>
      </c>
      <c r="D125">
        <v>67858778</v>
      </c>
      <c r="E125">
        <v>7.42</v>
      </c>
      <c r="F125" t="s">
        <v>12908</v>
      </c>
      <c r="G125">
        <v>30441</v>
      </c>
      <c r="H125">
        <v>27</v>
      </c>
      <c r="I125" s="2">
        <v>45090.440324074072</v>
      </c>
      <c r="J125" t="s">
        <v>12920</v>
      </c>
    </row>
    <row r="126" spans="1:10" x14ac:dyDescent="0.25">
      <c r="A126" t="s">
        <v>13037</v>
      </c>
      <c r="B126">
        <v>2118</v>
      </c>
      <c r="C126" t="s">
        <v>12932</v>
      </c>
      <c r="D126">
        <v>56111924</v>
      </c>
      <c r="E126">
        <v>12.75</v>
      </c>
      <c r="F126" t="s">
        <v>12899</v>
      </c>
      <c r="G126">
        <v>16393</v>
      </c>
      <c r="H126">
        <v>16</v>
      </c>
      <c r="I126" s="2">
        <v>41980.259027777778</v>
      </c>
      <c r="J126" t="s">
        <v>12920</v>
      </c>
    </row>
    <row r="127" spans="1:10" x14ac:dyDescent="0.25">
      <c r="A127" t="s">
        <v>13038</v>
      </c>
      <c r="B127">
        <v>1742</v>
      </c>
      <c r="C127" t="s">
        <v>12902</v>
      </c>
      <c r="D127">
        <v>69870922</v>
      </c>
      <c r="E127">
        <v>10.75</v>
      </c>
      <c r="F127" t="s">
        <v>12905</v>
      </c>
      <c r="G127">
        <v>36715</v>
      </c>
      <c r="H127">
        <v>10</v>
      </c>
      <c r="I127" s="2">
        <v>42666.356249999997</v>
      </c>
      <c r="J127" t="s">
        <v>12912</v>
      </c>
    </row>
    <row r="128" spans="1:10" x14ac:dyDescent="0.25">
      <c r="A128" t="s">
        <v>13039</v>
      </c>
      <c r="B128">
        <v>1650</v>
      </c>
      <c r="C128" t="s">
        <v>12902</v>
      </c>
      <c r="D128">
        <v>46815681</v>
      </c>
      <c r="E128">
        <v>11.48</v>
      </c>
      <c r="F128" t="s">
        <v>12905</v>
      </c>
      <c r="G128">
        <v>34367</v>
      </c>
      <c r="H128">
        <v>3</v>
      </c>
      <c r="I128" s="2">
        <v>43372.484780092593</v>
      </c>
      <c r="J128" t="s">
        <v>12900</v>
      </c>
    </row>
    <row r="129" spans="1:10" x14ac:dyDescent="0.25">
      <c r="A129" t="s">
        <v>13040</v>
      </c>
      <c r="B129">
        <v>2492</v>
      </c>
      <c r="C129" t="s">
        <v>12932</v>
      </c>
      <c r="D129">
        <v>34524468</v>
      </c>
      <c r="E129">
        <v>14.52</v>
      </c>
      <c r="F129" t="s">
        <v>12905</v>
      </c>
      <c r="G129">
        <v>22997</v>
      </c>
      <c r="H129">
        <v>6</v>
      </c>
      <c r="I129" s="2">
        <v>44458.941284722219</v>
      </c>
      <c r="J129" t="s">
        <v>12925</v>
      </c>
    </row>
    <row r="130" spans="1:10" x14ac:dyDescent="0.25">
      <c r="A130" t="s">
        <v>13041</v>
      </c>
      <c r="B130">
        <v>2133</v>
      </c>
      <c r="C130" t="s">
        <v>12924</v>
      </c>
      <c r="D130">
        <v>95622123</v>
      </c>
      <c r="E130">
        <v>8.41</v>
      </c>
      <c r="F130" t="s">
        <v>12899</v>
      </c>
      <c r="G130">
        <v>49609</v>
      </c>
      <c r="H130">
        <v>23</v>
      </c>
      <c r="I130" s="2">
        <v>44517.438923611109</v>
      </c>
      <c r="J130" t="s">
        <v>12903</v>
      </c>
    </row>
    <row r="131" spans="1:10" x14ac:dyDescent="0.25">
      <c r="A131" t="s">
        <v>13042</v>
      </c>
      <c r="B131">
        <v>1182</v>
      </c>
      <c r="C131" t="s">
        <v>12902</v>
      </c>
      <c r="D131">
        <v>75849688</v>
      </c>
      <c r="E131">
        <v>10.62</v>
      </c>
      <c r="F131" t="s">
        <v>12908</v>
      </c>
      <c r="G131">
        <v>24656</v>
      </c>
      <c r="H131">
        <v>16</v>
      </c>
      <c r="I131" s="2">
        <v>43595.986400462964</v>
      </c>
      <c r="J131" t="s">
        <v>12900</v>
      </c>
    </row>
    <row r="132" spans="1:10" x14ac:dyDescent="0.25">
      <c r="A132" t="s">
        <v>13043</v>
      </c>
      <c r="B132">
        <v>2065</v>
      </c>
      <c r="C132" t="s">
        <v>12902</v>
      </c>
      <c r="D132">
        <v>20292511</v>
      </c>
      <c r="E132">
        <v>12.52</v>
      </c>
      <c r="F132" t="s">
        <v>12905</v>
      </c>
      <c r="G132">
        <v>34239</v>
      </c>
      <c r="H132">
        <v>5</v>
      </c>
      <c r="I132" s="2">
        <v>43097.922708333332</v>
      </c>
      <c r="J132" t="s">
        <v>12903</v>
      </c>
    </row>
    <row r="133" spans="1:10" x14ac:dyDescent="0.25">
      <c r="A133" t="s">
        <v>13044</v>
      </c>
      <c r="B133">
        <v>1017</v>
      </c>
      <c r="C133" t="s">
        <v>12932</v>
      </c>
      <c r="D133">
        <v>5339840</v>
      </c>
      <c r="E133">
        <v>8.11</v>
      </c>
      <c r="F133" t="s">
        <v>12908</v>
      </c>
      <c r="G133">
        <v>35090</v>
      </c>
      <c r="H133">
        <v>8</v>
      </c>
      <c r="I133" s="2">
        <v>42367.773599537039</v>
      </c>
      <c r="J133" t="s">
        <v>12910</v>
      </c>
    </row>
    <row r="134" spans="1:10" x14ac:dyDescent="0.25">
      <c r="A134" t="s">
        <v>13045</v>
      </c>
      <c r="B134">
        <v>1057</v>
      </c>
      <c r="C134" t="s">
        <v>12924</v>
      </c>
      <c r="D134">
        <v>37294495</v>
      </c>
      <c r="E134">
        <v>8.64</v>
      </c>
      <c r="F134" t="s">
        <v>12905</v>
      </c>
      <c r="G134">
        <v>42943</v>
      </c>
      <c r="H134">
        <v>15</v>
      </c>
      <c r="I134" s="2">
        <v>43737.571701388893</v>
      </c>
      <c r="J134" t="s">
        <v>12912</v>
      </c>
    </row>
    <row r="135" spans="1:10" x14ac:dyDescent="0.25">
      <c r="A135" t="s">
        <v>13046</v>
      </c>
      <c r="B135">
        <v>1467</v>
      </c>
      <c r="C135" t="s">
        <v>12898</v>
      </c>
      <c r="D135">
        <v>76177467</v>
      </c>
      <c r="E135">
        <v>12.33</v>
      </c>
      <c r="F135" t="s">
        <v>12908</v>
      </c>
      <c r="G135">
        <v>46527</v>
      </c>
      <c r="H135">
        <v>12</v>
      </c>
      <c r="I135" s="2">
        <v>42646.784988425927</v>
      </c>
      <c r="J135" t="s">
        <v>12920</v>
      </c>
    </row>
    <row r="136" spans="1:10" x14ac:dyDescent="0.25">
      <c r="A136" t="s">
        <v>13047</v>
      </c>
      <c r="B136">
        <v>2330</v>
      </c>
      <c r="C136" t="s">
        <v>12898</v>
      </c>
      <c r="D136">
        <v>58817466</v>
      </c>
      <c r="E136">
        <v>13.3</v>
      </c>
      <c r="F136" t="s">
        <v>12905</v>
      </c>
      <c r="G136">
        <v>14870</v>
      </c>
      <c r="H136">
        <v>29</v>
      </c>
      <c r="I136" s="2">
        <v>43468.086342592593</v>
      </c>
      <c r="J136" t="s">
        <v>12912</v>
      </c>
    </row>
    <row r="137" spans="1:10" x14ac:dyDescent="0.25">
      <c r="A137" t="s">
        <v>13048</v>
      </c>
      <c r="B137">
        <v>1216</v>
      </c>
      <c r="C137" t="s">
        <v>12924</v>
      </c>
      <c r="D137">
        <v>89316387</v>
      </c>
      <c r="E137">
        <v>9.84</v>
      </c>
      <c r="F137" t="s">
        <v>12908</v>
      </c>
      <c r="G137">
        <v>15743</v>
      </c>
      <c r="H137">
        <v>8</v>
      </c>
      <c r="I137" s="2">
        <v>43186.114212962973</v>
      </c>
      <c r="J137" t="s">
        <v>12910</v>
      </c>
    </row>
    <row r="138" spans="1:10" x14ac:dyDescent="0.25">
      <c r="A138" t="s">
        <v>13049</v>
      </c>
      <c r="B138">
        <v>1143</v>
      </c>
      <c r="C138" t="s">
        <v>12924</v>
      </c>
      <c r="D138">
        <v>50885173</v>
      </c>
      <c r="E138">
        <v>12.13</v>
      </c>
      <c r="F138" t="s">
        <v>12908</v>
      </c>
      <c r="G138">
        <v>23180</v>
      </c>
      <c r="H138">
        <v>18</v>
      </c>
      <c r="I138" s="2">
        <v>44366.040243055562</v>
      </c>
      <c r="J138" t="s">
        <v>12920</v>
      </c>
    </row>
    <row r="139" spans="1:10" x14ac:dyDescent="0.25">
      <c r="A139" t="s">
        <v>13050</v>
      </c>
      <c r="B139">
        <v>1123</v>
      </c>
      <c r="C139" t="s">
        <v>12916</v>
      </c>
      <c r="D139">
        <v>54472452</v>
      </c>
      <c r="E139">
        <v>13.5</v>
      </c>
      <c r="F139" t="s">
        <v>12908</v>
      </c>
      <c r="G139">
        <v>14634</v>
      </c>
      <c r="H139">
        <v>13</v>
      </c>
      <c r="I139" s="2">
        <v>42155.056608796287</v>
      </c>
      <c r="J139" t="s">
        <v>12903</v>
      </c>
    </row>
    <row r="140" spans="1:10" x14ac:dyDescent="0.25">
      <c r="A140" t="s">
        <v>13051</v>
      </c>
      <c r="B140">
        <v>2110</v>
      </c>
      <c r="C140" t="s">
        <v>12932</v>
      </c>
      <c r="D140">
        <v>76311874</v>
      </c>
      <c r="E140">
        <v>14.89</v>
      </c>
      <c r="F140" t="s">
        <v>12899</v>
      </c>
      <c r="G140">
        <v>20553</v>
      </c>
      <c r="H140">
        <v>2</v>
      </c>
      <c r="I140" s="2">
        <v>43891.361759259264</v>
      </c>
      <c r="J140" t="s">
        <v>12912</v>
      </c>
    </row>
    <row r="141" spans="1:10" x14ac:dyDescent="0.25">
      <c r="A141" t="s">
        <v>13052</v>
      </c>
      <c r="B141">
        <v>2176</v>
      </c>
      <c r="C141" t="s">
        <v>12924</v>
      </c>
      <c r="D141">
        <v>25984742</v>
      </c>
      <c r="E141">
        <v>11.19</v>
      </c>
      <c r="F141" t="s">
        <v>12905</v>
      </c>
      <c r="G141">
        <v>31061</v>
      </c>
      <c r="H141">
        <v>8</v>
      </c>
      <c r="I141" s="2">
        <v>44811.409467592603</v>
      </c>
      <c r="J141" t="s">
        <v>12918</v>
      </c>
    </row>
    <row r="142" spans="1:10" x14ac:dyDescent="0.25">
      <c r="A142" t="s">
        <v>13053</v>
      </c>
      <c r="B142">
        <v>1319</v>
      </c>
      <c r="C142" t="s">
        <v>12932</v>
      </c>
      <c r="D142">
        <v>2142896</v>
      </c>
      <c r="E142">
        <v>7.64</v>
      </c>
      <c r="F142" t="s">
        <v>12908</v>
      </c>
      <c r="G142">
        <v>30027</v>
      </c>
      <c r="H142">
        <v>9</v>
      </c>
      <c r="I142" s="2">
        <v>44825.630300925928</v>
      </c>
      <c r="J142" t="s">
        <v>12903</v>
      </c>
    </row>
    <row r="143" spans="1:10" x14ac:dyDescent="0.25">
      <c r="A143" t="s">
        <v>13054</v>
      </c>
      <c r="B143">
        <v>1342</v>
      </c>
      <c r="C143" t="s">
        <v>12902</v>
      </c>
      <c r="D143">
        <v>82091970</v>
      </c>
      <c r="E143">
        <v>7.22</v>
      </c>
      <c r="F143" t="s">
        <v>12905</v>
      </c>
      <c r="G143">
        <v>44508</v>
      </c>
      <c r="H143">
        <v>15</v>
      </c>
      <c r="I143" s="2">
        <v>41642.629803240743</v>
      </c>
      <c r="J143" t="s">
        <v>12903</v>
      </c>
    </row>
    <row r="144" spans="1:10" x14ac:dyDescent="0.25">
      <c r="A144" t="s">
        <v>13055</v>
      </c>
      <c r="B144">
        <v>1591</v>
      </c>
      <c r="C144" t="s">
        <v>12907</v>
      </c>
      <c r="D144">
        <v>88139152</v>
      </c>
      <c r="E144">
        <v>12.81</v>
      </c>
      <c r="F144" t="s">
        <v>12899</v>
      </c>
      <c r="G144">
        <v>35530</v>
      </c>
      <c r="H144">
        <v>13</v>
      </c>
      <c r="I144" s="2">
        <v>42483.080740740741</v>
      </c>
      <c r="J144" t="s">
        <v>12910</v>
      </c>
    </row>
    <row r="145" spans="1:10" x14ac:dyDescent="0.25">
      <c r="A145" t="s">
        <v>13056</v>
      </c>
      <c r="B145">
        <v>2282</v>
      </c>
      <c r="C145" t="s">
        <v>12907</v>
      </c>
      <c r="D145">
        <v>55622459</v>
      </c>
      <c r="E145">
        <v>12.37</v>
      </c>
      <c r="F145" t="s">
        <v>12905</v>
      </c>
      <c r="G145">
        <v>40514</v>
      </c>
      <c r="H145">
        <v>17</v>
      </c>
      <c r="I145" s="2">
        <v>44782.098773148151</v>
      </c>
      <c r="J145" t="s">
        <v>12920</v>
      </c>
    </row>
    <row r="146" spans="1:10" x14ac:dyDescent="0.25">
      <c r="A146" t="s">
        <v>13057</v>
      </c>
      <c r="B146">
        <v>1577</v>
      </c>
      <c r="C146" t="s">
        <v>12932</v>
      </c>
      <c r="D146">
        <v>36592338</v>
      </c>
      <c r="E146">
        <v>10.130000000000001</v>
      </c>
      <c r="F146" t="s">
        <v>12899</v>
      </c>
      <c r="G146">
        <v>37422</v>
      </c>
      <c r="H146">
        <v>3</v>
      </c>
      <c r="I146" s="2">
        <v>41615.474097222221</v>
      </c>
      <c r="J146" t="s">
        <v>12925</v>
      </c>
    </row>
    <row r="147" spans="1:10" x14ac:dyDescent="0.25">
      <c r="A147" t="s">
        <v>13058</v>
      </c>
      <c r="B147">
        <v>1228</v>
      </c>
      <c r="C147" t="s">
        <v>12932</v>
      </c>
      <c r="D147">
        <v>19821232</v>
      </c>
      <c r="E147">
        <v>10.26</v>
      </c>
      <c r="F147" t="s">
        <v>12908</v>
      </c>
      <c r="G147">
        <v>40085</v>
      </c>
      <c r="H147">
        <v>1</v>
      </c>
      <c r="I147" s="2">
        <v>42266.763958333337</v>
      </c>
      <c r="J147" t="s">
        <v>12920</v>
      </c>
    </row>
    <row r="148" spans="1:10" x14ac:dyDescent="0.25">
      <c r="A148" t="s">
        <v>13059</v>
      </c>
      <c r="B148">
        <v>1734</v>
      </c>
      <c r="C148" t="s">
        <v>12932</v>
      </c>
      <c r="D148">
        <v>28354026</v>
      </c>
      <c r="E148">
        <v>12.87</v>
      </c>
      <c r="F148" t="s">
        <v>12908</v>
      </c>
      <c r="G148">
        <v>35513</v>
      </c>
      <c r="H148">
        <v>10</v>
      </c>
      <c r="I148" s="2">
        <v>42742.828773148147</v>
      </c>
      <c r="J148" t="s">
        <v>12903</v>
      </c>
    </row>
    <row r="149" spans="1:10" x14ac:dyDescent="0.25">
      <c r="A149" t="s">
        <v>13060</v>
      </c>
      <c r="B149">
        <v>1769</v>
      </c>
      <c r="C149" t="s">
        <v>12916</v>
      </c>
      <c r="D149">
        <v>93860233</v>
      </c>
      <c r="E149">
        <v>11.37</v>
      </c>
      <c r="F149" t="s">
        <v>12908</v>
      </c>
      <c r="G149">
        <v>39711</v>
      </c>
      <c r="H149">
        <v>25</v>
      </c>
      <c r="I149" s="2">
        <v>42717.917511574073</v>
      </c>
      <c r="J149" t="s">
        <v>12918</v>
      </c>
    </row>
    <row r="150" spans="1:10" x14ac:dyDescent="0.25">
      <c r="A150" t="s">
        <v>13061</v>
      </c>
      <c r="B150">
        <v>1835</v>
      </c>
      <c r="C150" t="s">
        <v>12907</v>
      </c>
      <c r="D150">
        <v>81442357</v>
      </c>
      <c r="E150">
        <v>14.49</v>
      </c>
      <c r="F150" t="s">
        <v>12905</v>
      </c>
      <c r="G150">
        <v>22763</v>
      </c>
      <c r="H150">
        <v>4</v>
      </c>
      <c r="I150" s="2">
        <v>43777.017395833333</v>
      </c>
      <c r="J150" t="s">
        <v>12912</v>
      </c>
    </row>
    <row r="151" spans="1:10" x14ac:dyDescent="0.25">
      <c r="A151" t="s">
        <v>13062</v>
      </c>
      <c r="B151">
        <v>2419</v>
      </c>
      <c r="C151" t="s">
        <v>12916</v>
      </c>
      <c r="D151">
        <v>71600257</v>
      </c>
      <c r="E151">
        <v>8.14</v>
      </c>
      <c r="F151" t="s">
        <v>12908</v>
      </c>
      <c r="G151">
        <v>42421</v>
      </c>
      <c r="H151">
        <v>30</v>
      </c>
      <c r="I151" s="2">
        <v>43855.770949074067</v>
      </c>
      <c r="J151" t="s">
        <v>12920</v>
      </c>
    </row>
    <row r="152" spans="1:10" x14ac:dyDescent="0.25">
      <c r="A152" t="s">
        <v>13063</v>
      </c>
      <c r="B152">
        <v>2321</v>
      </c>
      <c r="C152" t="s">
        <v>12898</v>
      </c>
      <c r="D152">
        <v>9083955</v>
      </c>
      <c r="E152">
        <v>7.38</v>
      </c>
      <c r="F152" t="s">
        <v>12899</v>
      </c>
      <c r="G152">
        <v>21527</v>
      </c>
      <c r="H152">
        <v>29</v>
      </c>
      <c r="I152" s="2">
        <v>41960.150937500002</v>
      </c>
      <c r="J152" t="s">
        <v>12920</v>
      </c>
    </row>
    <row r="153" spans="1:10" x14ac:dyDescent="0.25">
      <c r="A153" t="s">
        <v>13064</v>
      </c>
      <c r="B153">
        <v>2026</v>
      </c>
      <c r="C153" t="s">
        <v>12924</v>
      </c>
      <c r="D153">
        <v>80228926</v>
      </c>
      <c r="E153">
        <v>13.2</v>
      </c>
      <c r="F153" t="s">
        <v>12905</v>
      </c>
      <c r="G153">
        <v>40961</v>
      </c>
      <c r="H153">
        <v>8</v>
      </c>
      <c r="I153" s="2">
        <v>43969.522453703707</v>
      </c>
      <c r="J153" t="s">
        <v>12910</v>
      </c>
    </row>
    <row r="154" spans="1:10" x14ac:dyDescent="0.25">
      <c r="A154" t="s">
        <v>13065</v>
      </c>
      <c r="B154">
        <v>2404</v>
      </c>
      <c r="C154" t="s">
        <v>12902</v>
      </c>
      <c r="D154">
        <v>2652918</v>
      </c>
      <c r="E154">
        <v>14.33</v>
      </c>
      <c r="F154" t="s">
        <v>12908</v>
      </c>
      <c r="G154">
        <v>13412</v>
      </c>
      <c r="H154">
        <v>11</v>
      </c>
      <c r="I154" s="2">
        <v>42656.784212962957</v>
      </c>
      <c r="J154" t="s">
        <v>12918</v>
      </c>
    </row>
    <row r="155" spans="1:10" x14ac:dyDescent="0.25">
      <c r="A155" t="s">
        <v>13066</v>
      </c>
      <c r="B155">
        <v>1474</v>
      </c>
      <c r="C155" t="s">
        <v>12898</v>
      </c>
      <c r="D155">
        <v>33013142</v>
      </c>
      <c r="E155">
        <v>8.6999999999999993</v>
      </c>
      <c r="F155" t="s">
        <v>12908</v>
      </c>
      <c r="G155">
        <v>15550</v>
      </c>
      <c r="H155">
        <v>27</v>
      </c>
      <c r="I155" s="2">
        <v>42531.523252314822</v>
      </c>
      <c r="J155" t="s">
        <v>12918</v>
      </c>
    </row>
    <row r="156" spans="1:10" x14ac:dyDescent="0.25">
      <c r="A156" t="s">
        <v>13067</v>
      </c>
      <c r="B156">
        <v>2159</v>
      </c>
      <c r="C156" t="s">
        <v>12932</v>
      </c>
      <c r="D156">
        <v>40338755</v>
      </c>
      <c r="E156">
        <v>12.8</v>
      </c>
      <c r="F156" t="s">
        <v>12905</v>
      </c>
      <c r="G156">
        <v>49777</v>
      </c>
      <c r="H156">
        <v>12</v>
      </c>
      <c r="I156" s="2">
        <v>43826.424409722233</v>
      </c>
      <c r="J156" t="s">
        <v>12920</v>
      </c>
    </row>
    <row r="157" spans="1:10" x14ac:dyDescent="0.25">
      <c r="A157" t="s">
        <v>13068</v>
      </c>
      <c r="B157">
        <v>1723</v>
      </c>
      <c r="C157" t="s">
        <v>12932</v>
      </c>
      <c r="D157">
        <v>88503629</v>
      </c>
      <c r="E157">
        <v>13.72</v>
      </c>
      <c r="F157" t="s">
        <v>12905</v>
      </c>
      <c r="G157">
        <v>34946</v>
      </c>
      <c r="H157">
        <v>23</v>
      </c>
      <c r="I157" s="2">
        <v>42189.855520833327</v>
      </c>
      <c r="J157" t="s">
        <v>12918</v>
      </c>
    </row>
    <row r="158" spans="1:10" x14ac:dyDescent="0.25">
      <c r="A158" t="s">
        <v>13069</v>
      </c>
      <c r="B158">
        <v>1549</v>
      </c>
      <c r="C158" t="s">
        <v>12902</v>
      </c>
      <c r="D158">
        <v>79043834</v>
      </c>
      <c r="E158">
        <v>14.94</v>
      </c>
      <c r="F158" t="s">
        <v>12899</v>
      </c>
      <c r="G158">
        <v>14957</v>
      </c>
      <c r="H158">
        <v>2</v>
      </c>
      <c r="I158" s="2">
        <v>44171.62164351852</v>
      </c>
      <c r="J158" t="s">
        <v>12912</v>
      </c>
    </row>
    <row r="159" spans="1:10" x14ac:dyDescent="0.25">
      <c r="A159" t="s">
        <v>13070</v>
      </c>
      <c r="B159">
        <v>1007</v>
      </c>
      <c r="C159" t="s">
        <v>12916</v>
      </c>
      <c r="D159">
        <v>14923012</v>
      </c>
      <c r="E159">
        <v>14.58</v>
      </c>
      <c r="F159" t="s">
        <v>12899</v>
      </c>
      <c r="G159">
        <v>22427</v>
      </c>
      <c r="H159">
        <v>12</v>
      </c>
      <c r="I159" s="2">
        <v>42685.958923611113</v>
      </c>
      <c r="J159" t="s">
        <v>12920</v>
      </c>
    </row>
    <row r="160" spans="1:10" x14ac:dyDescent="0.25">
      <c r="A160" t="s">
        <v>13071</v>
      </c>
      <c r="B160">
        <v>2341</v>
      </c>
      <c r="C160" t="s">
        <v>12916</v>
      </c>
      <c r="D160">
        <v>70037172</v>
      </c>
      <c r="E160">
        <v>11.21</v>
      </c>
      <c r="F160" t="s">
        <v>12899</v>
      </c>
      <c r="G160">
        <v>36510</v>
      </c>
      <c r="H160">
        <v>28</v>
      </c>
      <c r="I160" s="2">
        <v>43867.177430555559</v>
      </c>
      <c r="J160" t="s">
        <v>12900</v>
      </c>
    </row>
    <row r="161" spans="1:10" x14ac:dyDescent="0.25">
      <c r="A161" t="s">
        <v>13072</v>
      </c>
      <c r="B161">
        <v>1187</v>
      </c>
      <c r="C161" t="s">
        <v>12916</v>
      </c>
      <c r="D161">
        <v>22181933</v>
      </c>
      <c r="E161">
        <v>7.17</v>
      </c>
      <c r="F161" t="s">
        <v>12905</v>
      </c>
      <c r="G161">
        <v>20134</v>
      </c>
      <c r="H161">
        <v>15</v>
      </c>
      <c r="I161" s="2">
        <v>44909.053055555552</v>
      </c>
      <c r="J161" t="s">
        <v>12900</v>
      </c>
    </row>
    <row r="162" spans="1:10" x14ac:dyDescent="0.25">
      <c r="A162" t="s">
        <v>13073</v>
      </c>
      <c r="B162">
        <v>1080</v>
      </c>
      <c r="C162" t="s">
        <v>12898</v>
      </c>
      <c r="D162">
        <v>5350271</v>
      </c>
      <c r="E162">
        <v>14.35</v>
      </c>
      <c r="F162" t="s">
        <v>12899</v>
      </c>
      <c r="G162">
        <v>46169</v>
      </c>
      <c r="H162">
        <v>19</v>
      </c>
      <c r="I162" s="2">
        <v>43518.403124999997</v>
      </c>
      <c r="J162" t="s">
        <v>12910</v>
      </c>
    </row>
    <row r="163" spans="1:10" x14ac:dyDescent="0.25">
      <c r="A163" t="s">
        <v>13074</v>
      </c>
      <c r="B163">
        <v>1787</v>
      </c>
      <c r="C163" t="s">
        <v>12902</v>
      </c>
      <c r="D163">
        <v>27166672</v>
      </c>
      <c r="E163">
        <v>8.15</v>
      </c>
      <c r="F163" t="s">
        <v>12908</v>
      </c>
      <c r="G163">
        <v>22775</v>
      </c>
      <c r="H163">
        <v>13</v>
      </c>
      <c r="I163" s="2">
        <v>41634.795081018521</v>
      </c>
      <c r="J163" t="s">
        <v>12910</v>
      </c>
    </row>
    <row r="164" spans="1:10" x14ac:dyDescent="0.25">
      <c r="A164" t="s">
        <v>13075</v>
      </c>
      <c r="B164">
        <v>1084</v>
      </c>
      <c r="C164" t="s">
        <v>12907</v>
      </c>
      <c r="D164">
        <v>34556280</v>
      </c>
      <c r="E164">
        <v>8.51</v>
      </c>
      <c r="F164" t="s">
        <v>12905</v>
      </c>
      <c r="G164">
        <v>14255</v>
      </c>
      <c r="H164">
        <v>23</v>
      </c>
      <c r="I164" s="2">
        <v>44905.260127314818</v>
      </c>
      <c r="J164" t="s">
        <v>12925</v>
      </c>
    </row>
    <row r="165" spans="1:10" x14ac:dyDescent="0.25">
      <c r="A165" t="s">
        <v>13076</v>
      </c>
      <c r="B165">
        <v>1764</v>
      </c>
      <c r="C165" t="s">
        <v>12907</v>
      </c>
      <c r="D165">
        <v>72990224</v>
      </c>
      <c r="E165">
        <v>7.88</v>
      </c>
      <c r="F165" t="s">
        <v>12908</v>
      </c>
      <c r="G165">
        <v>46372</v>
      </c>
      <c r="H165">
        <v>14</v>
      </c>
      <c r="I165" s="2">
        <v>42118.946238425917</v>
      </c>
      <c r="J165" t="s">
        <v>12900</v>
      </c>
    </row>
    <row r="166" spans="1:10" x14ac:dyDescent="0.25">
      <c r="A166" t="s">
        <v>13077</v>
      </c>
      <c r="B166">
        <v>1063</v>
      </c>
      <c r="C166" t="s">
        <v>12898</v>
      </c>
      <c r="D166">
        <v>46817966</v>
      </c>
      <c r="E166">
        <v>7.1</v>
      </c>
      <c r="F166" t="s">
        <v>12908</v>
      </c>
      <c r="G166">
        <v>16168</v>
      </c>
      <c r="H166">
        <v>11</v>
      </c>
      <c r="I166" s="2">
        <v>43684.198333333326</v>
      </c>
      <c r="J166" t="s">
        <v>12918</v>
      </c>
    </row>
    <row r="167" spans="1:10" x14ac:dyDescent="0.25">
      <c r="A167" t="s">
        <v>13078</v>
      </c>
      <c r="B167">
        <v>1068</v>
      </c>
      <c r="C167" t="s">
        <v>12902</v>
      </c>
      <c r="D167">
        <v>11893575</v>
      </c>
      <c r="E167">
        <v>7.89</v>
      </c>
      <c r="F167" t="s">
        <v>12905</v>
      </c>
      <c r="G167">
        <v>46064</v>
      </c>
      <c r="H167">
        <v>16</v>
      </c>
      <c r="I167" s="2">
        <v>43652.762372685182</v>
      </c>
      <c r="J167" t="s">
        <v>12912</v>
      </c>
    </row>
    <row r="168" spans="1:10" x14ac:dyDescent="0.25">
      <c r="A168" t="s">
        <v>13079</v>
      </c>
      <c r="B168">
        <v>2217</v>
      </c>
      <c r="C168" t="s">
        <v>12898</v>
      </c>
      <c r="D168">
        <v>15284097</v>
      </c>
      <c r="E168">
        <v>11.34</v>
      </c>
      <c r="F168" t="s">
        <v>12899</v>
      </c>
      <c r="G168">
        <v>31301</v>
      </c>
      <c r="H168">
        <v>7</v>
      </c>
      <c r="I168" s="2">
        <v>43193.872847222221</v>
      </c>
      <c r="J168" t="s">
        <v>12920</v>
      </c>
    </row>
    <row r="169" spans="1:10" x14ac:dyDescent="0.25">
      <c r="A169" t="s">
        <v>13080</v>
      </c>
      <c r="B169">
        <v>1878</v>
      </c>
      <c r="C169" t="s">
        <v>12898</v>
      </c>
      <c r="D169">
        <v>84621093</v>
      </c>
      <c r="E169">
        <v>7.83</v>
      </c>
      <c r="F169" t="s">
        <v>12905</v>
      </c>
      <c r="G169">
        <v>29084</v>
      </c>
      <c r="H169">
        <v>17</v>
      </c>
      <c r="I169" s="2">
        <v>43469.177303240736</v>
      </c>
      <c r="J169" t="s">
        <v>12912</v>
      </c>
    </row>
    <row r="170" spans="1:10" x14ac:dyDescent="0.25">
      <c r="A170" t="s">
        <v>13081</v>
      </c>
      <c r="B170">
        <v>2387</v>
      </c>
      <c r="C170" t="s">
        <v>12916</v>
      </c>
      <c r="D170">
        <v>86589780</v>
      </c>
      <c r="E170">
        <v>9.51</v>
      </c>
      <c r="F170" t="s">
        <v>12905</v>
      </c>
      <c r="G170">
        <v>32940</v>
      </c>
      <c r="H170">
        <v>15</v>
      </c>
      <c r="I170" s="2">
        <v>42619.093182870369</v>
      </c>
      <c r="J170" t="s">
        <v>12920</v>
      </c>
    </row>
    <row r="171" spans="1:10" x14ac:dyDescent="0.25">
      <c r="A171" t="s">
        <v>13082</v>
      </c>
      <c r="B171">
        <v>2280</v>
      </c>
      <c r="C171" t="s">
        <v>12898</v>
      </c>
      <c r="D171">
        <v>85241705</v>
      </c>
      <c r="E171">
        <v>11.56</v>
      </c>
      <c r="F171" t="s">
        <v>12908</v>
      </c>
      <c r="G171">
        <v>24337</v>
      </c>
      <c r="H171">
        <v>9</v>
      </c>
      <c r="I171" s="2">
        <v>42050.208171296297</v>
      </c>
      <c r="J171" t="s">
        <v>12903</v>
      </c>
    </row>
    <row r="172" spans="1:10" x14ac:dyDescent="0.25">
      <c r="A172" t="s">
        <v>13083</v>
      </c>
      <c r="B172">
        <v>2326</v>
      </c>
      <c r="C172" t="s">
        <v>12932</v>
      </c>
      <c r="D172">
        <v>22027054</v>
      </c>
      <c r="E172">
        <v>11.17</v>
      </c>
      <c r="F172" t="s">
        <v>12908</v>
      </c>
      <c r="G172">
        <v>42208</v>
      </c>
      <c r="H172">
        <v>29</v>
      </c>
      <c r="I172" s="2">
        <v>42918.294525462959</v>
      </c>
      <c r="J172" t="s">
        <v>12918</v>
      </c>
    </row>
    <row r="173" spans="1:10" x14ac:dyDescent="0.25">
      <c r="A173" t="s">
        <v>13084</v>
      </c>
      <c r="B173">
        <v>1943</v>
      </c>
      <c r="C173" t="s">
        <v>12924</v>
      </c>
      <c r="D173">
        <v>1283746</v>
      </c>
      <c r="E173">
        <v>13.87</v>
      </c>
      <c r="F173" t="s">
        <v>12908</v>
      </c>
      <c r="G173">
        <v>26496</v>
      </c>
      <c r="H173">
        <v>2</v>
      </c>
      <c r="I173" s="2">
        <v>42790.674687500003</v>
      </c>
      <c r="J173" t="s">
        <v>12920</v>
      </c>
    </row>
    <row r="174" spans="1:10" x14ac:dyDescent="0.25">
      <c r="A174" t="s">
        <v>13085</v>
      </c>
      <c r="B174">
        <v>1568</v>
      </c>
      <c r="C174" t="s">
        <v>12924</v>
      </c>
      <c r="D174">
        <v>32800471</v>
      </c>
      <c r="E174">
        <v>14.66</v>
      </c>
      <c r="F174" t="s">
        <v>12905</v>
      </c>
      <c r="G174">
        <v>31083</v>
      </c>
      <c r="H174">
        <v>2</v>
      </c>
      <c r="I174" s="2">
        <v>44560.492361111108</v>
      </c>
      <c r="J174" t="s">
        <v>12925</v>
      </c>
    </row>
    <row r="175" spans="1:10" x14ac:dyDescent="0.25">
      <c r="A175" t="s">
        <v>13086</v>
      </c>
      <c r="B175">
        <v>1451</v>
      </c>
      <c r="C175" t="s">
        <v>12916</v>
      </c>
      <c r="D175">
        <v>57853284</v>
      </c>
      <c r="E175">
        <v>12.5</v>
      </c>
      <c r="F175" t="s">
        <v>12899</v>
      </c>
      <c r="G175">
        <v>22435</v>
      </c>
      <c r="H175">
        <v>10</v>
      </c>
      <c r="I175" s="2">
        <v>44330.076226851852</v>
      </c>
      <c r="J175" t="s">
        <v>12925</v>
      </c>
    </row>
    <row r="176" spans="1:10" x14ac:dyDescent="0.25">
      <c r="A176" t="s">
        <v>13087</v>
      </c>
      <c r="B176">
        <v>2225</v>
      </c>
      <c r="C176" t="s">
        <v>12916</v>
      </c>
      <c r="D176">
        <v>82350606</v>
      </c>
      <c r="E176">
        <v>12.46</v>
      </c>
      <c r="F176" t="s">
        <v>12905</v>
      </c>
      <c r="G176">
        <v>18794</v>
      </c>
      <c r="H176">
        <v>20</v>
      </c>
      <c r="I176" s="2">
        <v>41582.166759259257</v>
      </c>
      <c r="J176" t="s">
        <v>12920</v>
      </c>
    </row>
    <row r="177" spans="1:10" x14ac:dyDescent="0.25">
      <c r="A177" t="s">
        <v>13088</v>
      </c>
      <c r="B177">
        <v>1018</v>
      </c>
      <c r="C177" t="s">
        <v>12916</v>
      </c>
      <c r="D177">
        <v>77999683</v>
      </c>
      <c r="E177">
        <v>8</v>
      </c>
      <c r="F177" t="s">
        <v>12908</v>
      </c>
      <c r="G177">
        <v>21752</v>
      </c>
      <c r="H177">
        <v>4</v>
      </c>
      <c r="I177" s="2">
        <v>43423.262916666667</v>
      </c>
      <c r="J177" t="s">
        <v>12918</v>
      </c>
    </row>
    <row r="178" spans="1:10" x14ac:dyDescent="0.25">
      <c r="A178" t="s">
        <v>13089</v>
      </c>
      <c r="B178">
        <v>1776</v>
      </c>
      <c r="C178" t="s">
        <v>12902</v>
      </c>
      <c r="D178">
        <v>16661760</v>
      </c>
      <c r="E178">
        <v>13.1</v>
      </c>
      <c r="F178" t="s">
        <v>12905</v>
      </c>
      <c r="G178">
        <v>28623</v>
      </c>
      <c r="H178">
        <v>4</v>
      </c>
      <c r="I178" s="2">
        <v>44238.779953703714</v>
      </c>
      <c r="J178" t="s">
        <v>12912</v>
      </c>
    </row>
    <row r="179" spans="1:10" x14ac:dyDescent="0.25">
      <c r="A179" t="s">
        <v>13090</v>
      </c>
      <c r="B179">
        <v>1992</v>
      </c>
      <c r="C179" t="s">
        <v>12932</v>
      </c>
      <c r="D179">
        <v>76301369</v>
      </c>
      <c r="E179">
        <v>8.24</v>
      </c>
      <c r="F179" t="s">
        <v>12905</v>
      </c>
      <c r="G179">
        <v>42022</v>
      </c>
      <c r="H179">
        <v>17</v>
      </c>
      <c r="I179" s="2">
        <v>43505.396296296298</v>
      </c>
      <c r="J179" t="s">
        <v>12912</v>
      </c>
    </row>
    <row r="180" spans="1:10" x14ac:dyDescent="0.25">
      <c r="A180" t="s">
        <v>13091</v>
      </c>
      <c r="B180">
        <v>1897</v>
      </c>
      <c r="C180" t="s">
        <v>12898</v>
      </c>
      <c r="D180">
        <v>40850414</v>
      </c>
      <c r="E180">
        <v>9.49</v>
      </c>
      <c r="F180" t="s">
        <v>12905</v>
      </c>
      <c r="G180">
        <v>24025</v>
      </c>
      <c r="H180">
        <v>23</v>
      </c>
      <c r="I180" s="2">
        <v>41675.439502314817</v>
      </c>
      <c r="J180" t="s">
        <v>12918</v>
      </c>
    </row>
    <row r="181" spans="1:10" x14ac:dyDescent="0.25">
      <c r="A181" t="s">
        <v>13092</v>
      </c>
      <c r="B181">
        <v>2048</v>
      </c>
      <c r="C181" t="s">
        <v>12898</v>
      </c>
      <c r="D181">
        <v>69189025</v>
      </c>
      <c r="E181">
        <v>10.82</v>
      </c>
      <c r="F181" t="s">
        <v>12908</v>
      </c>
      <c r="G181">
        <v>19271</v>
      </c>
      <c r="H181">
        <v>19</v>
      </c>
      <c r="I181" s="2">
        <v>44449.595451388886</v>
      </c>
      <c r="J181" t="s">
        <v>12918</v>
      </c>
    </row>
    <row r="182" spans="1:10" x14ac:dyDescent="0.25">
      <c r="A182" t="s">
        <v>13093</v>
      </c>
      <c r="B182">
        <v>1057</v>
      </c>
      <c r="C182" t="s">
        <v>12924</v>
      </c>
      <c r="D182">
        <v>91837844</v>
      </c>
      <c r="E182">
        <v>8.6</v>
      </c>
      <c r="F182" t="s">
        <v>12905</v>
      </c>
      <c r="G182">
        <v>14829</v>
      </c>
      <c r="H182">
        <v>2</v>
      </c>
      <c r="I182" s="2">
        <v>44936.187881944446</v>
      </c>
      <c r="J182" t="s">
        <v>12925</v>
      </c>
    </row>
    <row r="183" spans="1:10" x14ac:dyDescent="0.25">
      <c r="A183" t="s">
        <v>13094</v>
      </c>
      <c r="B183">
        <v>1016</v>
      </c>
      <c r="C183" t="s">
        <v>12916</v>
      </c>
      <c r="D183">
        <v>45901567</v>
      </c>
      <c r="E183">
        <v>13.4</v>
      </c>
      <c r="F183" t="s">
        <v>12905</v>
      </c>
      <c r="G183">
        <v>17190</v>
      </c>
      <c r="H183">
        <v>24</v>
      </c>
      <c r="I183" s="2">
        <v>43726.240439814806</v>
      </c>
      <c r="J183" t="s">
        <v>12903</v>
      </c>
    </row>
    <row r="184" spans="1:10" x14ac:dyDescent="0.25">
      <c r="A184" t="s">
        <v>13095</v>
      </c>
      <c r="B184">
        <v>1553</v>
      </c>
      <c r="C184" t="s">
        <v>12924</v>
      </c>
      <c r="D184">
        <v>97238490</v>
      </c>
      <c r="E184">
        <v>11.66</v>
      </c>
      <c r="F184" t="s">
        <v>12905</v>
      </c>
      <c r="G184">
        <v>20693</v>
      </c>
      <c r="H184">
        <v>14</v>
      </c>
      <c r="I184" s="2">
        <v>44399.020636574067</v>
      </c>
      <c r="J184" t="s">
        <v>12918</v>
      </c>
    </row>
    <row r="185" spans="1:10" x14ac:dyDescent="0.25">
      <c r="A185" t="s">
        <v>13096</v>
      </c>
      <c r="B185">
        <v>2429</v>
      </c>
      <c r="C185" t="s">
        <v>12924</v>
      </c>
      <c r="D185">
        <v>41891734</v>
      </c>
      <c r="E185">
        <v>12.22</v>
      </c>
      <c r="F185" t="s">
        <v>12908</v>
      </c>
      <c r="G185">
        <v>30171</v>
      </c>
      <c r="H185">
        <v>20</v>
      </c>
      <c r="I185" s="2">
        <v>42835.278124999997</v>
      </c>
      <c r="J185" t="s">
        <v>12903</v>
      </c>
    </row>
    <row r="186" spans="1:10" x14ac:dyDescent="0.25">
      <c r="A186" t="s">
        <v>13097</v>
      </c>
      <c r="B186">
        <v>1203</v>
      </c>
      <c r="C186" t="s">
        <v>12898</v>
      </c>
      <c r="D186">
        <v>52414727</v>
      </c>
      <c r="E186">
        <v>11.25</v>
      </c>
      <c r="F186" t="s">
        <v>12908</v>
      </c>
      <c r="G186">
        <v>40808</v>
      </c>
      <c r="H186">
        <v>7</v>
      </c>
      <c r="I186" s="2">
        <v>43277.436863425923</v>
      </c>
      <c r="J186" t="s">
        <v>12912</v>
      </c>
    </row>
    <row r="187" spans="1:10" x14ac:dyDescent="0.25">
      <c r="A187" t="s">
        <v>13098</v>
      </c>
      <c r="B187">
        <v>1745</v>
      </c>
      <c r="C187" t="s">
        <v>12924</v>
      </c>
      <c r="D187">
        <v>20038007</v>
      </c>
      <c r="E187">
        <v>12.33</v>
      </c>
      <c r="F187" t="s">
        <v>12905</v>
      </c>
      <c r="G187">
        <v>30669</v>
      </c>
      <c r="H187">
        <v>30</v>
      </c>
      <c r="I187" s="2">
        <v>43764.107638888891</v>
      </c>
      <c r="J187" t="s">
        <v>12900</v>
      </c>
    </row>
    <row r="188" spans="1:10" x14ac:dyDescent="0.25">
      <c r="A188" t="s">
        <v>13099</v>
      </c>
      <c r="B188">
        <v>1328</v>
      </c>
      <c r="C188" t="s">
        <v>12932</v>
      </c>
      <c r="D188">
        <v>32948957</v>
      </c>
      <c r="E188">
        <v>12.37</v>
      </c>
      <c r="F188" t="s">
        <v>12899</v>
      </c>
      <c r="G188">
        <v>34467</v>
      </c>
      <c r="H188">
        <v>5</v>
      </c>
      <c r="I188" s="2">
        <v>44664.146597222221</v>
      </c>
      <c r="J188" t="s">
        <v>12912</v>
      </c>
    </row>
    <row r="189" spans="1:10" x14ac:dyDescent="0.25">
      <c r="A189" t="s">
        <v>13100</v>
      </c>
      <c r="B189">
        <v>1029</v>
      </c>
      <c r="C189" t="s">
        <v>12932</v>
      </c>
      <c r="D189">
        <v>97760771</v>
      </c>
      <c r="E189">
        <v>11.41</v>
      </c>
      <c r="F189" t="s">
        <v>12905</v>
      </c>
      <c r="G189">
        <v>30906</v>
      </c>
      <c r="H189">
        <v>21</v>
      </c>
      <c r="I189" s="2">
        <v>43245.469652777778</v>
      </c>
      <c r="J189" t="s">
        <v>12912</v>
      </c>
    </row>
    <row r="190" spans="1:10" x14ac:dyDescent="0.25">
      <c r="A190" t="s">
        <v>13101</v>
      </c>
      <c r="B190">
        <v>2025</v>
      </c>
      <c r="C190" t="s">
        <v>12916</v>
      </c>
      <c r="D190">
        <v>57125528</v>
      </c>
      <c r="E190">
        <v>14.12</v>
      </c>
      <c r="F190" t="s">
        <v>12908</v>
      </c>
      <c r="G190">
        <v>45579</v>
      </c>
      <c r="H190">
        <v>29</v>
      </c>
      <c r="I190" s="2">
        <v>42438.786145833343</v>
      </c>
      <c r="J190" t="s">
        <v>12910</v>
      </c>
    </row>
    <row r="191" spans="1:10" x14ac:dyDescent="0.25">
      <c r="A191" t="s">
        <v>13102</v>
      </c>
      <c r="B191">
        <v>2330</v>
      </c>
      <c r="C191" t="s">
        <v>12902</v>
      </c>
      <c r="D191">
        <v>28164359</v>
      </c>
      <c r="E191">
        <v>11.3</v>
      </c>
      <c r="F191" t="s">
        <v>12905</v>
      </c>
      <c r="G191">
        <v>20339</v>
      </c>
      <c r="H191">
        <v>28</v>
      </c>
      <c r="I191" s="2">
        <v>44453.882650462961</v>
      </c>
      <c r="J191" t="s">
        <v>12925</v>
      </c>
    </row>
    <row r="192" spans="1:10" x14ac:dyDescent="0.25">
      <c r="A192" t="s">
        <v>13103</v>
      </c>
      <c r="B192">
        <v>1101</v>
      </c>
      <c r="C192" t="s">
        <v>12916</v>
      </c>
      <c r="D192">
        <v>58246101</v>
      </c>
      <c r="E192">
        <v>7.96</v>
      </c>
      <c r="F192" t="s">
        <v>12908</v>
      </c>
      <c r="G192">
        <v>15334</v>
      </c>
      <c r="H192">
        <v>2</v>
      </c>
      <c r="I192" s="2">
        <v>42672.178680555553</v>
      </c>
      <c r="J192" t="s">
        <v>12912</v>
      </c>
    </row>
    <row r="193" spans="1:10" x14ac:dyDescent="0.25">
      <c r="A193" t="s">
        <v>13104</v>
      </c>
      <c r="B193">
        <v>2086</v>
      </c>
      <c r="C193" t="s">
        <v>12902</v>
      </c>
      <c r="D193">
        <v>61659373</v>
      </c>
      <c r="E193">
        <v>11.91</v>
      </c>
      <c r="F193" t="s">
        <v>12905</v>
      </c>
      <c r="G193">
        <v>13748</v>
      </c>
      <c r="H193">
        <v>4</v>
      </c>
      <c r="I193" s="2">
        <v>41856.548564814817</v>
      </c>
      <c r="J193" t="s">
        <v>12910</v>
      </c>
    </row>
    <row r="194" spans="1:10" x14ac:dyDescent="0.25">
      <c r="A194" t="s">
        <v>13105</v>
      </c>
      <c r="B194">
        <v>1322</v>
      </c>
      <c r="C194" t="s">
        <v>12932</v>
      </c>
      <c r="D194">
        <v>92793363</v>
      </c>
      <c r="E194">
        <v>9.49</v>
      </c>
      <c r="F194" t="s">
        <v>12905</v>
      </c>
      <c r="G194">
        <v>14382</v>
      </c>
      <c r="H194">
        <v>7</v>
      </c>
      <c r="I194" s="2">
        <v>44197.839756944442</v>
      </c>
      <c r="J194" t="s">
        <v>12912</v>
      </c>
    </row>
    <row r="195" spans="1:10" x14ac:dyDescent="0.25">
      <c r="A195" t="s">
        <v>13106</v>
      </c>
      <c r="B195">
        <v>1735</v>
      </c>
      <c r="C195" t="s">
        <v>12916</v>
      </c>
      <c r="D195">
        <v>73208773</v>
      </c>
      <c r="E195">
        <v>9.67</v>
      </c>
      <c r="F195" t="s">
        <v>12908</v>
      </c>
      <c r="G195">
        <v>18576</v>
      </c>
      <c r="H195">
        <v>13</v>
      </c>
      <c r="I195" s="2">
        <v>42628.743611111109</v>
      </c>
      <c r="J195" t="s">
        <v>12903</v>
      </c>
    </row>
    <row r="196" spans="1:10" x14ac:dyDescent="0.25">
      <c r="A196" t="s">
        <v>13107</v>
      </c>
      <c r="B196">
        <v>1038</v>
      </c>
      <c r="C196" t="s">
        <v>12902</v>
      </c>
      <c r="D196">
        <v>36305143</v>
      </c>
      <c r="E196">
        <v>9.6999999999999993</v>
      </c>
      <c r="F196" t="s">
        <v>12905</v>
      </c>
      <c r="G196">
        <v>30160</v>
      </c>
      <c r="H196">
        <v>16</v>
      </c>
      <c r="I196" s="2">
        <v>42462.455648148149</v>
      </c>
      <c r="J196" t="s">
        <v>12918</v>
      </c>
    </row>
    <row r="197" spans="1:10" x14ac:dyDescent="0.25">
      <c r="A197" t="s">
        <v>13108</v>
      </c>
      <c r="B197">
        <v>1238</v>
      </c>
      <c r="C197" t="s">
        <v>12898</v>
      </c>
      <c r="D197">
        <v>62337910</v>
      </c>
      <c r="E197">
        <v>8.98</v>
      </c>
      <c r="F197" t="s">
        <v>12905</v>
      </c>
      <c r="G197">
        <v>14048</v>
      </c>
      <c r="H197">
        <v>28</v>
      </c>
      <c r="I197" s="2">
        <v>41667.029872685183</v>
      </c>
      <c r="J197" t="s">
        <v>12918</v>
      </c>
    </row>
    <row r="198" spans="1:10" x14ac:dyDescent="0.25">
      <c r="A198" t="s">
        <v>13109</v>
      </c>
      <c r="B198">
        <v>1272</v>
      </c>
      <c r="C198" t="s">
        <v>12898</v>
      </c>
      <c r="D198">
        <v>62953444</v>
      </c>
      <c r="E198">
        <v>11.96</v>
      </c>
      <c r="F198" t="s">
        <v>12899</v>
      </c>
      <c r="G198">
        <v>17031</v>
      </c>
      <c r="H198">
        <v>6</v>
      </c>
      <c r="I198" s="2">
        <v>43672.432210648149</v>
      </c>
      <c r="J198" t="s">
        <v>12910</v>
      </c>
    </row>
    <row r="199" spans="1:10" x14ac:dyDescent="0.25">
      <c r="A199" t="s">
        <v>13110</v>
      </c>
      <c r="B199">
        <v>2421</v>
      </c>
      <c r="C199" t="s">
        <v>12916</v>
      </c>
      <c r="D199">
        <v>47717208</v>
      </c>
      <c r="E199">
        <v>13.49</v>
      </c>
      <c r="F199" t="s">
        <v>12908</v>
      </c>
      <c r="G199">
        <v>36764</v>
      </c>
      <c r="H199">
        <v>5</v>
      </c>
      <c r="I199" s="2">
        <v>43473.892824074072</v>
      </c>
      <c r="J199" t="s">
        <v>12925</v>
      </c>
    </row>
    <row r="200" spans="1:10" x14ac:dyDescent="0.25">
      <c r="A200" t="s">
        <v>13111</v>
      </c>
      <c r="B200">
        <v>2356</v>
      </c>
      <c r="C200" t="s">
        <v>12898</v>
      </c>
      <c r="D200">
        <v>71006897</v>
      </c>
      <c r="E200">
        <v>9.32</v>
      </c>
      <c r="F200" t="s">
        <v>12908</v>
      </c>
      <c r="G200">
        <v>14527</v>
      </c>
      <c r="H200">
        <v>12</v>
      </c>
      <c r="I200" s="2">
        <v>41872.118275462963</v>
      </c>
      <c r="J200" t="s">
        <v>12912</v>
      </c>
    </row>
    <row r="201" spans="1:10" x14ac:dyDescent="0.25">
      <c r="A201" t="s">
        <v>13112</v>
      </c>
      <c r="B201">
        <v>1649</v>
      </c>
      <c r="C201" t="s">
        <v>12932</v>
      </c>
      <c r="D201">
        <v>68965288</v>
      </c>
      <c r="E201">
        <v>10.89</v>
      </c>
      <c r="F201" t="s">
        <v>12908</v>
      </c>
      <c r="G201">
        <v>16785</v>
      </c>
      <c r="H201">
        <v>19</v>
      </c>
      <c r="I201" s="2">
        <v>42946.945324074077</v>
      </c>
      <c r="J201" t="s">
        <v>12910</v>
      </c>
    </row>
    <row r="202" spans="1:10" x14ac:dyDescent="0.25">
      <c r="A202" t="s">
        <v>13113</v>
      </c>
      <c r="B202">
        <v>1061</v>
      </c>
      <c r="C202" t="s">
        <v>12907</v>
      </c>
      <c r="D202">
        <v>30050809</v>
      </c>
      <c r="E202">
        <v>11.71</v>
      </c>
      <c r="F202" t="s">
        <v>12908</v>
      </c>
      <c r="G202">
        <v>19579</v>
      </c>
      <c r="H202">
        <v>4</v>
      </c>
      <c r="I202" s="2">
        <v>44600.919525462959</v>
      </c>
      <c r="J202" t="s">
        <v>12925</v>
      </c>
    </row>
    <row r="203" spans="1:10" x14ac:dyDescent="0.25">
      <c r="A203" t="s">
        <v>13114</v>
      </c>
      <c r="B203">
        <v>1774</v>
      </c>
      <c r="C203" t="s">
        <v>12898</v>
      </c>
      <c r="D203">
        <v>90710710</v>
      </c>
      <c r="E203">
        <v>9.89</v>
      </c>
      <c r="F203" t="s">
        <v>12905</v>
      </c>
      <c r="G203">
        <v>30292</v>
      </c>
      <c r="H203">
        <v>16</v>
      </c>
      <c r="I203" s="2">
        <v>43333.12703703704</v>
      </c>
      <c r="J203" t="s">
        <v>12912</v>
      </c>
    </row>
    <row r="204" spans="1:10" x14ac:dyDescent="0.25">
      <c r="A204" t="s">
        <v>13115</v>
      </c>
      <c r="B204">
        <v>1881</v>
      </c>
      <c r="C204" t="s">
        <v>12932</v>
      </c>
      <c r="D204">
        <v>34260502</v>
      </c>
      <c r="E204">
        <v>12.45</v>
      </c>
      <c r="F204" t="s">
        <v>12908</v>
      </c>
      <c r="G204">
        <v>41101</v>
      </c>
      <c r="H204">
        <v>6</v>
      </c>
      <c r="I204" s="2">
        <v>41772.349849537037</v>
      </c>
      <c r="J204" t="s">
        <v>12925</v>
      </c>
    </row>
    <row r="205" spans="1:10" x14ac:dyDescent="0.25">
      <c r="A205" t="s">
        <v>13116</v>
      </c>
      <c r="B205">
        <v>1369</v>
      </c>
      <c r="C205" t="s">
        <v>12907</v>
      </c>
      <c r="D205">
        <v>25511080</v>
      </c>
      <c r="E205">
        <v>14.73</v>
      </c>
      <c r="F205" t="s">
        <v>12905</v>
      </c>
      <c r="G205">
        <v>28128</v>
      </c>
      <c r="H205">
        <v>1</v>
      </c>
      <c r="I205" s="2">
        <v>43510.641030092593</v>
      </c>
      <c r="J205" t="s">
        <v>12903</v>
      </c>
    </row>
    <row r="206" spans="1:10" x14ac:dyDescent="0.25">
      <c r="A206" t="s">
        <v>13117</v>
      </c>
      <c r="B206">
        <v>1576</v>
      </c>
      <c r="C206" t="s">
        <v>12898</v>
      </c>
      <c r="D206">
        <v>89091796</v>
      </c>
      <c r="E206">
        <v>12.94</v>
      </c>
      <c r="F206" t="s">
        <v>12908</v>
      </c>
      <c r="G206">
        <v>17231</v>
      </c>
      <c r="H206">
        <v>30</v>
      </c>
      <c r="I206" s="2">
        <v>44504.410532407397</v>
      </c>
      <c r="J206" t="s">
        <v>12918</v>
      </c>
    </row>
    <row r="207" spans="1:10" x14ac:dyDescent="0.25">
      <c r="A207" t="s">
        <v>13118</v>
      </c>
      <c r="B207">
        <v>1631</v>
      </c>
      <c r="C207" t="s">
        <v>12916</v>
      </c>
      <c r="D207">
        <v>64032175</v>
      </c>
      <c r="E207">
        <v>13.39</v>
      </c>
      <c r="F207" t="s">
        <v>12899</v>
      </c>
      <c r="G207">
        <v>34849</v>
      </c>
      <c r="H207">
        <v>14</v>
      </c>
      <c r="I207" s="2">
        <v>45083.493090277778</v>
      </c>
      <c r="J207" t="s">
        <v>12925</v>
      </c>
    </row>
    <row r="208" spans="1:10" x14ac:dyDescent="0.25">
      <c r="A208" t="s">
        <v>13119</v>
      </c>
      <c r="B208">
        <v>2053</v>
      </c>
      <c r="C208" t="s">
        <v>12907</v>
      </c>
      <c r="D208">
        <v>23592957</v>
      </c>
      <c r="E208">
        <v>14.96</v>
      </c>
      <c r="F208" t="s">
        <v>12908</v>
      </c>
      <c r="G208">
        <v>15913</v>
      </c>
      <c r="H208">
        <v>5</v>
      </c>
      <c r="I208" s="2">
        <v>44446.287453703713</v>
      </c>
      <c r="J208" t="s">
        <v>12918</v>
      </c>
    </row>
    <row r="209" spans="1:10" x14ac:dyDescent="0.25">
      <c r="A209" t="s">
        <v>13120</v>
      </c>
      <c r="B209">
        <v>1073</v>
      </c>
      <c r="C209" t="s">
        <v>12924</v>
      </c>
      <c r="D209">
        <v>45963701</v>
      </c>
      <c r="E209">
        <v>12.98</v>
      </c>
      <c r="F209" t="s">
        <v>12905</v>
      </c>
      <c r="G209">
        <v>13281</v>
      </c>
      <c r="H209">
        <v>18</v>
      </c>
      <c r="I209" s="2">
        <v>41699.788888888892</v>
      </c>
      <c r="J209" t="s">
        <v>12918</v>
      </c>
    </row>
    <row r="210" spans="1:10" x14ac:dyDescent="0.25">
      <c r="A210" t="s">
        <v>13121</v>
      </c>
      <c r="B210">
        <v>2188</v>
      </c>
      <c r="C210" t="s">
        <v>12902</v>
      </c>
      <c r="D210">
        <v>32449740</v>
      </c>
      <c r="E210">
        <v>8.6999999999999993</v>
      </c>
      <c r="F210" t="s">
        <v>12905</v>
      </c>
      <c r="G210">
        <v>20607</v>
      </c>
      <c r="H210">
        <v>5</v>
      </c>
      <c r="I210" s="2">
        <v>43312.347094907411</v>
      </c>
      <c r="J210" t="s">
        <v>12918</v>
      </c>
    </row>
    <row r="211" spans="1:10" x14ac:dyDescent="0.25">
      <c r="A211" t="s">
        <v>13122</v>
      </c>
      <c r="B211">
        <v>2015</v>
      </c>
      <c r="C211" t="s">
        <v>12932</v>
      </c>
      <c r="D211">
        <v>16210681</v>
      </c>
      <c r="E211">
        <v>10.199999999999999</v>
      </c>
      <c r="F211" t="s">
        <v>12905</v>
      </c>
      <c r="G211">
        <v>39668</v>
      </c>
      <c r="H211">
        <v>4</v>
      </c>
      <c r="I211" s="2">
        <v>41982.747129629628</v>
      </c>
      <c r="J211" t="s">
        <v>12918</v>
      </c>
    </row>
    <row r="212" spans="1:10" x14ac:dyDescent="0.25">
      <c r="A212" t="s">
        <v>13123</v>
      </c>
      <c r="B212">
        <v>2111</v>
      </c>
      <c r="C212" t="s">
        <v>12924</v>
      </c>
      <c r="D212">
        <v>67771041</v>
      </c>
      <c r="E212">
        <v>9.5399999999999991</v>
      </c>
      <c r="F212" t="s">
        <v>12908</v>
      </c>
      <c r="G212">
        <v>40971</v>
      </c>
      <c r="H212">
        <v>29</v>
      </c>
      <c r="I212" s="2">
        <v>44585.880868055552</v>
      </c>
      <c r="J212" t="s">
        <v>12920</v>
      </c>
    </row>
    <row r="213" spans="1:10" x14ac:dyDescent="0.25">
      <c r="A213" t="s">
        <v>13124</v>
      </c>
      <c r="B213">
        <v>1978</v>
      </c>
      <c r="C213" t="s">
        <v>12907</v>
      </c>
      <c r="D213">
        <v>80706103</v>
      </c>
      <c r="E213">
        <v>14.36</v>
      </c>
      <c r="F213" t="s">
        <v>12908</v>
      </c>
      <c r="G213">
        <v>38573</v>
      </c>
      <c r="H213">
        <v>20</v>
      </c>
      <c r="I213" s="2">
        <v>41713.36409722222</v>
      </c>
      <c r="J213" t="s">
        <v>12918</v>
      </c>
    </row>
    <row r="214" spans="1:10" x14ac:dyDescent="0.25">
      <c r="A214" t="s">
        <v>13125</v>
      </c>
      <c r="B214">
        <v>1118</v>
      </c>
      <c r="C214" t="s">
        <v>12907</v>
      </c>
      <c r="D214">
        <v>41594906</v>
      </c>
      <c r="E214">
        <v>13.7</v>
      </c>
      <c r="F214" t="s">
        <v>12899</v>
      </c>
      <c r="G214">
        <v>47430</v>
      </c>
      <c r="H214">
        <v>8</v>
      </c>
      <c r="I214" s="2">
        <v>43906.540358796286</v>
      </c>
      <c r="J214" t="s">
        <v>12912</v>
      </c>
    </row>
    <row r="215" spans="1:10" x14ac:dyDescent="0.25">
      <c r="A215" t="s">
        <v>13126</v>
      </c>
      <c r="B215">
        <v>2467</v>
      </c>
      <c r="C215" t="s">
        <v>12898</v>
      </c>
      <c r="D215">
        <v>86907974</v>
      </c>
      <c r="E215">
        <v>8.6</v>
      </c>
      <c r="F215" t="s">
        <v>12908</v>
      </c>
      <c r="G215">
        <v>32843</v>
      </c>
      <c r="H215">
        <v>9</v>
      </c>
      <c r="I215" s="2">
        <v>43813.388449074067</v>
      </c>
      <c r="J215" t="s">
        <v>12918</v>
      </c>
    </row>
    <row r="216" spans="1:10" x14ac:dyDescent="0.25">
      <c r="A216" t="s">
        <v>13127</v>
      </c>
      <c r="B216">
        <v>1137</v>
      </c>
      <c r="C216" t="s">
        <v>12924</v>
      </c>
      <c r="D216">
        <v>2852101</v>
      </c>
      <c r="E216">
        <v>10.11</v>
      </c>
      <c r="F216" t="s">
        <v>12905</v>
      </c>
      <c r="G216">
        <v>48446</v>
      </c>
      <c r="H216">
        <v>13</v>
      </c>
      <c r="I216" s="2">
        <v>42150.492974537039</v>
      </c>
      <c r="J216" t="s">
        <v>12903</v>
      </c>
    </row>
    <row r="217" spans="1:10" x14ac:dyDescent="0.25">
      <c r="A217" t="s">
        <v>13128</v>
      </c>
      <c r="B217">
        <v>1482</v>
      </c>
      <c r="C217" t="s">
        <v>12907</v>
      </c>
      <c r="D217">
        <v>53214586</v>
      </c>
      <c r="E217">
        <v>7.73</v>
      </c>
      <c r="F217" t="s">
        <v>12908</v>
      </c>
      <c r="G217">
        <v>48616</v>
      </c>
      <c r="H217">
        <v>25</v>
      </c>
      <c r="I217" s="2">
        <v>41560.791944444441</v>
      </c>
      <c r="J217" t="s">
        <v>12900</v>
      </c>
    </row>
    <row r="218" spans="1:10" x14ac:dyDescent="0.25">
      <c r="A218" t="s">
        <v>13129</v>
      </c>
      <c r="B218">
        <v>1121</v>
      </c>
      <c r="C218" t="s">
        <v>12902</v>
      </c>
      <c r="D218">
        <v>65571482</v>
      </c>
      <c r="E218">
        <v>7.89</v>
      </c>
      <c r="F218" t="s">
        <v>12908</v>
      </c>
      <c r="G218">
        <v>10691</v>
      </c>
      <c r="H218">
        <v>27</v>
      </c>
      <c r="I218" s="2">
        <v>44767.134652777779</v>
      </c>
      <c r="J218" t="s">
        <v>12918</v>
      </c>
    </row>
    <row r="219" spans="1:10" x14ac:dyDescent="0.25">
      <c r="A219" t="s">
        <v>13130</v>
      </c>
      <c r="B219">
        <v>1158</v>
      </c>
      <c r="C219" t="s">
        <v>12916</v>
      </c>
      <c r="D219">
        <v>28999553</v>
      </c>
      <c r="E219">
        <v>8.77</v>
      </c>
      <c r="F219" t="s">
        <v>12908</v>
      </c>
      <c r="G219">
        <v>44716</v>
      </c>
      <c r="H219">
        <v>16</v>
      </c>
      <c r="I219" s="2">
        <v>43361.699652777781</v>
      </c>
      <c r="J219" t="s">
        <v>12918</v>
      </c>
    </row>
    <row r="220" spans="1:10" x14ac:dyDescent="0.25">
      <c r="A220" t="s">
        <v>13131</v>
      </c>
      <c r="B220">
        <v>1591</v>
      </c>
      <c r="C220" t="s">
        <v>12916</v>
      </c>
      <c r="D220">
        <v>5931851</v>
      </c>
      <c r="E220">
        <v>12.15</v>
      </c>
      <c r="F220" t="s">
        <v>12908</v>
      </c>
      <c r="G220">
        <v>35595</v>
      </c>
      <c r="H220">
        <v>7</v>
      </c>
      <c r="I220" s="2">
        <v>44779.065462962957</v>
      </c>
      <c r="J220" t="s">
        <v>12910</v>
      </c>
    </row>
    <row r="221" spans="1:10" x14ac:dyDescent="0.25">
      <c r="A221" t="s">
        <v>13132</v>
      </c>
      <c r="B221">
        <v>2057</v>
      </c>
      <c r="C221" t="s">
        <v>12898</v>
      </c>
      <c r="D221">
        <v>89044433</v>
      </c>
      <c r="E221">
        <v>14.46</v>
      </c>
      <c r="F221" t="s">
        <v>12908</v>
      </c>
      <c r="G221">
        <v>24024</v>
      </c>
      <c r="H221">
        <v>8</v>
      </c>
      <c r="I221" s="2">
        <v>42021.447638888887</v>
      </c>
      <c r="J221" t="s">
        <v>12910</v>
      </c>
    </row>
    <row r="222" spans="1:10" x14ac:dyDescent="0.25">
      <c r="A222" t="s">
        <v>13133</v>
      </c>
      <c r="B222">
        <v>1659</v>
      </c>
      <c r="C222" t="s">
        <v>12907</v>
      </c>
      <c r="D222">
        <v>6957147</v>
      </c>
      <c r="E222">
        <v>10.59</v>
      </c>
      <c r="F222" t="s">
        <v>12899</v>
      </c>
      <c r="G222">
        <v>30266</v>
      </c>
      <c r="H222">
        <v>11</v>
      </c>
      <c r="I222" s="2">
        <v>42281.040543981479</v>
      </c>
      <c r="J222" t="s">
        <v>12910</v>
      </c>
    </row>
    <row r="223" spans="1:10" x14ac:dyDescent="0.25">
      <c r="A223" t="s">
        <v>13134</v>
      </c>
      <c r="B223">
        <v>1056</v>
      </c>
      <c r="C223" t="s">
        <v>12907</v>
      </c>
      <c r="D223">
        <v>36153538</v>
      </c>
      <c r="E223">
        <v>9.49</v>
      </c>
      <c r="F223" t="s">
        <v>12899</v>
      </c>
      <c r="G223">
        <v>11537</v>
      </c>
      <c r="H223">
        <v>20</v>
      </c>
      <c r="I223" s="2">
        <v>43018.294293981482</v>
      </c>
      <c r="J223" t="s">
        <v>12910</v>
      </c>
    </row>
    <row r="224" spans="1:10" x14ac:dyDescent="0.25">
      <c r="A224" t="s">
        <v>13135</v>
      </c>
      <c r="B224">
        <v>2055</v>
      </c>
      <c r="C224" t="s">
        <v>12898</v>
      </c>
      <c r="D224">
        <v>64247880</v>
      </c>
      <c r="E224">
        <v>10.49</v>
      </c>
      <c r="F224" t="s">
        <v>12905</v>
      </c>
      <c r="G224">
        <v>13996</v>
      </c>
      <c r="H224">
        <v>4</v>
      </c>
      <c r="I224" s="2">
        <v>41749.098645833343</v>
      </c>
      <c r="J224" t="s">
        <v>12920</v>
      </c>
    </row>
    <row r="225" spans="1:10" x14ac:dyDescent="0.25">
      <c r="A225" t="s">
        <v>13136</v>
      </c>
      <c r="B225">
        <v>1744</v>
      </c>
      <c r="C225" t="s">
        <v>12924</v>
      </c>
      <c r="D225">
        <v>31756120</v>
      </c>
      <c r="E225">
        <v>9.6999999999999993</v>
      </c>
      <c r="F225" t="s">
        <v>12905</v>
      </c>
      <c r="G225">
        <v>18784</v>
      </c>
      <c r="H225">
        <v>2</v>
      </c>
      <c r="I225" s="2">
        <v>44162.018379629633</v>
      </c>
      <c r="J225" t="s">
        <v>12903</v>
      </c>
    </row>
    <row r="226" spans="1:10" x14ac:dyDescent="0.25">
      <c r="A226" t="s">
        <v>13137</v>
      </c>
      <c r="B226">
        <v>2325</v>
      </c>
      <c r="C226" t="s">
        <v>12932</v>
      </c>
      <c r="D226">
        <v>98722206</v>
      </c>
      <c r="E226">
        <v>9.34</v>
      </c>
      <c r="F226" t="s">
        <v>12908</v>
      </c>
      <c r="G226">
        <v>29140</v>
      </c>
      <c r="H226">
        <v>5</v>
      </c>
      <c r="I226" s="2">
        <v>42164.397488425922</v>
      </c>
      <c r="J226" t="s">
        <v>12900</v>
      </c>
    </row>
    <row r="227" spans="1:10" x14ac:dyDescent="0.25">
      <c r="A227" t="s">
        <v>13138</v>
      </c>
      <c r="B227">
        <v>1723</v>
      </c>
      <c r="C227" t="s">
        <v>12916</v>
      </c>
      <c r="D227">
        <v>22171667</v>
      </c>
      <c r="E227">
        <v>11.69</v>
      </c>
      <c r="F227" t="s">
        <v>12899</v>
      </c>
      <c r="G227">
        <v>13356</v>
      </c>
      <c r="H227">
        <v>15</v>
      </c>
      <c r="I227" s="2">
        <v>43157.330914351849</v>
      </c>
      <c r="J227" t="s">
        <v>12925</v>
      </c>
    </row>
    <row r="228" spans="1:10" x14ac:dyDescent="0.25">
      <c r="A228" t="s">
        <v>13139</v>
      </c>
      <c r="B228">
        <v>2327</v>
      </c>
      <c r="C228" t="s">
        <v>12898</v>
      </c>
      <c r="D228">
        <v>26144218</v>
      </c>
      <c r="E228">
        <v>12.65</v>
      </c>
      <c r="F228" t="s">
        <v>12905</v>
      </c>
      <c r="G228">
        <v>13138</v>
      </c>
      <c r="H228">
        <v>17</v>
      </c>
      <c r="I228" s="2">
        <v>41977.269537037027</v>
      </c>
      <c r="J228" t="s">
        <v>12903</v>
      </c>
    </row>
    <row r="229" spans="1:10" x14ac:dyDescent="0.25">
      <c r="A229" t="s">
        <v>13140</v>
      </c>
      <c r="B229">
        <v>1355</v>
      </c>
      <c r="C229" t="s">
        <v>12898</v>
      </c>
      <c r="D229">
        <v>15448676</v>
      </c>
      <c r="E229">
        <v>12.98</v>
      </c>
      <c r="F229" t="s">
        <v>12908</v>
      </c>
      <c r="G229">
        <v>42151</v>
      </c>
      <c r="H229">
        <v>12</v>
      </c>
      <c r="I229" s="2">
        <v>42383.485138888893</v>
      </c>
      <c r="J229" t="s">
        <v>12903</v>
      </c>
    </row>
    <row r="230" spans="1:10" x14ac:dyDescent="0.25">
      <c r="A230" t="s">
        <v>13141</v>
      </c>
      <c r="B230">
        <v>2157</v>
      </c>
      <c r="C230" t="s">
        <v>12924</v>
      </c>
      <c r="D230">
        <v>16556071</v>
      </c>
      <c r="E230">
        <v>11.4</v>
      </c>
      <c r="F230" t="s">
        <v>12905</v>
      </c>
      <c r="G230">
        <v>16549</v>
      </c>
      <c r="H230">
        <v>18</v>
      </c>
      <c r="I230" s="2">
        <v>44931.853113425917</v>
      </c>
      <c r="J230" t="s">
        <v>12918</v>
      </c>
    </row>
    <row r="231" spans="1:10" x14ac:dyDescent="0.25">
      <c r="A231" t="s">
        <v>13142</v>
      </c>
      <c r="B231">
        <v>1440</v>
      </c>
      <c r="C231" t="s">
        <v>12898</v>
      </c>
      <c r="D231">
        <v>81049099</v>
      </c>
      <c r="E231">
        <v>10.56</v>
      </c>
      <c r="F231" t="s">
        <v>12908</v>
      </c>
      <c r="G231">
        <v>30723</v>
      </c>
      <c r="H231">
        <v>22</v>
      </c>
      <c r="I231" s="2">
        <v>43317.225057870368</v>
      </c>
      <c r="J231" t="s">
        <v>12918</v>
      </c>
    </row>
    <row r="232" spans="1:10" x14ac:dyDescent="0.25">
      <c r="A232" t="s">
        <v>13143</v>
      </c>
      <c r="B232">
        <v>1049</v>
      </c>
      <c r="C232" t="s">
        <v>12907</v>
      </c>
      <c r="D232">
        <v>71666192</v>
      </c>
      <c r="E232">
        <v>14.4</v>
      </c>
      <c r="F232" t="s">
        <v>12905</v>
      </c>
      <c r="G232">
        <v>25101</v>
      </c>
      <c r="H232">
        <v>24</v>
      </c>
      <c r="I232" s="2">
        <v>45012.365925925929</v>
      </c>
      <c r="J232" t="s">
        <v>12912</v>
      </c>
    </row>
    <row r="233" spans="1:10" x14ac:dyDescent="0.25">
      <c r="A233" t="s">
        <v>13144</v>
      </c>
      <c r="B233">
        <v>1587</v>
      </c>
      <c r="C233" t="s">
        <v>12932</v>
      </c>
      <c r="D233">
        <v>70631128</v>
      </c>
      <c r="E233">
        <v>11.65</v>
      </c>
      <c r="F233" t="s">
        <v>12899</v>
      </c>
      <c r="G233">
        <v>30289</v>
      </c>
      <c r="H233">
        <v>20</v>
      </c>
      <c r="I233" s="2">
        <v>42324.746840277781</v>
      </c>
      <c r="J233" t="s">
        <v>12918</v>
      </c>
    </row>
    <row r="234" spans="1:10" x14ac:dyDescent="0.25">
      <c r="A234" t="s">
        <v>13145</v>
      </c>
      <c r="B234">
        <v>1474</v>
      </c>
      <c r="C234" t="s">
        <v>12907</v>
      </c>
      <c r="D234">
        <v>98350740</v>
      </c>
      <c r="E234">
        <v>8.2799999999999994</v>
      </c>
      <c r="F234" t="s">
        <v>12899</v>
      </c>
      <c r="G234">
        <v>21841</v>
      </c>
      <c r="H234">
        <v>20</v>
      </c>
      <c r="I234" s="2">
        <v>41835.803680555553</v>
      </c>
      <c r="J234" t="s">
        <v>12910</v>
      </c>
    </row>
    <row r="235" spans="1:10" x14ac:dyDescent="0.25">
      <c r="A235" t="s">
        <v>13146</v>
      </c>
      <c r="B235">
        <v>1494</v>
      </c>
      <c r="C235" t="s">
        <v>12902</v>
      </c>
      <c r="D235">
        <v>87828120</v>
      </c>
      <c r="E235">
        <v>13.57</v>
      </c>
      <c r="F235" t="s">
        <v>12905</v>
      </c>
      <c r="G235">
        <v>33757</v>
      </c>
      <c r="H235">
        <v>2</v>
      </c>
      <c r="I235" s="2">
        <v>45042.26457175926</v>
      </c>
      <c r="J235" t="s">
        <v>12900</v>
      </c>
    </row>
    <row r="236" spans="1:10" x14ac:dyDescent="0.25">
      <c r="A236" t="s">
        <v>13147</v>
      </c>
      <c r="B236">
        <v>2354</v>
      </c>
      <c r="C236" t="s">
        <v>12924</v>
      </c>
      <c r="D236">
        <v>48156077</v>
      </c>
      <c r="E236">
        <v>7.65</v>
      </c>
      <c r="F236" t="s">
        <v>12899</v>
      </c>
      <c r="G236">
        <v>24180</v>
      </c>
      <c r="H236">
        <v>9</v>
      </c>
      <c r="I236" s="2">
        <v>43262.124247685177</v>
      </c>
      <c r="J236" t="s">
        <v>12910</v>
      </c>
    </row>
    <row r="237" spans="1:10" x14ac:dyDescent="0.25">
      <c r="A237" t="s">
        <v>13148</v>
      </c>
      <c r="B237">
        <v>1747</v>
      </c>
      <c r="C237" t="s">
        <v>12898</v>
      </c>
      <c r="D237">
        <v>4150217</v>
      </c>
      <c r="E237">
        <v>13.24</v>
      </c>
      <c r="F237" t="s">
        <v>12908</v>
      </c>
      <c r="G237">
        <v>27763</v>
      </c>
      <c r="H237">
        <v>11</v>
      </c>
      <c r="I237" s="2">
        <v>41774.881030092591</v>
      </c>
      <c r="J237" t="s">
        <v>12918</v>
      </c>
    </row>
    <row r="238" spans="1:10" x14ac:dyDescent="0.25">
      <c r="A238" t="s">
        <v>13149</v>
      </c>
      <c r="B238">
        <v>1802</v>
      </c>
      <c r="C238" t="s">
        <v>12907</v>
      </c>
      <c r="D238">
        <v>58962233</v>
      </c>
      <c r="E238">
        <v>9.3699999999999992</v>
      </c>
      <c r="F238" t="s">
        <v>12905</v>
      </c>
      <c r="G238">
        <v>26898</v>
      </c>
      <c r="H238">
        <v>25</v>
      </c>
      <c r="I238" s="2">
        <v>41703.185891203713</v>
      </c>
      <c r="J238" t="s">
        <v>12912</v>
      </c>
    </row>
    <row r="239" spans="1:10" x14ac:dyDescent="0.25">
      <c r="A239" t="s">
        <v>13150</v>
      </c>
      <c r="B239">
        <v>1707</v>
      </c>
      <c r="C239" t="s">
        <v>12902</v>
      </c>
      <c r="D239">
        <v>43315926</v>
      </c>
      <c r="E239">
        <v>13.23</v>
      </c>
      <c r="F239" t="s">
        <v>12899</v>
      </c>
      <c r="G239">
        <v>34494</v>
      </c>
      <c r="H239">
        <v>1</v>
      </c>
      <c r="I239" s="2">
        <v>44069.464965277781</v>
      </c>
      <c r="J239" t="s">
        <v>12912</v>
      </c>
    </row>
    <row r="240" spans="1:10" x14ac:dyDescent="0.25">
      <c r="A240" t="s">
        <v>13151</v>
      </c>
      <c r="B240">
        <v>2398</v>
      </c>
      <c r="C240" t="s">
        <v>12907</v>
      </c>
      <c r="D240">
        <v>22299504</v>
      </c>
      <c r="E240">
        <v>10.57</v>
      </c>
      <c r="F240" t="s">
        <v>12905</v>
      </c>
      <c r="G240">
        <v>22720</v>
      </c>
      <c r="H240">
        <v>16</v>
      </c>
      <c r="I240" s="2">
        <v>41795.889155092591</v>
      </c>
      <c r="J240" t="s">
        <v>12900</v>
      </c>
    </row>
    <row r="241" spans="1:10" x14ac:dyDescent="0.25">
      <c r="A241" t="s">
        <v>13152</v>
      </c>
      <c r="B241">
        <v>2053</v>
      </c>
      <c r="C241" t="s">
        <v>12902</v>
      </c>
      <c r="D241">
        <v>79746409</v>
      </c>
      <c r="E241">
        <v>11.24</v>
      </c>
      <c r="F241" t="s">
        <v>12899</v>
      </c>
      <c r="G241">
        <v>30803</v>
      </c>
      <c r="H241">
        <v>15</v>
      </c>
      <c r="I241" s="2">
        <v>44145.620393518519</v>
      </c>
      <c r="J241" t="s">
        <v>12900</v>
      </c>
    </row>
    <row r="242" spans="1:10" x14ac:dyDescent="0.25">
      <c r="A242" t="s">
        <v>13153</v>
      </c>
      <c r="B242">
        <v>1002</v>
      </c>
      <c r="C242" t="s">
        <v>12932</v>
      </c>
      <c r="D242">
        <v>73802335</v>
      </c>
      <c r="E242">
        <v>7.66</v>
      </c>
      <c r="F242" t="s">
        <v>12905</v>
      </c>
      <c r="G242">
        <v>18982</v>
      </c>
      <c r="H242">
        <v>10</v>
      </c>
      <c r="I242" s="2">
        <v>45047.220381944448</v>
      </c>
      <c r="J242" t="s">
        <v>12918</v>
      </c>
    </row>
    <row r="243" spans="1:10" x14ac:dyDescent="0.25">
      <c r="A243" t="s">
        <v>13154</v>
      </c>
      <c r="B243">
        <v>1545</v>
      </c>
      <c r="C243" t="s">
        <v>12907</v>
      </c>
      <c r="D243">
        <v>11505297</v>
      </c>
      <c r="E243">
        <v>9.7799999999999994</v>
      </c>
      <c r="F243" t="s">
        <v>12908</v>
      </c>
      <c r="G243">
        <v>17489</v>
      </c>
      <c r="H243">
        <v>5</v>
      </c>
      <c r="I243" s="2">
        <v>43428.17560185185</v>
      </c>
      <c r="J243" t="s">
        <v>12910</v>
      </c>
    </row>
    <row r="244" spans="1:10" x14ac:dyDescent="0.25">
      <c r="A244" t="s">
        <v>13155</v>
      </c>
      <c r="B244">
        <v>1214</v>
      </c>
      <c r="C244" t="s">
        <v>12902</v>
      </c>
      <c r="D244">
        <v>86932228</v>
      </c>
      <c r="E244">
        <v>12.75</v>
      </c>
      <c r="F244" t="s">
        <v>12905</v>
      </c>
      <c r="G244">
        <v>20433</v>
      </c>
      <c r="H244">
        <v>18</v>
      </c>
      <c r="I244" s="2">
        <v>42127.965787037043</v>
      </c>
      <c r="J244" t="s">
        <v>12925</v>
      </c>
    </row>
    <row r="245" spans="1:10" x14ac:dyDescent="0.25">
      <c r="A245" t="s">
        <v>13156</v>
      </c>
      <c r="B245">
        <v>1406</v>
      </c>
      <c r="C245" t="s">
        <v>12898</v>
      </c>
      <c r="D245">
        <v>59390495</v>
      </c>
      <c r="E245">
        <v>8.6300000000000008</v>
      </c>
      <c r="F245" t="s">
        <v>12905</v>
      </c>
      <c r="G245">
        <v>48065</v>
      </c>
      <c r="H245">
        <v>12</v>
      </c>
      <c r="I245" s="2">
        <v>42835.703912037039</v>
      </c>
      <c r="J245" t="s">
        <v>12900</v>
      </c>
    </row>
    <row r="246" spans="1:10" x14ac:dyDescent="0.25">
      <c r="A246" t="s">
        <v>13157</v>
      </c>
      <c r="B246">
        <v>2104</v>
      </c>
      <c r="C246" t="s">
        <v>12907</v>
      </c>
      <c r="D246">
        <v>49343964</v>
      </c>
      <c r="E246">
        <v>13.82</v>
      </c>
      <c r="F246" t="s">
        <v>12905</v>
      </c>
      <c r="G246">
        <v>35645</v>
      </c>
      <c r="H246">
        <v>27</v>
      </c>
      <c r="I246" s="2">
        <v>43146.367395833331</v>
      </c>
      <c r="J246" t="s">
        <v>12910</v>
      </c>
    </row>
    <row r="247" spans="1:10" x14ac:dyDescent="0.25">
      <c r="A247" t="s">
        <v>13158</v>
      </c>
      <c r="B247">
        <v>1470</v>
      </c>
      <c r="C247" t="s">
        <v>12898</v>
      </c>
      <c r="D247">
        <v>81103543</v>
      </c>
      <c r="E247">
        <v>14.23</v>
      </c>
      <c r="F247" t="s">
        <v>12899</v>
      </c>
      <c r="G247">
        <v>19806</v>
      </c>
      <c r="H247">
        <v>8</v>
      </c>
      <c r="I247" s="2">
        <v>44115.349004629628</v>
      </c>
      <c r="J247" t="s">
        <v>12900</v>
      </c>
    </row>
    <row r="248" spans="1:10" x14ac:dyDescent="0.25">
      <c r="A248" t="s">
        <v>13159</v>
      </c>
      <c r="B248">
        <v>2468</v>
      </c>
      <c r="C248" t="s">
        <v>12924</v>
      </c>
      <c r="D248">
        <v>45795243</v>
      </c>
      <c r="E248">
        <v>12.2</v>
      </c>
      <c r="F248" t="s">
        <v>12908</v>
      </c>
      <c r="G248">
        <v>23421</v>
      </c>
      <c r="H248">
        <v>8</v>
      </c>
      <c r="I248" s="2">
        <v>43176.820590277777</v>
      </c>
      <c r="J248" t="s">
        <v>12912</v>
      </c>
    </row>
    <row r="249" spans="1:10" x14ac:dyDescent="0.25">
      <c r="A249" t="s">
        <v>13160</v>
      </c>
      <c r="B249">
        <v>1913</v>
      </c>
      <c r="C249" t="s">
        <v>12916</v>
      </c>
      <c r="D249">
        <v>10011527</v>
      </c>
      <c r="E249">
        <v>10.210000000000001</v>
      </c>
      <c r="F249" t="s">
        <v>12908</v>
      </c>
      <c r="G249">
        <v>18966</v>
      </c>
      <c r="H249">
        <v>5</v>
      </c>
      <c r="I249" s="2">
        <v>43264.176655092589</v>
      </c>
      <c r="J249" t="s">
        <v>12900</v>
      </c>
    </row>
    <row r="250" spans="1:10" x14ac:dyDescent="0.25">
      <c r="A250" t="s">
        <v>13161</v>
      </c>
      <c r="B250">
        <v>2225</v>
      </c>
      <c r="C250" t="s">
        <v>12916</v>
      </c>
      <c r="D250">
        <v>89493425</v>
      </c>
      <c r="E250">
        <v>13.17</v>
      </c>
      <c r="F250" t="s">
        <v>12905</v>
      </c>
      <c r="G250">
        <v>22210</v>
      </c>
      <c r="H250">
        <v>14</v>
      </c>
      <c r="I250" s="2">
        <v>42313.740081018521</v>
      </c>
      <c r="J250" t="s">
        <v>12912</v>
      </c>
    </row>
    <row r="251" spans="1:10" x14ac:dyDescent="0.25">
      <c r="A251" t="s">
        <v>13162</v>
      </c>
      <c r="B251">
        <v>2143</v>
      </c>
      <c r="C251" t="s">
        <v>12916</v>
      </c>
      <c r="D251">
        <v>18005068</v>
      </c>
      <c r="E251">
        <v>14.29</v>
      </c>
      <c r="F251" t="s">
        <v>12908</v>
      </c>
      <c r="G251">
        <v>38698</v>
      </c>
      <c r="H251">
        <v>23</v>
      </c>
      <c r="I251" s="2">
        <v>42353.210763888892</v>
      </c>
      <c r="J251" t="s">
        <v>12912</v>
      </c>
    </row>
    <row r="252" spans="1:10" x14ac:dyDescent="0.25">
      <c r="A252" t="s">
        <v>13163</v>
      </c>
      <c r="B252">
        <v>1239</v>
      </c>
      <c r="C252" t="s">
        <v>12907</v>
      </c>
      <c r="D252">
        <v>41918163</v>
      </c>
      <c r="E252">
        <v>14.64</v>
      </c>
      <c r="F252" t="s">
        <v>12908</v>
      </c>
      <c r="G252">
        <v>44067</v>
      </c>
      <c r="H252">
        <v>3</v>
      </c>
      <c r="I252" s="2">
        <v>42254.972291666672</v>
      </c>
      <c r="J252" t="s">
        <v>12900</v>
      </c>
    </row>
    <row r="253" spans="1:10" x14ac:dyDescent="0.25">
      <c r="A253" t="s">
        <v>13164</v>
      </c>
      <c r="B253">
        <v>2172</v>
      </c>
      <c r="C253" t="s">
        <v>12898</v>
      </c>
      <c r="D253">
        <v>61992451</v>
      </c>
      <c r="E253">
        <v>8.98</v>
      </c>
      <c r="F253" t="s">
        <v>12899</v>
      </c>
      <c r="G253">
        <v>49752</v>
      </c>
      <c r="H253">
        <v>8</v>
      </c>
      <c r="I253" s="2">
        <v>44146.321412037039</v>
      </c>
      <c r="J253" t="s">
        <v>12903</v>
      </c>
    </row>
    <row r="254" spans="1:10" x14ac:dyDescent="0.25">
      <c r="A254" t="s">
        <v>13165</v>
      </c>
      <c r="B254">
        <v>1391</v>
      </c>
      <c r="C254" t="s">
        <v>12898</v>
      </c>
      <c r="D254">
        <v>29027309</v>
      </c>
      <c r="E254">
        <v>8.3800000000000008</v>
      </c>
      <c r="F254" t="s">
        <v>12908</v>
      </c>
      <c r="G254">
        <v>27030</v>
      </c>
      <c r="H254">
        <v>11</v>
      </c>
      <c r="I254" s="2">
        <v>42042.506273148138</v>
      </c>
      <c r="J254" t="s">
        <v>12918</v>
      </c>
    </row>
    <row r="255" spans="1:10" x14ac:dyDescent="0.25">
      <c r="A255" t="s">
        <v>13166</v>
      </c>
      <c r="B255">
        <v>1931</v>
      </c>
      <c r="C255" t="s">
        <v>12907</v>
      </c>
      <c r="D255">
        <v>10982906</v>
      </c>
      <c r="E255">
        <v>7.5</v>
      </c>
      <c r="F255" t="s">
        <v>12905</v>
      </c>
      <c r="G255">
        <v>15329</v>
      </c>
      <c r="H255">
        <v>30</v>
      </c>
      <c r="I255" s="2">
        <v>44569.425011574072</v>
      </c>
      <c r="J255" t="s">
        <v>12918</v>
      </c>
    </row>
    <row r="256" spans="1:10" x14ac:dyDescent="0.25">
      <c r="A256" t="s">
        <v>13167</v>
      </c>
      <c r="B256">
        <v>1114</v>
      </c>
      <c r="C256" t="s">
        <v>12924</v>
      </c>
      <c r="D256">
        <v>29258359</v>
      </c>
      <c r="E256">
        <v>13.32</v>
      </c>
      <c r="F256" t="s">
        <v>12899</v>
      </c>
      <c r="G256">
        <v>39275</v>
      </c>
      <c r="H256">
        <v>30</v>
      </c>
      <c r="I256" s="2">
        <v>42261.3125462963</v>
      </c>
      <c r="J256" t="s">
        <v>12918</v>
      </c>
    </row>
    <row r="257" spans="1:10" x14ac:dyDescent="0.25">
      <c r="A257" t="s">
        <v>13168</v>
      </c>
      <c r="B257">
        <v>1207</v>
      </c>
      <c r="C257" t="s">
        <v>12907</v>
      </c>
      <c r="D257">
        <v>55662271</v>
      </c>
      <c r="E257">
        <v>8.58</v>
      </c>
      <c r="F257" t="s">
        <v>12908</v>
      </c>
      <c r="G257">
        <v>20221</v>
      </c>
      <c r="H257">
        <v>15</v>
      </c>
      <c r="I257" s="2">
        <v>41942.974374999998</v>
      </c>
      <c r="J257" t="s">
        <v>12903</v>
      </c>
    </row>
    <row r="258" spans="1:10" x14ac:dyDescent="0.25">
      <c r="A258" t="s">
        <v>13169</v>
      </c>
      <c r="B258">
        <v>1220</v>
      </c>
      <c r="C258" t="s">
        <v>12898</v>
      </c>
      <c r="D258">
        <v>25528461</v>
      </c>
      <c r="E258">
        <v>11.85</v>
      </c>
      <c r="F258" t="s">
        <v>12899</v>
      </c>
      <c r="G258">
        <v>23651</v>
      </c>
      <c r="H258">
        <v>21</v>
      </c>
      <c r="I258" s="2">
        <v>44667.038287037038</v>
      </c>
      <c r="J258" t="s">
        <v>12912</v>
      </c>
    </row>
    <row r="259" spans="1:10" x14ac:dyDescent="0.25">
      <c r="A259" t="s">
        <v>13170</v>
      </c>
      <c r="B259">
        <v>1592</v>
      </c>
      <c r="C259" t="s">
        <v>12916</v>
      </c>
      <c r="D259">
        <v>6131950</v>
      </c>
      <c r="E259">
        <v>12.83</v>
      </c>
      <c r="F259" t="s">
        <v>12908</v>
      </c>
      <c r="G259">
        <v>11163</v>
      </c>
      <c r="H259">
        <v>9</v>
      </c>
      <c r="I259" s="2">
        <v>42473.09034722222</v>
      </c>
      <c r="J259" t="s">
        <v>12910</v>
      </c>
    </row>
    <row r="260" spans="1:10" x14ac:dyDescent="0.25">
      <c r="A260" t="s">
        <v>13171</v>
      </c>
      <c r="B260">
        <v>2324</v>
      </c>
      <c r="C260" t="s">
        <v>12902</v>
      </c>
      <c r="D260">
        <v>75295390</v>
      </c>
      <c r="E260">
        <v>12.59</v>
      </c>
      <c r="F260" t="s">
        <v>12899</v>
      </c>
      <c r="G260">
        <v>25134</v>
      </c>
      <c r="H260">
        <v>26</v>
      </c>
      <c r="I260" s="2">
        <v>44269.476620370369</v>
      </c>
      <c r="J260" t="s">
        <v>12925</v>
      </c>
    </row>
    <row r="261" spans="1:10" x14ac:dyDescent="0.25">
      <c r="A261" t="s">
        <v>13172</v>
      </c>
      <c r="B261">
        <v>2487</v>
      </c>
      <c r="C261" t="s">
        <v>12932</v>
      </c>
      <c r="D261">
        <v>99835096</v>
      </c>
      <c r="E261">
        <v>7.25</v>
      </c>
      <c r="F261" t="s">
        <v>12905</v>
      </c>
      <c r="G261">
        <v>40206</v>
      </c>
      <c r="H261">
        <v>27</v>
      </c>
      <c r="I261" s="2">
        <v>43833.255439814813</v>
      </c>
      <c r="J261" t="s">
        <v>12925</v>
      </c>
    </row>
    <row r="262" spans="1:10" x14ac:dyDescent="0.25">
      <c r="A262" t="s">
        <v>13173</v>
      </c>
      <c r="B262">
        <v>1202</v>
      </c>
      <c r="C262" t="s">
        <v>12924</v>
      </c>
      <c r="D262">
        <v>33712989</v>
      </c>
      <c r="E262">
        <v>7.77</v>
      </c>
      <c r="F262" t="s">
        <v>12905</v>
      </c>
      <c r="G262">
        <v>38774</v>
      </c>
      <c r="H262">
        <v>8</v>
      </c>
      <c r="I262" s="2">
        <v>42000.029131944437</v>
      </c>
      <c r="J262" t="s">
        <v>12918</v>
      </c>
    </row>
    <row r="263" spans="1:10" x14ac:dyDescent="0.25">
      <c r="A263" t="s">
        <v>13174</v>
      </c>
      <c r="B263">
        <v>1449</v>
      </c>
      <c r="C263" t="s">
        <v>12916</v>
      </c>
      <c r="D263">
        <v>38902245</v>
      </c>
      <c r="E263">
        <v>12.97</v>
      </c>
      <c r="F263" t="s">
        <v>12905</v>
      </c>
      <c r="G263">
        <v>12676</v>
      </c>
      <c r="H263">
        <v>27</v>
      </c>
      <c r="I263" s="2">
        <v>43546.824432870373</v>
      </c>
      <c r="J263" t="s">
        <v>12900</v>
      </c>
    </row>
    <row r="264" spans="1:10" x14ac:dyDescent="0.25">
      <c r="A264" t="s">
        <v>13175</v>
      </c>
      <c r="B264">
        <v>2498</v>
      </c>
      <c r="C264" t="s">
        <v>12932</v>
      </c>
      <c r="D264">
        <v>69452601</v>
      </c>
      <c r="E264">
        <v>12.21</v>
      </c>
      <c r="F264" t="s">
        <v>12908</v>
      </c>
      <c r="G264">
        <v>21104</v>
      </c>
      <c r="H264">
        <v>23</v>
      </c>
      <c r="I264" s="2">
        <v>45041.493090277778</v>
      </c>
      <c r="J264" t="s">
        <v>12910</v>
      </c>
    </row>
    <row r="265" spans="1:10" x14ac:dyDescent="0.25">
      <c r="A265" t="s">
        <v>13176</v>
      </c>
      <c r="B265">
        <v>1341</v>
      </c>
      <c r="C265" t="s">
        <v>12924</v>
      </c>
      <c r="D265">
        <v>82594813</v>
      </c>
      <c r="E265">
        <v>14.58</v>
      </c>
      <c r="F265" t="s">
        <v>12899</v>
      </c>
      <c r="G265">
        <v>33148</v>
      </c>
      <c r="H265">
        <v>11</v>
      </c>
      <c r="I265" s="2">
        <v>43375.022175925929</v>
      </c>
      <c r="J265" t="s">
        <v>12903</v>
      </c>
    </row>
    <row r="266" spans="1:10" x14ac:dyDescent="0.25">
      <c r="A266" t="s">
        <v>13177</v>
      </c>
      <c r="B266">
        <v>1973</v>
      </c>
      <c r="C266" t="s">
        <v>12898</v>
      </c>
      <c r="D266">
        <v>29710048</v>
      </c>
      <c r="E266">
        <v>10.25</v>
      </c>
      <c r="F266" t="s">
        <v>12899</v>
      </c>
      <c r="G266">
        <v>39964</v>
      </c>
      <c r="H266">
        <v>22</v>
      </c>
      <c r="I266" s="2">
        <v>42337.515451388892</v>
      </c>
      <c r="J266" t="s">
        <v>12910</v>
      </c>
    </row>
    <row r="267" spans="1:10" x14ac:dyDescent="0.25">
      <c r="A267" t="s">
        <v>13178</v>
      </c>
      <c r="B267">
        <v>1938</v>
      </c>
      <c r="C267" t="s">
        <v>12932</v>
      </c>
      <c r="D267">
        <v>38602403</v>
      </c>
      <c r="E267">
        <v>8.34</v>
      </c>
      <c r="F267" t="s">
        <v>12899</v>
      </c>
      <c r="G267">
        <v>48391</v>
      </c>
      <c r="H267">
        <v>26</v>
      </c>
      <c r="I267" s="2">
        <v>44726.15892361111</v>
      </c>
      <c r="J267" t="s">
        <v>12910</v>
      </c>
    </row>
    <row r="268" spans="1:10" x14ac:dyDescent="0.25">
      <c r="A268" t="s">
        <v>13179</v>
      </c>
      <c r="B268">
        <v>1189</v>
      </c>
      <c r="C268" t="s">
        <v>12907</v>
      </c>
      <c r="D268">
        <v>47069302</v>
      </c>
      <c r="E268">
        <v>11.14</v>
      </c>
      <c r="F268" t="s">
        <v>12899</v>
      </c>
      <c r="G268">
        <v>44845</v>
      </c>
      <c r="H268">
        <v>29</v>
      </c>
      <c r="I268" s="2">
        <v>42953.981076388889</v>
      </c>
      <c r="J268" t="s">
        <v>12910</v>
      </c>
    </row>
    <row r="269" spans="1:10" x14ac:dyDescent="0.25">
      <c r="A269" t="s">
        <v>13180</v>
      </c>
      <c r="B269">
        <v>1760</v>
      </c>
      <c r="C269" t="s">
        <v>12916</v>
      </c>
      <c r="D269">
        <v>8006775</v>
      </c>
      <c r="E269">
        <v>7.16</v>
      </c>
      <c r="F269" t="s">
        <v>12908</v>
      </c>
      <c r="G269">
        <v>16323</v>
      </c>
      <c r="H269">
        <v>29</v>
      </c>
      <c r="I269" s="2">
        <v>43128.881412037037</v>
      </c>
      <c r="J269" t="s">
        <v>12912</v>
      </c>
    </row>
    <row r="270" spans="1:10" x14ac:dyDescent="0.25">
      <c r="A270" t="s">
        <v>13181</v>
      </c>
      <c r="B270">
        <v>1533</v>
      </c>
      <c r="C270" t="s">
        <v>12924</v>
      </c>
      <c r="D270">
        <v>86032739</v>
      </c>
      <c r="E270">
        <v>12.71</v>
      </c>
      <c r="F270" t="s">
        <v>12905</v>
      </c>
      <c r="G270">
        <v>29209</v>
      </c>
      <c r="H270">
        <v>20</v>
      </c>
      <c r="I270" s="2">
        <v>43577.660462962973</v>
      </c>
      <c r="J270" t="s">
        <v>12918</v>
      </c>
    </row>
    <row r="271" spans="1:10" x14ac:dyDescent="0.25">
      <c r="A271" t="s">
        <v>13182</v>
      </c>
      <c r="B271">
        <v>1160</v>
      </c>
      <c r="C271" t="s">
        <v>12916</v>
      </c>
      <c r="D271">
        <v>75203343</v>
      </c>
      <c r="E271">
        <v>10.79</v>
      </c>
      <c r="F271" t="s">
        <v>12905</v>
      </c>
      <c r="G271">
        <v>39776</v>
      </c>
      <c r="H271">
        <v>22</v>
      </c>
      <c r="I271" s="2">
        <v>43077.935416666667</v>
      </c>
      <c r="J271" t="s">
        <v>12920</v>
      </c>
    </row>
    <row r="272" spans="1:10" x14ac:dyDescent="0.25">
      <c r="A272" t="s">
        <v>13183</v>
      </c>
      <c r="B272">
        <v>2394</v>
      </c>
      <c r="C272" t="s">
        <v>12932</v>
      </c>
      <c r="D272">
        <v>45487998</v>
      </c>
      <c r="E272">
        <v>14.65</v>
      </c>
      <c r="F272" t="s">
        <v>12905</v>
      </c>
      <c r="G272">
        <v>37824</v>
      </c>
      <c r="H272">
        <v>7</v>
      </c>
      <c r="I272" s="2">
        <v>44332.02621527778</v>
      </c>
      <c r="J272" t="s">
        <v>12910</v>
      </c>
    </row>
    <row r="273" spans="1:10" x14ac:dyDescent="0.25">
      <c r="A273" t="s">
        <v>13184</v>
      </c>
      <c r="B273">
        <v>2180</v>
      </c>
      <c r="C273" t="s">
        <v>12916</v>
      </c>
      <c r="D273">
        <v>81977621</v>
      </c>
      <c r="E273">
        <v>8.24</v>
      </c>
      <c r="F273" t="s">
        <v>12908</v>
      </c>
      <c r="G273">
        <v>19753</v>
      </c>
      <c r="H273">
        <v>9</v>
      </c>
      <c r="I273" s="2">
        <v>42130.837164351848</v>
      </c>
      <c r="J273" t="s">
        <v>12903</v>
      </c>
    </row>
    <row r="274" spans="1:10" x14ac:dyDescent="0.25">
      <c r="A274" t="s">
        <v>13185</v>
      </c>
      <c r="B274">
        <v>1153</v>
      </c>
      <c r="C274" t="s">
        <v>12898</v>
      </c>
      <c r="D274">
        <v>17392158</v>
      </c>
      <c r="E274">
        <v>14.1</v>
      </c>
      <c r="F274" t="s">
        <v>12905</v>
      </c>
      <c r="G274">
        <v>17387</v>
      </c>
      <c r="H274">
        <v>28</v>
      </c>
      <c r="I274" s="2">
        <v>42566.590312499997</v>
      </c>
      <c r="J274" t="s">
        <v>12920</v>
      </c>
    </row>
    <row r="275" spans="1:10" x14ac:dyDescent="0.25">
      <c r="A275" t="s">
        <v>13186</v>
      </c>
      <c r="B275">
        <v>2183</v>
      </c>
      <c r="C275" t="s">
        <v>12902</v>
      </c>
      <c r="D275">
        <v>82020105</v>
      </c>
      <c r="E275">
        <v>9.64</v>
      </c>
      <c r="F275" t="s">
        <v>12905</v>
      </c>
      <c r="G275">
        <v>27127</v>
      </c>
      <c r="H275">
        <v>19</v>
      </c>
      <c r="I275" s="2">
        <v>45084.787476851852</v>
      </c>
      <c r="J275" t="s">
        <v>12918</v>
      </c>
    </row>
    <row r="276" spans="1:10" x14ac:dyDescent="0.25">
      <c r="A276" t="s">
        <v>13187</v>
      </c>
      <c r="B276">
        <v>1933</v>
      </c>
      <c r="C276" t="s">
        <v>12924</v>
      </c>
      <c r="D276">
        <v>48432591</v>
      </c>
      <c r="E276">
        <v>8.92</v>
      </c>
      <c r="F276" t="s">
        <v>12899</v>
      </c>
      <c r="G276">
        <v>19597</v>
      </c>
      <c r="H276">
        <v>13</v>
      </c>
      <c r="I276" s="2">
        <v>43869.626550925917</v>
      </c>
      <c r="J276" t="s">
        <v>12900</v>
      </c>
    </row>
    <row r="277" spans="1:10" x14ac:dyDescent="0.25">
      <c r="A277" t="s">
        <v>13188</v>
      </c>
      <c r="B277">
        <v>1717</v>
      </c>
      <c r="C277" t="s">
        <v>12924</v>
      </c>
      <c r="D277">
        <v>8571265</v>
      </c>
      <c r="E277">
        <v>12.45</v>
      </c>
      <c r="F277" t="s">
        <v>12905</v>
      </c>
      <c r="G277">
        <v>27381</v>
      </c>
      <c r="H277">
        <v>23</v>
      </c>
      <c r="I277" s="2">
        <v>43679.254189814812</v>
      </c>
      <c r="J277" t="s">
        <v>12912</v>
      </c>
    </row>
    <row r="278" spans="1:10" x14ac:dyDescent="0.25">
      <c r="A278" t="s">
        <v>13189</v>
      </c>
      <c r="B278">
        <v>1955</v>
      </c>
      <c r="C278" t="s">
        <v>12932</v>
      </c>
      <c r="D278">
        <v>70331435</v>
      </c>
      <c r="E278">
        <v>11.94</v>
      </c>
      <c r="F278" t="s">
        <v>12899</v>
      </c>
      <c r="G278">
        <v>11528</v>
      </c>
      <c r="H278">
        <v>18</v>
      </c>
      <c r="I278" s="2">
        <v>42556.749583333331</v>
      </c>
      <c r="J278" t="s">
        <v>12910</v>
      </c>
    </row>
    <row r="279" spans="1:10" x14ac:dyDescent="0.25">
      <c r="A279" t="s">
        <v>13190</v>
      </c>
      <c r="B279">
        <v>2312</v>
      </c>
      <c r="C279" t="s">
        <v>12902</v>
      </c>
      <c r="D279">
        <v>10902634</v>
      </c>
      <c r="E279">
        <v>12.84</v>
      </c>
      <c r="F279" t="s">
        <v>12905</v>
      </c>
      <c r="G279">
        <v>37683</v>
      </c>
      <c r="H279">
        <v>10</v>
      </c>
      <c r="I279" s="2">
        <v>42882.578645833331</v>
      </c>
      <c r="J279" t="s">
        <v>12925</v>
      </c>
    </row>
    <row r="280" spans="1:10" x14ac:dyDescent="0.25">
      <c r="A280" t="s">
        <v>13191</v>
      </c>
      <c r="B280">
        <v>2091</v>
      </c>
      <c r="C280" t="s">
        <v>12902</v>
      </c>
      <c r="D280">
        <v>89847555</v>
      </c>
      <c r="E280">
        <v>7.41</v>
      </c>
      <c r="F280" t="s">
        <v>12905</v>
      </c>
      <c r="G280">
        <v>19463</v>
      </c>
      <c r="H280">
        <v>10</v>
      </c>
      <c r="I280" s="2">
        <v>42931.722858796304</v>
      </c>
      <c r="J280" t="s">
        <v>12900</v>
      </c>
    </row>
    <row r="281" spans="1:10" x14ac:dyDescent="0.25">
      <c r="A281" t="s">
        <v>13192</v>
      </c>
      <c r="B281">
        <v>1920</v>
      </c>
      <c r="C281" t="s">
        <v>12902</v>
      </c>
      <c r="D281">
        <v>76450919</v>
      </c>
      <c r="E281">
        <v>11.61</v>
      </c>
      <c r="F281" t="s">
        <v>12908</v>
      </c>
      <c r="G281">
        <v>21633</v>
      </c>
      <c r="H281">
        <v>5</v>
      </c>
      <c r="I281" s="2">
        <v>43848.871307870373</v>
      </c>
      <c r="J281" t="s">
        <v>12920</v>
      </c>
    </row>
    <row r="282" spans="1:10" x14ac:dyDescent="0.25">
      <c r="A282" t="s">
        <v>13193</v>
      </c>
      <c r="B282">
        <v>1094</v>
      </c>
      <c r="C282" t="s">
        <v>12907</v>
      </c>
      <c r="D282">
        <v>93737214</v>
      </c>
      <c r="E282">
        <v>14.67</v>
      </c>
      <c r="F282" t="s">
        <v>12899</v>
      </c>
      <c r="G282">
        <v>47702</v>
      </c>
      <c r="H282">
        <v>2</v>
      </c>
      <c r="I282" s="2">
        <v>42307.771539351852</v>
      </c>
      <c r="J282" t="s">
        <v>12912</v>
      </c>
    </row>
    <row r="283" spans="1:10" x14ac:dyDescent="0.25">
      <c r="A283" t="s">
        <v>13194</v>
      </c>
      <c r="B283">
        <v>1709</v>
      </c>
      <c r="C283" t="s">
        <v>12902</v>
      </c>
      <c r="D283">
        <v>51391049</v>
      </c>
      <c r="E283">
        <v>9.1999999999999993</v>
      </c>
      <c r="F283" t="s">
        <v>12899</v>
      </c>
      <c r="G283">
        <v>40331</v>
      </c>
      <c r="H283">
        <v>18</v>
      </c>
      <c r="I283" s="2">
        <v>43688.292962962973</v>
      </c>
      <c r="J283" t="s">
        <v>12903</v>
      </c>
    </row>
    <row r="284" spans="1:10" x14ac:dyDescent="0.25">
      <c r="A284" t="s">
        <v>13195</v>
      </c>
      <c r="B284">
        <v>1665</v>
      </c>
      <c r="C284" t="s">
        <v>12898</v>
      </c>
      <c r="D284">
        <v>23452360</v>
      </c>
      <c r="E284">
        <v>12.58</v>
      </c>
      <c r="F284" t="s">
        <v>12899</v>
      </c>
      <c r="G284">
        <v>18528</v>
      </c>
      <c r="H284">
        <v>20</v>
      </c>
      <c r="I284" s="2">
        <v>42009.971134259264</v>
      </c>
      <c r="J284" t="s">
        <v>12900</v>
      </c>
    </row>
    <row r="285" spans="1:10" x14ac:dyDescent="0.25">
      <c r="A285" t="s">
        <v>13196</v>
      </c>
      <c r="B285">
        <v>2453</v>
      </c>
      <c r="C285" t="s">
        <v>12924</v>
      </c>
      <c r="D285">
        <v>31036843</v>
      </c>
      <c r="E285">
        <v>8.51</v>
      </c>
      <c r="F285" t="s">
        <v>12899</v>
      </c>
      <c r="G285">
        <v>32700</v>
      </c>
      <c r="H285">
        <v>5</v>
      </c>
      <c r="I285" s="2">
        <v>43899.278148148151</v>
      </c>
      <c r="J285" t="s">
        <v>12900</v>
      </c>
    </row>
    <row r="286" spans="1:10" x14ac:dyDescent="0.25">
      <c r="A286" t="s">
        <v>13197</v>
      </c>
      <c r="B286">
        <v>1878</v>
      </c>
      <c r="C286" t="s">
        <v>12898</v>
      </c>
      <c r="D286">
        <v>46089630</v>
      </c>
      <c r="E286">
        <v>9.14</v>
      </c>
      <c r="F286" t="s">
        <v>12899</v>
      </c>
      <c r="G286">
        <v>27694</v>
      </c>
      <c r="H286">
        <v>23</v>
      </c>
      <c r="I286" s="2">
        <v>42311.483287037037</v>
      </c>
      <c r="J286" t="s">
        <v>12910</v>
      </c>
    </row>
    <row r="287" spans="1:10" x14ac:dyDescent="0.25">
      <c r="A287" t="s">
        <v>13198</v>
      </c>
      <c r="B287">
        <v>2419</v>
      </c>
      <c r="C287" t="s">
        <v>12907</v>
      </c>
      <c r="D287">
        <v>67703924</v>
      </c>
      <c r="E287">
        <v>7.9</v>
      </c>
      <c r="F287" t="s">
        <v>12908</v>
      </c>
      <c r="G287">
        <v>42975</v>
      </c>
      <c r="H287">
        <v>17</v>
      </c>
      <c r="I287" s="2">
        <v>44141.508229166669</v>
      </c>
      <c r="J287" t="s">
        <v>12910</v>
      </c>
    </row>
    <row r="288" spans="1:10" x14ac:dyDescent="0.25">
      <c r="A288" t="s">
        <v>13199</v>
      </c>
      <c r="B288">
        <v>1703</v>
      </c>
      <c r="C288" t="s">
        <v>12932</v>
      </c>
      <c r="D288">
        <v>22583272</v>
      </c>
      <c r="E288">
        <v>13.46</v>
      </c>
      <c r="F288" t="s">
        <v>12908</v>
      </c>
      <c r="G288">
        <v>44716</v>
      </c>
      <c r="H288">
        <v>22</v>
      </c>
      <c r="I288" s="2">
        <v>43056.775150462963</v>
      </c>
      <c r="J288" t="s">
        <v>12910</v>
      </c>
    </row>
    <row r="289" spans="1:10" x14ac:dyDescent="0.25">
      <c r="A289" t="s">
        <v>13200</v>
      </c>
      <c r="B289">
        <v>2083</v>
      </c>
      <c r="C289" t="s">
        <v>12924</v>
      </c>
      <c r="D289">
        <v>85700884</v>
      </c>
      <c r="E289">
        <v>13.65</v>
      </c>
      <c r="F289" t="s">
        <v>12908</v>
      </c>
      <c r="G289">
        <v>20084</v>
      </c>
      <c r="H289">
        <v>10</v>
      </c>
      <c r="I289" s="2">
        <v>44298.820219907408</v>
      </c>
      <c r="J289" t="s">
        <v>12910</v>
      </c>
    </row>
    <row r="290" spans="1:10" x14ac:dyDescent="0.25">
      <c r="A290" t="s">
        <v>13201</v>
      </c>
      <c r="B290">
        <v>1466</v>
      </c>
      <c r="C290" t="s">
        <v>12898</v>
      </c>
      <c r="D290">
        <v>50334216</v>
      </c>
      <c r="E290">
        <v>9.98</v>
      </c>
      <c r="F290" t="s">
        <v>12899</v>
      </c>
      <c r="G290">
        <v>34821</v>
      </c>
      <c r="H290">
        <v>28</v>
      </c>
      <c r="I290" s="2">
        <v>45040.188680555562</v>
      </c>
      <c r="J290" t="s">
        <v>12912</v>
      </c>
    </row>
    <row r="291" spans="1:10" x14ac:dyDescent="0.25">
      <c r="A291" t="s">
        <v>13202</v>
      </c>
      <c r="B291">
        <v>1827</v>
      </c>
      <c r="C291" t="s">
        <v>12898</v>
      </c>
      <c r="D291">
        <v>31155487</v>
      </c>
      <c r="E291">
        <v>12.84</v>
      </c>
      <c r="F291" t="s">
        <v>12905</v>
      </c>
      <c r="G291">
        <v>37918</v>
      </c>
      <c r="H291">
        <v>14</v>
      </c>
      <c r="I291" s="2">
        <v>42430.716932870368</v>
      </c>
      <c r="J291" t="s">
        <v>12900</v>
      </c>
    </row>
    <row r="292" spans="1:10" x14ac:dyDescent="0.25">
      <c r="A292" t="s">
        <v>13203</v>
      </c>
      <c r="B292">
        <v>1512</v>
      </c>
      <c r="C292" t="s">
        <v>12907</v>
      </c>
      <c r="D292">
        <v>15156660</v>
      </c>
      <c r="E292">
        <v>8.77</v>
      </c>
      <c r="F292" t="s">
        <v>12899</v>
      </c>
      <c r="G292">
        <v>34772</v>
      </c>
      <c r="H292">
        <v>1</v>
      </c>
      <c r="I292" s="2">
        <v>44217.731134259258</v>
      </c>
      <c r="J292" t="s">
        <v>12925</v>
      </c>
    </row>
    <row r="293" spans="1:10" x14ac:dyDescent="0.25">
      <c r="A293" t="s">
        <v>13204</v>
      </c>
      <c r="B293">
        <v>2449</v>
      </c>
      <c r="C293" t="s">
        <v>12907</v>
      </c>
      <c r="D293">
        <v>56618471</v>
      </c>
      <c r="E293">
        <v>9.66</v>
      </c>
      <c r="F293" t="s">
        <v>12908</v>
      </c>
      <c r="G293">
        <v>29375</v>
      </c>
      <c r="H293">
        <v>4</v>
      </c>
      <c r="I293" s="2">
        <v>43169.792002314818</v>
      </c>
      <c r="J293" t="s">
        <v>12918</v>
      </c>
    </row>
    <row r="294" spans="1:10" x14ac:dyDescent="0.25">
      <c r="A294" t="s">
        <v>13205</v>
      </c>
      <c r="B294">
        <v>1218</v>
      </c>
      <c r="C294" t="s">
        <v>12916</v>
      </c>
      <c r="D294">
        <v>15890644</v>
      </c>
      <c r="E294">
        <v>10.49</v>
      </c>
      <c r="F294" t="s">
        <v>12899</v>
      </c>
      <c r="G294">
        <v>31783</v>
      </c>
      <c r="H294">
        <v>13</v>
      </c>
      <c r="I294" s="2">
        <v>43248.981145833342</v>
      </c>
      <c r="J294" t="s">
        <v>12912</v>
      </c>
    </row>
    <row r="295" spans="1:10" x14ac:dyDescent="0.25">
      <c r="A295" t="s">
        <v>13206</v>
      </c>
      <c r="B295">
        <v>1308</v>
      </c>
      <c r="C295" t="s">
        <v>12902</v>
      </c>
      <c r="D295">
        <v>89583825</v>
      </c>
      <c r="E295">
        <v>9.1199999999999992</v>
      </c>
      <c r="F295" t="s">
        <v>12908</v>
      </c>
      <c r="G295">
        <v>21749</v>
      </c>
      <c r="H295">
        <v>23</v>
      </c>
      <c r="I295" s="2">
        <v>41687.700601851851</v>
      </c>
      <c r="J295" t="s">
        <v>12918</v>
      </c>
    </row>
    <row r="296" spans="1:10" x14ac:dyDescent="0.25">
      <c r="A296" t="s">
        <v>13207</v>
      </c>
      <c r="B296">
        <v>2401</v>
      </c>
      <c r="C296" t="s">
        <v>12902</v>
      </c>
      <c r="D296">
        <v>17012794</v>
      </c>
      <c r="E296">
        <v>12.6</v>
      </c>
      <c r="F296" t="s">
        <v>12905</v>
      </c>
      <c r="G296">
        <v>20854</v>
      </c>
      <c r="H296">
        <v>16</v>
      </c>
      <c r="I296" s="2">
        <v>41916.936435185176</v>
      </c>
      <c r="J296" t="s">
        <v>12910</v>
      </c>
    </row>
    <row r="297" spans="1:10" x14ac:dyDescent="0.25">
      <c r="A297" t="s">
        <v>13208</v>
      </c>
      <c r="B297">
        <v>1594</v>
      </c>
      <c r="C297" t="s">
        <v>12898</v>
      </c>
      <c r="D297">
        <v>48767066</v>
      </c>
      <c r="E297">
        <v>10.82</v>
      </c>
      <c r="F297" t="s">
        <v>12899</v>
      </c>
      <c r="G297">
        <v>31814</v>
      </c>
      <c r="H297">
        <v>6</v>
      </c>
      <c r="I297" s="2">
        <v>44284.455636574072</v>
      </c>
      <c r="J297" t="s">
        <v>12925</v>
      </c>
    </row>
    <row r="298" spans="1:10" x14ac:dyDescent="0.25">
      <c r="A298" t="s">
        <v>13209</v>
      </c>
      <c r="B298">
        <v>1997</v>
      </c>
      <c r="C298" t="s">
        <v>12916</v>
      </c>
      <c r="D298">
        <v>57935785</v>
      </c>
      <c r="E298">
        <v>12.15</v>
      </c>
      <c r="F298" t="s">
        <v>12905</v>
      </c>
      <c r="G298">
        <v>32314</v>
      </c>
      <c r="H298">
        <v>10</v>
      </c>
      <c r="I298" s="2">
        <v>44762.510844907411</v>
      </c>
      <c r="J298" t="s">
        <v>12925</v>
      </c>
    </row>
    <row r="299" spans="1:10" x14ac:dyDescent="0.25">
      <c r="A299" t="s">
        <v>13210</v>
      </c>
      <c r="B299">
        <v>1968</v>
      </c>
      <c r="C299" t="s">
        <v>12898</v>
      </c>
      <c r="D299">
        <v>42238042</v>
      </c>
      <c r="E299">
        <v>8.99</v>
      </c>
      <c r="F299" t="s">
        <v>12905</v>
      </c>
      <c r="G299">
        <v>46149</v>
      </c>
      <c r="H299">
        <v>4</v>
      </c>
      <c r="I299" s="2">
        <v>41973.019791666673</v>
      </c>
      <c r="J299" t="s">
        <v>12912</v>
      </c>
    </row>
    <row r="300" spans="1:10" x14ac:dyDescent="0.25">
      <c r="A300" t="s">
        <v>13211</v>
      </c>
      <c r="B300">
        <v>2135</v>
      </c>
      <c r="C300" t="s">
        <v>12916</v>
      </c>
      <c r="D300">
        <v>41180788</v>
      </c>
      <c r="E300">
        <v>10.28</v>
      </c>
      <c r="F300" t="s">
        <v>12899</v>
      </c>
      <c r="G300">
        <v>47785</v>
      </c>
      <c r="H300">
        <v>1</v>
      </c>
      <c r="I300" s="2">
        <v>42102.853333333333</v>
      </c>
      <c r="J300" t="s">
        <v>12910</v>
      </c>
    </row>
    <row r="301" spans="1:10" x14ac:dyDescent="0.25">
      <c r="A301" t="s">
        <v>13212</v>
      </c>
      <c r="B301">
        <v>2432</v>
      </c>
      <c r="C301" t="s">
        <v>12916</v>
      </c>
      <c r="D301">
        <v>94860074</v>
      </c>
      <c r="E301">
        <v>10.94</v>
      </c>
      <c r="F301" t="s">
        <v>12899</v>
      </c>
      <c r="G301">
        <v>46360</v>
      </c>
      <c r="H301">
        <v>4</v>
      </c>
      <c r="I301" s="2">
        <v>41620.806192129632</v>
      </c>
      <c r="J301" t="s">
        <v>12910</v>
      </c>
    </row>
    <row r="302" spans="1:10" x14ac:dyDescent="0.25">
      <c r="A302" t="s">
        <v>13213</v>
      </c>
      <c r="B302">
        <v>1114</v>
      </c>
      <c r="C302" t="s">
        <v>12898</v>
      </c>
      <c r="D302">
        <v>11475354</v>
      </c>
      <c r="E302">
        <v>12.72</v>
      </c>
      <c r="F302" t="s">
        <v>12899</v>
      </c>
      <c r="G302">
        <v>33713</v>
      </c>
      <c r="H302">
        <v>26</v>
      </c>
      <c r="I302" s="2">
        <v>44279.694050925929</v>
      </c>
      <c r="J302" t="s">
        <v>12925</v>
      </c>
    </row>
    <row r="303" spans="1:10" x14ac:dyDescent="0.25">
      <c r="A303" t="s">
        <v>13214</v>
      </c>
      <c r="B303">
        <v>1505</v>
      </c>
      <c r="C303" t="s">
        <v>12932</v>
      </c>
      <c r="D303">
        <v>1092303</v>
      </c>
      <c r="E303">
        <v>10.65</v>
      </c>
      <c r="F303" t="s">
        <v>12905</v>
      </c>
      <c r="G303">
        <v>23594</v>
      </c>
      <c r="H303">
        <v>18</v>
      </c>
      <c r="I303" s="2">
        <v>42175.118773148148</v>
      </c>
      <c r="J303" t="s">
        <v>12900</v>
      </c>
    </row>
    <row r="304" spans="1:10" x14ac:dyDescent="0.25">
      <c r="A304" t="s">
        <v>13215</v>
      </c>
      <c r="B304">
        <v>1291</v>
      </c>
      <c r="C304" t="s">
        <v>12924</v>
      </c>
      <c r="D304">
        <v>63408700</v>
      </c>
      <c r="E304">
        <v>8.92</v>
      </c>
      <c r="F304" t="s">
        <v>12908</v>
      </c>
      <c r="G304">
        <v>32120</v>
      </c>
      <c r="H304">
        <v>29</v>
      </c>
      <c r="I304" s="2">
        <v>43872.765138888892</v>
      </c>
      <c r="J304" t="s">
        <v>12903</v>
      </c>
    </row>
    <row r="305" spans="1:10" x14ac:dyDescent="0.25">
      <c r="A305" t="s">
        <v>13216</v>
      </c>
      <c r="B305">
        <v>1202</v>
      </c>
      <c r="C305" t="s">
        <v>12916</v>
      </c>
      <c r="D305">
        <v>51203383</v>
      </c>
      <c r="E305">
        <v>10.65</v>
      </c>
      <c r="F305" t="s">
        <v>12908</v>
      </c>
      <c r="G305">
        <v>16181</v>
      </c>
      <c r="H305">
        <v>22</v>
      </c>
      <c r="I305" s="2">
        <v>42409.638020833343</v>
      </c>
      <c r="J305" t="s">
        <v>12903</v>
      </c>
    </row>
    <row r="306" spans="1:10" x14ac:dyDescent="0.25">
      <c r="A306" t="s">
        <v>13217</v>
      </c>
      <c r="B306">
        <v>1430</v>
      </c>
      <c r="C306" t="s">
        <v>12907</v>
      </c>
      <c r="D306">
        <v>36994395</v>
      </c>
      <c r="E306">
        <v>9.11</v>
      </c>
      <c r="F306" t="s">
        <v>12899</v>
      </c>
      <c r="G306">
        <v>15438</v>
      </c>
      <c r="H306">
        <v>13</v>
      </c>
      <c r="I306" s="2">
        <v>44245.158622685187</v>
      </c>
      <c r="J306" t="s">
        <v>12912</v>
      </c>
    </row>
    <row r="307" spans="1:10" x14ac:dyDescent="0.25">
      <c r="A307" t="s">
        <v>13218</v>
      </c>
      <c r="B307">
        <v>1501</v>
      </c>
      <c r="C307" t="s">
        <v>12898</v>
      </c>
      <c r="D307">
        <v>74972981</v>
      </c>
      <c r="E307">
        <v>10.3</v>
      </c>
      <c r="F307" t="s">
        <v>12908</v>
      </c>
      <c r="G307">
        <v>11731</v>
      </c>
      <c r="H307">
        <v>4</v>
      </c>
      <c r="I307" s="2">
        <v>44695.891342592593</v>
      </c>
      <c r="J307" t="s">
        <v>12920</v>
      </c>
    </row>
    <row r="308" spans="1:10" x14ac:dyDescent="0.25">
      <c r="A308" t="s">
        <v>13219</v>
      </c>
      <c r="B308">
        <v>2250</v>
      </c>
      <c r="C308" t="s">
        <v>12898</v>
      </c>
      <c r="D308">
        <v>92583074</v>
      </c>
      <c r="E308">
        <v>9.93</v>
      </c>
      <c r="F308" t="s">
        <v>12905</v>
      </c>
      <c r="G308">
        <v>24388</v>
      </c>
      <c r="H308">
        <v>19</v>
      </c>
      <c r="I308" s="2">
        <v>43302.061261574083</v>
      </c>
      <c r="J308" t="s">
        <v>12903</v>
      </c>
    </row>
    <row r="309" spans="1:10" x14ac:dyDescent="0.25">
      <c r="A309" t="s">
        <v>13220</v>
      </c>
      <c r="B309">
        <v>2455</v>
      </c>
      <c r="C309" t="s">
        <v>12916</v>
      </c>
      <c r="D309">
        <v>79688956</v>
      </c>
      <c r="E309">
        <v>7.14</v>
      </c>
      <c r="F309" t="s">
        <v>12899</v>
      </c>
      <c r="G309">
        <v>37859</v>
      </c>
      <c r="H309">
        <v>17</v>
      </c>
      <c r="I309" s="2">
        <v>41968.010034722232</v>
      </c>
      <c r="J309" t="s">
        <v>12910</v>
      </c>
    </row>
    <row r="310" spans="1:10" x14ac:dyDescent="0.25">
      <c r="A310" t="s">
        <v>13221</v>
      </c>
      <c r="B310">
        <v>2061</v>
      </c>
      <c r="C310" t="s">
        <v>12902</v>
      </c>
      <c r="D310">
        <v>27099808</v>
      </c>
      <c r="E310">
        <v>10.89</v>
      </c>
      <c r="F310" t="s">
        <v>12908</v>
      </c>
      <c r="G310">
        <v>46093</v>
      </c>
      <c r="H310">
        <v>28</v>
      </c>
      <c r="I310" s="2">
        <v>43595.204641203702</v>
      </c>
      <c r="J310" t="s">
        <v>12920</v>
      </c>
    </row>
    <row r="311" spans="1:10" x14ac:dyDescent="0.25">
      <c r="A311" t="s">
        <v>13222</v>
      </c>
      <c r="B311">
        <v>1136</v>
      </c>
      <c r="C311" t="s">
        <v>12932</v>
      </c>
      <c r="D311">
        <v>82607686</v>
      </c>
      <c r="E311">
        <v>7.39</v>
      </c>
      <c r="F311" t="s">
        <v>12908</v>
      </c>
      <c r="G311">
        <v>26171</v>
      </c>
      <c r="H311">
        <v>21</v>
      </c>
      <c r="I311" s="2">
        <v>42150.678587962961</v>
      </c>
      <c r="J311" t="s">
        <v>12910</v>
      </c>
    </row>
    <row r="312" spans="1:10" x14ac:dyDescent="0.25">
      <c r="A312" t="s">
        <v>13223</v>
      </c>
      <c r="B312">
        <v>1799</v>
      </c>
      <c r="C312" t="s">
        <v>12932</v>
      </c>
      <c r="D312">
        <v>61993105</v>
      </c>
      <c r="E312">
        <v>12.89</v>
      </c>
      <c r="F312" t="s">
        <v>12899</v>
      </c>
      <c r="G312">
        <v>11302</v>
      </c>
      <c r="H312">
        <v>19</v>
      </c>
      <c r="I312" s="2">
        <v>44171.648645833331</v>
      </c>
      <c r="J312" t="s">
        <v>12910</v>
      </c>
    </row>
    <row r="313" spans="1:10" x14ac:dyDescent="0.25">
      <c r="A313" t="s">
        <v>13224</v>
      </c>
      <c r="B313">
        <v>1017</v>
      </c>
      <c r="C313" t="s">
        <v>12924</v>
      </c>
      <c r="D313">
        <v>63775808</v>
      </c>
      <c r="E313">
        <v>7.83</v>
      </c>
      <c r="F313" t="s">
        <v>12899</v>
      </c>
      <c r="G313">
        <v>22072</v>
      </c>
      <c r="H313">
        <v>5</v>
      </c>
      <c r="I313" s="2">
        <v>43188.637673611112</v>
      </c>
      <c r="J313" t="s">
        <v>12903</v>
      </c>
    </row>
    <row r="314" spans="1:10" x14ac:dyDescent="0.25">
      <c r="A314" t="s">
        <v>13225</v>
      </c>
      <c r="B314">
        <v>1530</v>
      </c>
      <c r="C314" t="s">
        <v>12902</v>
      </c>
      <c r="D314">
        <v>69419953</v>
      </c>
      <c r="E314">
        <v>13.2</v>
      </c>
      <c r="F314" t="s">
        <v>12905</v>
      </c>
      <c r="G314">
        <v>33247</v>
      </c>
      <c r="H314">
        <v>14</v>
      </c>
      <c r="I314" s="2">
        <v>44233.65289351852</v>
      </c>
      <c r="J314" t="s">
        <v>12903</v>
      </c>
    </row>
    <row r="315" spans="1:10" x14ac:dyDescent="0.25">
      <c r="A315" t="s">
        <v>13226</v>
      </c>
      <c r="B315">
        <v>1825</v>
      </c>
      <c r="C315" t="s">
        <v>12916</v>
      </c>
      <c r="D315">
        <v>65253553</v>
      </c>
      <c r="E315">
        <v>7.37</v>
      </c>
      <c r="F315" t="s">
        <v>12905</v>
      </c>
      <c r="G315">
        <v>45531</v>
      </c>
      <c r="H315">
        <v>29</v>
      </c>
      <c r="I315" s="2">
        <v>43751.517141203702</v>
      </c>
      <c r="J315" t="s">
        <v>12920</v>
      </c>
    </row>
    <row r="316" spans="1:10" x14ac:dyDescent="0.25">
      <c r="A316" t="s">
        <v>13227</v>
      </c>
      <c r="B316">
        <v>1465</v>
      </c>
      <c r="C316" t="s">
        <v>12898</v>
      </c>
      <c r="D316">
        <v>88587269</v>
      </c>
      <c r="E316">
        <v>8.6199999999999992</v>
      </c>
      <c r="F316" t="s">
        <v>12905</v>
      </c>
      <c r="G316">
        <v>46833</v>
      </c>
      <c r="H316">
        <v>27</v>
      </c>
      <c r="I316" s="2">
        <v>44706.969675925917</v>
      </c>
      <c r="J316" t="s">
        <v>12925</v>
      </c>
    </row>
    <row r="317" spans="1:10" x14ac:dyDescent="0.25">
      <c r="A317" t="s">
        <v>13228</v>
      </c>
      <c r="B317">
        <v>1823</v>
      </c>
      <c r="C317" t="s">
        <v>12902</v>
      </c>
      <c r="D317">
        <v>62746273</v>
      </c>
      <c r="E317">
        <v>7</v>
      </c>
      <c r="F317" t="s">
        <v>12905</v>
      </c>
      <c r="G317">
        <v>22170</v>
      </c>
      <c r="H317">
        <v>27</v>
      </c>
      <c r="I317" s="2">
        <v>41867.889479166668</v>
      </c>
      <c r="J317" t="s">
        <v>12925</v>
      </c>
    </row>
    <row r="318" spans="1:10" x14ac:dyDescent="0.25">
      <c r="A318" t="s">
        <v>13229</v>
      </c>
      <c r="B318">
        <v>2329</v>
      </c>
      <c r="C318" t="s">
        <v>12916</v>
      </c>
      <c r="D318">
        <v>28106749</v>
      </c>
      <c r="E318">
        <v>13.8</v>
      </c>
      <c r="F318" t="s">
        <v>12905</v>
      </c>
      <c r="G318">
        <v>24833</v>
      </c>
      <c r="H318">
        <v>2</v>
      </c>
      <c r="I318" s="2">
        <v>44500.555127314823</v>
      </c>
      <c r="J318" t="s">
        <v>12910</v>
      </c>
    </row>
    <row r="319" spans="1:10" x14ac:dyDescent="0.25">
      <c r="A319" t="s">
        <v>13230</v>
      </c>
      <c r="B319">
        <v>1205</v>
      </c>
      <c r="C319" t="s">
        <v>12924</v>
      </c>
      <c r="D319">
        <v>48656914</v>
      </c>
      <c r="E319">
        <v>9.6199999999999992</v>
      </c>
      <c r="F319" t="s">
        <v>12899</v>
      </c>
      <c r="G319">
        <v>49323</v>
      </c>
      <c r="H319">
        <v>30</v>
      </c>
      <c r="I319" s="2">
        <v>44777.426724537043</v>
      </c>
      <c r="J319" t="s">
        <v>12900</v>
      </c>
    </row>
    <row r="320" spans="1:10" x14ac:dyDescent="0.25">
      <c r="A320" t="s">
        <v>13231</v>
      </c>
      <c r="B320">
        <v>1695</v>
      </c>
      <c r="C320" t="s">
        <v>12916</v>
      </c>
      <c r="D320">
        <v>84329413</v>
      </c>
      <c r="E320">
        <v>11.14</v>
      </c>
      <c r="F320" t="s">
        <v>12905</v>
      </c>
      <c r="G320">
        <v>39670</v>
      </c>
      <c r="H320">
        <v>14</v>
      </c>
      <c r="I320" s="2">
        <v>41790.067430555559</v>
      </c>
      <c r="J320" t="s">
        <v>12920</v>
      </c>
    </row>
    <row r="321" spans="1:10" x14ac:dyDescent="0.25">
      <c r="A321" t="s">
        <v>13232</v>
      </c>
      <c r="B321">
        <v>1494</v>
      </c>
      <c r="C321" t="s">
        <v>12916</v>
      </c>
      <c r="D321">
        <v>90449799</v>
      </c>
      <c r="E321">
        <v>8.77</v>
      </c>
      <c r="F321" t="s">
        <v>12905</v>
      </c>
      <c r="G321">
        <v>15961</v>
      </c>
      <c r="H321">
        <v>11</v>
      </c>
      <c r="I321" s="2">
        <v>42148.913425925923</v>
      </c>
      <c r="J321" t="s">
        <v>12900</v>
      </c>
    </row>
    <row r="322" spans="1:10" x14ac:dyDescent="0.25">
      <c r="A322" t="s">
        <v>13233</v>
      </c>
      <c r="B322">
        <v>2181</v>
      </c>
      <c r="C322" t="s">
        <v>12916</v>
      </c>
      <c r="D322">
        <v>48099474</v>
      </c>
      <c r="E322">
        <v>9.68</v>
      </c>
      <c r="F322" t="s">
        <v>12899</v>
      </c>
      <c r="G322">
        <v>27532</v>
      </c>
      <c r="H322">
        <v>20</v>
      </c>
      <c r="I322" s="2">
        <v>44849.950949074067</v>
      </c>
      <c r="J322" t="s">
        <v>12918</v>
      </c>
    </row>
    <row r="323" spans="1:10" x14ac:dyDescent="0.25">
      <c r="A323" t="s">
        <v>13234</v>
      </c>
      <c r="B323">
        <v>1361</v>
      </c>
      <c r="C323" t="s">
        <v>12916</v>
      </c>
      <c r="D323">
        <v>79478281</v>
      </c>
      <c r="E323">
        <v>11.71</v>
      </c>
      <c r="F323" t="s">
        <v>12899</v>
      </c>
      <c r="G323">
        <v>42964</v>
      </c>
      <c r="H323">
        <v>19</v>
      </c>
      <c r="I323" s="2">
        <v>45121.096261574072</v>
      </c>
      <c r="J323" t="s">
        <v>12910</v>
      </c>
    </row>
    <row r="324" spans="1:10" x14ac:dyDescent="0.25">
      <c r="A324" t="s">
        <v>13235</v>
      </c>
      <c r="B324">
        <v>1782</v>
      </c>
      <c r="C324" t="s">
        <v>12907</v>
      </c>
      <c r="D324">
        <v>90991090</v>
      </c>
      <c r="E324">
        <v>9.69</v>
      </c>
      <c r="F324" t="s">
        <v>12908</v>
      </c>
      <c r="G324">
        <v>26778</v>
      </c>
      <c r="H324">
        <v>19</v>
      </c>
      <c r="I324" s="2">
        <v>43310.855590277781</v>
      </c>
      <c r="J324" t="s">
        <v>12925</v>
      </c>
    </row>
    <row r="325" spans="1:10" x14ac:dyDescent="0.25">
      <c r="A325" t="s">
        <v>13236</v>
      </c>
      <c r="B325">
        <v>1845</v>
      </c>
      <c r="C325" t="s">
        <v>12907</v>
      </c>
      <c r="D325">
        <v>17209603</v>
      </c>
      <c r="E325">
        <v>9.1</v>
      </c>
      <c r="F325" t="s">
        <v>12908</v>
      </c>
      <c r="G325">
        <v>16984</v>
      </c>
      <c r="H325">
        <v>1</v>
      </c>
      <c r="I325" s="2">
        <v>41755.483749999999</v>
      </c>
      <c r="J325" t="s">
        <v>12920</v>
      </c>
    </row>
    <row r="326" spans="1:10" x14ac:dyDescent="0.25">
      <c r="A326" t="s">
        <v>13237</v>
      </c>
      <c r="B326">
        <v>2047</v>
      </c>
      <c r="C326" t="s">
        <v>12902</v>
      </c>
      <c r="D326">
        <v>84038318</v>
      </c>
      <c r="E326">
        <v>14.6</v>
      </c>
      <c r="F326" t="s">
        <v>12899</v>
      </c>
      <c r="G326">
        <v>18965</v>
      </c>
      <c r="H326">
        <v>20</v>
      </c>
      <c r="I326" s="2">
        <v>42810.84888888889</v>
      </c>
      <c r="J326" t="s">
        <v>12912</v>
      </c>
    </row>
    <row r="327" spans="1:10" x14ac:dyDescent="0.25">
      <c r="A327" t="s">
        <v>13238</v>
      </c>
      <c r="B327">
        <v>1222</v>
      </c>
      <c r="C327" t="s">
        <v>12907</v>
      </c>
      <c r="D327">
        <v>7311243</v>
      </c>
      <c r="E327">
        <v>8.4700000000000006</v>
      </c>
      <c r="F327" t="s">
        <v>12905</v>
      </c>
      <c r="G327">
        <v>12045</v>
      </c>
      <c r="H327">
        <v>20</v>
      </c>
      <c r="I327" s="2">
        <v>42165.834606481483</v>
      </c>
      <c r="J327" t="s">
        <v>12918</v>
      </c>
    </row>
    <row r="328" spans="1:10" x14ac:dyDescent="0.25">
      <c r="A328" t="s">
        <v>13239</v>
      </c>
      <c r="B328">
        <v>1300</v>
      </c>
      <c r="C328" t="s">
        <v>12898</v>
      </c>
      <c r="D328">
        <v>7305039</v>
      </c>
      <c r="E328">
        <v>10.71</v>
      </c>
      <c r="F328" t="s">
        <v>12905</v>
      </c>
      <c r="G328">
        <v>21106</v>
      </c>
      <c r="H328">
        <v>15</v>
      </c>
      <c r="I328" s="2">
        <v>41583.148819444446</v>
      </c>
      <c r="J328" t="s">
        <v>12925</v>
      </c>
    </row>
    <row r="329" spans="1:10" x14ac:dyDescent="0.25">
      <c r="A329" t="s">
        <v>13240</v>
      </c>
      <c r="B329">
        <v>1506</v>
      </c>
      <c r="C329" t="s">
        <v>12902</v>
      </c>
      <c r="D329">
        <v>14089304</v>
      </c>
      <c r="E329">
        <v>11.28</v>
      </c>
      <c r="F329" t="s">
        <v>12908</v>
      </c>
      <c r="G329">
        <v>26748</v>
      </c>
      <c r="H329">
        <v>30</v>
      </c>
      <c r="I329" s="2">
        <v>42695.546365740738</v>
      </c>
      <c r="J329" t="s">
        <v>12918</v>
      </c>
    </row>
    <row r="330" spans="1:10" x14ac:dyDescent="0.25">
      <c r="A330" t="s">
        <v>13241</v>
      </c>
      <c r="B330">
        <v>2387</v>
      </c>
      <c r="C330" t="s">
        <v>12916</v>
      </c>
      <c r="D330">
        <v>28041552</v>
      </c>
      <c r="E330">
        <v>10.75</v>
      </c>
      <c r="F330" t="s">
        <v>12905</v>
      </c>
      <c r="G330">
        <v>44105</v>
      </c>
      <c r="H330">
        <v>25</v>
      </c>
      <c r="I330" s="2">
        <v>43534.20071759259</v>
      </c>
      <c r="J330" t="s">
        <v>12910</v>
      </c>
    </row>
    <row r="331" spans="1:10" x14ac:dyDescent="0.25">
      <c r="A331" t="s">
        <v>13242</v>
      </c>
      <c r="B331">
        <v>1698</v>
      </c>
      <c r="C331" t="s">
        <v>12898</v>
      </c>
      <c r="D331">
        <v>76025752</v>
      </c>
      <c r="E331">
        <v>12.86</v>
      </c>
      <c r="F331" t="s">
        <v>12908</v>
      </c>
      <c r="G331">
        <v>37379</v>
      </c>
      <c r="H331">
        <v>2</v>
      </c>
      <c r="I331" s="2">
        <v>43243.502766203703</v>
      </c>
      <c r="J331" t="s">
        <v>12910</v>
      </c>
    </row>
    <row r="332" spans="1:10" x14ac:dyDescent="0.25">
      <c r="A332" t="s">
        <v>13243</v>
      </c>
      <c r="B332">
        <v>1588</v>
      </c>
      <c r="C332" t="s">
        <v>12924</v>
      </c>
      <c r="D332">
        <v>29910002</v>
      </c>
      <c r="E332">
        <v>14.2</v>
      </c>
      <c r="F332" t="s">
        <v>12908</v>
      </c>
      <c r="G332">
        <v>42634</v>
      </c>
      <c r="H332">
        <v>24</v>
      </c>
      <c r="I332" s="2">
        <v>43827.629027777781</v>
      </c>
      <c r="J332" t="s">
        <v>12918</v>
      </c>
    </row>
    <row r="333" spans="1:10" x14ac:dyDescent="0.25">
      <c r="A333" t="s">
        <v>13244</v>
      </c>
      <c r="B333">
        <v>2392</v>
      </c>
      <c r="C333" t="s">
        <v>12932</v>
      </c>
      <c r="D333">
        <v>87303023</v>
      </c>
      <c r="E333">
        <v>11.58</v>
      </c>
      <c r="F333" t="s">
        <v>12908</v>
      </c>
      <c r="G333">
        <v>33848</v>
      </c>
      <c r="H333">
        <v>27</v>
      </c>
      <c r="I333" s="2">
        <v>43071.728310185194</v>
      </c>
      <c r="J333" t="s">
        <v>12910</v>
      </c>
    </row>
    <row r="334" spans="1:10" x14ac:dyDescent="0.25">
      <c r="A334" t="s">
        <v>13245</v>
      </c>
      <c r="B334">
        <v>1639</v>
      </c>
      <c r="C334" t="s">
        <v>12932</v>
      </c>
      <c r="D334">
        <v>98027850</v>
      </c>
      <c r="E334">
        <v>13.8</v>
      </c>
      <c r="F334" t="s">
        <v>12905</v>
      </c>
      <c r="G334">
        <v>19648</v>
      </c>
      <c r="H334">
        <v>14</v>
      </c>
      <c r="I334" s="2">
        <v>43765.490046296298</v>
      </c>
      <c r="J334" t="s">
        <v>12900</v>
      </c>
    </row>
    <row r="335" spans="1:10" x14ac:dyDescent="0.25">
      <c r="A335" t="s">
        <v>13246</v>
      </c>
      <c r="B335">
        <v>1130</v>
      </c>
      <c r="C335" t="s">
        <v>12916</v>
      </c>
      <c r="D335">
        <v>92677417</v>
      </c>
      <c r="E335">
        <v>7.63</v>
      </c>
      <c r="F335" t="s">
        <v>12899</v>
      </c>
      <c r="G335">
        <v>43753</v>
      </c>
      <c r="H335">
        <v>8</v>
      </c>
      <c r="I335" s="2">
        <v>42941.348530092589</v>
      </c>
      <c r="J335" t="s">
        <v>12920</v>
      </c>
    </row>
    <row r="336" spans="1:10" x14ac:dyDescent="0.25">
      <c r="A336" t="s">
        <v>13247</v>
      </c>
      <c r="B336">
        <v>1307</v>
      </c>
      <c r="C336" t="s">
        <v>12898</v>
      </c>
      <c r="D336">
        <v>69602280</v>
      </c>
      <c r="E336">
        <v>13.7</v>
      </c>
      <c r="F336" t="s">
        <v>12908</v>
      </c>
      <c r="G336">
        <v>24053</v>
      </c>
      <c r="H336">
        <v>26</v>
      </c>
      <c r="I336" s="2">
        <v>43204.702060185176</v>
      </c>
      <c r="J336" t="s">
        <v>12925</v>
      </c>
    </row>
    <row r="337" spans="1:10" x14ac:dyDescent="0.25">
      <c r="A337" t="s">
        <v>13248</v>
      </c>
      <c r="B337">
        <v>1791</v>
      </c>
      <c r="C337" t="s">
        <v>12916</v>
      </c>
      <c r="D337">
        <v>71636825</v>
      </c>
      <c r="E337">
        <v>7.24</v>
      </c>
      <c r="F337" t="s">
        <v>12905</v>
      </c>
      <c r="G337">
        <v>30545</v>
      </c>
      <c r="H337">
        <v>12</v>
      </c>
      <c r="I337" s="2">
        <v>43572.696782407409</v>
      </c>
      <c r="J337" t="s">
        <v>12900</v>
      </c>
    </row>
    <row r="338" spans="1:10" x14ac:dyDescent="0.25">
      <c r="A338" t="s">
        <v>13249</v>
      </c>
      <c r="B338">
        <v>2044</v>
      </c>
      <c r="C338" t="s">
        <v>12924</v>
      </c>
      <c r="D338">
        <v>30239001</v>
      </c>
      <c r="E338">
        <v>12.19</v>
      </c>
      <c r="F338" t="s">
        <v>12905</v>
      </c>
      <c r="G338">
        <v>23858</v>
      </c>
      <c r="H338">
        <v>9</v>
      </c>
      <c r="I338" s="2">
        <v>42565.394675925927</v>
      </c>
      <c r="J338" t="s">
        <v>12903</v>
      </c>
    </row>
    <row r="339" spans="1:10" x14ac:dyDescent="0.25">
      <c r="A339" t="s">
        <v>13250</v>
      </c>
      <c r="B339">
        <v>1540</v>
      </c>
      <c r="C339" t="s">
        <v>12907</v>
      </c>
      <c r="D339">
        <v>82735498</v>
      </c>
      <c r="E339">
        <v>12.4</v>
      </c>
      <c r="F339" t="s">
        <v>12905</v>
      </c>
      <c r="G339">
        <v>16153</v>
      </c>
      <c r="H339">
        <v>25</v>
      </c>
      <c r="I339" s="2">
        <v>44760.461527777778</v>
      </c>
      <c r="J339" t="s">
        <v>12920</v>
      </c>
    </row>
    <row r="340" spans="1:10" x14ac:dyDescent="0.25">
      <c r="A340" t="s">
        <v>13251</v>
      </c>
      <c r="B340">
        <v>1297</v>
      </c>
      <c r="C340" t="s">
        <v>12902</v>
      </c>
      <c r="D340">
        <v>9092157</v>
      </c>
      <c r="E340">
        <v>8.5500000000000007</v>
      </c>
      <c r="F340" t="s">
        <v>12908</v>
      </c>
      <c r="G340">
        <v>15864</v>
      </c>
      <c r="H340">
        <v>30</v>
      </c>
      <c r="I340" s="2">
        <v>41940.876469907409</v>
      </c>
      <c r="J340" t="s">
        <v>12925</v>
      </c>
    </row>
    <row r="341" spans="1:10" x14ac:dyDescent="0.25">
      <c r="A341" t="s">
        <v>13252</v>
      </c>
      <c r="B341">
        <v>1103</v>
      </c>
      <c r="C341" t="s">
        <v>12907</v>
      </c>
      <c r="D341">
        <v>38724421</v>
      </c>
      <c r="E341">
        <v>12.39</v>
      </c>
      <c r="F341" t="s">
        <v>12908</v>
      </c>
      <c r="G341">
        <v>28897</v>
      </c>
      <c r="H341">
        <v>10</v>
      </c>
      <c r="I341" s="2">
        <v>42146.226099537038</v>
      </c>
      <c r="J341" t="s">
        <v>12912</v>
      </c>
    </row>
    <row r="342" spans="1:10" x14ac:dyDescent="0.25">
      <c r="A342" t="s">
        <v>13253</v>
      </c>
      <c r="B342">
        <v>1909</v>
      </c>
      <c r="C342" t="s">
        <v>12924</v>
      </c>
      <c r="D342">
        <v>19699181</v>
      </c>
      <c r="E342">
        <v>8.77</v>
      </c>
      <c r="F342" t="s">
        <v>12908</v>
      </c>
      <c r="G342">
        <v>41963</v>
      </c>
      <c r="H342">
        <v>22</v>
      </c>
      <c r="I342" s="2">
        <v>44792.237928240742</v>
      </c>
      <c r="J342" t="s">
        <v>12903</v>
      </c>
    </row>
    <row r="343" spans="1:10" x14ac:dyDescent="0.25">
      <c r="A343" t="s">
        <v>13254</v>
      </c>
      <c r="B343">
        <v>1689</v>
      </c>
      <c r="C343" t="s">
        <v>12916</v>
      </c>
      <c r="D343">
        <v>40867746</v>
      </c>
      <c r="E343">
        <v>13.71</v>
      </c>
      <c r="F343" t="s">
        <v>12905</v>
      </c>
      <c r="G343">
        <v>48358</v>
      </c>
      <c r="H343">
        <v>23</v>
      </c>
      <c r="I343" s="2">
        <v>44918.479525462957</v>
      </c>
      <c r="J343" t="s">
        <v>12920</v>
      </c>
    </row>
    <row r="344" spans="1:10" x14ac:dyDescent="0.25">
      <c r="A344" t="s">
        <v>13255</v>
      </c>
      <c r="B344">
        <v>2082</v>
      </c>
      <c r="C344" t="s">
        <v>12902</v>
      </c>
      <c r="D344">
        <v>58082567</v>
      </c>
      <c r="E344">
        <v>9.6300000000000008</v>
      </c>
      <c r="F344" t="s">
        <v>12908</v>
      </c>
      <c r="G344">
        <v>19187</v>
      </c>
      <c r="H344">
        <v>25</v>
      </c>
      <c r="I344" s="2">
        <v>42657.95585648148</v>
      </c>
      <c r="J344" t="s">
        <v>12925</v>
      </c>
    </row>
    <row r="345" spans="1:10" x14ac:dyDescent="0.25">
      <c r="A345" t="s">
        <v>13256</v>
      </c>
      <c r="B345">
        <v>2203</v>
      </c>
      <c r="C345" t="s">
        <v>12898</v>
      </c>
      <c r="D345">
        <v>10195487</v>
      </c>
      <c r="E345">
        <v>10.98</v>
      </c>
      <c r="F345" t="s">
        <v>12899</v>
      </c>
      <c r="G345">
        <v>15376</v>
      </c>
      <c r="H345">
        <v>25</v>
      </c>
      <c r="I345" s="2">
        <v>42706.0937962963</v>
      </c>
      <c r="J345" t="s">
        <v>12900</v>
      </c>
    </row>
    <row r="346" spans="1:10" x14ac:dyDescent="0.25">
      <c r="A346" t="s">
        <v>13257</v>
      </c>
      <c r="B346">
        <v>1088</v>
      </c>
      <c r="C346" t="s">
        <v>12907</v>
      </c>
      <c r="D346">
        <v>98283570</v>
      </c>
      <c r="E346">
        <v>13.43</v>
      </c>
      <c r="F346" t="s">
        <v>12899</v>
      </c>
      <c r="G346">
        <v>14011</v>
      </c>
      <c r="H346">
        <v>21</v>
      </c>
      <c r="I346" s="2">
        <v>44694.518611111111</v>
      </c>
      <c r="J346" t="s">
        <v>12918</v>
      </c>
    </row>
    <row r="347" spans="1:10" x14ac:dyDescent="0.25">
      <c r="A347" t="s">
        <v>13258</v>
      </c>
      <c r="B347">
        <v>2367</v>
      </c>
      <c r="C347" t="s">
        <v>12916</v>
      </c>
      <c r="D347">
        <v>72137125</v>
      </c>
      <c r="E347">
        <v>12.42</v>
      </c>
      <c r="F347" t="s">
        <v>12899</v>
      </c>
      <c r="G347">
        <v>25597</v>
      </c>
      <c r="H347">
        <v>15</v>
      </c>
      <c r="I347" s="2">
        <v>42006.788182870368</v>
      </c>
      <c r="J347" t="s">
        <v>12918</v>
      </c>
    </row>
    <row r="348" spans="1:10" x14ac:dyDescent="0.25">
      <c r="A348" t="s">
        <v>13259</v>
      </c>
      <c r="B348">
        <v>2459</v>
      </c>
      <c r="C348" t="s">
        <v>12924</v>
      </c>
      <c r="D348">
        <v>3825057</v>
      </c>
      <c r="E348">
        <v>10.33</v>
      </c>
      <c r="F348" t="s">
        <v>12899</v>
      </c>
      <c r="G348">
        <v>22786</v>
      </c>
      <c r="H348">
        <v>17</v>
      </c>
      <c r="I348" s="2">
        <v>42249.048900462964</v>
      </c>
      <c r="J348" t="s">
        <v>12925</v>
      </c>
    </row>
    <row r="349" spans="1:10" x14ac:dyDescent="0.25">
      <c r="A349" t="s">
        <v>13260</v>
      </c>
      <c r="B349">
        <v>2368</v>
      </c>
      <c r="C349" t="s">
        <v>12916</v>
      </c>
      <c r="D349">
        <v>13671262</v>
      </c>
      <c r="E349">
        <v>11.5</v>
      </c>
      <c r="F349" t="s">
        <v>12908</v>
      </c>
      <c r="G349">
        <v>24489</v>
      </c>
      <c r="H349">
        <v>1</v>
      </c>
      <c r="I349" s="2">
        <v>44476.479803240742</v>
      </c>
      <c r="J349" t="s">
        <v>12925</v>
      </c>
    </row>
    <row r="350" spans="1:10" x14ac:dyDescent="0.25">
      <c r="A350" t="s">
        <v>13261</v>
      </c>
      <c r="B350">
        <v>2178</v>
      </c>
      <c r="C350" t="s">
        <v>12932</v>
      </c>
      <c r="D350">
        <v>62636038</v>
      </c>
      <c r="E350">
        <v>9.26</v>
      </c>
      <c r="F350" t="s">
        <v>12899</v>
      </c>
      <c r="G350">
        <v>41555</v>
      </c>
      <c r="H350">
        <v>17</v>
      </c>
      <c r="I350" s="2">
        <v>44555.282870370371</v>
      </c>
      <c r="J350" t="s">
        <v>12900</v>
      </c>
    </row>
    <row r="351" spans="1:10" x14ac:dyDescent="0.25">
      <c r="A351" t="s">
        <v>13262</v>
      </c>
      <c r="B351">
        <v>1890</v>
      </c>
      <c r="C351" t="s">
        <v>12902</v>
      </c>
      <c r="D351">
        <v>74705361</v>
      </c>
      <c r="E351">
        <v>12.87</v>
      </c>
      <c r="F351" t="s">
        <v>12908</v>
      </c>
      <c r="G351">
        <v>27666</v>
      </c>
      <c r="H351">
        <v>9</v>
      </c>
      <c r="I351" s="2">
        <v>43231.196932870371</v>
      </c>
      <c r="J351" t="s">
        <v>12900</v>
      </c>
    </row>
    <row r="352" spans="1:10" x14ac:dyDescent="0.25">
      <c r="A352" t="s">
        <v>13263</v>
      </c>
      <c r="B352">
        <v>1424</v>
      </c>
      <c r="C352" t="s">
        <v>12898</v>
      </c>
      <c r="D352">
        <v>51900491</v>
      </c>
      <c r="E352">
        <v>8.31</v>
      </c>
      <c r="F352" t="s">
        <v>12905</v>
      </c>
      <c r="G352">
        <v>42506</v>
      </c>
      <c r="H352">
        <v>3</v>
      </c>
      <c r="I352" s="2">
        <v>43261.770821759259</v>
      </c>
      <c r="J352" t="s">
        <v>12912</v>
      </c>
    </row>
    <row r="353" spans="1:10" x14ac:dyDescent="0.25">
      <c r="A353" t="s">
        <v>13264</v>
      </c>
      <c r="B353">
        <v>1154</v>
      </c>
      <c r="C353" t="s">
        <v>12898</v>
      </c>
      <c r="D353">
        <v>12166243</v>
      </c>
      <c r="E353">
        <v>9.2799999999999994</v>
      </c>
      <c r="F353" t="s">
        <v>12905</v>
      </c>
      <c r="G353">
        <v>29593</v>
      </c>
      <c r="H353">
        <v>18</v>
      </c>
      <c r="I353" s="2">
        <v>43578.909710648149</v>
      </c>
      <c r="J353" t="s">
        <v>12910</v>
      </c>
    </row>
    <row r="354" spans="1:10" x14ac:dyDescent="0.25">
      <c r="A354" t="s">
        <v>13265</v>
      </c>
      <c r="B354">
        <v>1051</v>
      </c>
      <c r="C354" t="s">
        <v>12898</v>
      </c>
      <c r="D354">
        <v>25676013</v>
      </c>
      <c r="E354">
        <v>13.12</v>
      </c>
      <c r="F354" t="s">
        <v>12899</v>
      </c>
      <c r="G354">
        <v>40987</v>
      </c>
      <c r="H354">
        <v>18</v>
      </c>
      <c r="I354" s="2">
        <v>43199.467858796299</v>
      </c>
      <c r="J354" t="s">
        <v>12912</v>
      </c>
    </row>
    <row r="355" spans="1:10" x14ac:dyDescent="0.25">
      <c r="A355" t="s">
        <v>13266</v>
      </c>
      <c r="B355">
        <v>2475</v>
      </c>
      <c r="C355" t="s">
        <v>12916</v>
      </c>
      <c r="D355">
        <v>23470343</v>
      </c>
      <c r="E355">
        <v>7.73</v>
      </c>
      <c r="F355" t="s">
        <v>12908</v>
      </c>
      <c r="G355">
        <v>38676</v>
      </c>
      <c r="H355">
        <v>4</v>
      </c>
      <c r="I355" s="2">
        <v>44300.46634259259</v>
      </c>
      <c r="J355" t="s">
        <v>12925</v>
      </c>
    </row>
    <row r="356" spans="1:10" x14ac:dyDescent="0.25">
      <c r="A356" t="s">
        <v>13267</v>
      </c>
      <c r="B356">
        <v>1328</v>
      </c>
      <c r="C356" t="s">
        <v>12924</v>
      </c>
      <c r="D356">
        <v>45511088</v>
      </c>
      <c r="E356">
        <v>10.64</v>
      </c>
      <c r="F356" t="s">
        <v>12905</v>
      </c>
      <c r="G356">
        <v>47110</v>
      </c>
      <c r="H356">
        <v>4</v>
      </c>
      <c r="I356" s="2">
        <v>42899.412870370368</v>
      </c>
      <c r="J356" t="s">
        <v>12910</v>
      </c>
    </row>
    <row r="357" spans="1:10" x14ac:dyDescent="0.25">
      <c r="A357" t="s">
        <v>13268</v>
      </c>
      <c r="B357">
        <v>2112</v>
      </c>
      <c r="C357" t="s">
        <v>12932</v>
      </c>
      <c r="D357">
        <v>52896258</v>
      </c>
      <c r="E357">
        <v>12.21</v>
      </c>
      <c r="F357" t="s">
        <v>12899</v>
      </c>
      <c r="G357">
        <v>34460</v>
      </c>
      <c r="H357">
        <v>3</v>
      </c>
      <c r="I357" s="2">
        <v>43062.885057870371</v>
      </c>
      <c r="J357" t="s">
        <v>12912</v>
      </c>
    </row>
    <row r="358" spans="1:10" x14ac:dyDescent="0.25">
      <c r="A358" t="s">
        <v>13269</v>
      </c>
      <c r="B358">
        <v>1450</v>
      </c>
      <c r="C358" t="s">
        <v>12924</v>
      </c>
      <c r="D358">
        <v>11646653</v>
      </c>
      <c r="E358">
        <v>8.76</v>
      </c>
      <c r="F358" t="s">
        <v>12908</v>
      </c>
      <c r="G358">
        <v>12998</v>
      </c>
      <c r="H358">
        <v>22</v>
      </c>
      <c r="I358" s="2">
        <v>43344.235138888893</v>
      </c>
      <c r="J358" t="s">
        <v>12900</v>
      </c>
    </row>
    <row r="359" spans="1:10" x14ac:dyDescent="0.25">
      <c r="A359" t="s">
        <v>13270</v>
      </c>
      <c r="B359">
        <v>1393</v>
      </c>
      <c r="C359" t="s">
        <v>12902</v>
      </c>
      <c r="D359">
        <v>31417418</v>
      </c>
      <c r="E359">
        <v>7.7</v>
      </c>
      <c r="F359" t="s">
        <v>12908</v>
      </c>
      <c r="G359">
        <v>41286</v>
      </c>
      <c r="H359">
        <v>11</v>
      </c>
      <c r="I359" s="2">
        <v>44071.515405092592</v>
      </c>
      <c r="J359" t="s">
        <v>12925</v>
      </c>
    </row>
    <row r="360" spans="1:10" x14ac:dyDescent="0.25">
      <c r="A360" t="s">
        <v>13271</v>
      </c>
      <c r="B360">
        <v>1736</v>
      </c>
      <c r="C360" t="s">
        <v>12902</v>
      </c>
      <c r="D360">
        <v>92447818</v>
      </c>
      <c r="E360">
        <v>7.33</v>
      </c>
      <c r="F360" t="s">
        <v>12905</v>
      </c>
      <c r="G360">
        <v>37922</v>
      </c>
      <c r="H360">
        <v>4</v>
      </c>
      <c r="I360" s="2">
        <v>43822.047361111108</v>
      </c>
      <c r="J360" t="s">
        <v>12912</v>
      </c>
    </row>
    <row r="361" spans="1:10" x14ac:dyDescent="0.25">
      <c r="A361" t="s">
        <v>13272</v>
      </c>
      <c r="B361">
        <v>2385</v>
      </c>
      <c r="C361" t="s">
        <v>12907</v>
      </c>
      <c r="D361">
        <v>97882581</v>
      </c>
      <c r="E361">
        <v>8.82</v>
      </c>
      <c r="F361" t="s">
        <v>12899</v>
      </c>
      <c r="G361">
        <v>25172</v>
      </c>
      <c r="H361">
        <v>24</v>
      </c>
      <c r="I361" s="2">
        <v>43994.280335648153</v>
      </c>
      <c r="J361" t="s">
        <v>12910</v>
      </c>
    </row>
    <row r="362" spans="1:10" x14ac:dyDescent="0.25">
      <c r="A362" t="s">
        <v>13273</v>
      </c>
      <c r="B362">
        <v>2364</v>
      </c>
      <c r="C362" t="s">
        <v>12907</v>
      </c>
      <c r="D362">
        <v>5884410</v>
      </c>
      <c r="E362">
        <v>9.32</v>
      </c>
      <c r="F362" t="s">
        <v>12908</v>
      </c>
      <c r="G362">
        <v>32881</v>
      </c>
      <c r="H362">
        <v>25</v>
      </c>
      <c r="I362" s="2">
        <v>42231.60597222222</v>
      </c>
      <c r="J362" t="s">
        <v>12910</v>
      </c>
    </row>
    <row r="363" spans="1:10" x14ac:dyDescent="0.25">
      <c r="A363" t="s">
        <v>13274</v>
      </c>
      <c r="B363">
        <v>2161</v>
      </c>
      <c r="C363" t="s">
        <v>12902</v>
      </c>
      <c r="D363">
        <v>81882958</v>
      </c>
      <c r="E363">
        <v>8.24</v>
      </c>
      <c r="F363" t="s">
        <v>12908</v>
      </c>
      <c r="G363">
        <v>17008</v>
      </c>
      <c r="H363">
        <v>4</v>
      </c>
      <c r="I363" s="2">
        <v>44660.962025462963</v>
      </c>
      <c r="J363" t="s">
        <v>12920</v>
      </c>
    </row>
    <row r="364" spans="1:10" x14ac:dyDescent="0.25">
      <c r="A364" t="s">
        <v>13275</v>
      </c>
      <c r="B364">
        <v>2475</v>
      </c>
      <c r="C364" t="s">
        <v>12932</v>
      </c>
      <c r="D364">
        <v>93819928</v>
      </c>
      <c r="E364">
        <v>14.64</v>
      </c>
      <c r="F364" t="s">
        <v>12905</v>
      </c>
      <c r="G364">
        <v>10417</v>
      </c>
      <c r="H364">
        <v>11</v>
      </c>
      <c r="I364" s="2">
        <v>43540.912962962961</v>
      </c>
      <c r="J364" t="s">
        <v>12903</v>
      </c>
    </row>
    <row r="365" spans="1:10" x14ac:dyDescent="0.25">
      <c r="A365" t="s">
        <v>13276</v>
      </c>
      <c r="B365">
        <v>2442</v>
      </c>
      <c r="C365" t="s">
        <v>12924</v>
      </c>
      <c r="D365">
        <v>11814969</v>
      </c>
      <c r="E365">
        <v>12.5</v>
      </c>
      <c r="F365" t="s">
        <v>12899</v>
      </c>
      <c r="G365">
        <v>49291</v>
      </c>
      <c r="H365">
        <v>13</v>
      </c>
      <c r="I365" s="2">
        <v>44307.874120370368</v>
      </c>
      <c r="J365" t="s">
        <v>12903</v>
      </c>
    </row>
    <row r="366" spans="1:10" x14ac:dyDescent="0.25">
      <c r="A366" t="s">
        <v>13277</v>
      </c>
      <c r="B366">
        <v>2361</v>
      </c>
      <c r="C366" t="s">
        <v>12916</v>
      </c>
      <c r="D366">
        <v>31330252</v>
      </c>
      <c r="E366">
        <v>13.97</v>
      </c>
      <c r="F366" t="s">
        <v>12899</v>
      </c>
      <c r="G366">
        <v>29589</v>
      </c>
      <c r="H366">
        <v>26</v>
      </c>
      <c r="I366" s="2">
        <v>43972.006585648152</v>
      </c>
      <c r="J366" t="s">
        <v>12910</v>
      </c>
    </row>
    <row r="367" spans="1:10" x14ac:dyDescent="0.25">
      <c r="A367" t="s">
        <v>13278</v>
      </c>
      <c r="B367">
        <v>1845</v>
      </c>
      <c r="C367" t="s">
        <v>12924</v>
      </c>
      <c r="D367">
        <v>52149290</v>
      </c>
      <c r="E367">
        <v>9.19</v>
      </c>
      <c r="F367" t="s">
        <v>12899</v>
      </c>
      <c r="G367">
        <v>25616</v>
      </c>
      <c r="H367">
        <v>10</v>
      </c>
      <c r="I367" s="2">
        <v>45025.366793981477</v>
      </c>
      <c r="J367" t="s">
        <v>12910</v>
      </c>
    </row>
    <row r="368" spans="1:10" x14ac:dyDescent="0.25">
      <c r="A368" t="s">
        <v>13279</v>
      </c>
      <c r="B368">
        <v>1547</v>
      </c>
      <c r="C368" t="s">
        <v>12916</v>
      </c>
      <c r="D368">
        <v>28482001</v>
      </c>
      <c r="E368">
        <v>13.81</v>
      </c>
      <c r="F368" t="s">
        <v>12908</v>
      </c>
      <c r="G368">
        <v>17638</v>
      </c>
      <c r="H368">
        <v>23</v>
      </c>
      <c r="I368" s="2">
        <v>43707.574004629627</v>
      </c>
      <c r="J368" t="s">
        <v>12910</v>
      </c>
    </row>
    <row r="369" spans="1:10" x14ac:dyDescent="0.25">
      <c r="A369" t="s">
        <v>13280</v>
      </c>
      <c r="B369">
        <v>1931</v>
      </c>
      <c r="C369" t="s">
        <v>12916</v>
      </c>
      <c r="D369">
        <v>29665735</v>
      </c>
      <c r="E369">
        <v>12.49</v>
      </c>
      <c r="F369" t="s">
        <v>12899</v>
      </c>
      <c r="G369">
        <v>11174</v>
      </c>
      <c r="H369">
        <v>21</v>
      </c>
      <c r="I369" s="2">
        <v>41886.089328703703</v>
      </c>
      <c r="J369" t="s">
        <v>12900</v>
      </c>
    </row>
    <row r="370" spans="1:10" x14ac:dyDescent="0.25">
      <c r="A370" t="s">
        <v>13281</v>
      </c>
      <c r="B370">
        <v>1127</v>
      </c>
      <c r="C370" t="s">
        <v>12902</v>
      </c>
      <c r="D370">
        <v>51996559</v>
      </c>
      <c r="E370">
        <v>11.6</v>
      </c>
      <c r="F370" t="s">
        <v>12908</v>
      </c>
      <c r="G370">
        <v>20647</v>
      </c>
      <c r="H370">
        <v>16</v>
      </c>
      <c r="I370" s="2">
        <v>44800.233622685177</v>
      </c>
      <c r="J370" t="s">
        <v>12918</v>
      </c>
    </row>
    <row r="371" spans="1:10" x14ac:dyDescent="0.25">
      <c r="A371" t="s">
        <v>13282</v>
      </c>
      <c r="B371">
        <v>2176</v>
      </c>
      <c r="C371" t="s">
        <v>12924</v>
      </c>
      <c r="D371">
        <v>94269398</v>
      </c>
      <c r="E371">
        <v>8.14</v>
      </c>
      <c r="F371" t="s">
        <v>12908</v>
      </c>
      <c r="G371">
        <v>18654</v>
      </c>
      <c r="H371">
        <v>15</v>
      </c>
      <c r="I371" s="2">
        <v>44312.973391203697</v>
      </c>
      <c r="J371" t="s">
        <v>12900</v>
      </c>
    </row>
    <row r="372" spans="1:10" x14ac:dyDescent="0.25">
      <c r="A372" t="s">
        <v>13283</v>
      </c>
      <c r="B372">
        <v>1890</v>
      </c>
      <c r="C372" t="s">
        <v>12916</v>
      </c>
      <c r="D372">
        <v>91670733</v>
      </c>
      <c r="E372">
        <v>12.37</v>
      </c>
      <c r="F372" t="s">
        <v>12905</v>
      </c>
      <c r="G372">
        <v>23991</v>
      </c>
      <c r="H372">
        <v>28</v>
      </c>
      <c r="I372" s="2">
        <v>43786.012696759259</v>
      </c>
      <c r="J372" t="s">
        <v>12910</v>
      </c>
    </row>
    <row r="373" spans="1:10" x14ac:dyDescent="0.25">
      <c r="A373" t="s">
        <v>13284</v>
      </c>
      <c r="B373">
        <v>1909</v>
      </c>
      <c r="C373" t="s">
        <v>12932</v>
      </c>
      <c r="D373">
        <v>9119482</v>
      </c>
      <c r="E373">
        <v>10.42</v>
      </c>
      <c r="F373" t="s">
        <v>12899</v>
      </c>
      <c r="G373">
        <v>37877</v>
      </c>
      <c r="H373">
        <v>28</v>
      </c>
      <c r="I373" s="2">
        <v>43279.915601851862</v>
      </c>
      <c r="J373" t="s">
        <v>12903</v>
      </c>
    </row>
    <row r="374" spans="1:10" x14ac:dyDescent="0.25">
      <c r="A374" t="s">
        <v>13285</v>
      </c>
      <c r="B374">
        <v>1012</v>
      </c>
      <c r="C374" t="s">
        <v>12898</v>
      </c>
      <c r="D374">
        <v>60386513</v>
      </c>
      <c r="E374">
        <v>7.7</v>
      </c>
      <c r="F374" t="s">
        <v>12905</v>
      </c>
      <c r="G374">
        <v>36414</v>
      </c>
      <c r="H374">
        <v>5</v>
      </c>
      <c r="I374" s="2">
        <v>41942.566805555558</v>
      </c>
      <c r="J374" t="s">
        <v>12925</v>
      </c>
    </row>
    <row r="375" spans="1:10" x14ac:dyDescent="0.25">
      <c r="A375" t="s">
        <v>13286</v>
      </c>
      <c r="B375">
        <v>2311</v>
      </c>
      <c r="C375" t="s">
        <v>12907</v>
      </c>
      <c r="D375">
        <v>56765714</v>
      </c>
      <c r="E375">
        <v>14.3</v>
      </c>
      <c r="F375" t="s">
        <v>12899</v>
      </c>
      <c r="G375">
        <v>30459</v>
      </c>
      <c r="H375">
        <v>2</v>
      </c>
      <c r="I375" s="2">
        <v>42545.53806712963</v>
      </c>
      <c r="J375" t="s">
        <v>12910</v>
      </c>
    </row>
    <row r="376" spans="1:10" x14ac:dyDescent="0.25">
      <c r="A376" t="s">
        <v>13287</v>
      </c>
      <c r="B376">
        <v>1174</v>
      </c>
      <c r="C376" t="s">
        <v>12932</v>
      </c>
      <c r="D376">
        <v>75769815</v>
      </c>
      <c r="E376">
        <v>10.57</v>
      </c>
      <c r="F376" t="s">
        <v>12905</v>
      </c>
      <c r="G376">
        <v>12536</v>
      </c>
      <c r="H376">
        <v>3</v>
      </c>
      <c r="I376" s="2">
        <v>43060.103032407409</v>
      </c>
      <c r="J376" t="s">
        <v>12912</v>
      </c>
    </row>
    <row r="377" spans="1:10" x14ac:dyDescent="0.25">
      <c r="A377" t="s">
        <v>13288</v>
      </c>
      <c r="B377">
        <v>1941</v>
      </c>
      <c r="C377" t="s">
        <v>12916</v>
      </c>
      <c r="D377">
        <v>85703390</v>
      </c>
      <c r="E377">
        <v>14.9</v>
      </c>
      <c r="F377" t="s">
        <v>12905</v>
      </c>
      <c r="G377">
        <v>16526</v>
      </c>
      <c r="H377">
        <v>30</v>
      </c>
      <c r="I377" s="2">
        <v>43768.858680555553</v>
      </c>
      <c r="J377" t="s">
        <v>12910</v>
      </c>
    </row>
    <row r="378" spans="1:10" x14ac:dyDescent="0.25">
      <c r="A378" t="s">
        <v>13289</v>
      </c>
      <c r="B378">
        <v>1106</v>
      </c>
      <c r="C378" t="s">
        <v>12907</v>
      </c>
      <c r="D378">
        <v>51976038</v>
      </c>
      <c r="E378">
        <v>10.65</v>
      </c>
      <c r="F378" t="s">
        <v>12899</v>
      </c>
      <c r="G378">
        <v>26941</v>
      </c>
      <c r="H378">
        <v>8</v>
      </c>
      <c r="I378" s="2">
        <v>43139.338067129633</v>
      </c>
      <c r="J378" t="s">
        <v>12925</v>
      </c>
    </row>
    <row r="379" spans="1:10" x14ac:dyDescent="0.25">
      <c r="A379" t="s">
        <v>13290</v>
      </c>
      <c r="B379">
        <v>1553</v>
      </c>
      <c r="C379" t="s">
        <v>12907</v>
      </c>
      <c r="D379">
        <v>80073290</v>
      </c>
      <c r="E379">
        <v>11.51</v>
      </c>
      <c r="F379" t="s">
        <v>12908</v>
      </c>
      <c r="G379">
        <v>44418</v>
      </c>
      <c r="H379">
        <v>17</v>
      </c>
      <c r="I379" s="2">
        <v>41724.784837962958</v>
      </c>
      <c r="J379" t="s">
        <v>12912</v>
      </c>
    </row>
    <row r="380" spans="1:10" x14ac:dyDescent="0.25">
      <c r="A380" t="s">
        <v>13291</v>
      </c>
      <c r="B380">
        <v>1102</v>
      </c>
      <c r="C380" t="s">
        <v>12902</v>
      </c>
      <c r="D380">
        <v>64009634</v>
      </c>
      <c r="E380">
        <v>12.7</v>
      </c>
      <c r="F380" t="s">
        <v>12908</v>
      </c>
      <c r="G380">
        <v>30341</v>
      </c>
      <c r="H380">
        <v>25</v>
      </c>
      <c r="I380" s="2">
        <v>44419.486041666663</v>
      </c>
      <c r="J380" t="s">
        <v>12918</v>
      </c>
    </row>
    <row r="381" spans="1:10" x14ac:dyDescent="0.25">
      <c r="A381" t="s">
        <v>13292</v>
      </c>
      <c r="B381">
        <v>1776</v>
      </c>
      <c r="C381" t="s">
        <v>12932</v>
      </c>
      <c r="D381">
        <v>81068677</v>
      </c>
      <c r="E381">
        <v>14.98</v>
      </c>
      <c r="F381" t="s">
        <v>12899</v>
      </c>
      <c r="G381">
        <v>41456</v>
      </c>
      <c r="H381">
        <v>5</v>
      </c>
      <c r="I381" s="2">
        <v>43107.529143518521</v>
      </c>
      <c r="J381" t="s">
        <v>12920</v>
      </c>
    </row>
    <row r="382" spans="1:10" x14ac:dyDescent="0.25">
      <c r="A382" t="s">
        <v>13293</v>
      </c>
      <c r="B382">
        <v>1065</v>
      </c>
      <c r="C382" t="s">
        <v>12916</v>
      </c>
      <c r="D382">
        <v>93117350</v>
      </c>
      <c r="E382">
        <v>8.3000000000000007</v>
      </c>
      <c r="F382" t="s">
        <v>12899</v>
      </c>
      <c r="G382">
        <v>21941</v>
      </c>
      <c r="H382">
        <v>28</v>
      </c>
      <c r="I382" s="2">
        <v>41565.443761574083</v>
      </c>
      <c r="J382" t="s">
        <v>12900</v>
      </c>
    </row>
    <row r="383" spans="1:10" x14ac:dyDescent="0.25">
      <c r="A383" t="s">
        <v>13294</v>
      </c>
      <c r="B383">
        <v>1917</v>
      </c>
      <c r="C383" t="s">
        <v>12924</v>
      </c>
      <c r="D383">
        <v>38263955</v>
      </c>
      <c r="E383">
        <v>7.55</v>
      </c>
      <c r="F383" t="s">
        <v>12899</v>
      </c>
      <c r="G383">
        <v>17407</v>
      </c>
      <c r="H383">
        <v>7</v>
      </c>
      <c r="I383" s="2">
        <v>43661.701782407406</v>
      </c>
      <c r="J383" t="s">
        <v>12912</v>
      </c>
    </row>
    <row r="384" spans="1:10" x14ac:dyDescent="0.25">
      <c r="A384" t="s">
        <v>13295</v>
      </c>
      <c r="B384">
        <v>1253</v>
      </c>
      <c r="C384" t="s">
        <v>12898</v>
      </c>
      <c r="D384">
        <v>62429847</v>
      </c>
      <c r="E384">
        <v>8.9</v>
      </c>
      <c r="F384" t="s">
        <v>12905</v>
      </c>
      <c r="G384">
        <v>28206</v>
      </c>
      <c r="H384">
        <v>9</v>
      </c>
      <c r="I384" s="2">
        <v>42337.58289351852</v>
      </c>
      <c r="J384" t="s">
        <v>12925</v>
      </c>
    </row>
    <row r="385" spans="1:10" x14ac:dyDescent="0.25">
      <c r="A385" t="s">
        <v>13296</v>
      </c>
      <c r="B385">
        <v>1841</v>
      </c>
      <c r="C385" t="s">
        <v>12924</v>
      </c>
      <c r="D385">
        <v>41723571</v>
      </c>
      <c r="E385">
        <v>8.1300000000000008</v>
      </c>
      <c r="F385" t="s">
        <v>12905</v>
      </c>
      <c r="G385">
        <v>47962</v>
      </c>
      <c r="H385">
        <v>8</v>
      </c>
      <c r="I385" s="2">
        <v>43578.46</v>
      </c>
      <c r="J385" t="s">
        <v>12912</v>
      </c>
    </row>
    <row r="386" spans="1:10" x14ac:dyDescent="0.25">
      <c r="A386" t="s">
        <v>13297</v>
      </c>
      <c r="B386">
        <v>2085</v>
      </c>
      <c r="C386" t="s">
        <v>12932</v>
      </c>
      <c r="D386">
        <v>97796690</v>
      </c>
      <c r="E386">
        <v>12.4</v>
      </c>
      <c r="F386" t="s">
        <v>12908</v>
      </c>
      <c r="G386">
        <v>38234</v>
      </c>
      <c r="H386">
        <v>26</v>
      </c>
      <c r="I386" s="2">
        <v>42812.20113425926</v>
      </c>
      <c r="J386" t="s">
        <v>12920</v>
      </c>
    </row>
    <row r="387" spans="1:10" x14ac:dyDescent="0.25">
      <c r="A387" t="s">
        <v>13298</v>
      </c>
      <c r="B387">
        <v>1669</v>
      </c>
      <c r="C387" t="s">
        <v>12924</v>
      </c>
      <c r="D387">
        <v>58613869</v>
      </c>
      <c r="E387">
        <v>9.14</v>
      </c>
      <c r="F387" t="s">
        <v>12899</v>
      </c>
      <c r="G387">
        <v>10821</v>
      </c>
      <c r="H387">
        <v>21</v>
      </c>
      <c r="I387" s="2">
        <v>42385.946412037039</v>
      </c>
      <c r="J387" t="s">
        <v>12903</v>
      </c>
    </row>
    <row r="388" spans="1:10" x14ac:dyDescent="0.25">
      <c r="A388" t="s">
        <v>13299</v>
      </c>
      <c r="B388">
        <v>1298</v>
      </c>
      <c r="C388" t="s">
        <v>12902</v>
      </c>
      <c r="D388">
        <v>95390412</v>
      </c>
      <c r="E388">
        <v>11.76</v>
      </c>
      <c r="F388" t="s">
        <v>12905</v>
      </c>
      <c r="G388">
        <v>49318</v>
      </c>
      <c r="H388">
        <v>8</v>
      </c>
      <c r="I388" s="2">
        <v>42727.134386574071</v>
      </c>
      <c r="J388" t="s">
        <v>12910</v>
      </c>
    </row>
    <row r="389" spans="1:10" x14ac:dyDescent="0.25">
      <c r="A389" t="s">
        <v>13300</v>
      </c>
      <c r="B389">
        <v>1364</v>
      </c>
      <c r="C389" t="s">
        <v>12902</v>
      </c>
      <c r="D389">
        <v>32835825</v>
      </c>
      <c r="E389">
        <v>9.92</v>
      </c>
      <c r="F389" t="s">
        <v>12905</v>
      </c>
      <c r="G389">
        <v>36429</v>
      </c>
      <c r="H389">
        <v>15</v>
      </c>
      <c r="I389" s="2">
        <v>44177.865254629629</v>
      </c>
      <c r="J389" t="s">
        <v>12910</v>
      </c>
    </row>
    <row r="390" spans="1:10" x14ac:dyDescent="0.25">
      <c r="A390" t="s">
        <v>13301</v>
      </c>
      <c r="B390">
        <v>1391</v>
      </c>
      <c r="C390" t="s">
        <v>12916</v>
      </c>
      <c r="D390">
        <v>82755965</v>
      </c>
      <c r="E390">
        <v>9.82</v>
      </c>
      <c r="F390" t="s">
        <v>12905</v>
      </c>
      <c r="G390">
        <v>10619</v>
      </c>
      <c r="H390">
        <v>16</v>
      </c>
      <c r="I390" s="2">
        <v>42057.717465277783</v>
      </c>
      <c r="J390" t="s">
        <v>12912</v>
      </c>
    </row>
    <row r="391" spans="1:10" x14ac:dyDescent="0.25">
      <c r="A391" t="s">
        <v>13302</v>
      </c>
      <c r="B391">
        <v>1169</v>
      </c>
      <c r="C391" t="s">
        <v>12907</v>
      </c>
      <c r="D391">
        <v>2266288</v>
      </c>
      <c r="E391">
        <v>10.48</v>
      </c>
      <c r="F391" t="s">
        <v>12908</v>
      </c>
      <c r="G391">
        <v>34504</v>
      </c>
      <c r="H391">
        <v>21</v>
      </c>
      <c r="I391" s="2">
        <v>43839.08384259259</v>
      </c>
      <c r="J391" t="s">
        <v>12910</v>
      </c>
    </row>
    <row r="392" spans="1:10" x14ac:dyDescent="0.25">
      <c r="A392" t="s">
        <v>13303</v>
      </c>
      <c r="B392">
        <v>1780</v>
      </c>
      <c r="C392" t="s">
        <v>12907</v>
      </c>
      <c r="D392">
        <v>14702365</v>
      </c>
      <c r="E392">
        <v>9.9</v>
      </c>
      <c r="F392" t="s">
        <v>12899</v>
      </c>
      <c r="G392">
        <v>47167</v>
      </c>
      <c r="H392">
        <v>23</v>
      </c>
      <c r="I392" s="2">
        <v>43284.934756944444</v>
      </c>
      <c r="J392" t="s">
        <v>12903</v>
      </c>
    </row>
    <row r="393" spans="1:10" x14ac:dyDescent="0.25">
      <c r="A393" t="s">
        <v>13304</v>
      </c>
      <c r="B393">
        <v>1330</v>
      </c>
      <c r="C393" t="s">
        <v>12907</v>
      </c>
      <c r="D393">
        <v>58020051</v>
      </c>
      <c r="E393">
        <v>10.26</v>
      </c>
      <c r="F393" t="s">
        <v>12899</v>
      </c>
      <c r="G393">
        <v>33101</v>
      </c>
      <c r="H393">
        <v>3</v>
      </c>
      <c r="I393" s="2">
        <v>43777.867326388892</v>
      </c>
      <c r="J393" t="s">
        <v>12910</v>
      </c>
    </row>
    <row r="394" spans="1:10" x14ac:dyDescent="0.25">
      <c r="A394" t="s">
        <v>13305</v>
      </c>
      <c r="B394">
        <v>1197</v>
      </c>
      <c r="C394" t="s">
        <v>12902</v>
      </c>
      <c r="D394">
        <v>15217041</v>
      </c>
      <c r="E394">
        <v>11.45</v>
      </c>
      <c r="F394" t="s">
        <v>12905</v>
      </c>
      <c r="G394">
        <v>13594</v>
      </c>
      <c r="H394">
        <v>21</v>
      </c>
      <c r="I394" s="2">
        <v>43161.272465277783</v>
      </c>
      <c r="J394" t="s">
        <v>12912</v>
      </c>
    </row>
    <row r="395" spans="1:10" x14ac:dyDescent="0.25">
      <c r="A395" t="s">
        <v>13306</v>
      </c>
      <c r="B395">
        <v>1578</v>
      </c>
      <c r="C395" t="s">
        <v>12907</v>
      </c>
      <c r="D395">
        <v>18188275</v>
      </c>
      <c r="E395">
        <v>7.54</v>
      </c>
      <c r="F395" t="s">
        <v>12908</v>
      </c>
      <c r="G395">
        <v>36376</v>
      </c>
      <c r="H395">
        <v>26</v>
      </c>
      <c r="I395" s="2">
        <v>44442.254861111112</v>
      </c>
      <c r="J395" t="s">
        <v>12900</v>
      </c>
    </row>
    <row r="396" spans="1:10" x14ac:dyDescent="0.25">
      <c r="A396" t="s">
        <v>13307</v>
      </c>
      <c r="B396">
        <v>1769</v>
      </c>
      <c r="C396" t="s">
        <v>12907</v>
      </c>
      <c r="D396">
        <v>45530943</v>
      </c>
      <c r="E396">
        <v>9.4700000000000006</v>
      </c>
      <c r="F396" t="s">
        <v>12899</v>
      </c>
      <c r="G396">
        <v>13777</v>
      </c>
      <c r="H396">
        <v>3</v>
      </c>
      <c r="I396" s="2">
        <v>42770.391342592593</v>
      </c>
      <c r="J396" t="s">
        <v>12918</v>
      </c>
    </row>
    <row r="397" spans="1:10" x14ac:dyDescent="0.25">
      <c r="A397" t="s">
        <v>13308</v>
      </c>
      <c r="B397">
        <v>1884</v>
      </c>
      <c r="C397" t="s">
        <v>12932</v>
      </c>
      <c r="D397">
        <v>75498429</v>
      </c>
      <c r="E397">
        <v>8.57</v>
      </c>
      <c r="F397" t="s">
        <v>12908</v>
      </c>
      <c r="G397">
        <v>17377</v>
      </c>
      <c r="H397">
        <v>8</v>
      </c>
      <c r="I397" s="2">
        <v>44451.356041666673</v>
      </c>
      <c r="J397" t="s">
        <v>12910</v>
      </c>
    </row>
    <row r="398" spans="1:10" x14ac:dyDescent="0.25">
      <c r="A398" t="s">
        <v>13309</v>
      </c>
      <c r="B398">
        <v>1911</v>
      </c>
      <c r="C398" t="s">
        <v>12932</v>
      </c>
      <c r="D398">
        <v>71058211</v>
      </c>
      <c r="E398">
        <v>13.75</v>
      </c>
      <c r="F398" t="s">
        <v>12905</v>
      </c>
      <c r="G398">
        <v>18072</v>
      </c>
      <c r="H398">
        <v>9</v>
      </c>
      <c r="I398" s="2">
        <v>43379.782523148147</v>
      </c>
      <c r="J398" t="s">
        <v>12912</v>
      </c>
    </row>
    <row r="399" spans="1:10" x14ac:dyDescent="0.25">
      <c r="A399" t="s">
        <v>13310</v>
      </c>
      <c r="B399">
        <v>1106</v>
      </c>
      <c r="C399" t="s">
        <v>12916</v>
      </c>
      <c r="D399">
        <v>60955302</v>
      </c>
      <c r="E399">
        <v>10.199999999999999</v>
      </c>
      <c r="F399" t="s">
        <v>12905</v>
      </c>
      <c r="G399">
        <v>23046</v>
      </c>
      <c r="H399">
        <v>24</v>
      </c>
      <c r="I399" s="2">
        <v>42177.078587962962</v>
      </c>
      <c r="J399" t="s">
        <v>12910</v>
      </c>
    </row>
    <row r="400" spans="1:10" x14ac:dyDescent="0.25">
      <c r="A400" t="s">
        <v>13311</v>
      </c>
      <c r="B400">
        <v>1137</v>
      </c>
      <c r="C400" t="s">
        <v>12902</v>
      </c>
      <c r="D400">
        <v>18192424</v>
      </c>
      <c r="E400">
        <v>11.26</v>
      </c>
      <c r="F400" t="s">
        <v>12908</v>
      </c>
      <c r="G400">
        <v>22233</v>
      </c>
      <c r="H400">
        <v>27</v>
      </c>
      <c r="I400" s="2">
        <v>44357.534247685187</v>
      </c>
      <c r="J400" t="s">
        <v>12900</v>
      </c>
    </row>
    <row r="401" spans="1:10" x14ac:dyDescent="0.25">
      <c r="A401" t="s">
        <v>13312</v>
      </c>
      <c r="B401">
        <v>1817</v>
      </c>
      <c r="C401" t="s">
        <v>12924</v>
      </c>
      <c r="D401">
        <v>13590827</v>
      </c>
      <c r="E401">
        <v>9.93</v>
      </c>
      <c r="F401" t="s">
        <v>12908</v>
      </c>
      <c r="G401">
        <v>12054</v>
      </c>
      <c r="H401">
        <v>10</v>
      </c>
      <c r="I401" s="2">
        <v>44571.098622685182</v>
      </c>
      <c r="J401" t="s">
        <v>12910</v>
      </c>
    </row>
    <row r="402" spans="1:10" x14ac:dyDescent="0.25">
      <c r="A402" t="s">
        <v>13313</v>
      </c>
      <c r="B402">
        <v>1334</v>
      </c>
      <c r="C402" t="s">
        <v>12902</v>
      </c>
      <c r="D402">
        <v>76759902</v>
      </c>
      <c r="E402">
        <v>10.3</v>
      </c>
      <c r="F402" t="s">
        <v>12905</v>
      </c>
      <c r="G402">
        <v>46187</v>
      </c>
      <c r="H402">
        <v>14</v>
      </c>
      <c r="I402" s="2">
        <v>41575.685902777783</v>
      </c>
      <c r="J402" t="s">
        <v>12900</v>
      </c>
    </row>
    <row r="403" spans="1:10" x14ac:dyDescent="0.25">
      <c r="A403" t="s">
        <v>13314</v>
      </c>
      <c r="B403">
        <v>2171</v>
      </c>
      <c r="C403" t="s">
        <v>12932</v>
      </c>
      <c r="D403">
        <v>13945861</v>
      </c>
      <c r="E403">
        <v>7.3</v>
      </c>
      <c r="F403" t="s">
        <v>12905</v>
      </c>
      <c r="G403">
        <v>48332</v>
      </c>
      <c r="H403">
        <v>23</v>
      </c>
      <c r="I403" s="2">
        <v>41574.150925925933</v>
      </c>
      <c r="J403" t="s">
        <v>12900</v>
      </c>
    </row>
    <row r="404" spans="1:10" x14ac:dyDescent="0.25">
      <c r="A404" t="s">
        <v>13315</v>
      </c>
      <c r="B404">
        <v>1079</v>
      </c>
      <c r="C404" t="s">
        <v>12907</v>
      </c>
      <c r="D404">
        <v>28817480</v>
      </c>
      <c r="E404">
        <v>7.88</v>
      </c>
      <c r="F404" t="s">
        <v>12905</v>
      </c>
      <c r="G404">
        <v>34534</v>
      </c>
      <c r="H404">
        <v>6</v>
      </c>
      <c r="I404" s="2">
        <v>44590.727129629631</v>
      </c>
      <c r="J404" t="s">
        <v>12912</v>
      </c>
    </row>
    <row r="405" spans="1:10" x14ac:dyDescent="0.25">
      <c r="A405" t="s">
        <v>13316</v>
      </c>
      <c r="B405">
        <v>2284</v>
      </c>
      <c r="C405" t="s">
        <v>12924</v>
      </c>
      <c r="D405">
        <v>89779089</v>
      </c>
      <c r="E405">
        <v>11.45</v>
      </c>
      <c r="F405" t="s">
        <v>12899</v>
      </c>
      <c r="G405">
        <v>35347</v>
      </c>
      <c r="H405">
        <v>26</v>
      </c>
      <c r="I405" s="2">
        <v>44806.857824074083</v>
      </c>
      <c r="J405" t="s">
        <v>12925</v>
      </c>
    </row>
    <row r="406" spans="1:10" x14ac:dyDescent="0.25">
      <c r="A406" t="s">
        <v>13317</v>
      </c>
      <c r="B406">
        <v>1904</v>
      </c>
      <c r="C406" t="s">
        <v>12898</v>
      </c>
      <c r="D406">
        <v>17179964</v>
      </c>
      <c r="E406">
        <v>9.5</v>
      </c>
      <c r="F406" t="s">
        <v>12908</v>
      </c>
      <c r="G406">
        <v>20620</v>
      </c>
      <c r="H406">
        <v>19</v>
      </c>
      <c r="I406" s="2">
        <v>44322.425185185188</v>
      </c>
      <c r="J406" t="s">
        <v>12925</v>
      </c>
    </row>
    <row r="407" spans="1:10" x14ac:dyDescent="0.25">
      <c r="A407" t="s">
        <v>13318</v>
      </c>
      <c r="B407">
        <v>1672</v>
      </c>
      <c r="C407" t="s">
        <v>12916</v>
      </c>
      <c r="D407">
        <v>83194062</v>
      </c>
      <c r="E407">
        <v>14.65</v>
      </c>
      <c r="F407" t="s">
        <v>12905</v>
      </c>
      <c r="G407">
        <v>40382</v>
      </c>
      <c r="H407">
        <v>14</v>
      </c>
      <c r="I407" s="2">
        <v>44006.187800925924</v>
      </c>
      <c r="J407" t="s">
        <v>12903</v>
      </c>
    </row>
    <row r="408" spans="1:10" x14ac:dyDescent="0.25">
      <c r="A408" t="s">
        <v>13319</v>
      </c>
      <c r="B408">
        <v>1950</v>
      </c>
      <c r="C408" t="s">
        <v>12898</v>
      </c>
      <c r="D408">
        <v>50325474</v>
      </c>
      <c r="E408">
        <v>7.59</v>
      </c>
      <c r="F408" t="s">
        <v>12899</v>
      </c>
      <c r="G408">
        <v>42790</v>
      </c>
      <c r="H408">
        <v>13</v>
      </c>
      <c r="I408" s="2">
        <v>42746.777314814812</v>
      </c>
      <c r="J408" t="s">
        <v>12918</v>
      </c>
    </row>
    <row r="409" spans="1:10" x14ac:dyDescent="0.25">
      <c r="A409" t="s">
        <v>13320</v>
      </c>
      <c r="B409">
        <v>1828</v>
      </c>
      <c r="C409" t="s">
        <v>12907</v>
      </c>
      <c r="D409">
        <v>58669035</v>
      </c>
      <c r="E409">
        <v>14.55</v>
      </c>
      <c r="F409" t="s">
        <v>12908</v>
      </c>
      <c r="G409">
        <v>30626</v>
      </c>
      <c r="H409">
        <v>17</v>
      </c>
      <c r="I409" s="2">
        <v>42256.000706018523</v>
      </c>
      <c r="J409" t="s">
        <v>12912</v>
      </c>
    </row>
    <row r="410" spans="1:10" x14ac:dyDescent="0.25">
      <c r="A410" t="s">
        <v>13321</v>
      </c>
      <c r="B410">
        <v>2174</v>
      </c>
      <c r="C410" t="s">
        <v>12902</v>
      </c>
      <c r="D410">
        <v>13047308</v>
      </c>
      <c r="E410">
        <v>10.38</v>
      </c>
      <c r="F410" t="s">
        <v>12899</v>
      </c>
      <c r="G410">
        <v>45649</v>
      </c>
      <c r="H410">
        <v>7</v>
      </c>
      <c r="I410" s="2">
        <v>42705.013391203713</v>
      </c>
      <c r="J410" t="s">
        <v>12910</v>
      </c>
    </row>
    <row r="411" spans="1:10" x14ac:dyDescent="0.25">
      <c r="A411" t="s">
        <v>13322</v>
      </c>
      <c r="B411">
        <v>1086</v>
      </c>
      <c r="C411" t="s">
        <v>12902</v>
      </c>
      <c r="D411">
        <v>55634945</v>
      </c>
      <c r="E411">
        <v>7.52</v>
      </c>
      <c r="F411" t="s">
        <v>12899</v>
      </c>
      <c r="G411">
        <v>45517</v>
      </c>
      <c r="H411">
        <v>4</v>
      </c>
      <c r="I411" s="2">
        <v>43312.543981481482</v>
      </c>
      <c r="J411" t="s">
        <v>12910</v>
      </c>
    </row>
    <row r="412" spans="1:10" x14ac:dyDescent="0.25">
      <c r="A412" t="s">
        <v>13323</v>
      </c>
      <c r="B412">
        <v>1570</v>
      </c>
      <c r="C412" t="s">
        <v>12907</v>
      </c>
      <c r="D412">
        <v>10265919</v>
      </c>
      <c r="E412">
        <v>12.24</v>
      </c>
      <c r="F412" t="s">
        <v>12905</v>
      </c>
      <c r="G412">
        <v>18616</v>
      </c>
      <c r="H412">
        <v>20</v>
      </c>
      <c r="I412" s="2">
        <v>43145.011863425927</v>
      </c>
      <c r="J412" t="s">
        <v>12900</v>
      </c>
    </row>
    <row r="413" spans="1:10" x14ac:dyDescent="0.25">
      <c r="A413" t="s">
        <v>13324</v>
      </c>
      <c r="B413">
        <v>1827</v>
      </c>
      <c r="C413" t="s">
        <v>12898</v>
      </c>
      <c r="D413">
        <v>67262256</v>
      </c>
      <c r="E413">
        <v>11.98</v>
      </c>
      <c r="F413" t="s">
        <v>12908</v>
      </c>
      <c r="G413">
        <v>32655</v>
      </c>
      <c r="H413">
        <v>30</v>
      </c>
      <c r="I413" s="2">
        <v>44022.273981481478</v>
      </c>
      <c r="J413" t="s">
        <v>12925</v>
      </c>
    </row>
    <row r="414" spans="1:10" x14ac:dyDescent="0.25">
      <c r="A414" t="s">
        <v>13325</v>
      </c>
      <c r="B414">
        <v>2132</v>
      </c>
      <c r="C414" t="s">
        <v>12898</v>
      </c>
      <c r="D414">
        <v>2991181</v>
      </c>
      <c r="E414">
        <v>12.25</v>
      </c>
      <c r="F414" t="s">
        <v>12905</v>
      </c>
      <c r="G414">
        <v>14407</v>
      </c>
      <c r="H414">
        <v>12</v>
      </c>
      <c r="I414" s="2">
        <v>43824.31486111111</v>
      </c>
      <c r="J414" t="s">
        <v>12900</v>
      </c>
    </row>
    <row r="415" spans="1:10" x14ac:dyDescent="0.25">
      <c r="A415" t="s">
        <v>13326</v>
      </c>
      <c r="B415">
        <v>2302</v>
      </c>
      <c r="C415" t="s">
        <v>12932</v>
      </c>
      <c r="D415">
        <v>7409533</v>
      </c>
      <c r="E415">
        <v>11.16</v>
      </c>
      <c r="F415" t="s">
        <v>12908</v>
      </c>
      <c r="G415">
        <v>13540</v>
      </c>
      <c r="H415">
        <v>26</v>
      </c>
      <c r="I415" s="2">
        <v>44981.855532407397</v>
      </c>
      <c r="J415" t="s">
        <v>12903</v>
      </c>
    </row>
    <row r="416" spans="1:10" x14ac:dyDescent="0.25">
      <c r="A416" t="s">
        <v>13327</v>
      </c>
      <c r="B416">
        <v>1087</v>
      </c>
      <c r="C416" t="s">
        <v>12916</v>
      </c>
      <c r="D416">
        <v>71111825</v>
      </c>
      <c r="E416">
        <v>13.36</v>
      </c>
      <c r="F416" t="s">
        <v>12899</v>
      </c>
      <c r="G416">
        <v>26708</v>
      </c>
      <c r="H416">
        <v>20</v>
      </c>
      <c r="I416" s="2">
        <v>42766.693344907413</v>
      </c>
      <c r="J416" t="s">
        <v>12900</v>
      </c>
    </row>
    <row r="417" spans="1:10" x14ac:dyDescent="0.25">
      <c r="A417" t="s">
        <v>13328</v>
      </c>
      <c r="B417">
        <v>2102</v>
      </c>
      <c r="C417" t="s">
        <v>12907</v>
      </c>
      <c r="D417">
        <v>61796764</v>
      </c>
      <c r="E417">
        <v>11.86</v>
      </c>
      <c r="F417" t="s">
        <v>12899</v>
      </c>
      <c r="G417">
        <v>32910</v>
      </c>
      <c r="H417">
        <v>8</v>
      </c>
      <c r="I417" s="2">
        <v>44450.580358796287</v>
      </c>
      <c r="J417" t="s">
        <v>12918</v>
      </c>
    </row>
    <row r="418" spans="1:10" x14ac:dyDescent="0.25">
      <c r="A418" t="s">
        <v>13329</v>
      </c>
      <c r="B418">
        <v>1033</v>
      </c>
      <c r="C418" t="s">
        <v>12902</v>
      </c>
      <c r="D418">
        <v>84080756</v>
      </c>
      <c r="E418">
        <v>11.77</v>
      </c>
      <c r="F418" t="s">
        <v>12899</v>
      </c>
      <c r="G418">
        <v>19999</v>
      </c>
      <c r="H418">
        <v>23</v>
      </c>
      <c r="I418" s="2">
        <v>42081.817557870367</v>
      </c>
      <c r="J418" t="s">
        <v>12900</v>
      </c>
    </row>
    <row r="419" spans="1:10" x14ac:dyDescent="0.25">
      <c r="A419" t="s">
        <v>13330</v>
      </c>
      <c r="B419">
        <v>1552</v>
      </c>
      <c r="C419" t="s">
        <v>12902</v>
      </c>
      <c r="D419">
        <v>40240899</v>
      </c>
      <c r="E419">
        <v>14.54</v>
      </c>
      <c r="F419" t="s">
        <v>12908</v>
      </c>
      <c r="G419">
        <v>34523</v>
      </c>
      <c r="H419">
        <v>16</v>
      </c>
      <c r="I419" s="2">
        <v>42856.085509259261</v>
      </c>
      <c r="J419" t="s">
        <v>12912</v>
      </c>
    </row>
    <row r="420" spans="1:10" x14ac:dyDescent="0.25">
      <c r="A420" t="s">
        <v>13331</v>
      </c>
      <c r="B420">
        <v>2051</v>
      </c>
      <c r="C420" t="s">
        <v>12898</v>
      </c>
      <c r="D420">
        <v>94356886</v>
      </c>
      <c r="E420">
        <v>12.29</v>
      </c>
      <c r="F420" t="s">
        <v>12905</v>
      </c>
      <c r="G420">
        <v>12177</v>
      </c>
      <c r="H420">
        <v>16</v>
      </c>
      <c r="I420" s="2">
        <v>43455.147337962961</v>
      </c>
      <c r="J420" t="s">
        <v>12900</v>
      </c>
    </row>
    <row r="421" spans="1:10" x14ac:dyDescent="0.25">
      <c r="A421" t="s">
        <v>13332</v>
      </c>
      <c r="B421">
        <v>2304</v>
      </c>
      <c r="C421" t="s">
        <v>12916</v>
      </c>
      <c r="D421">
        <v>26052652</v>
      </c>
      <c r="E421">
        <v>8.39</v>
      </c>
      <c r="F421" t="s">
        <v>12899</v>
      </c>
      <c r="G421">
        <v>36572</v>
      </c>
      <c r="H421">
        <v>24</v>
      </c>
      <c r="I421" s="2">
        <v>43536.472627314812</v>
      </c>
      <c r="J421" t="s">
        <v>12903</v>
      </c>
    </row>
    <row r="422" spans="1:10" x14ac:dyDescent="0.25">
      <c r="A422" t="s">
        <v>13333</v>
      </c>
      <c r="B422">
        <v>2348</v>
      </c>
      <c r="C422" t="s">
        <v>12902</v>
      </c>
      <c r="D422">
        <v>70620113</v>
      </c>
      <c r="E422">
        <v>8.52</v>
      </c>
      <c r="F422" t="s">
        <v>12899</v>
      </c>
      <c r="G422">
        <v>33417</v>
      </c>
      <c r="H422">
        <v>21</v>
      </c>
      <c r="I422" s="2">
        <v>44514.798425925917</v>
      </c>
      <c r="J422" t="s">
        <v>12900</v>
      </c>
    </row>
    <row r="423" spans="1:10" x14ac:dyDescent="0.25">
      <c r="A423" t="s">
        <v>13334</v>
      </c>
      <c r="B423">
        <v>1572</v>
      </c>
      <c r="C423" t="s">
        <v>12907</v>
      </c>
      <c r="D423">
        <v>88836157</v>
      </c>
      <c r="E423">
        <v>10.3</v>
      </c>
      <c r="F423" t="s">
        <v>12908</v>
      </c>
      <c r="G423">
        <v>39376</v>
      </c>
      <c r="H423">
        <v>24</v>
      </c>
      <c r="I423" s="2">
        <v>42423.778634259259</v>
      </c>
      <c r="J423" t="s">
        <v>12920</v>
      </c>
    </row>
    <row r="424" spans="1:10" x14ac:dyDescent="0.25">
      <c r="A424" t="s">
        <v>13335</v>
      </c>
      <c r="B424">
        <v>2373</v>
      </c>
      <c r="C424" t="s">
        <v>12924</v>
      </c>
      <c r="D424">
        <v>16465928</v>
      </c>
      <c r="E424">
        <v>8.7100000000000009</v>
      </c>
      <c r="F424" t="s">
        <v>12899</v>
      </c>
      <c r="G424">
        <v>25291</v>
      </c>
      <c r="H424">
        <v>21</v>
      </c>
      <c r="I424" s="2">
        <v>41964.76158564815</v>
      </c>
      <c r="J424" t="s">
        <v>12918</v>
      </c>
    </row>
    <row r="425" spans="1:10" x14ac:dyDescent="0.25">
      <c r="A425" t="s">
        <v>13336</v>
      </c>
      <c r="B425">
        <v>2434</v>
      </c>
      <c r="C425" t="s">
        <v>12898</v>
      </c>
      <c r="D425">
        <v>15396167</v>
      </c>
      <c r="E425">
        <v>14.66</v>
      </c>
      <c r="F425" t="s">
        <v>12905</v>
      </c>
      <c r="G425">
        <v>12127</v>
      </c>
      <c r="H425">
        <v>25</v>
      </c>
      <c r="I425" s="2">
        <v>42810.591736111113</v>
      </c>
      <c r="J425" t="s">
        <v>12925</v>
      </c>
    </row>
    <row r="426" spans="1:10" x14ac:dyDescent="0.25">
      <c r="A426" t="s">
        <v>13337</v>
      </c>
      <c r="B426">
        <v>2400</v>
      </c>
      <c r="C426" t="s">
        <v>12898</v>
      </c>
      <c r="D426">
        <v>73354184</v>
      </c>
      <c r="E426">
        <v>7.26</v>
      </c>
      <c r="F426" t="s">
        <v>12908</v>
      </c>
      <c r="G426">
        <v>21809</v>
      </c>
      <c r="H426">
        <v>29</v>
      </c>
      <c r="I426" s="2">
        <v>44051.212129629632</v>
      </c>
      <c r="J426" t="s">
        <v>12920</v>
      </c>
    </row>
    <row r="427" spans="1:10" x14ac:dyDescent="0.25">
      <c r="A427" t="s">
        <v>13338</v>
      </c>
      <c r="B427">
        <v>2172</v>
      </c>
      <c r="C427" t="s">
        <v>12898</v>
      </c>
      <c r="D427">
        <v>6149660</v>
      </c>
      <c r="E427">
        <v>10.19</v>
      </c>
      <c r="F427" t="s">
        <v>12899</v>
      </c>
      <c r="G427">
        <v>23951</v>
      </c>
      <c r="H427">
        <v>2</v>
      </c>
      <c r="I427" s="2">
        <v>44443.6875</v>
      </c>
      <c r="J427" t="s">
        <v>12900</v>
      </c>
    </row>
    <row r="428" spans="1:10" x14ac:dyDescent="0.25">
      <c r="A428" t="s">
        <v>13339</v>
      </c>
      <c r="B428">
        <v>2414</v>
      </c>
      <c r="C428" t="s">
        <v>12902</v>
      </c>
      <c r="D428">
        <v>63305348</v>
      </c>
      <c r="E428">
        <v>13.71</v>
      </c>
      <c r="F428" t="s">
        <v>12905</v>
      </c>
      <c r="G428">
        <v>32816</v>
      </c>
      <c r="H428">
        <v>23</v>
      </c>
      <c r="I428" s="2">
        <v>42959.720891203702</v>
      </c>
      <c r="J428" t="s">
        <v>12925</v>
      </c>
    </row>
    <row r="429" spans="1:10" x14ac:dyDescent="0.25">
      <c r="A429" t="s">
        <v>13340</v>
      </c>
      <c r="B429">
        <v>1156</v>
      </c>
      <c r="C429" t="s">
        <v>12932</v>
      </c>
      <c r="D429">
        <v>24572663</v>
      </c>
      <c r="E429">
        <v>10.73</v>
      </c>
      <c r="F429" t="s">
        <v>12905</v>
      </c>
      <c r="G429">
        <v>43626</v>
      </c>
      <c r="H429">
        <v>5</v>
      </c>
      <c r="I429" s="2">
        <v>44149.802442129629</v>
      </c>
      <c r="J429" t="s">
        <v>12925</v>
      </c>
    </row>
    <row r="430" spans="1:10" x14ac:dyDescent="0.25">
      <c r="A430" t="s">
        <v>13341</v>
      </c>
      <c r="B430">
        <v>1815</v>
      </c>
      <c r="C430" t="s">
        <v>12898</v>
      </c>
      <c r="D430">
        <v>86526964</v>
      </c>
      <c r="E430">
        <v>12.61</v>
      </c>
      <c r="F430" t="s">
        <v>12908</v>
      </c>
      <c r="G430">
        <v>47272</v>
      </c>
      <c r="H430">
        <v>19</v>
      </c>
      <c r="I430" s="2">
        <v>41843.09747685185</v>
      </c>
      <c r="J430" t="s">
        <v>12903</v>
      </c>
    </row>
    <row r="431" spans="1:10" x14ac:dyDescent="0.25">
      <c r="A431" t="s">
        <v>13342</v>
      </c>
      <c r="B431">
        <v>2486</v>
      </c>
      <c r="C431" t="s">
        <v>12916</v>
      </c>
      <c r="D431">
        <v>52320653</v>
      </c>
      <c r="E431">
        <v>13.12</v>
      </c>
      <c r="F431" t="s">
        <v>12899</v>
      </c>
      <c r="G431">
        <v>34004</v>
      </c>
      <c r="H431">
        <v>16</v>
      </c>
      <c r="I431" s="2">
        <v>43285.25072916667</v>
      </c>
      <c r="J431" t="s">
        <v>12900</v>
      </c>
    </row>
    <row r="432" spans="1:10" x14ac:dyDescent="0.25">
      <c r="A432" t="s">
        <v>13343</v>
      </c>
      <c r="B432">
        <v>1023</v>
      </c>
      <c r="C432" t="s">
        <v>12907</v>
      </c>
      <c r="D432">
        <v>13760727</v>
      </c>
      <c r="E432">
        <v>11.99</v>
      </c>
      <c r="F432" t="s">
        <v>12899</v>
      </c>
      <c r="G432">
        <v>31667</v>
      </c>
      <c r="H432">
        <v>20</v>
      </c>
      <c r="I432" s="2">
        <v>43211.220706018517</v>
      </c>
      <c r="J432" t="s">
        <v>12912</v>
      </c>
    </row>
    <row r="433" spans="1:10" x14ac:dyDescent="0.25">
      <c r="A433" t="s">
        <v>13344</v>
      </c>
      <c r="B433">
        <v>2224</v>
      </c>
      <c r="C433" t="s">
        <v>12902</v>
      </c>
      <c r="D433">
        <v>82045442</v>
      </c>
      <c r="E433">
        <v>7.3</v>
      </c>
      <c r="F433" t="s">
        <v>12899</v>
      </c>
      <c r="G433">
        <v>26945</v>
      </c>
      <c r="H433">
        <v>19</v>
      </c>
      <c r="I433" s="2">
        <v>44862.113321759258</v>
      </c>
      <c r="J433" t="s">
        <v>12925</v>
      </c>
    </row>
    <row r="434" spans="1:10" x14ac:dyDescent="0.25">
      <c r="A434" t="s">
        <v>13345</v>
      </c>
      <c r="B434">
        <v>1298</v>
      </c>
      <c r="C434" t="s">
        <v>12902</v>
      </c>
      <c r="D434">
        <v>53872476</v>
      </c>
      <c r="E434">
        <v>13.78</v>
      </c>
      <c r="F434" t="s">
        <v>12905</v>
      </c>
      <c r="G434">
        <v>33434</v>
      </c>
      <c r="H434">
        <v>26</v>
      </c>
      <c r="I434" s="2">
        <v>41800.619490740741</v>
      </c>
      <c r="J434" t="s">
        <v>12912</v>
      </c>
    </row>
    <row r="435" spans="1:10" x14ac:dyDescent="0.25">
      <c r="A435" t="s">
        <v>13346</v>
      </c>
      <c r="B435">
        <v>2036</v>
      </c>
      <c r="C435" t="s">
        <v>12898</v>
      </c>
      <c r="D435">
        <v>68419327</v>
      </c>
      <c r="E435">
        <v>12.87</v>
      </c>
      <c r="F435" t="s">
        <v>12905</v>
      </c>
      <c r="G435">
        <v>34063</v>
      </c>
      <c r="H435">
        <v>30</v>
      </c>
      <c r="I435" s="2">
        <v>44132.815347222233</v>
      </c>
      <c r="J435" t="s">
        <v>12900</v>
      </c>
    </row>
    <row r="436" spans="1:10" x14ac:dyDescent="0.25">
      <c r="A436" t="s">
        <v>13347</v>
      </c>
      <c r="B436">
        <v>1506</v>
      </c>
      <c r="C436" t="s">
        <v>12902</v>
      </c>
      <c r="D436">
        <v>96149831</v>
      </c>
      <c r="E436">
        <v>14.59</v>
      </c>
      <c r="F436" t="s">
        <v>12908</v>
      </c>
      <c r="G436">
        <v>10124</v>
      </c>
      <c r="H436">
        <v>4</v>
      </c>
      <c r="I436" s="2">
        <v>42854.351273148153</v>
      </c>
      <c r="J436" t="s">
        <v>12918</v>
      </c>
    </row>
    <row r="437" spans="1:10" x14ac:dyDescent="0.25">
      <c r="A437" t="s">
        <v>13348</v>
      </c>
      <c r="B437">
        <v>2263</v>
      </c>
      <c r="C437" t="s">
        <v>12924</v>
      </c>
      <c r="D437">
        <v>12764252</v>
      </c>
      <c r="E437">
        <v>7.62</v>
      </c>
      <c r="F437" t="s">
        <v>12905</v>
      </c>
      <c r="G437">
        <v>47924</v>
      </c>
      <c r="H437">
        <v>28</v>
      </c>
      <c r="I437" s="2">
        <v>44826.198067129633</v>
      </c>
      <c r="J437" t="s">
        <v>12912</v>
      </c>
    </row>
    <row r="438" spans="1:10" x14ac:dyDescent="0.25">
      <c r="A438" t="s">
        <v>13349</v>
      </c>
      <c r="B438">
        <v>2159</v>
      </c>
      <c r="C438" t="s">
        <v>12932</v>
      </c>
      <c r="D438">
        <v>19553889</v>
      </c>
      <c r="E438">
        <v>8.4</v>
      </c>
      <c r="F438" t="s">
        <v>12908</v>
      </c>
      <c r="G438">
        <v>34575</v>
      </c>
      <c r="H438">
        <v>22</v>
      </c>
      <c r="I438" s="2">
        <v>43515.612546296303</v>
      </c>
      <c r="J438" t="s">
        <v>12903</v>
      </c>
    </row>
    <row r="439" spans="1:10" x14ac:dyDescent="0.25">
      <c r="A439" t="s">
        <v>13350</v>
      </c>
      <c r="B439">
        <v>1442</v>
      </c>
      <c r="C439" t="s">
        <v>12924</v>
      </c>
      <c r="D439">
        <v>77696692</v>
      </c>
      <c r="E439">
        <v>8.68</v>
      </c>
      <c r="F439" t="s">
        <v>12899</v>
      </c>
      <c r="G439">
        <v>26990</v>
      </c>
      <c r="H439">
        <v>18</v>
      </c>
      <c r="I439" s="2">
        <v>42614.384884259263</v>
      </c>
      <c r="J439" t="s">
        <v>12920</v>
      </c>
    </row>
    <row r="440" spans="1:10" x14ac:dyDescent="0.25">
      <c r="A440" t="s">
        <v>13351</v>
      </c>
      <c r="B440">
        <v>2331</v>
      </c>
      <c r="C440" t="s">
        <v>12902</v>
      </c>
      <c r="D440">
        <v>25155732</v>
      </c>
      <c r="E440">
        <v>14.61</v>
      </c>
      <c r="F440" t="s">
        <v>12908</v>
      </c>
      <c r="G440">
        <v>44681</v>
      </c>
      <c r="H440">
        <v>9</v>
      </c>
      <c r="I440" s="2">
        <v>43511.617407407408</v>
      </c>
      <c r="J440" t="s">
        <v>12903</v>
      </c>
    </row>
    <row r="441" spans="1:10" x14ac:dyDescent="0.25">
      <c r="A441" t="s">
        <v>13352</v>
      </c>
      <c r="B441">
        <v>1890</v>
      </c>
      <c r="C441" t="s">
        <v>12916</v>
      </c>
      <c r="D441">
        <v>19868865</v>
      </c>
      <c r="E441">
        <v>14.15</v>
      </c>
      <c r="F441" t="s">
        <v>12899</v>
      </c>
      <c r="G441">
        <v>45714</v>
      </c>
      <c r="H441">
        <v>19</v>
      </c>
      <c r="I441" s="2">
        <v>44556.32508101852</v>
      </c>
      <c r="J441" t="s">
        <v>12900</v>
      </c>
    </row>
    <row r="442" spans="1:10" x14ac:dyDescent="0.25">
      <c r="A442" t="s">
        <v>13353</v>
      </c>
      <c r="B442">
        <v>2243</v>
      </c>
      <c r="C442" t="s">
        <v>12932</v>
      </c>
      <c r="D442">
        <v>14615227</v>
      </c>
      <c r="E442">
        <v>14.61</v>
      </c>
      <c r="F442" t="s">
        <v>12905</v>
      </c>
      <c r="G442">
        <v>21113</v>
      </c>
      <c r="H442">
        <v>16</v>
      </c>
      <c r="I442" s="2">
        <v>42237.873611111107</v>
      </c>
      <c r="J442" t="s">
        <v>12903</v>
      </c>
    </row>
    <row r="443" spans="1:10" x14ac:dyDescent="0.25">
      <c r="A443" t="s">
        <v>13354</v>
      </c>
      <c r="B443">
        <v>2311</v>
      </c>
      <c r="C443" t="s">
        <v>12898</v>
      </c>
      <c r="D443">
        <v>27710844</v>
      </c>
      <c r="E443">
        <v>10.67</v>
      </c>
      <c r="F443" t="s">
        <v>12908</v>
      </c>
      <c r="G443">
        <v>48175</v>
      </c>
      <c r="H443">
        <v>9</v>
      </c>
      <c r="I443" s="2">
        <v>42307.116724537038</v>
      </c>
      <c r="J443" t="s">
        <v>12910</v>
      </c>
    </row>
    <row r="444" spans="1:10" x14ac:dyDescent="0.25">
      <c r="A444" t="s">
        <v>13355</v>
      </c>
      <c r="B444">
        <v>1611</v>
      </c>
      <c r="C444" t="s">
        <v>12902</v>
      </c>
      <c r="D444">
        <v>57124573</v>
      </c>
      <c r="E444">
        <v>13.16</v>
      </c>
      <c r="F444" t="s">
        <v>12899</v>
      </c>
      <c r="G444">
        <v>39965</v>
      </c>
      <c r="H444">
        <v>27</v>
      </c>
      <c r="I444" s="2">
        <v>43109.527013888888</v>
      </c>
      <c r="J444" t="s">
        <v>12920</v>
      </c>
    </row>
    <row r="445" spans="1:10" x14ac:dyDescent="0.25">
      <c r="A445" t="s">
        <v>13356</v>
      </c>
      <c r="B445">
        <v>1606</v>
      </c>
      <c r="C445" t="s">
        <v>12902</v>
      </c>
      <c r="D445">
        <v>89059816</v>
      </c>
      <c r="E445">
        <v>14.97</v>
      </c>
      <c r="F445" t="s">
        <v>12908</v>
      </c>
      <c r="G445">
        <v>23928</v>
      </c>
      <c r="H445">
        <v>25</v>
      </c>
      <c r="I445" s="2">
        <v>42555.231481481482</v>
      </c>
      <c r="J445" t="s">
        <v>12900</v>
      </c>
    </row>
    <row r="446" spans="1:10" x14ac:dyDescent="0.25">
      <c r="A446" t="s">
        <v>13357</v>
      </c>
      <c r="B446">
        <v>2228</v>
      </c>
      <c r="C446" t="s">
        <v>12916</v>
      </c>
      <c r="D446">
        <v>96355388</v>
      </c>
      <c r="E446">
        <v>12.3</v>
      </c>
      <c r="F446" t="s">
        <v>12899</v>
      </c>
      <c r="G446">
        <v>42214</v>
      </c>
      <c r="H446">
        <v>20</v>
      </c>
      <c r="I446" s="2">
        <v>44677.182557870372</v>
      </c>
      <c r="J446" t="s">
        <v>12910</v>
      </c>
    </row>
    <row r="447" spans="1:10" x14ac:dyDescent="0.25">
      <c r="A447" t="s">
        <v>13358</v>
      </c>
      <c r="B447">
        <v>1570</v>
      </c>
      <c r="C447" t="s">
        <v>12898</v>
      </c>
      <c r="D447">
        <v>98961511</v>
      </c>
      <c r="E447">
        <v>12.16</v>
      </c>
      <c r="F447" t="s">
        <v>12905</v>
      </c>
      <c r="G447">
        <v>17279</v>
      </c>
      <c r="H447">
        <v>25</v>
      </c>
      <c r="I447" s="2">
        <v>42440.574699074074</v>
      </c>
      <c r="J447" t="s">
        <v>12920</v>
      </c>
    </row>
    <row r="448" spans="1:10" x14ac:dyDescent="0.25">
      <c r="A448" t="s">
        <v>13359</v>
      </c>
      <c r="B448">
        <v>1551</v>
      </c>
      <c r="C448" t="s">
        <v>12907</v>
      </c>
      <c r="D448">
        <v>13294065</v>
      </c>
      <c r="E448">
        <v>13.64</v>
      </c>
      <c r="F448" t="s">
        <v>12905</v>
      </c>
      <c r="G448">
        <v>39186</v>
      </c>
      <c r="H448">
        <v>7</v>
      </c>
      <c r="I448" s="2">
        <v>44868.287152777782</v>
      </c>
      <c r="J448" t="s">
        <v>12910</v>
      </c>
    </row>
    <row r="449" spans="1:10" x14ac:dyDescent="0.25">
      <c r="A449" t="s">
        <v>13360</v>
      </c>
      <c r="B449">
        <v>1792</v>
      </c>
      <c r="C449" t="s">
        <v>12924</v>
      </c>
      <c r="D449">
        <v>16390863</v>
      </c>
      <c r="E449">
        <v>12.71</v>
      </c>
      <c r="F449" t="s">
        <v>12905</v>
      </c>
      <c r="G449">
        <v>33376</v>
      </c>
      <c r="H449">
        <v>25</v>
      </c>
      <c r="I449" s="2">
        <v>42276.54650462963</v>
      </c>
      <c r="J449" t="s">
        <v>12903</v>
      </c>
    </row>
    <row r="450" spans="1:10" x14ac:dyDescent="0.25">
      <c r="A450" t="s">
        <v>13361</v>
      </c>
      <c r="B450">
        <v>1633</v>
      </c>
      <c r="C450" t="s">
        <v>12924</v>
      </c>
      <c r="D450">
        <v>47293561</v>
      </c>
      <c r="E450">
        <v>13.23</v>
      </c>
      <c r="F450" t="s">
        <v>12899</v>
      </c>
      <c r="G450">
        <v>42542</v>
      </c>
      <c r="H450">
        <v>13</v>
      </c>
      <c r="I450" s="2">
        <v>42992.19902777778</v>
      </c>
      <c r="J450" t="s">
        <v>12903</v>
      </c>
    </row>
    <row r="451" spans="1:10" x14ac:dyDescent="0.25">
      <c r="A451" t="s">
        <v>13362</v>
      </c>
      <c r="B451">
        <v>1831</v>
      </c>
      <c r="C451" t="s">
        <v>12916</v>
      </c>
      <c r="D451">
        <v>45168971</v>
      </c>
      <c r="E451">
        <v>8.84</v>
      </c>
      <c r="F451" t="s">
        <v>12905</v>
      </c>
      <c r="G451">
        <v>35056</v>
      </c>
      <c r="H451">
        <v>5</v>
      </c>
      <c r="I451" s="2">
        <v>41684.435706018521</v>
      </c>
      <c r="J451" t="s">
        <v>12903</v>
      </c>
    </row>
    <row r="452" spans="1:10" x14ac:dyDescent="0.25">
      <c r="A452" t="s">
        <v>13363</v>
      </c>
      <c r="B452">
        <v>1809</v>
      </c>
      <c r="C452" t="s">
        <v>12902</v>
      </c>
      <c r="D452">
        <v>89400917</v>
      </c>
      <c r="E452">
        <v>12.96</v>
      </c>
      <c r="F452" t="s">
        <v>12908</v>
      </c>
      <c r="G452">
        <v>14943</v>
      </c>
      <c r="H452">
        <v>3</v>
      </c>
      <c r="I452" s="2">
        <v>44793.001296296286</v>
      </c>
      <c r="J452" t="s">
        <v>12918</v>
      </c>
    </row>
    <row r="453" spans="1:10" x14ac:dyDescent="0.25">
      <c r="A453" t="s">
        <v>13364</v>
      </c>
      <c r="B453">
        <v>1769</v>
      </c>
      <c r="C453" t="s">
        <v>12916</v>
      </c>
      <c r="D453">
        <v>75227607</v>
      </c>
      <c r="E453">
        <v>11.54</v>
      </c>
      <c r="F453" t="s">
        <v>12908</v>
      </c>
      <c r="G453">
        <v>48742</v>
      </c>
      <c r="H453">
        <v>8</v>
      </c>
      <c r="I453" s="2">
        <v>43974.601307870369</v>
      </c>
      <c r="J453" t="s">
        <v>12903</v>
      </c>
    </row>
    <row r="454" spans="1:10" x14ac:dyDescent="0.25">
      <c r="A454" t="s">
        <v>13365</v>
      </c>
      <c r="B454">
        <v>2329</v>
      </c>
      <c r="C454" t="s">
        <v>12898</v>
      </c>
      <c r="D454">
        <v>71979561</v>
      </c>
      <c r="E454">
        <v>8.23</v>
      </c>
      <c r="F454" t="s">
        <v>12908</v>
      </c>
      <c r="G454">
        <v>16060</v>
      </c>
      <c r="H454">
        <v>30</v>
      </c>
      <c r="I454" s="2">
        <v>41946.47</v>
      </c>
      <c r="J454" t="s">
        <v>12900</v>
      </c>
    </row>
    <row r="455" spans="1:10" x14ac:dyDescent="0.25">
      <c r="A455" t="s">
        <v>13366</v>
      </c>
      <c r="B455">
        <v>1583</v>
      </c>
      <c r="C455" t="s">
        <v>12902</v>
      </c>
      <c r="D455">
        <v>51712373</v>
      </c>
      <c r="E455">
        <v>10.95</v>
      </c>
      <c r="F455" t="s">
        <v>12899</v>
      </c>
      <c r="G455">
        <v>11640</v>
      </c>
      <c r="H455">
        <v>1</v>
      </c>
      <c r="I455" s="2">
        <v>44958.497615740736</v>
      </c>
      <c r="J455" t="s">
        <v>12910</v>
      </c>
    </row>
    <row r="456" spans="1:10" x14ac:dyDescent="0.25">
      <c r="A456" t="s">
        <v>13367</v>
      </c>
      <c r="B456">
        <v>1547</v>
      </c>
      <c r="C456" t="s">
        <v>12907</v>
      </c>
      <c r="D456">
        <v>82395636</v>
      </c>
      <c r="E456">
        <v>9.1</v>
      </c>
      <c r="F456" t="s">
        <v>12908</v>
      </c>
      <c r="G456">
        <v>29358</v>
      </c>
      <c r="H456">
        <v>26</v>
      </c>
      <c r="I456" s="2">
        <v>44022.983657407407</v>
      </c>
      <c r="J456" t="s">
        <v>12910</v>
      </c>
    </row>
    <row r="457" spans="1:10" x14ac:dyDescent="0.25">
      <c r="A457" t="s">
        <v>13368</v>
      </c>
      <c r="B457">
        <v>2103</v>
      </c>
      <c r="C457" t="s">
        <v>12907</v>
      </c>
      <c r="D457">
        <v>45947732</v>
      </c>
      <c r="E457">
        <v>7.52</v>
      </c>
      <c r="F457" t="s">
        <v>12908</v>
      </c>
      <c r="G457">
        <v>31800</v>
      </c>
      <c r="H457">
        <v>20</v>
      </c>
      <c r="I457" s="2">
        <v>43945.235405092593</v>
      </c>
      <c r="J457" t="s">
        <v>12918</v>
      </c>
    </row>
    <row r="458" spans="1:10" x14ac:dyDescent="0.25">
      <c r="A458" t="s">
        <v>13369</v>
      </c>
      <c r="B458">
        <v>1707</v>
      </c>
      <c r="C458" t="s">
        <v>12932</v>
      </c>
      <c r="D458">
        <v>59341612</v>
      </c>
      <c r="E458">
        <v>9.32</v>
      </c>
      <c r="F458" t="s">
        <v>12905</v>
      </c>
      <c r="G458">
        <v>26883</v>
      </c>
      <c r="H458">
        <v>15</v>
      </c>
      <c r="I458" s="2">
        <v>41723.859513888892</v>
      </c>
      <c r="J458" t="s">
        <v>12900</v>
      </c>
    </row>
    <row r="459" spans="1:10" x14ac:dyDescent="0.25">
      <c r="A459" t="s">
        <v>13370</v>
      </c>
      <c r="B459">
        <v>2154</v>
      </c>
      <c r="C459" t="s">
        <v>12924</v>
      </c>
      <c r="D459">
        <v>49304651</v>
      </c>
      <c r="E459">
        <v>13.31</v>
      </c>
      <c r="F459" t="s">
        <v>12905</v>
      </c>
      <c r="G459">
        <v>23206</v>
      </c>
      <c r="H459">
        <v>25</v>
      </c>
      <c r="I459" s="2">
        <v>42147.601377314822</v>
      </c>
      <c r="J459" t="s">
        <v>12912</v>
      </c>
    </row>
    <row r="460" spans="1:10" x14ac:dyDescent="0.25">
      <c r="A460" t="s">
        <v>13371</v>
      </c>
      <c r="B460">
        <v>1438</v>
      </c>
      <c r="C460" t="s">
        <v>12924</v>
      </c>
      <c r="D460">
        <v>7595452</v>
      </c>
      <c r="E460">
        <v>12.76</v>
      </c>
      <c r="F460" t="s">
        <v>12899</v>
      </c>
      <c r="G460">
        <v>24018</v>
      </c>
      <c r="H460">
        <v>15</v>
      </c>
      <c r="I460" s="2">
        <v>43807.298981481479</v>
      </c>
      <c r="J460" t="s">
        <v>12925</v>
      </c>
    </row>
    <row r="461" spans="1:10" x14ac:dyDescent="0.25">
      <c r="A461" t="s">
        <v>13372</v>
      </c>
      <c r="B461">
        <v>1709</v>
      </c>
      <c r="C461" t="s">
        <v>12924</v>
      </c>
      <c r="D461">
        <v>43721439</v>
      </c>
      <c r="E461">
        <v>8.5</v>
      </c>
      <c r="F461" t="s">
        <v>12905</v>
      </c>
      <c r="G461">
        <v>18329</v>
      </c>
      <c r="H461">
        <v>26</v>
      </c>
      <c r="I461" s="2">
        <v>43915.399282407408</v>
      </c>
      <c r="J461" t="s">
        <v>12920</v>
      </c>
    </row>
    <row r="462" spans="1:10" x14ac:dyDescent="0.25">
      <c r="A462" t="s">
        <v>13373</v>
      </c>
      <c r="B462">
        <v>1830</v>
      </c>
      <c r="C462" t="s">
        <v>12916</v>
      </c>
      <c r="D462">
        <v>10224650</v>
      </c>
      <c r="E462">
        <v>11.95</v>
      </c>
      <c r="F462" t="s">
        <v>12899</v>
      </c>
      <c r="G462">
        <v>49540</v>
      </c>
      <c r="H462">
        <v>8</v>
      </c>
      <c r="I462" s="2">
        <v>43547.920972222222</v>
      </c>
      <c r="J462" t="s">
        <v>12918</v>
      </c>
    </row>
    <row r="463" spans="1:10" x14ac:dyDescent="0.25">
      <c r="A463" t="s">
        <v>13374</v>
      </c>
      <c r="B463">
        <v>2262</v>
      </c>
      <c r="C463" t="s">
        <v>12907</v>
      </c>
      <c r="D463">
        <v>72884036</v>
      </c>
      <c r="E463">
        <v>8.85</v>
      </c>
      <c r="F463" t="s">
        <v>12908</v>
      </c>
      <c r="G463">
        <v>11835</v>
      </c>
      <c r="H463">
        <v>5</v>
      </c>
      <c r="I463" s="2">
        <v>41916.836655092593</v>
      </c>
      <c r="J463" t="s">
        <v>12920</v>
      </c>
    </row>
    <row r="464" spans="1:10" x14ac:dyDescent="0.25">
      <c r="A464" t="s">
        <v>13375</v>
      </c>
      <c r="B464">
        <v>1251</v>
      </c>
      <c r="C464" t="s">
        <v>12916</v>
      </c>
      <c r="D464">
        <v>32450471</v>
      </c>
      <c r="E464">
        <v>9.6</v>
      </c>
      <c r="F464" t="s">
        <v>12908</v>
      </c>
      <c r="G464">
        <v>40563</v>
      </c>
      <c r="H464">
        <v>14</v>
      </c>
      <c r="I464" s="2">
        <v>44588.42827546296</v>
      </c>
      <c r="J464" t="s">
        <v>12900</v>
      </c>
    </row>
    <row r="465" spans="1:10" x14ac:dyDescent="0.25">
      <c r="A465" t="s">
        <v>13376</v>
      </c>
      <c r="B465">
        <v>1313</v>
      </c>
      <c r="C465" t="s">
        <v>12916</v>
      </c>
      <c r="D465">
        <v>17992295</v>
      </c>
      <c r="E465">
        <v>13.55</v>
      </c>
      <c r="F465" t="s">
        <v>12908</v>
      </c>
      <c r="G465">
        <v>45195</v>
      </c>
      <c r="H465">
        <v>29</v>
      </c>
      <c r="I465" s="2">
        <v>43460.105787037042</v>
      </c>
      <c r="J465" t="s">
        <v>12903</v>
      </c>
    </row>
    <row r="466" spans="1:10" x14ac:dyDescent="0.25">
      <c r="A466" t="s">
        <v>13377</v>
      </c>
      <c r="B466">
        <v>2066</v>
      </c>
      <c r="C466" t="s">
        <v>12898</v>
      </c>
      <c r="D466">
        <v>37371963</v>
      </c>
      <c r="E466">
        <v>13.54</v>
      </c>
      <c r="F466" t="s">
        <v>12899</v>
      </c>
      <c r="G466">
        <v>15544</v>
      </c>
      <c r="H466">
        <v>26</v>
      </c>
      <c r="I466" s="2">
        <v>42681.985775462963</v>
      </c>
      <c r="J466" t="s">
        <v>12918</v>
      </c>
    </row>
    <row r="467" spans="1:10" x14ac:dyDescent="0.25">
      <c r="A467" t="s">
        <v>13378</v>
      </c>
      <c r="B467">
        <v>1952</v>
      </c>
      <c r="C467" t="s">
        <v>12907</v>
      </c>
      <c r="D467">
        <v>15914352</v>
      </c>
      <c r="E467">
        <v>11.35</v>
      </c>
      <c r="F467" t="s">
        <v>12899</v>
      </c>
      <c r="G467">
        <v>13460</v>
      </c>
      <c r="H467">
        <v>9</v>
      </c>
      <c r="I467" s="2">
        <v>43109.416689814818</v>
      </c>
      <c r="J467" t="s">
        <v>12918</v>
      </c>
    </row>
    <row r="468" spans="1:10" x14ac:dyDescent="0.25">
      <c r="A468" t="s">
        <v>13379</v>
      </c>
      <c r="B468">
        <v>2107</v>
      </c>
      <c r="C468" t="s">
        <v>12932</v>
      </c>
      <c r="D468">
        <v>68751829</v>
      </c>
      <c r="E468">
        <v>7.51</v>
      </c>
      <c r="F468" t="s">
        <v>12905</v>
      </c>
      <c r="G468">
        <v>28445</v>
      </c>
      <c r="H468">
        <v>6</v>
      </c>
      <c r="I468" s="2">
        <v>41862.130462962959</v>
      </c>
      <c r="J468" t="s">
        <v>12920</v>
      </c>
    </row>
    <row r="469" spans="1:10" x14ac:dyDescent="0.25">
      <c r="A469" t="s">
        <v>13380</v>
      </c>
      <c r="B469">
        <v>1766</v>
      </c>
      <c r="C469" t="s">
        <v>12907</v>
      </c>
      <c r="D469">
        <v>55835592</v>
      </c>
      <c r="E469">
        <v>12.2</v>
      </c>
      <c r="F469" t="s">
        <v>12899</v>
      </c>
      <c r="G469">
        <v>38267</v>
      </c>
      <c r="H469">
        <v>11</v>
      </c>
      <c r="I469" s="2">
        <v>44165.138506944437</v>
      </c>
      <c r="J469" t="s">
        <v>12920</v>
      </c>
    </row>
    <row r="470" spans="1:10" x14ac:dyDescent="0.25">
      <c r="A470" t="s">
        <v>13381</v>
      </c>
      <c r="B470">
        <v>1322</v>
      </c>
      <c r="C470" t="s">
        <v>12898</v>
      </c>
      <c r="D470">
        <v>97552504</v>
      </c>
      <c r="E470">
        <v>8.57</v>
      </c>
      <c r="F470" t="s">
        <v>12899</v>
      </c>
      <c r="G470">
        <v>30304</v>
      </c>
      <c r="H470">
        <v>15</v>
      </c>
      <c r="I470" s="2">
        <v>43069.655706018522</v>
      </c>
      <c r="J470" t="s">
        <v>12920</v>
      </c>
    </row>
    <row r="471" spans="1:10" x14ac:dyDescent="0.25">
      <c r="A471" t="s">
        <v>13382</v>
      </c>
      <c r="B471">
        <v>2050</v>
      </c>
      <c r="C471" t="s">
        <v>12907</v>
      </c>
      <c r="D471">
        <v>83903698</v>
      </c>
      <c r="E471">
        <v>7.2</v>
      </c>
      <c r="F471" t="s">
        <v>12905</v>
      </c>
      <c r="G471">
        <v>33804</v>
      </c>
      <c r="H471">
        <v>15</v>
      </c>
      <c r="I471" s="2">
        <v>41935.555486111109</v>
      </c>
      <c r="J471" t="s">
        <v>12920</v>
      </c>
    </row>
    <row r="472" spans="1:10" x14ac:dyDescent="0.25">
      <c r="A472" t="s">
        <v>13383</v>
      </c>
      <c r="B472">
        <v>2322</v>
      </c>
      <c r="C472" t="s">
        <v>12898</v>
      </c>
      <c r="D472">
        <v>90231964</v>
      </c>
      <c r="E472">
        <v>13.68</v>
      </c>
      <c r="F472" t="s">
        <v>12899</v>
      </c>
      <c r="G472">
        <v>46837</v>
      </c>
      <c r="H472">
        <v>27</v>
      </c>
      <c r="I472" s="2">
        <v>44544.943923611107</v>
      </c>
      <c r="J472" t="s">
        <v>12920</v>
      </c>
    </row>
    <row r="473" spans="1:10" x14ac:dyDescent="0.25">
      <c r="A473" t="s">
        <v>13384</v>
      </c>
      <c r="B473">
        <v>2431</v>
      </c>
      <c r="C473" t="s">
        <v>12916</v>
      </c>
      <c r="D473">
        <v>26195618</v>
      </c>
      <c r="E473">
        <v>14.55</v>
      </c>
      <c r="F473" t="s">
        <v>12899</v>
      </c>
      <c r="G473">
        <v>31149</v>
      </c>
      <c r="H473">
        <v>23</v>
      </c>
      <c r="I473" s="2">
        <v>41781.93613425926</v>
      </c>
      <c r="J473" t="s">
        <v>12920</v>
      </c>
    </row>
    <row r="474" spans="1:10" x14ac:dyDescent="0.25">
      <c r="A474" t="s">
        <v>13385</v>
      </c>
      <c r="B474">
        <v>2150</v>
      </c>
      <c r="C474" t="s">
        <v>12916</v>
      </c>
      <c r="D474">
        <v>42719714</v>
      </c>
      <c r="E474">
        <v>8.5500000000000007</v>
      </c>
      <c r="F474" t="s">
        <v>12905</v>
      </c>
      <c r="G474">
        <v>27021</v>
      </c>
      <c r="H474">
        <v>23</v>
      </c>
      <c r="I474" s="2">
        <v>44351.540509259263</v>
      </c>
      <c r="J474" t="s">
        <v>12920</v>
      </c>
    </row>
    <row r="475" spans="1:10" x14ac:dyDescent="0.25">
      <c r="A475" t="s">
        <v>13386</v>
      </c>
      <c r="B475">
        <v>1715</v>
      </c>
      <c r="C475" t="s">
        <v>12932</v>
      </c>
      <c r="D475">
        <v>26656765</v>
      </c>
      <c r="E475">
        <v>11.21</v>
      </c>
      <c r="F475" t="s">
        <v>12905</v>
      </c>
      <c r="G475">
        <v>16720</v>
      </c>
      <c r="H475">
        <v>2</v>
      </c>
      <c r="I475" s="2">
        <v>42876.568749999999</v>
      </c>
      <c r="J475" t="s">
        <v>12903</v>
      </c>
    </row>
    <row r="476" spans="1:10" x14ac:dyDescent="0.25">
      <c r="A476" t="s">
        <v>13387</v>
      </c>
      <c r="B476">
        <v>2324</v>
      </c>
      <c r="C476" t="s">
        <v>12902</v>
      </c>
      <c r="D476">
        <v>98655500</v>
      </c>
      <c r="E476">
        <v>7.71</v>
      </c>
      <c r="F476" t="s">
        <v>12905</v>
      </c>
      <c r="G476">
        <v>37780</v>
      </c>
      <c r="H476">
        <v>24</v>
      </c>
      <c r="I476" s="2">
        <v>44178.679594907408</v>
      </c>
      <c r="J476" t="s">
        <v>12925</v>
      </c>
    </row>
    <row r="477" spans="1:10" x14ac:dyDescent="0.25">
      <c r="A477" t="s">
        <v>13388</v>
      </c>
      <c r="B477">
        <v>2429</v>
      </c>
      <c r="C477" t="s">
        <v>12932</v>
      </c>
      <c r="D477">
        <v>10821817</v>
      </c>
      <c r="E477">
        <v>13.8</v>
      </c>
      <c r="F477" t="s">
        <v>12908</v>
      </c>
      <c r="G477">
        <v>49421</v>
      </c>
      <c r="H477">
        <v>10</v>
      </c>
      <c r="I477" s="2">
        <v>44734.272118055553</v>
      </c>
      <c r="J477" t="s">
        <v>12920</v>
      </c>
    </row>
    <row r="478" spans="1:10" x14ac:dyDescent="0.25">
      <c r="A478" t="s">
        <v>13389</v>
      </c>
      <c r="B478">
        <v>1249</v>
      </c>
      <c r="C478" t="s">
        <v>12932</v>
      </c>
      <c r="D478">
        <v>82297654</v>
      </c>
      <c r="E478">
        <v>10.36</v>
      </c>
      <c r="F478" t="s">
        <v>12905</v>
      </c>
      <c r="G478">
        <v>24228</v>
      </c>
      <c r="H478">
        <v>15</v>
      </c>
      <c r="I478" s="2">
        <v>44761.127314814818</v>
      </c>
      <c r="J478" t="s">
        <v>12920</v>
      </c>
    </row>
    <row r="479" spans="1:10" x14ac:dyDescent="0.25">
      <c r="A479" t="s">
        <v>13390</v>
      </c>
      <c r="B479">
        <v>1717</v>
      </c>
      <c r="C479" t="s">
        <v>12924</v>
      </c>
      <c r="D479">
        <v>83470505</v>
      </c>
      <c r="E479">
        <v>9.33</v>
      </c>
      <c r="F479" t="s">
        <v>12905</v>
      </c>
      <c r="G479">
        <v>17728</v>
      </c>
      <c r="H479">
        <v>5</v>
      </c>
      <c r="I479" s="2">
        <v>44620.681238425917</v>
      </c>
      <c r="J479" t="s">
        <v>12925</v>
      </c>
    </row>
    <row r="480" spans="1:10" x14ac:dyDescent="0.25">
      <c r="A480" t="s">
        <v>13391</v>
      </c>
      <c r="B480">
        <v>2143</v>
      </c>
      <c r="C480" t="s">
        <v>12907</v>
      </c>
      <c r="D480">
        <v>23116366</v>
      </c>
      <c r="E480">
        <v>8.1999999999999993</v>
      </c>
      <c r="F480" t="s">
        <v>12908</v>
      </c>
      <c r="G480">
        <v>42597</v>
      </c>
      <c r="H480">
        <v>21</v>
      </c>
      <c r="I480" s="2">
        <v>44505.674525462957</v>
      </c>
      <c r="J480" t="s">
        <v>12903</v>
      </c>
    </row>
    <row r="481" spans="1:10" x14ac:dyDescent="0.25">
      <c r="A481" t="s">
        <v>13392</v>
      </c>
      <c r="B481">
        <v>1212</v>
      </c>
      <c r="C481" t="s">
        <v>12924</v>
      </c>
      <c r="D481">
        <v>75113157</v>
      </c>
      <c r="E481">
        <v>10.57</v>
      </c>
      <c r="F481" t="s">
        <v>12899</v>
      </c>
      <c r="G481">
        <v>18986</v>
      </c>
      <c r="H481">
        <v>29</v>
      </c>
      <c r="I481" s="2">
        <v>44454.205949074072</v>
      </c>
      <c r="J481" t="s">
        <v>12900</v>
      </c>
    </row>
    <row r="482" spans="1:10" x14ac:dyDescent="0.25">
      <c r="A482" t="s">
        <v>13393</v>
      </c>
      <c r="B482">
        <v>1568</v>
      </c>
      <c r="C482" t="s">
        <v>12907</v>
      </c>
      <c r="D482">
        <v>91407946</v>
      </c>
      <c r="E482">
        <v>8.56</v>
      </c>
      <c r="F482" t="s">
        <v>12908</v>
      </c>
      <c r="G482">
        <v>32146</v>
      </c>
      <c r="H482">
        <v>7</v>
      </c>
      <c r="I482" s="2">
        <v>42634.420069444437</v>
      </c>
      <c r="J482" t="s">
        <v>12900</v>
      </c>
    </row>
    <row r="483" spans="1:10" x14ac:dyDescent="0.25">
      <c r="A483" t="s">
        <v>13394</v>
      </c>
      <c r="B483">
        <v>1832</v>
      </c>
      <c r="C483" t="s">
        <v>12924</v>
      </c>
      <c r="D483">
        <v>79081290</v>
      </c>
      <c r="E483">
        <v>14.2</v>
      </c>
      <c r="F483" t="s">
        <v>12905</v>
      </c>
      <c r="G483">
        <v>31390</v>
      </c>
      <c r="H483">
        <v>24</v>
      </c>
      <c r="I483" s="2">
        <v>42420.842407407406</v>
      </c>
      <c r="J483" t="s">
        <v>12925</v>
      </c>
    </row>
    <row r="484" spans="1:10" x14ac:dyDescent="0.25">
      <c r="A484" t="s">
        <v>13395</v>
      </c>
      <c r="B484">
        <v>1909</v>
      </c>
      <c r="C484" t="s">
        <v>12932</v>
      </c>
      <c r="D484">
        <v>57132237</v>
      </c>
      <c r="E484">
        <v>10.72</v>
      </c>
      <c r="F484" t="s">
        <v>12908</v>
      </c>
      <c r="G484">
        <v>26500</v>
      </c>
      <c r="H484">
        <v>6</v>
      </c>
      <c r="I484" s="2">
        <v>43130.327557870369</v>
      </c>
      <c r="J484" t="s">
        <v>12910</v>
      </c>
    </row>
    <row r="485" spans="1:10" x14ac:dyDescent="0.25">
      <c r="A485" t="s">
        <v>13396</v>
      </c>
      <c r="B485">
        <v>1995</v>
      </c>
      <c r="C485" t="s">
        <v>12916</v>
      </c>
      <c r="D485">
        <v>38950783</v>
      </c>
      <c r="E485">
        <v>10.76</v>
      </c>
      <c r="F485" t="s">
        <v>12908</v>
      </c>
      <c r="G485">
        <v>20896</v>
      </c>
      <c r="H485">
        <v>12</v>
      </c>
      <c r="I485" s="2">
        <v>43298.69121527778</v>
      </c>
      <c r="J485" t="s">
        <v>12912</v>
      </c>
    </row>
    <row r="486" spans="1:10" x14ac:dyDescent="0.25">
      <c r="A486" t="s">
        <v>13397</v>
      </c>
      <c r="B486">
        <v>2009</v>
      </c>
      <c r="C486" t="s">
        <v>12898</v>
      </c>
      <c r="D486">
        <v>71767042</v>
      </c>
      <c r="E486">
        <v>9.17</v>
      </c>
      <c r="F486" t="s">
        <v>12905</v>
      </c>
      <c r="G486">
        <v>22419</v>
      </c>
      <c r="H486">
        <v>16</v>
      </c>
      <c r="I486" s="2">
        <v>43576.634050925917</v>
      </c>
      <c r="J486" t="s">
        <v>12920</v>
      </c>
    </row>
    <row r="487" spans="1:10" x14ac:dyDescent="0.25">
      <c r="A487" t="s">
        <v>13398</v>
      </c>
      <c r="B487">
        <v>1256</v>
      </c>
      <c r="C487" t="s">
        <v>12902</v>
      </c>
      <c r="D487">
        <v>62676521</v>
      </c>
      <c r="E487">
        <v>7.34</v>
      </c>
      <c r="F487" t="s">
        <v>12899</v>
      </c>
      <c r="G487">
        <v>37197</v>
      </c>
      <c r="H487">
        <v>20</v>
      </c>
      <c r="I487" s="2">
        <v>44622.652511574073</v>
      </c>
      <c r="J487" t="s">
        <v>12912</v>
      </c>
    </row>
    <row r="488" spans="1:10" x14ac:dyDescent="0.25">
      <c r="A488" t="s">
        <v>13399</v>
      </c>
      <c r="B488">
        <v>1054</v>
      </c>
      <c r="C488" t="s">
        <v>12898</v>
      </c>
      <c r="D488">
        <v>53583924</v>
      </c>
      <c r="E488">
        <v>13.57</v>
      </c>
      <c r="F488" t="s">
        <v>12899</v>
      </c>
      <c r="G488">
        <v>25567</v>
      </c>
      <c r="H488">
        <v>26</v>
      </c>
      <c r="I488" s="2">
        <v>42488.619895833333</v>
      </c>
      <c r="J488" t="s">
        <v>12903</v>
      </c>
    </row>
    <row r="489" spans="1:10" x14ac:dyDescent="0.25">
      <c r="A489" t="s">
        <v>13400</v>
      </c>
      <c r="B489">
        <v>1672</v>
      </c>
      <c r="C489" t="s">
        <v>12907</v>
      </c>
      <c r="D489">
        <v>57538590</v>
      </c>
      <c r="E489">
        <v>8.59</v>
      </c>
      <c r="F489" t="s">
        <v>12899</v>
      </c>
      <c r="G489">
        <v>16987</v>
      </c>
      <c r="H489">
        <v>26</v>
      </c>
      <c r="I489" s="2">
        <v>44438.383252314823</v>
      </c>
      <c r="J489" t="s">
        <v>12918</v>
      </c>
    </row>
    <row r="490" spans="1:10" x14ac:dyDescent="0.25">
      <c r="A490" t="s">
        <v>13401</v>
      </c>
      <c r="B490">
        <v>2376</v>
      </c>
      <c r="C490" t="s">
        <v>12924</v>
      </c>
      <c r="D490">
        <v>14333813</v>
      </c>
      <c r="E490">
        <v>12.32</v>
      </c>
      <c r="F490" t="s">
        <v>12899</v>
      </c>
      <c r="G490">
        <v>27256</v>
      </c>
      <c r="H490">
        <v>23</v>
      </c>
      <c r="I490" s="2">
        <v>43913.199837962973</v>
      </c>
      <c r="J490" t="s">
        <v>12903</v>
      </c>
    </row>
    <row r="491" spans="1:10" x14ac:dyDescent="0.25">
      <c r="A491" t="s">
        <v>13402</v>
      </c>
      <c r="B491">
        <v>1925</v>
      </c>
      <c r="C491" t="s">
        <v>12924</v>
      </c>
      <c r="D491">
        <v>94324814</v>
      </c>
      <c r="E491">
        <v>12.42</v>
      </c>
      <c r="F491" t="s">
        <v>12908</v>
      </c>
      <c r="G491">
        <v>31036</v>
      </c>
      <c r="H491">
        <v>4</v>
      </c>
      <c r="I491" s="2">
        <v>43137.116296296299</v>
      </c>
      <c r="J491" t="s">
        <v>12900</v>
      </c>
    </row>
    <row r="492" spans="1:10" x14ac:dyDescent="0.25">
      <c r="A492" t="s">
        <v>13403</v>
      </c>
      <c r="B492">
        <v>1821</v>
      </c>
      <c r="C492" t="s">
        <v>12898</v>
      </c>
      <c r="D492">
        <v>39416447</v>
      </c>
      <c r="E492">
        <v>9.5</v>
      </c>
      <c r="F492" t="s">
        <v>12899</v>
      </c>
      <c r="G492">
        <v>47816</v>
      </c>
      <c r="H492">
        <v>22</v>
      </c>
      <c r="I492" s="2">
        <v>41726.775023148148</v>
      </c>
      <c r="J492" t="s">
        <v>12925</v>
      </c>
    </row>
    <row r="493" spans="1:10" x14ac:dyDescent="0.25">
      <c r="A493" t="s">
        <v>13404</v>
      </c>
      <c r="B493">
        <v>1664</v>
      </c>
      <c r="C493" t="s">
        <v>12898</v>
      </c>
      <c r="D493">
        <v>8453787</v>
      </c>
      <c r="E493">
        <v>9.91</v>
      </c>
      <c r="F493" t="s">
        <v>12908</v>
      </c>
      <c r="G493">
        <v>32772</v>
      </c>
      <c r="H493">
        <v>16</v>
      </c>
      <c r="I493" s="2">
        <v>43326.704155092593</v>
      </c>
      <c r="J493" t="s">
        <v>12903</v>
      </c>
    </row>
    <row r="494" spans="1:10" x14ac:dyDescent="0.25">
      <c r="A494" t="s">
        <v>13405</v>
      </c>
      <c r="B494">
        <v>2468</v>
      </c>
      <c r="C494" t="s">
        <v>12907</v>
      </c>
      <c r="D494">
        <v>99369985</v>
      </c>
      <c r="E494">
        <v>14.14</v>
      </c>
      <c r="F494" t="s">
        <v>12905</v>
      </c>
      <c r="G494">
        <v>35725</v>
      </c>
      <c r="H494">
        <v>21</v>
      </c>
      <c r="I494" s="2">
        <v>41710.984699074077</v>
      </c>
      <c r="J494" t="s">
        <v>12910</v>
      </c>
    </row>
    <row r="495" spans="1:10" x14ac:dyDescent="0.25">
      <c r="A495" t="s">
        <v>13406</v>
      </c>
      <c r="B495">
        <v>1057</v>
      </c>
      <c r="C495" t="s">
        <v>12924</v>
      </c>
      <c r="D495">
        <v>77824977</v>
      </c>
      <c r="E495">
        <v>13.85</v>
      </c>
      <c r="F495" t="s">
        <v>12899</v>
      </c>
      <c r="G495">
        <v>42683</v>
      </c>
      <c r="H495">
        <v>19</v>
      </c>
      <c r="I495" s="2">
        <v>42199.758414351847</v>
      </c>
      <c r="J495" t="s">
        <v>12920</v>
      </c>
    </row>
    <row r="496" spans="1:10" x14ac:dyDescent="0.25">
      <c r="A496" t="s">
        <v>13407</v>
      </c>
      <c r="B496">
        <v>1388</v>
      </c>
      <c r="C496" t="s">
        <v>12898</v>
      </c>
      <c r="D496">
        <v>59251756</v>
      </c>
      <c r="E496">
        <v>14.14</v>
      </c>
      <c r="F496" t="s">
        <v>12908</v>
      </c>
      <c r="G496">
        <v>40864</v>
      </c>
      <c r="H496">
        <v>21</v>
      </c>
      <c r="I496" s="2">
        <v>44581.690810185188</v>
      </c>
      <c r="J496" t="s">
        <v>12910</v>
      </c>
    </row>
    <row r="497" spans="1:10" x14ac:dyDescent="0.25">
      <c r="A497" t="s">
        <v>13408</v>
      </c>
      <c r="B497">
        <v>1635</v>
      </c>
      <c r="C497" t="s">
        <v>12898</v>
      </c>
      <c r="D497">
        <v>35552672</v>
      </c>
      <c r="E497">
        <v>8.31</v>
      </c>
      <c r="F497" t="s">
        <v>12908</v>
      </c>
      <c r="G497">
        <v>31107</v>
      </c>
      <c r="H497">
        <v>4</v>
      </c>
      <c r="I497" s="2">
        <v>44194.398877314823</v>
      </c>
      <c r="J497" t="s">
        <v>12918</v>
      </c>
    </row>
    <row r="498" spans="1:10" x14ac:dyDescent="0.25">
      <c r="A498" t="s">
        <v>13409</v>
      </c>
      <c r="B498">
        <v>2322</v>
      </c>
      <c r="C498" t="s">
        <v>12932</v>
      </c>
      <c r="D498">
        <v>90720378</v>
      </c>
      <c r="E498">
        <v>12.75</v>
      </c>
      <c r="F498" t="s">
        <v>12908</v>
      </c>
      <c r="G498">
        <v>18774</v>
      </c>
      <c r="H498">
        <v>5</v>
      </c>
      <c r="I498" s="2">
        <v>42550.132118055553</v>
      </c>
      <c r="J498" t="s">
        <v>12920</v>
      </c>
    </row>
    <row r="499" spans="1:10" x14ac:dyDescent="0.25">
      <c r="A499" t="s">
        <v>13410</v>
      </c>
      <c r="B499">
        <v>1377</v>
      </c>
      <c r="C499" t="s">
        <v>12902</v>
      </c>
      <c r="D499">
        <v>2164706</v>
      </c>
      <c r="E499">
        <v>14.89</v>
      </c>
      <c r="F499" t="s">
        <v>12908</v>
      </c>
      <c r="G499">
        <v>45364</v>
      </c>
      <c r="H499">
        <v>22</v>
      </c>
      <c r="I499" s="2">
        <v>43860.990717592591</v>
      </c>
      <c r="J499" t="s">
        <v>12903</v>
      </c>
    </row>
    <row r="500" spans="1:10" x14ac:dyDescent="0.25">
      <c r="A500" t="s">
        <v>13411</v>
      </c>
      <c r="B500">
        <v>1848</v>
      </c>
      <c r="C500" t="s">
        <v>12916</v>
      </c>
      <c r="D500">
        <v>49641292</v>
      </c>
      <c r="E500">
        <v>12.55</v>
      </c>
      <c r="F500" t="s">
        <v>12899</v>
      </c>
      <c r="G500">
        <v>23450</v>
      </c>
      <c r="H500">
        <v>28</v>
      </c>
      <c r="I500" s="2">
        <v>43386.906192129631</v>
      </c>
      <c r="J500" t="s">
        <v>12900</v>
      </c>
    </row>
    <row r="501" spans="1:10" x14ac:dyDescent="0.25">
      <c r="A501" t="s">
        <v>13412</v>
      </c>
      <c r="B501">
        <v>2166</v>
      </c>
      <c r="C501" t="s">
        <v>12898</v>
      </c>
      <c r="D501">
        <v>44963702</v>
      </c>
      <c r="E501">
        <v>10.65</v>
      </c>
      <c r="F501" t="s">
        <v>12908</v>
      </c>
      <c r="G501">
        <v>19448</v>
      </c>
      <c r="H501">
        <v>8</v>
      </c>
      <c r="I501" s="2">
        <v>43160.898206018523</v>
      </c>
      <c r="J501" t="s">
        <v>12925</v>
      </c>
    </row>
    <row r="502" spans="1:10" x14ac:dyDescent="0.25">
      <c r="A502" t="s">
        <v>13413</v>
      </c>
      <c r="B502">
        <v>2048</v>
      </c>
      <c r="C502" t="s">
        <v>12932</v>
      </c>
      <c r="D502">
        <v>61228841</v>
      </c>
      <c r="E502">
        <v>11.94</v>
      </c>
      <c r="F502" t="s">
        <v>12908</v>
      </c>
      <c r="G502">
        <v>17614</v>
      </c>
      <c r="H502">
        <v>28</v>
      </c>
      <c r="I502" s="2">
        <v>43958.617928240739</v>
      </c>
      <c r="J502" t="s">
        <v>12920</v>
      </c>
    </row>
    <row r="503" spans="1:10" x14ac:dyDescent="0.25">
      <c r="A503" t="s">
        <v>13414</v>
      </c>
      <c r="B503">
        <v>1247</v>
      </c>
      <c r="C503" t="s">
        <v>12898</v>
      </c>
      <c r="D503">
        <v>94254147</v>
      </c>
      <c r="E503">
        <v>13.5</v>
      </c>
      <c r="F503" t="s">
        <v>12908</v>
      </c>
      <c r="G503">
        <v>24935</v>
      </c>
      <c r="H503">
        <v>3</v>
      </c>
      <c r="I503" s="2">
        <v>43141.232453703713</v>
      </c>
      <c r="J503" t="s">
        <v>12910</v>
      </c>
    </row>
    <row r="504" spans="1:10" x14ac:dyDescent="0.25">
      <c r="A504" t="s">
        <v>13415</v>
      </c>
      <c r="B504">
        <v>1854</v>
      </c>
      <c r="C504" t="s">
        <v>12898</v>
      </c>
      <c r="D504">
        <v>15205042</v>
      </c>
      <c r="E504">
        <v>12.52</v>
      </c>
      <c r="F504" t="s">
        <v>12899</v>
      </c>
      <c r="G504">
        <v>17738</v>
      </c>
      <c r="H504">
        <v>20</v>
      </c>
      <c r="I504" s="2">
        <v>44886.907754629632</v>
      </c>
      <c r="J504" t="s">
        <v>12925</v>
      </c>
    </row>
    <row r="505" spans="1:10" x14ac:dyDescent="0.25">
      <c r="A505" t="s">
        <v>13416</v>
      </c>
      <c r="B505">
        <v>1710</v>
      </c>
      <c r="C505" t="s">
        <v>12924</v>
      </c>
      <c r="D505">
        <v>71974673</v>
      </c>
      <c r="E505">
        <v>10.94</v>
      </c>
      <c r="F505" t="s">
        <v>12908</v>
      </c>
      <c r="G505">
        <v>36827</v>
      </c>
      <c r="H505">
        <v>4</v>
      </c>
      <c r="I505" s="2">
        <v>44066.386192129627</v>
      </c>
      <c r="J505" t="s">
        <v>12925</v>
      </c>
    </row>
    <row r="506" spans="1:10" x14ac:dyDescent="0.25">
      <c r="A506" t="s">
        <v>13417</v>
      </c>
      <c r="B506">
        <v>2287</v>
      </c>
      <c r="C506" t="s">
        <v>12902</v>
      </c>
      <c r="D506">
        <v>52873550</v>
      </c>
      <c r="E506">
        <v>8.64</v>
      </c>
      <c r="F506" t="s">
        <v>12899</v>
      </c>
      <c r="G506">
        <v>11801</v>
      </c>
      <c r="H506">
        <v>7</v>
      </c>
      <c r="I506" s="2">
        <v>42648.601099537038</v>
      </c>
      <c r="J506" t="s">
        <v>12918</v>
      </c>
    </row>
    <row r="507" spans="1:10" x14ac:dyDescent="0.25">
      <c r="A507" t="s">
        <v>13418</v>
      </c>
      <c r="B507">
        <v>1924</v>
      </c>
      <c r="C507" t="s">
        <v>12932</v>
      </c>
      <c r="D507">
        <v>76116306</v>
      </c>
      <c r="E507">
        <v>7.7</v>
      </c>
      <c r="F507" t="s">
        <v>12908</v>
      </c>
      <c r="G507">
        <v>49623</v>
      </c>
      <c r="H507">
        <v>2</v>
      </c>
      <c r="I507" s="2">
        <v>45004.797256944446</v>
      </c>
      <c r="J507" t="s">
        <v>12910</v>
      </c>
    </row>
    <row r="508" spans="1:10" x14ac:dyDescent="0.25">
      <c r="A508" t="s">
        <v>13419</v>
      </c>
      <c r="B508">
        <v>2294</v>
      </c>
      <c r="C508" t="s">
        <v>12916</v>
      </c>
      <c r="D508">
        <v>69165327</v>
      </c>
      <c r="E508">
        <v>10</v>
      </c>
      <c r="F508" t="s">
        <v>12908</v>
      </c>
      <c r="G508">
        <v>27978</v>
      </c>
      <c r="H508">
        <v>24</v>
      </c>
      <c r="I508" s="2">
        <v>45021.086412037039</v>
      </c>
      <c r="J508" t="s">
        <v>12900</v>
      </c>
    </row>
    <row r="509" spans="1:10" x14ac:dyDescent="0.25">
      <c r="A509" t="s">
        <v>13420</v>
      </c>
      <c r="B509">
        <v>2149</v>
      </c>
      <c r="C509" t="s">
        <v>12902</v>
      </c>
      <c r="D509">
        <v>72495979</v>
      </c>
      <c r="E509">
        <v>8.85</v>
      </c>
      <c r="F509" t="s">
        <v>12908</v>
      </c>
      <c r="G509">
        <v>42760</v>
      </c>
      <c r="H509">
        <v>6</v>
      </c>
      <c r="I509" s="2">
        <v>44854.60125</v>
      </c>
      <c r="J509" t="s">
        <v>12912</v>
      </c>
    </row>
    <row r="510" spans="1:10" x14ac:dyDescent="0.25">
      <c r="A510" t="s">
        <v>13421</v>
      </c>
      <c r="B510">
        <v>1876</v>
      </c>
      <c r="C510" t="s">
        <v>12907</v>
      </c>
      <c r="D510">
        <v>71524895</v>
      </c>
      <c r="E510">
        <v>12.8</v>
      </c>
      <c r="F510" t="s">
        <v>12899</v>
      </c>
      <c r="G510">
        <v>46061</v>
      </c>
      <c r="H510">
        <v>13</v>
      </c>
      <c r="I510" s="2">
        <v>44906.938796296286</v>
      </c>
      <c r="J510" t="s">
        <v>12903</v>
      </c>
    </row>
    <row r="511" spans="1:10" x14ac:dyDescent="0.25">
      <c r="A511" t="s">
        <v>13422</v>
      </c>
      <c r="B511">
        <v>2423</v>
      </c>
      <c r="C511" t="s">
        <v>12907</v>
      </c>
      <c r="D511">
        <v>70054187</v>
      </c>
      <c r="E511">
        <v>7.76</v>
      </c>
      <c r="F511" t="s">
        <v>12905</v>
      </c>
      <c r="G511">
        <v>48185</v>
      </c>
      <c r="H511">
        <v>7</v>
      </c>
      <c r="I511" s="2">
        <v>44973.46</v>
      </c>
      <c r="J511" t="s">
        <v>12910</v>
      </c>
    </row>
    <row r="512" spans="1:10" x14ac:dyDescent="0.25">
      <c r="A512" t="s">
        <v>13423</v>
      </c>
      <c r="B512">
        <v>1442</v>
      </c>
      <c r="C512" t="s">
        <v>12902</v>
      </c>
      <c r="D512">
        <v>44924277</v>
      </c>
      <c r="E512">
        <v>12.38</v>
      </c>
      <c r="F512" t="s">
        <v>12899</v>
      </c>
      <c r="G512">
        <v>21976</v>
      </c>
      <c r="H512">
        <v>29</v>
      </c>
      <c r="I512" s="2">
        <v>42897.883506944447</v>
      </c>
      <c r="J512" t="s">
        <v>12903</v>
      </c>
    </row>
    <row r="513" spans="1:10" x14ac:dyDescent="0.25">
      <c r="A513" t="s">
        <v>13424</v>
      </c>
      <c r="B513">
        <v>1683</v>
      </c>
      <c r="C513" t="s">
        <v>12916</v>
      </c>
      <c r="D513">
        <v>30439748</v>
      </c>
      <c r="E513">
        <v>7.39</v>
      </c>
      <c r="F513" t="s">
        <v>12908</v>
      </c>
      <c r="G513">
        <v>18399</v>
      </c>
      <c r="H513">
        <v>28</v>
      </c>
      <c r="I513" s="2">
        <v>44158.235393518517</v>
      </c>
      <c r="J513" t="s">
        <v>12903</v>
      </c>
    </row>
    <row r="514" spans="1:10" x14ac:dyDescent="0.25">
      <c r="A514" t="s">
        <v>13425</v>
      </c>
      <c r="B514">
        <v>2098</v>
      </c>
      <c r="C514" t="s">
        <v>12932</v>
      </c>
      <c r="D514">
        <v>15074774</v>
      </c>
      <c r="E514">
        <v>9.24</v>
      </c>
      <c r="F514" t="s">
        <v>12899</v>
      </c>
      <c r="G514">
        <v>45215</v>
      </c>
      <c r="H514">
        <v>14</v>
      </c>
      <c r="I514" s="2">
        <v>43752.437071759261</v>
      </c>
      <c r="J514" t="s">
        <v>12920</v>
      </c>
    </row>
    <row r="515" spans="1:10" x14ac:dyDescent="0.25">
      <c r="A515" t="s">
        <v>13426</v>
      </c>
      <c r="B515">
        <v>1813</v>
      </c>
      <c r="C515" t="s">
        <v>12907</v>
      </c>
      <c r="D515">
        <v>30985188</v>
      </c>
      <c r="E515">
        <v>14.85</v>
      </c>
      <c r="F515" t="s">
        <v>12908</v>
      </c>
      <c r="G515">
        <v>21886</v>
      </c>
      <c r="H515">
        <v>25</v>
      </c>
      <c r="I515" s="2">
        <v>44003.254212962973</v>
      </c>
      <c r="J515" t="s">
        <v>12912</v>
      </c>
    </row>
    <row r="516" spans="1:10" x14ac:dyDescent="0.25">
      <c r="A516" t="s">
        <v>13427</v>
      </c>
      <c r="B516">
        <v>2270</v>
      </c>
      <c r="C516" t="s">
        <v>12902</v>
      </c>
      <c r="D516">
        <v>19069977</v>
      </c>
      <c r="E516">
        <v>9.9700000000000006</v>
      </c>
      <c r="F516" t="s">
        <v>12899</v>
      </c>
      <c r="G516">
        <v>18590</v>
      </c>
      <c r="H516">
        <v>27</v>
      </c>
      <c r="I516" s="2">
        <v>41764.800243055557</v>
      </c>
      <c r="J516" t="s">
        <v>12910</v>
      </c>
    </row>
    <row r="517" spans="1:10" x14ac:dyDescent="0.25">
      <c r="A517" t="s">
        <v>13428</v>
      </c>
      <c r="B517">
        <v>2070</v>
      </c>
      <c r="C517" t="s">
        <v>12924</v>
      </c>
      <c r="D517">
        <v>99690441</v>
      </c>
      <c r="E517">
        <v>14.38</v>
      </c>
      <c r="F517" t="s">
        <v>12908</v>
      </c>
      <c r="G517">
        <v>36222</v>
      </c>
      <c r="H517">
        <v>8</v>
      </c>
      <c r="I517" s="2">
        <v>42594.824120370373</v>
      </c>
      <c r="J517" t="s">
        <v>12903</v>
      </c>
    </row>
    <row r="518" spans="1:10" x14ac:dyDescent="0.25">
      <c r="A518" t="s">
        <v>13429</v>
      </c>
      <c r="B518">
        <v>1328</v>
      </c>
      <c r="C518" t="s">
        <v>12924</v>
      </c>
      <c r="D518">
        <v>42264170</v>
      </c>
      <c r="E518">
        <v>11.92</v>
      </c>
      <c r="F518" t="s">
        <v>12908</v>
      </c>
      <c r="G518">
        <v>14767</v>
      </c>
      <c r="H518">
        <v>13</v>
      </c>
      <c r="I518" s="2">
        <v>42378.743877314817</v>
      </c>
      <c r="J518" t="s">
        <v>12920</v>
      </c>
    </row>
    <row r="519" spans="1:10" x14ac:dyDescent="0.25">
      <c r="A519" t="s">
        <v>13430</v>
      </c>
      <c r="B519">
        <v>1446</v>
      </c>
      <c r="C519" t="s">
        <v>12898</v>
      </c>
      <c r="D519">
        <v>23345394</v>
      </c>
      <c r="E519">
        <v>10.47</v>
      </c>
      <c r="F519" t="s">
        <v>12908</v>
      </c>
      <c r="G519">
        <v>29322</v>
      </c>
      <c r="H519">
        <v>9</v>
      </c>
      <c r="I519" s="2">
        <v>44145.984409722223</v>
      </c>
      <c r="J519" t="s">
        <v>12918</v>
      </c>
    </row>
    <row r="520" spans="1:10" x14ac:dyDescent="0.25">
      <c r="A520" t="s">
        <v>13431</v>
      </c>
      <c r="B520">
        <v>2081</v>
      </c>
      <c r="C520" t="s">
        <v>12916</v>
      </c>
      <c r="D520">
        <v>72826940</v>
      </c>
      <c r="E520">
        <v>11.45</v>
      </c>
      <c r="F520" t="s">
        <v>12908</v>
      </c>
      <c r="G520">
        <v>23172</v>
      </c>
      <c r="H520">
        <v>11</v>
      </c>
      <c r="I520" s="2">
        <v>42182.845949074072</v>
      </c>
      <c r="J520" t="s">
        <v>12912</v>
      </c>
    </row>
    <row r="521" spans="1:10" x14ac:dyDescent="0.25">
      <c r="A521" t="s">
        <v>13432</v>
      </c>
      <c r="B521">
        <v>1520</v>
      </c>
      <c r="C521" t="s">
        <v>12932</v>
      </c>
      <c r="D521">
        <v>60299237</v>
      </c>
      <c r="E521">
        <v>12.67</v>
      </c>
      <c r="F521" t="s">
        <v>12908</v>
      </c>
      <c r="G521">
        <v>40416</v>
      </c>
      <c r="H521">
        <v>3</v>
      </c>
      <c r="I521" s="2">
        <v>41995.72347222222</v>
      </c>
      <c r="J521" t="s">
        <v>12903</v>
      </c>
    </row>
    <row r="522" spans="1:10" x14ac:dyDescent="0.25">
      <c r="A522" t="s">
        <v>13433</v>
      </c>
      <c r="B522">
        <v>2055</v>
      </c>
      <c r="C522" t="s">
        <v>12916</v>
      </c>
      <c r="D522">
        <v>74754853</v>
      </c>
      <c r="E522">
        <v>9.26</v>
      </c>
      <c r="F522" t="s">
        <v>12905</v>
      </c>
      <c r="G522">
        <v>24830</v>
      </c>
      <c r="H522">
        <v>4</v>
      </c>
      <c r="I522" s="2">
        <v>42255.490416666667</v>
      </c>
      <c r="J522" t="s">
        <v>12903</v>
      </c>
    </row>
    <row r="523" spans="1:10" x14ac:dyDescent="0.25">
      <c r="A523" t="s">
        <v>13434</v>
      </c>
      <c r="B523">
        <v>1071</v>
      </c>
      <c r="C523" t="s">
        <v>12902</v>
      </c>
      <c r="D523">
        <v>70864421</v>
      </c>
      <c r="E523">
        <v>12.95</v>
      </c>
      <c r="F523" t="s">
        <v>12908</v>
      </c>
      <c r="G523">
        <v>35050</v>
      </c>
      <c r="H523">
        <v>5</v>
      </c>
      <c r="I523" s="2">
        <v>44967.479641203703</v>
      </c>
      <c r="J523" t="s">
        <v>12920</v>
      </c>
    </row>
    <row r="524" spans="1:10" x14ac:dyDescent="0.25">
      <c r="A524" t="s">
        <v>13435</v>
      </c>
      <c r="B524">
        <v>1816</v>
      </c>
      <c r="C524" t="s">
        <v>12907</v>
      </c>
      <c r="D524">
        <v>79790961</v>
      </c>
      <c r="E524">
        <v>8.2799999999999994</v>
      </c>
      <c r="F524" t="s">
        <v>12908</v>
      </c>
      <c r="G524">
        <v>46662</v>
      </c>
      <c r="H524">
        <v>20</v>
      </c>
      <c r="I524" s="2">
        <v>44746.915243055562</v>
      </c>
      <c r="J524" t="s">
        <v>12925</v>
      </c>
    </row>
    <row r="525" spans="1:10" x14ac:dyDescent="0.25">
      <c r="A525" t="s">
        <v>13436</v>
      </c>
      <c r="B525">
        <v>1841</v>
      </c>
      <c r="C525" t="s">
        <v>12907</v>
      </c>
      <c r="D525">
        <v>10502403</v>
      </c>
      <c r="E525">
        <v>10.64</v>
      </c>
      <c r="F525" t="s">
        <v>12905</v>
      </c>
      <c r="G525">
        <v>42370</v>
      </c>
      <c r="H525">
        <v>18</v>
      </c>
      <c r="I525" s="2">
        <v>43294.771793981483</v>
      </c>
      <c r="J525" t="s">
        <v>12918</v>
      </c>
    </row>
    <row r="526" spans="1:10" x14ac:dyDescent="0.25">
      <c r="A526" t="s">
        <v>13437</v>
      </c>
      <c r="B526">
        <v>2419</v>
      </c>
      <c r="C526" t="s">
        <v>12907</v>
      </c>
      <c r="D526">
        <v>67749250</v>
      </c>
      <c r="E526">
        <v>11.92</v>
      </c>
      <c r="F526" t="s">
        <v>12899</v>
      </c>
      <c r="G526">
        <v>10044</v>
      </c>
      <c r="H526">
        <v>5</v>
      </c>
      <c r="I526" s="2">
        <v>43477.067858796298</v>
      </c>
      <c r="J526" t="s">
        <v>12912</v>
      </c>
    </row>
    <row r="527" spans="1:10" x14ac:dyDescent="0.25">
      <c r="A527" t="s">
        <v>13438</v>
      </c>
      <c r="B527">
        <v>2224</v>
      </c>
      <c r="C527" t="s">
        <v>12932</v>
      </c>
      <c r="D527">
        <v>41220741</v>
      </c>
      <c r="E527">
        <v>10.45</v>
      </c>
      <c r="F527" t="s">
        <v>12905</v>
      </c>
      <c r="G527">
        <v>28918</v>
      </c>
      <c r="H527">
        <v>25</v>
      </c>
      <c r="I527" s="2">
        <v>42047.760324074072</v>
      </c>
      <c r="J527" t="s">
        <v>12925</v>
      </c>
    </row>
    <row r="528" spans="1:10" x14ac:dyDescent="0.25">
      <c r="A528" t="s">
        <v>13439</v>
      </c>
      <c r="B528">
        <v>1455</v>
      </c>
      <c r="C528" t="s">
        <v>12907</v>
      </c>
      <c r="D528">
        <v>84232540</v>
      </c>
      <c r="E528">
        <v>13.93</v>
      </c>
      <c r="F528" t="s">
        <v>12899</v>
      </c>
      <c r="G528">
        <v>30939</v>
      </c>
      <c r="H528">
        <v>4</v>
      </c>
      <c r="I528" s="2">
        <v>43228.211435185192</v>
      </c>
      <c r="J528" t="s">
        <v>12925</v>
      </c>
    </row>
    <row r="529" spans="1:10" x14ac:dyDescent="0.25">
      <c r="A529" t="s">
        <v>13440</v>
      </c>
      <c r="B529">
        <v>1009</v>
      </c>
      <c r="C529" t="s">
        <v>12924</v>
      </c>
      <c r="D529">
        <v>4688313</v>
      </c>
      <c r="E529">
        <v>7.72</v>
      </c>
      <c r="F529" t="s">
        <v>12899</v>
      </c>
      <c r="G529">
        <v>28726</v>
      </c>
      <c r="H529">
        <v>14</v>
      </c>
      <c r="I529" s="2">
        <v>42210.824050925927</v>
      </c>
      <c r="J529" t="s">
        <v>12918</v>
      </c>
    </row>
    <row r="530" spans="1:10" x14ac:dyDescent="0.25">
      <c r="A530" t="s">
        <v>13441</v>
      </c>
      <c r="B530">
        <v>1271</v>
      </c>
      <c r="C530" t="s">
        <v>12898</v>
      </c>
      <c r="D530">
        <v>35103280</v>
      </c>
      <c r="E530">
        <v>10.53</v>
      </c>
      <c r="F530" t="s">
        <v>12905</v>
      </c>
      <c r="G530">
        <v>25641</v>
      </c>
      <c r="H530">
        <v>15</v>
      </c>
      <c r="I530" s="2">
        <v>41970.124467592592</v>
      </c>
      <c r="J530" t="s">
        <v>12900</v>
      </c>
    </row>
    <row r="531" spans="1:10" x14ac:dyDescent="0.25">
      <c r="A531" t="s">
        <v>13442</v>
      </c>
      <c r="B531">
        <v>1864</v>
      </c>
      <c r="C531" t="s">
        <v>12902</v>
      </c>
      <c r="D531">
        <v>13284530</v>
      </c>
      <c r="E531">
        <v>9.2200000000000006</v>
      </c>
      <c r="F531" t="s">
        <v>12905</v>
      </c>
      <c r="G531">
        <v>34309</v>
      </c>
      <c r="H531">
        <v>10</v>
      </c>
      <c r="I531" s="2">
        <v>43216.510648148149</v>
      </c>
      <c r="J531" t="s">
        <v>12910</v>
      </c>
    </row>
    <row r="532" spans="1:10" x14ac:dyDescent="0.25">
      <c r="A532" t="s">
        <v>13443</v>
      </c>
      <c r="B532">
        <v>1102</v>
      </c>
      <c r="C532" t="s">
        <v>12902</v>
      </c>
      <c r="D532">
        <v>17245878</v>
      </c>
      <c r="E532">
        <v>10.68</v>
      </c>
      <c r="F532" t="s">
        <v>12908</v>
      </c>
      <c r="G532">
        <v>29219</v>
      </c>
      <c r="H532">
        <v>4</v>
      </c>
      <c r="I532" s="2">
        <v>43681.537511574083</v>
      </c>
      <c r="J532" t="s">
        <v>12900</v>
      </c>
    </row>
    <row r="533" spans="1:10" x14ac:dyDescent="0.25">
      <c r="A533" t="s">
        <v>13444</v>
      </c>
      <c r="B533">
        <v>2417</v>
      </c>
      <c r="C533" t="s">
        <v>12898</v>
      </c>
      <c r="D533">
        <v>34471320</v>
      </c>
      <c r="E533">
        <v>13.32</v>
      </c>
      <c r="F533" t="s">
        <v>12908</v>
      </c>
      <c r="G533">
        <v>49588</v>
      </c>
      <c r="H533">
        <v>7</v>
      </c>
      <c r="I533" s="2">
        <v>45022.948483796303</v>
      </c>
      <c r="J533" t="s">
        <v>12925</v>
      </c>
    </row>
    <row r="534" spans="1:10" x14ac:dyDescent="0.25">
      <c r="A534" t="s">
        <v>13445</v>
      </c>
      <c r="B534">
        <v>2266</v>
      </c>
      <c r="C534" t="s">
        <v>12916</v>
      </c>
      <c r="D534">
        <v>90402691</v>
      </c>
      <c r="E534">
        <v>9.9700000000000006</v>
      </c>
      <c r="F534" t="s">
        <v>12905</v>
      </c>
      <c r="G534">
        <v>20829</v>
      </c>
      <c r="H534">
        <v>5</v>
      </c>
      <c r="I534" s="2">
        <v>43843.66375</v>
      </c>
      <c r="J534" t="s">
        <v>12900</v>
      </c>
    </row>
    <row r="535" spans="1:10" x14ac:dyDescent="0.25">
      <c r="A535" t="s">
        <v>13446</v>
      </c>
      <c r="B535">
        <v>1988</v>
      </c>
      <c r="C535" t="s">
        <v>12916</v>
      </c>
      <c r="D535">
        <v>21390898</v>
      </c>
      <c r="E535">
        <v>11.35</v>
      </c>
      <c r="F535" t="s">
        <v>12899</v>
      </c>
      <c r="G535">
        <v>40173</v>
      </c>
      <c r="H535">
        <v>2</v>
      </c>
      <c r="I535" s="2">
        <v>45014.771550925929</v>
      </c>
      <c r="J535" t="s">
        <v>12910</v>
      </c>
    </row>
    <row r="536" spans="1:10" x14ac:dyDescent="0.25">
      <c r="A536" t="s">
        <v>13447</v>
      </c>
      <c r="B536">
        <v>1651</v>
      </c>
      <c r="C536" t="s">
        <v>12907</v>
      </c>
      <c r="D536">
        <v>59336278</v>
      </c>
      <c r="E536">
        <v>11.69</v>
      </c>
      <c r="F536" t="s">
        <v>12908</v>
      </c>
      <c r="G536">
        <v>23330</v>
      </c>
      <c r="H536">
        <v>7</v>
      </c>
      <c r="I536" s="2">
        <v>43635.251840277779</v>
      </c>
      <c r="J536" t="s">
        <v>12912</v>
      </c>
    </row>
    <row r="537" spans="1:10" x14ac:dyDescent="0.25">
      <c r="A537" t="s">
        <v>13448</v>
      </c>
      <c r="B537">
        <v>1661</v>
      </c>
      <c r="C537" t="s">
        <v>12898</v>
      </c>
      <c r="D537">
        <v>99398705</v>
      </c>
      <c r="E537">
        <v>14.22</v>
      </c>
      <c r="F537" t="s">
        <v>12899</v>
      </c>
      <c r="G537">
        <v>43980</v>
      </c>
      <c r="H537">
        <v>10</v>
      </c>
      <c r="I537" s="2">
        <v>44738.305497685193</v>
      </c>
      <c r="J537" t="s">
        <v>12903</v>
      </c>
    </row>
    <row r="538" spans="1:10" x14ac:dyDescent="0.25">
      <c r="A538" t="s">
        <v>13449</v>
      </c>
      <c r="B538">
        <v>1346</v>
      </c>
      <c r="C538" t="s">
        <v>12916</v>
      </c>
      <c r="D538">
        <v>89130421</v>
      </c>
      <c r="E538">
        <v>13.51</v>
      </c>
      <c r="F538" t="s">
        <v>12905</v>
      </c>
      <c r="G538">
        <v>13741</v>
      </c>
      <c r="H538">
        <v>7</v>
      </c>
      <c r="I538" s="2">
        <v>42594.562858796293</v>
      </c>
      <c r="J538" t="s">
        <v>12910</v>
      </c>
    </row>
    <row r="539" spans="1:10" x14ac:dyDescent="0.25">
      <c r="A539" t="s">
        <v>13450</v>
      </c>
      <c r="B539">
        <v>1246</v>
      </c>
      <c r="C539" t="s">
        <v>12907</v>
      </c>
      <c r="D539">
        <v>83840863</v>
      </c>
      <c r="E539">
        <v>7.41</v>
      </c>
      <c r="F539" t="s">
        <v>12908</v>
      </c>
      <c r="G539">
        <v>48652</v>
      </c>
      <c r="H539">
        <v>16</v>
      </c>
      <c r="I539" s="2">
        <v>44961.335393518522</v>
      </c>
      <c r="J539" t="s">
        <v>12910</v>
      </c>
    </row>
    <row r="540" spans="1:10" x14ac:dyDescent="0.25">
      <c r="A540" t="s">
        <v>13451</v>
      </c>
      <c r="B540">
        <v>1905</v>
      </c>
      <c r="C540" t="s">
        <v>12932</v>
      </c>
      <c r="D540">
        <v>70386406</v>
      </c>
      <c r="E540">
        <v>8.99</v>
      </c>
      <c r="F540" t="s">
        <v>12899</v>
      </c>
      <c r="G540">
        <v>19580</v>
      </c>
      <c r="H540">
        <v>17</v>
      </c>
      <c r="I540" s="2">
        <v>42016.247106481482</v>
      </c>
      <c r="J540" t="s">
        <v>12903</v>
      </c>
    </row>
    <row r="541" spans="1:10" x14ac:dyDescent="0.25">
      <c r="A541" t="s">
        <v>13452</v>
      </c>
      <c r="B541">
        <v>2386</v>
      </c>
      <c r="C541" t="s">
        <v>12916</v>
      </c>
      <c r="D541">
        <v>32293860</v>
      </c>
      <c r="E541">
        <v>11.81</v>
      </c>
      <c r="F541" t="s">
        <v>12908</v>
      </c>
      <c r="G541">
        <v>38246</v>
      </c>
      <c r="H541">
        <v>17</v>
      </c>
      <c r="I541" s="2">
        <v>44929.00267361111</v>
      </c>
      <c r="J541" t="s">
        <v>12918</v>
      </c>
    </row>
    <row r="542" spans="1:10" x14ac:dyDescent="0.25">
      <c r="A542" t="s">
        <v>13453</v>
      </c>
      <c r="B542">
        <v>1058</v>
      </c>
      <c r="C542" t="s">
        <v>12916</v>
      </c>
      <c r="D542">
        <v>7226601</v>
      </c>
      <c r="E542">
        <v>8.17</v>
      </c>
      <c r="F542" t="s">
        <v>12908</v>
      </c>
      <c r="G542">
        <v>34577</v>
      </c>
      <c r="H542">
        <v>14</v>
      </c>
      <c r="I542" s="2">
        <v>42673.250231481477</v>
      </c>
      <c r="J542" t="s">
        <v>12925</v>
      </c>
    </row>
    <row r="543" spans="1:10" x14ac:dyDescent="0.25">
      <c r="A543" t="s">
        <v>13454</v>
      </c>
      <c r="B543">
        <v>1260</v>
      </c>
      <c r="C543" t="s">
        <v>12916</v>
      </c>
      <c r="D543">
        <v>181345</v>
      </c>
      <c r="E543">
        <v>11.16</v>
      </c>
      <c r="F543" t="s">
        <v>12899</v>
      </c>
      <c r="G543">
        <v>45695</v>
      </c>
      <c r="H543">
        <v>30</v>
      </c>
      <c r="I543" s="2">
        <v>42017.151875000003</v>
      </c>
      <c r="J543" t="s">
        <v>12903</v>
      </c>
    </row>
    <row r="544" spans="1:10" x14ac:dyDescent="0.25">
      <c r="A544" t="s">
        <v>13455</v>
      </c>
      <c r="B544">
        <v>1485</v>
      </c>
      <c r="C544" t="s">
        <v>12907</v>
      </c>
      <c r="D544">
        <v>370444</v>
      </c>
      <c r="E544">
        <v>8.36</v>
      </c>
      <c r="F544" t="s">
        <v>12905</v>
      </c>
      <c r="G544">
        <v>38559</v>
      </c>
      <c r="H544">
        <v>19</v>
      </c>
      <c r="I544" s="2">
        <v>43074.858263888891</v>
      </c>
      <c r="J544" t="s">
        <v>12900</v>
      </c>
    </row>
    <row r="545" spans="1:10" x14ac:dyDescent="0.25">
      <c r="A545" t="s">
        <v>13456</v>
      </c>
      <c r="B545">
        <v>1753</v>
      </c>
      <c r="C545" t="s">
        <v>12907</v>
      </c>
      <c r="D545">
        <v>14720223</v>
      </c>
      <c r="E545">
        <v>11.18</v>
      </c>
      <c r="F545" t="s">
        <v>12908</v>
      </c>
      <c r="G545">
        <v>34934</v>
      </c>
      <c r="H545">
        <v>25</v>
      </c>
      <c r="I545" s="2">
        <v>43404.679050925923</v>
      </c>
      <c r="J545" t="s">
        <v>12925</v>
      </c>
    </row>
    <row r="546" spans="1:10" x14ac:dyDescent="0.25">
      <c r="A546" t="s">
        <v>13457</v>
      </c>
      <c r="B546">
        <v>2483</v>
      </c>
      <c r="C546" t="s">
        <v>12932</v>
      </c>
      <c r="D546">
        <v>48047377</v>
      </c>
      <c r="E546">
        <v>11.83</v>
      </c>
      <c r="F546" t="s">
        <v>12905</v>
      </c>
      <c r="G546">
        <v>28685</v>
      </c>
      <c r="H546">
        <v>2</v>
      </c>
      <c r="I546" s="2">
        <v>42444.377025462964</v>
      </c>
      <c r="J546" t="s">
        <v>12900</v>
      </c>
    </row>
    <row r="547" spans="1:10" x14ac:dyDescent="0.25">
      <c r="A547" t="s">
        <v>13458</v>
      </c>
      <c r="B547">
        <v>1567</v>
      </c>
      <c r="C547" t="s">
        <v>12898</v>
      </c>
      <c r="D547">
        <v>83487336</v>
      </c>
      <c r="E547">
        <v>7.8</v>
      </c>
      <c r="F547" t="s">
        <v>12899</v>
      </c>
      <c r="G547">
        <v>21874</v>
      </c>
      <c r="H547">
        <v>23</v>
      </c>
      <c r="I547" s="2">
        <v>42575.06827546296</v>
      </c>
      <c r="J547" t="s">
        <v>12910</v>
      </c>
    </row>
    <row r="548" spans="1:10" x14ac:dyDescent="0.25">
      <c r="A548" t="s">
        <v>13459</v>
      </c>
      <c r="B548">
        <v>1534</v>
      </c>
      <c r="C548" t="s">
        <v>12924</v>
      </c>
      <c r="D548">
        <v>9785474</v>
      </c>
      <c r="E548">
        <v>10.130000000000001</v>
      </c>
      <c r="F548" t="s">
        <v>12899</v>
      </c>
      <c r="G548">
        <v>45583</v>
      </c>
      <c r="H548">
        <v>14</v>
      </c>
      <c r="I548" s="2">
        <v>45057.058703703697</v>
      </c>
      <c r="J548" t="s">
        <v>12920</v>
      </c>
    </row>
    <row r="549" spans="1:10" x14ac:dyDescent="0.25">
      <c r="A549" t="s">
        <v>13460</v>
      </c>
      <c r="B549">
        <v>2190</v>
      </c>
      <c r="C549" t="s">
        <v>12924</v>
      </c>
      <c r="D549">
        <v>70509796</v>
      </c>
      <c r="E549">
        <v>8.14</v>
      </c>
      <c r="F549" t="s">
        <v>12905</v>
      </c>
      <c r="G549">
        <v>39075</v>
      </c>
      <c r="H549">
        <v>4</v>
      </c>
      <c r="I549" s="2">
        <v>44232.893657407411</v>
      </c>
      <c r="J549" t="s">
        <v>12912</v>
      </c>
    </row>
    <row r="550" spans="1:10" x14ac:dyDescent="0.25">
      <c r="A550" t="s">
        <v>13461</v>
      </c>
      <c r="B550">
        <v>1887</v>
      </c>
      <c r="C550" t="s">
        <v>12898</v>
      </c>
      <c r="D550">
        <v>26061098</v>
      </c>
      <c r="E550">
        <v>8.4700000000000006</v>
      </c>
      <c r="F550" t="s">
        <v>12908</v>
      </c>
      <c r="G550">
        <v>18328</v>
      </c>
      <c r="H550">
        <v>7</v>
      </c>
      <c r="I550" s="2">
        <v>41778.825509259259</v>
      </c>
      <c r="J550" t="s">
        <v>12918</v>
      </c>
    </row>
    <row r="551" spans="1:10" x14ac:dyDescent="0.25">
      <c r="A551" t="s">
        <v>13462</v>
      </c>
      <c r="B551">
        <v>1851</v>
      </c>
      <c r="C551" t="s">
        <v>12916</v>
      </c>
      <c r="D551">
        <v>19756300</v>
      </c>
      <c r="E551">
        <v>9.9</v>
      </c>
      <c r="F551" t="s">
        <v>12908</v>
      </c>
      <c r="G551">
        <v>17842</v>
      </c>
      <c r="H551">
        <v>14</v>
      </c>
      <c r="I551" s="2">
        <v>42078.986770833333</v>
      </c>
      <c r="J551" t="s">
        <v>12925</v>
      </c>
    </row>
    <row r="552" spans="1:10" x14ac:dyDescent="0.25">
      <c r="A552" t="s">
        <v>13463</v>
      </c>
      <c r="B552">
        <v>1417</v>
      </c>
      <c r="C552" t="s">
        <v>12924</v>
      </c>
      <c r="D552">
        <v>36887268</v>
      </c>
      <c r="E552">
        <v>12.87</v>
      </c>
      <c r="F552" t="s">
        <v>12908</v>
      </c>
      <c r="G552">
        <v>14054</v>
      </c>
      <c r="H552">
        <v>21</v>
      </c>
      <c r="I552" s="2">
        <v>43325.428854166668</v>
      </c>
      <c r="J552" t="s">
        <v>12918</v>
      </c>
    </row>
    <row r="553" spans="1:10" x14ac:dyDescent="0.25">
      <c r="A553" t="s">
        <v>13464</v>
      </c>
      <c r="B553">
        <v>2263</v>
      </c>
      <c r="C553" t="s">
        <v>12898</v>
      </c>
      <c r="D553">
        <v>56492037</v>
      </c>
      <c r="E553">
        <v>8.89</v>
      </c>
      <c r="F553" t="s">
        <v>12905</v>
      </c>
      <c r="G553">
        <v>37878</v>
      </c>
      <c r="H553">
        <v>9</v>
      </c>
      <c r="I553" s="2">
        <v>45043.001400462963</v>
      </c>
      <c r="J553" t="s">
        <v>12903</v>
      </c>
    </row>
    <row r="554" spans="1:10" x14ac:dyDescent="0.25">
      <c r="A554" t="s">
        <v>13465</v>
      </c>
      <c r="B554">
        <v>1475</v>
      </c>
      <c r="C554" t="s">
        <v>12932</v>
      </c>
      <c r="D554">
        <v>77990022</v>
      </c>
      <c r="E554">
        <v>11.7</v>
      </c>
      <c r="F554" t="s">
        <v>12899</v>
      </c>
      <c r="G554">
        <v>36449</v>
      </c>
      <c r="H554">
        <v>11</v>
      </c>
      <c r="I554" s="2">
        <v>43413.001192129632</v>
      </c>
      <c r="J554" t="s">
        <v>12910</v>
      </c>
    </row>
    <row r="555" spans="1:10" x14ac:dyDescent="0.25">
      <c r="A555" t="s">
        <v>13466</v>
      </c>
      <c r="B555">
        <v>1785</v>
      </c>
      <c r="C555" t="s">
        <v>12924</v>
      </c>
      <c r="D555">
        <v>68297162</v>
      </c>
      <c r="E555">
        <v>14.48</v>
      </c>
      <c r="F555" t="s">
        <v>12908</v>
      </c>
      <c r="G555">
        <v>34663</v>
      </c>
      <c r="H555">
        <v>26</v>
      </c>
      <c r="I555" s="2">
        <v>44874.445092592592</v>
      </c>
      <c r="J555" t="s">
        <v>12912</v>
      </c>
    </row>
    <row r="556" spans="1:10" x14ac:dyDescent="0.25">
      <c r="A556" t="s">
        <v>13467</v>
      </c>
      <c r="B556">
        <v>1028</v>
      </c>
      <c r="C556" t="s">
        <v>12902</v>
      </c>
      <c r="D556">
        <v>81030751</v>
      </c>
      <c r="E556">
        <v>8.48</v>
      </c>
      <c r="F556" t="s">
        <v>12908</v>
      </c>
      <c r="G556">
        <v>24829</v>
      </c>
      <c r="H556">
        <v>21</v>
      </c>
      <c r="I556" s="2">
        <v>41928.822847222233</v>
      </c>
      <c r="J556" t="s">
        <v>12912</v>
      </c>
    </row>
    <row r="557" spans="1:10" x14ac:dyDescent="0.25">
      <c r="A557" t="s">
        <v>13468</v>
      </c>
      <c r="B557">
        <v>1579</v>
      </c>
      <c r="C557" t="s">
        <v>12902</v>
      </c>
      <c r="D557">
        <v>91604850</v>
      </c>
      <c r="E557">
        <v>10.91</v>
      </c>
      <c r="F557" t="s">
        <v>12905</v>
      </c>
      <c r="G557">
        <v>46777</v>
      </c>
      <c r="H557">
        <v>3</v>
      </c>
      <c r="I557" s="2">
        <v>41667.160520833328</v>
      </c>
      <c r="J557" t="s">
        <v>12918</v>
      </c>
    </row>
    <row r="558" spans="1:10" x14ac:dyDescent="0.25">
      <c r="A558" t="s">
        <v>13469</v>
      </c>
      <c r="B558">
        <v>1457</v>
      </c>
      <c r="C558" t="s">
        <v>12902</v>
      </c>
      <c r="D558">
        <v>15919147</v>
      </c>
      <c r="E558">
        <v>14.89</v>
      </c>
      <c r="F558" t="s">
        <v>12899</v>
      </c>
      <c r="G558">
        <v>30631</v>
      </c>
      <c r="H558">
        <v>9</v>
      </c>
      <c r="I558" s="2">
        <v>44228.25675925926</v>
      </c>
      <c r="J558" t="s">
        <v>12903</v>
      </c>
    </row>
    <row r="559" spans="1:10" x14ac:dyDescent="0.25">
      <c r="A559" t="s">
        <v>13470</v>
      </c>
      <c r="B559">
        <v>1417</v>
      </c>
      <c r="C559" t="s">
        <v>12916</v>
      </c>
      <c r="D559">
        <v>54150026</v>
      </c>
      <c r="E559">
        <v>9.3800000000000008</v>
      </c>
      <c r="F559" t="s">
        <v>12899</v>
      </c>
      <c r="G559">
        <v>16330</v>
      </c>
      <c r="H559">
        <v>1</v>
      </c>
      <c r="I559" s="2">
        <v>42576.155381944453</v>
      </c>
      <c r="J559" t="s">
        <v>12925</v>
      </c>
    </row>
    <row r="560" spans="1:10" x14ac:dyDescent="0.25">
      <c r="A560" t="s">
        <v>13471</v>
      </c>
      <c r="B560">
        <v>1233</v>
      </c>
      <c r="C560" t="s">
        <v>12916</v>
      </c>
      <c r="D560">
        <v>41067467</v>
      </c>
      <c r="E560">
        <v>14.74</v>
      </c>
      <c r="F560" t="s">
        <v>12899</v>
      </c>
      <c r="G560">
        <v>20286</v>
      </c>
      <c r="H560">
        <v>9</v>
      </c>
      <c r="I560" s="2">
        <v>42604.683067129627</v>
      </c>
      <c r="J560" t="s">
        <v>12912</v>
      </c>
    </row>
    <row r="561" spans="1:10" x14ac:dyDescent="0.25">
      <c r="A561" t="s">
        <v>13472</v>
      </c>
      <c r="B561">
        <v>2020</v>
      </c>
      <c r="C561" t="s">
        <v>12924</v>
      </c>
      <c r="D561">
        <v>56352141</v>
      </c>
      <c r="E561">
        <v>12.89</v>
      </c>
      <c r="F561" t="s">
        <v>12908</v>
      </c>
      <c r="G561">
        <v>30575</v>
      </c>
      <c r="H561">
        <v>7</v>
      </c>
      <c r="I561" s="2">
        <v>44395.833194444444</v>
      </c>
      <c r="J561" t="s">
        <v>12910</v>
      </c>
    </row>
    <row r="562" spans="1:10" x14ac:dyDescent="0.25">
      <c r="A562" t="s">
        <v>13473</v>
      </c>
      <c r="B562">
        <v>1485</v>
      </c>
      <c r="C562" t="s">
        <v>12924</v>
      </c>
      <c r="D562">
        <v>4736821</v>
      </c>
      <c r="E562">
        <v>8.1999999999999993</v>
      </c>
      <c r="F562" t="s">
        <v>12899</v>
      </c>
      <c r="G562">
        <v>28746</v>
      </c>
      <c r="H562">
        <v>28</v>
      </c>
      <c r="I562" s="2">
        <v>44492.789317129631</v>
      </c>
      <c r="J562" t="s">
        <v>12918</v>
      </c>
    </row>
    <row r="563" spans="1:10" x14ac:dyDescent="0.25">
      <c r="A563" t="s">
        <v>13474</v>
      </c>
      <c r="B563">
        <v>1965</v>
      </c>
      <c r="C563" t="s">
        <v>12924</v>
      </c>
      <c r="D563">
        <v>99555684</v>
      </c>
      <c r="E563">
        <v>14.18</v>
      </c>
      <c r="F563" t="s">
        <v>12908</v>
      </c>
      <c r="G563">
        <v>41115</v>
      </c>
      <c r="H563">
        <v>27</v>
      </c>
      <c r="I563" s="2">
        <v>43453.02615740741</v>
      </c>
      <c r="J563" t="s">
        <v>12918</v>
      </c>
    </row>
    <row r="564" spans="1:10" x14ac:dyDescent="0.25">
      <c r="A564" t="s">
        <v>13475</v>
      </c>
      <c r="B564">
        <v>1920</v>
      </c>
      <c r="C564" t="s">
        <v>12932</v>
      </c>
      <c r="D564">
        <v>13601749</v>
      </c>
      <c r="E564">
        <v>12.99</v>
      </c>
      <c r="F564" t="s">
        <v>12899</v>
      </c>
      <c r="G564">
        <v>32295</v>
      </c>
      <c r="H564">
        <v>18</v>
      </c>
      <c r="I564" s="2">
        <v>43237.22351851852</v>
      </c>
      <c r="J564" t="s">
        <v>12920</v>
      </c>
    </row>
    <row r="565" spans="1:10" x14ac:dyDescent="0.25">
      <c r="A565" t="s">
        <v>13476</v>
      </c>
      <c r="B565">
        <v>1791</v>
      </c>
      <c r="C565" t="s">
        <v>12916</v>
      </c>
      <c r="D565">
        <v>61299702</v>
      </c>
      <c r="E565">
        <v>13.28</v>
      </c>
      <c r="F565" t="s">
        <v>12908</v>
      </c>
      <c r="G565">
        <v>19017</v>
      </c>
      <c r="H565">
        <v>15</v>
      </c>
      <c r="I565" s="2">
        <v>43773.481041666673</v>
      </c>
      <c r="J565" t="s">
        <v>12903</v>
      </c>
    </row>
    <row r="566" spans="1:10" x14ac:dyDescent="0.25">
      <c r="A566" t="s">
        <v>13477</v>
      </c>
      <c r="B566">
        <v>1842</v>
      </c>
      <c r="C566" t="s">
        <v>12932</v>
      </c>
      <c r="D566">
        <v>6143731</v>
      </c>
      <c r="E566">
        <v>8.1300000000000008</v>
      </c>
      <c r="F566" t="s">
        <v>12908</v>
      </c>
      <c r="G566">
        <v>35722</v>
      </c>
      <c r="H566">
        <v>13</v>
      </c>
      <c r="I566" s="2">
        <v>45075.100891203707</v>
      </c>
      <c r="J566" t="s">
        <v>12910</v>
      </c>
    </row>
    <row r="567" spans="1:10" x14ac:dyDescent="0.25">
      <c r="A567" t="s">
        <v>13478</v>
      </c>
      <c r="B567">
        <v>1547</v>
      </c>
      <c r="C567" t="s">
        <v>12924</v>
      </c>
      <c r="D567">
        <v>23801151</v>
      </c>
      <c r="E567">
        <v>7.27</v>
      </c>
      <c r="F567" t="s">
        <v>12908</v>
      </c>
      <c r="G567">
        <v>32402</v>
      </c>
      <c r="H567">
        <v>26</v>
      </c>
      <c r="I567" s="2">
        <v>42680.366585648153</v>
      </c>
      <c r="J567" t="s">
        <v>12918</v>
      </c>
    </row>
    <row r="568" spans="1:10" x14ac:dyDescent="0.25">
      <c r="A568" t="s">
        <v>13479</v>
      </c>
      <c r="B568">
        <v>1420</v>
      </c>
      <c r="C568" t="s">
        <v>12932</v>
      </c>
      <c r="D568">
        <v>43493850</v>
      </c>
      <c r="E568">
        <v>13.7</v>
      </c>
      <c r="F568" t="s">
        <v>12899</v>
      </c>
      <c r="G568">
        <v>10638</v>
      </c>
      <c r="H568">
        <v>7</v>
      </c>
      <c r="I568" s="2">
        <v>42129.681944444441</v>
      </c>
      <c r="J568" t="s">
        <v>12910</v>
      </c>
    </row>
    <row r="569" spans="1:10" x14ac:dyDescent="0.25">
      <c r="A569" t="s">
        <v>13480</v>
      </c>
      <c r="B569">
        <v>2422</v>
      </c>
      <c r="C569" t="s">
        <v>12898</v>
      </c>
      <c r="D569">
        <v>74696038</v>
      </c>
      <c r="E569">
        <v>8.32</v>
      </c>
      <c r="F569" t="s">
        <v>12899</v>
      </c>
      <c r="G569">
        <v>39139</v>
      </c>
      <c r="H569">
        <v>2</v>
      </c>
      <c r="I569" s="2">
        <v>42987.560729166667</v>
      </c>
      <c r="J569" t="s">
        <v>12920</v>
      </c>
    </row>
    <row r="570" spans="1:10" x14ac:dyDescent="0.25">
      <c r="A570" t="s">
        <v>13481</v>
      </c>
      <c r="B570">
        <v>1296</v>
      </c>
      <c r="C570" t="s">
        <v>12902</v>
      </c>
      <c r="D570">
        <v>88664611</v>
      </c>
      <c r="E570">
        <v>13.43</v>
      </c>
      <c r="F570" t="s">
        <v>12908</v>
      </c>
      <c r="G570">
        <v>36841</v>
      </c>
      <c r="H570">
        <v>1</v>
      </c>
      <c r="I570" s="2">
        <v>42519.455023148148</v>
      </c>
      <c r="J570" t="s">
        <v>12912</v>
      </c>
    </row>
    <row r="571" spans="1:10" x14ac:dyDescent="0.25">
      <c r="A571" t="s">
        <v>13482</v>
      </c>
      <c r="B571">
        <v>1124</v>
      </c>
      <c r="C571" t="s">
        <v>12898</v>
      </c>
      <c r="D571">
        <v>76738537</v>
      </c>
      <c r="E571">
        <v>10.35</v>
      </c>
      <c r="F571" t="s">
        <v>12908</v>
      </c>
      <c r="G571">
        <v>30570</v>
      </c>
      <c r="H571">
        <v>17</v>
      </c>
      <c r="I571" s="2">
        <v>43590.009710648148</v>
      </c>
      <c r="J571" t="s">
        <v>12903</v>
      </c>
    </row>
    <row r="572" spans="1:10" x14ac:dyDescent="0.25">
      <c r="A572" t="s">
        <v>13483</v>
      </c>
      <c r="B572">
        <v>1953</v>
      </c>
      <c r="C572" t="s">
        <v>12907</v>
      </c>
      <c r="D572">
        <v>73135273</v>
      </c>
      <c r="E572">
        <v>8.27</v>
      </c>
      <c r="F572" t="s">
        <v>12908</v>
      </c>
      <c r="G572">
        <v>21280</v>
      </c>
      <c r="H572">
        <v>26</v>
      </c>
      <c r="I572" s="2">
        <v>43994.646041666667</v>
      </c>
      <c r="J572" t="s">
        <v>12918</v>
      </c>
    </row>
    <row r="573" spans="1:10" x14ac:dyDescent="0.25">
      <c r="A573" t="s">
        <v>13484</v>
      </c>
      <c r="B573">
        <v>2024</v>
      </c>
      <c r="C573" t="s">
        <v>12907</v>
      </c>
      <c r="D573">
        <v>34482606</v>
      </c>
      <c r="E573">
        <v>8.9700000000000006</v>
      </c>
      <c r="F573" t="s">
        <v>12908</v>
      </c>
      <c r="G573">
        <v>43728</v>
      </c>
      <c r="H573">
        <v>14</v>
      </c>
      <c r="I573" s="2">
        <v>42537.854108796288</v>
      </c>
      <c r="J573" t="s">
        <v>12912</v>
      </c>
    </row>
    <row r="574" spans="1:10" x14ac:dyDescent="0.25">
      <c r="A574" t="s">
        <v>13485</v>
      </c>
      <c r="B574">
        <v>1429</v>
      </c>
      <c r="C574" t="s">
        <v>12898</v>
      </c>
      <c r="D574">
        <v>80998321</v>
      </c>
      <c r="E574">
        <v>14.28</v>
      </c>
      <c r="F574" t="s">
        <v>12908</v>
      </c>
      <c r="G574">
        <v>34983</v>
      </c>
      <c r="H574">
        <v>16</v>
      </c>
      <c r="I574" s="2">
        <v>43157.745081018518</v>
      </c>
      <c r="J574" t="s">
        <v>12900</v>
      </c>
    </row>
    <row r="575" spans="1:10" x14ac:dyDescent="0.25">
      <c r="A575" t="s">
        <v>13486</v>
      </c>
      <c r="B575">
        <v>1173</v>
      </c>
      <c r="C575" t="s">
        <v>12932</v>
      </c>
      <c r="D575">
        <v>26823641</v>
      </c>
      <c r="E575">
        <v>10.33</v>
      </c>
      <c r="F575" t="s">
        <v>12905</v>
      </c>
      <c r="G575">
        <v>30715</v>
      </c>
      <c r="H575">
        <v>11</v>
      </c>
      <c r="I575" s="2">
        <v>43811.402650462973</v>
      </c>
      <c r="J575" t="s">
        <v>12903</v>
      </c>
    </row>
    <row r="576" spans="1:10" x14ac:dyDescent="0.25">
      <c r="A576" t="s">
        <v>13487</v>
      </c>
      <c r="B576">
        <v>2223</v>
      </c>
      <c r="C576" t="s">
        <v>12898</v>
      </c>
      <c r="D576">
        <v>51994051</v>
      </c>
      <c r="E576">
        <v>13.94</v>
      </c>
      <c r="F576" t="s">
        <v>12908</v>
      </c>
      <c r="G576">
        <v>24805</v>
      </c>
      <c r="H576">
        <v>9</v>
      </c>
      <c r="I576" s="2">
        <v>41559.365439814806</v>
      </c>
      <c r="J576" t="s">
        <v>12918</v>
      </c>
    </row>
    <row r="577" spans="1:10" x14ac:dyDescent="0.25">
      <c r="A577" t="s">
        <v>13488</v>
      </c>
      <c r="B577">
        <v>1173</v>
      </c>
      <c r="C577" t="s">
        <v>12907</v>
      </c>
      <c r="D577">
        <v>13418929</v>
      </c>
      <c r="E577">
        <v>11.72</v>
      </c>
      <c r="F577" t="s">
        <v>12899</v>
      </c>
      <c r="G577">
        <v>31064</v>
      </c>
      <c r="H577">
        <v>21</v>
      </c>
      <c r="I577" s="2">
        <v>44653.083784722221</v>
      </c>
      <c r="J577" t="s">
        <v>12903</v>
      </c>
    </row>
    <row r="578" spans="1:10" x14ac:dyDescent="0.25">
      <c r="A578" t="s">
        <v>13489</v>
      </c>
      <c r="B578">
        <v>1489</v>
      </c>
      <c r="C578" t="s">
        <v>12907</v>
      </c>
      <c r="D578">
        <v>91094999</v>
      </c>
      <c r="E578">
        <v>7.6</v>
      </c>
      <c r="F578" t="s">
        <v>12905</v>
      </c>
      <c r="G578">
        <v>20796</v>
      </c>
      <c r="H578">
        <v>29</v>
      </c>
      <c r="I578" s="2">
        <v>41653.390543981477</v>
      </c>
      <c r="J578" t="s">
        <v>12900</v>
      </c>
    </row>
    <row r="579" spans="1:10" x14ac:dyDescent="0.25">
      <c r="A579" t="s">
        <v>13490</v>
      </c>
      <c r="B579">
        <v>1888</v>
      </c>
      <c r="C579" t="s">
        <v>12898</v>
      </c>
      <c r="D579">
        <v>23917384</v>
      </c>
      <c r="E579">
        <v>9.32</v>
      </c>
      <c r="F579" t="s">
        <v>12905</v>
      </c>
      <c r="G579">
        <v>22165</v>
      </c>
      <c r="H579">
        <v>22</v>
      </c>
      <c r="I579" s="2">
        <v>43138.24622685185</v>
      </c>
      <c r="J579" t="s">
        <v>12900</v>
      </c>
    </row>
    <row r="580" spans="1:10" x14ac:dyDescent="0.25">
      <c r="A580" t="s">
        <v>13491</v>
      </c>
      <c r="B580">
        <v>1025</v>
      </c>
      <c r="C580" t="s">
        <v>12907</v>
      </c>
      <c r="D580">
        <v>50067782</v>
      </c>
      <c r="E580">
        <v>9.59</v>
      </c>
      <c r="F580" t="s">
        <v>12905</v>
      </c>
      <c r="G580">
        <v>22273</v>
      </c>
      <c r="H580">
        <v>26</v>
      </c>
      <c r="I580" s="2">
        <v>43522.438032407408</v>
      </c>
      <c r="J580" t="s">
        <v>12920</v>
      </c>
    </row>
    <row r="581" spans="1:10" x14ac:dyDescent="0.25">
      <c r="A581" t="s">
        <v>13492</v>
      </c>
      <c r="B581">
        <v>2309</v>
      </c>
      <c r="C581" t="s">
        <v>12916</v>
      </c>
      <c r="D581">
        <v>59565700</v>
      </c>
      <c r="E581">
        <v>13.28</v>
      </c>
      <c r="F581" t="s">
        <v>12908</v>
      </c>
      <c r="G581">
        <v>31338</v>
      </c>
      <c r="H581">
        <v>1</v>
      </c>
      <c r="I581" s="2">
        <v>41585.900034722217</v>
      </c>
      <c r="J581" t="s">
        <v>12910</v>
      </c>
    </row>
    <row r="582" spans="1:10" x14ac:dyDescent="0.25">
      <c r="A582" t="s">
        <v>13493</v>
      </c>
      <c r="B582">
        <v>1187</v>
      </c>
      <c r="C582" t="s">
        <v>12902</v>
      </c>
      <c r="D582">
        <v>98592277</v>
      </c>
      <c r="E582">
        <v>7.79</v>
      </c>
      <c r="F582" t="s">
        <v>12908</v>
      </c>
      <c r="G582">
        <v>14750</v>
      </c>
      <c r="H582">
        <v>23</v>
      </c>
      <c r="I582" s="2">
        <v>41830.64466435185</v>
      </c>
      <c r="J582" t="s">
        <v>12900</v>
      </c>
    </row>
    <row r="583" spans="1:10" x14ac:dyDescent="0.25">
      <c r="A583" t="s">
        <v>13494</v>
      </c>
      <c r="B583">
        <v>1345</v>
      </c>
      <c r="C583" t="s">
        <v>12907</v>
      </c>
      <c r="D583">
        <v>12500955</v>
      </c>
      <c r="E583">
        <v>11.37</v>
      </c>
      <c r="F583" t="s">
        <v>12908</v>
      </c>
      <c r="G583">
        <v>39239</v>
      </c>
      <c r="H583">
        <v>24</v>
      </c>
      <c r="I583" s="2">
        <v>44716.886956018519</v>
      </c>
      <c r="J583" t="s">
        <v>12903</v>
      </c>
    </row>
    <row r="584" spans="1:10" x14ac:dyDescent="0.25">
      <c r="A584" t="s">
        <v>13495</v>
      </c>
      <c r="B584">
        <v>2381</v>
      </c>
      <c r="C584" t="s">
        <v>12902</v>
      </c>
      <c r="D584">
        <v>10489103</v>
      </c>
      <c r="E584">
        <v>7.71</v>
      </c>
      <c r="F584" t="s">
        <v>12899</v>
      </c>
      <c r="G584">
        <v>19176</v>
      </c>
      <c r="H584">
        <v>27</v>
      </c>
      <c r="I584" s="2">
        <v>43286.472685185188</v>
      </c>
      <c r="J584" t="s">
        <v>12912</v>
      </c>
    </row>
    <row r="585" spans="1:10" x14ac:dyDescent="0.25">
      <c r="A585" t="s">
        <v>13496</v>
      </c>
      <c r="B585">
        <v>2418</v>
      </c>
      <c r="C585" t="s">
        <v>12916</v>
      </c>
      <c r="D585">
        <v>12114388</v>
      </c>
      <c r="E585">
        <v>13.88</v>
      </c>
      <c r="F585" t="s">
        <v>12899</v>
      </c>
      <c r="G585">
        <v>16675</v>
      </c>
      <c r="H585">
        <v>14</v>
      </c>
      <c r="I585" s="2">
        <v>43486.550023148149</v>
      </c>
      <c r="J585" t="s">
        <v>12920</v>
      </c>
    </row>
    <row r="586" spans="1:10" x14ac:dyDescent="0.25">
      <c r="A586" t="s">
        <v>13497</v>
      </c>
      <c r="B586">
        <v>1400</v>
      </c>
      <c r="C586" t="s">
        <v>12924</v>
      </c>
      <c r="D586">
        <v>46126745</v>
      </c>
      <c r="E586">
        <v>7.28</v>
      </c>
      <c r="F586" t="s">
        <v>12899</v>
      </c>
      <c r="G586">
        <v>12900</v>
      </c>
      <c r="H586">
        <v>18</v>
      </c>
      <c r="I586" s="2">
        <v>44412.374664351853</v>
      </c>
      <c r="J586" t="s">
        <v>12910</v>
      </c>
    </row>
    <row r="587" spans="1:10" x14ac:dyDescent="0.25">
      <c r="A587" t="s">
        <v>13498</v>
      </c>
      <c r="B587">
        <v>2039</v>
      </c>
      <c r="C587" t="s">
        <v>12916</v>
      </c>
      <c r="D587">
        <v>79704194</v>
      </c>
      <c r="E587">
        <v>14.22</v>
      </c>
      <c r="F587" t="s">
        <v>12908</v>
      </c>
      <c r="G587">
        <v>10442</v>
      </c>
      <c r="H587">
        <v>22</v>
      </c>
      <c r="I587" s="2">
        <v>42003.101261574076</v>
      </c>
      <c r="J587" t="s">
        <v>12925</v>
      </c>
    </row>
    <row r="588" spans="1:10" x14ac:dyDescent="0.25">
      <c r="A588" t="s">
        <v>13499</v>
      </c>
      <c r="B588">
        <v>2128</v>
      </c>
      <c r="C588" t="s">
        <v>12907</v>
      </c>
      <c r="D588">
        <v>10928945</v>
      </c>
      <c r="E588">
        <v>12.86</v>
      </c>
      <c r="F588" t="s">
        <v>12905</v>
      </c>
      <c r="G588">
        <v>33897</v>
      </c>
      <c r="H588">
        <v>16</v>
      </c>
      <c r="I588" s="2">
        <v>44998.886493055557</v>
      </c>
      <c r="J588" t="s">
        <v>12910</v>
      </c>
    </row>
    <row r="589" spans="1:10" x14ac:dyDescent="0.25">
      <c r="A589" t="s">
        <v>13500</v>
      </c>
      <c r="B589">
        <v>2017</v>
      </c>
      <c r="C589" t="s">
        <v>12907</v>
      </c>
      <c r="D589">
        <v>76586140</v>
      </c>
      <c r="E589">
        <v>14.23</v>
      </c>
      <c r="F589" t="s">
        <v>12899</v>
      </c>
      <c r="G589">
        <v>13926</v>
      </c>
      <c r="H589">
        <v>14</v>
      </c>
      <c r="I589" s="2">
        <v>43156.652870370373</v>
      </c>
      <c r="J589" t="s">
        <v>12900</v>
      </c>
    </row>
    <row r="590" spans="1:10" x14ac:dyDescent="0.25">
      <c r="A590" t="s">
        <v>13501</v>
      </c>
      <c r="B590">
        <v>2159</v>
      </c>
      <c r="C590" t="s">
        <v>12902</v>
      </c>
      <c r="D590">
        <v>27471566</v>
      </c>
      <c r="E590">
        <v>9.2100000000000009</v>
      </c>
      <c r="F590" t="s">
        <v>12899</v>
      </c>
      <c r="G590">
        <v>45820</v>
      </c>
      <c r="H590">
        <v>7</v>
      </c>
      <c r="I590" s="2">
        <v>42699.159641203703</v>
      </c>
      <c r="J590" t="s">
        <v>12900</v>
      </c>
    </row>
    <row r="591" spans="1:10" x14ac:dyDescent="0.25">
      <c r="A591" t="s">
        <v>13502</v>
      </c>
      <c r="B591">
        <v>1273</v>
      </c>
      <c r="C591" t="s">
        <v>12907</v>
      </c>
      <c r="D591">
        <v>61602583</v>
      </c>
      <c r="E591">
        <v>13.5</v>
      </c>
      <c r="F591" t="s">
        <v>12899</v>
      </c>
      <c r="G591">
        <v>25122</v>
      </c>
      <c r="H591">
        <v>2</v>
      </c>
      <c r="I591" s="2">
        <v>44977.294189814813</v>
      </c>
      <c r="J591" t="s">
        <v>12900</v>
      </c>
    </row>
    <row r="592" spans="1:10" x14ac:dyDescent="0.25">
      <c r="A592" t="s">
        <v>13503</v>
      </c>
      <c r="B592">
        <v>2048</v>
      </c>
      <c r="C592" t="s">
        <v>12907</v>
      </c>
      <c r="D592">
        <v>16686460</v>
      </c>
      <c r="E592">
        <v>13.73</v>
      </c>
      <c r="F592" t="s">
        <v>12905</v>
      </c>
      <c r="G592">
        <v>11834</v>
      </c>
      <c r="H592">
        <v>1</v>
      </c>
      <c r="I592" s="2">
        <v>42484.732060185182</v>
      </c>
      <c r="J592" t="s">
        <v>12910</v>
      </c>
    </row>
    <row r="593" spans="1:10" x14ac:dyDescent="0.25">
      <c r="A593" t="s">
        <v>13504</v>
      </c>
      <c r="B593">
        <v>1699</v>
      </c>
      <c r="C593" t="s">
        <v>12916</v>
      </c>
      <c r="D593">
        <v>69717444</v>
      </c>
      <c r="E593">
        <v>9.32</v>
      </c>
      <c r="F593" t="s">
        <v>12905</v>
      </c>
      <c r="G593">
        <v>36268</v>
      </c>
      <c r="H593">
        <v>19</v>
      </c>
      <c r="I593" s="2">
        <v>42090.777557870373</v>
      </c>
      <c r="J593" t="s">
        <v>12903</v>
      </c>
    </row>
    <row r="594" spans="1:10" x14ac:dyDescent="0.25">
      <c r="A594" t="s">
        <v>13505</v>
      </c>
      <c r="B594">
        <v>2490</v>
      </c>
      <c r="C594" t="s">
        <v>12932</v>
      </c>
      <c r="D594">
        <v>97399246</v>
      </c>
      <c r="E594">
        <v>10.79</v>
      </c>
      <c r="F594" t="s">
        <v>12899</v>
      </c>
      <c r="G594">
        <v>32192</v>
      </c>
      <c r="H594">
        <v>30</v>
      </c>
      <c r="I594" s="2">
        <v>43857.780648148153</v>
      </c>
      <c r="J594" t="s">
        <v>12910</v>
      </c>
    </row>
    <row r="595" spans="1:10" x14ac:dyDescent="0.25">
      <c r="A595" t="s">
        <v>13506</v>
      </c>
      <c r="B595">
        <v>1815</v>
      </c>
      <c r="C595" t="s">
        <v>12932</v>
      </c>
      <c r="D595">
        <v>15509129</v>
      </c>
      <c r="E595">
        <v>14.78</v>
      </c>
      <c r="F595" t="s">
        <v>12905</v>
      </c>
      <c r="G595">
        <v>41475</v>
      </c>
      <c r="H595">
        <v>22</v>
      </c>
      <c r="I595" s="2">
        <v>44603.55265046296</v>
      </c>
      <c r="J595" t="s">
        <v>12912</v>
      </c>
    </row>
    <row r="596" spans="1:10" x14ac:dyDescent="0.25">
      <c r="A596" t="s">
        <v>13507</v>
      </c>
      <c r="B596">
        <v>2107</v>
      </c>
      <c r="C596" t="s">
        <v>12902</v>
      </c>
      <c r="D596">
        <v>32367613</v>
      </c>
      <c r="E596">
        <v>10.69</v>
      </c>
      <c r="F596" t="s">
        <v>12905</v>
      </c>
      <c r="G596">
        <v>14570</v>
      </c>
      <c r="H596">
        <v>6</v>
      </c>
      <c r="I596" s="2">
        <v>42606.772673611107</v>
      </c>
      <c r="J596" t="s">
        <v>12925</v>
      </c>
    </row>
    <row r="597" spans="1:10" x14ac:dyDescent="0.25">
      <c r="A597" t="s">
        <v>13508</v>
      </c>
      <c r="B597">
        <v>1445</v>
      </c>
      <c r="C597" t="s">
        <v>12924</v>
      </c>
      <c r="D597">
        <v>94106953</v>
      </c>
      <c r="E597">
        <v>14.1</v>
      </c>
      <c r="F597" t="s">
        <v>12905</v>
      </c>
      <c r="G597">
        <v>25710</v>
      </c>
      <c r="H597">
        <v>20</v>
      </c>
      <c r="I597" s="2">
        <v>43887.278599537043</v>
      </c>
      <c r="J597" t="s">
        <v>12918</v>
      </c>
    </row>
    <row r="598" spans="1:10" x14ac:dyDescent="0.25">
      <c r="A598" t="s">
        <v>13509</v>
      </c>
      <c r="B598">
        <v>1786</v>
      </c>
      <c r="C598" t="s">
        <v>12924</v>
      </c>
      <c r="D598">
        <v>75932942</v>
      </c>
      <c r="E598">
        <v>14.38</v>
      </c>
      <c r="F598" t="s">
        <v>12905</v>
      </c>
      <c r="G598">
        <v>16522</v>
      </c>
      <c r="H598">
        <v>14</v>
      </c>
      <c r="I598" s="2">
        <v>44495.905787037038</v>
      </c>
      <c r="J598" t="s">
        <v>12912</v>
      </c>
    </row>
    <row r="599" spans="1:10" x14ac:dyDescent="0.25">
      <c r="A599" t="s">
        <v>13510</v>
      </c>
      <c r="B599">
        <v>2275</v>
      </c>
      <c r="C599" t="s">
        <v>12932</v>
      </c>
      <c r="D599">
        <v>57419753</v>
      </c>
      <c r="E599">
        <v>10.94</v>
      </c>
      <c r="F599" t="s">
        <v>12905</v>
      </c>
      <c r="G599">
        <v>25988</v>
      </c>
      <c r="H599">
        <v>11</v>
      </c>
      <c r="I599" s="2">
        <v>43855.09884259259</v>
      </c>
      <c r="J599" t="s">
        <v>12910</v>
      </c>
    </row>
    <row r="600" spans="1:10" x14ac:dyDescent="0.25">
      <c r="A600" t="s">
        <v>13511</v>
      </c>
      <c r="B600">
        <v>2169</v>
      </c>
      <c r="C600" t="s">
        <v>12916</v>
      </c>
      <c r="D600">
        <v>59165090</v>
      </c>
      <c r="E600">
        <v>8.86</v>
      </c>
      <c r="F600" t="s">
        <v>12905</v>
      </c>
      <c r="G600">
        <v>19960</v>
      </c>
      <c r="H600">
        <v>11</v>
      </c>
      <c r="I600" s="2">
        <v>43771.408206018517</v>
      </c>
      <c r="J600" t="s">
        <v>12903</v>
      </c>
    </row>
    <row r="601" spans="1:10" x14ac:dyDescent="0.25">
      <c r="A601" t="s">
        <v>13512</v>
      </c>
      <c r="B601">
        <v>2186</v>
      </c>
      <c r="C601" t="s">
        <v>12924</v>
      </c>
      <c r="D601">
        <v>90710233</v>
      </c>
      <c r="E601">
        <v>13.15</v>
      </c>
      <c r="F601" t="s">
        <v>12899</v>
      </c>
      <c r="G601">
        <v>44512</v>
      </c>
      <c r="H601">
        <v>28</v>
      </c>
      <c r="I601" s="2">
        <v>44213.29115740741</v>
      </c>
      <c r="J601" t="s">
        <v>12918</v>
      </c>
    </row>
    <row r="602" spans="1:10" x14ac:dyDescent="0.25">
      <c r="A602" t="s">
        <v>13513</v>
      </c>
      <c r="B602">
        <v>1368</v>
      </c>
      <c r="C602" t="s">
        <v>12902</v>
      </c>
      <c r="D602">
        <v>83530571</v>
      </c>
      <c r="E602">
        <v>11.6</v>
      </c>
      <c r="F602" t="s">
        <v>12905</v>
      </c>
      <c r="G602">
        <v>29588</v>
      </c>
      <c r="H602">
        <v>17</v>
      </c>
      <c r="I602" s="2">
        <v>43054.52952546296</v>
      </c>
      <c r="J602" t="s">
        <v>12920</v>
      </c>
    </row>
    <row r="603" spans="1:10" x14ac:dyDescent="0.25">
      <c r="A603" t="s">
        <v>13514</v>
      </c>
      <c r="B603">
        <v>2218</v>
      </c>
      <c r="C603" t="s">
        <v>12932</v>
      </c>
      <c r="D603">
        <v>92336227</v>
      </c>
      <c r="E603">
        <v>12.6</v>
      </c>
      <c r="F603" t="s">
        <v>12908</v>
      </c>
      <c r="G603">
        <v>37540</v>
      </c>
      <c r="H603">
        <v>22</v>
      </c>
      <c r="I603" s="2">
        <v>41625.013090277767</v>
      </c>
      <c r="J603" t="s">
        <v>12920</v>
      </c>
    </row>
    <row r="604" spans="1:10" x14ac:dyDescent="0.25">
      <c r="A604" t="s">
        <v>13515</v>
      </c>
      <c r="B604">
        <v>1798</v>
      </c>
      <c r="C604" t="s">
        <v>12932</v>
      </c>
      <c r="D604">
        <v>83594743</v>
      </c>
      <c r="E604">
        <v>13.58</v>
      </c>
      <c r="F604" t="s">
        <v>12899</v>
      </c>
      <c r="G604">
        <v>48902</v>
      </c>
      <c r="H604">
        <v>17</v>
      </c>
      <c r="I604" s="2">
        <v>42203.447430555563</v>
      </c>
      <c r="J604" t="s">
        <v>12900</v>
      </c>
    </row>
    <row r="605" spans="1:10" x14ac:dyDescent="0.25">
      <c r="A605" t="s">
        <v>13516</v>
      </c>
      <c r="B605">
        <v>1015</v>
      </c>
      <c r="C605" t="s">
        <v>12924</v>
      </c>
      <c r="D605">
        <v>99744560</v>
      </c>
      <c r="E605">
        <v>8.1999999999999993</v>
      </c>
      <c r="F605" t="s">
        <v>12905</v>
      </c>
      <c r="G605">
        <v>10502</v>
      </c>
      <c r="H605">
        <v>5</v>
      </c>
      <c r="I605" s="2">
        <v>44762.761261574073</v>
      </c>
      <c r="J605" t="s">
        <v>12918</v>
      </c>
    </row>
    <row r="606" spans="1:10" x14ac:dyDescent="0.25">
      <c r="A606" t="s">
        <v>13517</v>
      </c>
      <c r="B606">
        <v>1876</v>
      </c>
      <c r="C606" t="s">
        <v>12907</v>
      </c>
      <c r="D606">
        <v>47957820</v>
      </c>
      <c r="E606">
        <v>8.24</v>
      </c>
      <c r="F606" t="s">
        <v>12905</v>
      </c>
      <c r="G606">
        <v>23209</v>
      </c>
      <c r="H606">
        <v>3</v>
      </c>
      <c r="I606" s="2">
        <v>44753.469155092593</v>
      </c>
      <c r="J606" t="s">
        <v>12900</v>
      </c>
    </row>
    <row r="607" spans="1:10" x14ac:dyDescent="0.25">
      <c r="A607" t="s">
        <v>13518</v>
      </c>
      <c r="B607">
        <v>2024</v>
      </c>
      <c r="C607" t="s">
        <v>12898</v>
      </c>
      <c r="D607">
        <v>68461389</v>
      </c>
      <c r="E607">
        <v>7.47</v>
      </c>
      <c r="F607" t="s">
        <v>12905</v>
      </c>
      <c r="G607">
        <v>46802</v>
      </c>
      <c r="H607">
        <v>8</v>
      </c>
      <c r="I607" s="2">
        <v>44397.202465277784</v>
      </c>
      <c r="J607" t="s">
        <v>12912</v>
      </c>
    </row>
    <row r="608" spans="1:10" x14ac:dyDescent="0.25">
      <c r="A608" t="s">
        <v>13519</v>
      </c>
      <c r="B608">
        <v>1684</v>
      </c>
      <c r="C608" t="s">
        <v>12898</v>
      </c>
      <c r="D608">
        <v>65337698</v>
      </c>
      <c r="E608">
        <v>7.31</v>
      </c>
      <c r="F608" t="s">
        <v>12908</v>
      </c>
      <c r="G608">
        <v>39398</v>
      </c>
      <c r="H608">
        <v>27</v>
      </c>
      <c r="I608" s="2">
        <v>43600.729166666657</v>
      </c>
      <c r="J608" t="s">
        <v>12903</v>
      </c>
    </row>
    <row r="609" spans="1:10" x14ac:dyDescent="0.25">
      <c r="A609" t="s">
        <v>13520</v>
      </c>
      <c r="B609">
        <v>2360</v>
      </c>
      <c r="C609" t="s">
        <v>12916</v>
      </c>
      <c r="D609">
        <v>21055893</v>
      </c>
      <c r="E609">
        <v>10.52</v>
      </c>
      <c r="F609" t="s">
        <v>12905</v>
      </c>
      <c r="G609">
        <v>30265</v>
      </c>
      <c r="H609">
        <v>19</v>
      </c>
      <c r="I609" s="2">
        <v>42135.613958333342</v>
      </c>
      <c r="J609" t="s">
        <v>12903</v>
      </c>
    </row>
    <row r="610" spans="1:10" x14ac:dyDescent="0.25">
      <c r="A610" t="s">
        <v>13521</v>
      </c>
      <c r="B610">
        <v>1660</v>
      </c>
      <c r="C610" t="s">
        <v>12902</v>
      </c>
      <c r="D610">
        <v>10411597</v>
      </c>
      <c r="E610">
        <v>10.39</v>
      </c>
      <c r="F610" t="s">
        <v>12908</v>
      </c>
      <c r="G610">
        <v>27252</v>
      </c>
      <c r="H610">
        <v>20</v>
      </c>
      <c r="I610" s="2">
        <v>44122.822245370371</v>
      </c>
      <c r="J610" t="s">
        <v>12900</v>
      </c>
    </row>
    <row r="611" spans="1:10" x14ac:dyDescent="0.25">
      <c r="A611" t="s">
        <v>13522</v>
      </c>
      <c r="B611">
        <v>1824</v>
      </c>
      <c r="C611" t="s">
        <v>12932</v>
      </c>
      <c r="D611">
        <v>46904751</v>
      </c>
      <c r="E611">
        <v>8.98</v>
      </c>
      <c r="F611" t="s">
        <v>12899</v>
      </c>
      <c r="G611">
        <v>28279</v>
      </c>
      <c r="H611">
        <v>12</v>
      </c>
      <c r="I611" s="2">
        <v>44433.735277777778</v>
      </c>
      <c r="J611" t="s">
        <v>12920</v>
      </c>
    </row>
    <row r="612" spans="1:10" x14ac:dyDescent="0.25">
      <c r="A612" t="s">
        <v>13523</v>
      </c>
      <c r="B612">
        <v>1112</v>
      </c>
      <c r="C612" t="s">
        <v>12907</v>
      </c>
      <c r="D612">
        <v>33459990</v>
      </c>
      <c r="E612">
        <v>10.36</v>
      </c>
      <c r="F612" t="s">
        <v>12899</v>
      </c>
      <c r="G612">
        <v>10599</v>
      </c>
      <c r="H612">
        <v>8</v>
      </c>
      <c r="I612" s="2">
        <v>44394.556261574071</v>
      </c>
      <c r="J612" t="s">
        <v>12903</v>
      </c>
    </row>
    <row r="613" spans="1:10" x14ac:dyDescent="0.25">
      <c r="A613" t="s">
        <v>13524</v>
      </c>
      <c r="B613">
        <v>2239</v>
      </c>
      <c r="C613" t="s">
        <v>12902</v>
      </c>
      <c r="D613">
        <v>69446016</v>
      </c>
      <c r="E613">
        <v>14.73</v>
      </c>
      <c r="F613" t="s">
        <v>12899</v>
      </c>
      <c r="G613">
        <v>34683</v>
      </c>
      <c r="H613">
        <v>7</v>
      </c>
      <c r="I613" s="2">
        <v>42991.770497685182</v>
      </c>
      <c r="J613" t="s">
        <v>12920</v>
      </c>
    </row>
    <row r="614" spans="1:10" x14ac:dyDescent="0.25">
      <c r="A614" t="s">
        <v>13525</v>
      </c>
      <c r="B614">
        <v>2225</v>
      </c>
      <c r="C614" t="s">
        <v>12902</v>
      </c>
      <c r="D614">
        <v>97323436</v>
      </c>
      <c r="E614">
        <v>7.1</v>
      </c>
      <c r="F614" t="s">
        <v>12899</v>
      </c>
      <c r="G614">
        <v>28647</v>
      </c>
      <c r="H614">
        <v>11</v>
      </c>
      <c r="I614" s="2">
        <v>41817.383993055562</v>
      </c>
      <c r="J614" t="s">
        <v>12903</v>
      </c>
    </row>
    <row r="615" spans="1:10" x14ac:dyDescent="0.25">
      <c r="A615" t="s">
        <v>13526</v>
      </c>
      <c r="B615">
        <v>2314</v>
      </c>
      <c r="C615" t="s">
        <v>12932</v>
      </c>
      <c r="D615">
        <v>29440040</v>
      </c>
      <c r="E615">
        <v>14.83</v>
      </c>
      <c r="F615" t="s">
        <v>12899</v>
      </c>
      <c r="G615">
        <v>12855</v>
      </c>
      <c r="H615">
        <v>6</v>
      </c>
      <c r="I615" s="2">
        <v>42452.389756944453</v>
      </c>
      <c r="J615" t="s">
        <v>12912</v>
      </c>
    </row>
    <row r="616" spans="1:10" x14ac:dyDescent="0.25">
      <c r="A616" t="s">
        <v>13527</v>
      </c>
      <c r="B616">
        <v>1231</v>
      </c>
      <c r="C616" t="s">
        <v>12907</v>
      </c>
      <c r="D616">
        <v>17107380</v>
      </c>
      <c r="E616">
        <v>12.73</v>
      </c>
      <c r="F616" t="s">
        <v>12905</v>
      </c>
      <c r="G616">
        <v>13491</v>
      </c>
      <c r="H616">
        <v>10</v>
      </c>
      <c r="I616" s="2">
        <v>44434.333726851852</v>
      </c>
      <c r="J616" t="s">
        <v>12912</v>
      </c>
    </row>
    <row r="617" spans="1:10" x14ac:dyDescent="0.25">
      <c r="A617" t="s">
        <v>13528</v>
      </c>
      <c r="B617">
        <v>1710</v>
      </c>
      <c r="C617" t="s">
        <v>12902</v>
      </c>
      <c r="D617">
        <v>62667855</v>
      </c>
      <c r="E617">
        <v>13.9</v>
      </c>
      <c r="F617" t="s">
        <v>12899</v>
      </c>
      <c r="G617">
        <v>29778</v>
      </c>
      <c r="H617">
        <v>14</v>
      </c>
      <c r="I617" s="2">
        <v>44678.217314814807</v>
      </c>
      <c r="J617" t="s">
        <v>12900</v>
      </c>
    </row>
    <row r="618" spans="1:10" x14ac:dyDescent="0.25">
      <c r="A618" t="s">
        <v>13529</v>
      </c>
      <c r="B618">
        <v>1473</v>
      </c>
      <c r="C618" t="s">
        <v>12916</v>
      </c>
      <c r="D618">
        <v>69744868</v>
      </c>
      <c r="E618">
        <v>11.47</v>
      </c>
      <c r="F618" t="s">
        <v>12905</v>
      </c>
      <c r="G618">
        <v>23991</v>
      </c>
      <c r="H618">
        <v>14</v>
      </c>
      <c r="I618" s="2">
        <v>41913.077222222222</v>
      </c>
      <c r="J618" t="s">
        <v>12900</v>
      </c>
    </row>
    <row r="619" spans="1:10" x14ac:dyDescent="0.25">
      <c r="A619" t="s">
        <v>13530</v>
      </c>
      <c r="B619">
        <v>1459</v>
      </c>
      <c r="C619" t="s">
        <v>12902</v>
      </c>
      <c r="D619">
        <v>58265025</v>
      </c>
      <c r="E619">
        <v>10.94</v>
      </c>
      <c r="F619" t="s">
        <v>12905</v>
      </c>
      <c r="G619">
        <v>27673</v>
      </c>
      <c r="H619">
        <v>20</v>
      </c>
      <c r="I619" s="2">
        <v>43952.146828703713</v>
      </c>
      <c r="J619" t="s">
        <v>12903</v>
      </c>
    </row>
    <row r="620" spans="1:10" x14ac:dyDescent="0.25">
      <c r="A620" t="s">
        <v>13531</v>
      </c>
      <c r="B620">
        <v>1029</v>
      </c>
      <c r="C620" t="s">
        <v>12916</v>
      </c>
      <c r="D620">
        <v>63861346</v>
      </c>
      <c r="E620">
        <v>7.66</v>
      </c>
      <c r="F620" t="s">
        <v>12905</v>
      </c>
      <c r="G620">
        <v>12101</v>
      </c>
      <c r="H620">
        <v>16</v>
      </c>
      <c r="I620" s="2">
        <v>44943.749363425923</v>
      </c>
      <c r="J620" t="s">
        <v>12925</v>
      </c>
    </row>
    <row r="621" spans="1:10" x14ac:dyDescent="0.25">
      <c r="A621" t="s">
        <v>13532</v>
      </c>
      <c r="B621">
        <v>1393</v>
      </c>
      <c r="C621" t="s">
        <v>12907</v>
      </c>
      <c r="D621">
        <v>84160127</v>
      </c>
      <c r="E621">
        <v>7.48</v>
      </c>
      <c r="F621" t="s">
        <v>12905</v>
      </c>
      <c r="G621">
        <v>12368</v>
      </c>
      <c r="H621">
        <v>5</v>
      </c>
      <c r="I621" s="2">
        <v>43840.563622685193</v>
      </c>
      <c r="J621" t="s">
        <v>12920</v>
      </c>
    </row>
    <row r="622" spans="1:10" x14ac:dyDescent="0.25">
      <c r="A622" t="s">
        <v>13533</v>
      </c>
      <c r="B622">
        <v>1804</v>
      </c>
      <c r="C622" t="s">
        <v>12898</v>
      </c>
      <c r="D622">
        <v>93525135</v>
      </c>
      <c r="E622">
        <v>8.77</v>
      </c>
      <c r="F622" t="s">
        <v>12908</v>
      </c>
      <c r="G622">
        <v>27739</v>
      </c>
      <c r="H622">
        <v>5</v>
      </c>
      <c r="I622" s="2">
        <v>42056.186979166669</v>
      </c>
      <c r="J622" t="s">
        <v>12910</v>
      </c>
    </row>
    <row r="623" spans="1:10" x14ac:dyDescent="0.25">
      <c r="A623" t="s">
        <v>13534</v>
      </c>
      <c r="B623">
        <v>1086</v>
      </c>
      <c r="C623" t="s">
        <v>12898</v>
      </c>
      <c r="D623">
        <v>10794008</v>
      </c>
      <c r="E623">
        <v>10.97</v>
      </c>
      <c r="F623" t="s">
        <v>12905</v>
      </c>
      <c r="G623">
        <v>11179</v>
      </c>
      <c r="H623">
        <v>24</v>
      </c>
      <c r="I623" s="2">
        <v>42759.692164351851</v>
      </c>
      <c r="J623" t="s">
        <v>12920</v>
      </c>
    </row>
    <row r="624" spans="1:10" x14ac:dyDescent="0.25">
      <c r="A624" t="s">
        <v>13535</v>
      </c>
      <c r="B624">
        <v>1599</v>
      </c>
      <c r="C624" t="s">
        <v>12902</v>
      </c>
      <c r="D624">
        <v>14680343</v>
      </c>
      <c r="E624">
        <v>11.4</v>
      </c>
      <c r="F624" t="s">
        <v>12899</v>
      </c>
      <c r="G624">
        <v>42404</v>
      </c>
      <c r="H624">
        <v>15</v>
      </c>
      <c r="I624" s="2">
        <v>44759.976990740739</v>
      </c>
      <c r="J624" t="s">
        <v>12900</v>
      </c>
    </row>
    <row r="625" spans="1:10" x14ac:dyDescent="0.25">
      <c r="A625" t="s">
        <v>13536</v>
      </c>
      <c r="B625">
        <v>2453</v>
      </c>
      <c r="C625" t="s">
        <v>12932</v>
      </c>
      <c r="D625">
        <v>36943991</v>
      </c>
      <c r="E625">
        <v>11.37</v>
      </c>
      <c r="F625" t="s">
        <v>12899</v>
      </c>
      <c r="G625">
        <v>35237</v>
      </c>
      <c r="H625">
        <v>29</v>
      </c>
      <c r="I625" s="2">
        <v>41762.16684027778</v>
      </c>
      <c r="J625" t="s">
        <v>12920</v>
      </c>
    </row>
    <row r="626" spans="1:10" x14ac:dyDescent="0.25">
      <c r="A626" t="s">
        <v>13537</v>
      </c>
      <c r="B626">
        <v>2458</v>
      </c>
      <c r="C626" t="s">
        <v>12902</v>
      </c>
      <c r="D626">
        <v>52446364</v>
      </c>
      <c r="E626">
        <v>9.9</v>
      </c>
      <c r="F626" t="s">
        <v>12899</v>
      </c>
      <c r="G626">
        <v>24495</v>
      </c>
      <c r="H626">
        <v>22</v>
      </c>
      <c r="I626" s="2">
        <v>43061.120879629627</v>
      </c>
      <c r="J626" t="s">
        <v>12900</v>
      </c>
    </row>
    <row r="627" spans="1:10" x14ac:dyDescent="0.25">
      <c r="A627" t="s">
        <v>13538</v>
      </c>
      <c r="B627">
        <v>1754</v>
      </c>
      <c r="C627" t="s">
        <v>12902</v>
      </c>
      <c r="D627">
        <v>33097474</v>
      </c>
      <c r="E627">
        <v>14.8</v>
      </c>
      <c r="F627" t="s">
        <v>12908</v>
      </c>
      <c r="G627">
        <v>39602</v>
      </c>
      <c r="H627">
        <v>12</v>
      </c>
      <c r="I627" s="2">
        <v>44946.908148148148</v>
      </c>
      <c r="J627" t="s">
        <v>12900</v>
      </c>
    </row>
    <row r="628" spans="1:10" x14ac:dyDescent="0.25">
      <c r="A628" t="s">
        <v>13539</v>
      </c>
      <c r="B628">
        <v>1379</v>
      </c>
      <c r="C628" t="s">
        <v>12932</v>
      </c>
      <c r="D628">
        <v>20112597</v>
      </c>
      <c r="E628">
        <v>10.53</v>
      </c>
      <c r="F628" t="s">
        <v>12899</v>
      </c>
      <c r="G628">
        <v>22588</v>
      </c>
      <c r="H628">
        <v>15</v>
      </c>
      <c r="I628" s="2">
        <v>41895.614571759259</v>
      </c>
      <c r="J628" t="s">
        <v>12903</v>
      </c>
    </row>
    <row r="629" spans="1:10" x14ac:dyDescent="0.25">
      <c r="A629" t="s">
        <v>13540</v>
      </c>
      <c r="B629">
        <v>2418</v>
      </c>
      <c r="C629" t="s">
        <v>12924</v>
      </c>
      <c r="D629">
        <v>65420930</v>
      </c>
      <c r="E629">
        <v>8.9499999999999993</v>
      </c>
      <c r="F629" t="s">
        <v>12908</v>
      </c>
      <c r="G629">
        <v>16699</v>
      </c>
      <c r="H629">
        <v>30</v>
      </c>
      <c r="I629" s="2">
        <v>43601.778402777767</v>
      </c>
      <c r="J629" t="s">
        <v>12918</v>
      </c>
    </row>
    <row r="630" spans="1:10" x14ac:dyDescent="0.25">
      <c r="A630" t="s">
        <v>13541</v>
      </c>
      <c r="B630">
        <v>1521</v>
      </c>
      <c r="C630" t="s">
        <v>12898</v>
      </c>
      <c r="D630">
        <v>11875916</v>
      </c>
      <c r="E630">
        <v>13.9</v>
      </c>
      <c r="F630" t="s">
        <v>12908</v>
      </c>
      <c r="G630">
        <v>27079</v>
      </c>
      <c r="H630">
        <v>9</v>
      </c>
      <c r="I630" s="2">
        <v>42610.022719907407</v>
      </c>
      <c r="J630" t="s">
        <v>12918</v>
      </c>
    </row>
    <row r="631" spans="1:10" x14ac:dyDescent="0.25">
      <c r="A631" t="s">
        <v>13542</v>
      </c>
      <c r="B631">
        <v>1867</v>
      </c>
      <c r="C631" t="s">
        <v>12898</v>
      </c>
      <c r="D631">
        <v>96723569</v>
      </c>
      <c r="E631">
        <v>9.76</v>
      </c>
      <c r="F631" t="s">
        <v>12908</v>
      </c>
      <c r="G631">
        <v>25090</v>
      </c>
      <c r="H631">
        <v>13</v>
      </c>
      <c r="I631" s="2">
        <v>42618.440081018518</v>
      </c>
      <c r="J631" t="s">
        <v>12910</v>
      </c>
    </row>
    <row r="632" spans="1:10" x14ac:dyDescent="0.25">
      <c r="A632" t="s">
        <v>13543</v>
      </c>
      <c r="B632">
        <v>2420</v>
      </c>
      <c r="C632" t="s">
        <v>12898</v>
      </c>
      <c r="D632">
        <v>66922470</v>
      </c>
      <c r="E632">
        <v>13.15</v>
      </c>
      <c r="F632" t="s">
        <v>12905</v>
      </c>
      <c r="G632">
        <v>14154</v>
      </c>
      <c r="H632">
        <v>25</v>
      </c>
      <c r="I632" s="2">
        <v>41831.187685185178</v>
      </c>
      <c r="J632" t="s">
        <v>12920</v>
      </c>
    </row>
    <row r="633" spans="1:10" x14ac:dyDescent="0.25">
      <c r="A633" t="s">
        <v>13544</v>
      </c>
      <c r="B633">
        <v>2201</v>
      </c>
      <c r="C633" t="s">
        <v>12907</v>
      </c>
      <c r="D633">
        <v>71086460</v>
      </c>
      <c r="E633">
        <v>12.6</v>
      </c>
      <c r="F633" t="s">
        <v>12899</v>
      </c>
      <c r="G633">
        <v>12716</v>
      </c>
      <c r="H633">
        <v>3</v>
      </c>
      <c r="I633" s="2">
        <v>42930.504224537042</v>
      </c>
      <c r="J633" t="s">
        <v>12903</v>
      </c>
    </row>
    <row r="634" spans="1:10" x14ac:dyDescent="0.25">
      <c r="A634" t="s">
        <v>13545</v>
      </c>
      <c r="B634">
        <v>2375</v>
      </c>
      <c r="C634" t="s">
        <v>12916</v>
      </c>
      <c r="D634">
        <v>82552243</v>
      </c>
      <c r="E634">
        <v>9.1300000000000008</v>
      </c>
      <c r="F634" t="s">
        <v>12908</v>
      </c>
      <c r="G634">
        <v>31880</v>
      </c>
      <c r="H634">
        <v>18</v>
      </c>
      <c r="I634" s="2">
        <v>42687.535694444443</v>
      </c>
      <c r="J634" t="s">
        <v>12903</v>
      </c>
    </row>
    <row r="635" spans="1:10" x14ac:dyDescent="0.25">
      <c r="A635" t="s">
        <v>13546</v>
      </c>
      <c r="B635">
        <v>2463</v>
      </c>
      <c r="C635" t="s">
        <v>12924</v>
      </c>
      <c r="D635">
        <v>31134569</v>
      </c>
      <c r="E635">
        <v>9.41</v>
      </c>
      <c r="F635" t="s">
        <v>12908</v>
      </c>
      <c r="G635">
        <v>20856</v>
      </c>
      <c r="H635">
        <v>8</v>
      </c>
      <c r="I635" s="2">
        <v>41554.730798611112</v>
      </c>
      <c r="J635" t="s">
        <v>12918</v>
      </c>
    </row>
    <row r="636" spans="1:10" x14ac:dyDescent="0.25">
      <c r="A636" t="s">
        <v>13547</v>
      </c>
      <c r="B636">
        <v>1924</v>
      </c>
      <c r="C636" t="s">
        <v>12916</v>
      </c>
      <c r="D636">
        <v>46859776</v>
      </c>
      <c r="E636">
        <v>14.28</v>
      </c>
      <c r="F636" t="s">
        <v>12899</v>
      </c>
      <c r="G636">
        <v>27186</v>
      </c>
      <c r="H636">
        <v>10</v>
      </c>
      <c r="I636" s="2">
        <v>44512.105752314812</v>
      </c>
      <c r="J636" t="s">
        <v>12903</v>
      </c>
    </row>
    <row r="637" spans="1:10" x14ac:dyDescent="0.25">
      <c r="A637" t="s">
        <v>13548</v>
      </c>
      <c r="B637">
        <v>2061</v>
      </c>
      <c r="C637" t="s">
        <v>12916</v>
      </c>
      <c r="D637">
        <v>51270241</v>
      </c>
      <c r="E637">
        <v>12.91</v>
      </c>
      <c r="F637" t="s">
        <v>12899</v>
      </c>
      <c r="G637">
        <v>15473</v>
      </c>
      <c r="H637">
        <v>16</v>
      </c>
      <c r="I637" s="2">
        <v>43195.670393518521</v>
      </c>
      <c r="J637" t="s">
        <v>12912</v>
      </c>
    </row>
    <row r="638" spans="1:10" x14ac:dyDescent="0.25">
      <c r="A638" t="s">
        <v>13549</v>
      </c>
      <c r="B638">
        <v>1309</v>
      </c>
      <c r="C638" t="s">
        <v>12924</v>
      </c>
      <c r="D638">
        <v>88109274</v>
      </c>
      <c r="E638">
        <v>13.93</v>
      </c>
      <c r="F638" t="s">
        <v>12905</v>
      </c>
      <c r="G638">
        <v>24790</v>
      </c>
      <c r="H638">
        <v>23</v>
      </c>
      <c r="I638" s="2">
        <v>42383.577592592592</v>
      </c>
      <c r="J638" t="s">
        <v>12903</v>
      </c>
    </row>
    <row r="639" spans="1:10" x14ac:dyDescent="0.25">
      <c r="A639" t="s">
        <v>13550</v>
      </c>
      <c r="B639">
        <v>1530</v>
      </c>
      <c r="C639" t="s">
        <v>12932</v>
      </c>
      <c r="D639">
        <v>95324611</v>
      </c>
      <c r="E639">
        <v>13.72</v>
      </c>
      <c r="F639" t="s">
        <v>12905</v>
      </c>
      <c r="G639">
        <v>41075</v>
      </c>
      <c r="H639">
        <v>15</v>
      </c>
      <c r="I639" s="2">
        <v>41787.941481481481</v>
      </c>
      <c r="J639" t="s">
        <v>12903</v>
      </c>
    </row>
    <row r="640" spans="1:10" x14ac:dyDescent="0.25">
      <c r="A640" t="s">
        <v>13551</v>
      </c>
      <c r="B640">
        <v>1120</v>
      </c>
      <c r="C640" t="s">
        <v>12932</v>
      </c>
      <c r="D640">
        <v>56494796</v>
      </c>
      <c r="E640">
        <v>14.9</v>
      </c>
      <c r="F640" t="s">
        <v>12908</v>
      </c>
      <c r="G640">
        <v>13438</v>
      </c>
      <c r="H640">
        <v>18</v>
      </c>
      <c r="I640" s="2">
        <v>42496.22111111111</v>
      </c>
      <c r="J640" t="s">
        <v>12920</v>
      </c>
    </row>
    <row r="641" spans="1:10" x14ac:dyDescent="0.25">
      <c r="A641" t="s">
        <v>13552</v>
      </c>
      <c r="B641">
        <v>2148</v>
      </c>
      <c r="C641" t="s">
        <v>12902</v>
      </c>
      <c r="D641">
        <v>64758329</v>
      </c>
      <c r="E641">
        <v>12.54</v>
      </c>
      <c r="F641" t="s">
        <v>12908</v>
      </c>
      <c r="G641">
        <v>27147</v>
      </c>
      <c r="H641">
        <v>12</v>
      </c>
      <c r="I641" s="2">
        <v>44237.937465277777</v>
      </c>
      <c r="J641" t="s">
        <v>12910</v>
      </c>
    </row>
    <row r="642" spans="1:10" x14ac:dyDescent="0.25">
      <c r="A642" t="s">
        <v>13553</v>
      </c>
      <c r="B642">
        <v>2420</v>
      </c>
      <c r="C642" t="s">
        <v>12898</v>
      </c>
      <c r="D642">
        <v>26184363</v>
      </c>
      <c r="E642">
        <v>13.44</v>
      </c>
      <c r="F642" t="s">
        <v>12899</v>
      </c>
      <c r="G642">
        <v>16820</v>
      </c>
      <c r="H642">
        <v>17</v>
      </c>
      <c r="I642" s="2">
        <v>44582.390902777777</v>
      </c>
      <c r="J642" t="s">
        <v>12912</v>
      </c>
    </row>
    <row r="643" spans="1:10" x14ac:dyDescent="0.25">
      <c r="A643" t="s">
        <v>13554</v>
      </c>
      <c r="B643">
        <v>2193</v>
      </c>
      <c r="C643" t="s">
        <v>12916</v>
      </c>
      <c r="D643">
        <v>38693198</v>
      </c>
      <c r="E643">
        <v>10.26</v>
      </c>
      <c r="F643" t="s">
        <v>12899</v>
      </c>
      <c r="G643">
        <v>41377</v>
      </c>
      <c r="H643">
        <v>19</v>
      </c>
      <c r="I643" s="2">
        <v>45032.810335648152</v>
      </c>
      <c r="J643" t="s">
        <v>12925</v>
      </c>
    </row>
    <row r="644" spans="1:10" x14ac:dyDescent="0.25">
      <c r="A644" t="s">
        <v>13555</v>
      </c>
      <c r="B644">
        <v>2085</v>
      </c>
      <c r="C644" t="s">
        <v>12907</v>
      </c>
      <c r="D644">
        <v>47862028</v>
      </c>
      <c r="E644">
        <v>14.39</v>
      </c>
      <c r="F644" t="s">
        <v>12908</v>
      </c>
      <c r="G644">
        <v>27449</v>
      </c>
      <c r="H644">
        <v>15</v>
      </c>
      <c r="I644" s="2">
        <v>41974.872164351851</v>
      </c>
      <c r="J644" t="s">
        <v>12920</v>
      </c>
    </row>
    <row r="645" spans="1:10" x14ac:dyDescent="0.25">
      <c r="A645" t="s">
        <v>13556</v>
      </c>
      <c r="B645">
        <v>1571</v>
      </c>
      <c r="C645" t="s">
        <v>12898</v>
      </c>
      <c r="D645">
        <v>85692293</v>
      </c>
      <c r="E645">
        <v>13.14</v>
      </c>
      <c r="F645" t="s">
        <v>12899</v>
      </c>
      <c r="G645">
        <v>44538</v>
      </c>
      <c r="H645">
        <v>9</v>
      </c>
      <c r="I645" s="2">
        <v>44943.298298611109</v>
      </c>
      <c r="J645" t="s">
        <v>12900</v>
      </c>
    </row>
    <row r="646" spans="1:10" x14ac:dyDescent="0.25">
      <c r="A646" t="s">
        <v>13557</v>
      </c>
      <c r="B646">
        <v>2220</v>
      </c>
      <c r="C646" t="s">
        <v>12898</v>
      </c>
      <c r="D646">
        <v>40166433</v>
      </c>
      <c r="E646">
        <v>7.78</v>
      </c>
      <c r="F646" t="s">
        <v>12899</v>
      </c>
      <c r="G646">
        <v>19877</v>
      </c>
      <c r="H646">
        <v>5</v>
      </c>
      <c r="I646" s="2">
        <v>43167.827881944453</v>
      </c>
      <c r="J646" t="s">
        <v>12900</v>
      </c>
    </row>
    <row r="647" spans="1:10" x14ac:dyDescent="0.25">
      <c r="A647" t="s">
        <v>13558</v>
      </c>
      <c r="B647">
        <v>1574</v>
      </c>
      <c r="C647" t="s">
        <v>12902</v>
      </c>
      <c r="D647">
        <v>86312613</v>
      </c>
      <c r="E647">
        <v>9.81</v>
      </c>
      <c r="F647" t="s">
        <v>12899</v>
      </c>
      <c r="G647">
        <v>42610</v>
      </c>
      <c r="H647">
        <v>30</v>
      </c>
      <c r="I647" s="2">
        <v>41659.704108796293</v>
      </c>
      <c r="J647" t="s">
        <v>12900</v>
      </c>
    </row>
    <row r="648" spans="1:10" x14ac:dyDescent="0.25">
      <c r="A648" t="s">
        <v>13559</v>
      </c>
      <c r="B648">
        <v>1895</v>
      </c>
      <c r="C648" t="s">
        <v>12907</v>
      </c>
      <c r="D648">
        <v>50436567</v>
      </c>
      <c r="E648">
        <v>12.32</v>
      </c>
      <c r="F648" t="s">
        <v>12899</v>
      </c>
      <c r="G648">
        <v>49732</v>
      </c>
      <c r="H648">
        <v>30</v>
      </c>
      <c r="I648" s="2">
        <v>42017.646747685183</v>
      </c>
      <c r="J648" t="s">
        <v>12918</v>
      </c>
    </row>
    <row r="649" spans="1:10" x14ac:dyDescent="0.25">
      <c r="A649" t="s">
        <v>13560</v>
      </c>
      <c r="B649">
        <v>1867</v>
      </c>
      <c r="C649" t="s">
        <v>12916</v>
      </c>
      <c r="D649">
        <v>71243697</v>
      </c>
      <c r="E649">
        <v>7.45</v>
      </c>
      <c r="F649" t="s">
        <v>12899</v>
      </c>
      <c r="G649">
        <v>35107</v>
      </c>
      <c r="H649">
        <v>20</v>
      </c>
      <c r="I649" s="2">
        <v>42634.444953703707</v>
      </c>
      <c r="J649" t="s">
        <v>12900</v>
      </c>
    </row>
    <row r="650" spans="1:10" x14ac:dyDescent="0.25">
      <c r="A650" t="s">
        <v>13561</v>
      </c>
      <c r="B650">
        <v>2415</v>
      </c>
      <c r="C650" t="s">
        <v>12932</v>
      </c>
      <c r="D650">
        <v>60249830</v>
      </c>
      <c r="E650">
        <v>7.76</v>
      </c>
      <c r="F650" t="s">
        <v>12908</v>
      </c>
      <c r="G650">
        <v>41462</v>
      </c>
      <c r="H650">
        <v>21</v>
      </c>
      <c r="I650" s="2">
        <v>43864.946967592587</v>
      </c>
      <c r="J650" t="s">
        <v>12903</v>
      </c>
    </row>
    <row r="651" spans="1:10" x14ac:dyDescent="0.25">
      <c r="A651" t="s">
        <v>13562</v>
      </c>
      <c r="B651">
        <v>1616</v>
      </c>
      <c r="C651" t="s">
        <v>12898</v>
      </c>
      <c r="D651">
        <v>66396603</v>
      </c>
      <c r="E651">
        <v>11.19</v>
      </c>
      <c r="F651" t="s">
        <v>12908</v>
      </c>
      <c r="G651">
        <v>49003</v>
      </c>
      <c r="H651">
        <v>23</v>
      </c>
      <c r="I651" s="2">
        <v>42928.598969907413</v>
      </c>
      <c r="J651" t="s">
        <v>12920</v>
      </c>
    </row>
    <row r="652" spans="1:10" x14ac:dyDescent="0.25">
      <c r="A652" t="s">
        <v>13563</v>
      </c>
      <c r="B652">
        <v>1903</v>
      </c>
      <c r="C652" t="s">
        <v>12902</v>
      </c>
      <c r="D652">
        <v>34982616</v>
      </c>
      <c r="E652">
        <v>13.68</v>
      </c>
      <c r="F652" t="s">
        <v>12899</v>
      </c>
      <c r="G652">
        <v>31354</v>
      </c>
      <c r="H652">
        <v>11</v>
      </c>
      <c r="I652" s="2">
        <v>43013.328125</v>
      </c>
      <c r="J652" t="s">
        <v>12900</v>
      </c>
    </row>
    <row r="653" spans="1:10" x14ac:dyDescent="0.25">
      <c r="A653" t="s">
        <v>13564</v>
      </c>
      <c r="B653">
        <v>2327</v>
      </c>
      <c r="C653" t="s">
        <v>12916</v>
      </c>
      <c r="D653">
        <v>98887565</v>
      </c>
      <c r="E653">
        <v>10.98</v>
      </c>
      <c r="F653" t="s">
        <v>12905</v>
      </c>
      <c r="G653">
        <v>25515</v>
      </c>
      <c r="H653">
        <v>24</v>
      </c>
      <c r="I653" s="2">
        <v>44905.415567129632</v>
      </c>
      <c r="J653" t="s">
        <v>12912</v>
      </c>
    </row>
    <row r="654" spans="1:10" x14ac:dyDescent="0.25">
      <c r="A654" t="s">
        <v>13565</v>
      </c>
      <c r="B654">
        <v>1048</v>
      </c>
      <c r="C654" t="s">
        <v>12932</v>
      </c>
      <c r="D654">
        <v>95389672</v>
      </c>
      <c r="E654">
        <v>14.92</v>
      </c>
      <c r="F654" t="s">
        <v>12908</v>
      </c>
      <c r="G654">
        <v>25864</v>
      </c>
      <c r="H654">
        <v>13</v>
      </c>
      <c r="I654" s="2">
        <v>42509.930289351847</v>
      </c>
      <c r="J654" t="s">
        <v>12918</v>
      </c>
    </row>
    <row r="655" spans="1:10" x14ac:dyDescent="0.25">
      <c r="A655" t="s">
        <v>13566</v>
      </c>
      <c r="B655">
        <v>2228</v>
      </c>
      <c r="C655" t="s">
        <v>12916</v>
      </c>
      <c r="D655">
        <v>34999127</v>
      </c>
      <c r="E655">
        <v>10.220000000000001</v>
      </c>
      <c r="F655" t="s">
        <v>12908</v>
      </c>
      <c r="G655">
        <v>12021</v>
      </c>
      <c r="H655">
        <v>21</v>
      </c>
      <c r="I655" s="2">
        <v>43604.732106481482</v>
      </c>
      <c r="J655" t="s">
        <v>12900</v>
      </c>
    </row>
    <row r="656" spans="1:10" x14ac:dyDescent="0.25">
      <c r="A656" t="s">
        <v>13567</v>
      </c>
      <c r="B656">
        <v>2151</v>
      </c>
      <c r="C656" t="s">
        <v>12907</v>
      </c>
      <c r="D656">
        <v>36281976</v>
      </c>
      <c r="E656">
        <v>13.75</v>
      </c>
      <c r="F656" t="s">
        <v>12899</v>
      </c>
      <c r="G656">
        <v>15373</v>
      </c>
      <c r="H656">
        <v>20</v>
      </c>
      <c r="I656" s="2">
        <v>44394.225115740737</v>
      </c>
      <c r="J656" t="s">
        <v>12910</v>
      </c>
    </row>
    <row r="657" spans="1:10" x14ac:dyDescent="0.25">
      <c r="A657" t="s">
        <v>13568</v>
      </c>
      <c r="B657">
        <v>1621</v>
      </c>
      <c r="C657" t="s">
        <v>12902</v>
      </c>
      <c r="D657">
        <v>77968083</v>
      </c>
      <c r="E657">
        <v>10.48</v>
      </c>
      <c r="F657" t="s">
        <v>12908</v>
      </c>
      <c r="G657">
        <v>15721</v>
      </c>
      <c r="H657">
        <v>26</v>
      </c>
      <c r="I657" s="2">
        <v>43584.544791666667</v>
      </c>
      <c r="J657" t="s">
        <v>12903</v>
      </c>
    </row>
    <row r="658" spans="1:10" x14ac:dyDescent="0.25">
      <c r="A658" t="s">
        <v>13569</v>
      </c>
      <c r="B658">
        <v>1823</v>
      </c>
      <c r="C658" t="s">
        <v>12898</v>
      </c>
      <c r="D658">
        <v>28124839</v>
      </c>
      <c r="E658">
        <v>14.12</v>
      </c>
      <c r="F658" t="s">
        <v>12908</v>
      </c>
      <c r="G658">
        <v>22496</v>
      </c>
      <c r="H658">
        <v>29</v>
      </c>
      <c r="I658" s="2">
        <v>42782.90587962963</v>
      </c>
      <c r="J658" t="s">
        <v>12903</v>
      </c>
    </row>
    <row r="659" spans="1:10" x14ac:dyDescent="0.25">
      <c r="A659" t="s">
        <v>13570</v>
      </c>
      <c r="B659">
        <v>2178</v>
      </c>
      <c r="C659" t="s">
        <v>12898</v>
      </c>
      <c r="D659">
        <v>79120921</v>
      </c>
      <c r="E659">
        <v>10.42</v>
      </c>
      <c r="F659" t="s">
        <v>12905</v>
      </c>
      <c r="G659">
        <v>15531</v>
      </c>
      <c r="H659">
        <v>20</v>
      </c>
      <c r="I659" s="2">
        <v>43462.656365740739</v>
      </c>
      <c r="J659" t="s">
        <v>12918</v>
      </c>
    </row>
    <row r="660" spans="1:10" x14ac:dyDescent="0.25">
      <c r="A660" t="s">
        <v>13571</v>
      </c>
      <c r="B660">
        <v>1887</v>
      </c>
      <c r="C660" t="s">
        <v>12932</v>
      </c>
      <c r="D660">
        <v>78703766</v>
      </c>
      <c r="E660">
        <v>8.59</v>
      </c>
      <c r="F660" t="s">
        <v>12905</v>
      </c>
      <c r="G660">
        <v>26913</v>
      </c>
      <c r="H660">
        <v>1</v>
      </c>
      <c r="I660" s="2">
        <v>41802.059652777767</v>
      </c>
      <c r="J660" t="s">
        <v>12918</v>
      </c>
    </row>
    <row r="661" spans="1:10" x14ac:dyDescent="0.25">
      <c r="A661" t="s">
        <v>13572</v>
      </c>
      <c r="B661">
        <v>2120</v>
      </c>
      <c r="C661" t="s">
        <v>12907</v>
      </c>
      <c r="D661">
        <v>18723807</v>
      </c>
      <c r="E661">
        <v>14.17</v>
      </c>
      <c r="F661" t="s">
        <v>12905</v>
      </c>
      <c r="G661">
        <v>27470</v>
      </c>
      <c r="H661">
        <v>7</v>
      </c>
      <c r="I661" s="2">
        <v>45021.722905092603</v>
      </c>
      <c r="J661" t="s">
        <v>12925</v>
      </c>
    </row>
    <row r="662" spans="1:10" x14ac:dyDescent="0.25">
      <c r="A662" t="s">
        <v>13573</v>
      </c>
      <c r="B662">
        <v>2240</v>
      </c>
      <c r="C662" t="s">
        <v>12932</v>
      </c>
      <c r="D662">
        <v>64515294</v>
      </c>
      <c r="E662">
        <v>7.2</v>
      </c>
      <c r="F662" t="s">
        <v>12899</v>
      </c>
      <c r="G662">
        <v>27608</v>
      </c>
      <c r="H662">
        <v>26</v>
      </c>
      <c r="I662" s="2">
        <v>42935.516898148147</v>
      </c>
      <c r="J662" t="s">
        <v>12920</v>
      </c>
    </row>
    <row r="663" spans="1:10" x14ac:dyDescent="0.25">
      <c r="A663" t="s">
        <v>13574</v>
      </c>
      <c r="B663">
        <v>1523</v>
      </c>
      <c r="C663" t="s">
        <v>12902</v>
      </c>
      <c r="D663">
        <v>15365927</v>
      </c>
      <c r="E663">
        <v>7.46</v>
      </c>
      <c r="F663" t="s">
        <v>12908</v>
      </c>
      <c r="G663">
        <v>17756</v>
      </c>
      <c r="H663">
        <v>30</v>
      </c>
      <c r="I663" s="2">
        <v>42578.702037037037</v>
      </c>
      <c r="J663" t="s">
        <v>12912</v>
      </c>
    </row>
    <row r="664" spans="1:10" x14ac:dyDescent="0.25">
      <c r="A664" t="s">
        <v>13575</v>
      </c>
      <c r="B664">
        <v>2312</v>
      </c>
      <c r="C664" t="s">
        <v>12898</v>
      </c>
      <c r="D664">
        <v>89834273</v>
      </c>
      <c r="E664">
        <v>9.31</v>
      </c>
      <c r="F664" t="s">
        <v>12899</v>
      </c>
      <c r="G664">
        <v>23884</v>
      </c>
      <c r="H664">
        <v>8</v>
      </c>
      <c r="I664" s="2">
        <v>42464.694722222222</v>
      </c>
      <c r="J664" t="s">
        <v>12912</v>
      </c>
    </row>
    <row r="665" spans="1:10" x14ac:dyDescent="0.25">
      <c r="A665" t="s">
        <v>13576</v>
      </c>
      <c r="B665">
        <v>1421</v>
      </c>
      <c r="C665" t="s">
        <v>12916</v>
      </c>
      <c r="D665">
        <v>98824155</v>
      </c>
      <c r="E665">
        <v>8.81</v>
      </c>
      <c r="F665" t="s">
        <v>12908</v>
      </c>
      <c r="G665">
        <v>40997</v>
      </c>
      <c r="H665">
        <v>11</v>
      </c>
      <c r="I665" s="2">
        <v>44827.337893518517</v>
      </c>
      <c r="J665" t="s">
        <v>12900</v>
      </c>
    </row>
    <row r="666" spans="1:10" x14ac:dyDescent="0.25">
      <c r="A666" t="s">
        <v>13577</v>
      </c>
      <c r="B666">
        <v>1194</v>
      </c>
      <c r="C666" t="s">
        <v>12924</v>
      </c>
      <c r="D666">
        <v>38431636</v>
      </c>
      <c r="E666">
        <v>10.39</v>
      </c>
      <c r="F666" t="s">
        <v>12905</v>
      </c>
      <c r="G666">
        <v>40831</v>
      </c>
      <c r="H666">
        <v>7</v>
      </c>
      <c r="I666" s="2">
        <v>43543.86347222222</v>
      </c>
      <c r="J666" t="s">
        <v>12910</v>
      </c>
    </row>
    <row r="667" spans="1:10" x14ac:dyDescent="0.25">
      <c r="A667" t="s">
        <v>13578</v>
      </c>
      <c r="B667">
        <v>1237</v>
      </c>
      <c r="C667" t="s">
        <v>12924</v>
      </c>
      <c r="D667">
        <v>17903519</v>
      </c>
      <c r="E667">
        <v>10.27</v>
      </c>
      <c r="F667" t="s">
        <v>12899</v>
      </c>
      <c r="G667">
        <v>29112</v>
      </c>
      <c r="H667">
        <v>12</v>
      </c>
      <c r="I667" s="2">
        <v>43278.367129629631</v>
      </c>
      <c r="J667" t="s">
        <v>12920</v>
      </c>
    </row>
    <row r="668" spans="1:10" x14ac:dyDescent="0.25">
      <c r="A668" t="s">
        <v>13579</v>
      </c>
      <c r="B668">
        <v>1068</v>
      </c>
      <c r="C668" t="s">
        <v>12924</v>
      </c>
      <c r="D668">
        <v>69351170</v>
      </c>
      <c r="E668">
        <v>12.73</v>
      </c>
      <c r="F668" t="s">
        <v>12908</v>
      </c>
      <c r="G668">
        <v>16339</v>
      </c>
      <c r="H668">
        <v>14</v>
      </c>
      <c r="I668" s="2">
        <v>44968.779074074067</v>
      </c>
      <c r="J668" t="s">
        <v>12912</v>
      </c>
    </row>
    <row r="669" spans="1:10" x14ac:dyDescent="0.25">
      <c r="A669" t="s">
        <v>13580</v>
      </c>
      <c r="B669">
        <v>1209</v>
      </c>
      <c r="C669" t="s">
        <v>12916</v>
      </c>
      <c r="D669">
        <v>25026858</v>
      </c>
      <c r="E669">
        <v>12.4</v>
      </c>
      <c r="F669" t="s">
        <v>12905</v>
      </c>
      <c r="G669">
        <v>33411</v>
      </c>
      <c r="H669">
        <v>16</v>
      </c>
      <c r="I669" s="2">
        <v>42664.533807870372</v>
      </c>
      <c r="J669" t="s">
        <v>12910</v>
      </c>
    </row>
    <row r="670" spans="1:10" x14ac:dyDescent="0.25">
      <c r="A670" t="s">
        <v>13581</v>
      </c>
      <c r="B670">
        <v>1028</v>
      </c>
      <c r="C670" t="s">
        <v>12932</v>
      </c>
      <c r="D670">
        <v>12785475</v>
      </c>
      <c r="E670">
        <v>13.16</v>
      </c>
      <c r="F670" t="s">
        <v>12899</v>
      </c>
      <c r="G670">
        <v>25374</v>
      </c>
      <c r="H670">
        <v>27</v>
      </c>
      <c r="I670" s="2">
        <v>44322.926261574074</v>
      </c>
      <c r="J670" t="s">
        <v>12910</v>
      </c>
    </row>
    <row r="671" spans="1:10" x14ac:dyDescent="0.25">
      <c r="A671" t="s">
        <v>13582</v>
      </c>
      <c r="B671">
        <v>1509</v>
      </c>
      <c r="C671" t="s">
        <v>12898</v>
      </c>
      <c r="D671">
        <v>96430643</v>
      </c>
      <c r="E671">
        <v>8.9</v>
      </c>
      <c r="F671" t="s">
        <v>12908</v>
      </c>
      <c r="G671">
        <v>17855</v>
      </c>
      <c r="H671">
        <v>29</v>
      </c>
      <c r="I671" s="2">
        <v>43952.099317129629</v>
      </c>
      <c r="J671" t="s">
        <v>12920</v>
      </c>
    </row>
    <row r="672" spans="1:10" x14ac:dyDescent="0.25">
      <c r="A672" t="s">
        <v>13583</v>
      </c>
      <c r="B672">
        <v>1173</v>
      </c>
      <c r="C672" t="s">
        <v>12916</v>
      </c>
      <c r="D672">
        <v>44956598</v>
      </c>
      <c r="E672">
        <v>13.55</v>
      </c>
      <c r="F672" t="s">
        <v>12905</v>
      </c>
      <c r="G672">
        <v>13389</v>
      </c>
      <c r="H672">
        <v>19</v>
      </c>
      <c r="I672" s="2">
        <v>43270.868761574071</v>
      </c>
      <c r="J672" t="s">
        <v>12912</v>
      </c>
    </row>
    <row r="673" spans="1:10" x14ac:dyDescent="0.25">
      <c r="A673" t="s">
        <v>13584</v>
      </c>
      <c r="B673">
        <v>2171</v>
      </c>
      <c r="C673" t="s">
        <v>12907</v>
      </c>
      <c r="D673">
        <v>72947147</v>
      </c>
      <c r="E673">
        <v>13.91</v>
      </c>
      <c r="F673" t="s">
        <v>12905</v>
      </c>
      <c r="G673">
        <v>38965</v>
      </c>
      <c r="H673">
        <v>4</v>
      </c>
      <c r="I673" s="2">
        <v>42282.025752314818</v>
      </c>
      <c r="J673" t="s">
        <v>12925</v>
      </c>
    </row>
    <row r="674" spans="1:10" x14ac:dyDescent="0.25">
      <c r="A674" t="s">
        <v>13585</v>
      </c>
      <c r="B674">
        <v>1245</v>
      </c>
      <c r="C674" t="s">
        <v>12902</v>
      </c>
      <c r="D674">
        <v>12455200</v>
      </c>
      <c r="E674">
        <v>9.3699999999999992</v>
      </c>
      <c r="F674" t="s">
        <v>12908</v>
      </c>
      <c r="G674">
        <v>36429</v>
      </c>
      <c r="H674">
        <v>25</v>
      </c>
      <c r="I674" s="2">
        <v>43681.503750000003</v>
      </c>
      <c r="J674" t="s">
        <v>12910</v>
      </c>
    </row>
    <row r="675" spans="1:10" x14ac:dyDescent="0.25">
      <c r="A675" t="s">
        <v>13586</v>
      </c>
      <c r="B675">
        <v>1692</v>
      </c>
      <c r="C675" t="s">
        <v>12907</v>
      </c>
      <c r="D675">
        <v>10463110</v>
      </c>
      <c r="E675">
        <v>11.45</v>
      </c>
      <c r="F675" t="s">
        <v>12899</v>
      </c>
      <c r="G675">
        <v>49738</v>
      </c>
      <c r="H675">
        <v>8</v>
      </c>
      <c r="I675" s="2">
        <v>44751.609837962962</v>
      </c>
      <c r="J675" t="s">
        <v>12920</v>
      </c>
    </row>
    <row r="676" spans="1:10" x14ac:dyDescent="0.25">
      <c r="A676" t="s">
        <v>13587</v>
      </c>
      <c r="B676">
        <v>2154</v>
      </c>
      <c r="C676" t="s">
        <v>12907</v>
      </c>
      <c r="D676">
        <v>32047695</v>
      </c>
      <c r="E676">
        <v>13.3</v>
      </c>
      <c r="F676" t="s">
        <v>12905</v>
      </c>
      <c r="G676">
        <v>48512</v>
      </c>
      <c r="H676">
        <v>26</v>
      </c>
      <c r="I676" s="2">
        <v>43985.296400462961</v>
      </c>
      <c r="J676" t="s">
        <v>12903</v>
      </c>
    </row>
    <row r="677" spans="1:10" x14ac:dyDescent="0.25">
      <c r="A677" t="s">
        <v>13588</v>
      </c>
      <c r="B677">
        <v>1462</v>
      </c>
      <c r="C677" t="s">
        <v>12932</v>
      </c>
      <c r="D677">
        <v>83180730</v>
      </c>
      <c r="E677">
        <v>12.64</v>
      </c>
      <c r="F677" t="s">
        <v>12908</v>
      </c>
      <c r="G677">
        <v>31525</v>
      </c>
      <c r="H677">
        <v>29</v>
      </c>
      <c r="I677" s="2">
        <v>43741.326226851852</v>
      </c>
      <c r="J677" t="s">
        <v>12903</v>
      </c>
    </row>
    <row r="678" spans="1:10" x14ac:dyDescent="0.25">
      <c r="A678" t="s">
        <v>13589</v>
      </c>
      <c r="B678">
        <v>1942</v>
      </c>
      <c r="C678" t="s">
        <v>12932</v>
      </c>
      <c r="D678">
        <v>90466360</v>
      </c>
      <c r="E678">
        <v>11.11</v>
      </c>
      <c r="F678" t="s">
        <v>12908</v>
      </c>
      <c r="G678">
        <v>21716</v>
      </c>
      <c r="H678">
        <v>27</v>
      </c>
      <c r="I678" s="2">
        <v>44230.759212962963</v>
      </c>
      <c r="J678" t="s">
        <v>12918</v>
      </c>
    </row>
    <row r="679" spans="1:10" x14ac:dyDescent="0.25">
      <c r="A679" t="s">
        <v>13590</v>
      </c>
      <c r="B679">
        <v>2372</v>
      </c>
      <c r="C679" t="s">
        <v>12924</v>
      </c>
      <c r="D679">
        <v>76434020</v>
      </c>
      <c r="E679">
        <v>9.17</v>
      </c>
      <c r="F679" t="s">
        <v>12899</v>
      </c>
      <c r="G679">
        <v>38236</v>
      </c>
      <c r="H679">
        <v>7</v>
      </c>
      <c r="I679" s="2">
        <v>42422.091157407413</v>
      </c>
      <c r="J679" t="s">
        <v>12918</v>
      </c>
    </row>
    <row r="680" spans="1:10" x14ac:dyDescent="0.25">
      <c r="A680" t="s">
        <v>13591</v>
      </c>
      <c r="B680">
        <v>1907</v>
      </c>
      <c r="C680" t="s">
        <v>12932</v>
      </c>
      <c r="D680">
        <v>22058199</v>
      </c>
      <c r="E680">
        <v>7.82</v>
      </c>
      <c r="F680" t="s">
        <v>12908</v>
      </c>
      <c r="G680">
        <v>39055</v>
      </c>
      <c r="H680">
        <v>19</v>
      </c>
      <c r="I680" s="2">
        <v>42011.738159722219</v>
      </c>
      <c r="J680" t="s">
        <v>12918</v>
      </c>
    </row>
    <row r="681" spans="1:10" x14ac:dyDescent="0.25">
      <c r="A681" t="s">
        <v>13592</v>
      </c>
      <c r="B681">
        <v>2118</v>
      </c>
      <c r="C681" t="s">
        <v>12902</v>
      </c>
      <c r="D681">
        <v>97075777</v>
      </c>
      <c r="E681">
        <v>7.8</v>
      </c>
      <c r="F681" t="s">
        <v>12908</v>
      </c>
      <c r="G681">
        <v>35446</v>
      </c>
      <c r="H681">
        <v>4</v>
      </c>
      <c r="I681" s="2">
        <v>41746.841527777768</v>
      </c>
      <c r="J681" t="s">
        <v>12920</v>
      </c>
    </row>
    <row r="682" spans="1:10" x14ac:dyDescent="0.25">
      <c r="A682" t="s">
        <v>13593</v>
      </c>
      <c r="B682">
        <v>1626</v>
      </c>
      <c r="C682" t="s">
        <v>12902</v>
      </c>
      <c r="D682">
        <v>76291457</v>
      </c>
      <c r="E682">
        <v>13.23</v>
      </c>
      <c r="F682" t="s">
        <v>12899</v>
      </c>
      <c r="G682">
        <v>24275</v>
      </c>
      <c r="H682">
        <v>9</v>
      </c>
      <c r="I682" s="2">
        <v>44517.21634259259</v>
      </c>
      <c r="J682" t="s">
        <v>12918</v>
      </c>
    </row>
    <row r="683" spans="1:10" x14ac:dyDescent="0.25">
      <c r="A683" t="s">
        <v>13594</v>
      </c>
      <c r="B683">
        <v>1996</v>
      </c>
      <c r="C683" t="s">
        <v>12932</v>
      </c>
      <c r="D683">
        <v>78589402</v>
      </c>
      <c r="E683">
        <v>8.15</v>
      </c>
      <c r="F683" t="s">
        <v>12899</v>
      </c>
      <c r="G683">
        <v>30068</v>
      </c>
      <c r="H683">
        <v>24</v>
      </c>
      <c r="I683" s="2">
        <v>44669.894375000003</v>
      </c>
      <c r="J683" t="s">
        <v>12910</v>
      </c>
    </row>
    <row r="684" spans="1:10" x14ac:dyDescent="0.25">
      <c r="A684" t="s">
        <v>13595</v>
      </c>
      <c r="B684">
        <v>1490</v>
      </c>
      <c r="C684" t="s">
        <v>12924</v>
      </c>
      <c r="D684">
        <v>49292906</v>
      </c>
      <c r="E684">
        <v>10.64</v>
      </c>
      <c r="F684" t="s">
        <v>12908</v>
      </c>
      <c r="G684">
        <v>14269</v>
      </c>
      <c r="H684">
        <v>2</v>
      </c>
      <c r="I684" s="2">
        <v>43705.531527777777</v>
      </c>
      <c r="J684" t="s">
        <v>12910</v>
      </c>
    </row>
    <row r="685" spans="1:10" x14ac:dyDescent="0.25">
      <c r="A685" t="s">
        <v>13596</v>
      </c>
      <c r="B685">
        <v>2313</v>
      </c>
      <c r="C685" t="s">
        <v>12907</v>
      </c>
      <c r="D685">
        <v>84265124</v>
      </c>
      <c r="E685">
        <v>14.25</v>
      </c>
      <c r="F685" t="s">
        <v>12908</v>
      </c>
      <c r="G685">
        <v>48638</v>
      </c>
      <c r="H685">
        <v>8</v>
      </c>
      <c r="I685" s="2">
        <v>42756.308495370373</v>
      </c>
      <c r="J685" t="s">
        <v>12920</v>
      </c>
    </row>
    <row r="686" spans="1:10" x14ac:dyDescent="0.25">
      <c r="A686" t="s">
        <v>13597</v>
      </c>
      <c r="B686">
        <v>1410</v>
      </c>
      <c r="C686" t="s">
        <v>12898</v>
      </c>
      <c r="D686">
        <v>87267862</v>
      </c>
      <c r="E686">
        <v>8.64</v>
      </c>
      <c r="F686" t="s">
        <v>12908</v>
      </c>
      <c r="G686">
        <v>41837</v>
      </c>
      <c r="H686">
        <v>18</v>
      </c>
      <c r="I686" s="2">
        <v>44045.471516203703</v>
      </c>
      <c r="J686" t="s">
        <v>12900</v>
      </c>
    </row>
    <row r="687" spans="1:10" x14ac:dyDescent="0.25">
      <c r="A687" t="s">
        <v>13598</v>
      </c>
      <c r="B687">
        <v>1058</v>
      </c>
      <c r="C687" t="s">
        <v>12898</v>
      </c>
      <c r="D687">
        <v>10468427</v>
      </c>
      <c r="E687">
        <v>7.52</v>
      </c>
      <c r="F687" t="s">
        <v>12908</v>
      </c>
      <c r="G687">
        <v>37369</v>
      </c>
      <c r="H687">
        <v>15</v>
      </c>
      <c r="I687" s="2">
        <v>41745.562743055547</v>
      </c>
      <c r="J687" t="s">
        <v>12903</v>
      </c>
    </row>
    <row r="688" spans="1:10" x14ac:dyDescent="0.25">
      <c r="A688" t="s">
        <v>13599</v>
      </c>
      <c r="B688">
        <v>2403</v>
      </c>
      <c r="C688" t="s">
        <v>12932</v>
      </c>
      <c r="D688">
        <v>92180678</v>
      </c>
      <c r="E688">
        <v>10.36</v>
      </c>
      <c r="F688" t="s">
        <v>12905</v>
      </c>
      <c r="G688">
        <v>31203</v>
      </c>
      <c r="H688">
        <v>1</v>
      </c>
      <c r="I688" s="2">
        <v>44556.789074074077</v>
      </c>
      <c r="J688" t="s">
        <v>12918</v>
      </c>
    </row>
    <row r="689" spans="1:10" x14ac:dyDescent="0.25">
      <c r="A689" t="s">
        <v>13600</v>
      </c>
      <c r="B689">
        <v>1881</v>
      </c>
      <c r="C689" t="s">
        <v>12924</v>
      </c>
      <c r="D689">
        <v>8467661</v>
      </c>
      <c r="E689">
        <v>9.16</v>
      </c>
      <c r="F689" t="s">
        <v>12899</v>
      </c>
      <c r="G689">
        <v>38055</v>
      </c>
      <c r="H689">
        <v>29</v>
      </c>
      <c r="I689" s="2">
        <v>43304.641539351847</v>
      </c>
      <c r="J689" t="s">
        <v>12925</v>
      </c>
    </row>
    <row r="690" spans="1:10" x14ac:dyDescent="0.25">
      <c r="A690" t="s">
        <v>13601</v>
      </c>
      <c r="B690">
        <v>1653</v>
      </c>
      <c r="C690" t="s">
        <v>12924</v>
      </c>
      <c r="D690">
        <v>71360505</v>
      </c>
      <c r="E690">
        <v>7.27</v>
      </c>
      <c r="F690" t="s">
        <v>12899</v>
      </c>
      <c r="G690">
        <v>38213</v>
      </c>
      <c r="H690">
        <v>18</v>
      </c>
      <c r="I690" s="2">
        <v>41857.054988425924</v>
      </c>
      <c r="J690" t="s">
        <v>12903</v>
      </c>
    </row>
    <row r="691" spans="1:10" x14ac:dyDescent="0.25">
      <c r="A691" t="s">
        <v>13602</v>
      </c>
      <c r="B691">
        <v>1021</v>
      </c>
      <c r="C691" t="s">
        <v>12907</v>
      </c>
      <c r="D691">
        <v>67099419</v>
      </c>
      <c r="E691">
        <v>7.74</v>
      </c>
      <c r="F691" t="s">
        <v>12908</v>
      </c>
      <c r="G691">
        <v>41599</v>
      </c>
      <c r="H691">
        <v>27</v>
      </c>
      <c r="I691" s="2">
        <v>42054.698784722219</v>
      </c>
      <c r="J691" t="s">
        <v>12903</v>
      </c>
    </row>
    <row r="692" spans="1:10" x14ac:dyDescent="0.25">
      <c r="A692" t="s">
        <v>13603</v>
      </c>
      <c r="B692">
        <v>2456</v>
      </c>
      <c r="C692" t="s">
        <v>12902</v>
      </c>
      <c r="D692">
        <v>54257743</v>
      </c>
      <c r="E692">
        <v>14.39</v>
      </c>
      <c r="F692" t="s">
        <v>12899</v>
      </c>
      <c r="G692">
        <v>20051</v>
      </c>
      <c r="H692">
        <v>16</v>
      </c>
      <c r="I692" s="2">
        <v>43101.775335648148</v>
      </c>
      <c r="J692" t="s">
        <v>12900</v>
      </c>
    </row>
    <row r="693" spans="1:10" x14ac:dyDescent="0.25">
      <c r="A693" t="s">
        <v>13604</v>
      </c>
      <c r="B693">
        <v>1554</v>
      </c>
      <c r="C693" t="s">
        <v>12907</v>
      </c>
      <c r="D693">
        <v>84134891</v>
      </c>
      <c r="E693">
        <v>14.44</v>
      </c>
      <c r="F693" t="s">
        <v>12908</v>
      </c>
      <c r="G693">
        <v>42427</v>
      </c>
      <c r="H693">
        <v>18</v>
      </c>
      <c r="I693" s="2">
        <v>44588.427314814813</v>
      </c>
      <c r="J693" t="s">
        <v>12910</v>
      </c>
    </row>
    <row r="694" spans="1:10" x14ac:dyDescent="0.25">
      <c r="A694" t="s">
        <v>13605</v>
      </c>
      <c r="B694">
        <v>1740</v>
      </c>
      <c r="C694" t="s">
        <v>12898</v>
      </c>
      <c r="D694">
        <v>10780587</v>
      </c>
      <c r="E694">
        <v>12.83</v>
      </c>
      <c r="F694" t="s">
        <v>12905</v>
      </c>
      <c r="G694">
        <v>21806</v>
      </c>
      <c r="H694">
        <v>20</v>
      </c>
      <c r="I694" s="2">
        <v>42244.150358796287</v>
      </c>
      <c r="J694" t="s">
        <v>12918</v>
      </c>
    </row>
    <row r="695" spans="1:10" x14ac:dyDescent="0.25">
      <c r="A695" t="s">
        <v>13606</v>
      </c>
      <c r="B695">
        <v>1677</v>
      </c>
      <c r="C695" t="s">
        <v>12924</v>
      </c>
      <c r="D695">
        <v>8386787</v>
      </c>
      <c r="E695">
        <v>10.210000000000001</v>
      </c>
      <c r="F695" t="s">
        <v>12908</v>
      </c>
      <c r="G695">
        <v>43329</v>
      </c>
      <c r="H695">
        <v>21</v>
      </c>
      <c r="I695" s="2">
        <v>41897.192395833343</v>
      </c>
      <c r="J695" t="s">
        <v>12925</v>
      </c>
    </row>
    <row r="696" spans="1:10" x14ac:dyDescent="0.25">
      <c r="A696" t="s">
        <v>13607</v>
      </c>
      <c r="B696">
        <v>1912</v>
      </c>
      <c r="C696" t="s">
        <v>12902</v>
      </c>
      <c r="D696">
        <v>67532084</v>
      </c>
      <c r="E696">
        <v>12.76</v>
      </c>
      <c r="F696" t="s">
        <v>12899</v>
      </c>
      <c r="G696">
        <v>10193</v>
      </c>
      <c r="H696">
        <v>5</v>
      </c>
      <c r="I696" s="2">
        <v>41845.827349537038</v>
      </c>
      <c r="J696" t="s">
        <v>12900</v>
      </c>
    </row>
    <row r="697" spans="1:10" x14ac:dyDescent="0.25">
      <c r="A697" t="s">
        <v>13608</v>
      </c>
      <c r="B697">
        <v>2076</v>
      </c>
      <c r="C697" t="s">
        <v>12932</v>
      </c>
      <c r="D697">
        <v>10603575</v>
      </c>
      <c r="E697">
        <v>11.68</v>
      </c>
      <c r="F697" t="s">
        <v>12905</v>
      </c>
      <c r="G697">
        <v>46168</v>
      </c>
      <c r="H697">
        <v>29</v>
      </c>
      <c r="I697" s="2">
        <v>42395.417129629634</v>
      </c>
      <c r="J697" t="s">
        <v>12925</v>
      </c>
    </row>
    <row r="698" spans="1:10" x14ac:dyDescent="0.25">
      <c r="A698" t="s">
        <v>13609</v>
      </c>
      <c r="B698">
        <v>1062</v>
      </c>
      <c r="C698" t="s">
        <v>12932</v>
      </c>
      <c r="D698">
        <v>19550034</v>
      </c>
      <c r="E698">
        <v>14.16</v>
      </c>
      <c r="F698" t="s">
        <v>12899</v>
      </c>
      <c r="G698">
        <v>27894</v>
      </c>
      <c r="H698">
        <v>21</v>
      </c>
      <c r="I698" s="2">
        <v>41574.701226851852</v>
      </c>
      <c r="J698" t="s">
        <v>12920</v>
      </c>
    </row>
    <row r="699" spans="1:10" x14ac:dyDescent="0.25">
      <c r="A699" t="s">
        <v>13610</v>
      </c>
      <c r="B699">
        <v>2257</v>
      </c>
      <c r="C699" t="s">
        <v>12932</v>
      </c>
      <c r="D699">
        <v>90871134</v>
      </c>
      <c r="E699">
        <v>9.8000000000000007</v>
      </c>
      <c r="F699" t="s">
        <v>12899</v>
      </c>
      <c r="G699">
        <v>49826</v>
      </c>
      <c r="H699">
        <v>25</v>
      </c>
      <c r="I699" s="2">
        <v>43862.07849537037</v>
      </c>
      <c r="J699" t="s">
        <v>12903</v>
      </c>
    </row>
    <row r="700" spans="1:10" x14ac:dyDescent="0.25">
      <c r="A700" t="s">
        <v>13611</v>
      </c>
      <c r="B700">
        <v>2392</v>
      </c>
      <c r="C700" t="s">
        <v>12932</v>
      </c>
      <c r="D700">
        <v>71070148</v>
      </c>
      <c r="E700">
        <v>11.86</v>
      </c>
      <c r="F700" t="s">
        <v>12905</v>
      </c>
      <c r="G700">
        <v>41075</v>
      </c>
      <c r="H700">
        <v>24</v>
      </c>
      <c r="I700" s="2">
        <v>43067.902499999997</v>
      </c>
      <c r="J700" t="s">
        <v>12900</v>
      </c>
    </row>
    <row r="701" spans="1:10" x14ac:dyDescent="0.25">
      <c r="A701" t="s">
        <v>13612</v>
      </c>
      <c r="B701">
        <v>1293</v>
      </c>
      <c r="C701" t="s">
        <v>12902</v>
      </c>
      <c r="D701">
        <v>81185967</v>
      </c>
      <c r="E701">
        <v>8.98</v>
      </c>
      <c r="F701" t="s">
        <v>12899</v>
      </c>
      <c r="G701">
        <v>18005</v>
      </c>
      <c r="H701">
        <v>29</v>
      </c>
      <c r="I701" s="2">
        <v>42799.695023148153</v>
      </c>
      <c r="J701" t="s">
        <v>12912</v>
      </c>
    </row>
    <row r="702" spans="1:10" x14ac:dyDescent="0.25">
      <c r="A702" t="s">
        <v>13613</v>
      </c>
      <c r="B702">
        <v>2311</v>
      </c>
      <c r="C702" t="s">
        <v>12902</v>
      </c>
      <c r="D702">
        <v>36981696</v>
      </c>
      <c r="E702">
        <v>8.18</v>
      </c>
      <c r="F702" t="s">
        <v>12899</v>
      </c>
      <c r="G702">
        <v>41346</v>
      </c>
      <c r="H702">
        <v>12</v>
      </c>
      <c r="I702" s="2">
        <v>44854.221932870372</v>
      </c>
      <c r="J702" t="s">
        <v>12925</v>
      </c>
    </row>
    <row r="703" spans="1:10" x14ac:dyDescent="0.25">
      <c r="A703" t="s">
        <v>13614</v>
      </c>
      <c r="B703">
        <v>2441</v>
      </c>
      <c r="C703" t="s">
        <v>12932</v>
      </c>
      <c r="D703">
        <v>94542899</v>
      </c>
      <c r="E703">
        <v>10.48</v>
      </c>
      <c r="F703" t="s">
        <v>12908</v>
      </c>
      <c r="G703">
        <v>47233</v>
      </c>
      <c r="H703">
        <v>7</v>
      </c>
      <c r="I703" s="2">
        <v>41738.544629629629</v>
      </c>
      <c r="J703" t="s">
        <v>12900</v>
      </c>
    </row>
    <row r="704" spans="1:10" x14ac:dyDescent="0.25">
      <c r="A704" t="s">
        <v>13615</v>
      </c>
      <c r="B704">
        <v>2096</v>
      </c>
      <c r="C704" t="s">
        <v>12907</v>
      </c>
      <c r="D704">
        <v>41081300</v>
      </c>
      <c r="E704">
        <v>7.7</v>
      </c>
      <c r="F704" t="s">
        <v>12908</v>
      </c>
      <c r="G704">
        <v>10499</v>
      </c>
      <c r="H704">
        <v>17</v>
      </c>
      <c r="I704" s="2">
        <v>43073.161249999997</v>
      </c>
      <c r="J704" t="s">
        <v>12920</v>
      </c>
    </row>
    <row r="705" spans="1:10" x14ac:dyDescent="0.25">
      <c r="A705" t="s">
        <v>13616</v>
      </c>
      <c r="B705">
        <v>1811</v>
      </c>
      <c r="C705" t="s">
        <v>12902</v>
      </c>
      <c r="D705">
        <v>17036903</v>
      </c>
      <c r="E705">
        <v>7.47</v>
      </c>
      <c r="F705" t="s">
        <v>12908</v>
      </c>
      <c r="G705">
        <v>24721</v>
      </c>
      <c r="H705">
        <v>16</v>
      </c>
      <c r="I705" s="2">
        <v>43962.130057870367</v>
      </c>
      <c r="J705" t="s">
        <v>12903</v>
      </c>
    </row>
    <row r="706" spans="1:10" x14ac:dyDescent="0.25">
      <c r="A706" t="s">
        <v>13617</v>
      </c>
      <c r="B706">
        <v>1130</v>
      </c>
      <c r="C706" t="s">
        <v>12902</v>
      </c>
      <c r="D706">
        <v>18297305</v>
      </c>
      <c r="E706">
        <v>12.57</v>
      </c>
      <c r="F706" t="s">
        <v>12908</v>
      </c>
      <c r="G706">
        <v>41001</v>
      </c>
      <c r="H706">
        <v>25</v>
      </c>
      <c r="I706" s="2">
        <v>42489.352881944447</v>
      </c>
      <c r="J706" t="s">
        <v>12903</v>
      </c>
    </row>
    <row r="707" spans="1:10" x14ac:dyDescent="0.25">
      <c r="A707" t="s">
        <v>13618</v>
      </c>
      <c r="B707">
        <v>1082</v>
      </c>
      <c r="C707" t="s">
        <v>12898</v>
      </c>
      <c r="D707">
        <v>5104631</v>
      </c>
      <c r="E707">
        <v>10.1</v>
      </c>
      <c r="F707" t="s">
        <v>12905</v>
      </c>
      <c r="G707">
        <v>11427</v>
      </c>
      <c r="H707">
        <v>5</v>
      </c>
      <c r="I707" s="2">
        <v>42744.894189814811</v>
      </c>
      <c r="J707" t="s">
        <v>12910</v>
      </c>
    </row>
    <row r="708" spans="1:10" x14ac:dyDescent="0.25">
      <c r="A708" t="s">
        <v>13619</v>
      </c>
      <c r="B708">
        <v>1841</v>
      </c>
      <c r="C708" t="s">
        <v>12902</v>
      </c>
      <c r="D708">
        <v>33749819</v>
      </c>
      <c r="E708">
        <v>13.39</v>
      </c>
      <c r="F708" t="s">
        <v>12908</v>
      </c>
      <c r="G708">
        <v>34237</v>
      </c>
      <c r="H708">
        <v>3</v>
      </c>
      <c r="I708" s="2">
        <v>43730.101331018523</v>
      </c>
      <c r="J708" t="s">
        <v>12903</v>
      </c>
    </row>
    <row r="709" spans="1:10" x14ac:dyDescent="0.25">
      <c r="A709" t="s">
        <v>13620</v>
      </c>
      <c r="B709">
        <v>2391</v>
      </c>
      <c r="C709" t="s">
        <v>12924</v>
      </c>
      <c r="D709">
        <v>88876892</v>
      </c>
      <c r="E709">
        <v>8.2200000000000006</v>
      </c>
      <c r="F709" t="s">
        <v>12908</v>
      </c>
      <c r="G709">
        <v>42822</v>
      </c>
      <c r="H709">
        <v>18</v>
      </c>
      <c r="I709" s="2">
        <v>41609.068206018521</v>
      </c>
      <c r="J709" t="s">
        <v>12900</v>
      </c>
    </row>
    <row r="710" spans="1:10" x14ac:dyDescent="0.25">
      <c r="A710" t="s">
        <v>13621</v>
      </c>
      <c r="B710">
        <v>2219</v>
      </c>
      <c r="C710" t="s">
        <v>12898</v>
      </c>
      <c r="D710">
        <v>56330564</v>
      </c>
      <c r="E710">
        <v>10.34</v>
      </c>
      <c r="F710" t="s">
        <v>12905</v>
      </c>
      <c r="G710">
        <v>30612</v>
      </c>
      <c r="H710">
        <v>11</v>
      </c>
      <c r="I710" s="2">
        <v>44952.407060185193</v>
      </c>
      <c r="J710" t="s">
        <v>12900</v>
      </c>
    </row>
    <row r="711" spans="1:10" x14ac:dyDescent="0.25">
      <c r="A711" t="s">
        <v>13622</v>
      </c>
      <c r="B711">
        <v>2471</v>
      </c>
      <c r="C711" t="s">
        <v>12902</v>
      </c>
      <c r="D711">
        <v>27889341</v>
      </c>
      <c r="E711">
        <v>9.26</v>
      </c>
      <c r="F711" t="s">
        <v>12899</v>
      </c>
      <c r="G711">
        <v>46063</v>
      </c>
      <c r="H711">
        <v>14</v>
      </c>
      <c r="I711" s="2">
        <v>44244.233090277783</v>
      </c>
      <c r="J711" t="s">
        <v>12903</v>
      </c>
    </row>
    <row r="712" spans="1:10" x14ac:dyDescent="0.25">
      <c r="A712" t="s">
        <v>13623</v>
      </c>
      <c r="B712">
        <v>1480</v>
      </c>
      <c r="C712" t="s">
        <v>12932</v>
      </c>
      <c r="D712">
        <v>30001117</v>
      </c>
      <c r="E712">
        <v>11.8</v>
      </c>
      <c r="F712" t="s">
        <v>12899</v>
      </c>
      <c r="G712">
        <v>40734</v>
      </c>
      <c r="H712">
        <v>21</v>
      </c>
      <c r="I712" s="2">
        <v>43257.048715277779</v>
      </c>
      <c r="J712" t="s">
        <v>12925</v>
      </c>
    </row>
    <row r="713" spans="1:10" x14ac:dyDescent="0.25">
      <c r="A713" t="s">
        <v>13624</v>
      </c>
      <c r="B713">
        <v>2184</v>
      </c>
      <c r="C713" t="s">
        <v>12898</v>
      </c>
      <c r="D713">
        <v>98288362</v>
      </c>
      <c r="E713">
        <v>14.9</v>
      </c>
      <c r="F713" t="s">
        <v>12908</v>
      </c>
      <c r="G713">
        <v>44236</v>
      </c>
      <c r="H713">
        <v>2</v>
      </c>
      <c r="I713" s="2">
        <v>44742.5940625</v>
      </c>
      <c r="J713" t="s">
        <v>12910</v>
      </c>
    </row>
    <row r="714" spans="1:10" x14ac:dyDescent="0.25">
      <c r="A714" t="s">
        <v>13625</v>
      </c>
      <c r="B714">
        <v>2201</v>
      </c>
      <c r="C714" t="s">
        <v>12907</v>
      </c>
      <c r="D714">
        <v>28172872</v>
      </c>
      <c r="E714">
        <v>13.1</v>
      </c>
      <c r="F714" t="s">
        <v>12908</v>
      </c>
      <c r="G714">
        <v>34949</v>
      </c>
      <c r="H714">
        <v>8</v>
      </c>
      <c r="I714" s="2">
        <v>42386.82640046296</v>
      </c>
      <c r="J714" t="s">
        <v>12900</v>
      </c>
    </row>
    <row r="715" spans="1:10" x14ac:dyDescent="0.25">
      <c r="A715" t="s">
        <v>13626</v>
      </c>
      <c r="B715">
        <v>1899</v>
      </c>
      <c r="C715" t="s">
        <v>12907</v>
      </c>
      <c r="D715">
        <v>69302920</v>
      </c>
      <c r="E715">
        <v>13.19</v>
      </c>
      <c r="F715" t="s">
        <v>12905</v>
      </c>
      <c r="G715">
        <v>49543</v>
      </c>
      <c r="H715">
        <v>25</v>
      </c>
      <c r="I715" s="2">
        <v>43509.161608796298</v>
      </c>
      <c r="J715" t="s">
        <v>12912</v>
      </c>
    </row>
    <row r="716" spans="1:10" x14ac:dyDescent="0.25">
      <c r="A716" t="s">
        <v>13627</v>
      </c>
      <c r="B716">
        <v>1675</v>
      </c>
      <c r="C716" t="s">
        <v>12907</v>
      </c>
      <c r="D716">
        <v>6773366</v>
      </c>
      <c r="E716">
        <v>11.43</v>
      </c>
      <c r="F716" t="s">
        <v>12908</v>
      </c>
      <c r="G716">
        <v>38168</v>
      </c>
      <c r="H716">
        <v>8</v>
      </c>
      <c r="I716" s="2">
        <v>43606.248981481483</v>
      </c>
      <c r="J716" t="s">
        <v>12918</v>
      </c>
    </row>
    <row r="717" spans="1:10" x14ac:dyDescent="0.25">
      <c r="A717" t="s">
        <v>13628</v>
      </c>
      <c r="B717">
        <v>1393</v>
      </c>
      <c r="C717" t="s">
        <v>12932</v>
      </c>
      <c r="D717">
        <v>67269230</v>
      </c>
      <c r="E717">
        <v>9.49</v>
      </c>
      <c r="F717" t="s">
        <v>12899</v>
      </c>
      <c r="G717">
        <v>28704</v>
      </c>
      <c r="H717">
        <v>24</v>
      </c>
      <c r="I717" s="2">
        <v>42030.687997685192</v>
      </c>
      <c r="J717" t="s">
        <v>12900</v>
      </c>
    </row>
    <row r="718" spans="1:10" x14ac:dyDescent="0.25">
      <c r="A718" t="s">
        <v>13629</v>
      </c>
      <c r="B718">
        <v>1310</v>
      </c>
      <c r="C718" t="s">
        <v>12907</v>
      </c>
      <c r="D718">
        <v>76568066</v>
      </c>
      <c r="E718">
        <v>8.68</v>
      </c>
      <c r="F718" t="s">
        <v>12905</v>
      </c>
      <c r="G718">
        <v>34895</v>
      </c>
      <c r="H718">
        <v>12</v>
      </c>
      <c r="I718" s="2">
        <v>43777.807835648149</v>
      </c>
      <c r="J718" t="s">
        <v>12910</v>
      </c>
    </row>
    <row r="719" spans="1:10" x14ac:dyDescent="0.25">
      <c r="A719" t="s">
        <v>13630</v>
      </c>
      <c r="B719">
        <v>1121</v>
      </c>
      <c r="C719" t="s">
        <v>12916</v>
      </c>
      <c r="D719">
        <v>63004452</v>
      </c>
      <c r="E719">
        <v>10.43</v>
      </c>
      <c r="F719" t="s">
        <v>12899</v>
      </c>
      <c r="G719">
        <v>49416</v>
      </c>
      <c r="H719">
        <v>20</v>
      </c>
      <c r="I719" s="2">
        <v>41735.273275462961</v>
      </c>
      <c r="J719" t="s">
        <v>12900</v>
      </c>
    </row>
    <row r="720" spans="1:10" x14ac:dyDescent="0.25">
      <c r="A720" t="s">
        <v>13631</v>
      </c>
      <c r="B720">
        <v>2197</v>
      </c>
      <c r="C720" t="s">
        <v>12902</v>
      </c>
      <c r="D720">
        <v>78614979</v>
      </c>
      <c r="E720">
        <v>7.1</v>
      </c>
      <c r="F720" t="s">
        <v>12908</v>
      </c>
      <c r="G720">
        <v>32771</v>
      </c>
      <c r="H720">
        <v>11</v>
      </c>
      <c r="I720" s="2">
        <v>44736.001423611109</v>
      </c>
      <c r="J720" t="s">
        <v>12920</v>
      </c>
    </row>
    <row r="721" spans="1:10" x14ac:dyDescent="0.25">
      <c r="A721" t="s">
        <v>13632</v>
      </c>
      <c r="B721">
        <v>1740</v>
      </c>
      <c r="C721" t="s">
        <v>12902</v>
      </c>
      <c r="D721">
        <v>78774512</v>
      </c>
      <c r="E721">
        <v>13.2</v>
      </c>
      <c r="F721" t="s">
        <v>12905</v>
      </c>
      <c r="G721">
        <v>42318</v>
      </c>
      <c r="H721">
        <v>29</v>
      </c>
      <c r="I721" s="2">
        <v>43713.966215277767</v>
      </c>
      <c r="J721" t="s">
        <v>12900</v>
      </c>
    </row>
    <row r="722" spans="1:10" x14ac:dyDescent="0.25">
      <c r="A722" t="s">
        <v>13633</v>
      </c>
      <c r="B722">
        <v>1027</v>
      </c>
      <c r="C722" t="s">
        <v>12907</v>
      </c>
      <c r="D722">
        <v>18667282</v>
      </c>
      <c r="E722">
        <v>8.44</v>
      </c>
      <c r="F722" t="s">
        <v>12899</v>
      </c>
      <c r="G722">
        <v>32642</v>
      </c>
      <c r="H722">
        <v>17</v>
      </c>
      <c r="I722" s="2">
        <v>44052.174479166657</v>
      </c>
      <c r="J722" t="s">
        <v>12903</v>
      </c>
    </row>
    <row r="723" spans="1:10" x14ac:dyDescent="0.25">
      <c r="A723" t="s">
        <v>13634</v>
      </c>
      <c r="B723">
        <v>1607</v>
      </c>
      <c r="C723" t="s">
        <v>12924</v>
      </c>
      <c r="D723">
        <v>43198854</v>
      </c>
      <c r="E723">
        <v>11.19</v>
      </c>
      <c r="F723" t="s">
        <v>12905</v>
      </c>
      <c r="G723">
        <v>20601</v>
      </c>
      <c r="H723">
        <v>2</v>
      </c>
      <c r="I723" s="2">
        <v>45123.627187500002</v>
      </c>
      <c r="J723" t="s">
        <v>12900</v>
      </c>
    </row>
    <row r="724" spans="1:10" x14ac:dyDescent="0.25">
      <c r="A724" t="s">
        <v>13635</v>
      </c>
      <c r="B724">
        <v>2447</v>
      </c>
      <c r="C724" t="s">
        <v>12907</v>
      </c>
      <c r="D724">
        <v>34415998</v>
      </c>
      <c r="E724">
        <v>8.67</v>
      </c>
      <c r="F724" t="s">
        <v>12905</v>
      </c>
      <c r="G724">
        <v>35207</v>
      </c>
      <c r="H724">
        <v>5</v>
      </c>
      <c r="I724" s="2">
        <v>43032.246620370373</v>
      </c>
      <c r="J724" t="s">
        <v>12920</v>
      </c>
    </row>
    <row r="725" spans="1:10" x14ac:dyDescent="0.25">
      <c r="A725" t="s">
        <v>13636</v>
      </c>
      <c r="B725">
        <v>1027</v>
      </c>
      <c r="C725" t="s">
        <v>12902</v>
      </c>
      <c r="D725">
        <v>47742315</v>
      </c>
      <c r="E725">
        <v>12.8</v>
      </c>
      <c r="F725" t="s">
        <v>12905</v>
      </c>
      <c r="G725">
        <v>15751</v>
      </c>
      <c r="H725">
        <v>16</v>
      </c>
      <c r="I725" s="2">
        <v>44111.627233796287</v>
      </c>
      <c r="J725" t="s">
        <v>12910</v>
      </c>
    </row>
    <row r="726" spans="1:10" x14ac:dyDescent="0.25">
      <c r="A726" t="s">
        <v>13637</v>
      </c>
      <c r="B726">
        <v>2088</v>
      </c>
      <c r="C726" t="s">
        <v>12907</v>
      </c>
      <c r="D726">
        <v>12435619</v>
      </c>
      <c r="E726">
        <v>9.8000000000000007</v>
      </c>
      <c r="F726" t="s">
        <v>12899</v>
      </c>
      <c r="G726">
        <v>47367</v>
      </c>
      <c r="H726">
        <v>26</v>
      </c>
      <c r="I726" s="2">
        <v>42573.127002314817</v>
      </c>
      <c r="J726" t="s">
        <v>12918</v>
      </c>
    </row>
    <row r="727" spans="1:10" x14ac:dyDescent="0.25">
      <c r="A727" t="s">
        <v>13638</v>
      </c>
      <c r="B727">
        <v>2444</v>
      </c>
      <c r="C727" t="s">
        <v>12916</v>
      </c>
      <c r="D727">
        <v>4706253</v>
      </c>
      <c r="E727">
        <v>9.2899999999999991</v>
      </c>
      <c r="F727" t="s">
        <v>12905</v>
      </c>
      <c r="G727">
        <v>36301</v>
      </c>
      <c r="H727">
        <v>21</v>
      </c>
      <c r="I727" s="2">
        <v>43144.804722222223</v>
      </c>
      <c r="J727" t="s">
        <v>12900</v>
      </c>
    </row>
    <row r="728" spans="1:10" x14ac:dyDescent="0.25">
      <c r="A728" t="s">
        <v>13639</v>
      </c>
      <c r="B728">
        <v>1209</v>
      </c>
      <c r="C728" t="s">
        <v>12916</v>
      </c>
      <c r="D728">
        <v>66713825</v>
      </c>
      <c r="E728">
        <v>14.16</v>
      </c>
      <c r="F728" t="s">
        <v>12899</v>
      </c>
      <c r="G728">
        <v>12470</v>
      </c>
      <c r="H728">
        <v>11</v>
      </c>
      <c r="I728" s="2">
        <v>44228.301840277767</v>
      </c>
      <c r="J728" t="s">
        <v>12903</v>
      </c>
    </row>
    <row r="729" spans="1:10" x14ac:dyDescent="0.25">
      <c r="A729" t="s">
        <v>13640</v>
      </c>
      <c r="B729">
        <v>1613</v>
      </c>
      <c r="C729" t="s">
        <v>12924</v>
      </c>
      <c r="D729">
        <v>48316537</v>
      </c>
      <c r="E729">
        <v>9.8800000000000008</v>
      </c>
      <c r="F729" t="s">
        <v>12908</v>
      </c>
      <c r="G729">
        <v>47329</v>
      </c>
      <c r="H729">
        <v>28</v>
      </c>
      <c r="I729" s="2">
        <v>42567.543888888889</v>
      </c>
      <c r="J729" t="s">
        <v>12925</v>
      </c>
    </row>
    <row r="730" spans="1:10" x14ac:dyDescent="0.25">
      <c r="A730" t="s">
        <v>13641</v>
      </c>
      <c r="B730">
        <v>1927</v>
      </c>
      <c r="C730" t="s">
        <v>12924</v>
      </c>
      <c r="D730">
        <v>91034762</v>
      </c>
      <c r="E730">
        <v>7.2</v>
      </c>
      <c r="F730" t="s">
        <v>12905</v>
      </c>
      <c r="G730">
        <v>37893</v>
      </c>
      <c r="H730">
        <v>7</v>
      </c>
      <c r="I730" s="2">
        <v>44552.711516203701</v>
      </c>
      <c r="J730" t="s">
        <v>12918</v>
      </c>
    </row>
    <row r="731" spans="1:10" x14ac:dyDescent="0.25">
      <c r="A731" t="s">
        <v>13642</v>
      </c>
      <c r="B731">
        <v>1145</v>
      </c>
      <c r="C731" t="s">
        <v>12924</v>
      </c>
      <c r="D731">
        <v>45700399</v>
      </c>
      <c r="E731">
        <v>12.42</v>
      </c>
      <c r="F731" t="s">
        <v>12899</v>
      </c>
      <c r="G731">
        <v>37977</v>
      </c>
      <c r="H731">
        <v>16</v>
      </c>
      <c r="I731" s="2">
        <v>41961.660601851851</v>
      </c>
      <c r="J731" t="s">
        <v>12912</v>
      </c>
    </row>
    <row r="732" spans="1:10" x14ac:dyDescent="0.25">
      <c r="A732" t="s">
        <v>13643</v>
      </c>
      <c r="B732">
        <v>1729</v>
      </c>
      <c r="C732" t="s">
        <v>12924</v>
      </c>
      <c r="D732">
        <v>16321500</v>
      </c>
      <c r="E732">
        <v>13.69</v>
      </c>
      <c r="F732" t="s">
        <v>12905</v>
      </c>
      <c r="G732">
        <v>21224</v>
      </c>
      <c r="H732">
        <v>20</v>
      </c>
      <c r="I732" s="2">
        <v>43750.12059027778</v>
      </c>
      <c r="J732" t="s">
        <v>12910</v>
      </c>
    </row>
    <row r="733" spans="1:10" x14ac:dyDescent="0.25">
      <c r="A733" t="s">
        <v>13644</v>
      </c>
      <c r="B733">
        <v>2042</v>
      </c>
      <c r="C733" t="s">
        <v>12898</v>
      </c>
      <c r="D733">
        <v>48917069</v>
      </c>
      <c r="E733">
        <v>7.92</v>
      </c>
      <c r="F733" t="s">
        <v>12899</v>
      </c>
      <c r="G733">
        <v>46851</v>
      </c>
      <c r="H733">
        <v>6</v>
      </c>
      <c r="I733" s="2">
        <v>42025.789479166669</v>
      </c>
      <c r="J733" t="s">
        <v>12925</v>
      </c>
    </row>
    <row r="734" spans="1:10" x14ac:dyDescent="0.25">
      <c r="A734" t="s">
        <v>13645</v>
      </c>
      <c r="B734">
        <v>2096</v>
      </c>
      <c r="C734" t="s">
        <v>12916</v>
      </c>
      <c r="D734">
        <v>63799234</v>
      </c>
      <c r="E734">
        <v>10.8</v>
      </c>
      <c r="F734" t="s">
        <v>12908</v>
      </c>
      <c r="G734">
        <v>34833</v>
      </c>
      <c r="H734">
        <v>19</v>
      </c>
      <c r="I734" s="2">
        <v>45092.518020833333</v>
      </c>
      <c r="J734" t="s">
        <v>12903</v>
      </c>
    </row>
    <row r="735" spans="1:10" x14ac:dyDescent="0.25">
      <c r="A735" t="s">
        <v>13646</v>
      </c>
      <c r="B735">
        <v>1074</v>
      </c>
      <c r="C735" t="s">
        <v>12902</v>
      </c>
      <c r="D735">
        <v>5787334</v>
      </c>
      <c r="E735">
        <v>13.29</v>
      </c>
      <c r="F735" t="s">
        <v>12905</v>
      </c>
      <c r="G735">
        <v>32140</v>
      </c>
      <c r="H735">
        <v>13</v>
      </c>
      <c r="I735" s="2">
        <v>43616.965127314812</v>
      </c>
      <c r="J735" t="s">
        <v>12920</v>
      </c>
    </row>
    <row r="736" spans="1:10" x14ac:dyDescent="0.25">
      <c r="A736" t="s">
        <v>13647</v>
      </c>
      <c r="B736">
        <v>1376</v>
      </c>
      <c r="C736" t="s">
        <v>12907</v>
      </c>
      <c r="D736">
        <v>6852449</v>
      </c>
      <c r="E736">
        <v>9.83</v>
      </c>
      <c r="F736" t="s">
        <v>12899</v>
      </c>
      <c r="G736">
        <v>29938</v>
      </c>
      <c r="H736">
        <v>26</v>
      </c>
      <c r="I736" s="2">
        <v>44851.876793981479</v>
      </c>
      <c r="J736" t="s">
        <v>12920</v>
      </c>
    </row>
    <row r="737" spans="1:10" x14ac:dyDescent="0.25">
      <c r="A737" t="s">
        <v>13648</v>
      </c>
      <c r="B737">
        <v>2018</v>
      </c>
      <c r="C737" t="s">
        <v>12924</v>
      </c>
      <c r="D737">
        <v>83901569</v>
      </c>
      <c r="E737">
        <v>10.57</v>
      </c>
      <c r="F737" t="s">
        <v>12905</v>
      </c>
      <c r="G737">
        <v>46459</v>
      </c>
      <c r="H737">
        <v>25</v>
      </c>
      <c r="I737" s="2">
        <v>44944.31726851852</v>
      </c>
      <c r="J737" t="s">
        <v>12912</v>
      </c>
    </row>
    <row r="738" spans="1:10" x14ac:dyDescent="0.25">
      <c r="A738" t="s">
        <v>13649</v>
      </c>
      <c r="B738">
        <v>1841</v>
      </c>
      <c r="C738" t="s">
        <v>12916</v>
      </c>
      <c r="D738">
        <v>78209842</v>
      </c>
      <c r="E738">
        <v>14.6</v>
      </c>
      <c r="F738" t="s">
        <v>12905</v>
      </c>
      <c r="G738">
        <v>41719</v>
      </c>
      <c r="H738">
        <v>4</v>
      </c>
      <c r="I738" s="2">
        <v>44292.587708333333</v>
      </c>
      <c r="J738" t="s">
        <v>12900</v>
      </c>
    </row>
    <row r="739" spans="1:10" x14ac:dyDescent="0.25">
      <c r="A739" t="s">
        <v>13650</v>
      </c>
      <c r="B739">
        <v>1424</v>
      </c>
      <c r="C739" t="s">
        <v>12924</v>
      </c>
      <c r="D739">
        <v>93515762</v>
      </c>
      <c r="E739">
        <v>10.18</v>
      </c>
      <c r="F739" t="s">
        <v>12905</v>
      </c>
      <c r="G739">
        <v>20665</v>
      </c>
      <c r="H739">
        <v>18</v>
      </c>
      <c r="I739" s="2">
        <v>41649.404942129629</v>
      </c>
      <c r="J739" t="s">
        <v>12925</v>
      </c>
    </row>
    <row r="740" spans="1:10" x14ac:dyDescent="0.25">
      <c r="A740" t="s">
        <v>13651</v>
      </c>
      <c r="B740">
        <v>1402</v>
      </c>
      <c r="C740" t="s">
        <v>12907</v>
      </c>
      <c r="D740">
        <v>90404150</v>
      </c>
      <c r="E740">
        <v>14.15</v>
      </c>
      <c r="F740" t="s">
        <v>12908</v>
      </c>
      <c r="G740">
        <v>45411</v>
      </c>
      <c r="H740">
        <v>23</v>
      </c>
      <c r="I740" s="2">
        <v>43117.046296296299</v>
      </c>
      <c r="J740" t="s">
        <v>12912</v>
      </c>
    </row>
    <row r="741" spans="1:10" x14ac:dyDescent="0.25">
      <c r="A741" t="s">
        <v>13652</v>
      </c>
      <c r="B741">
        <v>2147</v>
      </c>
      <c r="C741" t="s">
        <v>12902</v>
      </c>
      <c r="D741">
        <v>56022706</v>
      </c>
      <c r="E741">
        <v>13.13</v>
      </c>
      <c r="F741" t="s">
        <v>12905</v>
      </c>
      <c r="G741">
        <v>28640</v>
      </c>
      <c r="H741">
        <v>27</v>
      </c>
      <c r="I741" s="2">
        <v>44363.323136574072</v>
      </c>
      <c r="J741" t="s">
        <v>12925</v>
      </c>
    </row>
    <row r="742" spans="1:10" x14ac:dyDescent="0.25">
      <c r="A742" t="s">
        <v>13653</v>
      </c>
      <c r="B742">
        <v>1634</v>
      </c>
      <c r="C742" t="s">
        <v>12907</v>
      </c>
      <c r="D742">
        <v>30902826</v>
      </c>
      <c r="E742">
        <v>9.66</v>
      </c>
      <c r="F742" t="s">
        <v>12905</v>
      </c>
      <c r="G742">
        <v>48213</v>
      </c>
      <c r="H742">
        <v>24</v>
      </c>
      <c r="I742" s="2">
        <v>45098.296990740739</v>
      </c>
      <c r="J742" t="s">
        <v>12925</v>
      </c>
    </row>
    <row r="743" spans="1:10" x14ac:dyDescent="0.25">
      <c r="A743" t="s">
        <v>13654</v>
      </c>
      <c r="B743">
        <v>1573</v>
      </c>
      <c r="C743" t="s">
        <v>12932</v>
      </c>
      <c r="D743">
        <v>77181580</v>
      </c>
      <c r="E743">
        <v>8.15</v>
      </c>
      <c r="F743" t="s">
        <v>12905</v>
      </c>
      <c r="G743">
        <v>30265</v>
      </c>
      <c r="H743">
        <v>2</v>
      </c>
      <c r="I743" s="2">
        <v>43616.284756944442</v>
      </c>
      <c r="J743" t="s">
        <v>12903</v>
      </c>
    </row>
    <row r="744" spans="1:10" x14ac:dyDescent="0.25">
      <c r="A744" t="s">
        <v>13655</v>
      </c>
      <c r="B744">
        <v>1268</v>
      </c>
      <c r="C744" t="s">
        <v>12924</v>
      </c>
      <c r="D744">
        <v>12056241</v>
      </c>
      <c r="E744">
        <v>11.56</v>
      </c>
      <c r="F744" t="s">
        <v>12899</v>
      </c>
      <c r="G744">
        <v>44791</v>
      </c>
      <c r="H744">
        <v>3</v>
      </c>
      <c r="I744" s="2">
        <v>42452.330347222232</v>
      </c>
      <c r="J744" t="s">
        <v>12925</v>
      </c>
    </row>
    <row r="745" spans="1:10" x14ac:dyDescent="0.25">
      <c r="A745" t="s">
        <v>13656</v>
      </c>
      <c r="B745">
        <v>1177</v>
      </c>
      <c r="C745" t="s">
        <v>12932</v>
      </c>
      <c r="D745">
        <v>65029766</v>
      </c>
      <c r="E745">
        <v>9.2200000000000006</v>
      </c>
      <c r="F745" t="s">
        <v>12905</v>
      </c>
      <c r="G745">
        <v>22141</v>
      </c>
      <c r="H745">
        <v>13</v>
      </c>
      <c r="I745" s="2">
        <v>45047.343634259261</v>
      </c>
      <c r="J745" t="s">
        <v>12925</v>
      </c>
    </row>
    <row r="746" spans="1:10" x14ac:dyDescent="0.25">
      <c r="A746" t="s">
        <v>13657</v>
      </c>
      <c r="B746">
        <v>1605</v>
      </c>
      <c r="C746" t="s">
        <v>12907</v>
      </c>
      <c r="D746">
        <v>6491739</v>
      </c>
      <c r="E746">
        <v>7.33</v>
      </c>
      <c r="F746" t="s">
        <v>12899</v>
      </c>
      <c r="G746">
        <v>39084</v>
      </c>
      <c r="H746">
        <v>12</v>
      </c>
      <c r="I746" s="2">
        <v>43521.667847222219</v>
      </c>
      <c r="J746" t="s">
        <v>12900</v>
      </c>
    </row>
    <row r="747" spans="1:10" x14ac:dyDescent="0.25">
      <c r="A747" t="s">
        <v>13658</v>
      </c>
      <c r="B747">
        <v>1983</v>
      </c>
      <c r="C747" t="s">
        <v>12916</v>
      </c>
      <c r="D747">
        <v>70260012</v>
      </c>
      <c r="E747">
        <v>9.1</v>
      </c>
      <c r="F747" t="s">
        <v>12905</v>
      </c>
      <c r="G747">
        <v>46071</v>
      </c>
      <c r="H747">
        <v>25</v>
      </c>
      <c r="I747" s="2">
        <v>43555.778090277781</v>
      </c>
      <c r="J747" t="s">
        <v>12912</v>
      </c>
    </row>
    <row r="748" spans="1:10" x14ac:dyDescent="0.25">
      <c r="A748" t="s">
        <v>13659</v>
      </c>
      <c r="B748">
        <v>1692</v>
      </c>
      <c r="C748" t="s">
        <v>12916</v>
      </c>
      <c r="D748">
        <v>60406424</v>
      </c>
      <c r="E748">
        <v>7.7</v>
      </c>
      <c r="F748" t="s">
        <v>12908</v>
      </c>
      <c r="G748">
        <v>39290</v>
      </c>
      <c r="H748">
        <v>18</v>
      </c>
      <c r="I748" s="2">
        <v>42594.937326388892</v>
      </c>
      <c r="J748" t="s">
        <v>12920</v>
      </c>
    </row>
    <row r="749" spans="1:10" x14ac:dyDescent="0.25">
      <c r="A749" t="s">
        <v>13660</v>
      </c>
      <c r="B749">
        <v>1653</v>
      </c>
      <c r="C749" t="s">
        <v>12932</v>
      </c>
      <c r="D749">
        <v>40445754</v>
      </c>
      <c r="E749">
        <v>13.86</v>
      </c>
      <c r="F749" t="s">
        <v>12899</v>
      </c>
      <c r="G749">
        <v>21334</v>
      </c>
      <c r="H749">
        <v>6</v>
      </c>
      <c r="I749" s="2">
        <v>42423.011944444443</v>
      </c>
      <c r="J749" t="s">
        <v>12912</v>
      </c>
    </row>
    <row r="750" spans="1:10" x14ac:dyDescent="0.25">
      <c r="A750" t="s">
        <v>13661</v>
      </c>
      <c r="B750">
        <v>1747</v>
      </c>
      <c r="C750" t="s">
        <v>12916</v>
      </c>
      <c r="D750">
        <v>77675295</v>
      </c>
      <c r="E750">
        <v>11.77</v>
      </c>
      <c r="F750" t="s">
        <v>12905</v>
      </c>
      <c r="G750">
        <v>41640</v>
      </c>
      <c r="H750">
        <v>23</v>
      </c>
      <c r="I750" s="2">
        <v>42967.913182870368</v>
      </c>
      <c r="J750" t="s">
        <v>12925</v>
      </c>
    </row>
    <row r="751" spans="1:10" x14ac:dyDescent="0.25">
      <c r="A751" t="s">
        <v>13662</v>
      </c>
      <c r="B751">
        <v>1497</v>
      </c>
      <c r="C751" t="s">
        <v>12902</v>
      </c>
      <c r="D751">
        <v>62413881</v>
      </c>
      <c r="E751">
        <v>13.89</v>
      </c>
      <c r="F751" t="s">
        <v>12899</v>
      </c>
      <c r="G751">
        <v>14105</v>
      </c>
      <c r="H751">
        <v>19</v>
      </c>
      <c r="I751" s="2">
        <v>44770.376550925917</v>
      </c>
      <c r="J751" t="s">
        <v>12912</v>
      </c>
    </row>
    <row r="752" spans="1:10" x14ac:dyDescent="0.25">
      <c r="A752" t="s">
        <v>13663</v>
      </c>
      <c r="B752">
        <v>2403</v>
      </c>
      <c r="C752" t="s">
        <v>12902</v>
      </c>
      <c r="D752">
        <v>39782397</v>
      </c>
      <c r="E752">
        <v>10.91</v>
      </c>
      <c r="F752" t="s">
        <v>12908</v>
      </c>
      <c r="G752">
        <v>39113</v>
      </c>
      <c r="H752">
        <v>1</v>
      </c>
      <c r="I752" s="2">
        <v>44312.50277777778</v>
      </c>
      <c r="J752" t="s">
        <v>12910</v>
      </c>
    </row>
    <row r="753" spans="1:10" x14ac:dyDescent="0.25">
      <c r="A753" t="s">
        <v>13664</v>
      </c>
      <c r="B753">
        <v>1040</v>
      </c>
      <c r="C753" t="s">
        <v>12924</v>
      </c>
      <c r="D753">
        <v>21653248</v>
      </c>
      <c r="E753">
        <v>14.64</v>
      </c>
      <c r="F753" t="s">
        <v>12905</v>
      </c>
      <c r="G753">
        <v>20578</v>
      </c>
      <c r="H753">
        <v>21</v>
      </c>
      <c r="I753" s="2">
        <v>43515.99318287037</v>
      </c>
      <c r="J753" t="s">
        <v>12900</v>
      </c>
    </row>
    <row r="754" spans="1:10" x14ac:dyDescent="0.25">
      <c r="A754" t="s">
        <v>13665</v>
      </c>
      <c r="B754">
        <v>2332</v>
      </c>
      <c r="C754" t="s">
        <v>12916</v>
      </c>
      <c r="D754">
        <v>57838746</v>
      </c>
      <c r="E754">
        <v>9.15</v>
      </c>
      <c r="F754" t="s">
        <v>12908</v>
      </c>
      <c r="G754">
        <v>24397</v>
      </c>
      <c r="H754">
        <v>16</v>
      </c>
      <c r="I754" s="2">
        <v>44879.35596064815</v>
      </c>
      <c r="J754" t="s">
        <v>12920</v>
      </c>
    </row>
    <row r="755" spans="1:10" x14ac:dyDescent="0.25">
      <c r="A755" t="s">
        <v>13666</v>
      </c>
      <c r="B755">
        <v>2042</v>
      </c>
      <c r="C755" t="s">
        <v>12907</v>
      </c>
      <c r="D755">
        <v>47534576</v>
      </c>
      <c r="E755">
        <v>14.81</v>
      </c>
      <c r="F755" t="s">
        <v>12899</v>
      </c>
      <c r="G755">
        <v>41143</v>
      </c>
      <c r="H755">
        <v>5</v>
      </c>
      <c r="I755" s="2">
        <v>41918.402337962973</v>
      </c>
      <c r="J755" t="s">
        <v>12910</v>
      </c>
    </row>
    <row r="756" spans="1:10" x14ac:dyDescent="0.25">
      <c r="A756" t="s">
        <v>13667</v>
      </c>
      <c r="B756">
        <v>1187</v>
      </c>
      <c r="C756" t="s">
        <v>12902</v>
      </c>
      <c r="D756">
        <v>86803680</v>
      </c>
      <c r="E756">
        <v>9.4600000000000009</v>
      </c>
      <c r="F756" t="s">
        <v>12905</v>
      </c>
      <c r="G756">
        <v>30784</v>
      </c>
      <c r="H756">
        <v>21</v>
      </c>
      <c r="I756" s="2">
        <v>42988.897175925929</v>
      </c>
      <c r="J756" t="s">
        <v>12925</v>
      </c>
    </row>
    <row r="757" spans="1:10" x14ac:dyDescent="0.25">
      <c r="A757" t="s">
        <v>13668</v>
      </c>
      <c r="B757">
        <v>2117</v>
      </c>
      <c r="C757" t="s">
        <v>12924</v>
      </c>
      <c r="D757">
        <v>9147331</v>
      </c>
      <c r="E757">
        <v>14.7</v>
      </c>
      <c r="F757" t="s">
        <v>12899</v>
      </c>
      <c r="G757">
        <v>32225</v>
      </c>
      <c r="H757">
        <v>22</v>
      </c>
      <c r="I757" s="2">
        <v>43823.558634259258</v>
      </c>
      <c r="J757" t="s">
        <v>12920</v>
      </c>
    </row>
    <row r="758" spans="1:10" x14ac:dyDescent="0.25">
      <c r="A758" t="s">
        <v>13669</v>
      </c>
      <c r="B758">
        <v>1336</v>
      </c>
      <c r="C758" t="s">
        <v>12902</v>
      </c>
      <c r="D758">
        <v>55776708</v>
      </c>
      <c r="E758">
        <v>12.29</v>
      </c>
      <c r="F758" t="s">
        <v>12908</v>
      </c>
      <c r="G758">
        <v>40537</v>
      </c>
      <c r="H758">
        <v>2</v>
      </c>
      <c r="I758" s="2">
        <v>41863.575995370367</v>
      </c>
      <c r="J758" t="s">
        <v>12903</v>
      </c>
    </row>
    <row r="759" spans="1:10" x14ac:dyDescent="0.25">
      <c r="A759" t="s">
        <v>13670</v>
      </c>
      <c r="B759">
        <v>2424</v>
      </c>
      <c r="C759" t="s">
        <v>12907</v>
      </c>
      <c r="D759">
        <v>16277768</v>
      </c>
      <c r="E759">
        <v>14.92</v>
      </c>
      <c r="F759" t="s">
        <v>12905</v>
      </c>
      <c r="G759">
        <v>40852</v>
      </c>
      <c r="H759">
        <v>2</v>
      </c>
      <c r="I759" s="2">
        <v>43000.019525462973</v>
      </c>
      <c r="J759" t="s">
        <v>12912</v>
      </c>
    </row>
    <row r="760" spans="1:10" x14ac:dyDescent="0.25">
      <c r="A760" t="s">
        <v>13671</v>
      </c>
      <c r="B760">
        <v>2280</v>
      </c>
      <c r="C760" t="s">
        <v>12932</v>
      </c>
      <c r="D760">
        <v>59595339</v>
      </c>
      <c r="E760">
        <v>9.7799999999999994</v>
      </c>
      <c r="F760" t="s">
        <v>12905</v>
      </c>
      <c r="G760">
        <v>10537</v>
      </c>
      <c r="H760">
        <v>14</v>
      </c>
      <c r="I760" s="2">
        <v>42617.667800925927</v>
      </c>
      <c r="J760" t="s">
        <v>12918</v>
      </c>
    </row>
    <row r="761" spans="1:10" x14ac:dyDescent="0.25">
      <c r="A761" t="s">
        <v>13672</v>
      </c>
      <c r="B761">
        <v>2195</v>
      </c>
      <c r="C761" t="s">
        <v>12902</v>
      </c>
      <c r="D761">
        <v>22004980</v>
      </c>
      <c r="E761">
        <v>12.47</v>
      </c>
      <c r="F761" t="s">
        <v>12908</v>
      </c>
      <c r="G761">
        <v>39726</v>
      </c>
      <c r="H761">
        <v>9</v>
      </c>
      <c r="I761" s="2">
        <v>43987.448634259257</v>
      </c>
      <c r="J761" t="s">
        <v>12912</v>
      </c>
    </row>
    <row r="762" spans="1:10" x14ac:dyDescent="0.25">
      <c r="A762" t="s">
        <v>13673</v>
      </c>
      <c r="B762">
        <v>2222</v>
      </c>
      <c r="C762" t="s">
        <v>12898</v>
      </c>
      <c r="D762">
        <v>62649634</v>
      </c>
      <c r="E762">
        <v>8.2899999999999991</v>
      </c>
      <c r="F762" t="s">
        <v>12908</v>
      </c>
      <c r="G762">
        <v>10253</v>
      </c>
      <c r="H762">
        <v>25</v>
      </c>
      <c r="I762" s="2">
        <v>43123.746307870373</v>
      </c>
      <c r="J762" t="s">
        <v>12903</v>
      </c>
    </row>
    <row r="763" spans="1:10" x14ac:dyDescent="0.25">
      <c r="A763" t="s">
        <v>13674</v>
      </c>
      <c r="B763">
        <v>2416</v>
      </c>
      <c r="C763" t="s">
        <v>12902</v>
      </c>
      <c r="D763">
        <v>92976174</v>
      </c>
      <c r="E763">
        <v>10.91</v>
      </c>
      <c r="F763" t="s">
        <v>12905</v>
      </c>
      <c r="G763">
        <v>25192</v>
      </c>
      <c r="H763">
        <v>13</v>
      </c>
      <c r="I763" s="2">
        <v>41657.99790509259</v>
      </c>
      <c r="J763" t="s">
        <v>12912</v>
      </c>
    </row>
    <row r="764" spans="1:10" x14ac:dyDescent="0.25">
      <c r="A764" t="s">
        <v>13675</v>
      </c>
      <c r="B764">
        <v>1072</v>
      </c>
      <c r="C764" t="s">
        <v>12902</v>
      </c>
      <c r="D764">
        <v>96545026</v>
      </c>
      <c r="E764">
        <v>9.7799999999999994</v>
      </c>
      <c r="F764" t="s">
        <v>12905</v>
      </c>
      <c r="G764">
        <v>24481</v>
      </c>
      <c r="H764">
        <v>6</v>
      </c>
      <c r="I764" s="2">
        <v>41853.426817129628</v>
      </c>
      <c r="J764" t="s">
        <v>12920</v>
      </c>
    </row>
    <row r="765" spans="1:10" x14ac:dyDescent="0.25">
      <c r="A765" t="s">
        <v>13676</v>
      </c>
      <c r="B765">
        <v>1351</v>
      </c>
      <c r="C765" t="s">
        <v>12907</v>
      </c>
      <c r="D765">
        <v>97390413</v>
      </c>
      <c r="E765">
        <v>14.83</v>
      </c>
      <c r="F765" t="s">
        <v>12899</v>
      </c>
      <c r="G765">
        <v>11776</v>
      </c>
      <c r="H765">
        <v>18</v>
      </c>
      <c r="I765" s="2">
        <v>44266.062905092593</v>
      </c>
      <c r="J765" t="s">
        <v>12900</v>
      </c>
    </row>
    <row r="766" spans="1:10" x14ac:dyDescent="0.25">
      <c r="A766" t="s">
        <v>13677</v>
      </c>
      <c r="B766">
        <v>2337</v>
      </c>
      <c r="C766" t="s">
        <v>12898</v>
      </c>
      <c r="D766">
        <v>80175281</v>
      </c>
      <c r="E766">
        <v>13.16</v>
      </c>
      <c r="F766" t="s">
        <v>12905</v>
      </c>
      <c r="G766">
        <v>39648</v>
      </c>
      <c r="H766">
        <v>12</v>
      </c>
      <c r="I766" s="2">
        <v>43126.068692129629</v>
      </c>
      <c r="J766" t="s">
        <v>12918</v>
      </c>
    </row>
    <row r="767" spans="1:10" x14ac:dyDescent="0.25">
      <c r="A767" t="s">
        <v>13678</v>
      </c>
      <c r="B767">
        <v>2339</v>
      </c>
      <c r="C767" t="s">
        <v>12907</v>
      </c>
      <c r="D767">
        <v>59206250</v>
      </c>
      <c r="E767">
        <v>13.62</v>
      </c>
      <c r="F767" t="s">
        <v>12908</v>
      </c>
      <c r="G767">
        <v>49889</v>
      </c>
      <c r="H767">
        <v>15</v>
      </c>
      <c r="I767" s="2">
        <v>42646.75199074074</v>
      </c>
      <c r="J767" t="s">
        <v>12925</v>
      </c>
    </row>
    <row r="768" spans="1:10" x14ac:dyDescent="0.25">
      <c r="A768" t="s">
        <v>13679</v>
      </c>
      <c r="B768">
        <v>1220</v>
      </c>
      <c r="C768" t="s">
        <v>12932</v>
      </c>
      <c r="D768">
        <v>51301581</v>
      </c>
      <c r="E768">
        <v>7.56</v>
      </c>
      <c r="F768" t="s">
        <v>12905</v>
      </c>
      <c r="G768">
        <v>41922</v>
      </c>
      <c r="H768">
        <v>13</v>
      </c>
      <c r="I768" s="2">
        <v>43520.417094907411</v>
      </c>
      <c r="J768" t="s">
        <v>12920</v>
      </c>
    </row>
    <row r="769" spans="1:10" x14ac:dyDescent="0.25">
      <c r="A769" t="s">
        <v>13680</v>
      </c>
      <c r="B769">
        <v>2496</v>
      </c>
      <c r="C769" t="s">
        <v>12932</v>
      </c>
      <c r="D769">
        <v>58995999</v>
      </c>
      <c r="E769">
        <v>8.4</v>
      </c>
      <c r="F769" t="s">
        <v>12905</v>
      </c>
      <c r="G769">
        <v>29073</v>
      </c>
      <c r="H769">
        <v>30</v>
      </c>
      <c r="I769" s="2">
        <v>43902.506111111114</v>
      </c>
      <c r="J769" t="s">
        <v>12910</v>
      </c>
    </row>
    <row r="770" spans="1:10" x14ac:dyDescent="0.25">
      <c r="A770" t="s">
        <v>13681</v>
      </c>
      <c r="B770">
        <v>1443</v>
      </c>
      <c r="C770" t="s">
        <v>12907</v>
      </c>
      <c r="D770">
        <v>29491682</v>
      </c>
      <c r="E770">
        <v>8.5</v>
      </c>
      <c r="F770" t="s">
        <v>12905</v>
      </c>
      <c r="G770">
        <v>22928</v>
      </c>
      <c r="H770">
        <v>13</v>
      </c>
      <c r="I770" s="2">
        <v>44341.780046296299</v>
      </c>
      <c r="J770" t="s">
        <v>12912</v>
      </c>
    </row>
    <row r="771" spans="1:10" x14ac:dyDescent="0.25">
      <c r="A771" t="s">
        <v>13682</v>
      </c>
      <c r="B771">
        <v>1848</v>
      </c>
      <c r="C771" t="s">
        <v>12902</v>
      </c>
      <c r="D771">
        <v>21901581</v>
      </c>
      <c r="E771">
        <v>7.12</v>
      </c>
      <c r="F771" t="s">
        <v>12899</v>
      </c>
      <c r="G771">
        <v>31938</v>
      </c>
      <c r="H771">
        <v>15</v>
      </c>
      <c r="I771" s="2">
        <v>43595.53601851852</v>
      </c>
      <c r="J771" t="s">
        <v>12925</v>
      </c>
    </row>
    <row r="772" spans="1:10" x14ac:dyDescent="0.25">
      <c r="A772" t="s">
        <v>13683</v>
      </c>
      <c r="B772">
        <v>2494</v>
      </c>
      <c r="C772" t="s">
        <v>12902</v>
      </c>
      <c r="D772">
        <v>68561583</v>
      </c>
      <c r="E772">
        <v>9.73</v>
      </c>
      <c r="F772" t="s">
        <v>12899</v>
      </c>
      <c r="G772">
        <v>28954</v>
      </c>
      <c r="H772">
        <v>24</v>
      </c>
      <c r="I772" s="2">
        <v>43502.55</v>
      </c>
      <c r="J772" t="s">
        <v>12900</v>
      </c>
    </row>
    <row r="773" spans="1:10" x14ac:dyDescent="0.25">
      <c r="A773" t="s">
        <v>13684</v>
      </c>
      <c r="B773">
        <v>2419</v>
      </c>
      <c r="C773" t="s">
        <v>12932</v>
      </c>
      <c r="D773">
        <v>63748418</v>
      </c>
      <c r="E773">
        <v>12.99</v>
      </c>
      <c r="F773" t="s">
        <v>12905</v>
      </c>
      <c r="G773">
        <v>41561</v>
      </c>
      <c r="H773">
        <v>7</v>
      </c>
      <c r="I773" s="2">
        <v>44282.310601851852</v>
      </c>
      <c r="J773" t="s">
        <v>12910</v>
      </c>
    </row>
    <row r="774" spans="1:10" x14ac:dyDescent="0.25">
      <c r="A774" t="s">
        <v>13685</v>
      </c>
      <c r="B774">
        <v>1918</v>
      </c>
      <c r="C774" t="s">
        <v>12907</v>
      </c>
      <c r="D774">
        <v>87783099</v>
      </c>
      <c r="E774">
        <v>12.2</v>
      </c>
      <c r="F774" t="s">
        <v>12899</v>
      </c>
      <c r="G774">
        <v>40009</v>
      </c>
      <c r="H774">
        <v>3</v>
      </c>
      <c r="I774" s="2">
        <v>41984.045775462961</v>
      </c>
      <c r="J774" t="s">
        <v>12910</v>
      </c>
    </row>
    <row r="775" spans="1:10" x14ac:dyDescent="0.25">
      <c r="A775" t="s">
        <v>13686</v>
      </c>
      <c r="B775">
        <v>2449</v>
      </c>
      <c r="C775" t="s">
        <v>12932</v>
      </c>
      <c r="D775">
        <v>32752900</v>
      </c>
      <c r="E775">
        <v>8.2200000000000006</v>
      </c>
      <c r="F775" t="s">
        <v>12899</v>
      </c>
      <c r="G775">
        <v>26678</v>
      </c>
      <c r="H775">
        <v>14</v>
      </c>
      <c r="I775" s="2">
        <v>41885.106747685182</v>
      </c>
      <c r="J775" t="s">
        <v>12910</v>
      </c>
    </row>
    <row r="776" spans="1:10" x14ac:dyDescent="0.25">
      <c r="A776" t="s">
        <v>13687</v>
      </c>
      <c r="B776">
        <v>2013</v>
      </c>
      <c r="C776" t="s">
        <v>12902</v>
      </c>
      <c r="D776">
        <v>16280211</v>
      </c>
      <c r="E776">
        <v>9.26</v>
      </c>
      <c r="F776" t="s">
        <v>12908</v>
      </c>
      <c r="G776">
        <v>20720</v>
      </c>
      <c r="H776">
        <v>14</v>
      </c>
      <c r="I776" s="2">
        <v>44947.606990740736</v>
      </c>
      <c r="J776" t="s">
        <v>12920</v>
      </c>
    </row>
    <row r="777" spans="1:10" x14ac:dyDescent="0.25">
      <c r="A777" t="s">
        <v>13688</v>
      </c>
      <c r="B777">
        <v>2198</v>
      </c>
      <c r="C777" t="s">
        <v>12916</v>
      </c>
      <c r="D777">
        <v>9702984</v>
      </c>
      <c r="E777">
        <v>13.33</v>
      </c>
      <c r="F777" t="s">
        <v>12908</v>
      </c>
      <c r="G777">
        <v>27806</v>
      </c>
      <c r="H777">
        <v>20</v>
      </c>
      <c r="I777" s="2">
        <v>44189.305856481478</v>
      </c>
      <c r="J777" t="s">
        <v>12925</v>
      </c>
    </row>
    <row r="778" spans="1:10" x14ac:dyDescent="0.25">
      <c r="A778" t="s">
        <v>13689</v>
      </c>
      <c r="B778">
        <v>1100</v>
      </c>
      <c r="C778" t="s">
        <v>12907</v>
      </c>
      <c r="D778">
        <v>78368496</v>
      </c>
      <c r="E778">
        <v>7.29</v>
      </c>
      <c r="F778" t="s">
        <v>12899</v>
      </c>
      <c r="G778">
        <v>34507</v>
      </c>
      <c r="H778">
        <v>12</v>
      </c>
      <c r="I778" s="2">
        <v>43167.507060185177</v>
      </c>
      <c r="J778" t="s">
        <v>12912</v>
      </c>
    </row>
    <row r="779" spans="1:10" x14ac:dyDescent="0.25">
      <c r="A779" t="s">
        <v>13690</v>
      </c>
      <c r="B779">
        <v>1168</v>
      </c>
      <c r="C779" t="s">
        <v>12916</v>
      </c>
      <c r="D779">
        <v>55913593</v>
      </c>
      <c r="E779">
        <v>11.78</v>
      </c>
      <c r="F779" t="s">
        <v>12905</v>
      </c>
      <c r="G779">
        <v>35736</v>
      </c>
      <c r="H779">
        <v>30</v>
      </c>
      <c r="I779" s="2">
        <v>43271.684166666673</v>
      </c>
      <c r="J779" t="s">
        <v>12920</v>
      </c>
    </row>
    <row r="780" spans="1:10" x14ac:dyDescent="0.25">
      <c r="A780" t="s">
        <v>13691</v>
      </c>
      <c r="B780">
        <v>2355</v>
      </c>
      <c r="C780" t="s">
        <v>12902</v>
      </c>
      <c r="D780">
        <v>20398250</v>
      </c>
      <c r="E780">
        <v>8.19</v>
      </c>
      <c r="F780" t="s">
        <v>12905</v>
      </c>
      <c r="G780">
        <v>23769</v>
      </c>
      <c r="H780">
        <v>17</v>
      </c>
      <c r="I780" s="2">
        <v>44258.644444444442</v>
      </c>
      <c r="J780" t="s">
        <v>12910</v>
      </c>
    </row>
    <row r="781" spans="1:10" x14ac:dyDescent="0.25">
      <c r="A781" t="s">
        <v>13692</v>
      </c>
      <c r="B781">
        <v>1375</v>
      </c>
      <c r="C781" t="s">
        <v>12902</v>
      </c>
      <c r="D781">
        <v>60988806</v>
      </c>
      <c r="E781">
        <v>14.95</v>
      </c>
      <c r="F781" t="s">
        <v>12899</v>
      </c>
      <c r="G781">
        <v>43445</v>
      </c>
      <c r="H781">
        <v>24</v>
      </c>
      <c r="I781" s="2">
        <v>44513.330057870371</v>
      </c>
      <c r="J781" t="s">
        <v>12925</v>
      </c>
    </row>
    <row r="782" spans="1:10" x14ac:dyDescent="0.25">
      <c r="A782" t="s">
        <v>13693</v>
      </c>
      <c r="B782">
        <v>2294</v>
      </c>
      <c r="C782" t="s">
        <v>12898</v>
      </c>
      <c r="D782">
        <v>52890143</v>
      </c>
      <c r="E782">
        <v>14.33</v>
      </c>
      <c r="F782" t="s">
        <v>12899</v>
      </c>
      <c r="G782">
        <v>26890</v>
      </c>
      <c r="H782">
        <v>23</v>
      </c>
      <c r="I782" s="2">
        <v>43913.97865740741</v>
      </c>
      <c r="J782" t="s">
        <v>12903</v>
      </c>
    </row>
    <row r="783" spans="1:10" x14ac:dyDescent="0.25">
      <c r="A783" t="s">
        <v>13694</v>
      </c>
      <c r="B783">
        <v>1109</v>
      </c>
      <c r="C783" t="s">
        <v>12907</v>
      </c>
      <c r="D783">
        <v>4364047</v>
      </c>
      <c r="E783">
        <v>7.97</v>
      </c>
      <c r="F783" t="s">
        <v>12899</v>
      </c>
      <c r="G783">
        <v>27309</v>
      </c>
      <c r="H783">
        <v>28</v>
      </c>
      <c r="I783" s="2">
        <v>42047.242106481477</v>
      </c>
      <c r="J783" t="s">
        <v>12920</v>
      </c>
    </row>
    <row r="784" spans="1:10" x14ac:dyDescent="0.25">
      <c r="A784" t="s">
        <v>13695</v>
      </c>
      <c r="B784">
        <v>2485</v>
      </c>
      <c r="C784" t="s">
        <v>12916</v>
      </c>
      <c r="D784">
        <v>86003693</v>
      </c>
      <c r="E784">
        <v>14.39</v>
      </c>
      <c r="F784" t="s">
        <v>12905</v>
      </c>
      <c r="G784">
        <v>45253</v>
      </c>
      <c r="H784">
        <v>21</v>
      </c>
      <c r="I784" s="2">
        <v>44730.926099537042</v>
      </c>
      <c r="J784" t="s">
        <v>12925</v>
      </c>
    </row>
    <row r="785" spans="1:10" x14ac:dyDescent="0.25">
      <c r="A785" t="s">
        <v>13696</v>
      </c>
      <c r="B785">
        <v>1789</v>
      </c>
      <c r="C785" t="s">
        <v>12916</v>
      </c>
      <c r="D785">
        <v>70037368</v>
      </c>
      <c r="E785">
        <v>9.58</v>
      </c>
      <c r="F785" t="s">
        <v>12899</v>
      </c>
      <c r="G785">
        <v>27905</v>
      </c>
      <c r="H785">
        <v>29</v>
      </c>
      <c r="I785" s="2">
        <v>44292.81040509259</v>
      </c>
      <c r="J785" t="s">
        <v>12912</v>
      </c>
    </row>
    <row r="786" spans="1:10" x14ac:dyDescent="0.25">
      <c r="A786" t="s">
        <v>13697</v>
      </c>
      <c r="B786">
        <v>1158</v>
      </c>
      <c r="C786" t="s">
        <v>12924</v>
      </c>
      <c r="D786">
        <v>94475768</v>
      </c>
      <c r="E786">
        <v>9.25</v>
      </c>
      <c r="F786" t="s">
        <v>12908</v>
      </c>
      <c r="G786">
        <v>30464</v>
      </c>
      <c r="H786">
        <v>14</v>
      </c>
      <c r="I786" s="2">
        <v>41611.506909722222</v>
      </c>
      <c r="J786" t="s">
        <v>12910</v>
      </c>
    </row>
    <row r="787" spans="1:10" x14ac:dyDescent="0.25">
      <c r="A787" t="s">
        <v>13698</v>
      </c>
      <c r="B787">
        <v>1434</v>
      </c>
      <c r="C787" t="s">
        <v>12924</v>
      </c>
      <c r="D787">
        <v>61677256</v>
      </c>
      <c r="E787">
        <v>12.16</v>
      </c>
      <c r="F787" t="s">
        <v>12905</v>
      </c>
      <c r="G787">
        <v>36384</v>
      </c>
      <c r="H787">
        <v>21</v>
      </c>
      <c r="I787" s="2">
        <v>41796.650358796287</v>
      </c>
      <c r="J787" t="s">
        <v>12920</v>
      </c>
    </row>
    <row r="788" spans="1:10" x14ac:dyDescent="0.25">
      <c r="A788" t="s">
        <v>13699</v>
      </c>
      <c r="B788">
        <v>1084</v>
      </c>
      <c r="C788" t="s">
        <v>12916</v>
      </c>
      <c r="D788">
        <v>44175293</v>
      </c>
      <c r="E788">
        <v>13.88</v>
      </c>
      <c r="F788" t="s">
        <v>12905</v>
      </c>
      <c r="G788">
        <v>44165</v>
      </c>
      <c r="H788">
        <v>17</v>
      </c>
      <c r="I788" s="2">
        <v>42943.492986111109</v>
      </c>
      <c r="J788" t="s">
        <v>12918</v>
      </c>
    </row>
    <row r="789" spans="1:10" x14ac:dyDescent="0.25">
      <c r="A789" t="s">
        <v>13700</v>
      </c>
      <c r="B789">
        <v>1185</v>
      </c>
      <c r="C789" t="s">
        <v>12898</v>
      </c>
      <c r="D789">
        <v>5796354</v>
      </c>
      <c r="E789">
        <v>13.79</v>
      </c>
      <c r="F789" t="s">
        <v>12899</v>
      </c>
      <c r="G789">
        <v>48309</v>
      </c>
      <c r="H789">
        <v>10</v>
      </c>
      <c r="I789" s="2">
        <v>41798.332974537043</v>
      </c>
      <c r="J789" t="s">
        <v>12900</v>
      </c>
    </row>
    <row r="790" spans="1:10" x14ac:dyDescent="0.25">
      <c r="A790" t="s">
        <v>13701</v>
      </c>
      <c r="B790">
        <v>2422</v>
      </c>
      <c r="C790" t="s">
        <v>12932</v>
      </c>
      <c r="D790">
        <v>55994298</v>
      </c>
      <c r="E790">
        <v>12.2</v>
      </c>
      <c r="F790" t="s">
        <v>12908</v>
      </c>
      <c r="G790">
        <v>22880</v>
      </c>
      <c r="H790">
        <v>1</v>
      </c>
      <c r="I790" s="2">
        <v>43323.268020833333</v>
      </c>
      <c r="J790" t="s">
        <v>12903</v>
      </c>
    </row>
    <row r="791" spans="1:10" x14ac:dyDescent="0.25">
      <c r="A791" t="s">
        <v>13702</v>
      </c>
      <c r="B791">
        <v>2065</v>
      </c>
      <c r="C791" t="s">
        <v>12907</v>
      </c>
      <c r="D791">
        <v>14304768</v>
      </c>
      <c r="E791">
        <v>7.54</v>
      </c>
      <c r="F791" t="s">
        <v>12908</v>
      </c>
      <c r="G791">
        <v>44975</v>
      </c>
      <c r="H791">
        <v>20</v>
      </c>
      <c r="I791" s="2">
        <v>42236.806539351863</v>
      </c>
      <c r="J791" t="s">
        <v>12918</v>
      </c>
    </row>
    <row r="792" spans="1:10" x14ac:dyDescent="0.25">
      <c r="A792" t="s">
        <v>13703</v>
      </c>
      <c r="B792">
        <v>2268</v>
      </c>
      <c r="C792" t="s">
        <v>12924</v>
      </c>
      <c r="D792">
        <v>45184710</v>
      </c>
      <c r="E792">
        <v>10.99</v>
      </c>
      <c r="F792" t="s">
        <v>12899</v>
      </c>
      <c r="G792">
        <v>22796</v>
      </c>
      <c r="H792">
        <v>5</v>
      </c>
      <c r="I792" s="2">
        <v>44376.639282407406</v>
      </c>
      <c r="J792" t="s">
        <v>12910</v>
      </c>
    </row>
    <row r="793" spans="1:10" x14ac:dyDescent="0.25">
      <c r="A793" t="s">
        <v>13704</v>
      </c>
      <c r="B793">
        <v>2160</v>
      </c>
      <c r="C793" t="s">
        <v>12916</v>
      </c>
      <c r="D793">
        <v>44830775</v>
      </c>
      <c r="E793">
        <v>14.6</v>
      </c>
      <c r="F793" t="s">
        <v>12908</v>
      </c>
      <c r="G793">
        <v>19230</v>
      </c>
      <c r="H793">
        <v>16</v>
      </c>
      <c r="I793" s="2">
        <v>43689.44568287037</v>
      </c>
      <c r="J793" t="s">
        <v>12912</v>
      </c>
    </row>
    <row r="794" spans="1:10" x14ac:dyDescent="0.25">
      <c r="A794" t="s">
        <v>13705</v>
      </c>
      <c r="B794">
        <v>1345</v>
      </c>
      <c r="C794" t="s">
        <v>12907</v>
      </c>
      <c r="D794">
        <v>64188004</v>
      </c>
      <c r="E794">
        <v>8.2799999999999994</v>
      </c>
      <c r="F794" t="s">
        <v>12908</v>
      </c>
      <c r="G794">
        <v>36386</v>
      </c>
      <c r="H794">
        <v>26</v>
      </c>
      <c r="I794" s="2">
        <v>42470.355115740742</v>
      </c>
      <c r="J794" t="s">
        <v>12925</v>
      </c>
    </row>
    <row r="795" spans="1:10" x14ac:dyDescent="0.25">
      <c r="A795" t="s">
        <v>13706</v>
      </c>
      <c r="B795">
        <v>2095</v>
      </c>
      <c r="C795" t="s">
        <v>12916</v>
      </c>
      <c r="D795">
        <v>32595379</v>
      </c>
      <c r="E795">
        <v>10.67</v>
      </c>
      <c r="F795" t="s">
        <v>12905</v>
      </c>
      <c r="G795">
        <v>34183</v>
      </c>
      <c r="H795">
        <v>18</v>
      </c>
      <c r="I795" s="2">
        <v>43779.978414351863</v>
      </c>
      <c r="J795" t="s">
        <v>12925</v>
      </c>
    </row>
    <row r="796" spans="1:10" x14ac:dyDescent="0.25">
      <c r="A796" t="s">
        <v>13707</v>
      </c>
      <c r="B796">
        <v>2376</v>
      </c>
      <c r="C796" t="s">
        <v>12902</v>
      </c>
      <c r="D796">
        <v>77679395</v>
      </c>
      <c r="E796">
        <v>14.48</v>
      </c>
      <c r="F796" t="s">
        <v>12899</v>
      </c>
      <c r="G796">
        <v>38187</v>
      </c>
      <c r="H796">
        <v>28</v>
      </c>
      <c r="I796" s="2">
        <v>42951.608958333331</v>
      </c>
      <c r="J796" t="s">
        <v>12918</v>
      </c>
    </row>
    <row r="797" spans="1:10" x14ac:dyDescent="0.25">
      <c r="A797" t="s">
        <v>13708</v>
      </c>
      <c r="B797">
        <v>1994</v>
      </c>
      <c r="C797" t="s">
        <v>12898</v>
      </c>
      <c r="D797">
        <v>34296798</v>
      </c>
      <c r="E797">
        <v>13.5</v>
      </c>
      <c r="F797" t="s">
        <v>12908</v>
      </c>
      <c r="G797">
        <v>25451</v>
      </c>
      <c r="H797">
        <v>17</v>
      </c>
      <c r="I797" s="2">
        <v>42208.363530092603</v>
      </c>
      <c r="J797" t="s">
        <v>12912</v>
      </c>
    </row>
    <row r="798" spans="1:10" x14ac:dyDescent="0.25">
      <c r="A798" t="s">
        <v>13709</v>
      </c>
      <c r="B798">
        <v>1958</v>
      </c>
      <c r="C798" t="s">
        <v>12916</v>
      </c>
      <c r="D798">
        <v>10850661</v>
      </c>
      <c r="E798">
        <v>14.61</v>
      </c>
      <c r="F798" t="s">
        <v>12899</v>
      </c>
      <c r="G798">
        <v>19077</v>
      </c>
      <c r="H798">
        <v>16</v>
      </c>
      <c r="I798" s="2">
        <v>42732.709490740737</v>
      </c>
      <c r="J798" t="s">
        <v>12918</v>
      </c>
    </row>
    <row r="799" spans="1:10" x14ac:dyDescent="0.25">
      <c r="A799" t="s">
        <v>13710</v>
      </c>
      <c r="B799">
        <v>1218</v>
      </c>
      <c r="C799" t="s">
        <v>12932</v>
      </c>
      <c r="D799">
        <v>24157798</v>
      </c>
      <c r="E799">
        <v>7.21</v>
      </c>
      <c r="F799" t="s">
        <v>12899</v>
      </c>
      <c r="G799">
        <v>16089</v>
      </c>
      <c r="H799">
        <v>9</v>
      </c>
      <c r="I799" s="2">
        <v>45059.230081018519</v>
      </c>
      <c r="J799" t="s">
        <v>12925</v>
      </c>
    </row>
    <row r="800" spans="1:10" x14ac:dyDescent="0.25">
      <c r="A800" t="s">
        <v>13711</v>
      </c>
      <c r="B800">
        <v>2220</v>
      </c>
      <c r="C800" t="s">
        <v>12932</v>
      </c>
      <c r="D800">
        <v>50036568</v>
      </c>
      <c r="E800">
        <v>12.55</v>
      </c>
      <c r="F800" t="s">
        <v>12899</v>
      </c>
      <c r="G800">
        <v>26013</v>
      </c>
      <c r="H800">
        <v>13</v>
      </c>
      <c r="I800" s="2">
        <v>41932.664282407408</v>
      </c>
      <c r="J800" t="s">
        <v>12918</v>
      </c>
    </row>
    <row r="801" spans="1:10" x14ac:dyDescent="0.25">
      <c r="A801" t="s">
        <v>13712</v>
      </c>
      <c r="B801">
        <v>1227</v>
      </c>
      <c r="C801" t="s">
        <v>12932</v>
      </c>
      <c r="D801">
        <v>15187015</v>
      </c>
      <c r="E801">
        <v>7.9</v>
      </c>
      <c r="F801" t="s">
        <v>12908</v>
      </c>
      <c r="G801">
        <v>15599</v>
      </c>
      <c r="H801">
        <v>4</v>
      </c>
      <c r="I801" s="2">
        <v>42008.409421296303</v>
      </c>
      <c r="J801" t="s">
        <v>12910</v>
      </c>
    </row>
    <row r="802" spans="1:10" x14ac:dyDescent="0.25">
      <c r="A802" t="s">
        <v>13713</v>
      </c>
      <c r="B802">
        <v>1363</v>
      </c>
      <c r="C802" t="s">
        <v>12932</v>
      </c>
      <c r="D802">
        <v>5525394</v>
      </c>
      <c r="E802">
        <v>12.99</v>
      </c>
      <c r="F802" t="s">
        <v>12908</v>
      </c>
      <c r="G802">
        <v>14131</v>
      </c>
      <c r="H802">
        <v>28</v>
      </c>
      <c r="I802" s="2">
        <v>44442.77753472222</v>
      </c>
      <c r="J802" t="s">
        <v>12900</v>
      </c>
    </row>
    <row r="803" spans="1:10" x14ac:dyDescent="0.25">
      <c r="A803" t="s">
        <v>13714</v>
      </c>
      <c r="B803">
        <v>1633</v>
      </c>
      <c r="C803" t="s">
        <v>12924</v>
      </c>
      <c r="D803">
        <v>80452977</v>
      </c>
      <c r="E803">
        <v>7.68</v>
      </c>
      <c r="F803" t="s">
        <v>12899</v>
      </c>
      <c r="G803">
        <v>13770</v>
      </c>
      <c r="H803">
        <v>13</v>
      </c>
      <c r="I803" s="2">
        <v>42621.041388888887</v>
      </c>
      <c r="J803" t="s">
        <v>12900</v>
      </c>
    </row>
    <row r="804" spans="1:10" x14ac:dyDescent="0.25">
      <c r="A804" t="s">
        <v>13715</v>
      </c>
      <c r="B804">
        <v>1433</v>
      </c>
      <c r="C804" t="s">
        <v>12907</v>
      </c>
      <c r="D804">
        <v>25826642</v>
      </c>
      <c r="E804">
        <v>13.45</v>
      </c>
      <c r="F804" t="s">
        <v>12905</v>
      </c>
      <c r="G804">
        <v>46109</v>
      </c>
      <c r="H804">
        <v>29</v>
      </c>
      <c r="I804" s="2">
        <v>44105.734942129631</v>
      </c>
      <c r="J804" t="s">
        <v>12925</v>
      </c>
    </row>
    <row r="805" spans="1:10" x14ac:dyDescent="0.25">
      <c r="A805" t="s">
        <v>13716</v>
      </c>
      <c r="B805">
        <v>1332</v>
      </c>
      <c r="C805" t="s">
        <v>12916</v>
      </c>
      <c r="D805">
        <v>77252847</v>
      </c>
      <c r="E805">
        <v>8.42</v>
      </c>
      <c r="F805" t="s">
        <v>12908</v>
      </c>
      <c r="G805">
        <v>34764</v>
      </c>
      <c r="H805">
        <v>20</v>
      </c>
      <c r="I805" s="2">
        <v>41671.158252314817</v>
      </c>
      <c r="J805" t="s">
        <v>12920</v>
      </c>
    </row>
    <row r="806" spans="1:10" x14ac:dyDescent="0.25">
      <c r="A806" t="s">
        <v>13717</v>
      </c>
      <c r="B806">
        <v>1010</v>
      </c>
      <c r="C806" t="s">
        <v>12924</v>
      </c>
      <c r="D806">
        <v>65548337</v>
      </c>
      <c r="E806">
        <v>12.33</v>
      </c>
      <c r="F806" t="s">
        <v>12908</v>
      </c>
      <c r="G806">
        <v>20669</v>
      </c>
      <c r="H806">
        <v>1</v>
      </c>
      <c r="I806" s="2">
        <v>45020.787511574083</v>
      </c>
      <c r="J806" t="s">
        <v>12912</v>
      </c>
    </row>
    <row r="807" spans="1:10" x14ac:dyDescent="0.25">
      <c r="A807" t="s">
        <v>13718</v>
      </c>
      <c r="B807">
        <v>1686</v>
      </c>
      <c r="C807" t="s">
        <v>12898</v>
      </c>
      <c r="D807">
        <v>37366830</v>
      </c>
      <c r="E807">
        <v>10.199999999999999</v>
      </c>
      <c r="F807" t="s">
        <v>12908</v>
      </c>
      <c r="G807">
        <v>39287</v>
      </c>
      <c r="H807">
        <v>18</v>
      </c>
      <c r="I807" s="2">
        <v>43988.400104166663</v>
      </c>
      <c r="J807" t="s">
        <v>12900</v>
      </c>
    </row>
    <row r="808" spans="1:10" x14ac:dyDescent="0.25">
      <c r="A808" t="s">
        <v>13719</v>
      </c>
      <c r="B808">
        <v>1084</v>
      </c>
      <c r="C808" t="s">
        <v>12932</v>
      </c>
      <c r="D808">
        <v>86954591</v>
      </c>
      <c r="E808">
        <v>7.67</v>
      </c>
      <c r="F808" t="s">
        <v>12905</v>
      </c>
      <c r="G808">
        <v>34652</v>
      </c>
      <c r="H808">
        <v>5</v>
      </c>
      <c r="I808" s="2">
        <v>42425.594375000001</v>
      </c>
      <c r="J808" t="s">
        <v>12903</v>
      </c>
    </row>
    <row r="809" spans="1:10" x14ac:dyDescent="0.25">
      <c r="A809" t="s">
        <v>13720</v>
      </c>
      <c r="B809">
        <v>1957</v>
      </c>
      <c r="C809" t="s">
        <v>12916</v>
      </c>
      <c r="D809">
        <v>13569881</v>
      </c>
      <c r="E809">
        <v>12.8</v>
      </c>
      <c r="F809" t="s">
        <v>12908</v>
      </c>
      <c r="G809">
        <v>32962</v>
      </c>
      <c r="H809">
        <v>26</v>
      </c>
      <c r="I809" s="2">
        <v>44617.040949074071</v>
      </c>
      <c r="J809" t="s">
        <v>12912</v>
      </c>
    </row>
    <row r="810" spans="1:10" x14ac:dyDescent="0.25">
      <c r="A810" t="s">
        <v>13721</v>
      </c>
      <c r="B810">
        <v>1683</v>
      </c>
      <c r="C810" t="s">
        <v>12924</v>
      </c>
      <c r="D810">
        <v>16394201</v>
      </c>
      <c r="E810">
        <v>11.21</v>
      </c>
      <c r="F810" t="s">
        <v>12908</v>
      </c>
      <c r="G810">
        <v>27179</v>
      </c>
      <c r="H810">
        <v>26</v>
      </c>
      <c r="I810" s="2">
        <v>44384.06454861111</v>
      </c>
      <c r="J810" t="s">
        <v>12925</v>
      </c>
    </row>
    <row r="811" spans="1:10" x14ac:dyDescent="0.25">
      <c r="A811" t="s">
        <v>13722</v>
      </c>
      <c r="B811">
        <v>1700</v>
      </c>
      <c r="C811" t="s">
        <v>12924</v>
      </c>
      <c r="D811">
        <v>23529395</v>
      </c>
      <c r="E811">
        <v>12.13</v>
      </c>
      <c r="F811" t="s">
        <v>12908</v>
      </c>
      <c r="G811">
        <v>41063</v>
      </c>
      <c r="H811">
        <v>15</v>
      </c>
      <c r="I811" s="2">
        <v>44822.13548611111</v>
      </c>
      <c r="J811" t="s">
        <v>12918</v>
      </c>
    </row>
    <row r="812" spans="1:10" x14ac:dyDescent="0.25">
      <c r="A812" t="s">
        <v>13723</v>
      </c>
      <c r="B812">
        <v>1956</v>
      </c>
      <c r="C812" t="s">
        <v>12902</v>
      </c>
      <c r="D812">
        <v>36294625</v>
      </c>
      <c r="E812">
        <v>14.25</v>
      </c>
      <c r="F812" t="s">
        <v>12899</v>
      </c>
      <c r="G812">
        <v>43101</v>
      </c>
      <c r="H812">
        <v>13</v>
      </c>
      <c r="I812" s="2">
        <v>45092.021956018521</v>
      </c>
      <c r="J812" t="s">
        <v>12910</v>
      </c>
    </row>
    <row r="813" spans="1:10" x14ac:dyDescent="0.25">
      <c r="A813" t="s">
        <v>13724</v>
      </c>
      <c r="B813">
        <v>1421</v>
      </c>
      <c r="C813" t="s">
        <v>12932</v>
      </c>
      <c r="D813">
        <v>98836948</v>
      </c>
      <c r="E813">
        <v>13.3</v>
      </c>
      <c r="F813" t="s">
        <v>12899</v>
      </c>
      <c r="G813">
        <v>35315</v>
      </c>
      <c r="H813">
        <v>24</v>
      </c>
      <c r="I813" s="2">
        <v>42890.60659722222</v>
      </c>
      <c r="J813" t="s">
        <v>12920</v>
      </c>
    </row>
    <row r="814" spans="1:10" x14ac:dyDescent="0.25">
      <c r="A814" t="s">
        <v>13725</v>
      </c>
      <c r="B814">
        <v>1322</v>
      </c>
      <c r="C814" t="s">
        <v>12924</v>
      </c>
      <c r="D814">
        <v>15778131</v>
      </c>
      <c r="E814">
        <v>7.79</v>
      </c>
      <c r="F814" t="s">
        <v>12899</v>
      </c>
      <c r="G814">
        <v>21713</v>
      </c>
      <c r="H814">
        <v>27</v>
      </c>
      <c r="I814" s="2">
        <v>41756.868634259263</v>
      </c>
      <c r="J814" t="s">
        <v>12910</v>
      </c>
    </row>
    <row r="815" spans="1:10" x14ac:dyDescent="0.25">
      <c r="A815" t="s">
        <v>13726</v>
      </c>
      <c r="B815">
        <v>2489</v>
      </c>
      <c r="C815" t="s">
        <v>12932</v>
      </c>
      <c r="D815">
        <v>65960340</v>
      </c>
      <c r="E815">
        <v>11.91</v>
      </c>
      <c r="F815" t="s">
        <v>12905</v>
      </c>
      <c r="G815">
        <v>19205</v>
      </c>
      <c r="H815">
        <v>1</v>
      </c>
      <c r="I815" s="2">
        <v>43528.353449074071</v>
      </c>
      <c r="J815" t="s">
        <v>12918</v>
      </c>
    </row>
    <row r="816" spans="1:10" x14ac:dyDescent="0.25">
      <c r="A816" t="s">
        <v>13727</v>
      </c>
      <c r="B816">
        <v>1882</v>
      </c>
      <c r="C816" t="s">
        <v>12932</v>
      </c>
      <c r="D816">
        <v>57953627</v>
      </c>
      <c r="E816">
        <v>14.72</v>
      </c>
      <c r="F816" t="s">
        <v>12899</v>
      </c>
      <c r="G816">
        <v>34203</v>
      </c>
      <c r="H816">
        <v>22</v>
      </c>
      <c r="I816" s="2">
        <v>43740.037199074082</v>
      </c>
      <c r="J816" t="s">
        <v>12912</v>
      </c>
    </row>
    <row r="817" spans="1:10" x14ac:dyDescent="0.25">
      <c r="A817" t="s">
        <v>13728</v>
      </c>
      <c r="B817">
        <v>1038</v>
      </c>
      <c r="C817" t="s">
        <v>12916</v>
      </c>
      <c r="D817">
        <v>91217402</v>
      </c>
      <c r="E817">
        <v>7.44</v>
      </c>
      <c r="F817" t="s">
        <v>12905</v>
      </c>
      <c r="G817">
        <v>11690</v>
      </c>
      <c r="H817">
        <v>18</v>
      </c>
      <c r="I817" s="2">
        <v>42110.043032407397</v>
      </c>
      <c r="J817" t="s">
        <v>12912</v>
      </c>
    </row>
    <row r="818" spans="1:10" x14ac:dyDescent="0.25">
      <c r="A818" t="s">
        <v>13729</v>
      </c>
      <c r="B818">
        <v>1230</v>
      </c>
      <c r="C818" t="s">
        <v>12932</v>
      </c>
      <c r="D818">
        <v>7994192</v>
      </c>
      <c r="E818">
        <v>11.12</v>
      </c>
      <c r="F818" t="s">
        <v>12905</v>
      </c>
      <c r="G818">
        <v>43947</v>
      </c>
      <c r="H818">
        <v>11</v>
      </c>
      <c r="I818" s="2">
        <v>42744.752291666657</v>
      </c>
      <c r="J818" t="s">
        <v>12903</v>
      </c>
    </row>
    <row r="819" spans="1:10" x14ac:dyDescent="0.25">
      <c r="A819" t="s">
        <v>13730</v>
      </c>
      <c r="B819">
        <v>2499</v>
      </c>
      <c r="C819" t="s">
        <v>12898</v>
      </c>
      <c r="D819">
        <v>5920292</v>
      </c>
      <c r="E819">
        <v>7.92</v>
      </c>
      <c r="F819" t="s">
        <v>12899</v>
      </c>
      <c r="G819">
        <v>41603</v>
      </c>
      <c r="H819">
        <v>13</v>
      </c>
      <c r="I819" s="2">
        <v>45034.193773148138</v>
      </c>
      <c r="J819" t="s">
        <v>12912</v>
      </c>
    </row>
    <row r="820" spans="1:10" x14ac:dyDescent="0.25">
      <c r="A820" t="s">
        <v>13731</v>
      </c>
      <c r="B820">
        <v>1004</v>
      </c>
      <c r="C820" t="s">
        <v>12902</v>
      </c>
      <c r="D820">
        <v>36739032</v>
      </c>
      <c r="E820">
        <v>8.3800000000000008</v>
      </c>
      <c r="F820" t="s">
        <v>12908</v>
      </c>
      <c r="G820">
        <v>45337</v>
      </c>
      <c r="H820">
        <v>11</v>
      </c>
      <c r="I820" s="2">
        <v>42833.614884259259</v>
      </c>
      <c r="J820" t="s">
        <v>12920</v>
      </c>
    </row>
    <row r="821" spans="1:10" x14ac:dyDescent="0.25">
      <c r="A821" t="s">
        <v>13732</v>
      </c>
      <c r="B821">
        <v>1116</v>
      </c>
      <c r="C821" t="s">
        <v>12916</v>
      </c>
      <c r="D821">
        <v>95877102</v>
      </c>
      <c r="E821">
        <v>13.77</v>
      </c>
      <c r="F821" t="s">
        <v>12905</v>
      </c>
      <c r="G821">
        <v>37248</v>
      </c>
      <c r="H821">
        <v>25</v>
      </c>
      <c r="I821" s="2">
        <v>44811.852361111109</v>
      </c>
      <c r="J821" t="s">
        <v>12925</v>
      </c>
    </row>
    <row r="822" spans="1:10" x14ac:dyDescent="0.25">
      <c r="A822" t="s">
        <v>13733</v>
      </c>
      <c r="B822">
        <v>1542</v>
      </c>
      <c r="C822" t="s">
        <v>12902</v>
      </c>
      <c r="D822">
        <v>33150850</v>
      </c>
      <c r="E822">
        <v>10.76</v>
      </c>
      <c r="F822" t="s">
        <v>12908</v>
      </c>
      <c r="G822">
        <v>45002</v>
      </c>
      <c r="H822">
        <v>19</v>
      </c>
      <c r="I822" s="2">
        <v>44904.579756944448</v>
      </c>
      <c r="J822" t="s">
        <v>12900</v>
      </c>
    </row>
    <row r="823" spans="1:10" x14ac:dyDescent="0.25">
      <c r="A823" t="s">
        <v>13734</v>
      </c>
      <c r="B823">
        <v>1938</v>
      </c>
      <c r="C823" t="s">
        <v>12907</v>
      </c>
      <c r="D823">
        <v>62957862</v>
      </c>
      <c r="E823">
        <v>7.47</v>
      </c>
      <c r="F823" t="s">
        <v>12905</v>
      </c>
      <c r="G823">
        <v>10397</v>
      </c>
      <c r="H823">
        <v>28</v>
      </c>
      <c r="I823" s="2">
        <v>43877.073854166672</v>
      </c>
      <c r="J823" t="s">
        <v>12910</v>
      </c>
    </row>
    <row r="824" spans="1:10" x14ac:dyDescent="0.25">
      <c r="A824" t="s">
        <v>13735</v>
      </c>
      <c r="B824">
        <v>2079</v>
      </c>
      <c r="C824" t="s">
        <v>12902</v>
      </c>
      <c r="D824">
        <v>66744195</v>
      </c>
      <c r="E824">
        <v>13.7</v>
      </c>
      <c r="F824" t="s">
        <v>12908</v>
      </c>
      <c r="G824">
        <v>31356</v>
      </c>
      <c r="H824">
        <v>1</v>
      </c>
      <c r="I824" s="2">
        <v>43447.058645833327</v>
      </c>
      <c r="J824" t="s">
        <v>12918</v>
      </c>
    </row>
    <row r="825" spans="1:10" x14ac:dyDescent="0.25">
      <c r="A825" t="s">
        <v>13736</v>
      </c>
      <c r="B825">
        <v>1998</v>
      </c>
      <c r="C825" t="s">
        <v>12907</v>
      </c>
      <c r="D825">
        <v>11949490</v>
      </c>
      <c r="E825">
        <v>13.98</v>
      </c>
      <c r="F825" t="s">
        <v>12908</v>
      </c>
      <c r="G825">
        <v>26853</v>
      </c>
      <c r="H825">
        <v>22</v>
      </c>
      <c r="I825" s="2">
        <v>42897.930138888893</v>
      </c>
      <c r="J825" t="s">
        <v>12910</v>
      </c>
    </row>
    <row r="826" spans="1:10" x14ac:dyDescent="0.25">
      <c r="A826" t="s">
        <v>13737</v>
      </c>
      <c r="B826">
        <v>2224</v>
      </c>
      <c r="C826" t="s">
        <v>12924</v>
      </c>
      <c r="D826">
        <v>15786491</v>
      </c>
      <c r="E826">
        <v>13.55</v>
      </c>
      <c r="F826" t="s">
        <v>12905</v>
      </c>
      <c r="G826">
        <v>43583</v>
      </c>
      <c r="H826">
        <v>27</v>
      </c>
      <c r="I826" s="2">
        <v>42617.552488425928</v>
      </c>
      <c r="J826" t="s">
        <v>12903</v>
      </c>
    </row>
    <row r="827" spans="1:10" x14ac:dyDescent="0.25">
      <c r="A827" t="s">
        <v>13738</v>
      </c>
      <c r="B827">
        <v>1002</v>
      </c>
      <c r="C827" t="s">
        <v>12924</v>
      </c>
      <c r="D827">
        <v>39016243</v>
      </c>
      <c r="E827">
        <v>14.2</v>
      </c>
      <c r="F827" t="s">
        <v>12908</v>
      </c>
      <c r="G827">
        <v>16058</v>
      </c>
      <c r="H827">
        <v>24</v>
      </c>
      <c r="I827" s="2">
        <v>43283.602916666663</v>
      </c>
      <c r="J827" t="s">
        <v>12920</v>
      </c>
    </row>
    <row r="828" spans="1:10" x14ac:dyDescent="0.25">
      <c r="A828" t="s">
        <v>13739</v>
      </c>
      <c r="B828">
        <v>1664</v>
      </c>
      <c r="C828" t="s">
        <v>12916</v>
      </c>
      <c r="D828">
        <v>55251652</v>
      </c>
      <c r="E828">
        <v>14.17</v>
      </c>
      <c r="F828" t="s">
        <v>12905</v>
      </c>
      <c r="G828">
        <v>44949</v>
      </c>
      <c r="H828">
        <v>22</v>
      </c>
      <c r="I828" s="2">
        <v>43586.218587962961</v>
      </c>
      <c r="J828" t="s">
        <v>12903</v>
      </c>
    </row>
    <row r="829" spans="1:10" x14ac:dyDescent="0.25">
      <c r="A829" t="s">
        <v>13740</v>
      </c>
      <c r="B829">
        <v>1048</v>
      </c>
      <c r="C829" t="s">
        <v>12898</v>
      </c>
      <c r="D829">
        <v>66682983</v>
      </c>
      <c r="E829">
        <v>9.17</v>
      </c>
      <c r="F829" t="s">
        <v>12899</v>
      </c>
      <c r="G829">
        <v>33822</v>
      </c>
      <c r="H829">
        <v>9</v>
      </c>
      <c r="I829" s="2">
        <v>43892.394456018519</v>
      </c>
      <c r="J829" t="s">
        <v>12912</v>
      </c>
    </row>
    <row r="830" spans="1:10" x14ac:dyDescent="0.25">
      <c r="A830" t="s">
        <v>13741</v>
      </c>
      <c r="B830">
        <v>2053</v>
      </c>
      <c r="C830" t="s">
        <v>12932</v>
      </c>
      <c r="D830">
        <v>15852736</v>
      </c>
      <c r="E830">
        <v>12.16</v>
      </c>
      <c r="F830" t="s">
        <v>12905</v>
      </c>
      <c r="G830">
        <v>17358</v>
      </c>
      <c r="H830">
        <v>7</v>
      </c>
      <c r="I830" s="2">
        <v>45007.540439814817</v>
      </c>
      <c r="J830" t="s">
        <v>12910</v>
      </c>
    </row>
    <row r="831" spans="1:10" x14ac:dyDescent="0.25">
      <c r="A831" t="s">
        <v>13742</v>
      </c>
      <c r="B831">
        <v>1604</v>
      </c>
      <c r="C831" t="s">
        <v>12932</v>
      </c>
      <c r="D831">
        <v>42892865</v>
      </c>
      <c r="E831">
        <v>9.43</v>
      </c>
      <c r="F831" t="s">
        <v>12905</v>
      </c>
      <c r="G831">
        <v>47425</v>
      </c>
      <c r="H831">
        <v>26</v>
      </c>
      <c r="I831" s="2">
        <v>41642.354988425926</v>
      </c>
      <c r="J831" t="s">
        <v>12903</v>
      </c>
    </row>
    <row r="832" spans="1:10" x14ac:dyDescent="0.25">
      <c r="A832" t="s">
        <v>13743</v>
      </c>
      <c r="B832">
        <v>1845</v>
      </c>
      <c r="C832" t="s">
        <v>12898</v>
      </c>
      <c r="D832">
        <v>68631928</v>
      </c>
      <c r="E832">
        <v>11.4</v>
      </c>
      <c r="F832" t="s">
        <v>12908</v>
      </c>
      <c r="G832">
        <v>32105</v>
      </c>
      <c r="H832">
        <v>11</v>
      </c>
      <c r="I832" s="2">
        <v>43876.161736111113</v>
      </c>
      <c r="J832" t="s">
        <v>12912</v>
      </c>
    </row>
    <row r="833" spans="1:10" x14ac:dyDescent="0.25">
      <c r="A833" t="s">
        <v>13744</v>
      </c>
      <c r="B833">
        <v>1878</v>
      </c>
      <c r="C833" t="s">
        <v>12916</v>
      </c>
      <c r="D833">
        <v>75613017</v>
      </c>
      <c r="E833">
        <v>14.2</v>
      </c>
      <c r="F833" t="s">
        <v>12899</v>
      </c>
      <c r="G833">
        <v>45909</v>
      </c>
      <c r="H833">
        <v>12</v>
      </c>
      <c r="I833" s="2">
        <v>43711.084039351852</v>
      </c>
      <c r="J833" t="s">
        <v>12910</v>
      </c>
    </row>
    <row r="834" spans="1:10" x14ac:dyDescent="0.25">
      <c r="A834" t="s">
        <v>13745</v>
      </c>
      <c r="B834">
        <v>1711</v>
      </c>
      <c r="C834" t="s">
        <v>12932</v>
      </c>
      <c r="D834">
        <v>45041802</v>
      </c>
      <c r="E834">
        <v>7.1</v>
      </c>
      <c r="F834" t="s">
        <v>12908</v>
      </c>
      <c r="G834">
        <v>14095</v>
      </c>
      <c r="H834">
        <v>12</v>
      </c>
      <c r="I834" s="2">
        <v>44562.147581018522</v>
      </c>
      <c r="J834" t="s">
        <v>12918</v>
      </c>
    </row>
    <row r="835" spans="1:10" x14ac:dyDescent="0.25">
      <c r="A835" t="s">
        <v>13746</v>
      </c>
      <c r="B835">
        <v>2134</v>
      </c>
      <c r="C835" t="s">
        <v>12902</v>
      </c>
      <c r="D835">
        <v>7699075</v>
      </c>
      <c r="E835">
        <v>7.57</v>
      </c>
      <c r="F835" t="s">
        <v>12905</v>
      </c>
      <c r="G835">
        <v>25027</v>
      </c>
      <c r="H835">
        <v>23</v>
      </c>
      <c r="I835" s="2">
        <v>45030.232939814807</v>
      </c>
      <c r="J835" t="s">
        <v>12925</v>
      </c>
    </row>
    <row r="836" spans="1:10" x14ac:dyDescent="0.25">
      <c r="A836" t="s">
        <v>13747</v>
      </c>
      <c r="B836">
        <v>1534</v>
      </c>
      <c r="C836" t="s">
        <v>12924</v>
      </c>
      <c r="D836">
        <v>1782229</v>
      </c>
      <c r="E836">
        <v>13.77</v>
      </c>
      <c r="F836" t="s">
        <v>12899</v>
      </c>
      <c r="G836">
        <v>12796</v>
      </c>
      <c r="H836">
        <v>7</v>
      </c>
      <c r="I836" s="2">
        <v>42899.562407407408</v>
      </c>
      <c r="J836" t="s">
        <v>12925</v>
      </c>
    </row>
    <row r="837" spans="1:10" x14ac:dyDescent="0.25">
      <c r="A837" t="s">
        <v>13748</v>
      </c>
      <c r="B837">
        <v>1251</v>
      </c>
      <c r="C837" t="s">
        <v>12898</v>
      </c>
      <c r="D837">
        <v>91345145</v>
      </c>
      <c r="E837">
        <v>8.1199999999999992</v>
      </c>
      <c r="F837" t="s">
        <v>12899</v>
      </c>
      <c r="G837">
        <v>37509</v>
      </c>
      <c r="H837">
        <v>5</v>
      </c>
      <c r="I837" s="2">
        <v>42777.797337962962</v>
      </c>
      <c r="J837" t="s">
        <v>12918</v>
      </c>
    </row>
    <row r="838" spans="1:10" x14ac:dyDescent="0.25">
      <c r="A838" t="s">
        <v>13749</v>
      </c>
      <c r="B838">
        <v>1312</v>
      </c>
      <c r="C838" t="s">
        <v>12898</v>
      </c>
      <c r="D838">
        <v>79274694</v>
      </c>
      <c r="E838">
        <v>13.32</v>
      </c>
      <c r="F838" t="s">
        <v>12908</v>
      </c>
      <c r="G838">
        <v>33490</v>
      </c>
      <c r="H838">
        <v>24</v>
      </c>
      <c r="I838" s="2">
        <v>45076.567870370367</v>
      </c>
      <c r="J838" t="s">
        <v>12925</v>
      </c>
    </row>
    <row r="839" spans="1:10" x14ac:dyDescent="0.25">
      <c r="A839" t="s">
        <v>13750</v>
      </c>
      <c r="B839">
        <v>2398</v>
      </c>
      <c r="C839" t="s">
        <v>12902</v>
      </c>
      <c r="D839">
        <v>21001794</v>
      </c>
      <c r="E839">
        <v>11.28</v>
      </c>
      <c r="F839" t="s">
        <v>12908</v>
      </c>
      <c r="G839">
        <v>18168</v>
      </c>
      <c r="H839">
        <v>1</v>
      </c>
      <c r="I839" s="2">
        <v>42994.488645833328</v>
      </c>
      <c r="J839" t="s">
        <v>12918</v>
      </c>
    </row>
    <row r="840" spans="1:10" x14ac:dyDescent="0.25">
      <c r="A840" t="s">
        <v>13751</v>
      </c>
      <c r="B840">
        <v>2062</v>
      </c>
      <c r="C840" t="s">
        <v>12902</v>
      </c>
      <c r="D840">
        <v>23845465</v>
      </c>
      <c r="E840">
        <v>9.8699999999999992</v>
      </c>
      <c r="F840" t="s">
        <v>12908</v>
      </c>
      <c r="G840">
        <v>41549</v>
      </c>
      <c r="H840">
        <v>14</v>
      </c>
      <c r="I840" s="2">
        <v>44043.872974537036</v>
      </c>
      <c r="J840" t="s">
        <v>12925</v>
      </c>
    </row>
    <row r="841" spans="1:10" x14ac:dyDescent="0.25">
      <c r="A841" t="s">
        <v>13752</v>
      </c>
      <c r="B841">
        <v>2022</v>
      </c>
      <c r="C841" t="s">
        <v>12916</v>
      </c>
      <c r="D841">
        <v>92475518</v>
      </c>
      <c r="E841">
        <v>12.1</v>
      </c>
      <c r="F841" t="s">
        <v>12908</v>
      </c>
      <c r="G841">
        <v>29216</v>
      </c>
      <c r="H841">
        <v>6</v>
      </c>
      <c r="I841" s="2">
        <v>43074.098101851851</v>
      </c>
      <c r="J841" t="s">
        <v>12918</v>
      </c>
    </row>
    <row r="842" spans="1:10" x14ac:dyDescent="0.25">
      <c r="A842" t="s">
        <v>13753</v>
      </c>
      <c r="B842">
        <v>1926</v>
      </c>
      <c r="C842" t="s">
        <v>12898</v>
      </c>
      <c r="D842">
        <v>20399965</v>
      </c>
      <c r="E842">
        <v>13.56</v>
      </c>
      <c r="F842" t="s">
        <v>12908</v>
      </c>
      <c r="G842">
        <v>49463</v>
      </c>
      <c r="H842">
        <v>6</v>
      </c>
      <c r="I842" s="2">
        <v>44802.55740740741</v>
      </c>
      <c r="J842" t="s">
        <v>12900</v>
      </c>
    </row>
    <row r="843" spans="1:10" x14ac:dyDescent="0.25">
      <c r="A843" t="s">
        <v>13754</v>
      </c>
      <c r="B843">
        <v>2074</v>
      </c>
      <c r="C843" t="s">
        <v>12898</v>
      </c>
      <c r="D843">
        <v>84068409</v>
      </c>
      <c r="E843">
        <v>9.68</v>
      </c>
      <c r="F843" t="s">
        <v>12905</v>
      </c>
      <c r="G843">
        <v>35203</v>
      </c>
      <c r="H843">
        <v>1</v>
      </c>
      <c r="I843" s="2">
        <v>43600.469814814824</v>
      </c>
      <c r="J843" t="s">
        <v>12920</v>
      </c>
    </row>
    <row r="844" spans="1:10" x14ac:dyDescent="0.25">
      <c r="A844" t="s">
        <v>13755</v>
      </c>
      <c r="B844">
        <v>1554</v>
      </c>
      <c r="C844" t="s">
        <v>12907</v>
      </c>
      <c r="D844">
        <v>99914657</v>
      </c>
      <c r="E844">
        <v>7.67</v>
      </c>
      <c r="F844" t="s">
        <v>12908</v>
      </c>
      <c r="G844">
        <v>13895</v>
      </c>
      <c r="H844">
        <v>11</v>
      </c>
      <c r="I844" s="2">
        <v>41720.977268518523</v>
      </c>
      <c r="J844" t="s">
        <v>12900</v>
      </c>
    </row>
    <row r="845" spans="1:10" x14ac:dyDescent="0.25">
      <c r="A845" t="s">
        <v>13756</v>
      </c>
      <c r="B845">
        <v>1568</v>
      </c>
      <c r="C845" t="s">
        <v>12902</v>
      </c>
      <c r="D845">
        <v>53130634</v>
      </c>
      <c r="E845">
        <v>7.1</v>
      </c>
      <c r="F845" t="s">
        <v>12899</v>
      </c>
      <c r="G845">
        <v>12819</v>
      </c>
      <c r="H845">
        <v>14</v>
      </c>
      <c r="I845" s="2">
        <v>44767.498831018522</v>
      </c>
      <c r="J845" t="s">
        <v>12918</v>
      </c>
    </row>
    <row r="846" spans="1:10" x14ac:dyDescent="0.25">
      <c r="A846" t="s">
        <v>13757</v>
      </c>
      <c r="B846">
        <v>1381</v>
      </c>
      <c r="C846" t="s">
        <v>12898</v>
      </c>
      <c r="D846">
        <v>90469565</v>
      </c>
      <c r="E846">
        <v>8.26</v>
      </c>
      <c r="F846" t="s">
        <v>12905</v>
      </c>
      <c r="G846">
        <v>11622</v>
      </c>
      <c r="H846">
        <v>5</v>
      </c>
      <c r="I846" s="2">
        <v>42191.374456018522</v>
      </c>
      <c r="J846" t="s">
        <v>12912</v>
      </c>
    </row>
    <row r="847" spans="1:10" x14ac:dyDescent="0.25">
      <c r="A847" t="s">
        <v>13758</v>
      </c>
      <c r="B847">
        <v>2049</v>
      </c>
      <c r="C847" t="s">
        <v>12902</v>
      </c>
      <c r="D847">
        <v>94675669</v>
      </c>
      <c r="E847">
        <v>12.7</v>
      </c>
      <c r="F847" t="s">
        <v>12908</v>
      </c>
      <c r="G847">
        <v>38469</v>
      </c>
      <c r="H847">
        <v>22</v>
      </c>
      <c r="I847" s="2">
        <v>43596.284247685187</v>
      </c>
      <c r="J847" t="s">
        <v>12900</v>
      </c>
    </row>
    <row r="848" spans="1:10" x14ac:dyDescent="0.25">
      <c r="A848" t="s">
        <v>13759</v>
      </c>
      <c r="B848">
        <v>1270</v>
      </c>
      <c r="C848" t="s">
        <v>12907</v>
      </c>
      <c r="D848">
        <v>520840</v>
      </c>
      <c r="E848">
        <v>14.74</v>
      </c>
      <c r="F848" t="s">
        <v>12899</v>
      </c>
      <c r="G848">
        <v>47068</v>
      </c>
      <c r="H848">
        <v>26</v>
      </c>
      <c r="I848" s="2">
        <v>43769.941296296303</v>
      </c>
      <c r="J848" t="s">
        <v>12912</v>
      </c>
    </row>
    <row r="849" spans="1:10" x14ac:dyDescent="0.25">
      <c r="A849" t="s">
        <v>13760</v>
      </c>
      <c r="B849">
        <v>2287</v>
      </c>
      <c r="C849" t="s">
        <v>12898</v>
      </c>
      <c r="D849">
        <v>97096112</v>
      </c>
      <c r="E849">
        <v>8.94</v>
      </c>
      <c r="F849" t="s">
        <v>12899</v>
      </c>
      <c r="G849">
        <v>29406</v>
      </c>
      <c r="H849">
        <v>23</v>
      </c>
      <c r="I849" s="2">
        <v>42030.163472222222</v>
      </c>
      <c r="J849" t="s">
        <v>12920</v>
      </c>
    </row>
    <row r="850" spans="1:10" x14ac:dyDescent="0.25">
      <c r="A850" t="s">
        <v>13761</v>
      </c>
      <c r="B850">
        <v>1319</v>
      </c>
      <c r="C850" t="s">
        <v>12924</v>
      </c>
      <c r="D850">
        <v>72628756</v>
      </c>
      <c r="E850">
        <v>10.24</v>
      </c>
      <c r="F850" t="s">
        <v>12908</v>
      </c>
      <c r="G850">
        <v>16279</v>
      </c>
      <c r="H850">
        <v>11</v>
      </c>
      <c r="I850" s="2">
        <v>41773.093240740738</v>
      </c>
      <c r="J850" t="s">
        <v>12918</v>
      </c>
    </row>
    <row r="851" spans="1:10" x14ac:dyDescent="0.25">
      <c r="A851" t="s">
        <v>13762</v>
      </c>
      <c r="B851">
        <v>2351</v>
      </c>
      <c r="C851" t="s">
        <v>12902</v>
      </c>
      <c r="D851">
        <v>68178537</v>
      </c>
      <c r="E851">
        <v>14.35</v>
      </c>
      <c r="F851" t="s">
        <v>12905</v>
      </c>
      <c r="G851">
        <v>36135</v>
      </c>
      <c r="H851">
        <v>10</v>
      </c>
      <c r="I851" s="2">
        <v>42550.556076388893</v>
      </c>
      <c r="J851" t="s">
        <v>12920</v>
      </c>
    </row>
    <row r="852" spans="1:10" x14ac:dyDescent="0.25">
      <c r="A852" t="s">
        <v>13763</v>
      </c>
      <c r="B852">
        <v>1054</v>
      </c>
      <c r="C852" t="s">
        <v>12902</v>
      </c>
      <c r="D852">
        <v>6518795</v>
      </c>
      <c r="E852">
        <v>11.62</v>
      </c>
      <c r="F852" t="s">
        <v>12905</v>
      </c>
      <c r="G852">
        <v>45930</v>
      </c>
      <c r="H852">
        <v>4</v>
      </c>
      <c r="I852" s="2">
        <v>43700.290659722217</v>
      </c>
      <c r="J852" t="s">
        <v>12903</v>
      </c>
    </row>
    <row r="853" spans="1:10" x14ac:dyDescent="0.25">
      <c r="A853" t="s">
        <v>13764</v>
      </c>
      <c r="B853">
        <v>1057</v>
      </c>
      <c r="C853" t="s">
        <v>12932</v>
      </c>
      <c r="D853">
        <v>20466569</v>
      </c>
      <c r="E853">
        <v>10.199999999999999</v>
      </c>
      <c r="F853" t="s">
        <v>12905</v>
      </c>
      <c r="G853">
        <v>34796</v>
      </c>
      <c r="H853">
        <v>8</v>
      </c>
      <c r="I853" s="2">
        <v>45047.747164351851</v>
      </c>
      <c r="J853" t="s">
        <v>12925</v>
      </c>
    </row>
    <row r="854" spans="1:10" x14ac:dyDescent="0.25">
      <c r="A854" t="s">
        <v>13765</v>
      </c>
      <c r="B854">
        <v>1871</v>
      </c>
      <c r="C854" t="s">
        <v>12924</v>
      </c>
      <c r="D854">
        <v>49218742</v>
      </c>
      <c r="E854">
        <v>9.81</v>
      </c>
      <c r="F854" t="s">
        <v>12905</v>
      </c>
      <c r="G854">
        <v>10176</v>
      </c>
      <c r="H854">
        <v>19</v>
      </c>
      <c r="I854" s="2">
        <v>42892.477106481478</v>
      </c>
      <c r="J854" t="s">
        <v>12925</v>
      </c>
    </row>
    <row r="855" spans="1:10" x14ac:dyDescent="0.25">
      <c r="A855" t="s">
        <v>13766</v>
      </c>
      <c r="B855">
        <v>1278</v>
      </c>
      <c r="C855" t="s">
        <v>12902</v>
      </c>
      <c r="D855">
        <v>13235259</v>
      </c>
      <c r="E855">
        <v>11.47</v>
      </c>
      <c r="F855" t="s">
        <v>12899</v>
      </c>
      <c r="G855">
        <v>33260</v>
      </c>
      <c r="H855">
        <v>28</v>
      </c>
      <c r="I855" s="2">
        <v>42685.857870370368</v>
      </c>
      <c r="J855" t="s">
        <v>12920</v>
      </c>
    </row>
    <row r="856" spans="1:10" x14ac:dyDescent="0.25">
      <c r="A856" t="s">
        <v>13767</v>
      </c>
      <c r="B856">
        <v>1188</v>
      </c>
      <c r="C856" t="s">
        <v>12916</v>
      </c>
      <c r="D856">
        <v>1967580</v>
      </c>
      <c r="E856">
        <v>7.88</v>
      </c>
      <c r="F856" t="s">
        <v>12908</v>
      </c>
      <c r="G856">
        <v>20434</v>
      </c>
      <c r="H856">
        <v>26</v>
      </c>
      <c r="I856" s="2">
        <v>42401.532905092587</v>
      </c>
      <c r="J856" t="s">
        <v>12925</v>
      </c>
    </row>
    <row r="857" spans="1:10" x14ac:dyDescent="0.25">
      <c r="A857" t="s">
        <v>13768</v>
      </c>
      <c r="B857">
        <v>1671</v>
      </c>
      <c r="C857" t="s">
        <v>12898</v>
      </c>
      <c r="D857">
        <v>48961489</v>
      </c>
      <c r="E857">
        <v>8.17</v>
      </c>
      <c r="F857" t="s">
        <v>12899</v>
      </c>
      <c r="G857">
        <v>36848</v>
      </c>
      <c r="H857">
        <v>3</v>
      </c>
      <c r="I857" s="2">
        <v>42593.780590277784</v>
      </c>
      <c r="J857" t="s">
        <v>12900</v>
      </c>
    </row>
    <row r="858" spans="1:10" x14ac:dyDescent="0.25">
      <c r="A858" t="s">
        <v>13769</v>
      </c>
      <c r="B858">
        <v>1160</v>
      </c>
      <c r="C858" t="s">
        <v>12898</v>
      </c>
      <c r="D858">
        <v>78200352</v>
      </c>
      <c r="E858">
        <v>12.13</v>
      </c>
      <c r="F858" t="s">
        <v>12908</v>
      </c>
      <c r="G858">
        <v>36236</v>
      </c>
      <c r="H858">
        <v>10</v>
      </c>
      <c r="I858" s="2">
        <v>44746.900277777779</v>
      </c>
      <c r="J858" t="s">
        <v>12918</v>
      </c>
    </row>
    <row r="859" spans="1:10" x14ac:dyDescent="0.25">
      <c r="A859" t="s">
        <v>13770</v>
      </c>
      <c r="B859">
        <v>1234</v>
      </c>
      <c r="C859" t="s">
        <v>12902</v>
      </c>
      <c r="D859">
        <v>20718086</v>
      </c>
      <c r="E859">
        <v>14.3</v>
      </c>
      <c r="F859" t="s">
        <v>12899</v>
      </c>
      <c r="G859">
        <v>37032</v>
      </c>
      <c r="H859">
        <v>13</v>
      </c>
      <c r="I859" s="2">
        <v>45077.753703703696</v>
      </c>
      <c r="J859" t="s">
        <v>12925</v>
      </c>
    </row>
    <row r="860" spans="1:10" x14ac:dyDescent="0.25">
      <c r="A860" t="s">
        <v>13771</v>
      </c>
      <c r="B860">
        <v>1452</v>
      </c>
      <c r="C860" t="s">
        <v>12898</v>
      </c>
      <c r="D860">
        <v>14034525</v>
      </c>
      <c r="E860">
        <v>9.2899999999999991</v>
      </c>
      <c r="F860" t="s">
        <v>12905</v>
      </c>
      <c r="G860">
        <v>39106</v>
      </c>
      <c r="H860">
        <v>8</v>
      </c>
      <c r="I860" s="2">
        <v>43788.990914351853</v>
      </c>
      <c r="J860" t="s">
        <v>12918</v>
      </c>
    </row>
    <row r="861" spans="1:10" x14ac:dyDescent="0.25">
      <c r="A861" t="s">
        <v>13772</v>
      </c>
      <c r="B861">
        <v>1678</v>
      </c>
      <c r="C861" t="s">
        <v>12902</v>
      </c>
      <c r="D861">
        <v>12435277</v>
      </c>
      <c r="E861">
        <v>14.95</v>
      </c>
      <c r="F861" t="s">
        <v>12899</v>
      </c>
      <c r="G861">
        <v>41612</v>
      </c>
      <c r="H861">
        <v>15</v>
      </c>
      <c r="I861" s="2">
        <v>44782.908888888887</v>
      </c>
      <c r="J861" t="s">
        <v>12910</v>
      </c>
    </row>
    <row r="862" spans="1:10" x14ac:dyDescent="0.25">
      <c r="A862" t="s">
        <v>13773</v>
      </c>
      <c r="B862">
        <v>2388</v>
      </c>
      <c r="C862" t="s">
        <v>12916</v>
      </c>
      <c r="D862">
        <v>10151121</v>
      </c>
      <c r="E862">
        <v>7.1</v>
      </c>
      <c r="F862" t="s">
        <v>12905</v>
      </c>
      <c r="G862">
        <v>32805</v>
      </c>
      <c r="H862">
        <v>7</v>
      </c>
      <c r="I862" s="2">
        <v>44197.062997685192</v>
      </c>
      <c r="J862" t="s">
        <v>12903</v>
      </c>
    </row>
    <row r="863" spans="1:10" x14ac:dyDescent="0.25">
      <c r="A863" t="s">
        <v>13774</v>
      </c>
      <c r="B863">
        <v>2337</v>
      </c>
      <c r="C863" t="s">
        <v>12898</v>
      </c>
      <c r="D863">
        <v>27550730</v>
      </c>
      <c r="E863">
        <v>9.51</v>
      </c>
      <c r="F863" t="s">
        <v>12905</v>
      </c>
      <c r="G863">
        <v>32521</v>
      </c>
      <c r="H863">
        <v>22</v>
      </c>
      <c r="I863" s="2">
        <v>41857.8909375</v>
      </c>
      <c r="J863" t="s">
        <v>12903</v>
      </c>
    </row>
    <row r="864" spans="1:10" x14ac:dyDescent="0.25">
      <c r="A864" t="s">
        <v>13775</v>
      </c>
      <c r="B864">
        <v>2096</v>
      </c>
      <c r="C864" t="s">
        <v>12898</v>
      </c>
      <c r="D864">
        <v>24417203</v>
      </c>
      <c r="E864">
        <v>7.61</v>
      </c>
      <c r="F864" t="s">
        <v>12908</v>
      </c>
      <c r="G864">
        <v>19294</v>
      </c>
      <c r="H864">
        <v>18</v>
      </c>
      <c r="I864" s="2">
        <v>44418.300578703696</v>
      </c>
      <c r="J864" t="s">
        <v>12920</v>
      </c>
    </row>
    <row r="865" spans="1:10" x14ac:dyDescent="0.25">
      <c r="A865" t="s">
        <v>13776</v>
      </c>
      <c r="B865">
        <v>1615</v>
      </c>
      <c r="C865" t="s">
        <v>12902</v>
      </c>
      <c r="D865">
        <v>98447560</v>
      </c>
      <c r="E865">
        <v>8.8000000000000007</v>
      </c>
      <c r="F865" t="s">
        <v>12899</v>
      </c>
      <c r="G865">
        <v>28538</v>
      </c>
      <c r="H865">
        <v>23</v>
      </c>
      <c r="I865" s="2">
        <v>44121.840509259258</v>
      </c>
      <c r="J865" t="s">
        <v>12903</v>
      </c>
    </row>
    <row r="866" spans="1:10" x14ac:dyDescent="0.25">
      <c r="A866" t="s">
        <v>13777</v>
      </c>
      <c r="B866">
        <v>2197</v>
      </c>
      <c r="C866" t="s">
        <v>12902</v>
      </c>
      <c r="D866">
        <v>49501103</v>
      </c>
      <c r="E866">
        <v>14.38</v>
      </c>
      <c r="F866" t="s">
        <v>12899</v>
      </c>
      <c r="G866">
        <v>40278</v>
      </c>
      <c r="H866">
        <v>20</v>
      </c>
      <c r="I866" s="2">
        <v>44291.396550925929</v>
      </c>
      <c r="J866" t="s">
        <v>12918</v>
      </c>
    </row>
    <row r="867" spans="1:10" x14ac:dyDescent="0.25">
      <c r="A867" t="s">
        <v>13778</v>
      </c>
      <c r="B867">
        <v>2169</v>
      </c>
      <c r="C867" t="s">
        <v>12916</v>
      </c>
      <c r="D867">
        <v>27348969</v>
      </c>
      <c r="E867">
        <v>7.3</v>
      </c>
      <c r="F867" t="s">
        <v>12908</v>
      </c>
      <c r="G867">
        <v>32665</v>
      </c>
      <c r="H867">
        <v>16</v>
      </c>
      <c r="I867" s="2">
        <v>43635.567789351851</v>
      </c>
      <c r="J867" t="s">
        <v>12925</v>
      </c>
    </row>
    <row r="868" spans="1:10" x14ac:dyDescent="0.25">
      <c r="A868" t="s">
        <v>13779</v>
      </c>
      <c r="B868">
        <v>1384</v>
      </c>
      <c r="C868" t="s">
        <v>12898</v>
      </c>
      <c r="D868">
        <v>73934889</v>
      </c>
      <c r="E868">
        <v>10.78</v>
      </c>
      <c r="F868" t="s">
        <v>12908</v>
      </c>
      <c r="G868">
        <v>31435</v>
      </c>
      <c r="H868">
        <v>29</v>
      </c>
      <c r="I868" s="2">
        <v>43390.869097222218</v>
      </c>
      <c r="J868" t="s">
        <v>12912</v>
      </c>
    </row>
    <row r="869" spans="1:10" x14ac:dyDescent="0.25">
      <c r="A869" t="s">
        <v>13780</v>
      </c>
      <c r="B869">
        <v>1645</v>
      </c>
      <c r="C869" t="s">
        <v>12924</v>
      </c>
      <c r="D869">
        <v>50265931</v>
      </c>
      <c r="E869">
        <v>12.6</v>
      </c>
      <c r="F869" t="s">
        <v>12899</v>
      </c>
      <c r="G869">
        <v>44352</v>
      </c>
      <c r="H869">
        <v>16</v>
      </c>
      <c r="I869" s="2">
        <v>44374.910358796304</v>
      </c>
      <c r="J869" t="s">
        <v>12920</v>
      </c>
    </row>
    <row r="870" spans="1:10" x14ac:dyDescent="0.25">
      <c r="A870" t="s">
        <v>13781</v>
      </c>
      <c r="B870">
        <v>2363</v>
      </c>
      <c r="C870" t="s">
        <v>12902</v>
      </c>
      <c r="D870">
        <v>19733317</v>
      </c>
      <c r="E870">
        <v>9.61</v>
      </c>
      <c r="F870" t="s">
        <v>12905</v>
      </c>
      <c r="G870">
        <v>18150</v>
      </c>
      <c r="H870">
        <v>24</v>
      </c>
      <c r="I870" s="2">
        <v>44490.857418981483</v>
      </c>
      <c r="J870" t="s">
        <v>12900</v>
      </c>
    </row>
    <row r="871" spans="1:10" x14ac:dyDescent="0.25">
      <c r="A871" t="s">
        <v>13782</v>
      </c>
      <c r="B871">
        <v>2467</v>
      </c>
      <c r="C871" t="s">
        <v>12916</v>
      </c>
      <c r="D871">
        <v>99698259</v>
      </c>
      <c r="E871">
        <v>9.3000000000000007</v>
      </c>
      <c r="F871" t="s">
        <v>12899</v>
      </c>
      <c r="G871">
        <v>49862</v>
      </c>
      <c r="H871">
        <v>30</v>
      </c>
      <c r="I871" s="2">
        <v>42244.041932870372</v>
      </c>
      <c r="J871" t="s">
        <v>12925</v>
      </c>
    </row>
    <row r="872" spans="1:10" x14ac:dyDescent="0.25">
      <c r="A872" t="s">
        <v>13783</v>
      </c>
      <c r="B872">
        <v>1684</v>
      </c>
      <c r="C872" t="s">
        <v>12902</v>
      </c>
      <c r="D872">
        <v>43018121</v>
      </c>
      <c r="E872">
        <v>8.5</v>
      </c>
      <c r="F872" t="s">
        <v>12899</v>
      </c>
      <c r="G872">
        <v>18092</v>
      </c>
      <c r="H872">
        <v>15</v>
      </c>
      <c r="I872" s="2">
        <v>41610.750960648147</v>
      </c>
      <c r="J872" t="s">
        <v>12910</v>
      </c>
    </row>
    <row r="873" spans="1:10" x14ac:dyDescent="0.25">
      <c r="A873" t="s">
        <v>13784</v>
      </c>
      <c r="B873">
        <v>2246</v>
      </c>
      <c r="C873" t="s">
        <v>12907</v>
      </c>
      <c r="D873">
        <v>81017213</v>
      </c>
      <c r="E873">
        <v>7.91</v>
      </c>
      <c r="F873" t="s">
        <v>12908</v>
      </c>
      <c r="G873">
        <v>15747</v>
      </c>
      <c r="H873">
        <v>6</v>
      </c>
      <c r="I873" s="2">
        <v>43591.548182870371</v>
      </c>
      <c r="J873" t="s">
        <v>12918</v>
      </c>
    </row>
    <row r="874" spans="1:10" x14ac:dyDescent="0.25">
      <c r="A874" t="s">
        <v>13785</v>
      </c>
      <c r="B874">
        <v>2359</v>
      </c>
      <c r="C874" t="s">
        <v>12907</v>
      </c>
      <c r="D874">
        <v>64581423</v>
      </c>
      <c r="E874">
        <v>12.83</v>
      </c>
      <c r="F874" t="s">
        <v>12908</v>
      </c>
      <c r="G874">
        <v>37840</v>
      </c>
      <c r="H874">
        <v>18</v>
      </c>
      <c r="I874" s="2">
        <v>43045.820173611108</v>
      </c>
      <c r="J874" t="s">
        <v>12910</v>
      </c>
    </row>
    <row r="875" spans="1:10" x14ac:dyDescent="0.25">
      <c r="A875" t="s">
        <v>13786</v>
      </c>
      <c r="B875">
        <v>2028</v>
      </c>
      <c r="C875" t="s">
        <v>12902</v>
      </c>
      <c r="D875">
        <v>31191602</v>
      </c>
      <c r="E875">
        <v>7.23</v>
      </c>
      <c r="F875" t="s">
        <v>12908</v>
      </c>
      <c r="G875">
        <v>20602</v>
      </c>
      <c r="H875">
        <v>3</v>
      </c>
      <c r="I875" s="2">
        <v>42544.957349537042</v>
      </c>
      <c r="J875" t="s">
        <v>12918</v>
      </c>
    </row>
    <row r="876" spans="1:10" x14ac:dyDescent="0.25">
      <c r="A876" t="s">
        <v>13787</v>
      </c>
      <c r="B876">
        <v>1884</v>
      </c>
      <c r="C876" t="s">
        <v>12907</v>
      </c>
      <c r="D876">
        <v>66881347</v>
      </c>
      <c r="E876">
        <v>14.14</v>
      </c>
      <c r="F876" t="s">
        <v>12905</v>
      </c>
      <c r="G876">
        <v>45863</v>
      </c>
      <c r="H876">
        <v>8</v>
      </c>
      <c r="I876" s="2">
        <v>42712.535069444442</v>
      </c>
      <c r="J876" t="s">
        <v>12912</v>
      </c>
    </row>
    <row r="877" spans="1:10" x14ac:dyDescent="0.25">
      <c r="A877" t="s">
        <v>13788</v>
      </c>
      <c r="B877">
        <v>1989</v>
      </c>
      <c r="C877" t="s">
        <v>12907</v>
      </c>
      <c r="D877">
        <v>21123579</v>
      </c>
      <c r="E877">
        <v>9.92</v>
      </c>
      <c r="F877" t="s">
        <v>12899</v>
      </c>
      <c r="G877">
        <v>13739</v>
      </c>
      <c r="H877">
        <v>1</v>
      </c>
      <c r="I877" s="2">
        <v>42528.877835648149</v>
      </c>
      <c r="J877" t="s">
        <v>12900</v>
      </c>
    </row>
    <row r="878" spans="1:10" x14ac:dyDescent="0.25">
      <c r="A878" t="s">
        <v>13789</v>
      </c>
      <c r="B878">
        <v>2492</v>
      </c>
      <c r="C878" t="s">
        <v>12916</v>
      </c>
      <c r="D878">
        <v>87792207</v>
      </c>
      <c r="E878">
        <v>11.32</v>
      </c>
      <c r="F878" t="s">
        <v>12908</v>
      </c>
      <c r="G878">
        <v>45388</v>
      </c>
      <c r="H878">
        <v>26</v>
      </c>
      <c r="I878" s="2">
        <v>41765.760196759264</v>
      </c>
      <c r="J878" t="s">
        <v>12918</v>
      </c>
    </row>
    <row r="879" spans="1:10" x14ac:dyDescent="0.25">
      <c r="A879" t="s">
        <v>13790</v>
      </c>
      <c r="B879">
        <v>2327</v>
      </c>
      <c r="C879" t="s">
        <v>12907</v>
      </c>
      <c r="D879">
        <v>13476738</v>
      </c>
      <c r="E879">
        <v>13.52</v>
      </c>
      <c r="F879" t="s">
        <v>12908</v>
      </c>
      <c r="G879">
        <v>49806</v>
      </c>
      <c r="H879">
        <v>13</v>
      </c>
      <c r="I879" s="2">
        <v>42334.04886574074</v>
      </c>
      <c r="J879" t="s">
        <v>12910</v>
      </c>
    </row>
    <row r="880" spans="1:10" x14ac:dyDescent="0.25">
      <c r="A880" t="s">
        <v>13791</v>
      </c>
      <c r="B880">
        <v>1151</v>
      </c>
      <c r="C880" t="s">
        <v>12924</v>
      </c>
      <c r="D880">
        <v>32206867</v>
      </c>
      <c r="E880">
        <v>7.92</v>
      </c>
      <c r="F880" t="s">
        <v>12905</v>
      </c>
      <c r="G880">
        <v>41711</v>
      </c>
      <c r="H880">
        <v>3</v>
      </c>
      <c r="I880" s="2">
        <v>43207.72550925926</v>
      </c>
      <c r="J880" t="s">
        <v>12912</v>
      </c>
    </row>
    <row r="881" spans="1:10" x14ac:dyDescent="0.25">
      <c r="A881" t="s">
        <v>13792</v>
      </c>
      <c r="B881">
        <v>1878</v>
      </c>
      <c r="C881" t="s">
        <v>12924</v>
      </c>
      <c r="D881">
        <v>29148452</v>
      </c>
      <c r="E881">
        <v>7.17</v>
      </c>
      <c r="F881" t="s">
        <v>12908</v>
      </c>
      <c r="G881">
        <v>18717</v>
      </c>
      <c r="H881">
        <v>10</v>
      </c>
      <c r="I881" s="2">
        <v>44018.147245370368</v>
      </c>
      <c r="J881" t="s">
        <v>12903</v>
      </c>
    </row>
    <row r="882" spans="1:10" x14ac:dyDescent="0.25">
      <c r="A882" t="s">
        <v>13793</v>
      </c>
      <c r="B882">
        <v>1585</v>
      </c>
      <c r="C882" t="s">
        <v>12902</v>
      </c>
      <c r="D882">
        <v>71760890</v>
      </c>
      <c r="E882">
        <v>10.27</v>
      </c>
      <c r="F882" t="s">
        <v>12899</v>
      </c>
      <c r="G882">
        <v>40414</v>
      </c>
      <c r="H882">
        <v>14</v>
      </c>
      <c r="I882" s="2">
        <v>44354.758090277777</v>
      </c>
      <c r="J882" t="s">
        <v>12918</v>
      </c>
    </row>
    <row r="883" spans="1:10" x14ac:dyDescent="0.25">
      <c r="A883" t="s">
        <v>13794</v>
      </c>
      <c r="B883">
        <v>1016</v>
      </c>
      <c r="C883" t="s">
        <v>12902</v>
      </c>
      <c r="D883">
        <v>72314426</v>
      </c>
      <c r="E883">
        <v>12.87</v>
      </c>
      <c r="F883" t="s">
        <v>12905</v>
      </c>
      <c r="G883">
        <v>27805</v>
      </c>
      <c r="H883">
        <v>4</v>
      </c>
      <c r="I883" s="2">
        <v>41909.513113425928</v>
      </c>
      <c r="J883" t="s">
        <v>12900</v>
      </c>
    </row>
    <row r="884" spans="1:10" x14ac:dyDescent="0.25">
      <c r="A884" t="s">
        <v>13795</v>
      </c>
      <c r="B884">
        <v>1939</v>
      </c>
      <c r="C884" t="s">
        <v>12932</v>
      </c>
      <c r="D884">
        <v>10211527</v>
      </c>
      <c r="E884">
        <v>12.46</v>
      </c>
      <c r="F884" t="s">
        <v>12899</v>
      </c>
      <c r="G884">
        <v>41982</v>
      </c>
      <c r="H884">
        <v>4</v>
      </c>
      <c r="I884" s="2">
        <v>42769.906064814822</v>
      </c>
      <c r="J884" t="s">
        <v>12925</v>
      </c>
    </row>
    <row r="885" spans="1:10" x14ac:dyDescent="0.25">
      <c r="A885" t="s">
        <v>13796</v>
      </c>
      <c r="B885">
        <v>1912</v>
      </c>
      <c r="C885" t="s">
        <v>12907</v>
      </c>
      <c r="D885">
        <v>24723412</v>
      </c>
      <c r="E885">
        <v>7.98</v>
      </c>
      <c r="F885" t="s">
        <v>12908</v>
      </c>
      <c r="G885">
        <v>14277</v>
      </c>
      <c r="H885">
        <v>7</v>
      </c>
      <c r="I885" s="2">
        <v>43456.958425925928</v>
      </c>
      <c r="J885" t="s">
        <v>12903</v>
      </c>
    </row>
    <row r="886" spans="1:10" x14ac:dyDescent="0.25">
      <c r="A886" t="s">
        <v>13797</v>
      </c>
      <c r="B886">
        <v>2489</v>
      </c>
      <c r="C886" t="s">
        <v>12902</v>
      </c>
      <c r="D886">
        <v>37521374</v>
      </c>
      <c r="E886">
        <v>8.2200000000000006</v>
      </c>
      <c r="F886" t="s">
        <v>12905</v>
      </c>
      <c r="G886">
        <v>16367</v>
      </c>
      <c r="H886">
        <v>19</v>
      </c>
      <c r="I886" s="2">
        <v>43559.945821759262</v>
      </c>
      <c r="J886" t="s">
        <v>12920</v>
      </c>
    </row>
    <row r="887" spans="1:10" x14ac:dyDescent="0.25">
      <c r="A887" t="s">
        <v>13798</v>
      </c>
      <c r="B887">
        <v>2106</v>
      </c>
      <c r="C887" t="s">
        <v>12902</v>
      </c>
      <c r="D887">
        <v>70395329</v>
      </c>
      <c r="E887">
        <v>13.56</v>
      </c>
      <c r="F887" t="s">
        <v>12905</v>
      </c>
      <c r="G887">
        <v>21970</v>
      </c>
      <c r="H887">
        <v>16</v>
      </c>
      <c r="I887" s="2">
        <v>44883.022766203707</v>
      </c>
      <c r="J887" t="s">
        <v>12900</v>
      </c>
    </row>
    <row r="888" spans="1:10" x14ac:dyDescent="0.25">
      <c r="A888" t="s">
        <v>13799</v>
      </c>
      <c r="B888">
        <v>1714</v>
      </c>
      <c r="C888" t="s">
        <v>12924</v>
      </c>
      <c r="D888">
        <v>22613749</v>
      </c>
      <c r="E888">
        <v>14.75</v>
      </c>
      <c r="F888" t="s">
        <v>12908</v>
      </c>
      <c r="G888">
        <v>30358</v>
      </c>
      <c r="H888">
        <v>22</v>
      </c>
      <c r="I888" s="2">
        <v>41743.512754629628</v>
      </c>
      <c r="J888" t="s">
        <v>12920</v>
      </c>
    </row>
    <row r="889" spans="1:10" x14ac:dyDescent="0.25">
      <c r="A889" t="s">
        <v>13800</v>
      </c>
      <c r="B889">
        <v>2292</v>
      </c>
      <c r="C889" t="s">
        <v>12932</v>
      </c>
      <c r="D889">
        <v>88378083</v>
      </c>
      <c r="E889">
        <v>12.39</v>
      </c>
      <c r="F889" t="s">
        <v>12908</v>
      </c>
      <c r="G889">
        <v>34428</v>
      </c>
      <c r="H889">
        <v>22</v>
      </c>
      <c r="I889" s="2">
        <v>42724.220462962963</v>
      </c>
      <c r="J889" t="s">
        <v>12912</v>
      </c>
    </row>
    <row r="890" spans="1:10" x14ac:dyDescent="0.25">
      <c r="A890" t="s">
        <v>13801</v>
      </c>
      <c r="B890">
        <v>1235</v>
      </c>
      <c r="C890" t="s">
        <v>12924</v>
      </c>
      <c r="D890">
        <v>11540488</v>
      </c>
      <c r="E890">
        <v>9.5</v>
      </c>
      <c r="F890" t="s">
        <v>12908</v>
      </c>
      <c r="G890">
        <v>21139</v>
      </c>
      <c r="H890">
        <v>25</v>
      </c>
      <c r="I890" s="2">
        <v>44353.363067129627</v>
      </c>
      <c r="J890" t="s">
        <v>12920</v>
      </c>
    </row>
    <row r="891" spans="1:10" x14ac:dyDescent="0.25">
      <c r="A891" t="s">
        <v>13802</v>
      </c>
      <c r="B891">
        <v>1646</v>
      </c>
      <c r="C891" t="s">
        <v>12932</v>
      </c>
      <c r="D891">
        <v>30722012</v>
      </c>
      <c r="E891">
        <v>13.69</v>
      </c>
      <c r="F891" t="s">
        <v>12908</v>
      </c>
      <c r="G891">
        <v>31773</v>
      </c>
      <c r="H891">
        <v>29</v>
      </c>
      <c r="I891" s="2">
        <v>43930.613518518519</v>
      </c>
      <c r="J891" t="s">
        <v>12910</v>
      </c>
    </row>
    <row r="892" spans="1:10" x14ac:dyDescent="0.25">
      <c r="A892" t="s">
        <v>13803</v>
      </c>
      <c r="B892">
        <v>1485</v>
      </c>
      <c r="C892" t="s">
        <v>12898</v>
      </c>
      <c r="D892">
        <v>8818551</v>
      </c>
      <c r="E892">
        <v>12.65</v>
      </c>
      <c r="F892" t="s">
        <v>12908</v>
      </c>
      <c r="G892">
        <v>31538</v>
      </c>
      <c r="H892">
        <v>26</v>
      </c>
      <c r="I892" s="2">
        <v>41960.702743055554</v>
      </c>
      <c r="J892" t="s">
        <v>12912</v>
      </c>
    </row>
    <row r="893" spans="1:10" x14ac:dyDescent="0.25">
      <c r="A893" t="s">
        <v>13804</v>
      </c>
      <c r="B893">
        <v>2199</v>
      </c>
      <c r="C893" t="s">
        <v>12924</v>
      </c>
      <c r="D893">
        <v>20885622</v>
      </c>
      <c r="E893">
        <v>8.19</v>
      </c>
      <c r="F893" t="s">
        <v>12905</v>
      </c>
      <c r="G893">
        <v>41429</v>
      </c>
      <c r="H893">
        <v>5</v>
      </c>
      <c r="I893" s="2">
        <v>43932.527118055557</v>
      </c>
      <c r="J893" t="s">
        <v>12900</v>
      </c>
    </row>
    <row r="894" spans="1:10" x14ac:dyDescent="0.25">
      <c r="A894" t="s">
        <v>13805</v>
      </c>
      <c r="B894">
        <v>2431</v>
      </c>
      <c r="C894" t="s">
        <v>12907</v>
      </c>
      <c r="D894">
        <v>37958323</v>
      </c>
      <c r="E894">
        <v>8.16</v>
      </c>
      <c r="F894" t="s">
        <v>12905</v>
      </c>
      <c r="G894">
        <v>40923</v>
      </c>
      <c r="H894">
        <v>25</v>
      </c>
      <c r="I894" s="2">
        <v>43039.150937500002</v>
      </c>
      <c r="J894" t="s">
        <v>12918</v>
      </c>
    </row>
    <row r="895" spans="1:10" x14ac:dyDescent="0.25">
      <c r="A895" t="s">
        <v>13806</v>
      </c>
      <c r="B895">
        <v>1254</v>
      </c>
      <c r="C895" t="s">
        <v>12916</v>
      </c>
      <c r="D895">
        <v>78433361</v>
      </c>
      <c r="E895">
        <v>7.65</v>
      </c>
      <c r="F895" t="s">
        <v>12905</v>
      </c>
      <c r="G895">
        <v>32498</v>
      </c>
      <c r="H895">
        <v>25</v>
      </c>
      <c r="I895" s="2">
        <v>44991.034942129627</v>
      </c>
      <c r="J895" t="s">
        <v>12903</v>
      </c>
    </row>
    <row r="896" spans="1:10" x14ac:dyDescent="0.25">
      <c r="A896" t="s">
        <v>13807</v>
      </c>
      <c r="B896">
        <v>1747</v>
      </c>
      <c r="C896" t="s">
        <v>12932</v>
      </c>
      <c r="D896">
        <v>61983349</v>
      </c>
      <c r="E896">
        <v>8.52</v>
      </c>
      <c r="F896" t="s">
        <v>12905</v>
      </c>
      <c r="G896">
        <v>21518</v>
      </c>
      <c r="H896">
        <v>17</v>
      </c>
      <c r="I896" s="2">
        <v>43229.751793981479</v>
      </c>
      <c r="J896" t="s">
        <v>12918</v>
      </c>
    </row>
    <row r="897" spans="1:10" x14ac:dyDescent="0.25">
      <c r="A897" t="s">
        <v>13808</v>
      </c>
      <c r="B897">
        <v>1375</v>
      </c>
      <c r="C897" t="s">
        <v>12924</v>
      </c>
      <c r="D897">
        <v>85922556</v>
      </c>
      <c r="E897">
        <v>11.42</v>
      </c>
      <c r="F897" t="s">
        <v>12905</v>
      </c>
      <c r="G897">
        <v>46967</v>
      </c>
      <c r="H897">
        <v>9</v>
      </c>
      <c r="I897" s="2">
        <v>41574.466504629629</v>
      </c>
      <c r="J897" t="s">
        <v>12918</v>
      </c>
    </row>
    <row r="898" spans="1:10" x14ac:dyDescent="0.25">
      <c r="A898" t="s">
        <v>13809</v>
      </c>
      <c r="B898">
        <v>1608</v>
      </c>
      <c r="C898" t="s">
        <v>12907</v>
      </c>
      <c r="D898">
        <v>94646636</v>
      </c>
      <c r="E898">
        <v>10.8</v>
      </c>
      <c r="F898" t="s">
        <v>12908</v>
      </c>
      <c r="G898">
        <v>33398</v>
      </c>
      <c r="H898">
        <v>4</v>
      </c>
      <c r="I898" s="2">
        <v>42885.740324074082</v>
      </c>
      <c r="J898" t="s">
        <v>12900</v>
      </c>
    </row>
    <row r="899" spans="1:10" x14ac:dyDescent="0.25">
      <c r="A899" t="s">
        <v>13810</v>
      </c>
      <c r="B899">
        <v>1166</v>
      </c>
      <c r="C899" t="s">
        <v>12916</v>
      </c>
      <c r="D899">
        <v>78193814</v>
      </c>
      <c r="E899">
        <v>8.1199999999999992</v>
      </c>
      <c r="F899" t="s">
        <v>12899</v>
      </c>
      <c r="G899">
        <v>39978</v>
      </c>
      <c r="H899">
        <v>17</v>
      </c>
      <c r="I899" s="2">
        <v>43367.305104166669</v>
      </c>
      <c r="J899" t="s">
        <v>12925</v>
      </c>
    </row>
    <row r="900" spans="1:10" x14ac:dyDescent="0.25">
      <c r="A900" t="s">
        <v>13811</v>
      </c>
      <c r="B900">
        <v>2238</v>
      </c>
      <c r="C900" t="s">
        <v>12916</v>
      </c>
      <c r="D900">
        <v>66041890</v>
      </c>
      <c r="E900">
        <v>11.4</v>
      </c>
      <c r="F900" t="s">
        <v>12899</v>
      </c>
      <c r="G900">
        <v>13338</v>
      </c>
      <c r="H900">
        <v>29</v>
      </c>
      <c r="I900" s="2">
        <v>42814.274259259262</v>
      </c>
      <c r="J900" t="s">
        <v>12910</v>
      </c>
    </row>
    <row r="901" spans="1:10" x14ac:dyDescent="0.25">
      <c r="A901" t="s">
        <v>13812</v>
      </c>
      <c r="B901">
        <v>1217</v>
      </c>
      <c r="C901" t="s">
        <v>12932</v>
      </c>
      <c r="D901">
        <v>94188875</v>
      </c>
      <c r="E901">
        <v>8.42</v>
      </c>
      <c r="F901" t="s">
        <v>12905</v>
      </c>
      <c r="G901">
        <v>43847</v>
      </c>
      <c r="H901">
        <v>4</v>
      </c>
      <c r="I901" s="2">
        <v>43964.394583333327</v>
      </c>
      <c r="J901" t="s">
        <v>12920</v>
      </c>
    </row>
    <row r="902" spans="1:10" x14ac:dyDescent="0.25">
      <c r="A902" t="s">
        <v>13813</v>
      </c>
      <c r="B902">
        <v>1353</v>
      </c>
      <c r="C902" t="s">
        <v>12932</v>
      </c>
      <c r="D902">
        <v>41693409</v>
      </c>
      <c r="E902">
        <v>14.66</v>
      </c>
      <c r="F902" t="s">
        <v>12908</v>
      </c>
      <c r="G902">
        <v>14765</v>
      </c>
      <c r="H902">
        <v>5</v>
      </c>
      <c r="I902" s="2">
        <v>43062.626273148147</v>
      </c>
      <c r="J902" t="s">
        <v>12903</v>
      </c>
    </row>
    <row r="903" spans="1:10" x14ac:dyDescent="0.25">
      <c r="A903" t="s">
        <v>13814</v>
      </c>
      <c r="B903">
        <v>1459</v>
      </c>
      <c r="C903" t="s">
        <v>12907</v>
      </c>
      <c r="D903">
        <v>36469162</v>
      </c>
      <c r="E903">
        <v>10.26</v>
      </c>
      <c r="F903" t="s">
        <v>12905</v>
      </c>
      <c r="G903">
        <v>47725</v>
      </c>
      <c r="H903">
        <v>7</v>
      </c>
      <c r="I903" s="2">
        <v>43737.470358796287</v>
      </c>
      <c r="J903" t="s">
        <v>12903</v>
      </c>
    </row>
    <row r="904" spans="1:10" x14ac:dyDescent="0.25">
      <c r="A904" t="s">
        <v>13815</v>
      </c>
      <c r="B904">
        <v>1914</v>
      </c>
      <c r="C904" t="s">
        <v>12916</v>
      </c>
      <c r="D904">
        <v>1730317</v>
      </c>
      <c r="E904">
        <v>14.86</v>
      </c>
      <c r="F904" t="s">
        <v>12899</v>
      </c>
      <c r="G904">
        <v>43063</v>
      </c>
      <c r="H904">
        <v>11</v>
      </c>
      <c r="I904" s="2">
        <v>44510.251932870371</v>
      </c>
      <c r="J904" t="s">
        <v>12912</v>
      </c>
    </row>
    <row r="905" spans="1:10" x14ac:dyDescent="0.25">
      <c r="A905" t="s">
        <v>13816</v>
      </c>
      <c r="B905">
        <v>2010</v>
      </c>
      <c r="C905" t="s">
        <v>12907</v>
      </c>
      <c r="D905">
        <v>87319980</v>
      </c>
      <c r="E905">
        <v>9.9700000000000006</v>
      </c>
      <c r="F905" t="s">
        <v>12908</v>
      </c>
      <c r="G905">
        <v>10894</v>
      </c>
      <c r="H905">
        <v>9</v>
      </c>
      <c r="I905" s="2">
        <v>43847.326018518521</v>
      </c>
      <c r="J905" t="s">
        <v>12910</v>
      </c>
    </row>
    <row r="906" spans="1:10" x14ac:dyDescent="0.25">
      <c r="A906" t="s">
        <v>13817</v>
      </c>
      <c r="B906">
        <v>1333</v>
      </c>
      <c r="C906" t="s">
        <v>12932</v>
      </c>
      <c r="D906">
        <v>71120609</v>
      </c>
      <c r="E906">
        <v>14.66</v>
      </c>
      <c r="F906" t="s">
        <v>12908</v>
      </c>
      <c r="G906">
        <v>39958</v>
      </c>
      <c r="H906">
        <v>16</v>
      </c>
      <c r="I906" s="2">
        <v>41567.055104166669</v>
      </c>
      <c r="J906" t="s">
        <v>12912</v>
      </c>
    </row>
    <row r="907" spans="1:10" x14ac:dyDescent="0.25">
      <c r="A907" t="s">
        <v>13818</v>
      </c>
      <c r="B907">
        <v>1976</v>
      </c>
      <c r="C907" t="s">
        <v>12916</v>
      </c>
      <c r="D907">
        <v>99765993</v>
      </c>
      <c r="E907">
        <v>14.42</v>
      </c>
      <c r="F907" t="s">
        <v>12899</v>
      </c>
      <c r="G907">
        <v>28253</v>
      </c>
      <c r="H907">
        <v>19</v>
      </c>
      <c r="I907" s="2">
        <v>43645.246504629627</v>
      </c>
      <c r="J907" t="s">
        <v>12900</v>
      </c>
    </row>
    <row r="908" spans="1:10" x14ac:dyDescent="0.25">
      <c r="A908" t="s">
        <v>13819</v>
      </c>
      <c r="B908">
        <v>1682</v>
      </c>
      <c r="C908" t="s">
        <v>12907</v>
      </c>
      <c r="D908">
        <v>75389384</v>
      </c>
      <c r="E908">
        <v>7.3</v>
      </c>
      <c r="F908" t="s">
        <v>12908</v>
      </c>
      <c r="G908">
        <v>29242</v>
      </c>
      <c r="H908">
        <v>2</v>
      </c>
      <c r="I908" s="2">
        <v>42648.702939814822</v>
      </c>
      <c r="J908" t="s">
        <v>12918</v>
      </c>
    </row>
    <row r="909" spans="1:10" x14ac:dyDescent="0.25">
      <c r="A909" t="s">
        <v>13820</v>
      </c>
      <c r="B909">
        <v>1670</v>
      </c>
      <c r="C909" t="s">
        <v>12907</v>
      </c>
      <c r="D909">
        <v>78783217</v>
      </c>
      <c r="E909">
        <v>10.81</v>
      </c>
      <c r="F909" t="s">
        <v>12908</v>
      </c>
      <c r="G909">
        <v>27050</v>
      </c>
      <c r="H909">
        <v>14</v>
      </c>
      <c r="I909" s="2">
        <v>41644.097349537027</v>
      </c>
      <c r="J909" t="s">
        <v>12910</v>
      </c>
    </row>
    <row r="910" spans="1:10" x14ac:dyDescent="0.25">
      <c r="A910" t="s">
        <v>13821</v>
      </c>
      <c r="B910">
        <v>2279</v>
      </c>
      <c r="C910" t="s">
        <v>12902</v>
      </c>
      <c r="D910">
        <v>71401731</v>
      </c>
      <c r="E910">
        <v>9.1999999999999993</v>
      </c>
      <c r="F910" t="s">
        <v>12899</v>
      </c>
      <c r="G910">
        <v>27611</v>
      </c>
      <c r="H910">
        <v>11</v>
      </c>
      <c r="I910" s="2">
        <v>43287.841249999998</v>
      </c>
      <c r="J910" t="s">
        <v>12920</v>
      </c>
    </row>
    <row r="911" spans="1:10" x14ac:dyDescent="0.25">
      <c r="A911" t="s">
        <v>13822</v>
      </c>
      <c r="B911">
        <v>1728</v>
      </c>
      <c r="C911" t="s">
        <v>12907</v>
      </c>
      <c r="D911">
        <v>71603087</v>
      </c>
      <c r="E911">
        <v>10.29</v>
      </c>
      <c r="F911" t="s">
        <v>12899</v>
      </c>
      <c r="G911">
        <v>10428</v>
      </c>
      <c r="H911">
        <v>12</v>
      </c>
      <c r="I911" s="2">
        <v>43175.995439814818</v>
      </c>
      <c r="J911" t="s">
        <v>12912</v>
      </c>
    </row>
    <row r="912" spans="1:10" x14ac:dyDescent="0.25">
      <c r="A912" t="s">
        <v>13823</v>
      </c>
      <c r="B912">
        <v>1194</v>
      </c>
      <c r="C912" t="s">
        <v>12898</v>
      </c>
      <c r="D912">
        <v>94688672</v>
      </c>
      <c r="E912">
        <v>13.91</v>
      </c>
      <c r="F912" t="s">
        <v>12899</v>
      </c>
      <c r="G912">
        <v>11023</v>
      </c>
      <c r="H912">
        <v>3</v>
      </c>
      <c r="I912" s="2">
        <v>43819.505208333343</v>
      </c>
      <c r="J912" t="s">
        <v>12912</v>
      </c>
    </row>
    <row r="913" spans="1:10" x14ac:dyDescent="0.25">
      <c r="A913" t="s">
        <v>13824</v>
      </c>
      <c r="B913">
        <v>1511</v>
      </c>
      <c r="C913" t="s">
        <v>12907</v>
      </c>
      <c r="D913">
        <v>4880772</v>
      </c>
      <c r="E913">
        <v>7.57</v>
      </c>
      <c r="F913" t="s">
        <v>12905</v>
      </c>
      <c r="G913">
        <v>22980</v>
      </c>
      <c r="H913">
        <v>16</v>
      </c>
      <c r="I913" s="2">
        <v>43943.350590277783</v>
      </c>
      <c r="J913" t="s">
        <v>12910</v>
      </c>
    </row>
    <row r="914" spans="1:10" x14ac:dyDescent="0.25">
      <c r="A914" t="s">
        <v>13825</v>
      </c>
      <c r="B914">
        <v>2403</v>
      </c>
      <c r="C914" t="s">
        <v>12924</v>
      </c>
      <c r="D914">
        <v>66440816</v>
      </c>
      <c r="E914">
        <v>10.6</v>
      </c>
      <c r="F914" t="s">
        <v>12899</v>
      </c>
      <c r="G914">
        <v>49356</v>
      </c>
      <c r="H914">
        <v>2</v>
      </c>
      <c r="I914" s="2">
        <v>42904.714618055557</v>
      </c>
      <c r="J914" t="s">
        <v>12903</v>
      </c>
    </row>
    <row r="915" spans="1:10" x14ac:dyDescent="0.25">
      <c r="A915" t="s">
        <v>13826</v>
      </c>
      <c r="B915">
        <v>1832</v>
      </c>
      <c r="C915" t="s">
        <v>12898</v>
      </c>
      <c r="D915">
        <v>49585311</v>
      </c>
      <c r="E915">
        <v>10.59</v>
      </c>
      <c r="F915" t="s">
        <v>12905</v>
      </c>
      <c r="G915">
        <v>15034</v>
      </c>
      <c r="H915">
        <v>15</v>
      </c>
      <c r="I915" s="2">
        <v>42224.159074074072</v>
      </c>
      <c r="J915" t="s">
        <v>12925</v>
      </c>
    </row>
    <row r="916" spans="1:10" x14ac:dyDescent="0.25">
      <c r="A916" t="s">
        <v>13827</v>
      </c>
      <c r="B916">
        <v>1092</v>
      </c>
      <c r="C916" t="s">
        <v>12902</v>
      </c>
      <c r="D916">
        <v>61093145</v>
      </c>
      <c r="E916">
        <v>13.2</v>
      </c>
      <c r="F916" t="s">
        <v>12908</v>
      </c>
      <c r="G916">
        <v>26170</v>
      </c>
      <c r="H916">
        <v>23</v>
      </c>
      <c r="I916" s="2">
        <v>42114.803090277783</v>
      </c>
      <c r="J916" t="s">
        <v>12900</v>
      </c>
    </row>
    <row r="917" spans="1:10" x14ac:dyDescent="0.25">
      <c r="A917" t="s">
        <v>13828</v>
      </c>
      <c r="B917">
        <v>1506</v>
      </c>
      <c r="C917" t="s">
        <v>12907</v>
      </c>
      <c r="D917">
        <v>18563923</v>
      </c>
      <c r="E917">
        <v>14.89</v>
      </c>
      <c r="F917" t="s">
        <v>12908</v>
      </c>
      <c r="G917">
        <v>15600</v>
      </c>
      <c r="H917">
        <v>1</v>
      </c>
      <c r="I917" s="2">
        <v>42379.075324074067</v>
      </c>
      <c r="J917" t="s">
        <v>12900</v>
      </c>
    </row>
    <row r="918" spans="1:10" x14ac:dyDescent="0.25">
      <c r="A918" t="s">
        <v>13829</v>
      </c>
      <c r="B918">
        <v>1395</v>
      </c>
      <c r="C918" t="s">
        <v>12907</v>
      </c>
      <c r="D918">
        <v>54411045</v>
      </c>
      <c r="E918">
        <v>9.2100000000000009</v>
      </c>
      <c r="F918" t="s">
        <v>12908</v>
      </c>
      <c r="G918">
        <v>49300</v>
      </c>
      <c r="H918">
        <v>22</v>
      </c>
      <c r="I918" s="2">
        <v>44118.298298611109</v>
      </c>
      <c r="J918" t="s">
        <v>12910</v>
      </c>
    </row>
    <row r="919" spans="1:10" x14ac:dyDescent="0.25">
      <c r="A919" t="s">
        <v>13830</v>
      </c>
      <c r="B919">
        <v>2448</v>
      </c>
      <c r="C919" t="s">
        <v>12898</v>
      </c>
      <c r="D919">
        <v>66852639</v>
      </c>
      <c r="E919">
        <v>8.17</v>
      </c>
      <c r="F919" t="s">
        <v>12908</v>
      </c>
      <c r="G919">
        <v>43725</v>
      </c>
      <c r="H919">
        <v>2</v>
      </c>
      <c r="I919" s="2">
        <v>45102.50068287037</v>
      </c>
      <c r="J919" t="s">
        <v>12910</v>
      </c>
    </row>
    <row r="920" spans="1:10" x14ac:dyDescent="0.25">
      <c r="A920" t="s">
        <v>13831</v>
      </c>
      <c r="B920">
        <v>1440</v>
      </c>
      <c r="C920" t="s">
        <v>12924</v>
      </c>
      <c r="D920">
        <v>86137533</v>
      </c>
      <c r="E920">
        <v>12.59</v>
      </c>
      <c r="F920" t="s">
        <v>12899</v>
      </c>
      <c r="G920">
        <v>31239</v>
      </c>
      <c r="H920">
        <v>7</v>
      </c>
      <c r="I920" s="2">
        <v>42637.378252314818</v>
      </c>
      <c r="J920" t="s">
        <v>12900</v>
      </c>
    </row>
    <row r="921" spans="1:10" x14ac:dyDescent="0.25">
      <c r="A921" t="s">
        <v>13832</v>
      </c>
      <c r="B921">
        <v>1705</v>
      </c>
      <c r="C921" t="s">
        <v>12932</v>
      </c>
      <c r="D921">
        <v>81016682</v>
      </c>
      <c r="E921">
        <v>11.57</v>
      </c>
      <c r="F921" t="s">
        <v>12899</v>
      </c>
      <c r="G921">
        <v>41256</v>
      </c>
      <c r="H921">
        <v>21</v>
      </c>
      <c r="I921" s="2">
        <v>44791.108495370368</v>
      </c>
      <c r="J921" t="s">
        <v>12925</v>
      </c>
    </row>
    <row r="922" spans="1:10" x14ac:dyDescent="0.25">
      <c r="A922" t="s">
        <v>13833</v>
      </c>
      <c r="B922">
        <v>1488</v>
      </c>
      <c r="C922" t="s">
        <v>12907</v>
      </c>
      <c r="D922">
        <v>19594059</v>
      </c>
      <c r="E922">
        <v>8.83</v>
      </c>
      <c r="F922" t="s">
        <v>12899</v>
      </c>
      <c r="G922">
        <v>45921</v>
      </c>
      <c r="H922">
        <v>7</v>
      </c>
      <c r="I922" s="2">
        <v>43810.542951388888</v>
      </c>
      <c r="J922" t="s">
        <v>12900</v>
      </c>
    </row>
    <row r="923" spans="1:10" x14ac:dyDescent="0.25">
      <c r="A923" t="s">
        <v>13834</v>
      </c>
      <c r="B923">
        <v>1294</v>
      </c>
      <c r="C923" t="s">
        <v>12916</v>
      </c>
      <c r="D923">
        <v>25365342</v>
      </c>
      <c r="E923">
        <v>7.7</v>
      </c>
      <c r="F923" t="s">
        <v>12905</v>
      </c>
      <c r="G923">
        <v>32165</v>
      </c>
      <c r="H923">
        <v>25</v>
      </c>
      <c r="I923" s="2">
        <v>44443.002812500003</v>
      </c>
      <c r="J923" t="s">
        <v>12912</v>
      </c>
    </row>
    <row r="924" spans="1:10" x14ac:dyDescent="0.25">
      <c r="A924" t="s">
        <v>13835</v>
      </c>
      <c r="B924">
        <v>2197</v>
      </c>
      <c r="C924" t="s">
        <v>12916</v>
      </c>
      <c r="D924">
        <v>74476696</v>
      </c>
      <c r="E924">
        <v>13.31</v>
      </c>
      <c r="F924" t="s">
        <v>12905</v>
      </c>
      <c r="G924">
        <v>17210</v>
      </c>
      <c r="H924">
        <v>25</v>
      </c>
      <c r="I924" s="2">
        <v>43154.876134259262</v>
      </c>
      <c r="J924" t="s">
        <v>12900</v>
      </c>
    </row>
    <row r="925" spans="1:10" x14ac:dyDescent="0.25">
      <c r="A925" t="s">
        <v>13836</v>
      </c>
      <c r="B925">
        <v>1615</v>
      </c>
      <c r="C925" t="s">
        <v>12924</v>
      </c>
      <c r="D925">
        <v>34351101</v>
      </c>
      <c r="E925">
        <v>11.27</v>
      </c>
      <c r="F925" t="s">
        <v>12905</v>
      </c>
      <c r="G925">
        <v>36723</v>
      </c>
      <c r="H925">
        <v>21</v>
      </c>
      <c r="I925" s="2">
        <v>42272.310925925929</v>
      </c>
      <c r="J925" t="s">
        <v>12925</v>
      </c>
    </row>
    <row r="926" spans="1:10" x14ac:dyDescent="0.25">
      <c r="A926" t="s">
        <v>13837</v>
      </c>
      <c r="B926">
        <v>1529</v>
      </c>
      <c r="C926" t="s">
        <v>12907</v>
      </c>
      <c r="D926">
        <v>36818553</v>
      </c>
      <c r="E926">
        <v>10.46</v>
      </c>
      <c r="F926" t="s">
        <v>12905</v>
      </c>
      <c r="G926">
        <v>49845</v>
      </c>
      <c r="H926">
        <v>3</v>
      </c>
      <c r="I926" s="2">
        <v>42288.378854166673</v>
      </c>
      <c r="J926" t="s">
        <v>12920</v>
      </c>
    </row>
    <row r="927" spans="1:10" x14ac:dyDescent="0.25">
      <c r="A927" t="s">
        <v>13838</v>
      </c>
      <c r="B927">
        <v>2175</v>
      </c>
      <c r="C927" t="s">
        <v>12898</v>
      </c>
      <c r="D927">
        <v>85256041</v>
      </c>
      <c r="E927">
        <v>14.19</v>
      </c>
      <c r="F927" t="s">
        <v>12899</v>
      </c>
      <c r="G927">
        <v>36187</v>
      </c>
      <c r="H927">
        <v>14</v>
      </c>
      <c r="I927" s="2">
        <v>44221.177951388891</v>
      </c>
      <c r="J927" t="s">
        <v>12900</v>
      </c>
    </row>
    <row r="928" spans="1:10" x14ac:dyDescent="0.25">
      <c r="A928" t="s">
        <v>13839</v>
      </c>
      <c r="B928">
        <v>1704</v>
      </c>
      <c r="C928" t="s">
        <v>12907</v>
      </c>
      <c r="D928">
        <v>6108482</v>
      </c>
      <c r="E928">
        <v>12</v>
      </c>
      <c r="F928" t="s">
        <v>12899</v>
      </c>
      <c r="G928">
        <v>41884</v>
      </c>
      <c r="H928">
        <v>13</v>
      </c>
      <c r="I928" s="2">
        <v>42744.903460648151</v>
      </c>
      <c r="J928" t="s">
        <v>12903</v>
      </c>
    </row>
    <row r="929" spans="1:10" x14ac:dyDescent="0.25">
      <c r="A929" t="s">
        <v>13840</v>
      </c>
      <c r="B929">
        <v>1110</v>
      </c>
      <c r="C929" t="s">
        <v>12902</v>
      </c>
      <c r="D929">
        <v>37485444</v>
      </c>
      <c r="E929">
        <v>9.2200000000000006</v>
      </c>
      <c r="F929" t="s">
        <v>12899</v>
      </c>
      <c r="G929">
        <v>46729</v>
      </c>
      <c r="H929">
        <v>21</v>
      </c>
      <c r="I929" s="2">
        <v>42867.116840277777</v>
      </c>
      <c r="J929" t="s">
        <v>12912</v>
      </c>
    </row>
    <row r="930" spans="1:10" x14ac:dyDescent="0.25">
      <c r="A930" t="s">
        <v>13841</v>
      </c>
      <c r="B930">
        <v>1773</v>
      </c>
      <c r="C930" t="s">
        <v>12932</v>
      </c>
      <c r="D930">
        <v>60370746</v>
      </c>
      <c r="E930">
        <v>7.7</v>
      </c>
      <c r="F930" t="s">
        <v>12899</v>
      </c>
      <c r="G930">
        <v>46103</v>
      </c>
      <c r="H930">
        <v>8</v>
      </c>
      <c r="I930" s="2">
        <v>44424.848483796297</v>
      </c>
      <c r="J930" t="s">
        <v>12900</v>
      </c>
    </row>
    <row r="931" spans="1:10" x14ac:dyDescent="0.25">
      <c r="A931" t="s">
        <v>13842</v>
      </c>
      <c r="B931">
        <v>2035</v>
      </c>
      <c r="C931" t="s">
        <v>12932</v>
      </c>
      <c r="D931">
        <v>5360966</v>
      </c>
      <c r="E931">
        <v>11</v>
      </c>
      <c r="F931" t="s">
        <v>12905</v>
      </c>
      <c r="G931">
        <v>21836</v>
      </c>
      <c r="H931">
        <v>21</v>
      </c>
      <c r="I931" s="2">
        <v>42259.059710648151</v>
      </c>
      <c r="J931" t="s">
        <v>12900</v>
      </c>
    </row>
    <row r="932" spans="1:10" x14ac:dyDescent="0.25">
      <c r="A932" t="s">
        <v>13843</v>
      </c>
      <c r="B932">
        <v>2011</v>
      </c>
      <c r="C932" t="s">
        <v>12907</v>
      </c>
      <c r="D932">
        <v>82468132</v>
      </c>
      <c r="E932">
        <v>7.61</v>
      </c>
      <c r="F932" t="s">
        <v>12908</v>
      </c>
      <c r="G932">
        <v>23938</v>
      </c>
      <c r="H932">
        <v>2</v>
      </c>
      <c r="I932" s="2">
        <v>41740.090671296297</v>
      </c>
      <c r="J932" t="s">
        <v>12918</v>
      </c>
    </row>
    <row r="933" spans="1:10" x14ac:dyDescent="0.25">
      <c r="A933" t="s">
        <v>13844</v>
      </c>
      <c r="B933">
        <v>2365</v>
      </c>
      <c r="C933" t="s">
        <v>12916</v>
      </c>
      <c r="D933">
        <v>53318853</v>
      </c>
      <c r="E933">
        <v>8.14</v>
      </c>
      <c r="F933" t="s">
        <v>12905</v>
      </c>
      <c r="G933">
        <v>43182</v>
      </c>
      <c r="H933">
        <v>14</v>
      </c>
      <c r="I933" s="2">
        <v>43401.900891203702</v>
      </c>
      <c r="J933" t="s">
        <v>12910</v>
      </c>
    </row>
    <row r="934" spans="1:10" x14ac:dyDescent="0.25">
      <c r="A934" t="s">
        <v>13845</v>
      </c>
      <c r="B934">
        <v>1673</v>
      </c>
      <c r="C934" t="s">
        <v>12924</v>
      </c>
      <c r="D934">
        <v>35909030</v>
      </c>
      <c r="E934">
        <v>14.8</v>
      </c>
      <c r="F934" t="s">
        <v>12908</v>
      </c>
      <c r="G934">
        <v>13739</v>
      </c>
      <c r="H934">
        <v>5</v>
      </c>
      <c r="I934" s="2">
        <v>42748.178055555552</v>
      </c>
      <c r="J934" t="s">
        <v>12912</v>
      </c>
    </row>
    <row r="935" spans="1:10" x14ac:dyDescent="0.25">
      <c r="A935" t="s">
        <v>13846</v>
      </c>
      <c r="B935">
        <v>2110</v>
      </c>
      <c r="C935" t="s">
        <v>12902</v>
      </c>
      <c r="D935">
        <v>11057530</v>
      </c>
      <c r="E935">
        <v>11.85</v>
      </c>
      <c r="F935" t="s">
        <v>12899</v>
      </c>
      <c r="G935">
        <v>43655</v>
      </c>
      <c r="H935">
        <v>16</v>
      </c>
      <c r="I935" s="2">
        <v>44491.962905092587</v>
      </c>
      <c r="J935" t="s">
        <v>12910</v>
      </c>
    </row>
    <row r="936" spans="1:10" x14ac:dyDescent="0.25">
      <c r="A936" t="s">
        <v>13847</v>
      </c>
      <c r="B936">
        <v>1759</v>
      </c>
      <c r="C936" t="s">
        <v>12907</v>
      </c>
      <c r="D936">
        <v>79058432</v>
      </c>
      <c r="E936">
        <v>11.99</v>
      </c>
      <c r="F936" t="s">
        <v>12908</v>
      </c>
      <c r="G936">
        <v>24705</v>
      </c>
      <c r="H936">
        <v>15</v>
      </c>
      <c r="I936" s="2">
        <v>44429.593171296299</v>
      </c>
      <c r="J936" t="s">
        <v>12910</v>
      </c>
    </row>
    <row r="937" spans="1:10" x14ac:dyDescent="0.25">
      <c r="A937" t="s">
        <v>13848</v>
      </c>
      <c r="B937">
        <v>2430</v>
      </c>
      <c r="C937" t="s">
        <v>12907</v>
      </c>
      <c r="D937">
        <v>40144818</v>
      </c>
      <c r="E937">
        <v>14.43</v>
      </c>
      <c r="F937" t="s">
        <v>12905</v>
      </c>
      <c r="G937">
        <v>10443</v>
      </c>
      <c r="H937">
        <v>21</v>
      </c>
      <c r="I937" s="2">
        <v>44095.034375000003</v>
      </c>
      <c r="J937" t="s">
        <v>12900</v>
      </c>
    </row>
    <row r="938" spans="1:10" x14ac:dyDescent="0.25">
      <c r="A938" t="s">
        <v>13849</v>
      </c>
      <c r="B938">
        <v>2188</v>
      </c>
      <c r="C938" t="s">
        <v>12907</v>
      </c>
      <c r="D938">
        <v>26749869</v>
      </c>
      <c r="E938">
        <v>14.81</v>
      </c>
      <c r="F938" t="s">
        <v>12908</v>
      </c>
      <c r="G938">
        <v>25257</v>
      </c>
      <c r="H938">
        <v>11</v>
      </c>
      <c r="I938" s="2">
        <v>42768.165451388893</v>
      </c>
      <c r="J938" t="s">
        <v>12900</v>
      </c>
    </row>
    <row r="939" spans="1:10" x14ac:dyDescent="0.25">
      <c r="A939" t="s">
        <v>13850</v>
      </c>
      <c r="B939">
        <v>2209</v>
      </c>
      <c r="C939" t="s">
        <v>12902</v>
      </c>
      <c r="D939">
        <v>54455890</v>
      </c>
      <c r="E939">
        <v>11.34</v>
      </c>
      <c r="F939" t="s">
        <v>12899</v>
      </c>
      <c r="G939">
        <v>49593</v>
      </c>
      <c r="H939">
        <v>17</v>
      </c>
      <c r="I939" s="2">
        <v>45102.557673611111</v>
      </c>
      <c r="J939" t="s">
        <v>12920</v>
      </c>
    </row>
    <row r="940" spans="1:10" x14ac:dyDescent="0.25">
      <c r="A940" t="s">
        <v>13851</v>
      </c>
      <c r="B940">
        <v>1614</v>
      </c>
      <c r="C940" t="s">
        <v>12916</v>
      </c>
      <c r="D940">
        <v>47926038</v>
      </c>
      <c r="E940">
        <v>10.94</v>
      </c>
      <c r="F940" t="s">
        <v>12899</v>
      </c>
      <c r="G940">
        <v>35691</v>
      </c>
      <c r="H940">
        <v>13</v>
      </c>
      <c r="I940" s="2">
        <v>44872.981840277767</v>
      </c>
      <c r="J940" t="s">
        <v>12900</v>
      </c>
    </row>
    <row r="941" spans="1:10" x14ac:dyDescent="0.25">
      <c r="A941" t="s">
        <v>13852</v>
      </c>
      <c r="B941">
        <v>1232</v>
      </c>
      <c r="C941" t="s">
        <v>12902</v>
      </c>
      <c r="D941">
        <v>25171074</v>
      </c>
      <c r="E941">
        <v>8.6</v>
      </c>
      <c r="F941" t="s">
        <v>12905</v>
      </c>
      <c r="G941">
        <v>43798</v>
      </c>
      <c r="H941">
        <v>4</v>
      </c>
      <c r="I941" s="2">
        <v>41858.119791666657</v>
      </c>
      <c r="J941" t="s">
        <v>12925</v>
      </c>
    </row>
    <row r="942" spans="1:10" x14ac:dyDescent="0.25">
      <c r="A942" t="s">
        <v>13853</v>
      </c>
      <c r="B942">
        <v>1459</v>
      </c>
      <c r="C942" t="s">
        <v>12902</v>
      </c>
      <c r="D942">
        <v>74901569</v>
      </c>
      <c r="E942">
        <v>13.4</v>
      </c>
      <c r="F942" t="s">
        <v>12905</v>
      </c>
      <c r="G942">
        <v>42548</v>
      </c>
      <c r="H942">
        <v>8</v>
      </c>
      <c r="I942" s="2">
        <v>42804.934641203698</v>
      </c>
      <c r="J942" t="s">
        <v>12912</v>
      </c>
    </row>
    <row r="943" spans="1:10" x14ac:dyDescent="0.25">
      <c r="A943" t="s">
        <v>13854</v>
      </c>
      <c r="B943">
        <v>2270</v>
      </c>
      <c r="C943" t="s">
        <v>12907</v>
      </c>
      <c r="D943">
        <v>66562433</v>
      </c>
      <c r="E943">
        <v>8.3000000000000007</v>
      </c>
      <c r="F943" t="s">
        <v>12908</v>
      </c>
      <c r="G943">
        <v>12605</v>
      </c>
      <c r="H943">
        <v>18</v>
      </c>
      <c r="I943" s="2">
        <v>41997.480798611112</v>
      </c>
      <c r="J943" t="s">
        <v>12900</v>
      </c>
    </row>
    <row r="944" spans="1:10" x14ac:dyDescent="0.25">
      <c r="A944" t="s">
        <v>13855</v>
      </c>
      <c r="B944">
        <v>1525</v>
      </c>
      <c r="C944" t="s">
        <v>12932</v>
      </c>
      <c r="D944">
        <v>44783386</v>
      </c>
      <c r="E944">
        <v>10.34</v>
      </c>
      <c r="F944" t="s">
        <v>12899</v>
      </c>
      <c r="G944">
        <v>22409</v>
      </c>
      <c r="H944">
        <v>9</v>
      </c>
      <c r="I944" s="2">
        <v>43704.166168981479</v>
      </c>
      <c r="J944" t="s">
        <v>12925</v>
      </c>
    </row>
    <row r="945" spans="1:10" x14ac:dyDescent="0.25">
      <c r="A945" t="s">
        <v>13856</v>
      </c>
      <c r="B945">
        <v>2439</v>
      </c>
      <c r="C945" t="s">
        <v>12902</v>
      </c>
      <c r="D945">
        <v>91339685</v>
      </c>
      <c r="E945">
        <v>10.72</v>
      </c>
      <c r="F945" t="s">
        <v>12905</v>
      </c>
      <c r="G945">
        <v>47518</v>
      </c>
      <c r="H945">
        <v>28</v>
      </c>
      <c r="I945" s="2">
        <v>42514.189652777779</v>
      </c>
      <c r="J945" t="s">
        <v>12920</v>
      </c>
    </row>
    <row r="946" spans="1:10" x14ac:dyDescent="0.25">
      <c r="A946" t="s">
        <v>13857</v>
      </c>
      <c r="B946">
        <v>1482</v>
      </c>
      <c r="C946" t="s">
        <v>12902</v>
      </c>
      <c r="D946">
        <v>39559348</v>
      </c>
      <c r="E946">
        <v>12.26</v>
      </c>
      <c r="F946" t="s">
        <v>12908</v>
      </c>
      <c r="G946">
        <v>43929</v>
      </c>
      <c r="H946">
        <v>2</v>
      </c>
      <c r="I946" s="2">
        <v>41779.939583333333</v>
      </c>
      <c r="J946" t="s">
        <v>12910</v>
      </c>
    </row>
    <row r="947" spans="1:10" x14ac:dyDescent="0.25">
      <c r="A947" t="s">
        <v>13858</v>
      </c>
      <c r="B947">
        <v>1442</v>
      </c>
      <c r="C947" t="s">
        <v>12902</v>
      </c>
      <c r="D947">
        <v>62859239</v>
      </c>
      <c r="E947">
        <v>11.52</v>
      </c>
      <c r="F947" t="s">
        <v>12905</v>
      </c>
      <c r="G947">
        <v>33080</v>
      </c>
      <c r="H947">
        <v>8</v>
      </c>
      <c r="I947" s="2">
        <v>42032.251840277779</v>
      </c>
      <c r="J947" t="s">
        <v>12920</v>
      </c>
    </row>
    <row r="948" spans="1:10" x14ac:dyDescent="0.25">
      <c r="A948" t="s">
        <v>13859</v>
      </c>
      <c r="B948">
        <v>2087</v>
      </c>
      <c r="C948" t="s">
        <v>12932</v>
      </c>
      <c r="D948">
        <v>43262832</v>
      </c>
      <c r="E948">
        <v>12.5</v>
      </c>
      <c r="F948" t="s">
        <v>12908</v>
      </c>
      <c r="G948">
        <v>17600</v>
      </c>
      <c r="H948">
        <v>5</v>
      </c>
      <c r="I948" s="2">
        <v>42486.765289351853</v>
      </c>
      <c r="J948" t="s">
        <v>12920</v>
      </c>
    </row>
    <row r="949" spans="1:10" x14ac:dyDescent="0.25">
      <c r="A949" t="s">
        <v>13860</v>
      </c>
      <c r="B949">
        <v>1387</v>
      </c>
      <c r="C949" t="s">
        <v>12924</v>
      </c>
      <c r="D949">
        <v>44111086</v>
      </c>
      <c r="E949">
        <v>13.51</v>
      </c>
      <c r="F949" t="s">
        <v>12905</v>
      </c>
      <c r="G949">
        <v>24947</v>
      </c>
      <c r="H949">
        <v>27</v>
      </c>
      <c r="I949" s="2">
        <v>43811.388321759259</v>
      </c>
      <c r="J949" t="s">
        <v>12910</v>
      </c>
    </row>
    <row r="950" spans="1:10" x14ac:dyDescent="0.25">
      <c r="A950" t="s">
        <v>13861</v>
      </c>
      <c r="B950">
        <v>2072</v>
      </c>
      <c r="C950" t="s">
        <v>12932</v>
      </c>
      <c r="D950">
        <v>18232844</v>
      </c>
      <c r="E950">
        <v>10.74</v>
      </c>
      <c r="F950" t="s">
        <v>12905</v>
      </c>
      <c r="G950">
        <v>10352</v>
      </c>
      <c r="H950">
        <v>18</v>
      </c>
      <c r="I950" s="2">
        <v>42913.751805555563</v>
      </c>
      <c r="J950" t="s">
        <v>12900</v>
      </c>
    </row>
    <row r="951" spans="1:10" x14ac:dyDescent="0.25">
      <c r="A951" t="s">
        <v>13862</v>
      </c>
      <c r="B951">
        <v>1988</v>
      </c>
      <c r="C951" t="s">
        <v>12898</v>
      </c>
      <c r="D951">
        <v>36910765</v>
      </c>
      <c r="E951">
        <v>13.95</v>
      </c>
      <c r="F951" t="s">
        <v>12905</v>
      </c>
      <c r="G951">
        <v>45688</v>
      </c>
      <c r="H951">
        <v>21</v>
      </c>
      <c r="I951" s="2">
        <v>43983.854594907411</v>
      </c>
      <c r="J951" t="s">
        <v>12900</v>
      </c>
    </row>
    <row r="952" spans="1:10" x14ac:dyDescent="0.25">
      <c r="A952" t="s">
        <v>13863</v>
      </c>
      <c r="B952">
        <v>1536</v>
      </c>
      <c r="C952" t="s">
        <v>12898</v>
      </c>
      <c r="D952">
        <v>10144972</v>
      </c>
      <c r="E952">
        <v>12.34</v>
      </c>
      <c r="F952" t="s">
        <v>12908</v>
      </c>
      <c r="G952">
        <v>22852</v>
      </c>
      <c r="H952">
        <v>17</v>
      </c>
      <c r="I952" s="2">
        <v>43563.250115740739</v>
      </c>
      <c r="J952" t="s">
        <v>12918</v>
      </c>
    </row>
    <row r="953" spans="1:10" x14ac:dyDescent="0.25">
      <c r="A953" t="s">
        <v>13864</v>
      </c>
      <c r="B953">
        <v>2129</v>
      </c>
      <c r="C953" t="s">
        <v>12932</v>
      </c>
      <c r="D953">
        <v>45126971</v>
      </c>
      <c r="E953">
        <v>11.83</v>
      </c>
      <c r="F953" t="s">
        <v>12899</v>
      </c>
      <c r="G953">
        <v>27482</v>
      </c>
      <c r="H953">
        <v>12</v>
      </c>
      <c r="I953" s="2">
        <v>41848.788912037038</v>
      </c>
      <c r="J953" t="s">
        <v>12925</v>
      </c>
    </row>
    <row r="954" spans="1:10" x14ac:dyDescent="0.25">
      <c r="A954" t="s">
        <v>13865</v>
      </c>
      <c r="B954">
        <v>1937</v>
      </c>
      <c r="C954" t="s">
        <v>12907</v>
      </c>
      <c r="D954">
        <v>34649578</v>
      </c>
      <c r="E954">
        <v>12.35</v>
      </c>
      <c r="F954" t="s">
        <v>12905</v>
      </c>
      <c r="G954">
        <v>31468</v>
      </c>
      <c r="H954">
        <v>11</v>
      </c>
      <c r="I954" s="2">
        <v>44369.601643518523</v>
      </c>
      <c r="J954" t="s">
        <v>12912</v>
      </c>
    </row>
    <row r="955" spans="1:10" x14ac:dyDescent="0.25">
      <c r="A955" t="s">
        <v>13866</v>
      </c>
      <c r="B955">
        <v>1328</v>
      </c>
      <c r="C955" t="s">
        <v>12898</v>
      </c>
      <c r="D955">
        <v>58335486</v>
      </c>
      <c r="E955">
        <v>12.95</v>
      </c>
      <c r="F955" t="s">
        <v>12905</v>
      </c>
      <c r="G955">
        <v>20316</v>
      </c>
      <c r="H955">
        <v>22</v>
      </c>
      <c r="I955" s="2">
        <v>41792.709652777783</v>
      </c>
      <c r="J955" t="s">
        <v>12910</v>
      </c>
    </row>
    <row r="956" spans="1:10" x14ac:dyDescent="0.25">
      <c r="A956" t="s">
        <v>13867</v>
      </c>
      <c r="B956">
        <v>2180</v>
      </c>
      <c r="C956" t="s">
        <v>12932</v>
      </c>
      <c r="D956">
        <v>58554483</v>
      </c>
      <c r="E956">
        <v>12.6</v>
      </c>
      <c r="F956" t="s">
        <v>12899</v>
      </c>
      <c r="G956">
        <v>30525</v>
      </c>
      <c r="H956">
        <v>16</v>
      </c>
      <c r="I956" s="2">
        <v>43900.066238425927</v>
      </c>
      <c r="J956" t="s">
        <v>12920</v>
      </c>
    </row>
    <row r="957" spans="1:10" x14ac:dyDescent="0.25">
      <c r="A957" t="s">
        <v>13868</v>
      </c>
      <c r="B957">
        <v>1913</v>
      </c>
      <c r="C957" t="s">
        <v>12932</v>
      </c>
      <c r="D957">
        <v>84318236</v>
      </c>
      <c r="E957">
        <v>7.87</v>
      </c>
      <c r="F957" t="s">
        <v>12908</v>
      </c>
      <c r="G957">
        <v>47640</v>
      </c>
      <c r="H957">
        <v>7</v>
      </c>
      <c r="I957" s="2">
        <v>43554.142604166656</v>
      </c>
      <c r="J957" t="s">
        <v>12920</v>
      </c>
    </row>
    <row r="958" spans="1:10" x14ac:dyDescent="0.25">
      <c r="A958" t="s">
        <v>13869</v>
      </c>
      <c r="B958">
        <v>1380</v>
      </c>
      <c r="C958" t="s">
        <v>12907</v>
      </c>
      <c r="D958">
        <v>35718496</v>
      </c>
      <c r="E958">
        <v>11.24</v>
      </c>
      <c r="F958" t="s">
        <v>12908</v>
      </c>
      <c r="G958">
        <v>47173</v>
      </c>
      <c r="H958">
        <v>29</v>
      </c>
      <c r="I958" s="2">
        <v>44608.411261574067</v>
      </c>
      <c r="J958" t="s">
        <v>12900</v>
      </c>
    </row>
    <row r="959" spans="1:10" x14ac:dyDescent="0.25">
      <c r="A959" t="s">
        <v>13870</v>
      </c>
      <c r="B959">
        <v>2174</v>
      </c>
      <c r="C959" t="s">
        <v>12898</v>
      </c>
      <c r="D959">
        <v>32246307</v>
      </c>
      <c r="E959">
        <v>11.29</v>
      </c>
      <c r="F959" t="s">
        <v>12899</v>
      </c>
      <c r="G959">
        <v>31683</v>
      </c>
      <c r="H959">
        <v>30</v>
      </c>
      <c r="I959" s="2">
        <v>42823.892210648148</v>
      </c>
      <c r="J959" t="s">
        <v>12900</v>
      </c>
    </row>
    <row r="960" spans="1:10" x14ac:dyDescent="0.25">
      <c r="A960" t="s">
        <v>13871</v>
      </c>
      <c r="B960">
        <v>1997</v>
      </c>
      <c r="C960" t="s">
        <v>12916</v>
      </c>
      <c r="D960">
        <v>38400347</v>
      </c>
      <c r="E960">
        <v>12.28</v>
      </c>
      <c r="F960" t="s">
        <v>12908</v>
      </c>
      <c r="G960">
        <v>13170</v>
      </c>
      <c r="H960">
        <v>16</v>
      </c>
      <c r="I960" s="2">
        <v>44912.279872685183</v>
      </c>
      <c r="J960" t="s">
        <v>12920</v>
      </c>
    </row>
    <row r="961" spans="1:10" x14ac:dyDescent="0.25">
      <c r="A961" t="s">
        <v>13872</v>
      </c>
      <c r="B961">
        <v>2065</v>
      </c>
      <c r="C961" t="s">
        <v>12916</v>
      </c>
      <c r="D961">
        <v>73092687</v>
      </c>
      <c r="E961">
        <v>7.6</v>
      </c>
      <c r="F961" t="s">
        <v>12899</v>
      </c>
      <c r="G961">
        <v>21670</v>
      </c>
      <c r="H961">
        <v>6</v>
      </c>
      <c r="I961" s="2">
        <v>42299.438773148147</v>
      </c>
      <c r="J961" t="s">
        <v>12900</v>
      </c>
    </row>
    <row r="962" spans="1:10" x14ac:dyDescent="0.25">
      <c r="A962" t="s">
        <v>13873</v>
      </c>
      <c r="B962">
        <v>2377</v>
      </c>
      <c r="C962" t="s">
        <v>12907</v>
      </c>
      <c r="D962">
        <v>52636047</v>
      </c>
      <c r="E962">
        <v>13.1</v>
      </c>
      <c r="F962" t="s">
        <v>12905</v>
      </c>
      <c r="G962">
        <v>28800</v>
      </c>
      <c r="H962">
        <v>16</v>
      </c>
      <c r="I962" s="2">
        <v>42987.209641203714</v>
      </c>
      <c r="J962" t="s">
        <v>12912</v>
      </c>
    </row>
    <row r="963" spans="1:10" x14ac:dyDescent="0.25">
      <c r="A963" t="s">
        <v>13874</v>
      </c>
      <c r="B963">
        <v>2152</v>
      </c>
      <c r="C963" t="s">
        <v>12924</v>
      </c>
      <c r="D963">
        <v>20818821</v>
      </c>
      <c r="E963">
        <v>11.25</v>
      </c>
      <c r="F963" t="s">
        <v>12905</v>
      </c>
      <c r="G963">
        <v>34453</v>
      </c>
      <c r="H963">
        <v>24</v>
      </c>
      <c r="I963" s="2">
        <v>44582.936192129629</v>
      </c>
      <c r="J963" t="s">
        <v>12910</v>
      </c>
    </row>
    <row r="964" spans="1:10" x14ac:dyDescent="0.25">
      <c r="A964" t="s">
        <v>13875</v>
      </c>
      <c r="B964">
        <v>2258</v>
      </c>
      <c r="C964" t="s">
        <v>12916</v>
      </c>
      <c r="D964">
        <v>34751069</v>
      </c>
      <c r="E964">
        <v>14.23</v>
      </c>
      <c r="F964" t="s">
        <v>12905</v>
      </c>
      <c r="G964">
        <v>24995</v>
      </c>
      <c r="H964">
        <v>25</v>
      </c>
      <c r="I964" s="2">
        <v>45077.431620370371</v>
      </c>
      <c r="J964" t="s">
        <v>12910</v>
      </c>
    </row>
    <row r="965" spans="1:10" x14ac:dyDescent="0.25">
      <c r="A965" t="s">
        <v>13876</v>
      </c>
      <c r="B965">
        <v>1283</v>
      </c>
      <c r="C965" t="s">
        <v>12916</v>
      </c>
      <c r="D965">
        <v>69122748</v>
      </c>
      <c r="E965">
        <v>8.5</v>
      </c>
      <c r="F965" t="s">
        <v>12908</v>
      </c>
      <c r="G965">
        <v>32717</v>
      </c>
      <c r="H965">
        <v>16</v>
      </c>
      <c r="I965" s="2">
        <v>42999.600798611107</v>
      </c>
      <c r="J965" t="s">
        <v>12912</v>
      </c>
    </row>
    <row r="966" spans="1:10" x14ac:dyDescent="0.25">
      <c r="A966" t="s">
        <v>13877</v>
      </c>
      <c r="B966">
        <v>1544</v>
      </c>
      <c r="C966" t="s">
        <v>12898</v>
      </c>
      <c r="D966">
        <v>11129690</v>
      </c>
      <c r="E966">
        <v>11.88</v>
      </c>
      <c r="F966" t="s">
        <v>12899</v>
      </c>
      <c r="G966">
        <v>40046</v>
      </c>
      <c r="H966">
        <v>16</v>
      </c>
      <c r="I966" s="2">
        <v>42609.613125000003</v>
      </c>
      <c r="J966" t="s">
        <v>12910</v>
      </c>
    </row>
    <row r="967" spans="1:10" x14ac:dyDescent="0.25">
      <c r="A967" t="s">
        <v>13878</v>
      </c>
      <c r="B967">
        <v>2435</v>
      </c>
      <c r="C967" t="s">
        <v>12898</v>
      </c>
      <c r="D967">
        <v>14663692</v>
      </c>
      <c r="E967">
        <v>14.85</v>
      </c>
      <c r="F967" t="s">
        <v>12905</v>
      </c>
      <c r="G967">
        <v>44083</v>
      </c>
      <c r="H967">
        <v>7</v>
      </c>
      <c r="I967" s="2">
        <v>42998.61650462963</v>
      </c>
      <c r="J967" t="s">
        <v>12920</v>
      </c>
    </row>
    <row r="968" spans="1:10" x14ac:dyDescent="0.25">
      <c r="A968" t="s">
        <v>13879</v>
      </c>
      <c r="B968">
        <v>1963</v>
      </c>
      <c r="C968" t="s">
        <v>12924</v>
      </c>
      <c r="D968">
        <v>25418706</v>
      </c>
      <c r="E968">
        <v>12.53</v>
      </c>
      <c r="F968" t="s">
        <v>12905</v>
      </c>
      <c r="G968">
        <v>31374</v>
      </c>
      <c r="H968">
        <v>10</v>
      </c>
      <c r="I968" s="2">
        <v>43969.828819444447</v>
      </c>
      <c r="J968" t="s">
        <v>12912</v>
      </c>
    </row>
    <row r="969" spans="1:10" x14ac:dyDescent="0.25">
      <c r="A969" t="s">
        <v>13880</v>
      </c>
      <c r="B969">
        <v>1386</v>
      </c>
      <c r="C969" t="s">
        <v>12902</v>
      </c>
      <c r="D969">
        <v>8194457</v>
      </c>
      <c r="E969">
        <v>11.57</v>
      </c>
      <c r="F969" t="s">
        <v>12908</v>
      </c>
      <c r="G969">
        <v>12908</v>
      </c>
      <c r="H969">
        <v>12</v>
      </c>
      <c r="I969" s="2">
        <v>44268.855937499997</v>
      </c>
      <c r="J969" t="s">
        <v>12903</v>
      </c>
    </row>
    <row r="970" spans="1:10" x14ac:dyDescent="0.25">
      <c r="A970" t="s">
        <v>13881</v>
      </c>
      <c r="B970">
        <v>1737</v>
      </c>
      <c r="C970" t="s">
        <v>12907</v>
      </c>
      <c r="D970">
        <v>98415801</v>
      </c>
      <c r="E970">
        <v>11.97</v>
      </c>
      <c r="F970" t="s">
        <v>12899</v>
      </c>
      <c r="G970">
        <v>40980</v>
      </c>
      <c r="H970">
        <v>8</v>
      </c>
      <c r="I970" s="2">
        <v>44136.074502314812</v>
      </c>
      <c r="J970" t="s">
        <v>12925</v>
      </c>
    </row>
    <row r="971" spans="1:10" x14ac:dyDescent="0.25">
      <c r="A971" t="s">
        <v>13882</v>
      </c>
      <c r="B971">
        <v>1963</v>
      </c>
      <c r="C971" t="s">
        <v>12898</v>
      </c>
      <c r="D971">
        <v>33945857</v>
      </c>
      <c r="E971">
        <v>9.6300000000000008</v>
      </c>
      <c r="F971" t="s">
        <v>12899</v>
      </c>
      <c r="G971">
        <v>22748</v>
      </c>
      <c r="H971">
        <v>5</v>
      </c>
      <c r="I971" s="2">
        <v>42901.206412037027</v>
      </c>
      <c r="J971" t="s">
        <v>12912</v>
      </c>
    </row>
    <row r="972" spans="1:10" x14ac:dyDescent="0.25">
      <c r="A972" t="s">
        <v>13883</v>
      </c>
      <c r="B972">
        <v>2456</v>
      </c>
      <c r="C972" t="s">
        <v>12916</v>
      </c>
      <c r="D972">
        <v>26150867</v>
      </c>
      <c r="E972">
        <v>14.58</v>
      </c>
      <c r="F972" t="s">
        <v>12905</v>
      </c>
      <c r="G972">
        <v>42489</v>
      </c>
      <c r="H972">
        <v>1</v>
      </c>
      <c r="I972" s="2">
        <v>44089.058993055558</v>
      </c>
      <c r="J972" t="s">
        <v>12918</v>
      </c>
    </row>
    <row r="973" spans="1:10" x14ac:dyDescent="0.25">
      <c r="A973" t="s">
        <v>13884</v>
      </c>
      <c r="B973">
        <v>1951</v>
      </c>
      <c r="C973" t="s">
        <v>12932</v>
      </c>
      <c r="D973">
        <v>32959018</v>
      </c>
      <c r="E973">
        <v>7.81</v>
      </c>
      <c r="F973" t="s">
        <v>12905</v>
      </c>
      <c r="G973">
        <v>39464</v>
      </c>
      <c r="H973">
        <v>9</v>
      </c>
      <c r="I973" s="2">
        <v>43408.236157407409</v>
      </c>
      <c r="J973" t="s">
        <v>12900</v>
      </c>
    </row>
    <row r="974" spans="1:10" x14ac:dyDescent="0.25">
      <c r="A974" t="s">
        <v>13885</v>
      </c>
      <c r="B974">
        <v>1228</v>
      </c>
      <c r="C974" t="s">
        <v>12924</v>
      </c>
      <c r="D974">
        <v>79891088</v>
      </c>
      <c r="E974">
        <v>9.75</v>
      </c>
      <c r="F974" t="s">
        <v>12905</v>
      </c>
      <c r="G974">
        <v>15175</v>
      </c>
      <c r="H974">
        <v>24</v>
      </c>
      <c r="I974" s="2">
        <v>41636.031006944453</v>
      </c>
      <c r="J974" t="s">
        <v>12910</v>
      </c>
    </row>
    <row r="975" spans="1:10" x14ac:dyDescent="0.25">
      <c r="A975" t="s">
        <v>13886</v>
      </c>
      <c r="B975">
        <v>2352</v>
      </c>
      <c r="C975" t="s">
        <v>12924</v>
      </c>
      <c r="D975">
        <v>54823797</v>
      </c>
      <c r="E975">
        <v>12.51</v>
      </c>
      <c r="F975" t="s">
        <v>12908</v>
      </c>
      <c r="G975">
        <v>37820</v>
      </c>
      <c r="H975">
        <v>3</v>
      </c>
      <c r="I975" s="2">
        <v>43560.70888888889</v>
      </c>
      <c r="J975" t="s">
        <v>12903</v>
      </c>
    </row>
    <row r="976" spans="1:10" x14ac:dyDescent="0.25">
      <c r="A976" t="s">
        <v>13887</v>
      </c>
      <c r="B976">
        <v>2470</v>
      </c>
      <c r="C976" t="s">
        <v>12932</v>
      </c>
      <c r="D976">
        <v>61937401</v>
      </c>
      <c r="E976">
        <v>13.39</v>
      </c>
      <c r="F976" t="s">
        <v>12908</v>
      </c>
      <c r="G976">
        <v>39476</v>
      </c>
      <c r="H976">
        <v>19</v>
      </c>
      <c r="I976" s="2">
        <v>41969.540578703702</v>
      </c>
      <c r="J976" t="s">
        <v>12910</v>
      </c>
    </row>
    <row r="977" spans="1:10" x14ac:dyDescent="0.25">
      <c r="A977" t="s">
        <v>13888</v>
      </c>
      <c r="B977">
        <v>2085</v>
      </c>
      <c r="C977" t="s">
        <v>12907</v>
      </c>
      <c r="D977">
        <v>85181397</v>
      </c>
      <c r="E977">
        <v>9.2200000000000006</v>
      </c>
      <c r="F977" t="s">
        <v>12905</v>
      </c>
      <c r="G977">
        <v>32896</v>
      </c>
      <c r="H977">
        <v>30</v>
      </c>
      <c r="I977" s="2">
        <v>42807.594872685193</v>
      </c>
      <c r="J977" t="s">
        <v>12918</v>
      </c>
    </row>
    <row r="978" spans="1:10" x14ac:dyDescent="0.25">
      <c r="A978" t="s">
        <v>13889</v>
      </c>
      <c r="B978">
        <v>1268</v>
      </c>
      <c r="C978" t="s">
        <v>12902</v>
      </c>
      <c r="D978">
        <v>3527322</v>
      </c>
      <c r="E978">
        <v>12.74</v>
      </c>
      <c r="F978" t="s">
        <v>12908</v>
      </c>
      <c r="G978">
        <v>35167</v>
      </c>
      <c r="H978">
        <v>8</v>
      </c>
      <c r="I978" s="2">
        <v>42400.310185185182</v>
      </c>
      <c r="J978" t="s">
        <v>12920</v>
      </c>
    </row>
    <row r="979" spans="1:10" x14ac:dyDescent="0.25">
      <c r="A979" t="s">
        <v>13890</v>
      </c>
      <c r="B979">
        <v>1777</v>
      </c>
      <c r="C979" t="s">
        <v>12924</v>
      </c>
      <c r="D979">
        <v>58533345</v>
      </c>
      <c r="E979">
        <v>14.7</v>
      </c>
      <c r="F979" t="s">
        <v>12908</v>
      </c>
      <c r="G979">
        <v>17048</v>
      </c>
      <c r="H979">
        <v>16</v>
      </c>
      <c r="I979" s="2">
        <v>41750.809039351851</v>
      </c>
      <c r="J979" t="s">
        <v>12912</v>
      </c>
    </row>
    <row r="980" spans="1:10" x14ac:dyDescent="0.25">
      <c r="A980" t="s">
        <v>13891</v>
      </c>
      <c r="B980">
        <v>1626</v>
      </c>
      <c r="C980" t="s">
        <v>12898</v>
      </c>
      <c r="D980">
        <v>69624733</v>
      </c>
      <c r="E980">
        <v>7.6</v>
      </c>
      <c r="F980" t="s">
        <v>12905</v>
      </c>
      <c r="G980">
        <v>38185</v>
      </c>
      <c r="H980">
        <v>2</v>
      </c>
      <c r="I980" s="2">
        <v>41670.529189814813</v>
      </c>
      <c r="J980" t="s">
        <v>12912</v>
      </c>
    </row>
    <row r="981" spans="1:10" x14ac:dyDescent="0.25">
      <c r="A981" t="s">
        <v>13892</v>
      </c>
      <c r="B981">
        <v>1578</v>
      </c>
      <c r="C981" t="s">
        <v>12907</v>
      </c>
      <c r="D981">
        <v>60339247</v>
      </c>
      <c r="E981">
        <v>14.51</v>
      </c>
      <c r="F981" t="s">
        <v>12905</v>
      </c>
      <c r="G981">
        <v>24436</v>
      </c>
      <c r="H981">
        <v>23</v>
      </c>
      <c r="I981" s="2">
        <v>42291.854525462957</v>
      </c>
      <c r="J981" t="s">
        <v>12903</v>
      </c>
    </row>
    <row r="982" spans="1:10" x14ac:dyDescent="0.25">
      <c r="A982" t="s">
        <v>13893</v>
      </c>
      <c r="B982">
        <v>1876</v>
      </c>
      <c r="C982" t="s">
        <v>12932</v>
      </c>
      <c r="D982">
        <v>67781346</v>
      </c>
      <c r="E982">
        <v>13.9</v>
      </c>
      <c r="F982" t="s">
        <v>12905</v>
      </c>
      <c r="G982">
        <v>10042</v>
      </c>
      <c r="H982">
        <v>19</v>
      </c>
      <c r="I982" s="2">
        <v>44037.588206018518</v>
      </c>
      <c r="J982" t="s">
        <v>12910</v>
      </c>
    </row>
    <row r="983" spans="1:10" x14ac:dyDescent="0.25">
      <c r="A983" t="s">
        <v>13894</v>
      </c>
      <c r="B983">
        <v>2453</v>
      </c>
      <c r="C983" t="s">
        <v>12924</v>
      </c>
      <c r="D983">
        <v>18450654</v>
      </c>
      <c r="E983">
        <v>9.5</v>
      </c>
      <c r="F983" t="s">
        <v>12908</v>
      </c>
      <c r="G983">
        <v>49280</v>
      </c>
      <c r="H983">
        <v>21</v>
      </c>
      <c r="I983" s="2">
        <v>44995.374560185177</v>
      </c>
      <c r="J983" t="s">
        <v>12912</v>
      </c>
    </row>
    <row r="984" spans="1:10" x14ac:dyDescent="0.25">
      <c r="A984" t="s">
        <v>13895</v>
      </c>
      <c r="B984">
        <v>1935</v>
      </c>
      <c r="C984" t="s">
        <v>12916</v>
      </c>
      <c r="D984">
        <v>94582723</v>
      </c>
      <c r="E984">
        <v>8.7200000000000006</v>
      </c>
      <c r="F984" t="s">
        <v>12905</v>
      </c>
      <c r="G984">
        <v>35318</v>
      </c>
      <c r="H984">
        <v>25</v>
      </c>
      <c r="I984" s="2">
        <v>43137.417604166672</v>
      </c>
      <c r="J984" t="s">
        <v>12910</v>
      </c>
    </row>
    <row r="985" spans="1:10" x14ac:dyDescent="0.25">
      <c r="A985" t="s">
        <v>13896</v>
      </c>
      <c r="B985">
        <v>2110</v>
      </c>
      <c r="C985" t="s">
        <v>12898</v>
      </c>
      <c r="D985">
        <v>89507263</v>
      </c>
      <c r="E985">
        <v>14.1</v>
      </c>
      <c r="F985" t="s">
        <v>12899</v>
      </c>
      <c r="G985">
        <v>30378</v>
      </c>
      <c r="H985">
        <v>15</v>
      </c>
      <c r="I985" s="2">
        <v>44569.865347222221</v>
      </c>
      <c r="J985" t="s">
        <v>12918</v>
      </c>
    </row>
    <row r="986" spans="1:10" x14ac:dyDescent="0.25">
      <c r="A986" t="s">
        <v>13897</v>
      </c>
      <c r="B986">
        <v>1944</v>
      </c>
      <c r="C986" t="s">
        <v>12898</v>
      </c>
      <c r="D986">
        <v>99449056</v>
      </c>
      <c r="E986">
        <v>12.4</v>
      </c>
      <c r="F986" t="s">
        <v>12899</v>
      </c>
      <c r="G986">
        <v>18806</v>
      </c>
      <c r="H986">
        <v>13</v>
      </c>
      <c r="I986" s="2">
        <v>44345.128379629627</v>
      </c>
      <c r="J986" t="s">
        <v>12925</v>
      </c>
    </row>
    <row r="987" spans="1:10" x14ac:dyDescent="0.25">
      <c r="A987" t="s">
        <v>13898</v>
      </c>
      <c r="B987">
        <v>2074</v>
      </c>
      <c r="C987" t="s">
        <v>12916</v>
      </c>
      <c r="D987">
        <v>76522173</v>
      </c>
      <c r="E987">
        <v>11.39</v>
      </c>
      <c r="F987" t="s">
        <v>12899</v>
      </c>
      <c r="G987">
        <v>13962</v>
      </c>
      <c r="H987">
        <v>2</v>
      </c>
      <c r="I987" s="2">
        <v>42984.669259259259</v>
      </c>
      <c r="J987" t="s">
        <v>12925</v>
      </c>
    </row>
    <row r="988" spans="1:10" x14ac:dyDescent="0.25">
      <c r="A988" t="s">
        <v>13899</v>
      </c>
      <c r="B988">
        <v>1799</v>
      </c>
      <c r="C988" t="s">
        <v>12902</v>
      </c>
      <c r="D988">
        <v>2803052</v>
      </c>
      <c r="E988">
        <v>12.71</v>
      </c>
      <c r="F988" t="s">
        <v>12905</v>
      </c>
      <c r="G988">
        <v>42790</v>
      </c>
      <c r="H988">
        <v>17</v>
      </c>
      <c r="I988" s="2">
        <v>43660.996736111112</v>
      </c>
      <c r="J988" t="s">
        <v>12912</v>
      </c>
    </row>
    <row r="989" spans="1:10" x14ac:dyDescent="0.25">
      <c r="A989" t="s">
        <v>13900</v>
      </c>
      <c r="B989">
        <v>1520</v>
      </c>
      <c r="C989" t="s">
        <v>12916</v>
      </c>
      <c r="D989">
        <v>76996802</v>
      </c>
      <c r="E989">
        <v>12.82</v>
      </c>
      <c r="F989" t="s">
        <v>12905</v>
      </c>
      <c r="G989">
        <v>35647</v>
      </c>
      <c r="H989">
        <v>18</v>
      </c>
      <c r="I989" s="2">
        <v>45101.374166666668</v>
      </c>
      <c r="J989" t="s">
        <v>12903</v>
      </c>
    </row>
    <row r="990" spans="1:10" x14ac:dyDescent="0.25">
      <c r="A990" t="s">
        <v>13901</v>
      </c>
      <c r="B990">
        <v>2264</v>
      </c>
      <c r="C990" t="s">
        <v>12924</v>
      </c>
      <c r="D990">
        <v>75107146</v>
      </c>
      <c r="E990">
        <v>11.43</v>
      </c>
      <c r="F990" t="s">
        <v>12905</v>
      </c>
      <c r="G990">
        <v>15232</v>
      </c>
      <c r="H990">
        <v>15</v>
      </c>
      <c r="I990" s="2">
        <v>43518.800787037027</v>
      </c>
      <c r="J990" t="s">
        <v>12900</v>
      </c>
    </row>
    <row r="991" spans="1:10" x14ac:dyDescent="0.25">
      <c r="A991" t="s">
        <v>13902</v>
      </c>
      <c r="B991">
        <v>1004</v>
      </c>
      <c r="C991" t="s">
        <v>12902</v>
      </c>
      <c r="D991">
        <v>194837</v>
      </c>
      <c r="E991">
        <v>9.99</v>
      </c>
      <c r="F991" t="s">
        <v>12905</v>
      </c>
      <c r="G991">
        <v>19099</v>
      </c>
      <c r="H991">
        <v>19</v>
      </c>
      <c r="I991" s="2">
        <v>43656.673587962963</v>
      </c>
      <c r="J991" t="s">
        <v>12910</v>
      </c>
    </row>
    <row r="992" spans="1:10" x14ac:dyDescent="0.25">
      <c r="A992" t="s">
        <v>13903</v>
      </c>
      <c r="B992">
        <v>2351</v>
      </c>
      <c r="C992" t="s">
        <v>12898</v>
      </c>
      <c r="D992">
        <v>51025205</v>
      </c>
      <c r="E992">
        <v>8.3800000000000008</v>
      </c>
      <c r="F992" t="s">
        <v>12899</v>
      </c>
      <c r="G992">
        <v>23601</v>
      </c>
      <c r="H992">
        <v>5</v>
      </c>
      <c r="I992" s="2">
        <v>41803.073634259257</v>
      </c>
      <c r="J992" t="s">
        <v>12918</v>
      </c>
    </row>
    <row r="993" spans="1:10" x14ac:dyDescent="0.25">
      <c r="A993" t="s">
        <v>13904</v>
      </c>
      <c r="B993">
        <v>2316</v>
      </c>
      <c r="C993" t="s">
        <v>12924</v>
      </c>
      <c r="D993">
        <v>93507960</v>
      </c>
      <c r="E993">
        <v>11.43</v>
      </c>
      <c r="F993" t="s">
        <v>12908</v>
      </c>
      <c r="G993">
        <v>36453</v>
      </c>
      <c r="H993">
        <v>5</v>
      </c>
      <c r="I993" s="2">
        <v>41917.922719907408</v>
      </c>
      <c r="J993" t="s">
        <v>12918</v>
      </c>
    </row>
    <row r="994" spans="1:10" x14ac:dyDescent="0.25">
      <c r="A994" t="s">
        <v>13905</v>
      </c>
      <c r="B994">
        <v>1155</v>
      </c>
      <c r="C994" t="s">
        <v>12907</v>
      </c>
      <c r="D994">
        <v>96876997</v>
      </c>
      <c r="E994">
        <v>12.49</v>
      </c>
      <c r="F994" t="s">
        <v>12905</v>
      </c>
      <c r="G994">
        <v>40037</v>
      </c>
      <c r="H994">
        <v>18</v>
      </c>
      <c r="I994" s="2">
        <v>42756.162511574083</v>
      </c>
      <c r="J994" t="s">
        <v>12912</v>
      </c>
    </row>
    <row r="995" spans="1:10" x14ac:dyDescent="0.25">
      <c r="A995" t="s">
        <v>13906</v>
      </c>
      <c r="B995">
        <v>1639</v>
      </c>
      <c r="C995" t="s">
        <v>12902</v>
      </c>
      <c r="D995">
        <v>47117729</v>
      </c>
      <c r="E995">
        <v>9.67</v>
      </c>
      <c r="F995" t="s">
        <v>12908</v>
      </c>
      <c r="G995">
        <v>37546</v>
      </c>
      <c r="H995">
        <v>25</v>
      </c>
      <c r="I995" s="2">
        <v>44251.508321759262</v>
      </c>
      <c r="J995" t="s">
        <v>12903</v>
      </c>
    </row>
    <row r="996" spans="1:10" x14ac:dyDescent="0.25">
      <c r="A996" t="s">
        <v>13907</v>
      </c>
      <c r="B996">
        <v>1504</v>
      </c>
      <c r="C996" t="s">
        <v>12932</v>
      </c>
      <c r="D996">
        <v>78248135</v>
      </c>
      <c r="E996">
        <v>8.4</v>
      </c>
      <c r="F996" t="s">
        <v>12908</v>
      </c>
      <c r="G996">
        <v>15313</v>
      </c>
      <c r="H996">
        <v>12</v>
      </c>
      <c r="I996" s="2">
        <v>43786.719351851847</v>
      </c>
      <c r="J996" t="s">
        <v>12903</v>
      </c>
    </row>
    <row r="997" spans="1:10" x14ac:dyDescent="0.25">
      <c r="A997" t="s">
        <v>13908</v>
      </c>
      <c r="B997">
        <v>1008</v>
      </c>
      <c r="C997" t="s">
        <v>12916</v>
      </c>
      <c r="D997">
        <v>35452217</v>
      </c>
      <c r="E997">
        <v>11.67</v>
      </c>
      <c r="F997" t="s">
        <v>12908</v>
      </c>
      <c r="G997">
        <v>14810</v>
      </c>
      <c r="H997">
        <v>2</v>
      </c>
      <c r="I997" s="2">
        <v>44286.684259259258</v>
      </c>
      <c r="J997" t="s">
        <v>12903</v>
      </c>
    </row>
    <row r="998" spans="1:10" x14ac:dyDescent="0.25">
      <c r="A998" t="s">
        <v>13909</v>
      </c>
      <c r="B998">
        <v>2332</v>
      </c>
      <c r="C998" t="s">
        <v>12924</v>
      </c>
      <c r="D998">
        <v>338327</v>
      </c>
      <c r="E998">
        <v>10.27</v>
      </c>
      <c r="F998" t="s">
        <v>12899</v>
      </c>
      <c r="G998">
        <v>45684</v>
      </c>
      <c r="H998">
        <v>7</v>
      </c>
      <c r="I998" s="2">
        <v>41757.20758101852</v>
      </c>
      <c r="J998" t="s">
        <v>12925</v>
      </c>
    </row>
    <row r="999" spans="1:10" x14ac:dyDescent="0.25">
      <c r="A999" t="s">
        <v>13910</v>
      </c>
      <c r="B999">
        <v>1622</v>
      </c>
      <c r="C999" t="s">
        <v>12907</v>
      </c>
      <c r="D999">
        <v>48799020</v>
      </c>
      <c r="E999">
        <v>13.11</v>
      </c>
      <c r="F999" t="s">
        <v>12899</v>
      </c>
      <c r="G999">
        <v>48731</v>
      </c>
      <c r="H999">
        <v>8</v>
      </c>
      <c r="I999" s="2">
        <v>44482.540775462963</v>
      </c>
      <c r="J999" t="s">
        <v>12912</v>
      </c>
    </row>
    <row r="1000" spans="1:10" x14ac:dyDescent="0.25">
      <c r="A1000" t="s">
        <v>13911</v>
      </c>
      <c r="B1000">
        <v>1248</v>
      </c>
      <c r="C1000" t="s">
        <v>12924</v>
      </c>
      <c r="D1000">
        <v>14505828</v>
      </c>
      <c r="E1000">
        <v>10.38</v>
      </c>
      <c r="F1000" t="s">
        <v>12905</v>
      </c>
      <c r="G1000">
        <v>23803</v>
      </c>
      <c r="H1000">
        <v>2</v>
      </c>
      <c r="I1000" s="2">
        <v>42874.477511574078</v>
      </c>
      <c r="J1000" t="s">
        <v>12918</v>
      </c>
    </row>
    <row r="1001" spans="1:10" x14ac:dyDescent="0.25">
      <c r="A1001" t="s">
        <v>13912</v>
      </c>
      <c r="B1001">
        <v>1353</v>
      </c>
      <c r="C1001" t="s">
        <v>12907</v>
      </c>
      <c r="D1001">
        <v>99432252</v>
      </c>
      <c r="E1001">
        <v>13.4</v>
      </c>
      <c r="F1001" t="s">
        <v>12905</v>
      </c>
      <c r="G1001">
        <v>36018</v>
      </c>
      <c r="H1001">
        <v>19</v>
      </c>
      <c r="I1001" s="2">
        <v>41577.723912037043</v>
      </c>
      <c r="J1001" t="s">
        <v>12910</v>
      </c>
    </row>
    <row r="1002" spans="1:10" x14ac:dyDescent="0.25">
      <c r="A1002" t="s">
        <v>13913</v>
      </c>
      <c r="B1002">
        <v>1323</v>
      </c>
      <c r="C1002" t="s">
        <v>12924</v>
      </c>
      <c r="D1002">
        <v>22081583</v>
      </c>
      <c r="E1002">
        <v>9.6</v>
      </c>
      <c r="F1002" t="s">
        <v>12905</v>
      </c>
      <c r="G1002">
        <v>24226</v>
      </c>
      <c r="H1002">
        <v>13</v>
      </c>
      <c r="I1002" s="2">
        <v>41594.692708333343</v>
      </c>
      <c r="J1002" t="s">
        <v>12918</v>
      </c>
    </row>
    <row r="1003" spans="1:10" x14ac:dyDescent="0.25">
      <c r="A1003" t="s">
        <v>13914</v>
      </c>
      <c r="B1003">
        <v>2313</v>
      </c>
      <c r="C1003" t="s">
        <v>12898</v>
      </c>
      <c r="D1003">
        <v>24046500</v>
      </c>
      <c r="E1003">
        <v>9.42</v>
      </c>
      <c r="F1003" t="s">
        <v>12905</v>
      </c>
      <c r="G1003">
        <v>39647</v>
      </c>
      <c r="H1003">
        <v>23</v>
      </c>
      <c r="I1003" s="2">
        <v>44611.137129629627</v>
      </c>
      <c r="J1003" t="s">
        <v>12903</v>
      </c>
    </row>
    <row r="1004" spans="1:10" x14ac:dyDescent="0.25">
      <c r="A1004" t="s">
        <v>13915</v>
      </c>
      <c r="B1004">
        <v>1223</v>
      </c>
      <c r="C1004" t="s">
        <v>12924</v>
      </c>
      <c r="D1004">
        <v>63269302</v>
      </c>
      <c r="E1004">
        <v>13.53</v>
      </c>
      <c r="F1004" t="s">
        <v>12899</v>
      </c>
      <c r="G1004">
        <v>27654</v>
      </c>
      <c r="H1004">
        <v>8</v>
      </c>
      <c r="I1004" s="2">
        <v>43911.02616898148</v>
      </c>
      <c r="J1004" t="s">
        <v>12925</v>
      </c>
    </row>
    <row r="1005" spans="1:10" x14ac:dyDescent="0.25">
      <c r="A1005" t="s">
        <v>13916</v>
      </c>
      <c r="B1005">
        <v>2416</v>
      </c>
      <c r="C1005" t="s">
        <v>12907</v>
      </c>
      <c r="D1005">
        <v>59494498</v>
      </c>
      <c r="E1005">
        <v>11.77</v>
      </c>
      <c r="F1005" t="s">
        <v>12905</v>
      </c>
      <c r="G1005">
        <v>41027</v>
      </c>
      <c r="H1005">
        <v>23</v>
      </c>
      <c r="I1005" s="2">
        <v>42116.236030092587</v>
      </c>
      <c r="J1005" t="s">
        <v>12910</v>
      </c>
    </row>
    <row r="1006" spans="1:10" x14ac:dyDescent="0.25">
      <c r="A1006" t="s">
        <v>13917</v>
      </c>
      <c r="B1006">
        <v>1836</v>
      </c>
      <c r="C1006" t="s">
        <v>12932</v>
      </c>
      <c r="D1006">
        <v>27314138</v>
      </c>
      <c r="E1006">
        <v>7.58</v>
      </c>
      <c r="F1006" t="s">
        <v>12905</v>
      </c>
      <c r="G1006">
        <v>22381</v>
      </c>
      <c r="H1006">
        <v>27</v>
      </c>
      <c r="I1006" s="2">
        <v>44030.331631944442</v>
      </c>
      <c r="J1006" t="s">
        <v>12910</v>
      </c>
    </row>
    <row r="1007" spans="1:10" x14ac:dyDescent="0.25">
      <c r="A1007" t="s">
        <v>13918</v>
      </c>
      <c r="B1007">
        <v>2086</v>
      </c>
      <c r="C1007" t="s">
        <v>12898</v>
      </c>
      <c r="D1007">
        <v>92881563</v>
      </c>
      <c r="E1007">
        <v>9.4700000000000006</v>
      </c>
      <c r="F1007" t="s">
        <v>12908</v>
      </c>
      <c r="G1007">
        <v>42479</v>
      </c>
      <c r="H1007">
        <v>18</v>
      </c>
      <c r="I1007" s="2">
        <v>43060.677766203713</v>
      </c>
      <c r="J1007" t="s">
        <v>12903</v>
      </c>
    </row>
    <row r="1008" spans="1:10" x14ac:dyDescent="0.25">
      <c r="A1008" t="s">
        <v>13919</v>
      </c>
      <c r="B1008">
        <v>1240</v>
      </c>
      <c r="C1008" t="s">
        <v>12907</v>
      </c>
      <c r="D1008">
        <v>23035130</v>
      </c>
      <c r="E1008">
        <v>14.17</v>
      </c>
      <c r="F1008" t="s">
        <v>12905</v>
      </c>
      <c r="G1008">
        <v>30498</v>
      </c>
      <c r="H1008">
        <v>3</v>
      </c>
      <c r="I1008" s="2">
        <v>43488.758414351847</v>
      </c>
      <c r="J1008" t="s">
        <v>12918</v>
      </c>
    </row>
    <row r="1009" spans="1:10" x14ac:dyDescent="0.25">
      <c r="A1009" t="s">
        <v>13920</v>
      </c>
      <c r="B1009">
        <v>1827</v>
      </c>
      <c r="C1009" t="s">
        <v>12907</v>
      </c>
      <c r="D1009">
        <v>75338079</v>
      </c>
      <c r="E1009">
        <v>11.46</v>
      </c>
      <c r="F1009" t="s">
        <v>12905</v>
      </c>
      <c r="G1009">
        <v>13172</v>
      </c>
      <c r="H1009">
        <v>30</v>
      </c>
      <c r="I1009" s="2">
        <v>41943.701504629629</v>
      </c>
      <c r="J1009" t="s">
        <v>12910</v>
      </c>
    </row>
    <row r="1010" spans="1:10" x14ac:dyDescent="0.25">
      <c r="A1010" t="s">
        <v>13921</v>
      </c>
      <c r="B1010">
        <v>1682</v>
      </c>
      <c r="C1010" t="s">
        <v>12907</v>
      </c>
      <c r="D1010">
        <v>70348824</v>
      </c>
      <c r="E1010">
        <v>14.95</v>
      </c>
      <c r="F1010" t="s">
        <v>12905</v>
      </c>
      <c r="G1010">
        <v>44085</v>
      </c>
      <c r="H1010">
        <v>13</v>
      </c>
      <c r="I1010" s="2">
        <v>44143.798402777778</v>
      </c>
      <c r="J1010" t="s">
        <v>12912</v>
      </c>
    </row>
    <row r="1011" spans="1:10" x14ac:dyDescent="0.25">
      <c r="A1011" t="s">
        <v>13922</v>
      </c>
      <c r="B1011">
        <v>1194</v>
      </c>
      <c r="C1011" t="s">
        <v>12924</v>
      </c>
      <c r="D1011">
        <v>46877330</v>
      </c>
      <c r="E1011">
        <v>14.21</v>
      </c>
      <c r="F1011" t="s">
        <v>12899</v>
      </c>
      <c r="G1011">
        <v>29942</v>
      </c>
      <c r="H1011">
        <v>11</v>
      </c>
      <c r="I1011" s="2">
        <v>42968.952141203707</v>
      </c>
      <c r="J1011" t="s">
        <v>12925</v>
      </c>
    </row>
    <row r="1012" spans="1:10" x14ac:dyDescent="0.25">
      <c r="A1012" t="s">
        <v>13923</v>
      </c>
      <c r="B1012">
        <v>1933</v>
      </c>
      <c r="C1012" t="s">
        <v>12907</v>
      </c>
      <c r="D1012">
        <v>34575763</v>
      </c>
      <c r="E1012">
        <v>11.42</v>
      </c>
      <c r="F1012" t="s">
        <v>12908</v>
      </c>
      <c r="G1012">
        <v>46513</v>
      </c>
      <c r="H1012">
        <v>28</v>
      </c>
      <c r="I1012" s="2">
        <v>41944.365208333344</v>
      </c>
      <c r="J1012" t="s">
        <v>12910</v>
      </c>
    </row>
    <row r="1013" spans="1:10" x14ac:dyDescent="0.25">
      <c r="A1013" t="s">
        <v>13924</v>
      </c>
      <c r="B1013">
        <v>2183</v>
      </c>
      <c r="C1013" t="s">
        <v>12916</v>
      </c>
      <c r="D1013">
        <v>8217913</v>
      </c>
      <c r="E1013">
        <v>13.78</v>
      </c>
      <c r="F1013" t="s">
        <v>12905</v>
      </c>
      <c r="G1013">
        <v>42575</v>
      </c>
      <c r="H1013">
        <v>27</v>
      </c>
      <c r="I1013" s="2">
        <v>43405.882349537038</v>
      </c>
      <c r="J1013" t="s">
        <v>12912</v>
      </c>
    </row>
    <row r="1014" spans="1:10" x14ac:dyDescent="0.25">
      <c r="A1014" t="s">
        <v>13925</v>
      </c>
      <c r="B1014">
        <v>1855</v>
      </c>
      <c r="C1014" t="s">
        <v>12916</v>
      </c>
      <c r="D1014">
        <v>71923482</v>
      </c>
      <c r="E1014">
        <v>13.73</v>
      </c>
      <c r="F1014" t="s">
        <v>12899</v>
      </c>
      <c r="G1014">
        <v>26553</v>
      </c>
      <c r="H1014">
        <v>11</v>
      </c>
      <c r="I1014" s="2">
        <v>45095.410995370366</v>
      </c>
      <c r="J1014" t="s">
        <v>12918</v>
      </c>
    </row>
    <row r="1015" spans="1:10" x14ac:dyDescent="0.25">
      <c r="A1015" t="s">
        <v>13926</v>
      </c>
      <c r="B1015">
        <v>1099</v>
      </c>
      <c r="C1015" t="s">
        <v>12932</v>
      </c>
      <c r="D1015">
        <v>99599327</v>
      </c>
      <c r="E1015">
        <v>13.89</v>
      </c>
      <c r="F1015" t="s">
        <v>12905</v>
      </c>
      <c r="G1015">
        <v>41111</v>
      </c>
      <c r="H1015">
        <v>11</v>
      </c>
      <c r="I1015" s="2">
        <v>43139.305555555547</v>
      </c>
      <c r="J1015" t="s">
        <v>12903</v>
      </c>
    </row>
    <row r="1016" spans="1:10" x14ac:dyDescent="0.25">
      <c r="A1016" t="s">
        <v>13927</v>
      </c>
      <c r="B1016">
        <v>1551</v>
      </c>
      <c r="C1016" t="s">
        <v>12902</v>
      </c>
      <c r="D1016">
        <v>31607861</v>
      </c>
      <c r="E1016">
        <v>13.53</v>
      </c>
      <c r="F1016" t="s">
        <v>12908</v>
      </c>
      <c r="G1016">
        <v>24976</v>
      </c>
      <c r="H1016">
        <v>26</v>
      </c>
      <c r="I1016" s="2">
        <v>43362.065729166658</v>
      </c>
      <c r="J1016" t="s">
        <v>12900</v>
      </c>
    </row>
    <row r="1017" spans="1:10" x14ac:dyDescent="0.25">
      <c r="A1017" t="s">
        <v>13928</v>
      </c>
      <c r="B1017">
        <v>1101</v>
      </c>
      <c r="C1017" t="s">
        <v>12902</v>
      </c>
      <c r="D1017">
        <v>64426849</v>
      </c>
      <c r="E1017">
        <v>14.69</v>
      </c>
      <c r="F1017" t="s">
        <v>12899</v>
      </c>
      <c r="G1017">
        <v>10229</v>
      </c>
      <c r="H1017">
        <v>9</v>
      </c>
      <c r="I1017" s="2">
        <v>43484.269537037027</v>
      </c>
      <c r="J1017" t="s">
        <v>12900</v>
      </c>
    </row>
    <row r="1018" spans="1:10" x14ac:dyDescent="0.25">
      <c r="A1018" t="s">
        <v>13929</v>
      </c>
      <c r="B1018">
        <v>1271</v>
      </c>
      <c r="C1018" t="s">
        <v>12916</v>
      </c>
      <c r="D1018">
        <v>68588713</v>
      </c>
      <c r="E1018">
        <v>13.34</v>
      </c>
      <c r="F1018" t="s">
        <v>12908</v>
      </c>
      <c r="G1018">
        <v>28183</v>
      </c>
      <c r="H1018">
        <v>21</v>
      </c>
      <c r="I1018" s="2">
        <v>43536.663252314807</v>
      </c>
      <c r="J1018" t="s">
        <v>12903</v>
      </c>
    </row>
    <row r="1019" spans="1:10" x14ac:dyDescent="0.25">
      <c r="A1019" t="s">
        <v>13930</v>
      </c>
      <c r="B1019">
        <v>2262</v>
      </c>
      <c r="C1019" t="s">
        <v>12902</v>
      </c>
      <c r="D1019">
        <v>92750448</v>
      </c>
      <c r="E1019">
        <v>13.41</v>
      </c>
      <c r="F1019" t="s">
        <v>12905</v>
      </c>
      <c r="G1019">
        <v>14272</v>
      </c>
      <c r="H1019">
        <v>1</v>
      </c>
      <c r="I1019" s="2">
        <v>42896.586516203701</v>
      </c>
      <c r="J1019" t="s">
        <v>12910</v>
      </c>
    </row>
    <row r="1020" spans="1:10" x14ac:dyDescent="0.25">
      <c r="A1020" t="s">
        <v>13931</v>
      </c>
      <c r="B1020">
        <v>1251</v>
      </c>
      <c r="C1020" t="s">
        <v>12907</v>
      </c>
      <c r="D1020">
        <v>76302435</v>
      </c>
      <c r="E1020">
        <v>11.66</v>
      </c>
      <c r="F1020" t="s">
        <v>12908</v>
      </c>
      <c r="G1020">
        <v>24915</v>
      </c>
      <c r="H1020">
        <v>3</v>
      </c>
      <c r="I1020" s="2">
        <v>42521.992719907408</v>
      </c>
      <c r="J1020" t="s">
        <v>12912</v>
      </c>
    </row>
    <row r="1021" spans="1:10" x14ac:dyDescent="0.25">
      <c r="A1021" t="s">
        <v>13932</v>
      </c>
      <c r="B1021">
        <v>1814</v>
      </c>
      <c r="C1021" t="s">
        <v>12902</v>
      </c>
      <c r="D1021">
        <v>37052937</v>
      </c>
      <c r="E1021">
        <v>9.59</v>
      </c>
      <c r="F1021" t="s">
        <v>12899</v>
      </c>
      <c r="G1021">
        <v>19878</v>
      </c>
      <c r="H1021">
        <v>9</v>
      </c>
      <c r="I1021" s="2">
        <v>43814.059976851851</v>
      </c>
      <c r="J1021" t="s">
        <v>12918</v>
      </c>
    </row>
    <row r="1022" spans="1:10" x14ac:dyDescent="0.25">
      <c r="A1022" t="s">
        <v>13933</v>
      </c>
      <c r="B1022">
        <v>1703</v>
      </c>
      <c r="C1022" t="s">
        <v>12907</v>
      </c>
      <c r="D1022">
        <v>40772036</v>
      </c>
      <c r="E1022">
        <v>13.69</v>
      </c>
      <c r="F1022" t="s">
        <v>12899</v>
      </c>
      <c r="G1022">
        <v>29650</v>
      </c>
      <c r="H1022">
        <v>2</v>
      </c>
      <c r="I1022" s="2">
        <v>44139.6094212963</v>
      </c>
      <c r="J1022" t="s">
        <v>12912</v>
      </c>
    </row>
    <row r="1023" spans="1:10" x14ac:dyDescent="0.25">
      <c r="A1023" t="s">
        <v>13934</v>
      </c>
      <c r="B1023">
        <v>1378</v>
      </c>
      <c r="C1023" t="s">
        <v>12916</v>
      </c>
      <c r="D1023">
        <v>75308696</v>
      </c>
      <c r="E1023">
        <v>12.31</v>
      </c>
      <c r="F1023" t="s">
        <v>12905</v>
      </c>
      <c r="G1023">
        <v>49543</v>
      </c>
      <c r="H1023">
        <v>20</v>
      </c>
      <c r="I1023" s="2">
        <v>44727.180949074071</v>
      </c>
      <c r="J1023" t="s">
        <v>12918</v>
      </c>
    </row>
    <row r="1024" spans="1:10" x14ac:dyDescent="0.25">
      <c r="A1024" t="s">
        <v>13935</v>
      </c>
      <c r="B1024">
        <v>2138</v>
      </c>
      <c r="C1024" t="s">
        <v>12907</v>
      </c>
      <c r="D1024">
        <v>24172604</v>
      </c>
      <c r="E1024">
        <v>8.44</v>
      </c>
      <c r="F1024" t="s">
        <v>12908</v>
      </c>
      <c r="G1024">
        <v>11390</v>
      </c>
      <c r="H1024">
        <v>7</v>
      </c>
      <c r="I1024" s="2">
        <v>43408.695706018523</v>
      </c>
      <c r="J1024" t="s">
        <v>12900</v>
      </c>
    </row>
    <row r="1025" spans="1:10" x14ac:dyDescent="0.25">
      <c r="A1025" t="s">
        <v>13936</v>
      </c>
      <c r="B1025">
        <v>2499</v>
      </c>
      <c r="C1025" t="s">
        <v>12924</v>
      </c>
      <c r="D1025">
        <v>90474248</v>
      </c>
      <c r="E1025">
        <v>14.36</v>
      </c>
      <c r="F1025" t="s">
        <v>12905</v>
      </c>
      <c r="G1025">
        <v>44830</v>
      </c>
      <c r="H1025">
        <v>21</v>
      </c>
      <c r="I1025" s="2">
        <v>43001.792037037027</v>
      </c>
      <c r="J1025" t="s">
        <v>12925</v>
      </c>
    </row>
    <row r="1026" spans="1:10" x14ac:dyDescent="0.25">
      <c r="A1026" t="s">
        <v>13937</v>
      </c>
      <c r="B1026">
        <v>1894</v>
      </c>
      <c r="C1026" t="s">
        <v>12902</v>
      </c>
      <c r="D1026">
        <v>59123666</v>
      </c>
      <c r="E1026">
        <v>11.21</v>
      </c>
      <c r="F1026" t="s">
        <v>12908</v>
      </c>
      <c r="G1026">
        <v>26573</v>
      </c>
      <c r="H1026">
        <v>22</v>
      </c>
      <c r="I1026" s="2">
        <v>42896.842476851853</v>
      </c>
      <c r="J1026" t="s">
        <v>12903</v>
      </c>
    </row>
    <row r="1027" spans="1:10" x14ac:dyDescent="0.25">
      <c r="A1027" t="s">
        <v>13938</v>
      </c>
      <c r="B1027">
        <v>1687</v>
      </c>
      <c r="C1027" t="s">
        <v>12932</v>
      </c>
      <c r="D1027">
        <v>50727468</v>
      </c>
      <c r="E1027">
        <v>8.74</v>
      </c>
      <c r="F1027" t="s">
        <v>12899</v>
      </c>
      <c r="G1027">
        <v>19138</v>
      </c>
      <c r="H1027">
        <v>13</v>
      </c>
      <c r="I1027" s="2">
        <v>44034.249641203707</v>
      </c>
      <c r="J1027" t="s">
        <v>12918</v>
      </c>
    </row>
    <row r="1028" spans="1:10" x14ac:dyDescent="0.25">
      <c r="A1028" t="s">
        <v>13939</v>
      </c>
      <c r="B1028">
        <v>1432</v>
      </c>
      <c r="C1028" t="s">
        <v>12898</v>
      </c>
      <c r="D1028">
        <v>87974479</v>
      </c>
      <c r="E1028">
        <v>14.21</v>
      </c>
      <c r="F1028" t="s">
        <v>12905</v>
      </c>
      <c r="G1028">
        <v>31737</v>
      </c>
      <c r="H1028">
        <v>29</v>
      </c>
      <c r="I1028" s="2">
        <v>44216.379178240742</v>
      </c>
      <c r="J1028" t="s">
        <v>12912</v>
      </c>
    </row>
    <row r="1029" spans="1:10" x14ac:dyDescent="0.25">
      <c r="A1029" t="s">
        <v>13940</v>
      </c>
      <c r="B1029">
        <v>1294</v>
      </c>
      <c r="C1029" t="s">
        <v>12907</v>
      </c>
      <c r="D1029">
        <v>38699265</v>
      </c>
      <c r="E1029">
        <v>7.47</v>
      </c>
      <c r="F1029" t="s">
        <v>12908</v>
      </c>
      <c r="G1029">
        <v>10975</v>
      </c>
      <c r="H1029">
        <v>2</v>
      </c>
      <c r="I1029" s="2">
        <v>42598.935879629629</v>
      </c>
      <c r="J1029" t="s">
        <v>12925</v>
      </c>
    </row>
    <row r="1030" spans="1:10" x14ac:dyDescent="0.25">
      <c r="A1030" t="s">
        <v>13941</v>
      </c>
      <c r="B1030">
        <v>1874</v>
      </c>
      <c r="C1030" t="s">
        <v>12932</v>
      </c>
      <c r="D1030">
        <v>93177698</v>
      </c>
      <c r="E1030">
        <v>7.3</v>
      </c>
      <c r="F1030" t="s">
        <v>12905</v>
      </c>
      <c r="G1030">
        <v>28483</v>
      </c>
      <c r="H1030">
        <v>5</v>
      </c>
      <c r="I1030" s="2">
        <v>43163.63685185185</v>
      </c>
      <c r="J1030" t="s">
        <v>12918</v>
      </c>
    </row>
    <row r="1031" spans="1:10" x14ac:dyDescent="0.25">
      <c r="A1031" t="s">
        <v>13942</v>
      </c>
      <c r="B1031">
        <v>1215</v>
      </c>
      <c r="C1031" t="s">
        <v>12916</v>
      </c>
      <c r="D1031">
        <v>1949520</v>
      </c>
      <c r="E1031">
        <v>11.74</v>
      </c>
      <c r="F1031" t="s">
        <v>12908</v>
      </c>
      <c r="G1031">
        <v>28110</v>
      </c>
      <c r="H1031">
        <v>28</v>
      </c>
      <c r="I1031" s="2">
        <v>43303.21261574074</v>
      </c>
      <c r="J1031" t="s">
        <v>12903</v>
      </c>
    </row>
    <row r="1032" spans="1:10" x14ac:dyDescent="0.25">
      <c r="A1032" t="s">
        <v>13943</v>
      </c>
      <c r="B1032">
        <v>1334</v>
      </c>
      <c r="C1032" t="s">
        <v>12932</v>
      </c>
      <c r="D1032">
        <v>10387310</v>
      </c>
      <c r="E1032">
        <v>14.92</v>
      </c>
      <c r="F1032" t="s">
        <v>12908</v>
      </c>
      <c r="G1032">
        <v>24942</v>
      </c>
      <c r="H1032">
        <v>8</v>
      </c>
      <c r="I1032" s="2">
        <v>43642.768101851849</v>
      </c>
      <c r="J1032" t="s">
        <v>12925</v>
      </c>
    </row>
    <row r="1033" spans="1:10" x14ac:dyDescent="0.25">
      <c r="A1033" t="s">
        <v>13944</v>
      </c>
      <c r="B1033">
        <v>1266</v>
      </c>
      <c r="C1033" t="s">
        <v>12907</v>
      </c>
      <c r="D1033">
        <v>34493507</v>
      </c>
      <c r="E1033">
        <v>14.79</v>
      </c>
      <c r="F1033" t="s">
        <v>12908</v>
      </c>
      <c r="G1033">
        <v>47454</v>
      </c>
      <c r="H1033">
        <v>30</v>
      </c>
      <c r="I1033" s="2">
        <v>43749.436053240737</v>
      </c>
      <c r="J1033" t="s">
        <v>12912</v>
      </c>
    </row>
    <row r="1034" spans="1:10" x14ac:dyDescent="0.25">
      <c r="A1034" t="s">
        <v>13945</v>
      </c>
      <c r="B1034">
        <v>2032</v>
      </c>
      <c r="C1034" t="s">
        <v>12902</v>
      </c>
      <c r="D1034">
        <v>50371980</v>
      </c>
      <c r="E1034">
        <v>7.48</v>
      </c>
      <c r="F1034" t="s">
        <v>12908</v>
      </c>
      <c r="G1034">
        <v>26564</v>
      </c>
      <c r="H1034">
        <v>3</v>
      </c>
      <c r="I1034" s="2">
        <v>44785.265034722222</v>
      </c>
      <c r="J1034" t="s">
        <v>12920</v>
      </c>
    </row>
    <row r="1035" spans="1:10" x14ac:dyDescent="0.25">
      <c r="A1035" t="s">
        <v>13946</v>
      </c>
      <c r="B1035">
        <v>2485</v>
      </c>
      <c r="C1035" t="s">
        <v>12924</v>
      </c>
      <c r="D1035">
        <v>18034117</v>
      </c>
      <c r="E1035">
        <v>8.98</v>
      </c>
      <c r="F1035" t="s">
        <v>12905</v>
      </c>
      <c r="G1035">
        <v>42797</v>
      </c>
      <c r="H1035">
        <v>12</v>
      </c>
      <c r="I1035" s="2">
        <v>42935.963333333333</v>
      </c>
      <c r="J1035" t="s">
        <v>12910</v>
      </c>
    </row>
    <row r="1036" spans="1:10" x14ac:dyDescent="0.25">
      <c r="A1036" t="s">
        <v>13947</v>
      </c>
      <c r="B1036">
        <v>1086</v>
      </c>
      <c r="C1036" t="s">
        <v>12902</v>
      </c>
      <c r="D1036">
        <v>75110773</v>
      </c>
      <c r="E1036">
        <v>12.89</v>
      </c>
      <c r="F1036" t="s">
        <v>12908</v>
      </c>
      <c r="G1036">
        <v>14671</v>
      </c>
      <c r="H1036">
        <v>14</v>
      </c>
      <c r="I1036" s="2">
        <v>43797.690081018518</v>
      </c>
      <c r="J1036" t="s">
        <v>12920</v>
      </c>
    </row>
    <row r="1037" spans="1:10" x14ac:dyDescent="0.25">
      <c r="A1037" t="s">
        <v>13948</v>
      </c>
      <c r="B1037">
        <v>1986</v>
      </c>
      <c r="C1037" t="s">
        <v>12907</v>
      </c>
      <c r="D1037">
        <v>50304158</v>
      </c>
      <c r="E1037">
        <v>12.13</v>
      </c>
      <c r="F1037" t="s">
        <v>12905</v>
      </c>
      <c r="G1037">
        <v>38259</v>
      </c>
      <c r="H1037">
        <v>20</v>
      </c>
      <c r="I1037" s="2">
        <v>43274.285787037043</v>
      </c>
      <c r="J1037" t="s">
        <v>12912</v>
      </c>
    </row>
    <row r="1038" spans="1:10" x14ac:dyDescent="0.25">
      <c r="A1038" t="s">
        <v>13949</v>
      </c>
      <c r="B1038">
        <v>1731</v>
      </c>
      <c r="C1038" t="s">
        <v>12924</v>
      </c>
      <c r="D1038">
        <v>58974572</v>
      </c>
      <c r="E1038">
        <v>10.89</v>
      </c>
      <c r="F1038" t="s">
        <v>12905</v>
      </c>
      <c r="G1038">
        <v>18217</v>
      </c>
      <c r="H1038">
        <v>28</v>
      </c>
      <c r="I1038" s="2">
        <v>43117.889606481483</v>
      </c>
      <c r="J1038" t="s">
        <v>12910</v>
      </c>
    </row>
    <row r="1039" spans="1:10" x14ac:dyDescent="0.25">
      <c r="A1039" t="s">
        <v>13950</v>
      </c>
      <c r="B1039">
        <v>2497</v>
      </c>
      <c r="C1039" t="s">
        <v>12932</v>
      </c>
      <c r="D1039">
        <v>83518367</v>
      </c>
      <c r="E1039">
        <v>11.32</v>
      </c>
      <c r="F1039" t="s">
        <v>12905</v>
      </c>
      <c r="G1039">
        <v>31851</v>
      </c>
      <c r="H1039">
        <v>25</v>
      </c>
      <c r="I1039" s="2">
        <v>43317.055208333331</v>
      </c>
      <c r="J1039" t="s">
        <v>12900</v>
      </c>
    </row>
    <row r="1040" spans="1:10" x14ac:dyDescent="0.25">
      <c r="A1040" t="s">
        <v>13951</v>
      </c>
      <c r="B1040">
        <v>1208</v>
      </c>
      <c r="C1040" t="s">
        <v>12902</v>
      </c>
      <c r="D1040">
        <v>18978629</v>
      </c>
      <c r="E1040">
        <v>9.74</v>
      </c>
      <c r="F1040" t="s">
        <v>12908</v>
      </c>
      <c r="G1040">
        <v>27835</v>
      </c>
      <c r="H1040">
        <v>19</v>
      </c>
      <c r="I1040" s="2">
        <v>45099.608993055554</v>
      </c>
      <c r="J1040" t="s">
        <v>12912</v>
      </c>
    </row>
    <row r="1041" spans="1:10" x14ac:dyDescent="0.25">
      <c r="A1041" t="s">
        <v>13952</v>
      </c>
      <c r="B1041">
        <v>1258</v>
      </c>
      <c r="C1041" t="s">
        <v>12907</v>
      </c>
      <c r="D1041">
        <v>59940833</v>
      </c>
      <c r="E1041">
        <v>7.43</v>
      </c>
      <c r="F1041" t="s">
        <v>12899</v>
      </c>
      <c r="G1041">
        <v>38708</v>
      </c>
      <c r="H1041">
        <v>10</v>
      </c>
      <c r="I1041" s="2">
        <v>42957.766886574071</v>
      </c>
      <c r="J1041" t="s">
        <v>12900</v>
      </c>
    </row>
    <row r="1042" spans="1:10" x14ac:dyDescent="0.25">
      <c r="A1042" t="s">
        <v>13953</v>
      </c>
      <c r="B1042">
        <v>2218</v>
      </c>
      <c r="C1042" t="s">
        <v>12916</v>
      </c>
      <c r="D1042">
        <v>43206258</v>
      </c>
      <c r="E1042">
        <v>12.39</v>
      </c>
      <c r="F1042" t="s">
        <v>12908</v>
      </c>
      <c r="G1042">
        <v>12240</v>
      </c>
      <c r="H1042">
        <v>21</v>
      </c>
      <c r="I1042" s="2">
        <v>42314.419131944444</v>
      </c>
      <c r="J1042" t="s">
        <v>12918</v>
      </c>
    </row>
    <row r="1043" spans="1:10" x14ac:dyDescent="0.25">
      <c r="A1043" t="s">
        <v>13954</v>
      </c>
      <c r="B1043">
        <v>1405</v>
      </c>
      <c r="C1043" t="s">
        <v>12902</v>
      </c>
      <c r="D1043">
        <v>96311158</v>
      </c>
      <c r="E1043">
        <v>11.16</v>
      </c>
      <c r="F1043" t="s">
        <v>12905</v>
      </c>
      <c r="G1043">
        <v>14713</v>
      </c>
      <c r="H1043">
        <v>27</v>
      </c>
      <c r="I1043" s="2">
        <v>42990.647002314807</v>
      </c>
      <c r="J1043" t="s">
        <v>12920</v>
      </c>
    </row>
    <row r="1044" spans="1:10" x14ac:dyDescent="0.25">
      <c r="A1044" t="s">
        <v>13955</v>
      </c>
      <c r="B1044">
        <v>1506</v>
      </c>
      <c r="C1044" t="s">
        <v>12924</v>
      </c>
      <c r="D1044">
        <v>97247766</v>
      </c>
      <c r="E1044">
        <v>10.78</v>
      </c>
      <c r="F1044" t="s">
        <v>12908</v>
      </c>
      <c r="G1044">
        <v>47343</v>
      </c>
      <c r="H1044">
        <v>28</v>
      </c>
      <c r="I1044" s="2">
        <v>41692.583796296298</v>
      </c>
      <c r="J1044" t="s">
        <v>12903</v>
      </c>
    </row>
    <row r="1045" spans="1:10" x14ac:dyDescent="0.25">
      <c r="A1045" t="s">
        <v>13956</v>
      </c>
      <c r="B1045">
        <v>2371</v>
      </c>
      <c r="C1045" t="s">
        <v>12907</v>
      </c>
      <c r="D1045">
        <v>71320086</v>
      </c>
      <c r="E1045">
        <v>8.58</v>
      </c>
      <c r="F1045" t="s">
        <v>12908</v>
      </c>
      <c r="G1045">
        <v>37782</v>
      </c>
      <c r="H1045">
        <v>5</v>
      </c>
      <c r="I1045" s="2">
        <v>43602.460775462961</v>
      </c>
      <c r="J1045" t="s">
        <v>12912</v>
      </c>
    </row>
    <row r="1046" spans="1:10" x14ac:dyDescent="0.25">
      <c r="A1046" t="s">
        <v>13957</v>
      </c>
      <c r="B1046">
        <v>2327</v>
      </c>
      <c r="C1046" t="s">
        <v>12924</v>
      </c>
      <c r="D1046">
        <v>79636728</v>
      </c>
      <c r="E1046">
        <v>12.66</v>
      </c>
      <c r="F1046" t="s">
        <v>12899</v>
      </c>
      <c r="G1046">
        <v>19757</v>
      </c>
      <c r="H1046">
        <v>6</v>
      </c>
      <c r="I1046" s="2">
        <v>43542.627233796287</v>
      </c>
      <c r="J1046" t="s">
        <v>12910</v>
      </c>
    </row>
    <row r="1047" spans="1:10" x14ac:dyDescent="0.25">
      <c r="A1047" t="s">
        <v>13958</v>
      </c>
      <c r="B1047">
        <v>1287</v>
      </c>
      <c r="C1047" t="s">
        <v>12916</v>
      </c>
      <c r="D1047">
        <v>45992136</v>
      </c>
      <c r="E1047">
        <v>10.1</v>
      </c>
      <c r="F1047" t="s">
        <v>12905</v>
      </c>
      <c r="G1047">
        <v>22259</v>
      </c>
      <c r="H1047">
        <v>26</v>
      </c>
      <c r="I1047" s="2">
        <v>43654.241539351853</v>
      </c>
      <c r="J1047" t="s">
        <v>12910</v>
      </c>
    </row>
    <row r="1048" spans="1:10" x14ac:dyDescent="0.25">
      <c r="A1048" t="s">
        <v>13959</v>
      </c>
      <c r="B1048">
        <v>1361</v>
      </c>
      <c r="C1048" t="s">
        <v>12924</v>
      </c>
      <c r="D1048">
        <v>72394159</v>
      </c>
      <c r="E1048">
        <v>7.89</v>
      </c>
      <c r="F1048" t="s">
        <v>12905</v>
      </c>
      <c r="G1048">
        <v>32300</v>
      </c>
      <c r="H1048">
        <v>12</v>
      </c>
      <c r="I1048" s="2">
        <v>43640.4141087963</v>
      </c>
      <c r="J1048" t="s">
        <v>12900</v>
      </c>
    </row>
    <row r="1049" spans="1:10" x14ac:dyDescent="0.25">
      <c r="A1049" t="s">
        <v>13960</v>
      </c>
      <c r="B1049">
        <v>1451</v>
      </c>
      <c r="C1049" t="s">
        <v>12924</v>
      </c>
      <c r="D1049">
        <v>64752189</v>
      </c>
      <c r="E1049">
        <v>14.89</v>
      </c>
      <c r="F1049" t="s">
        <v>12899</v>
      </c>
      <c r="G1049">
        <v>42182</v>
      </c>
      <c r="H1049">
        <v>3</v>
      </c>
      <c r="I1049" s="2">
        <v>42516.287314814806</v>
      </c>
      <c r="J1049" t="s">
        <v>12903</v>
      </c>
    </row>
    <row r="1050" spans="1:10" x14ac:dyDescent="0.25">
      <c r="A1050" t="s">
        <v>13961</v>
      </c>
      <c r="B1050">
        <v>2448</v>
      </c>
      <c r="C1050" t="s">
        <v>12898</v>
      </c>
      <c r="D1050">
        <v>16645751</v>
      </c>
      <c r="E1050">
        <v>9.6</v>
      </c>
      <c r="F1050" t="s">
        <v>12908</v>
      </c>
      <c r="G1050">
        <v>28785</v>
      </c>
      <c r="H1050">
        <v>21</v>
      </c>
      <c r="I1050" s="2">
        <v>44331.638749999998</v>
      </c>
      <c r="J1050" t="s">
        <v>12900</v>
      </c>
    </row>
    <row r="1051" spans="1:10" x14ac:dyDescent="0.25">
      <c r="A1051" t="s">
        <v>13962</v>
      </c>
      <c r="B1051">
        <v>1213</v>
      </c>
      <c r="C1051" t="s">
        <v>12907</v>
      </c>
      <c r="D1051">
        <v>87006788</v>
      </c>
      <c r="E1051">
        <v>12.1</v>
      </c>
      <c r="F1051" t="s">
        <v>12905</v>
      </c>
      <c r="G1051">
        <v>36512</v>
      </c>
      <c r="H1051">
        <v>29</v>
      </c>
      <c r="I1051" s="2">
        <v>43824.678761574083</v>
      </c>
      <c r="J1051" t="s">
        <v>12900</v>
      </c>
    </row>
    <row r="1052" spans="1:10" x14ac:dyDescent="0.25">
      <c r="A1052" t="s">
        <v>13963</v>
      </c>
      <c r="B1052">
        <v>1285</v>
      </c>
      <c r="C1052" t="s">
        <v>12907</v>
      </c>
      <c r="D1052">
        <v>98980050</v>
      </c>
      <c r="E1052">
        <v>12.2</v>
      </c>
      <c r="F1052" t="s">
        <v>12908</v>
      </c>
      <c r="G1052">
        <v>37564</v>
      </c>
      <c r="H1052">
        <v>21</v>
      </c>
      <c r="I1052" s="2">
        <v>42419.633425925917</v>
      </c>
      <c r="J1052" t="s">
        <v>12920</v>
      </c>
    </row>
    <row r="1053" spans="1:10" x14ac:dyDescent="0.25">
      <c r="A1053" t="s">
        <v>13964</v>
      </c>
      <c r="B1053">
        <v>2190</v>
      </c>
      <c r="C1053" t="s">
        <v>12898</v>
      </c>
      <c r="D1053">
        <v>40402923</v>
      </c>
      <c r="E1053">
        <v>12.31</v>
      </c>
      <c r="F1053" t="s">
        <v>12908</v>
      </c>
      <c r="G1053">
        <v>38018</v>
      </c>
      <c r="H1053">
        <v>15</v>
      </c>
      <c r="I1053" s="2">
        <v>43647.515798611108</v>
      </c>
      <c r="J1053" t="s">
        <v>12910</v>
      </c>
    </row>
    <row r="1054" spans="1:10" x14ac:dyDescent="0.25">
      <c r="A1054" t="s">
        <v>13965</v>
      </c>
      <c r="B1054">
        <v>2278</v>
      </c>
      <c r="C1054" t="s">
        <v>12924</v>
      </c>
      <c r="D1054">
        <v>82091784</v>
      </c>
      <c r="E1054">
        <v>10.76</v>
      </c>
      <c r="F1054" t="s">
        <v>12908</v>
      </c>
      <c r="G1054">
        <v>42176</v>
      </c>
      <c r="H1054">
        <v>29</v>
      </c>
      <c r="I1054" s="2">
        <v>43579.034375000003</v>
      </c>
      <c r="J1054" t="s">
        <v>12912</v>
      </c>
    </row>
    <row r="1055" spans="1:10" x14ac:dyDescent="0.25">
      <c r="A1055" t="s">
        <v>13966</v>
      </c>
      <c r="B1055">
        <v>1597</v>
      </c>
      <c r="C1055" t="s">
        <v>12924</v>
      </c>
      <c r="D1055">
        <v>10972817</v>
      </c>
      <c r="E1055">
        <v>13.43</v>
      </c>
      <c r="F1055" t="s">
        <v>12905</v>
      </c>
      <c r="G1055">
        <v>22638</v>
      </c>
      <c r="H1055">
        <v>21</v>
      </c>
      <c r="I1055" s="2">
        <v>42168.061481481483</v>
      </c>
      <c r="J1055" t="s">
        <v>12900</v>
      </c>
    </row>
    <row r="1056" spans="1:10" x14ac:dyDescent="0.25">
      <c r="A1056" t="s">
        <v>13967</v>
      </c>
      <c r="B1056">
        <v>1544</v>
      </c>
      <c r="C1056" t="s">
        <v>12898</v>
      </c>
      <c r="D1056">
        <v>53399392</v>
      </c>
      <c r="E1056">
        <v>14.4</v>
      </c>
      <c r="F1056" t="s">
        <v>12908</v>
      </c>
      <c r="G1056">
        <v>49925</v>
      </c>
      <c r="H1056">
        <v>20</v>
      </c>
      <c r="I1056" s="2">
        <v>43203.339421296303</v>
      </c>
      <c r="J1056" t="s">
        <v>12912</v>
      </c>
    </row>
    <row r="1057" spans="1:10" x14ac:dyDescent="0.25">
      <c r="A1057" t="s">
        <v>13968</v>
      </c>
      <c r="B1057">
        <v>1352</v>
      </c>
      <c r="C1057" t="s">
        <v>12924</v>
      </c>
      <c r="D1057">
        <v>37480146</v>
      </c>
      <c r="E1057">
        <v>9.9</v>
      </c>
      <c r="F1057" t="s">
        <v>12899</v>
      </c>
      <c r="G1057">
        <v>13776</v>
      </c>
      <c r="H1057">
        <v>27</v>
      </c>
      <c r="I1057" s="2">
        <v>42728.966180555559</v>
      </c>
      <c r="J1057" t="s">
        <v>12900</v>
      </c>
    </row>
    <row r="1058" spans="1:10" x14ac:dyDescent="0.25">
      <c r="A1058" t="s">
        <v>13969</v>
      </c>
      <c r="B1058">
        <v>1991</v>
      </c>
      <c r="C1058" t="s">
        <v>12924</v>
      </c>
      <c r="D1058">
        <v>86304909</v>
      </c>
      <c r="E1058">
        <v>10.74</v>
      </c>
      <c r="F1058" t="s">
        <v>12905</v>
      </c>
      <c r="G1058">
        <v>25257</v>
      </c>
      <c r="H1058">
        <v>21</v>
      </c>
      <c r="I1058" s="2">
        <v>43068.428148148138</v>
      </c>
      <c r="J1058" t="s">
        <v>12925</v>
      </c>
    </row>
    <row r="1059" spans="1:10" x14ac:dyDescent="0.25">
      <c r="A1059" t="s">
        <v>13970</v>
      </c>
      <c r="B1059">
        <v>1212</v>
      </c>
      <c r="C1059" t="s">
        <v>12932</v>
      </c>
      <c r="D1059">
        <v>31754412</v>
      </c>
      <c r="E1059">
        <v>9.44</v>
      </c>
      <c r="F1059" t="s">
        <v>12908</v>
      </c>
      <c r="G1059">
        <v>18591</v>
      </c>
      <c r="H1059">
        <v>30</v>
      </c>
      <c r="I1059" s="2">
        <v>42848.100972222222</v>
      </c>
      <c r="J1059" t="s">
        <v>12903</v>
      </c>
    </row>
    <row r="1060" spans="1:10" x14ac:dyDescent="0.25">
      <c r="A1060" t="s">
        <v>13971</v>
      </c>
      <c r="B1060">
        <v>1737</v>
      </c>
      <c r="C1060" t="s">
        <v>12916</v>
      </c>
      <c r="D1060">
        <v>54019236</v>
      </c>
      <c r="E1060">
        <v>10.25</v>
      </c>
      <c r="F1060" t="s">
        <v>12905</v>
      </c>
      <c r="G1060">
        <v>24838</v>
      </c>
      <c r="H1060">
        <v>19</v>
      </c>
      <c r="I1060" s="2">
        <v>42370.650671296287</v>
      </c>
      <c r="J1060" t="s">
        <v>12925</v>
      </c>
    </row>
    <row r="1061" spans="1:10" x14ac:dyDescent="0.25">
      <c r="A1061" t="s">
        <v>13972</v>
      </c>
      <c r="B1061">
        <v>1680</v>
      </c>
      <c r="C1061" t="s">
        <v>12907</v>
      </c>
      <c r="D1061">
        <v>63470462</v>
      </c>
      <c r="E1061">
        <v>10.48</v>
      </c>
      <c r="F1061" t="s">
        <v>12899</v>
      </c>
      <c r="G1061">
        <v>34889</v>
      </c>
      <c r="H1061">
        <v>11</v>
      </c>
      <c r="I1061" s="2">
        <v>41716.388622685183</v>
      </c>
      <c r="J1061" t="s">
        <v>12920</v>
      </c>
    </row>
    <row r="1062" spans="1:10" x14ac:dyDescent="0.25">
      <c r="A1062" t="s">
        <v>13973</v>
      </c>
      <c r="B1062">
        <v>2073</v>
      </c>
      <c r="C1062" t="s">
        <v>12916</v>
      </c>
      <c r="D1062">
        <v>71222896</v>
      </c>
      <c r="E1062">
        <v>8.39</v>
      </c>
      <c r="F1062" t="s">
        <v>12905</v>
      </c>
      <c r="G1062">
        <v>20441</v>
      </c>
      <c r="H1062">
        <v>18</v>
      </c>
      <c r="I1062" s="2">
        <v>43717.347326388888</v>
      </c>
      <c r="J1062" t="s">
        <v>12912</v>
      </c>
    </row>
    <row r="1063" spans="1:10" x14ac:dyDescent="0.25">
      <c r="A1063" t="s">
        <v>13974</v>
      </c>
      <c r="B1063">
        <v>2102</v>
      </c>
      <c r="C1063" t="s">
        <v>12907</v>
      </c>
      <c r="D1063">
        <v>62169730</v>
      </c>
      <c r="E1063">
        <v>11.49</v>
      </c>
      <c r="F1063" t="s">
        <v>12905</v>
      </c>
      <c r="G1063">
        <v>46102</v>
      </c>
      <c r="H1063">
        <v>14</v>
      </c>
      <c r="I1063" s="2">
        <v>44592.4531712963</v>
      </c>
      <c r="J1063" t="s">
        <v>12925</v>
      </c>
    </row>
    <row r="1064" spans="1:10" x14ac:dyDescent="0.25">
      <c r="A1064" t="s">
        <v>13975</v>
      </c>
      <c r="B1064">
        <v>1472</v>
      </c>
      <c r="C1064" t="s">
        <v>12902</v>
      </c>
      <c r="D1064">
        <v>5191278</v>
      </c>
      <c r="E1064">
        <v>12.89</v>
      </c>
      <c r="F1064" t="s">
        <v>12905</v>
      </c>
      <c r="G1064">
        <v>22370</v>
      </c>
      <c r="H1064">
        <v>7</v>
      </c>
      <c r="I1064" s="2">
        <v>44084.624583333331</v>
      </c>
      <c r="J1064" t="s">
        <v>12918</v>
      </c>
    </row>
    <row r="1065" spans="1:10" x14ac:dyDescent="0.25">
      <c r="A1065" t="s">
        <v>13976</v>
      </c>
      <c r="B1065">
        <v>1564</v>
      </c>
      <c r="C1065" t="s">
        <v>12898</v>
      </c>
      <c r="D1065">
        <v>10794805</v>
      </c>
      <c r="E1065">
        <v>9.74</v>
      </c>
      <c r="F1065" t="s">
        <v>12905</v>
      </c>
      <c r="G1065">
        <v>12390</v>
      </c>
      <c r="H1065">
        <v>27</v>
      </c>
      <c r="I1065" s="2">
        <v>44630.65184027778</v>
      </c>
      <c r="J1065" t="s">
        <v>12912</v>
      </c>
    </row>
    <row r="1066" spans="1:10" x14ac:dyDescent="0.25">
      <c r="A1066" t="s">
        <v>13977</v>
      </c>
      <c r="B1066">
        <v>1832</v>
      </c>
      <c r="C1066" t="s">
        <v>12902</v>
      </c>
      <c r="D1066">
        <v>67443189</v>
      </c>
      <c r="E1066">
        <v>11.96</v>
      </c>
      <c r="F1066" t="s">
        <v>12899</v>
      </c>
      <c r="G1066">
        <v>30470</v>
      </c>
      <c r="H1066">
        <v>11</v>
      </c>
      <c r="I1066" s="2">
        <v>43145.368726851862</v>
      </c>
      <c r="J1066" t="s">
        <v>12925</v>
      </c>
    </row>
    <row r="1067" spans="1:10" x14ac:dyDescent="0.25">
      <c r="A1067" t="s">
        <v>13978</v>
      </c>
      <c r="B1067">
        <v>2373</v>
      </c>
      <c r="C1067" t="s">
        <v>12932</v>
      </c>
      <c r="D1067">
        <v>72072587</v>
      </c>
      <c r="E1067">
        <v>9.2799999999999994</v>
      </c>
      <c r="F1067" t="s">
        <v>12908</v>
      </c>
      <c r="G1067">
        <v>43113</v>
      </c>
      <c r="H1067">
        <v>23</v>
      </c>
      <c r="I1067" s="2">
        <v>44935.926932870367</v>
      </c>
      <c r="J1067" t="s">
        <v>12903</v>
      </c>
    </row>
    <row r="1068" spans="1:10" x14ac:dyDescent="0.25">
      <c r="A1068" t="s">
        <v>13979</v>
      </c>
      <c r="B1068">
        <v>1513</v>
      </c>
      <c r="C1068" t="s">
        <v>12916</v>
      </c>
      <c r="D1068">
        <v>83204925</v>
      </c>
      <c r="E1068">
        <v>7.87</v>
      </c>
      <c r="F1068" t="s">
        <v>12899</v>
      </c>
      <c r="G1068">
        <v>21272</v>
      </c>
      <c r="H1068">
        <v>29</v>
      </c>
      <c r="I1068" s="2">
        <v>42866.278217592589</v>
      </c>
      <c r="J1068" t="s">
        <v>12920</v>
      </c>
    </row>
    <row r="1069" spans="1:10" x14ac:dyDescent="0.25">
      <c r="A1069" t="s">
        <v>13980</v>
      </c>
      <c r="B1069">
        <v>2119</v>
      </c>
      <c r="C1069" t="s">
        <v>12902</v>
      </c>
      <c r="D1069">
        <v>88103135</v>
      </c>
      <c r="E1069">
        <v>12.9</v>
      </c>
      <c r="F1069" t="s">
        <v>12905</v>
      </c>
      <c r="G1069">
        <v>17910</v>
      </c>
      <c r="H1069">
        <v>30</v>
      </c>
      <c r="I1069" s="2">
        <v>44040.513090277767</v>
      </c>
      <c r="J1069" t="s">
        <v>12903</v>
      </c>
    </row>
    <row r="1070" spans="1:10" x14ac:dyDescent="0.25">
      <c r="A1070" t="s">
        <v>13981</v>
      </c>
      <c r="B1070">
        <v>1333</v>
      </c>
      <c r="C1070" t="s">
        <v>12898</v>
      </c>
      <c r="D1070">
        <v>80022943</v>
      </c>
      <c r="E1070">
        <v>10.32</v>
      </c>
      <c r="F1070" t="s">
        <v>12908</v>
      </c>
      <c r="G1070">
        <v>19076</v>
      </c>
      <c r="H1070">
        <v>11</v>
      </c>
      <c r="I1070" s="2">
        <v>44978.669120370367</v>
      </c>
      <c r="J1070" t="s">
        <v>12912</v>
      </c>
    </row>
    <row r="1071" spans="1:10" x14ac:dyDescent="0.25">
      <c r="A1071" t="s">
        <v>13982</v>
      </c>
      <c r="B1071">
        <v>1883</v>
      </c>
      <c r="C1071" t="s">
        <v>12907</v>
      </c>
      <c r="D1071">
        <v>3490264</v>
      </c>
      <c r="E1071">
        <v>10.3</v>
      </c>
      <c r="F1071" t="s">
        <v>12905</v>
      </c>
      <c r="G1071">
        <v>23504</v>
      </c>
      <c r="H1071">
        <v>27</v>
      </c>
      <c r="I1071" s="2">
        <v>43734.635150462957</v>
      </c>
      <c r="J1071" t="s">
        <v>12910</v>
      </c>
    </row>
    <row r="1072" spans="1:10" x14ac:dyDescent="0.25">
      <c r="A1072" t="s">
        <v>13983</v>
      </c>
      <c r="B1072">
        <v>1127</v>
      </c>
      <c r="C1072" t="s">
        <v>12907</v>
      </c>
      <c r="D1072">
        <v>93825699</v>
      </c>
      <c r="E1072">
        <v>10.119999999999999</v>
      </c>
      <c r="F1072" t="s">
        <v>12908</v>
      </c>
      <c r="G1072">
        <v>20424</v>
      </c>
      <c r="H1072">
        <v>3</v>
      </c>
      <c r="I1072" s="2">
        <v>44618.661712962959</v>
      </c>
      <c r="J1072" t="s">
        <v>12920</v>
      </c>
    </row>
    <row r="1073" spans="1:10" x14ac:dyDescent="0.25">
      <c r="A1073" t="s">
        <v>13984</v>
      </c>
      <c r="B1073">
        <v>1914</v>
      </c>
      <c r="C1073" t="s">
        <v>12907</v>
      </c>
      <c r="D1073">
        <v>40448690</v>
      </c>
      <c r="E1073">
        <v>12.73</v>
      </c>
      <c r="F1073" t="s">
        <v>12905</v>
      </c>
      <c r="G1073">
        <v>26459</v>
      </c>
      <c r="H1073">
        <v>17</v>
      </c>
      <c r="I1073" s="2">
        <v>42446.386157407411</v>
      </c>
      <c r="J1073" t="s">
        <v>12910</v>
      </c>
    </row>
    <row r="1074" spans="1:10" x14ac:dyDescent="0.25">
      <c r="A1074" t="s">
        <v>13985</v>
      </c>
      <c r="B1074">
        <v>2160</v>
      </c>
      <c r="C1074" t="s">
        <v>12898</v>
      </c>
      <c r="D1074">
        <v>22749043</v>
      </c>
      <c r="E1074">
        <v>12.55</v>
      </c>
      <c r="F1074" t="s">
        <v>12908</v>
      </c>
      <c r="G1074">
        <v>16519</v>
      </c>
      <c r="H1074">
        <v>2</v>
      </c>
      <c r="I1074" s="2">
        <v>44377.401006944441</v>
      </c>
      <c r="J1074" t="s">
        <v>12900</v>
      </c>
    </row>
    <row r="1075" spans="1:10" x14ac:dyDescent="0.25">
      <c r="A1075" t="s">
        <v>13986</v>
      </c>
      <c r="B1075">
        <v>2405</v>
      </c>
      <c r="C1075" t="s">
        <v>12916</v>
      </c>
      <c r="D1075">
        <v>28484259</v>
      </c>
      <c r="E1075">
        <v>12.25</v>
      </c>
      <c r="F1075" t="s">
        <v>12908</v>
      </c>
      <c r="G1075">
        <v>30733</v>
      </c>
      <c r="H1075">
        <v>12</v>
      </c>
      <c r="I1075" s="2">
        <v>44732.970891203702</v>
      </c>
      <c r="J1075" t="s">
        <v>12925</v>
      </c>
    </row>
    <row r="1076" spans="1:10" x14ac:dyDescent="0.25">
      <c r="A1076" t="s">
        <v>13987</v>
      </c>
      <c r="B1076">
        <v>1132</v>
      </c>
      <c r="C1076" t="s">
        <v>12902</v>
      </c>
      <c r="D1076">
        <v>33837896</v>
      </c>
      <c r="E1076">
        <v>8.89</v>
      </c>
      <c r="F1076" t="s">
        <v>12908</v>
      </c>
      <c r="G1076">
        <v>21636</v>
      </c>
      <c r="H1076">
        <v>18</v>
      </c>
      <c r="I1076" s="2">
        <v>42300.968784722223</v>
      </c>
      <c r="J1076" t="s">
        <v>12925</v>
      </c>
    </row>
    <row r="1077" spans="1:10" x14ac:dyDescent="0.25">
      <c r="A1077" t="s">
        <v>13988</v>
      </c>
      <c r="B1077">
        <v>1659</v>
      </c>
      <c r="C1077" t="s">
        <v>12902</v>
      </c>
      <c r="D1077">
        <v>58636234</v>
      </c>
      <c r="E1077">
        <v>11.59</v>
      </c>
      <c r="F1077" t="s">
        <v>12905</v>
      </c>
      <c r="G1077">
        <v>13090</v>
      </c>
      <c r="H1077">
        <v>25</v>
      </c>
      <c r="I1077" s="2">
        <v>44547.687314814822</v>
      </c>
      <c r="J1077" t="s">
        <v>12910</v>
      </c>
    </row>
    <row r="1078" spans="1:10" x14ac:dyDescent="0.25">
      <c r="A1078" t="s">
        <v>13989</v>
      </c>
      <c r="B1078">
        <v>1307</v>
      </c>
      <c r="C1078" t="s">
        <v>12907</v>
      </c>
      <c r="D1078">
        <v>48717609</v>
      </c>
      <c r="E1078">
        <v>8.42</v>
      </c>
      <c r="F1078" t="s">
        <v>12908</v>
      </c>
      <c r="G1078">
        <v>32346</v>
      </c>
      <c r="H1078">
        <v>2</v>
      </c>
      <c r="I1078" s="2">
        <v>42161.393067129633</v>
      </c>
      <c r="J1078" t="s">
        <v>12910</v>
      </c>
    </row>
    <row r="1079" spans="1:10" x14ac:dyDescent="0.25">
      <c r="A1079" t="s">
        <v>13990</v>
      </c>
      <c r="B1079">
        <v>2214</v>
      </c>
      <c r="C1079" t="s">
        <v>12916</v>
      </c>
      <c r="D1079">
        <v>30101591</v>
      </c>
      <c r="E1079">
        <v>12.31</v>
      </c>
      <c r="F1079" t="s">
        <v>12899</v>
      </c>
      <c r="G1079">
        <v>28261</v>
      </c>
      <c r="H1079">
        <v>7</v>
      </c>
      <c r="I1079" s="2">
        <v>43307.197812500002</v>
      </c>
      <c r="J1079" t="s">
        <v>12920</v>
      </c>
    </row>
    <row r="1080" spans="1:10" x14ac:dyDescent="0.25">
      <c r="A1080" t="s">
        <v>13991</v>
      </c>
      <c r="B1080">
        <v>1681</v>
      </c>
      <c r="C1080" t="s">
        <v>12898</v>
      </c>
      <c r="D1080">
        <v>39116008</v>
      </c>
      <c r="E1080">
        <v>9.35</v>
      </c>
      <c r="F1080" t="s">
        <v>12908</v>
      </c>
      <c r="G1080">
        <v>16499</v>
      </c>
      <c r="H1080">
        <v>2</v>
      </c>
      <c r="I1080" s="2">
        <v>44815.670729166668</v>
      </c>
      <c r="J1080" t="s">
        <v>12900</v>
      </c>
    </row>
    <row r="1081" spans="1:10" x14ac:dyDescent="0.25">
      <c r="A1081" t="s">
        <v>13992</v>
      </c>
      <c r="B1081">
        <v>1351</v>
      </c>
      <c r="C1081" t="s">
        <v>12898</v>
      </c>
      <c r="D1081">
        <v>26893660</v>
      </c>
      <c r="E1081">
        <v>12.7</v>
      </c>
      <c r="F1081" t="s">
        <v>12905</v>
      </c>
      <c r="G1081">
        <v>12111</v>
      </c>
      <c r="H1081">
        <v>28</v>
      </c>
      <c r="I1081" s="2">
        <v>43141.282013888893</v>
      </c>
      <c r="J1081" t="s">
        <v>12910</v>
      </c>
    </row>
    <row r="1082" spans="1:10" x14ac:dyDescent="0.25">
      <c r="A1082" t="s">
        <v>13993</v>
      </c>
      <c r="B1082">
        <v>1248</v>
      </c>
      <c r="C1082" t="s">
        <v>12898</v>
      </c>
      <c r="D1082">
        <v>87835805</v>
      </c>
      <c r="E1082">
        <v>8.2200000000000006</v>
      </c>
      <c r="F1082" t="s">
        <v>12899</v>
      </c>
      <c r="G1082">
        <v>17893</v>
      </c>
      <c r="H1082">
        <v>24</v>
      </c>
      <c r="I1082" s="2">
        <v>44877.682638888888</v>
      </c>
      <c r="J1082" t="s">
        <v>12920</v>
      </c>
    </row>
    <row r="1083" spans="1:10" x14ac:dyDescent="0.25">
      <c r="A1083" t="s">
        <v>13994</v>
      </c>
      <c r="B1083">
        <v>1460</v>
      </c>
      <c r="C1083" t="s">
        <v>12907</v>
      </c>
      <c r="D1083">
        <v>85132512</v>
      </c>
      <c r="E1083">
        <v>9.25</v>
      </c>
      <c r="F1083" t="s">
        <v>12899</v>
      </c>
      <c r="G1083">
        <v>25854</v>
      </c>
      <c r="H1083">
        <v>2</v>
      </c>
      <c r="I1083" s="2">
        <v>43825.726956018523</v>
      </c>
      <c r="J1083" t="s">
        <v>12925</v>
      </c>
    </row>
    <row r="1084" spans="1:10" x14ac:dyDescent="0.25">
      <c r="A1084" t="s">
        <v>13995</v>
      </c>
      <c r="B1084">
        <v>1773</v>
      </c>
      <c r="C1084" t="s">
        <v>12898</v>
      </c>
      <c r="D1084">
        <v>69264096</v>
      </c>
      <c r="E1084">
        <v>13.4</v>
      </c>
      <c r="F1084" t="s">
        <v>12899</v>
      </c>
      <c r="G1084">
        <v>43863</v>
      </c>
      <c r="H1084">
        <v>13</v>
      </c>
      <c r="I1084" s="2">
        <v>44412.048090277778</v>
      </c>
      <c r="J1084" t="s">
        <v>12910</v>
      </c>
    </row>
    <row r="1085" spans="1:10" x14ac:dyDescent="0.25">
      <c r="A1085" t="s">
        <v>13996</v>
      </c>
      <c r="B1085">
        <v>1372</v>
      </c>
      <c r="C1085" t="s">
        <v>12907</v>
      </c>
      <c r="D1085">
        <v>31600664</v>
      </c>
      <c r="E1085">
        <v>14.11</v>
      </c>
      <c r="F1085" t="s">
        <v>12899</v>
      </c>
      <c r="G1085">
        <v>15224</v>
      </c>
      <c r="H1085">
        <v>16</v>
      </c>
      <c r="I1085" s="2">
        <v>44059.934421296297</v>
      </c>
      <c r="J1085" t="s">
        <v>12912</v>
      </c>
    </row>
    <row r="1086" spans="1:10" x14ac:dyDescent="0.25">
      <c r="A1086" t="s">
        <v>13997</v>
      </c>
      <c r="B1086">
        <v>2427</v>
      </c>
      <c r="C1086" t="s">
        <v>12902</v>
      </c>
      <c r="D1086">
        <v>39783242</v>
      </c>
      <c r="E1086">
        <v>8.3000000000000007</v>
      </c>
      <c r="F1086" t="s">
        <v>12899</v>
      </c>
      <c r="G1086">
        <v>43988</v>
      </c>
      <c r="H1086">
        <v>17</v>
      </c>
      <c r="I1086" s="2">
        <v>44037.902789351851</v>
      </c>
      <c r="J1086" t="s">
        <v>12918</v>
      </c>
    </row>
    <row r="1087" spans="1:10" x14ac:dyDescent="0.25">
      <c r="A1087" t="s">
        <v>13998</v>
      </c>
      <c r="B1087">
        <v>1368</v>
      </c>
      <c r="C1087" t="s">
        <v>12907</v>
      </c>
      <c r="D1087">
        <v>63621765</v>
      </c>
      <c r="E1087">
        <v>9.51</v>
      </c>
      <c r="F1087" t="s">
        <v>12899</v>
      </c>
      <c r="G1087">
        <v>41903</v>
      </c>
      <c r="H1087">
        <v>26</v>
      </c>
      <c r="I1087" s="2">
        <v>44512.11037037037</v>
      </c>
      <c r="J1087" t="s">
        <v>12925</v>
      </c>
    </row>
    <row r="1088" spans="1:10" x14ac:dyDescent="0.25">
      <c r="A1088" t="s">
        <v>13999</v>
      </c>
      <c r="B1088">
        <v>1008</v>
      </c>
      <c r="C1088" t="s">
        <v>12916</v>
      </c>
      <c r="D1088">
        <v>22223475</v>
      </c>
      <c r="E1088">
        <v>12.73</v>
      </c>
      <c r="F1088" t="s">
        <v>12905</v>
      </c>
      <c r="G1088">
        <v>40245</v>
      </c>
      <c r="H1088">
        <v>6</v>
      </c>
      <c r="I1088" s="2">
        <v>43506.590104166673</v>
      </c>
      <c r="J1088" t="s">
        <v>12900</v>
      </c>
    </row>
    <row r="1089" spans="1:10" x14ac:dyDescent="0.25">
      <c r="A1089" t="s">
        <v>14000</v>
      </c>
      <c r="B1089">
        <v>2466</v>
      </c>
      <c r="C1089" t="s">
        <v>12916</v>
      </c>
      <c r="D1089">
        <v>13256659</v>
      </c>
      <c r="E1089">
        <v>7.96</v>
      </c>
      <c r="F1089" t="s">
        <v>12899</v>
      </c>
      <c r="G1089">
        <v>41970</v>
      </c>
      <c r="H1089">
        <v>5</v>
      </c>
      <c r="I1089" s="2">
        <v>42318.305914351848</v>
      </c>
      <c r="J1089" t="s">
        <v>12910</v>
      </c>
    </row>
    <row r="1090" spans="1:10" x14ac:dyDescent="0.25">
      <c r="A1090" t="s">
        <v>14001</v>
      </c>
      <c r="B1090">
        <v>1511</v>
      </c>
      <c r="C1090" t="s">
        <v>12916</v>
      </c>
      <c r="D1090">
        <v>16335667</v>
      </c>
      <c r="E1090">
        <v>8.36</v>
      </c>
      <c r="F1090" t="s">
        <v>12908</v>
      </c>
      <c r="G1090">
        <v>37168</v>
      </c>
      <c r="H1090">
        <v>8</v>
      </c>
      <c r="I1090" s="2">
        <v>41960.9065625</v>
      </c>
      <c r="J1090" t="s">
        <v>12910</v>
      </c>
    </row>
    <row r="1091" spans="1:10" x14ac:dyDescent="0.25">
      <c r="A1091" t="s">
        <v>14002</v>
      </c>
      <c r="B1091">
        <v>2473</v>
      </c>
      <c r="C1091" t="s">
        <v>12916</v>
      </c>
      <c r="D1091">
        <v>88072720</v>
      </c>
      <c r="E1091">
        <v>10.83</v>
      </c>
      <c r="F1091" t="s">
        <v>12899</v>
      </c>
      <c r="G1091">
        <v>23890</v>
      </c>
      <c r="H1091">
        <v>12</v>
      </c>
      <c r="I1091" s="2">
        <v>42112.57503472222</v>
      </c>
      <c r="J1091" t="s">
        <v>12900</v>
      </c>
    </row>
    <row r="1092" spans="1:10" x14ac:dyDescent="0.25">
      <c r="A1092" t="s">
        <v>14003</v>
      </c>
      <c r="B1092">
        <v>2493</v>
      </c>
      <c r="C1092" t="s">
        <v>12907</v>
      </c>
      <c r="D1092">
        <v>12003583</v>
      </c>
      <c r="E1092">
        <v>13.49</v>
      </c>
      <c r="F1092" t="s">
        <v>12905</v>
      </c>
      <c r="G1092">
        <v>48423</v>
      </c>
      <c r="H1092">
        <v>12</v>
      </c>
      <c r="I1092" s="2">
        <v>43573.321527777778</v>
      </c>
      <c r="J1092" t="s">
        <v>12903</v>
      </c>
    </row>
    <row r="1093" spans="1:10" x14ac:dyDescent="0.25">
      <c r="A1093" t="s">
        <v>14004</v>
      </c>
      <c r="B1093">
        <v>2325</v>
      </c>
      <c r="C1093" t="s">
        <v>12907</v>
      </c>
      <c r="D1093">
        <v>64119968</v>
      </c>
      <c r="E1093">
        <v>12.52</v>
      </c>
      <c r="F1093" t="s">
        <v>12905</v>
      </c>
      <c r="G1093">
        <v>42953</v>
      </c>
      <c r="H1093">
        <v>25</v>
      </c>
      <c r="I1093" s="2">
        <v>44824.252881944441</v>
      </c>
      <c r="J1093" t="s">
        <v>12918</v>
      </c>
    </row>
    <row r="1094" spans="1:10" x14ac:dyDescent="0.25">
      <c r="A1094" t="s">
        <v>14005</v>
      </c>
      <c r="B1094">
        <v>1894</v>
      </c>
      <c r="C1094" t="s">
        <v>12916</v>
      </c>
      <c r="D1094">
        <v>67144015</v>
      </c>
      <c r="E1094">
        <v>13.48</v>
      </c>
      <c r="F1094" t="s">
        <v>12905</v>
      </c>
      <c r="G1094">
        <v>47805</v>
      </c>
      <c r="H1094">
        <v>8</v>
      </c>
      <c r="I1094" s="2">
        <v>44546.759837962964</v>
      </c>
      <c r="J1094" t="s">
        <v>12918</v>
      </c>
    </row>
    <row r="1095" spans="1:10" x14ac:dyDescent="0.25">
      <c r="A1095" t="s">
        <v>14006</v>
      </c>
      <c r="B1095">
        <v>2252</v>
      </c>
      <c r="C1095" t="s">
        <v>12932</v>
      </c>
      <c r="D1095">
        <v>30752865</v>
      </c>
      <c r="E1095">
        <v>14.11</v>
      </c>
      <c r="F1095" t="s">
        <v>12905</v>
      </c>
      <c r="G1095">
        <v>41195</v>
      </c>
      <c r="H1095">
        <v>2</v>
      </c>
      <c r="I1095" s="2">
        <v>41675.996168981481</v>
      </c>
      <c r="J1095" t="s">
        <v>12912</v>
      </c>
    </row>
    <row r="1096" spans="1:10" x14ac:dyDescent="0.25">
      <c r="A1096" t="s">
        <v>14007</v>
      </c>
      <c r="B1096">
        <v>1594</v>
      </c>
      <c r="C1096" t="s">
        <v>12932</v>
      </c>
      <c r="D1096">
        <v>31017997</v>
      </c>
      <c r="E1096">
        <v>10.79</v>
      </c>
      <c r="F1096" t="s">
        <v>12905</v>
      </c>
      <c r="G1096">
        <v>19724</v>
      </c>
      <c r="H1096">
        <v>9</v>
      </c>
      <c r="I1096" s="2">
        <v>41702.153495370367</v>
      </c>
      <c r="J1096" t="s">
        <v>12903</v>
      </c>
    </row>
    <row r="1097" spans="1:10" x14ac:dyDescent="0.25">
      <c r="A1097" t="s">
        <v>14008</v>
      </c>
      <c r="B1097">
        <v>2334</v>
      </c>
      <c r="C1097" t="s">
        <v>12907</v>
      </c>
      <c r="D1097">
        <v>42404363</v>
      </c>
      <c r="E1097">
        <v>12.71</v>
      </c>
      <c r="F1097" t="s">
        <v>12899</v>
      </c>
      <c r="G1097">
        <v>19337</v>
      </c>
      <c r="H1097">
        <v>29</v>
      </c>
      <c r="I1097" s="2">
        <v>42248.671712962961</v>
      </c>
      <c r="J1097" t="s">
        <v>12920</v>
      </c>
    </row>
    <row r="1098" spans="1:10" x14ac:dyDescent="0.25">
      <c r="A1098" t="s">
        <v>14009</v>
      </c>
      <c r="B1098">
        <v>1409</v>
      </c>
      <c r="C1098" t="s">
        <v>12932</v>
      </c>
      <c r="D1098">
        <v>97923141</v>
      </c>
      <c r="E1098">
        <v>12.14</v>
      </c>
      <c r="F1098" t="s">
        <v>12899</v>
      </c>
      <c r="G1098">
        <v>49490</v>
      </c>
      <c r="H1098">
        <v>21</v>
      </c>
      <c r="I1098" s="2">
        <v>42373.030185185176</v>
      </c>
      <c r="J1098" t="s">
        <v>12912</v>
      </c>
    </row>
    <row r="1099" spans="1:10" x14ac:dyDescent="0.25">
      <c r="A1099" t="s">
        <v>14010</v>
      </c>
      <c r="B1099">
        <v>2219</v>
      </c>
      <c r="C1099" t="s">
        <v>12898</v>
      </c>
      <c r="D1099">
        <v>11811407</v>
      </c>
      <c r="E1099">
        <v>13.6</v>
      </c>
      <c r="F1099" t="s">
        <v>12899</v>
      </c>
      <c r="G1099">
        <v>31918</v>
      </c>
      <c r="H1099">
        <v>29</v>
      </c>
      <c r="I1099" s="2">
        <v>42467.005173611113</v>
      </c>
      <c r="J1099" t="s">
        <v>12900</v>
      </c>
    </row>
    <row r="1100" spans="1:10" x14ac:dyDescent="0.25">
      <c r="A1100" t="s">
        <v>14011</v>
      </c>
      <c r="B1100">
        <v>1369</v>
      </c>
      <c r="C1100" t="s">
        <v>12924</v>
      </c>
      <c r="D1100">
        <v>72746996</v>
      </c>
      <c r="E1100">
        <v>9.52</v>
      </c>
      <c r="F1100" t="s">
        <v>12908</v>
      </c>
      <c r="G1100">
        <v>15705</v>
      </c>
      <c r="H1100">
        <v>18</v>
      </c>
      <c r="I1100" s="2">
        <v>44085.260601851849</v>
      </c>
      <c r="J1100" t="s">
        <v>12912</v>
      </c>
    </row>
    <row r="1101" spans="1:10" x14ac:dyDescent="0.25">
      <c r="A1101" t="s">
        <v>14012</v>
      </c>
      <c r="B1101">
        <v>1609</v>
      </c>
      <c r="C1101" t="s">
        <v>12924</v>
      </c>
      <c r="D1101">
        <v>52447849</v>
      </c>
      <c r="E1101">
        <v>11.3</v>
      </c>
      <c r="F1101" t="s">
        <v>12899</v>
      </c>
      <c r="G1101">
        <v>22201</v>
      </c>
      <c r="H1101">
        <v>17</v>
      </c>
      <c r="I1101" s="2">
        <v>42226.247824074067</v>
      </c>
      <c r="J1101" t="s">
        <v>12925</v>
      </c>
    </row>
    <row r="1102" spans="1:10" x14ac:dyDescent="0.25">
      <c r="A1102" t="s">
        <v>14013</v>
      </c>
      <c r="B1102">
        <v>2190</v>
      </c>
      <c r="C1102" t="s">
        <v>12916</v>
      </c>
      <c r="D1102">
        <v>2747173</v>
      </c>
      <c r="E1102">
        <v>7.72</v>
      </c>
      <c r="F1102" t="s">
        <v>12899</v>
      </c>
      <c r="G1102">
        <v>14044</v>
      </c>
      <c r="H1102">
        <v>28</v>
      </c>
      <c r="I1102" s="2">
        <v>43744.598946759259</v>
      </c>
      <c r="J1102" t="s">
        <v>12910</v>
      </c>
    </row>
    <row r="1103" spans="1:10" x14ac:dyDescent="0.25">
      <c r="A1103" t="s">
        <v>14014</v>
      </c>
      <c r="B1103">
        <v>2390</v>
      </c>
      <c r="C1103" t="s">
        <v>12898</v>
      </c>
      <c r="D1103">
        <v>90008423</v>
      </c>
      <c r="E1103">
        <v>8.1199999999999992</v>
      </c>
      <c r="F1103" t="s">
        <v>12899</v>
      </c>
      <c r="G1103">
        <v>26151</v>
      </c>
      <c r="H1103">
        <v>11</v>
      </c>
      <c r="I1103" s="2">
        <v>42199.495474537027</v>
      </c>
      <c r="J1103" t="s">
        <v>12910</v>
      </c>
    </row>
    <row r="1104" spans="1:10" x14ac:dyDescent="0.25">
      <c r="A1104" t="s">
        <v>14015</v>
      </c>
      <c r="B1104">
        <v>1617</v>
      </c>
      <c r="C1104" t="s">
        <v>12932</v>
      </c>
      <c r="D1104">
        <v>91489663</v>
      </c>
      <c r="E1104">
        <v>14.49</v>
      </c>
      <c r="F1104" t="s">
        <v>12899</v>
      </c>
      <c r="G1104">
        <v>40846</v>
      </c>
      <c r="H1104">
        <v>17</v>
      </c>
      <c r="I1104" s="2">
        <v>42417.523877314823</v>
      </c>
      <c r="J1104" t="s">
        <v>12918</v>
      </c>
    </row>
    <row r="1105" spans="1:10" x14ac:dyDescent="0.25">
      <c r="A1105" t="s">
        <v>14016</v>
      </c>
      <c r="B1105">
        <v>1863</v>
      </c>
      <c r="C1105" t="s">
        <v>12902</v>
      </c>
      <c r="D1105">
        <v>27341124</v>
      </c>
      <c r="E1105">
        <v>13.37</v>
      </c>
      <c r="F1105" t="s">
        <v>12899</v>
      </c>
      <c r="G1105">
        <v>33587</v>
      </c>
      <c r="H1105">
        <v>2</v>
      </c>
      <c r="I1105" s="2">
        <v>43892.474502314813</v>
      </c>
      <c r="J1105" t="s">
        <v>12910</v>
      </c>
    </row>
    <row r="1106" spans="1:10" x14ac:dyDescent="0.25">
      <c r="A1106" t="s">
        <v>14017</v>
      </c>
      <c r="B1106">
        <v>1210</v>
      </c>
      <c r="C1106" t="s">
        <v>12907</v>
      </c>
      <c r="D1106">
        <v>97008618</v>
      </c>
      <c r="E1106">
        <v>14.23</v>
      </c>
      <c r="F1106" t="s">
        <v>12905</v>
      </c>
      <c r="G1106">
        <v>49820</v>
      </c>
      <c r="H1106">
        <v>25</v>
      </c>
      <c r="I1106" s="2">
        <v>42368.495069444441</v>
      </c>
      <c r="J1106" t="s">
        <v>12918</v>
      </c>
    </row>
    <row r="1107" spans="1:10" x14ac:dyDescent="0.25">
      <c r="A1107" t="s">
        <v>14018</v>
      </c>
      <c r="B1107">
        <v>1750</v>
      </c>
      <c r="C1107" t="s">
        <v>12932</v>
      </c>
      <c r="D1107">
        <v>50693822</v>
      </c>
      <c r="E1107">
        <v>14.98</v>
      </c>
      <c r="F1107" t="s">
        <v>12905</v>
      </c>
      <c r="G1107">
        <v>12716</v>
      </c>
      <c r="H1107">
        <v>6</v>
      </c>
      <c r="I1107" s="2">
        <v>43648.045173611114</v>
      </c>
      <c r="J1107" t="s">
        <v>12920</v>
      </c>
    </row>
    <row r="1108" spans="1:10" x14ac:dyDescent="0.25">
      <c r="A1108" t="s">
        <v>14019</v>
      </c>
      <c r="B1108">
        <v>1312</v>
      </c>
      <c r="C1108" t="s">
        <v>12916</v>
      </c>
      <c r="D1108">
        <v>59108163</v>
      </c>
      <c r="E1108">
        <v>14.69</v>
      </c>
      <c r="F1108" t="s">
        <v>12899</v>
      </c>
      <c r="G1108">
        <v>16651</v>
      </c>
      <c r="H1108">
        <v>23</v>
      </c>
      <c r="I1108" s="2">
        <v>44761.982349537036</v>
      </c>
      <c r="J1108" t="s">
        <v>12900</v>
      </c>
    </row>
    <row r="1109" spans="1:10" x14ac:dyDescent="0.25">
      <c r="A1109" t="s">
        <v>14020</v>
      </c>
      <c r="B1109">
        <v>2334</v>
      </c>
      <c r="C1109" t="s">
        <v>12916</v>
      </c>
      <c r="D1109">
        <v>32705786</v>
      </c>
      <c r="E1109">
        <v>9.77</v>
      </c>
      <c r="F1109" t="s">
        <v>12908</v>
      </c>
      <c r="G1109">
        <v>40519</v>
      </c>
      <c r="H1109">
        <v>26</v>
      </c>
      <c r="I1109" s="2">
        <v>43520.289537037039</v>
      </c>
      <c r="J1109" t="s">
        <v>12900</v>
      </c>
    </row>
    <row r="1110" spans="1:10" x14ac:dyDescent="0.25">
      <c r="A1110" t="s">
        <v>14021</v>
      </c>
      <c r="B1110">
        <v>2131</v>
      </c>
      <c r="C1110" t="s">
        <v>12924</v>
      </c>
      <c r="D1110">
        <v>80462612</v>
      </c>
      <c r="E1110">
        <v>8.4</v>
      </c>
      <c r="F1110" t="s">
        <v>12905</v>
      </c>
      <c r="G1110">
        <v>11079</v>
      </c>
      <c r="H1110">
        <v>28</v>
      </c>
      <c r="I1110" s="2">
        <v>43572.354155092587</v>
      </c>
      <c r="J1110" t="s">
        <v>12903</v>
      </c>
    </row>
    <row r="1111" spans="1:10" x14ac:dyDescent="0.25">
      <c r="A1111" t="s">
        <v>14022</v>
      </c>
      <c r="B1111">
        <v>1184</v>
      </c>
      <c r="C1111" t="s">
        <v>12916</v>
      </c>
      <c r="D1111">
        <v>894240</v>
      </c>
      <c r="E1111">
        <v>9.3000000000000007</v>
      </c>
      <c r="F1111" t="s">
        <v>12905</v>
      </c>
      <c r="G1111">
        <v>12480</v>
      </c>
      <c r="H1111">
        <v>23</v>
      </c>
      <c r="I1111" s="2">
        <v>44148.212164351848</v>
      </c>
      <c r="J1111" t="s">
        <v>12910</v>
      </c>
    </row>
    <row r="1112" spans="1:10" x14ac:dyDescent="0.25">
      <c r="A1112" t="s">
        <v>14023</v>
      </c>
      <c r="B1112">
        <v>1725</v>
      </c>
      <c r="C1112" t="s">
        <v>12902</v>
      </c>
      <c r="D1112">
        <v>27018839</v>
      </c>
      <c r="E1112">
        <v>14.8</v>
      </c>
      <c r="F1112" t="s">
        <v>12905</v>
      </c>
      <c r="G1112">
        <v>20416</v>
      </c>
      <c r="H1112">
        <v>17</v>
      </c>
      <c r="I1112" s="2">
        <v>44502.77207175926</v>
      </c>
      <c r="J1112" t="s">
        <v>12920</v>
      </c>
    </row>
    <row r="1113" spans="1:10" x14ac:dyDescent="0.25">
      <c r="A1113" t="s">
        <v>14024</v>
      </c>
      <c r="B1113">
        <v>1599</v>
      </c>
      <c r="C1113" t="s">
        <v>12907</v>
      </c>
      <c r="D1113">
        <v>21352680</v>
      </c>
      <c r="E1113">
        <v>10.41</v>
      </c>
      <c r="F1113" t="s">
        <v>12905</v>
      </c>
      <c r="G1113">
        <v>40835</v>
      </c>
      <c r="H1113">
        <v>27</v>
      </c>
      <c r="I1113" s="2">
        <v>43869.331562500003</v>
      </c>
      <c r="J1113" t="s">
        <v>12920</v>
      </c>
    </row>
    <row r="1114" spans="1:10" x14ac:dyDescent="0.25">
      <c r="A1114" t="s">
        <v>14025</v>
      </c>
      <c r="B1114">
        <v>1460</v>
      </c>
      <c r="C1114" t="s">
        <v>12898</v>
      </c>
      <c r="D1114">
        <v>29944954</v>
      </c>
      <c r="E1114">
        <v>8.81</v>
      </c>
      <c r="F1114" t="s">
        <v>12905</v>
      </c>
      <c r="G1114">
        <v>36554</v>
      </c>
      <c r="H1114">
        <v>2</v>
      </c>
      <c r="I1114" s="2">
        <v>43900.38181712963</v>
      </c>
      <c r="J1114" t="s">
        <v>12920</v>
      </c>
    </row>
    <row r="1115" spans="1:10" x14ac:dyDescent="0.25">
      <c r="A1115" t="s">
        <v>14026</v>
      </c>
      <c r="B1115">
        <v>1516</v>
      </c>
      <c r="C1115" t="s">
        <v>12902</v>
      </c>
      <c r="D1115">
        <v>69398665</v>
      </c>
      <c r="E1115">
        <v>12.46</v>
      </c>
      <c r="F1115" t="s">
        <v>12905</v>
      </c>
      <c r="G1115">
        <v>12654</v>
      </c>
      <c r="H1115">
        <v>2</v>
      </c>
      <c r="I1115" s="2">
        <v>43396.759386574071</v>
      </c>
      <c r="J1115" t="s">
        <v>12910</v>
      </c>
    </row>
    <row r="1116" spans="1:10" x14ac:dyDescent="0.25">
      <c r="A1116" t="s">
        <v>14027</v>
      </c>
      <c r="B1116">
        <v>2364</v>
      </c>
      <c r="C1116" t="s">
        <v>12898</v>
      </c>
      <c r="D1116">
        <v>8315060</v>
      </c>
      <c r="E1116">
        <v>13.9</v>
      </c>
      <c r="F1116" t="s">
        <v>12899</v>
      </c>
      <c r="G1116">
        <v>47611</v>
      </c>
      <c r="H1116">
        <v>11</v>
      </c>
      <c r="I1116" s="2">
        <v>43370.431168981479</v>
      </c>
      <c r="J1116" t="s">
        <v>12903</v>
      </c>
    </row>
    <row r="1117" spans="1:10" x14ac:dyDescent="0.25">
      <c r="A1117" t="s">
        <v>14028</v>
      </c>
      <c r="B1117">
        <v>2100</v>
      </c>
      <c r="C1117" t="s">
        <v>12924</v>
      </c>
      <c r="D1117">
        <v>47780862</v>
      </c>
      <c r="E1117">
        <v>11.15</v>
      </c>
      <c r="F1117" t="s">
        <v>12905</v>
      </c>
      <c r="G1117">
        <v>21846</v>
      </c>
      <c r="H1117">
        <v>3</v>
      </c>
      <c r="I1117" s="2">
        <v>42175.024340277778</v>
      </c>
      <c r="J1117" t="s">
        <v>12900</v>
      </c>
    </row>
    <row r="1118" spans="1:10" x14ac:dyDescent="0.25">
      <c r="A1118" t="s">
        <v>14029</v>
      </c>
      <c r="B1118">
        <v>1547</v>
      </c>
      <c r="C1118" t="s">
        <v>12902</v>
      </c>
      <c r="D1118">
        <v>28914849</v>
      </c>
      <c r="E1118">
        <v>14.21</v>
      </c>
      <c r="F1118" t="s">
        <v>12905</v>
      </c>
      <c r="G1118">
        <v>39099</v>
      </c>
      <c r="H1118">
        <v>21</v>
      </c>
      <c r="I1118" s="2">
        <v>43192.994317129633</v>
      </c>
      <c r="J1118" t="s">
        <v>12900</v>
      </c>
    </row>
    <row r="1119" spans="1:10" x14ac:dyDescent="0.25">
      <c r="A1119" t="s">
        <v>14030</v>
      </c>
      <c r="B1119">
        <v>1340</v>
      </c>
      <c r="C1119" t="s">
        <v>12932</v>
      </c>
      <c r="D1119">
        <v>57515702</v>
      </c>
      <c r="E1119">
        <v>9.85</v>
      </c>
      <c r="F1119" t="s">
        <v>12899</v>
      </c>
      <c r="G1119">
        <v>32254</v>
      </c>
      <c r="H1119">
        <v>4</v>
      </c>
      <c r="I1119" s="2">
        <v>43960.893599537027</v>
      </c>
      <c r="J1119" t="s">
        <v>12912</v>
      </c>
    </row>
    <row r="1120" spans="1:10" x14ac:dyDescent="0.25">
      <c r="A1120" t="s">
        <v>14031</v>
      </c>
      <c r="B1120">
        <v>1511</v>
      </c>
      <c r="C1120" t="s">
        <v>12924</v>
      </c>
      <c r="D1120">
        <v>67956148</v>
      </c>
      <c r="E1120">
        <v>8.9499999999999993</v>
      </c>
      <c r="F1120" t="s">
        <v>12908</v>
      </c>
      <c r="G1120">
        <v>21864</v>
      </c>
      <c r="H1120">
        <v>26</v>
      </c>
      <c r="I1120" s="2">
        <v>42651.425891203697</v>
      </c>
      <c r="J1120" t="s">
        <v>12912</v>
      </c>
    </row>
    <row r="1121" spans="1:10" x14ac:dyDescent="0.25">
      <c r="A1121" t="s">
        <v>14032</v>
      </c>
      <c r="B1121">
        <v>1004</v>
      </c>
      <c r="C1121" t="s">
        <v>12898</v>
      </c>
      <c r="D1121">
        <v>25740521</v>
      </c>
      <c r="E1121">
        <v>7.4</v>
      </c>
      <c r="F1121" t="s">
        <v>12905</v>
      </c>
      <c r="G1121">
        <v>22644</v>
      </c>
      <c r="H1121">
        <v>26</v>
      </c>
      <c r="I1121" s="2">
        <v>41725.215671296297</v>
      </c>
      <c r="J1121" t="s">
        <v>12918</v>
      </c>
    </row>
    <row r="1122" spans="1:10" x14ac:dyDescent="0.25">
      <c r="A1122" t="s">
        <v>14033</v>
      </c>
      <c r="B1122">
        <v>2460</v>
      </c>
      <c r="C1122" t="s">
        <v>12898</v>
      </c>
      <c r="D1122">
        <v>28366380</v>
      </c>
      <c r="E1122">
        <v>11.85</v>
      </c>
      <c r="F1122" t="s">
        <v>12908</v>
      </c>
      <c r="G1122">
        <v>32924</v>
      </c>
      <c r="H1122">
        <v>17</v>
      </c>
      <c r="I1122" s="2">
        <v>41982.650520833333</v>
      </c>
      <c r="J1122" t="s">
        <v>12903</v>
      </c>
    </row>
    <row r="1123" spans="1:10" x14ac:dyDescent="0.25">
      <c r="A1123" t="s">
        <v>14034</v>
      </c>
      <c r="B1123">
        <v>1264</v>
      </c>
      <c r="C1123" t="s">
        <v>12902</v>
      </c>
      <c r="D1123">
        <v>68504749</v>
      </c>
      <c r="E1123">
        <v>13.72</v>
      </c>
      <c r="F1123" t="s">
        <v>12899</v>
      </c>
      <c r="G1123">
        <v>30766</v>
      </c>
      <c r="H1123">
        <v>15</v>
      </c>
      <c r="I1123" s="2">
        <v>41920.176493055558</v>
      </c>
      <c r="J1123" t="s">
        <v>12900</v>
      </c>
    </row>
    <row r="1124" spans="1:10" x14ac:dyDescent="0.25">
      <c r="A1124" t="s">
        <v>14035</v>
      </c>
      <c r="B1124">
        <v>1090</v>
      </c>
      <c r="C1124" t="s">
        <v>12898</v>
      </c>
      <c r="D1124">
        <v>37799246</v>
      </c>
      <c r="E1124">
        <v>7.3</v>
      </c>
      <c r="F1124" t="s">
        <v>12899</v>
      </c>
      <c r="G1124">
        <v>21522</v>
      </c>
      <c r="H1124">
        <v>17</v>
      </c>
      <c r="I1124" s="2">
        <v>42777.880972222221</v>
      </c>
      <c r="J1124" t="s">
        <v>12903</v>
      </c>
    </row>
    <row r="1125" spans="1:10" x14ac:dyDescent="0.25">
      <c r="A1125" t="s">
        <v>14036</v>
      </c>
      <c r="B1125">
        <v>1994</v>
      </c>
      <c r="C1125" t="s">
        <v>12907</v>
      </c>
      <c r="D1125">
        <v>36959386</v>
      </c>
      <c r="E1125">
        <v>12.65</v>
      </c>
      <c r="F1125" t="s">
        <v>12899</v>
      </c>
      <c r="G1125">
        <v>19339</v>
      </c>
      <c r="H1125">
        <v>16</v>
      </c>
      <c r="I1125" s="2">
        <v>42713.65084490741</v>
      </c>
      <c r="J1125" t="s">
        <v>12910</v>
      </c>
    </row>
    <row r="1126" spans="1:10" x14ac:dyDescent="0.25">
      <c r="A1126" t="s">
        <v>14037</v>
      </c>
      <c r="B1126">
        <v>1588</v>
      </c>
      <c r="C1126" t="s">
        <v>12898</v>
      </c>
      <c r="D1126">
        <v>96199783</v>
      </c>
      <c r="E1126">
        <v>8.2899999999999991</v>
      </c>
      <c r="F1126" t="s">
        <v>12905</v>
      </c>
      <c r="G1126">
        <v>24407</v>
      </c>
      <c r="H1126">
        <v>14</v>
      </c>
      <c r="I1126" s="2">
        <v>41811.098900462966</v>
      </c>
      <c r="J1126" t="s">
        <v>12900</v>
      </c>
    </row>
    <row r="1127" spans="1:10" x14ac:dyDescent="0.25">
      <c r="A1127" t="s">
        <v>14038</v>
      </c>
      <c r="B1127">
        <v>1738</v>
      </c>
      <c r="C1127" t="s">
        <v>12924</v>
      </c>
      <c r="D1127">
        <v>39588456</v>
      </c>
      <c r="E1127">
        <v>14.2</v>
      </c>
      <c r="F1127" t="s">
        <v>12899</v>
      </c>
      <c r="G1127">
        <v>24160</v>
      </c>
      <c r="H1127">
        <v>20</v>
      </c>
      <c r="I1127" s="2">
        <v>41813.113877314812</v>
      </c>
      <c r="J1127" t="s">
        <v>12900</v>
      </c>
    </row>
    <row r="1128" spans="1:10" x14ac:dyDescent="0.25">
      <c r="A1128" t="s">
        <v>14039</v>
      </c>
      <c r="B1128">
        <v>2304</v>
      </c>
      <c r="C1128" t="s">
        <v>12907</v>
      </c>
      <c r="D1128">
        <v>27940828</v>
      </c>
      <c r="E1128">
        <v>12.24</v>
      </c>
      <c r="F1128" t="s">
        <v>12899</v>
      </c>
      <c r="G1128">
        <v>17304</v>
      </c>
      <c r="H1128">
        <v>7</v>
      </c>
      <c r="I1128" s="2">
        <v>44671.448541666658</v>
      </c>
      <c r="J1128" t="s">
        <v>12910</v>
      </c>
    </row>
    <row r="1129" spans="1:10" x14ac:dyDescent="0.25">
      <c r="A1129" t="s">
        <v>14040</v>
      </c>
      <c r="B1129">
        <v>1495</v>
      </c>
      <c r="C1129" t="s">
        <v>12907</v>
      </c>
      <c r="D1129">
        <v>87108438</v>
      </c>
      <c r="E1129">
        <v>8.6999999999999993</v>
      </c>
      <c r="F1129" t="s">
        <v>12908</v>
      </c>
      <c r="G1129">
        <v>40186</v>
      </c>
      <c r="H1129">
        <v>23</v>
      </c>
      <c r="I1129" s="2">
        <v>44026.877569444441</v>
      </c>
      <c r="J1129" t="s">
        <v>12920</v>
      </c>
    </row>
    <row r="1130" spans="1:10" x14ac:dyDescent="0.25">
      <c r="A1130" t="s">
        <v>14041</v>
      </c>
      <c r="B1130">
        <v>2159</v>
      </c>
      <c r="C1130" t="s">
        <v>12916</v>
      </c>
      <c r="D1130">
        <v>46917416</v>
      </c>
      <c r="E1130">
        <v>14.29</v>
      </c>
      <c r="F1130" t="s">
        <v>12908</v>
      </c>
      <c r="G1130">
        <v>20901</v>
      </c>
      <c r="H1130">
        <v>7</v>
      </c>
      <c r="I1130" s="2">
        <v>43382.105879629627</v>
      </c>
      <c r="J1130" t="s">
        <v>12920</v>
      </c>
    </row>
    <row r="1131" spans="1:10" x14ac:dyDescent="0.25">
      <c r="A1131" t="s">
        <v>14042</v>
      </c>
      <c r="B1131">
        <v>1140</v>
      </c>
      <c r="C1131" t="s">
        <v>12924</v>
      </c>
      <c r="D1131">
        <v>10757224</v>
      </c>
      <c r="E1131">
        <v>13.44</v>
      </c>
      <c r="F1131" t="s">
        <v>12908</v>
      </c>
      <c r="G1131">
        <v>37868</v>
      </c>
      <c r="H1131">
        <v>1</v>
      </c>
      <c r="I1131" s="2">
        <v>42490.669456018521</v>
      </c>
      <c r="J1131" t="s">
        <v>12910</v>
      </c>
    </row>
    <row r="1132" spans="1:10" x14ac:dyDescent="0.25">
      <c r="A1132" t="s">
        <v>14043</v>
      </c>
      <c r="B1132">
        <v>1335</v>
      </c>
      <c r="C1132" t="s">
        <v>12898</v>
      </c>
      <c r="D1132">
        <v>17400602</v>
      </c>
      <c r="E1132">
        <v>12.31</v>
      </c>
      <c r="F1132" t="s">
        <v>12899</v>
      </c>
      <c r="G1132">
        <v>47296</v>
      </c>
      <c r="H1132">
        <v>22</v>
      </c>
      <c r="I1132" s="2">
        <v>43846.701412037037</v>
      </c>
      <c r="J1132" t="s">
        <v>12925</v>
      </c>
    </row>
    <row r="1133" spans="1:10" x14ac:dyDescent="0.25">
      <c r="A1133" t="s">
        <v>14044</v>
      </c>
      <c r="B1133">
        <v>1731</v>
      </c>
      <c r="C1133" t="s">
        <v>12902</v>
      </c>
      <c r="D1133">
        <v>31490105</v>
      </c>
      <c r="E1133">
        <v>13.19</v>
      </c>
      <c r="F1133" t="s">
        <v>12905</v>
      </c>
      <c r="G1133">
        <v>18285</v>
      </c>
      <c r="H1133">
        <v>30</v>
      </c>
      <c r="I1133" s="2">
        <v>43118.052893518521</v>
      </c>
      <c r="J1133" t="s">
        <v>12900</v>
      </c>
    </row>
    <row r="1134" spans="1:10" x14ac:dyDescent="0.25">
      <c r="A1134" t="s">
        <v>14045</v>
      </c>
      <c r="B1134">
        <v>1552</v>
      </c>
      <c r="C1134" t="s">
        <v>12898</v>
      </c>
      <c r="D1134">
        <v>30567711</v>
      </c>
      <c r="E1134">
        <v>11.11</v>
      </c>
      <c r="F1134" t="s">
        <v>12908</v>
      </c>
      <c r="G1134">
        <v>47904</v>
      </c>
      <c r="H1134">
        <v>3</v>
      </c>
      <c r="I1134" s="2">
        <v>43823.382025462961</v>
      </c>
      <c r="J1134" t="s">
        <v>12903</v>
      </c>
    </row>
    <row r="1135" spans="1:10" x14ac:dyDescent="0.25">
      <c r="A1135" t="s">
        <v>14046</v>
      </c>
      <c r="B1135">
        <v>1740</v>
      </c>
      <c r="C1135" t="s">
        <v>12924</v>
      </c>
      <c r="D1135">
        <v>57537857</v>
      </c>
      <c r="E1135">
        <v>10.84</v>
      </c>
      <c r="F1135" t="s">
        <v>12899</v>
      </c>
      <c r="G1135">
        <v>26417</v>
      </c>
      <c r="H1135">
        <v>10</v>
      </c>
      <c r="I1135" s="2">
        <v>43667.245428240742</v>
      </c>
      <c r="J1135" t="s">
        <v>12910</v>
      </c>
    </row>
    <row r="1136" spans="1:10" x14ac:dyDescent="0.25">
      <c r="A1136" t="s">
        <v>14047</v>
      </c>
      <c r="B1136">
        <v>2222</v>
      </c>
      <c r="C1136" t="s">
        <v>12924</v>
      </c>
      <c r="D1136">
        <v>73664766</v>
      </c>
      <c r="E1136">
        <v>12.47</v>
      </c>
      <c r="F1136" t="s">
        <v>12899</v>
      </c>
      <c r="G1136">
        <v>47350</v>
      </c>
      <c r="H1136">
        <v>9</v>
      </c>
      <c r="I1136" s="2">
        <v>41824.358796296299</v>
      </c>
      <c r="J1136" t="s">
        <v>12912</v>
      </c>
    </row>
    <row r="1137" spans="1:10" x14ac:dyDescent="0.25">
      <c r="A1137" t="s">
        <v>14048</v>
      </c>
      <c r="B1137">
        <v>1391</v>
      </c>
      <c r="C1137" t="s">
        <v>12898</v>
      </c>
      <c r="D1137">
        <v>8268484</v>
      </c>
      <c r="E1137">
        <v>13.3</v>
      </c>
      <c r="F1137" t="s">
        <v>12905</v>
      </c>
      <c r="G1137">
        <v>47204</v>
      </c>
      <c r="H1137">
        <v>9</v>
      </c>
      <c r="I1137" s="2">
        <v>41930.212083333332</v>
      </c>
      <c r="J1137" t="s">
        <v>12900</v>
      </c>
    </row>
    <row r="1138" spans="1:10" x14ac:dyDescent="0.25">
      <c r="A1138" t="s">
        <v>14049</v>
      </c>
      <c r="B1138">
        <v>1125</v>
      </c>
      <c r="C1138" t="s">
        <v>12907</v>
      </c>
      <c r="D1138">
        <v>5445771</v>
      </c>
      <c r="E1138">
        <v>12.74</v>
      </c>
      <c r="F1138" t="s">
        <v>12908</v>
      </c>
      <c r="G1138">
        <v>27670</v>
      </c>
      <c r="H1138">
        <v>20</v>
      </c>
      <c r="I1138" s="2">
        <v>42144.04105324074</v>
      </c>
      <c r="J1138" t="s">
        <v>12925</v>
      </c>
    </row>
    <row r="1139" spans="1:10" x14ac:dyDescent="0.25">
      <c r="A1139" t="s">
        <v>14050</v>
      </c>
      <c r="B1139">
        <v>1215</v>
      </c>
      <c r="C1139" t="s">
        <v>12924</v>
      </c>
      <c r="D1139">
        <v>69688968</v>
      </c>
      <c r="E1139">
        <v>13.29</v>
      </c>
      <c r="F1139" t="s">
        <v>12899</v>
      </c>
      <c r="G1139">
        <v>21088</v>
      </c>
      <c r="H1139">
        <v>10</v>
      </c>
      <c r="I1139" s="2">
        <v>41815.430069444446</v>
      </c>
      <c r="J1139" t="s">
        <v>12918</v>
      </c>
    </row>
    <row r="1140" spans="1:10" x14ac:dyDescent="0.25">
      <c r="A1140" t="s">
        <v>14051</v>
      </c>
      <c r="B1140">
        <v>2133</v>
      </c>
      <c r="C1140" t="s">
        <v>12902</v>
      </c>
      <c r="D1140">
        <v>89734108</v>
      </c>
      <c r="E1140">
        <v>11.5</v>
      </c>
      <c r="F1140" t="s">
        <v>12905</v>
      </c>
      <c r="G1140">
        <v>42210</v>
      </c>
      <c r="H1140">
        <v>1</v>
      </c>
      <c r="I1140" s="2">
        <v>43637.831817129627</v>
      </c>
      <c r="J1140" t="s">
        <v>12925</v>
      </c>
    </row>
    <row r="1141" spans="1:10" x14ac:dyDescent="0.25">
      <c r="A1141" t="s">
        <v>14052</v>
      </c>
      <c r="B1141">
        <v>2075</v>
      </c>
      <c r="C1141" t="s">
        <v>12916</v>
      </c>
      <c r="D1141">
        <v>86439473</v>
      </c>
      <c r="E1141">
        <v>7.3</v>
      </c>
      <c r="F1141" t="s">
        <v>12905</v>
      </c>
      <c r="G1141">
        <v>20250</v>
      </c>
      <c r="H1141">
        <v>25</v>
      </c>
      <c r="I1141" s="2">
        <v>44337.33289351852</v>
      </c>
      <c r="J1141" t="s">
        <v>12918</v>
      </c>
    </row>
    <row r="1142" spans="1:10" x14ac:dyDescent="0.25">
      <c r="A1142" t="s">
        <v>14053</v>
      </c>
      <c r="B1142">
        <v>1915</v>
      </c>
      <c r="C1142" t="s">
        <v>12907</v>
      </c>
      <c r="D1142">
        <v>30641553</v>
      </c>
      <c r="E1142">
        <v>11.32</v>
      </c>
      <c r="F1142" t="s">
        <v>12899</v>
      </c>
      <c r="G1142">
        <v>15642</v>
      </c>
      <c r="H1142">
        <v>26</v>
      </c>
      <c r="I1142" s="2">
        <v>41612.103773148148</v>
      </c>
      <c r="J1142" t="s">
        <v>12925</v>
      </c>
    </row>
    <row r="1143" spans="1:10" x14ac:dyDescent="0.25">
      <c r="A1143" t="s">
        <v>14054</v>
      </c>
      <c r="B1143">
        <v>1792</v>
      </c>
      <c r="C1143" t="s">
        <v>12902</v>
      </c>
      <c r="D1143">
        <v>53004672</v>
      </c>
      <c r="E1143">
        <v>7.2</v>
      </c>
      <c r="F1143" t="s">
        <v>12905</v>
      </c>
      <c r="G1143">
        <v>49301</v>
      </c>
      <c r="H1143">
        <v>8</v>
      </c>
      <c r="I1143" s="2">
        <v>43941.508344907408</v>
      </c>
      <c r="J1143" t="s">
        <v>12912</v>
      </c>
    </row>
    <row r="1144" spans="1:10" x14ac:dyDescent="0.25">
      <c r="A1144" t="s">
        <v>14055</v>
      </c>
      <c r="B1144">
        <v>1643</v>
      </c>
      <c r="C1144" t="s">
        <v>12907</v>
      </c>
      <c r="D1144">
        <v>85815654</v>
      </c>
      <c r="E1144">
        <v>12.26</v>
      </c>
      <c r="F1144" t="s">
        <v>12908</v>
      </c>
      <c r="G1144">
        <v>43486</v>
      </c>
      <c r="H1144">
        <v>11</v>
      </c>
      <c r="I1144" s="2">
        <v>42682.389236111107</v>
      </c>
      <c r="J1144" t="s">
        <v>12900</v>
      </c>
    </row>
    <row r="1145" spans="1:10" x14ac:dyDescent="0.25">
      <c r="A1145" t="s">
        <v>14056</v>
      </c>
      <c r="B1145">
        <v>1213</v>
      </c>
      <c r="C1145" t="s">
        <v>12924</v>
      </c>
      <c r="D1145">
        <v>156138</v>
      </c>
      <c r="E1145">
        <v>10.210000000000001</v>
      </c>
      <c r="F1145" t="s">
        <v>12899</v>
      </c>
      <c r="G1145">
        <v>19562</v>
      </c>
      <c r="H1145">
        <v>30</v>
      </c>
      <c r="I1145" s="2">
        <v>43501.151712962957</v>
      </c>
      <c r="J1145" t="s">
        <v>12918</v>
      </c>
    </row>
    <row r="1146" spans="1:10" x14ac:dyDescent="0.25">
      <c r="A1146" t="s">
        <v>14057</v>
      </c>
      <c r="B1146">
        <v>1679</v>
      </c>
      <c r="C1146" t="s">
        <v>12902</v>
      </c>
      <c r="D1146">
        <v>11498270</v>
      </c>
      <c r="E1146">
        <v>9.9700000000000006</v>
      </c>
      <c r="F1146" t="s">
        <v>12908</v>
      </c>
      <c r="G1146">
        <v>13489</v>
      </c>
      <c r="H1146">
        <v>5</v>
      </c>
      <c r="I1146" s="2">
        <v>43951.776956018519</v>
      </c>
      <c r="J1146" t="s">
        <v>12910</v>
      </c>
    </row>
    <row r="1147" spans="1:10" x14ac:dyDescent="0.25">
      <c r="A1147" t="s">
        <v>14058</v>
      </c>
      <c r="B1147">
        <v>2439</v>
      </c>
      <c r="C1147" t="s">
        <v>12916</v>
      </c>
      <c r="D1147">
        <v>69282063</v>
      </c>
      <c r="E1147">
        <v>10.17</v>
      </c>
      <c r="F1147" t="s">
        <v>12905</v>
      </c>
      <c r="G1147">
        <v>30084</v>
      </c>
      <c r="H1147">
        <v>10</v>
      </c>
      <c r="I1147" s="2">
        <v>45071.29896990741</v>
      </c>
      <c r="J1147" t="s">
        <v>12903</v>
      </c>
    </row>
    <row r="1148" spans="1:10" x14ac:dyDescent="0.25">
      <c r="A1148" t="s">
        <v>14059</v>
      </c>
      <c r="B1148">
        <v>1707</v>
      </c>
      <c r="C1148" t="s">
        <v>12924</v>
      </c>
      <c r="D1148">
        <v>13419962</v>
      </c>
      <c r="E1148">
        <v>14.7</v>
      </c>
      <c r="F1148" t="s">
        <v>12905</v>
      </c>
      <c r="G1148">
        <v>47525</v>
      </c>
      <c r="H1148">
        <v>9</v>
      </c>
      <c r="I1148" s="2">
        <v>42341.974386574067</v>
      </c>
      <c r="J1148" t="s">
        <v>12912</v>
      </c>
    </row>
    <row r="1149" spans="1:10" x14ac:dyDescent="0.25">
      <c r="A1149" t="s">
        <v>14060</v>
      </c>
      <c r="B1149">
        <v>1077</v>
      </c>
      <c r="C1149" t="s">
        <v>12907</v>
      </c>
      <c r="D1149">
        <v>77582132</v>
      </c>
      <c r="E1149">
        <v>11.5</v>
      </c>
      <c r="F1149" t="s">
        <v>12908</v>
      </c>
      <c r="G1149">
        <v>10081</v>
      </c>
      <c r="H1149">
        <v>30</v>
      </c>
      <c r="I1149" s="2">
        <v>42980.89435185185</v>
      </c>
      <c r="J1149" t="s">
        <v>12920</v>
      </c>
    </row>
    <row r="1150" spans="1:10" x14ac:dyDescent="0.25">
      <c r="A1150" t="s">
        <v>14061</v>
      </c>
      <c r="B1150">
        <v>1322</v>
      </c>
      <c r="C1150" t="s">
        <v>12924</v>
      </c>
      <c r="D1150">
        <v>28245784</v>
      </c>
      <c r="E1150">
        <v>10.32</v>
      </c>
      <c r="F1150" t="s">
        <v>12905</v>
      </c>
      <c r="G1150">
        <v>42303</v>
      </c>
      <c r="H1150">
        <v>8</v>
      </c>
      <c r="I1150" s="2">
        <v>42183.576967592591</v>
      </c>
      <c r="J1150" t="s">
        <v>12925</v>
      </c>
    </row>
    <row r="1151" spans="1:10" x14ac:dyDescent="0.25">
      <c r="A1151" t="s">
        <v>14062</v>
      </c>
      <c r="B1151">
        <v>1661</v>
      </c>
      <c r="C1151" t="s">
        <v>12898</v>
      </c>
      <c r="D1151">
        <v>17667913</v>
      </c>
      <c r="E1151">
        <v>10.57</v>
      </c>
      <c r="F1151" t="s">
        <v>12905</v>
      </c>
      <c r="G1151">
        <v>20856</v>
      </c>
      <c r="H1151">
        <v>6</v>
      </c>
      <c r="I1151" s="2">
        <v>44809.594270833331</v>
      </c>
      <c r="J1151" t="s">
        <v>12925</v>
      </c>
    </row>
    <row r="1152" spans="1:10" x14ac:dyDescent="0.25">
      <c r="A1152" t="s">
        <v>14063</v>
      </c>
      <c r="B1152">
        <v>1630</v>
      </c>
      <c r="C1152" t="s">
        <v>12916</v>
      </c>
      <c r="D1152">
        <v>21687031</v>
      </c>
      <c r="E1152">
        <v>14.34</v>
      </c>
      <c r="F1152" t="s">
        <v>12905</v>
      </c>
      <c r="G1152">
        <v>11329</v>
      </c>
      <c r="H1152">
        <v>2</v>
      </c>
      <c r="I1152" s="2">
        <v>43016.662858796299</v>
      </c>
      <c r="J1152" t="s">
        <v>12910</v>
      </c>
    </row>
    <row r="1153" spans="1:10" x14ac:dyDescent="0.25">
      <c r="A1153" t="s">
        <v>14064</v>
      </c>
      <c r="B1153">
        <v>1846</v>
      </c>
      <c r="C1153" t="s">
        <v>12902</v>
      </c>
      <c r="D1153">
        <v>73840411</v>
      </c>
      <c r="E1153">
        <v>12.2</v>
      </c>
      <c r="F1153" t="s">
        <v>12899</v>
      </c>
      <c r="G1153">
        <v>21826</v>
      </c>
      <c r="H1153">
        <v>5</v>
      </c>
      <c r="I1153" s="2">
        <v>41972.885752314818</v>
      </c>
      <c r="J1153" t="s">
        <v>12910</v>
      </c>
    </row>
    <row r="1154" spans="1:10" x14ac:dyDescent="0.25">
      <c r="A1154" t="s">
        <v>14065</v>
      </c>
      <c r="B1154">
        <v>1114</v>
      </c>
      <c r="C1154" t="s">
        <v>12907</v>
      </c>
      <c r="D1154">
        <v>45459225</v>
      </c>
      <c r="E1154">
        <v>14.18</v>
      </c>
      <c r="F1154" t="s">
        <v>12899</v>
      </c>
      <c r="G1154">
        <v>39785</v>
      </c>
      <c r="H1154">
        <v>23</v>
      </c>
      <c r="I1154" s="2">
        <v>43213.966979166667</v>
      </c>
      <c r="J1154" t="s">
        <v>12912</v>
      </c>
    </row>
    <row r="1155" spans="1:10" x14ac:dyDescent="0.25">
      <c r="A1155" t="s">
        <v>14066</v>
      </c>
      <c r="B1155">
        <v>1778</v>
      </c>
      <c r="C1155" t="s">
        <v>12902</v>
      </c>
      <c r="D1155">
        <v>60277893</v>
      </c>
      <c r="E1155">
        <v>12.47</v>
      </c>
      <c r="F1155" t="s">
        <v>12899</v>
      </c>
      <c r="G1155">
        <v>27122</v>
      </c>
      <c r="H1155">
        <v>12</v>
      </c>
      <c r="I1155" s="2">
        <v>44002.501469907409</v>
      </c>
      <c r="J1155" t="s">
        <v>12900</v>
      </c>
    </row>
    <row r="1156" spans="1:10" x14ac:dyDescent="0.25">
      <c r="A1156" t="s">
        <v>14067</v>
      </c>
      <c r="B1156">
        <v>2451</v>
      </c>
      <c r="C1156" t="s">
        <v>12916</v>
      </c>
      <c r="D1156">
        <v>28371054</v>
      </c>
      <c r="E1156">
        <v>13.1</v>
      </c>
      <c r="F1156" t="s">
        <v>12899</v>
      </c>
      <c r="G1156">
        <v>35520</v>
      </c>
      <c r="H1156">
        <v>24</v>
      </c>
      <c r="I1156" s="2">
        <v>43763.116377314807</v>
      </c>
      <c r="J1156" t="s">
        <v>12912</v>
      </c>
    </row>
    <row r="1157" spans="1:10" x14ac:dyDescent="0.25">
      <c r="A1157" t="s">
        <v>14068</v>
      </c>
      <c r="B1157">
        <v>1951</v>
      </c>
      <c r="C1157" t="s">
        <v>12916</v>
      </c>
      <c r="D1157">
        <v>61985740</v>
      </c>
      <c r="E1157">
        <v>12.71</v>
      </c>
      <c r="F1157" t="s">
        <v>12908</v>
      </c>
      <c r="G1157">
        <v>25028</v>
      </c>
      <c r="H1157">
        <v>4</v>
      </c>
      <c r="I1157" s="2">
        <v>42434.597766203697</v>
      </c>
      <c r="J1157" t="s">
        <v>12903</v>
      </c>
    </row>
    <row r="1158" spans="1:10" x14ac:dyDescent="0.25">
      <c r="A1158" t="s">
        <v>14069</v>
      </c>
      <c r="B1158">
        <v>2012</v>
      </c>
      <c r="C1158" t="s">
        <v>12916</v>
      </c>
      <c r="D1158">
        <v>8386857</v>
      </c>
      <c r="E1158">
        <v>7.5</v>
      </c>
      <c r="F1158" t="s">
        <v>12899</v>
      </c>
      <c r="G1158">
        <v>31457</v>
      </c>
      <c r="H1158">
        <v>7</v>
      </c>
      <c r="I1158" s="2">
        <v>44038.626909722218</v>
      </c>
      <c r="J1158" t="s">
        <v>12912</v>
      </c>
    </row>
    <row r="1159" spans="1:10" x14ac:dyDescent="0.25">
      <c r="A1159" t="s">
        <v>14070</v>
      </c>
      <c r="B1159">
        <v>1871</v>
      </c>
      <c r="C1159" t="s">
        <v>12916</v>
      </c>
      <c r="D1159">
        <v>99607902</v>
      </c>
      <c r="E1159">
        <v>14.66</v>
      </c>
      <c r="F1159" t="s">
        <v>12908</v>
      </c>
      <c r="G1159">
        <v>38036</v>
      </c>
      <c r="H1159">
        <v>2</v>
      </c>
      <c r="I1159" s="2">
        <v>43926.236307870371</v>
      </c>
      <c r="J1159" t="s">
        <v>12900</v>
      </c>
    </row>
    <row r="1160" spans="1:10" x14ac:dyDescent="0.25">
      <c r="A1160" t="s">
        <v>14071</v>
      </c>
      <c r="B1160">
        <v>1444</v>
      </c>
      <c r="C1160" t="s">
        <v>12907</v>
      </c>
      <c r="D1160">
        <v>15934611</v>
      </c>
      <c r="E1160">
        <v>8.14</v>
      </c>
      <c r="F1160" t="s">
        <v>12899</v>
      </c>
      <c r="G1160">
        <v>23020</v>
      </c>
      <c r="H1160">
        <v>16</v>
      </c>
      <c r="I1160" s="2">
        <v>43290.872013888889</v>
      </c>
      <c r="J1160" t="s">
        <v>12910</v>
      </c>
    </row>
    <row r="1161" spans="1:10" x14ac:dyDescent="0.25">
      <c r="A1161" t="s">
        <v>14072</v>
      </c>
      <c r="B1161">
        <v>2020</v>
      </c>
      <c r="C1161" t="s">
        <v>12907</v>
      </c>
      <c r="D1161">
        <v>82128846</v>
      </c>
      <c r="E1161">
        <v>9.6300000000000008</v>
      </c>
      <c r="F1161" t="s">
        <v>12899</v>
      </c>
      <c r="G1161">
        <v>32248</v>
      </c>
      <c r="H1161">
        <v>28</v>
      </c>
      <c r="I1161" s="2">
        <v>44721.319594907407</v>
      </c>
      <c r="J1161" t="s">
        <v>12925</v>
      </c>
    </row>
    <row r="1162" spans="1:10" x14ac:dyDescent="0.25">
      <c r="A1162" t="s">
        <v>14073</v>
      </c>
      <c r="B1162">
        <v>2317</v>
      </c>
      <c r="C1162" t="s">
        <v>12916</v>
      </c>
      <c r="D1162">
        <v>46786803</v>
      </c>
      <c r="E1162">
        <v>14.94</v>
      </c>
      <c r="F1162" t="s">
        <v>12908</v>
      </c>
      <c r="G1162">
        <v>30846</v>
      </c>
      <c r="H1162">
        <v>21</v>
      </c>
      <c r="I1162" s="2">
        <v>42289.279803240737</v>
      </c>
      <c r="J1162" t="s">
        <v>12912</v>
      </c>
    </row>
    <row r="1163" spans="1:10" x14ac:dyDescent="0.25">
      <c r="A1163" t="s">
        <v>14074</v>
      </c>
      <c r="B1163">
        <v>2206</v>
      </c>
      <c r="C1163" t="s">
        <v>12932</v>
      </c>
      <c r="D1163">
        <v>78247481</v>
      </c>
      <c r="E1163">
        <v>8.7899999999999991</v>
      </c>
      <c r="F1163" t="s">
        <v>12905</v>
      </c>
      <c r="G1163">
        <v>37922</v>
      </c>
      <c r="H1163">
        <v>19</v>
      </c>
      <c r="I1163" s="2">
        <v>41694.23877314815</v>
      </c>
      <c r="J1163" t="s">
        <v>12900</v>
      </c>
    </row>
    <row r="1164" spans="1:10" x14ac:dyDescent="0.25">
      <c r="A1164" t="s">
        <v>14075</v>
      </c>
      <c r="B1164">
        <v>1222</v>
      </c>
      <c r="C1164" t="s">
        <v>12898</v>
      </c>
      <c r="D1164">
        <v>81167593</v>
      </c>
      <c r="E1164">
        <v>13.6</v>
      </c>
      <c r="F1164" t="s">
        <v>12908</v>
      </c>
      <c r="G1164">
        <v>36905</v>
      </c>
      <c r="H1164">
        <v>11</v>
      </c>
      <c r="I1164" s="2">
        <v>44514.873055555552</v>
      </c>
      <c r="J1164" t="s">
        <v>12910</v>
      </c>
    </row>
    <row r="1165" spans="1:10" x14ac:dyDescent="0.25">
      <c r="A1165" t="s">
        <v>14076</v>
      </c>
      <c r="B1165">
        <v>1494</v>
      </c>
      <c r="C1165" t="s">
        <v>12916</v>
      </c>
      <c r="D1165">
        <v>63643892</v>
      </c>
      <c r="E1165">
        <v>7.88</v>
      </c>
      <c r="F1165" t="s">
        <v>12908</v>
      </c>
      <c r="G1165">
        <v>48029</v>
      </c>
      <c r="H1165">
        <v>20</v>
      </c>
      <c r="I1165" s="2">
        <v>45110.555960648147</v>
      </c>
      <c r="J1165" t="s">
        <v>12910</v>
      </c>
    </row>
    <row r="1166" spans="1:10" x14ac:dyDescent="0.25">
      <c r="A1166" t="s">
        <v>14077</v>
      </c>
      <c r="B1166">
        <v>1458</v>
      </c>
      <c r="C1166" t="s">
        <v>12924</v>
      </c>
      <c r="D1166">
        <v>86476933</v>
      </c>
      <c r="E1166">
        <v>12.58</v>
      </c>
      <c r="F1166" t="s">
        <v>12908</v>
      </c>
      <c r="G1166">
        <v>16892</v>
      </c>
      <c r="H1166">
        <v>23</v>
      </c>
      <c r="I1166" s="2">
        <v>44783.505462962959</v>
      </c>
      <c r="J1166" t="s">
        <v>12920</v>
      </c>
    </row>
    <row r="1167" spans="1:10" x14ac:dyDescent="0.25">
      <c r="A1167" t="s">
        <v>14078</v>
      </c>
      <c r="B1167">
        <v>1210</v>
      </c>
      <c r="C1167" t="s">
        <v>12907</v>
      </c>
      <c r="D1167">
        <v>49746104</v>
      </c>
      <c r="E1167">
        <v>7.81</v>
      </c>
      <c r="F1167" t="s">
        <v>12908</v>
      </c>
      <c r="G1167">
        <v>22751</v>
      </c>
      <c r="H1167">
        <v>19</v>
      </c>
      <c r="I1167" s="2">
        <v>43720.588437500002</v>
      </c>
      <c r="J1167" t="s">
        <v>12920</v>
      </c>
    </row>
    <row r="1168" spans="1:10" x14ac:dyDescent="0.25">
      <c r="A1168" t="s">
        <v>14079</v>
      </c>
      <c r="B1168">
        <v>1575</v>
      </c>
      <c r="C1168" t="s">
        <v>12898</v>
      </c>
      <c r="D1168">
        <v>40120152</v>
      </c>
      <c r="E1168">
        <v>13.28</v>
      </c>
      <c r="F1168" t="s">
        <v>12908</v>
      </c>
      <c r="G1168">
        <v>15656</v>
      </c>
      <c r="H1168">
        <v>5</v>
      </c>
      <c r="I1168" s="2">
        <v>44620.113969907397</v>
      </c>
      <c r="J1168" t="s">
        <v>12910</v>
      </c>
    </row>
    <row r="1169" spans="1:10" x14ac:dyDescent="0.25">
      <c r="A1169" t="s">
        <v>14080</v>
      </c>
      <c r="B1169">
        <v>1574</v>
      </c>
      <c r="C1169" t="s">
        <v>12898</v>
      </c>
      <c r="D1169">
        <v>45645732</v>
      </c>
      <c r="E1169">
        <v>12.92</v>
      </c>
      <c r="F1169" t="s">
        <v>12908</v>
      </c>
      <c r="G1169">
        <v>39170</v>
      </c>
      <c r="H1169">
        <v>13</v>
      </c>
      <c r="I1169" s="2">
        <v>44609.969375000001</v>
      </c>
      <c r="J1169" t="s">
        <v>12912</v>
      </c>
    </row>
    <row r="1170" spans="1:10" x14ac:dyDescent="0.25">
      <c r="A1170" t="s">
        <v>14081</v>
      </c>
      <c r="B1170">
        <v>2435</v>
      </c>
      <c r="C1170" t="s">
        <v>12898</v>
      </c>
      <c r="D1170">
        <v>854735</v>
      </c>
      <c r="E1170">
        <v>10.85</v>
      </c>
      <c r="F1170" t="s">
        <v>12908</v>
      </c>
      <c r="G1170">
        <v>39186</v>
      </c>
      <c r="H1170">
        <v>12</v>
      </c>
      <c r="I1170" s="2">
        <v>44373.662210648137</v>
      </c>
      <c r="J1170" t="s">
        <v>12903</v>
      </c>
    </row>
    <row r="1171" spans="1:10" x14ac:dyDescent="0.25">
      <c r="A1171" t="s">
        <v>14082</v>
      </c>
      <c r="B1171">
        <v>1106</v>
      </c>
      <c r="C1171" t="s">
        <v>12898</v>
      </c>
      <c r="D1171">
        <v>3427761</v>
      </c>
      <c r="E1171">
        <v>13.68</v>
      </c>
      <c r="F1171" t="s">
        <v>12899</v>
      </c>
      <c r="G1171">
        <v>23484</v>
      </c>
      <c r="H1171">
        <v>18</v>
      </c>
      <c r="I1171" s="2">
        <v>41894.392453703702</v>
      </c>
      <c r="J1171" t="s">
        <v>12912</v>
      </c>
    </row>
    <row r="1172" spans="1:10" x14ac:dyDescent="0.25">
      <c r="A1172" t="s">
        <v>14083</v>
      </c>
      <c r="B1172">
        <v>1851</v>
      </c>
      <c r="C1172" t="s">
        <v>12898</v>
      </c>
      <c r="D1172">
        <v>75627720</v>
      </c>
      <c r="E1172">
        <v>12.96</v>
      </c>
      <c r="F1172" t="s">
        <v>12908</v>
      </c>
      <c r="G1172">
        <v>32765</v>
      </c>
      <c r="H1172">
        <v>16</v>
      </c>
      <c r="I1172" s="2">
        <v>44137.926215277781</v>
      </c>
      <c r="J1172" t="s">
        <v>12903</v>
      </c>
    </row>
    <row r="1173" spans="1:10" x14ac:dyDescent="0.25">
      <c r="A1173" t="s">
        <v>14084</v>
      </c>
      <c r="B1173">
        <v>1365</v>
      </c>
      <c r="C1173" t="s">
        <v>12907</v>
      </c>
      <c r="D1173">
        <v>52284208</v>
      </c>
      <c r="E1173">
        <v>11.86</v>
      </c>
      <c r="F1173" t="s">
        <v>12908</v>
      </c>
      <c r="G1173">
        <v>25862</v>
      </c>
      <c r="H1173">
        <v>15</v>
      </c>
      <c r="I1173" s="2">
        <v>43273.746168981481</v>
      </c>
      <c r="J1173" t="s">
        <v>12920</v>
      </c>
    </row>
    <row r="1174" spans="1:10" x14ac:dyDescent="0.25">
      <c r="A1174" t="s">
        <v>14085</v>
      </c>
      <c r="B1174">
        <v>2227</v>
      </c>
      <c r="C1174" t="s">
        <v>12916</v>
      </c>
      <c r="D1174">
        <v>25210620</v>
      </c>
      <c r="E1174">
        <v>12.5</v>
      </c>
      <c r="F1174" t="s">
        <v>12908</v>
      </c>
      <c r="G1174">
        <v>21275</v>
      </c>
      <c r="H1174">
        <v>13</v>
      </c>
      <c r="I1174" s="2">
        <v>43060.45722222222</v>
      </c>
      <c r="J1174" t="s">
        <v>12900</v>
      </c>
    </row>
    <row r="1175" spans="1:10" x14ac:dyDescent="0.25">
      <c r="A1175" t="s">
        <v>14086</v>
      </c>
      <c r="B1175">
        <v>1101</v>
      </c>
      <c r="C1175" t="s">
        <v>12932</v>
      </c>
      <c r="D1175">
        <v>53967091</v>
      </c>
      <c r="E1175">
        <v>12.9</v>
      </c>
      <c r="F1175" t="s">
        <v>12908</v>
      </c>
      <c r="G1175">
        <v>32852</v>
      </c>
      <c r="H1175">
        <v>13</v>
      </c>
      <c r="I1175" s="2">
        <v>42489.852986111109</v>
      </c>
      <c r="J1175" t="s">
        <v>12912</v>
      </c>
    </row>
    <row r="1176" spans="1:10" x14ac:dyDescent="0.25">
      <c r="A1176" t="s">
        <v>14087</v>
      </c>
      <c r="B1176">
        <v>1037</v>
      </c>
      <c r="C1176" t="s">
        <v>12898</v>
      </c>
      <c r="D1176">
        <v>26589839</v>
      </c>
      <c r="E1176">
        <v>9.9600000000000009</v>
      </c>
      <c r="F1176" t="s">
        <v>12905</v>
      </c>
      <c r="G1176">
        <v>17287</v>
      </c>
      <c r="H1176">
        <v>23</v>
      </c>
      <c r="I1176" s="2">
        <v>44863.78</v>
      </c>
      <c r="J1176" t="s">
        <v>12918</v>
      </c>
    </row>
    <row r="1177" spans="1:10" x14ac:dyDescent="0.25">
      <c r="A1177" t="s">
        <v>14088</v>
      </c>
      <c r="B1177">
        <v>1848</v>
      </c>
      <c r="C1177" t="s">
        <v>12932</v>
      </c>
      <c r="D1177">
        <v>36361380</v>
      </c>
      <c r="E1177">
        <v>14.65</v>
      </c>
      <c r="F1177" t="s">
        <v>12905</v>
      </c>
      <c r="G1177">
        <v>17817</v>
      </c>
      <c r="H1177">
        <v>27</v>
      </c>
      <c r="I1177" s="2">
        <v>42506.242581018523</v>
      </c>
      <c r="J1177" t="s">
        <v>12910</v>
      </c>
    </row>
    <row r="1178" spans="1:10" x14ac:dyDescent="0.25">
      <c r="A1178" t="s">
        <v>14089</v>
      </c>
      <c r="B1178">
        <v>1299</v>
      </c>
      <c r="C1178" t="s">
        <v>12898</v>
      </c>
      <c r="D1178">
        <v>36591381</v>
      </c>
      <c r="E1178">
        <v>12.99</v>
      </c>
      <c r="F1178" t="s">
        <v>12899</v>
      </c>
      <c r="G1178">
        <v>11892</v>
      </c>
      <c r="H1178">
        <v>28</v>
      </c>
      <c r="I1178" s="2">
        <v>43858.493263888893</v>
      </c>
      <c r="J1178" t="s">
        <v>12903</v>
      </c>
    </row>
    <row r="1179" spans="1:10" x14ac:dyDescent="0.25">
      <c r="A1179" t="s">
        <v>14090</v>
      </c>
      <c r="B1179">
        <v>1252</v>
      </c>
      <c r="C1179" t="s">
        <v>12902</v>
      </c>
      <c r="D1179">
        <v>49097173</v>
      </c>
      <c r="E1179">
        <v>13.88</v>
      </c>
      <c r="F1179" t="s">
        <v>12908</v>
      </c>
      <c r="G1179">
        <v>16976</v>
      </c>
      <c r="H1179">
        <v>2</v>
      </c>
      <c r="I1179" s="2">
        <v>41875.524456018517</v>
      </c>
      <c r="J1179" t="s">
        <v>12900</v>
      </c>
    </row>
    <row r="1180" spans="1:10" x14ac:dyDescent="0.25">
      <c r="A1180" t="s">
        <v>14091</v>
      </c>
      <c r="B1180">
        <v>2087</v>
      </c>
      <c r="C1180" t="s">
        <v>12907</v>
      </c>
      <c r="D1180">
        <v>57280370</v>
      </c>
      <c r="E1180">
        <v>7.49</v>
      </c>
      <c r="F1180" t="s">
        <v>12905</v>
      </c>
      <c r="G1180">
        <v>40593</v>
      </c>
      <c r="H1180">
        <v>12</v>
      </c>
      <c r="I1180" s="2">
        <v>43023.330972222233</v>
      </c>
      <c r="J1180" t="s">
        <v>12900</v>
      </c>
    </row>
    <row r="1181" spans="1:10" x14ac:dyDescent="0.25">
      <c r="A1181" t="s">
        <v>14092</v>
      </c>
      <c r="B1181">
        <v>2386</v>
      </c>
      <c r="C1181" t="s">
        <v>12902</v>
      </c>
      <c r="D1181">
        <v>12893274</v>
      </c>
      <c r="E1181">
        <v>8.6</v>
      </c>
      <c r="F1181" t="s">
        <v>12908</v>
      </c>
      <c r="G1181">
        <v>18276</v>
      </c>
      <c r="H1181">
        <v>11</v>
      </c>
      <c r="I1181" s="2">
        <v>42838.871631944443</v>
      </c>
      <c r="J1181" t="s">
        <v>12912</v>
      </c>
    </row>
    <row r="1182" spans="1:10" x14ac:dyDescent="0.25">
      <c r="A1182" t="s">
        <v>14093</v>
      </c>
      <c r="B1182">
        <v>1841</v>
      </c>
      <c r="C1182" t="s">
        <v>12916</v>
      </c>
      <c r="D1182">
        <v>81050704</v>
      </c>
      <c r="E1182">
        <v>13.13</v>
      </c>
      <c r="F1182" t="s">
        <v>12908</v>
      </c>
      <c r="G1182">
        <v>49029</v>
      </c>
      <c r="H1182">
        <v>2</v>
      </c>
      <c r="I1182" s="2">
        <v>42087.08971064815</v>
      </c>
      <c r="J1182" t="s">
        <v>12903</v>
      </c>
    </row>
    <row r="1183" spans="1:10" x14ac:dyDescent="0.25">
      <c r="A1183" t="s">
        <v>14094</v>
      </c>
      <c r="B1183">
        <v>1920</v>
      </c>
      <c r="C1183" t="s">
        <v>12924</v>
      </c>
      <c r="D1183">
        <v>44288830</v>
      </c>
      <c r="E1183">
        <v>12.24</v>
      </c>
      <c r="F1183" t="s">
        <v>12908</v>
      </c>
      <c r="G1183">
        <v>15650</v>
      </c>
      <c r="H1183">
        <v>13</v>
      </c>
      <c r="I1183" s="2">
        <v>44791.530324074083</v>
      </c>
      <c r="J1183" t="s">
        <v>12903</v>
      </c>
    </row>
    <row r="1184" spans="1:10" x14ac:dyDescent="0.25">
      <c r="A1184" t="s">
        <v>14095</v>
      </c>
      <c r="B1184">
        <v>1786</v>
      </c>
      <c r="C1184" t="s">
        <v>12916</v>
      </c>
      <c r="D1184">
        <v>21590294</v>
      </c>
      <c r="E1184">
        <v>7.66</v>
      </c>
      <c r="F1184" t="s">
        <v>12905</v>
      </c>
      <c r="G1184">
        <v>14537</v>
      </c>
      <c r="H1184">
        <v>10</v>
      </c>
      <c r="I1184" s="2">
        <v>43117.772824074083</v>
      </c>
      <c r="J1184" t="s">
        <v>12920</v>
      </c>
    </row>
    <row r="1185" spans="1:10" x14ac:dyDescent="0.25">
      <c r="A1185" t="s">
        <v>14096</v>
      </c>
      <c r="B1185">
        <v>2241</v>
      </c>
      <c r="C1185" t="s">
        <v>12898</v>
      </c>
      <c r="D1185">
        <v>239560</v>
      </c>
      <c r="E1185">
        <v>10.61</v>
      </c>
      <c r="F1185" t="s">
        <v>12908</v>
      </c>
      <c r="G1185">
        <v>28714</v>
      </c>
      <c r="H1185">
        <v>7</v>
      </c>
      <c r="I1185" s="2">
        <v>42478.573692129627</v>
      </c>
      <c r="J1185" t="s">
        <v>12920</v>
      </c>
    </row>
    <row r="1186" spans="1:10" x14ac:dyDescent="0.25">
      <c r="A1186" t="s">
        <v>14097</v>
      </c>
      <c r="B1186">
        <v>1653</v>
      </c>
      <c r="C1186" t="s">
        <v>12924</v>
      </c>
      <c r="D1186">
        <v>48410570</v>
      </c>
      <c r="E1186">
        <v>8.99</v>
      </c>
      <c r="F1186" t="s">
        <v>12908</v>
      </c>
      <c r="G1186">
        <v>30438</v>
      </c>
      <c r="H1186">
        <v>2</v>
      </c>
      <c r="I1186" s="2">
        <v>43324.868946759263</v>
      </c>
      <c r="J1186" t="s">
        <v>12910</v>
      </c>
    </row>
    <row r="1187" spans="1:10" x14ac:dyDescent="0.25">
      <c r="A1187" t="s">
        <v>14098</v>
      </c>
      <c r="B1187">
        <v>1214</v>
      </c>
      <c r="C1187" t="s">
        <v>12916</v>
      </c>
      <c r="D1187">
        <v>59456832</v>
      </c>
      <c r="E1187">
        <v>12.29</v>
      </c>
      <c r="F1187" t="s">
        <v>12908</v>
      </c>
      <c r="G1187">
        <v>47825</v>
      </c>
      <c r="H1187">
        <v>1</v>
      </c>
      <c r="I1187" s="2">
        <v>44202.606307870366</v>
      </c>
      <c r="J1187" t="s">
        <v>12918</v>
      </c>
    </row>
    <row r="1188" spans="1:10" x14ac:dyDescent="0.25">
      <c r="A1188" t="s">
        <v>14099</v>
      </c>
      <c r="B1188">
        <v>1496</v>
      </c>
      <c r="C1188" t="s">
        <v>12907</v>
      </c>
      <c r="D1188">
        <v>44473603</v>
      </c>
      <c r="E1188">
        <v>12.8</v>
      </c>
      <c r="F1188" t="s">
        <v>12905</v>
      </c>
      <c r="G1188">
        <v>29340</v>
      </c>
      <c r="H1188">
        <v>2</v>
      </c>
      <c r="I1188" s="2">
        <v>45039.705960648149</v>
      </c>
      <c r="J1188" t="s">
        <v>12903</v>
      </c>
    </row>
    <row r="1189" spans="1:10" x14ac:dyDescent="0.25">
      <c r="A1189" t="s">
        <v>14100</v>
      </c>
      <c r="B1189">
        <v>1062</v>
      </c>
      <c r="C1189" t="s">
        <v>12898</v>
      </c>
      <c r="D1189">
        <v>41669316</v>
      </c>
      <c r="E1189">
        <v>9.15</v>
      </c>
      <c r="F1189" t="s">
        <v>12899</v>
      </c>
      <c r="G1189">
        <v>34027</v>
      </c>
      <c r="H1189">
        <v>16</v>
      </c>
      <c r="I1189" s="2">
        <v>42871.751388888893</v>
      </c>
      <c r="J1189" t="s">
        <v>12918</v>
      </c>
    </row>
    <row r="1190" spans="1:10" x14ac:dyDescent="0.25">
      <c r="A1190" t="s">
        <v>14101</v>
      </c>
      <c r="B1190">
        <v>1814</v>
      </c>
      <c r="C1190" t="s">
        <v>12916</v>
      </c>
      <c r="D1190">
        <v>41565252</v>
      </c>
      <c r="E1190">
        <v>13.86</v>
      </c>
      <c r="F1190" t="s">
        <v>12899</v>
      </c>
      <c r="G1190">
        <v>31212</v>
      </c>
      <c r="H1190">
        <v>26</v>
      </c>
      <c r="I1190" s="2">
        <v>44430.484942129631</v>
      </c>
      <c r="J1190" t="s">
        <v>12900</v>
      </c>
    </row>
    <row r="1191" spans="1:10" x14ac:dyDescent="0.25">
      <c r="A1191" t="s">
        <v>14102</v>
      </c>
      <c r="B1191">
        <v>1094</v>
      </c>
      <c r="C1191" t="s">
        <v>12902</v>
      </c>
      <c r="D1191">
        <v>68885053</v>
      </c>
      <c r="E1191">
        <v>8.5</v>
      </c>
      <c r="F1191" t="s">
        <v>12905</v>
      </c>
      <c r="G1191">
        <v>40396</v>
      </c>
      <c r="H1191">
        <v>26</v>
      </c>
      <c r="I1191" s="2">
        <v>42232.316203703696</v>
      </c>
      <c r="J1191" t="s">
        <v>12918</v>
      </c>
    </row>
    <row r="1192" spans="1:10" x14ac:dyDescent="0.25">
      <c r="A1192" t="s">
        <v>14103</v>
      </c>
      <c r="B1192">
        <v>1135</v>
      </c>
      <c r="C1192" t="s">
        <v>12898</v>
      </c>
      <c r="D1192">
        <v>64503385</v>
      </c>
      <c r="E1192">
        <v>7.9</v>
      </c>
      <c r="F1192" t="s">
        <v>12905</v>
      </c>
      <c r="G1192">
        <v>39615</v>
      </c>
      <c r="H1192">
        <v>20</v>
      </c>
      <c r="I1192" s="2">
        <v>44337.928032407413</v>
      </c>
      <c r="J1192" t="s">
        <v>12900</v>
      </c>
    </row>
    <row r="1193" spans="1:10" x14ac:dyDescent="0.25">
      <c r="A1193" t="s">
        <v>14104</v>
      </c>
      <c r="B1193">
        <v>1172</v>
      </c>
      <c r="C1193" t="s">
        <v>12907</v>
      </c>
      <c r="D1193">
        <v>62392961</v>
      </c>
      <c r="E1193">
        <v>8.99</v>
      </c>
      <c r="F1193" t="s">
        <v>12905</v>
      </c>
      <c r="G1193">
        <v>38442</v>
      </c>
      <c r="H1193">
        <v>19</v>
      </c>
      <c r="I1193" s="2">
        <v>41844.388738425929</v>
      </c>
      <c r="J1193" t="s">
        <v>12900</v>
      </c>
    </row>
    <row r="1194" spans="1:10" x14ac:dyDescent="0.25">
      <c r="A1194" t="s">
        <v>14105</v>
      </c>
      <c r="B1194">
        <v>1596</v>
      </c>
      <c r="C1194" t="s">
        <v>12924</v>
      </c>
      <c r="D1194">
        <v>64354237</v>
      </c>
      <c r="E1194">
        <v>7.3</v>
      </c>
      <c r="F1194" t="s">
        <v>12905</v>
      </c>
      <c r="G1194">
        <v>24250</v>
      </c>
      <c r="H1194">
        <v>6</v>
      </c>
      <c r="I1194" s="2">
        <v>41920.541273148148</v>
      </c>
      <c r="J1194" t="s">
        <v>12900</v>
      </c>
    </row>
    <row r="1195" spans="1:10" x14ac:dyDescent="0.25">
      <c r="A1195" t="s">
        <v>14106</v>
      </c>
      <c r="B1195">
        <v>1487</v>
      </c>
      <c r="C1195" t="s">
        <v>12924</v>
      </c>
      <c r="D1195">
        <v>62335509</v>
      </c>
      <c r="E1195">
        <v>11.95</v>
      </c>
      <c r="F1195" t="s">
        <v>12899</v>
      </c>
      <c r="G1195">
        <v>39402</v>
      </c>
      <c r="H1195">
        <v>3</v>
      </c>
      <c r="I1195" s="2">
        <v>44619.240590277783</v>
      </c>
      <c r="J1195" t="s">
        <v>12918</v>
      </c>
    </row>
    <row r="1196" spans="1:10" x14ac:dyDescent="0.25">
      <c r="A1196" t="s">
        <v>14107</v>
      </c>
      <c r="B1196">
        <v>1813</v>
      </c>
      <c r="C1196" t="s">
        <v>12916</v>
      </c>
      <c r="D1196">
        <v>86301700</v>
      </c>
      <c r="E1196">
        <v>10.49</v>
      </c>
      <c r="F1196" t="s">
        <v>12899</v>
      </c>
      <c r="G1196">
        <v>26861</v>
      </c>
      <c r="H1196">
        <v>12</v>
      </c>
      <c r="I1196" s="2">
        <v>42399.129236111112</v>
      </c>
      <c r="J1196" t="s">
        <v>12910</v>
      </c>
    </row>
    <row r="1197" spans="1:10" x14ac:dyDescent="0.25">
      <c r="A1197" t="s">
        <v>14108</v>
      </c>
      <c r="B1197">
        <v>1196</v>
      </c>
      <c r="C1197" t="s">
        <v>12907</v>
      </c>
      <c r="D1197">
        <v>79675137</v>
      </c>
      <c r="E1197">
        <v>8.9499999999999993</v>
      </c>
      <c r="F1197" t="s">
        <v>12899</v>
      </c>
      <c r="G1197">
        <v>25138</v>
      </c>
      <c r="H1197">
        <v>26</v>
      </c>
      <c r="I1197" s="2">
        <v>42651.057743055557</v>
      </c>
      <c r="J1197" t="s">
        <v>12910</v>
      </c>
    </row>
    <row r="1198" spans="1:10" x14ac:dyDescent="0.25">
      <c r="A1198" t="s">
        <v>14109</v>
      </c>
      <c r="B1198">
        <v>2214</v>
      </c>
      <c r="C1198" t="s">
        <v>12932</v>
      </c>
      <c r="D1198">
        <v>32636290</v>
      </c>
      <c r="E1198">
        <v>9.83</v>
      </c>
      <c r="F1198" t="s">
        <v>12905</v>
      </c>
      <c r="G1198">
        <v>27167</v>
      </c>
      <c r="H1198">
        <v>21</v>
      </c>
      <c r="I1198" s="2">
        <v>41886.359074074076</v>
      </c>
      <c r="J1198" t="s">
        <v>12903</v>
      </c>
    </row>
    <row r="1199" spans="1:10" x14ac:dyDescent="0.25">
      <c r="A1199" t="s">
        <v>14110</v>
      </c>
      <c r="B1199">
        <v>1169</v>
      </c>
      <c r="C1199" t="s">
        <v>12902</v>
      </c>
      <c r="D1199">
        <v>22283220</v>
      </c>
      <c r="E1199">
        <v>8.4499999999999993</v>
      </c>
      <c r="F1199" t="s">
        <v>12908</v>
      </c>
      <c r="G1199">
        <v>21836</v>
      </c>
      <c r="H1199">
        <v>12</v>
      </c>
      <c r="I1199" s="2">
        <v>43441.570833333331</v>
      </c>
      <c r="J1199" t="s">
        <v>12903</v>
      </c>
    </row>
    <row r="1200" spans="1:10" x14ac:dyDescent="0.25">
      <c r="A1200" t="s">
        <v>14111</v>
      </c>
      <c r="B1200">
        <v>1753</v>
      </c>
      <c r="C1200" t="s">
        <v>12898</v>
      </c>
      <c r="D1200">
        <v>20097577</v>
      </c>
      <c r="E1200">
        <v>11.22</v>
      </c>
      <c r="F1200" t="s">
        <v>12908</v>
      </c>
      <c r="G1200">
        <v>31176</v>
      </c>
      <c r="H1200">
        <v>12</v>
      </c>
      <c r="I1200" s="2">
        <v>42836.579155092593</v>
      </c>
      <c r="J1200" t="s">
        <v>12920</v>
      </c>
    </row>
    <row r="1201" spans="1:10" x14ac:dyDescent="0.25">
      <c r="A1201" t="s">
        <v>14112</v>
      </c>
      <c r="B1201">
        <v>2475</v>
      </c>
      <c r="C1201" t="s">
        <v>12902</v>
      </c>
      <c r="D1201">
        <v>13837852</v>
      </c>
      <c r="E1201">
        <v>9.17</v>
      </c>
      <c r="F1201" t="s">
        <v>12905</v>
      </c>
      <c r="G1201">
        <v>44369</v>
      </c>
      <c r="H1201">
        <v>5</v>
      </c>
      <c r="I1201" s="2">
        <v>44156.744201388887</v>
      </c>
      <c r="J1201" t="s">
        <v>12900</v>
      </c>
    </row>
    <row r="1202" spans="1:10" x14ac:dyDescent="0.25">
      <c r="A1202" t="s">
        <v>14113</v>
      </c>
      <c r="B1202">
        <v>1522</v>
      </c>
      <c r="C1202" t="s">
        <v>12924</v>
      </c>
      <c r="D1202">
        <v>3786058</v>
      </c>
      <c r="E1202">
        <v>10.39</v>
      </c>
      <c r="F1202" t="s">
        <v>12905</v>
      </c>
      <c r="G1202">
        <v>45226</v>
      </c>
      <c r="H1202">
        <v>17</v>
      </c>
      <c r="I1202" s="2">
        <v>41968.814085648148</v>
      </c>
      <c r="J1202" t="s">
        <v>12925</v>
      </c>
    </row>
    <row r="1203" spans="1:10" x14ac:dyDescent="0.25">
      <c r="A1203" t="s">
        <v>14114</v>
      </c>
      <c r="B1203">
        <v>1405</v>
      </c>
      <c r="C1203" t="s">
        <v>12907</v>
      </c>
      <c r="D1203">
        <v>17918165</v>
      </c>
      <c r="E1203">
        <v>7.31</v>
      </c>
      <c r="F1203" t="s">
        <v>12908</v>
      </c>
      <c r="G1203">
        <v>10432</v>
      </c>
      <c r="H1203">
        <v>7</v>
      </c>
      <c r="I1203" s="2">
        <v>44301.814606481479</v>
      </c>
      <c r="J1203" t="s">
        <v>12903</v>
      </c>
    </row>
    <row r="1204" spans="1:10" x14ac:dyDescent="0.25">
      <c r="A1204" t="s">
        <v>14115</v>
      </c>
      <c r="B1204">
        <v>2341</v>
      </c>
      <c r="C1204" t="s">
        <v>12916</v>
      </c>
      <c r="D1204">
        <v>61214199</v>
      </c>
      <c r="E1204">
        <v>8.34</v>
      </c>
      <c r="F1204" t="s">
        <v>12899</v>
      </c>
      <c r="G1204">
        <v>47496</v>
      </c>
      <c r="H1204">
        <v>9</v>
      </c>
      <c r="I1204" s="2">
        <v>42489.373182870368</v>
      </c>
      <c r="J1204" t="s">
        <v>12910</v>
      </c>
    </row>
    <row r="1205" spans="1:10" x14ac:dyDescent="0.25">
      <c r="A1205" t="s">
        <v>14116</v>
      </c>
      <c r="B1205">
        <v>2429</v>
      </c>
      <c r="C1205" t="s">
        <v>12932</v>
      </c>
      <c r="D1205">
        <v>65738855</v>
      </c>
      <c r="E1205">
        <v>13.31</v>
      </c>
      <c r="F1205" t="s">
        <v>12905</v>
      </c>
      <c r="G1205">
        <v>48860</v>
      </c>
      <c r="H1205">
        <v>23</v>
      </c>
      <c r="I1205" s="2">
        <v>43794.713923611111</v>
      </c>
      <c r="J1205" t="s">
        <v>12910</v>
      </c>
    </row>
    <row r="1206" spans="1:10" x14ac:dyDescent="0.25">
      <c r="A1206" t="s">
        <v>14117</v>
      </c>
      <c r="B1206">
        <v>1773</v>
      </c>
      <c r="C1206" t="s">
        <v>12907</v>
      </c>
      <c r="D1206">
        <v>37929149</v>
      </c>
      <c r="E1206">
        <v>11.33</v>
      </c>
      <c r="F1206" t="s">
        <v>12908</v>
      </c>
      <c r="G1206">
        <v>32902</v>
      </c>
      <c r="H1206">
        <v>19</v>
      </c>
      <c r="I1206" s="2">
        <v>43952.709050925929</v>
      </c>
      <c r="J1206" t="s">
        <v>12920</v>
      </c>
    </row>
    <row r="1207" spans="1:10" x14ac:dyDescent="0.25">
      <c r="A1207" t="s">
        <v>14118</v>
      </c>
      <c r="B1207">
        <v>2439</v>
      </c>
      <c r="C1207" t="s">
        <v>12902</v>
      </c>
      <c r="D1207">
        <v>83286745</v>
      </c>
      <c r="E1207">
        <v>9.68</v>
      </c>
      <c r="F1207" t="s">
        <v>12899</v>
      </c>
      <c r="G1207">
        <v>26396</v>
      </c>
      <c r="H1207">
        <v>21</v>
      </c>
      <c r="I1207" s="2">
        <v>43142.935266203713</v>
      </c>
      <c r="J1207" t="s">
        <v>12910</v>
      </c>
    </row>
    <row r="1208" spans="1:10" x14ac:dyDescent="0.25">
      <c r="A1208" t="s">
        <v>14119</v>
      </c>
      <c r="B1208">
        <v>1046</v>
      </c>
      <c r="C1208" t="s">
        <v>12902</v>
      </c>
      <c r="D1208">
        <v>49114747</v>
      </c>
      <c r="E1208">
        <v>7.66</v>
      </c>
      <c r="F1208" t="s">
        <v>12908</v>
      </c>
      <c r="G1208">
        <v>44978</v>
      </c>
      <c r="H1208">
        <v>25</v>
      </c>
      <c r="I1208" s="2">
        <v>42193.185370370367</v>
      </c>
      <c r="J1208" t="s">
        <v>12918</v>
      </c>
    </row>
    <row r="1209" spans="1:10" x14ac:dyDescent="0.25">
      <c r="A1209" t="s">
        <v>14120</v>
      </c>
      <c r="B1209">
        <v>2302</v>
      </c>
      <c r="C1209" t="s">
        <v>12932</v>
      </c>
      <c r="D1209">
        <v>22988196</v>
      </c>
      <c r="E1209">
        <v>10.71</v>
      </c>
      <c r="F1209" t="s">
        <v>12899</v>
      </c>
      <c r="G1209">
        <v>10539</v>
      </c>
      <c r="H1209">
        <v>23</v>
      </c>
      <c r="I1209" s="2">
        <v>42355.23574074074</v>
      </c>
      <c r="J1209" t="s">
        <v>12925</v>
      </c>
    </row>
    <row r="1210" spans="1:10" x14ac:dyDescent="0.25">
      <c r="A1210" t="s">
        <v>14121</v>
      </c>
      <c r="B1210">
        <v>1281</v>
      </c>
      <c r="C1210" t="s">
        <v>12932</v>
      </c>
      <c r="D1210">
        <v>66629624</v>
      </c>
      <c r="E1210">
        <v>7.31</v>
      </c>
      <c r="F1210" t="s">
        <v>12908</v>
      </c>
      <c r="G1210">
        <v>29607</v>
      </c>
      <c r="H1210">
        <v>6</v>
      </c>
      <c r="I1210" s="2">
        <v>44785.911932870367</v>
      </c>
      <c r="J1210" t="s">
        <v>12900</v>
      </c>
    </row>
    <row r="1211" spans="1:10" x14ac:dyDescent="0.25">
      <c r="A1211" t="s">
        <v>14122</v>
      </c>
      <c r="B1211">
        <v>2312</v>
      </c>
      <c r="C1211" t="s">
        <v>12902</v>
      </c>
      <c r="D1211">
        <v>11553579</v>
      </c>
      <c r="E1211">
        <v>14.56</v>
      </c>
      <c r="F1211" t="s">
        <v>12899</v>
      </c>
      <c r="G1211">
        <v>11870</v>
      </c>
      <c r="H1211">
        <v>25</v>
      </c>
      <c r="I1211" s="2">
        <v>43176.539861111109</v>
      </c>
      <c r="J1211" t="s">
        <v>12912</v>
      </c>
    </row>
    <row r="1212" spans="1:10" x14ac:dyDescent="0.25">
      <c r="A1212" t="s">
        <v>14123</v>
      </c>
      <c r="B1212">
        <v>1582</v>
      </c>
      <c r="C1212" t="s">
        <v>12907</v>
      </c>
      <c r="D1212">
        <v>81659499</v>
      </c>
      <c r="E1212">
        <v>12.63</v>
      </c>
      <c r="F1212" t="s">
        <v>12905</v>
      </c>
      <c r="G1212">
        <v>44217</v>
      </c>
      <c r="H1212">
        <v>14</v>
      </c>
      <c r="I1212" s="2">
        <v>42194.570254629631</v>
      </c>
      <c r="J1212" t="s">
        <v>12903</v>
      </c>
    </row>
    <row r="1213" spans="1:10" x14ac:dyDescent="0.25">
      <c r="A1213" t="s">
        <v>14124</v>
      </c>
      <c r="B1213">
        <v>1478</v>
      </c>
      <c r="C1213" t="s">
        <v>12907</v>
      </c>
      <c r="D1213">
        <v>94404855</v>
      </c>
      <c r="E1213">
        <v>12.6</v>
      </c>
      <c r="F1213" t="s">
        <v>12899</v>
      </c>
      <c r="G1213">
        <v>23793</v>
      </c>
      <c r="H1213">
        <v>4</v>
      </c>
      <c r="I1213" s="2">
        <v>42048.942164351851</v>
      </c>
      <c r="J1213" t="s">
        <v>12912</v>
      </c>
    </row>
    <row r="1214" spans="1:10" x14ac:dyDescent="0.25">
      <c r="A1214" t="s">
        <v>14125</v>
      </c>
      <c r="B1214">
        <v>1598</v>
      </c>
      <c r="C1214" t="s">
        <v>12924</v>
      </c>
      <c r="D1214">
        <v>96372307</v>
      </c>
      <c r="E1214">
        <v>7</v>
      </c>
      <c r="F1214" t="s">
        <v>12899</v>
      </c>
      <c r="G1214">
        <v>45890</v>
      </c>
      <c r="H1214">
        <v>21</v>
      </c>
      <c r="I1214" s="2">
        <v>42377.58929398148</v>
      </c>
      <c r="J1214" t="s">
        <v>12920</v>
      </c>
    </row>
    <row r="1215" spans="1:10" x14ac:dyDescent="0.25">
      <c r="A1215" t="s">
        <v>14126</v>
      </c>
      <c r="B1215">
        <v>1540</v>
      </c>
      <c r="C1215" t="s">
        <v>12907</v>
      </c>
      <c r="D1215">
        <v>14702538</v>
      </c>
      <c r="E1215">
        <v>9.14</v>
      </c>
      <c r="F1215" t="s">
        <v>12899</v>
      </c>
      <c r="G1215">
        <v>16940</v>
      </c>
      <c r="H1215">
        <v>17</v>
      </c>
      <c r="I1215" s="2">
        <v>42205.716238425928</v>
      </c>
      <c r="J1215" t="s">
        <v>12912</v>
      </c>
    </row>
    <row r="1216" spans="1:10" x14ac:dyDescent="0.25">
      <c r="A1216" t="s">
        <v>14127</v>
      </c>
      <c r="B1216">
        <v>1315</v>
      </c>
      <c r="C1216" t="s">
        <v>12924</v>
      </c>
      <c r="D1216">
        <v>76124811</v>
      </c>
      <c r="E1216">
        <v>12.96</v>
      </c>
      <c r="F1216" t="s">
        <v>12905</v>
      </c>
      <c r="G1216">
        <v>28744</v>
      </c>
      <c r="H1216">
        <v>27</v>
      </c>
      <c r="I1216" s="2">
        <v>44571.833807870367</v>
      </c>
      <c r="J1216" t="s">
        <v>12903</v>
      </c>
    </row>
    <row r="1217" spans="1:10" x14ac:dyDescent="0.25">
      <c r="A1217" t="s">
        <v>14128</v>
      </c>
      <c r="B1217">
        <v>2414</v>
      </c>
      <c r="C1217" t="s">
        <v>12924</v>
      </c>
      <c r="D1217">
        <v>30643799</v>
      </c>
      <c r="E1217">
        <v>12.97</v>
      </c>
      <c r="F1217" t="s">
        <v>12899</v>
      </c>
      <c r="G1217">
        <v>45822</v>
      </c>
      <c r="H1217">
        <v>6</v>
      </c>
      <c r="I1217" s="2">
        <v>44678.206921296303</v>
      </c>
      <c r="J1217" t="s">
        <v>12918</v>
      </c>
    </row>
    <row r="1218" spans="1:10" x14ac:dyDescent="0.25">
      <c r="A1218" t="s">
        <v>14129</v>
      </c>
      <c r="B1218">
        <v>1809</v>
      </c>
      <c r="C1218" t="s">
        <v>12902</v>
      </c>
      <c r="D1218">
        <v>3999892</v>
      </c>
      <c r="E1218">
        <v>8.58</v>
      </c>
      <c r="F1218" t="s">
        <v>12908</v>
      </c>
      <c r="G1218">
        <v>48411</v>
      </c>
      <c r="H1218">
        <v>2</v>
      </c>
      <c r="I1218" s="2">
        <v>42282.413136574083</v>
      </c>
      <c r="J1218" t="s">
        <v>12918</v>
      </c>
    </row>
    <row r="1219" spans="1:10" x14ac:dyDescent="0.25">
      <c r="A1219" t="s">
        <v>14130</v>
      </c>
      <c r="B1219">
        <v>2079</v>
      </c>
      <c r="C1219" t="s">
        <v>12898</v>
      </c>
      <c r="D1219">
        <v>25820356</v>
      </c>
      <c r="E1219">
        <v>11.2</v>
      </c>
      <c r="F1219" t="s">
        <v>12905</v>
      </c>
      <c r="G1219">
        <v>24769</v>
      </c>
      <c r="H1219">
        <v>16</v>
      </c>
      <c r="I1219" s="2">
        <v>43388.965208333328</v>
      </c>
      <c r="J1219" t="s">
        <v>12925</v>
      </c>
    </row>
    <row r="1220" spans="1:10" x14ac:dyDescent="0.25">
      <c r="A1220" t="s">
        <v>14131</v>
      </c>
      <c r="B1220">
        <v>1763</v>
      </c>
      <c r="C1220" t="s">
        <v>12916</v>
      </c>
      <c r="D1220">
        <v>86530924</v>
      </c>
      <c r="E1220">
        <v>10.33</v>
      </c>
      <c r="F1220" t="s">
        <v>12899</v>
      </c>
      <c r="G1220">
        <v>21147</v>
      </c>
      <c r="H1220">
        <v>11</v>
      </c>
      <c r="I1220" s="2">
        <v>43016.727465277778</v>
      </c>
      <c r="J1220" t="s">
        <v>12920</v>
      </c>
    </row>
    <row r="1221" spans="1:10" x14ac:dyDescent="0.25">
      <c r="A1221" t="s">
        <v>14132</v>
      </c>
      <c r="B1221">
        <v>2486</v>
      </c>
      <c r="C1221" t="s">
        <v>12924</v>
      </c>
      <c r="D1221">
        <v>16016588</v>
      </c>
      <c r="E1221">
        <v>9.89</v>
      </c>
      <c r="F1221" t="s">
        <v>12908</v>
      </c>
      <c r="G1221">
        <v>13826</v>
      </c>
      <c r="H1221">
        <v>7</v>
      </c>
      <c r="I1221" s="2">
        <v>42359.269513888888</v>
      </c>
      <c r="J1221" t="s">
        <v>12900</v>
      </c>
    </row>
    <row r="1222" spans="1:10" x14ac:dyDescent="0.25">
      <c r="A1222" t="s">
        <v>14133</v>
      </c>
      <c r="B1222">
        <v>2437</v>
      </c>
      <c r="C1222" t="s">
        <v>12916</v>
      </c>
      <c r="D1222">
        <v>153934</v>
      </c>
      <c r="E1222">
        <v>8.61</v>
      </c>
      <c r="F1222" t="s">
        <v>12905</v>
      </c>
      <c r="G1222">
        <v>47250</v>
      </c>
      <c r="H1222">
        <v>15</v>
      </c>
      <c r="I1222" s="2">
        <v>42340.892129629632</v>
      </c>
      <c r="J1222" t="s">
        <v>12900</v>
      </c>
    </row>
    <row r="1223" spans="1:10" x14ac:dyDescent="0.25">
      <c r="A1223" t="s">
        <v>14134</v>
      </c>
      <c r="B1223">
        <v>2022</v>
      </c>
      <c r="C1223" t="s">
        <v>12932</v>
      </c>
      <c r="D1223">
        <v>73943177</v>
      </c>
      <c r="E1223">
        <v>13.43</v>
      </c>
      <c r="F1223" t="s">
        <v>12908</v>
      </c>
      <c r="G1223">
        <v>39832</v>
      </c>
      <c r="H1223">
        <v>28</v>
      </c>
      <c r="I1223" s="2">
        <v>42101.415555555563</v>
      </c>
      <c r="J1223" t="s">
        <v>12910</v>
      </c>
    </row>
    <row r="1224" spans="1:10" x14ac:dyDescent="0.25">
      <c r="A1224" t="s">
        <v>14135</v>
      </c>
      <c r="B1224">
        <v>2298</v>
      </c>
      <c r="C1224" t="s">
        <v>12916</v>
      </c>
      <c r="D1224">
        <v>15844031</v>
      </c>
      <c r="E1224">
        <v>8.9499999999999993</v>
      </c>
      <c r="F1224" t="s">
        <v>12908</v>
      </c>
      <c r="G1224">
        <v>19973</v>
      </c>
      <c r="H1224">
        <v>18</v>
      </c>
      <c r="I1224" s="2">
        <v>42721.323101851849</v>
      </c>
      <c r="J1224" t="s">
        <v>12900</v>
      </c>
    </row>
    <row r="1225" spans="1:10" x14ac:dyDescent="0.25">
      <c r="A1225" t="s">
        <v>14136</v>
      </c>
      <c r="B1225">
        <v>1960</v>
      </c>
      <c r="C1225" t="s">
        <v>12898</v>
      </c>
      <c r="D1225">
        <v>92632568</v>
      </c>
      <c r="E1225">
        <v>9.9</v>
      </c>
      <c r="F1225" t="s">
        <v>12905</v>
      </c>
      <c r="G1225">
        <v>11196</v>
      </c>
      <c r="H1225">
        <v>22</v>
      </c>
      <c r="I1225" s="2">
        <v>42799.385520833333</v>
      </c>
      <c r="J1225" t="s">
        <v>12900</v>
      </c>
    </row>
    <row r="1226" spans="1:10" x14ac:dyDescent="0.25">
      <c r="A1226" t="s">
        <v>14137</v>
      </c>
      <c r="B1226">
        <v>2323</v>
      </c>
      <c r="C1226" t="s">
        <v>12916</v>
      </c>
      <c r="D1226">
        <v>6857471</v>
      </c>
      <c r="E1226">
        <v>14.44</v>
      </c>
      <c r="F1226" t="s">
        <v>12908</v>
      </c>
      <c r="G1226">
        <v>23297</v>
      </c>
      <c r="H1226">
        <v>6</v>
      </c>
      <c r="I1226" s="2">
        <v>44607.217256944437</v>
      </c>
      <c r="J1226" t="s">
        <v>12925</v>
      </c>
    </row>
    <row r="1227" spans="1:10" x14ac:dyDescent="0.25">
      <c r="A1227" t="s">
        <v>14138</v>
      </c>
      <c r="B1227">
        <v>1532</v>
      </c>
      <c r="C1227" t="s">
        <v>12907</v>
      </c>
      <c r="D1227">
        <v>87009243</v>
      </c>
      <c r="E1227">
        <v>12.41</v>
      </c>
      <c r="F1227" t="s">
        <v>12908</v>
      </c>
      <c r="G1227">
        <v>40476</v>
      </c>
      <c r="H1227">
        <v>22</v>
      </c>
      <c r="I1227" s="2">
        <v>44883.782824074071</v>
      </c>
      <c r="J1227" t="s">
        <v>12920</v>
      </c>
    </row>
    <row r="1228" spans="1:10" x14ac:dyDescent="0.25">
      <c r="A1228" t="s">
        <v>14139</v>
      </c>
      <c r="B1228">
        <v>1948</v>
      </c>
      <c r="C1228" t="s">
        <v>12916</v>
      </c>
      <c r="D1228">
        <v>76437580</v>
      </c>
      <c r="E1228">
        <v>9.98</v>
      </c>
      <c r="F1228" t="s">
        <v>12908</v>
      </c>
      <c r="G1228">
        <v>28681</v>
      </c>
      <c r="H1228">
        <v>14</v>
      </c>
      <c r="I1228" s="2">
        <v>43291.21434027778</v>
      </c>
      <c r="J1228" t="s">
        <v>12900</v>
      </c>
    </row>
    <row r="1229" spans="1:10" x14ac:dyDescent="0.25">
      <c r="A1229" t="s">
        <v>14140</v>
      </c>
      <c r="B1229">
        <v>2092</v>
      </c>
      <c r="C1229" t="s">
        <v>12916</v>
      </c>
      <c r="D1229">
        <v>34463345</v>
      </c>
      <c r="E1229">
        <v>9.7100000000000009</v>
      </c>
      <c r="F1229" t="s">
        <v>12905</v>
      </c>
      <c r="G1229">
        <v>26428</v>
      </c>
      <c r="H1229">
        <v>26</v>
      </c>
      <c r="I1229" s="2">
        <v>44296.479259259257</v>
      </c>
      <c r="J1229" t="s">
        <v>12900</v>
      </c>
    </row>
    <row r="1230" spans="1:10" x14ac:dyDescent="0.25">
      <c r="A1230" t="s">
        <v>14141</v>
      </c>
      <c r="B1230">
        <v>2091</v>
      </c>
      <c r="C1230" t="s">
        <v>12898</v>
      </c>
      <c r="D1230">
        <v>18504482</v>
      </c>
      <c r="E1230">
        <v>14.95</v>
      </c>
      <c r="F1230" t="s">
        <v>12908</v>
      </c>
      <c r="G1230">
        <v>26493</v>
      </c>
      <c r="H1230">
        <v>19</v>
      </c>
      <c r="I1230" s="2">
        <v>41586.542696759258</v>
      </c>
      <c r="J1230" t="s">
        <v>12900</v>
      </c>
    </row>
    <row r="1231" spans="1:10" x14ac:dyDescent="0.25">
      <c r="A1231" t="s">
        <v>14142</v>
      </c>
      <c r="B1231">
        <v>2158</v>
      </c>
      <c r="C1231" t="s">
        <v>12932</v>
      </c>
      <c r="D1231">
        <v>3376926</v>
      </c>
      <c r="E1231">
        <v>13.11</v>
      </c>
      <c r="F1231" t="s">
        <v>12905</v>
      </c>
      <c r="G1231">
        <v>49952</v>
      </c>
      <c r="H1231">
        <v>14</v>
      </c>
      <c r="I1231" s="2">
        <v>44588.512071759258</v>
      </c>
      <c r="J1231" t="s">
        <v>12910</v>
      </c>
    </row>
    <row r="1232" spans="1:10" x14ac:dyDescent="0.25">
      <c r="A1232" t="s">
        <v>14143</v>
      </c>
      <c r="B1232">
        <v>1248</v>
      </c>
      <c r="C1232" t="s">
        <v>12924</v>
      </c>
      <c r="D1232">
        <v>56277904</v>
      </c>
      <c r="E1232">
        <v>7.52</v>
      </c>
      <c r="F1232" t="s">
        <v>12908</v>
      </c>
      <c r="G1232">
        <v>39153</v>
      </c>
      <c r="H1232">
        <v>13</v>
      </c>
      <c r="I1232" s="2">
        <v>43977.66165509259</v>
      </c>
      <c r="J1232" t="s">
        <v>12903</v>
      </c>
    </row>
    <row r="1233" spans="1:10" x14ac:dyDescent="0.25">
      <c r="A1233" t="s">
        <v>14144</v>
      </c>
      <c r="B1233">
        <v>1526</v>
      </c>
      <c r="C1233" t="s">
        <v>12898</v>
      </c>
      <c r="D1233">
        <v>79252293</v>
      </c>
      <c r="E1233">
        <v>10.59</v>
      </c>
      <c r="F1233" t="s">
        <v>12908</v>
      </c>
      <c r="G1233">
        <v>41227</v>
      </c>
      <c r="H1233">
        <v>17</v>
      </c>
      <c r="I1233" s="2">
        <v>43289.89267361111</v>
      </c>
      <c r="J1233" t="s">
        <v>12912</v>
      </c>
    </row>
    <row r="1234" spans="1:10" x14ac:dyDescent="0.25">
      <c r="A1234" t="s">
        <v>14145</v>
      </c>
      <c r="B1234">
        <v>2253</v>
      </c>
      <c r="C1234" t="s">
        <v>12898</v>
      </c>
      <c r="D1234">
        <v>77392033</v>
      </c>
      <c r="E1234">
        <v>8.2799999999999994</v>
      </c>
      <c r="F1234" t="s">
        <v>12905</v>
      </c>
      <c r="G1234">
        <v>34433</v>
      </c>
      <c r="H1234">
        <v>18</v>
      </c>
      <c r="I1234" s="2">
        <v>42060.82366898148</v>
      </c>
      <c r="J1234" t="s">
        <v>12925</v>
      </c>
    </row>
    <row r="1235" spans="1:10" x14ac:dyDescent="0.25">
      <c r="A1235" t="s">
        <v>14146</v>
      </c>
      <c r="B1235">
        <v>1379</v>
      </c>
      <c r="C1235" t="s">
        <v>12932</v>
      </c>
      <c r="D1235">
        <v>80263379</v>
      </c>
      <c r="E1235">
        <v>9.9499999999999993</v>
      </c>
      <c r="F1235" t="s">
        <v>12908</v>
      </c>
      <c r="G1235">
        <v>38238</v>
      </c>
      <c r="H1235">
        <v>1</v>
      </c>
      <c r="I1235" s="2">
        <v>43517.022731481477</v>
      </c>
      <c r="J1235" t="s">
        <v>12912</v>
      </c>
    </row>
    <row r="1236" spans="1:10" x14ac:dyDescent="0.25">
      <c r="A1236" t="s">
        <v>14147</v>
      </c>
      <c r="B1236">
        <v>1549</v>
      </c>
      <c r="C1236" t="s">
        <v>12898</v>
      </c>
      <c r="D1236">
        <v>53503774</v>
      </c>
      <c r="E1236">
        <v>13.31</v>
      </c>
      <c r="F1236" t="s">
        <v>12905</v>
      </c>
      <c r="G1236">
        <v>46451</v>
      </c>
      <c r="H1236">
        <v>20</v>
      </c>
      <c r="I1236" s="2">
        <v>43495.40898148148</v>
      </c>
      <c r="J1236" t="s">
        <v>12918</v>
      </c>
    </row>
    <row r="1237" spans="1:10" x14ac:dyDescent="0.25">
      <c r="A1237" t="s">
        <v>14148</v>
      </c>
      <c r="B1237">
        <v>1077</v>
      </c>
      <c r="C1237" t="s">
        <v>12907</v>
      </c>
      <c r="D1237">
        <v>69347686</v>
      </c>
      <c r="E1237">
        <v>13.29</v>
      </c>
      <c r="F1237" t="s">
        <v>12899</v>
      </c>
      <c r="G1237">
        <v>49162</v>
      </c>
      <c r="H1237">
        <v>18</v>
      </c>
      <c r="I1237" s="2">
        <v>42017.558622685188</v>
      </c>
      <c r="J1237" t="s">
        <v>12903</v>
      </c>
    </row>
    <row r="1238" spans="1:10" x14ac:dyDescent="0.25">
      <c r="A1238" t="s">
        <v>14149</v>
      </c>
      <c r="B1238">
        <v>2301</v>
      </c>
      <c r="C1238" t="s">
        <v>12916</v>
      </c>
      <c r="D1238">
        <v>8077528</v>
      </c>
      <c r="E1238">
        <v>14.72</v>
      </c>
      <c r="F1238" t="s">
        <v>12908</v>
      </c>
      <c r="G1238">
        <v>46401</v>
      </c>
      <c r="H1238">
        <v>6</v>
      </c>
      <c r="I1238" s="2">
        <v>43743.141539351847</v>
      </c>
      <c r="J1238" t="s">
        <v>12900</v>
      </c>
    </row>
    <row r="1239" spans="1:10" x14ac:dyDescent="0.25">
      <c r="A1239" t="s">
        <v>14150</v>
      </c>
      <c r="B1239">
        <v>1550</v>
      </c>
      <c r="C1239" t="s">
        <v>12916</v>
      </c>
      <c r="D1239">
        <v>67340888</v>
      </c>
      <c r="E1239">
        <v>7.27</v>
      </c>
      <c r="F1239" t="s">
        <v>12905</v>
      </c>
      <c r="G1239">
        <v>29622</v>
      </c>
      <c r="H1239">
        <v>8</v>
      </c>
      <c r="I1239" s="2">
        <v>44924.857662037037</v>
      </c>
      <c r="J1239" t="s">
        <v>12925</v>
      </c>
    </row>
    <row r="1240" spans="1:10" x14ac:dyDescent="0.25">
      <c r="A1240" t="s">
        <v>14151</v>
      </c>
      <c r="B1240">
        <v>1255</v>
      </c>
      <c r="C1240" t="s">
        <v>12916</v>
      </c>
      <c r="D1240">
        <v>59181935</v>
      </c>
      <c r="E1240">
        <v>9.93</v>
      </c>
      <c r="F1240" t="s">
        <v>12905</v>
      </c>
      <c r="G1240">
        <v>42662</v>
      </c>
      <c r="H1240">
        <v>21</v>
      </c>
      <c r="I1240" s="2">
        <v>43925.161180555559</v>
      </c>
      <c r="J1240" t="s">
        <v>12903</v>
      </c>
    </row>
    <row r="1241" spans="1:10" x14ac:dyDescent="0.25">
      <c r="A1241" t="s">
        <v>14152</v>
      </c>
      <c r="B1241">
        <v>2364</v>
      </c>
      <c r="C1241" t="s">
        <v>12902</v>
      </c>
      <c r="D1241">
        <v>90840725</v>
      </c>
      <c r="E1241">
        <v>11.4</v>
      </c>
      <c r="F1241" t="s">
        <v>12905</v>
      </c>
      <c r="G1241">
        <v>12876</v>
      </c>
      <c r="H1241">
        <v>16</v>
      </c>
      <c r="I1241" s="2">
        <v>41903.998668981483</v>
      </c>
      <c r="J1241" t="s">
        <v>12903</v>
      </c>
    </row>
    <row r="1242" spans="1:10" x14ac:dyDescent="0.25">
      <c r="A1242" t="s">
        <v>14153</v>
      </c>
      <c r="B1242">
        <v>1481</v>
      </c>
      <c r="C1242" t="s">
        <v>12898</v>
      </c>
      <c r="D1242">
        <v>6916728</v>
      </c>
      <c r="E1242">
        <v>9.66</v>
      </c>
      <c r="F1242" t="s">
        <v>12905</v>
      </c>
      <c r="G1242">
        <v>33249</v>
      </c>
      <c r="H1242">
        <v>26</v>
      </c>
      <c r="I1242" s="2">
        <v>44464.679386574076</v>
      </c>
      <c r="J1242" t="s">
        <v>12925</v>
      </c>
    </row>
    <row r="1243" spans="1:10" x14ac:dyDescent="0.25">
      <c r="A1243" t="s">
        <v>14154</v>
      </c>
      <c r="B1243">
        <v>2077</v>
      </c>
      <c r="C1243" t="s">
        <v>12902</v>
      </c>
      <c r="D1243">
        <v>23718989</v>
      </c>
      <c r="E1243">
        <v>9.7100000000000009</v>
      </c>
      <c r="F1243" t="s">
        <v>12899</v>
      </c>
      <c r="G1243">
        <v>24221</v>
      </c>
      <c r="H1243">
        <v>7</v>
      </c>
      <c r="I1243" s="2">
        <v>45087.508240740739</v>
      </c>
      <c r="J1243" t="s">
        <v>12920</v>
      </c>
    </row>
    <row r="1244" spans="1:10" x14ac:dyDescent="0.25">
      <c r="A1244" t="s">
        <v>14155</v>
      </c>
      <c r="B1244">
        <v>1115</v>
      </c>
      <c r="C1244" t="s">
        <v>12924</v>
      </c>
      <c r="D1244">
        <v>92891856</v>
      </c>
      <c r="E1244">
        <v>8.19</v>
      </c>
      <c r="F1244" t="s">
        <v>12899</v>
      </c>
      <c r="G1244">
        <v>13344</v>
      </c>
      <c r="H1244">
        <v>13</v>
      </c>
      <c r="I1244" s="2">
        <v>42009.338009259263</v>
      </c>
      <c r="J1244" t="s">
        <v>12918</v>
      </c>
    </row>
    <row r="1245" spans="1:10" x14ac:dyDescent="0.25">
      <c r="A1245" t="s">
        <v>14156</v>
      </c>
      <c r="B1245">
        <v>1284</v>
      </c>
      <c r="C1245" t="s">
        <v>12902</v>
      </c>
      <c r="D1245">
        <v>43675362</v>
      </c>
      <c r="E1245">
        <v>8.81</v>
      </c>
      <c r="F1245" t="s">
        <v>12908</v>
      </c>
      <c r="G1245">
        <v>28462</v>
      </c>
      <c r="H1245">
        <v>16</v>
      </c>
      <c r="I1245" s="2">
        <v>44240.949826388889</v>
      </c>
      <c r="J1245" t="s">
        <v>12910</v>
      </c>
    </row>
    <row r="1246" spans="1:10" x14ac:dyDescent="0.25">
      <c r="A1246" t="s">
        <v>14157</v>
      </c>
      <c r="B1246">
        <v>2388</v>
      </c>
      <c r="C1246" t="s">
        <v>12924</v>
      </c>
      <c r="D1246">
        <v>24720190</v>
      </c>
      <c r="E1246">
        <v>12.15</v>
      </c>
      <c r="F1246" t="s">
        <v>12905</v>
      </c>
      <c r="G1246">
        <v>32296</v>
      </c>
      <c r="H1246">
        <v>18</v>
      </c>
      <c r="I1246" s="2">
        <v>43810.755694444437</v>
      </c>
      <c r="J1246" t="s">
        <v>12920</v>
      </c>
    </row>
    <row r="1247" spans="1:10" x14ac:dyDescent="0.25">
      <c r="A1247" t="s">
        <v>14158</v>
      </c>
      <c r="B1247">
        <v>2385</v>
      </c>
      <c r="C1247" t="s">
        <v>12916</v>
      </c>
      <c r="D1247">
        <v>63148382</v>
      </c>
      <c r="E1247">
        <v>10.8</v>
      </c>
      <c r="F1247" t="s">
        <v>12905</v>
      </c>
      <c r="G1247">
        <v>33974</v>
      </c>
      <c r="H1247">
        <v>13</v>
      </c>
      <c r="I1247" s="2">
        <v>42648.328206018523</v>
      </c>
      <c r="J1247" t="s">
        <v>12920</v>
      </c>
    </row>
    <row r="1248" spans="1:10" x14ac:dyDescent="0.25">
      <c r="A1248" t="s">
        <v>14159</v>
      </c>
      <c r="B1248">
        <v>2440</v>
      </c>
      <c r="C1248" t="s">
        <v>12924</v>
      </c>
      <c r="D1248">
        <v>15618658</v>
      </c>
      <c r="E1248">
        <v>11.28</v>
      </c>
      <c r="F1248" t="s">
        <v>12908</v>
      </c>
      <c r="G1248">
        <v>32327</v>
      </c>
      <c r="H1248">
        <v>29</v>
      </c>
      <c r="I1248" s="2">
        <v>41594.347997685189</v>
      </c>
      <c r="J1248" t="s">
        <v>12912</v>
      </c>
    </row>
    <row r="1249" spans="1:10" x14ac:dyDescent="0.25">
      <c r="A1249" t="s">
        <v>14160</v>
      </c>
      <c r="B1249">
        <v>1694</v>
      </c>
      <c r="C1249" t="s">
        <v>12898</v>
      </c>
      <c r="D1249">
        <v>38359300</v>
      </c>
      <c r="E1249">
        <v>14.52</v>
      </c>
      <c r="F1249" t="s">
        <v>12905</v>
      </c>
      <c r="G1249">
        <v>44741</v>
      </c>
      <c r="H1249">
        <v>15</v>
      </c>
      <c r="I1249" s="2">
        <v>43108.093553240738</v>
      </c>
      <c r="J1249" t="s">
        <v>12918</v>
      </c>
    </row>
    <row r="1250" spans="1:10" x14ac:dyDescent="0.25">
      <c r="A1250" t="s">
        <v>14161</v>
      </c>
      <c r="B1250">
        <v>1109</v>
      </c>
      <c r="C1250" t="s">
        <v>12924</v>
      </c>
      <c r="D1250">
        <v>33179540</v>
      </c>
      <c r="E1250">
        <v>7.87</v>
      </c>
      <c r="F1250" t="s">
        <v>12905</v>
      </c>
      <c r="G1250">
        <v>38718</v>
      </c>
      <c r="H1250">
        <v>14</v>
      </c>
      <c r="I1250" s="2">
        <v>41952.065335648149</v>
      </c>
      <c r="J1250" t="s">
        <v>12920</v>
      </c>
    </row>
    <row r="1251" spans="1:10" x14ac:dyDescent="0.25">
      <c r="A1251" t="s">
        <v>14162</v>
      </c>
      <c r="B1251">
        <v>2473</v>
      </c>
      <c r="C1251" t="s">
        <v>12898</v>
      </c>
      <c r="D1251">
        <v>58503265</v>
      </c>
      <c r="E1251">
        <v>9.1199999999999992</v>
      </c>
      <c r="F1251" t="s">
        <v>12899</v>
      </c>
      <c r="G1251">
        <v>41735</v>
      </c>
      <c r="H1251">
        <v>18</v>
      </c>
      <c r="I1251" s="2">
        <v>44159.064328703702</v>
      </c>
      <c r="J1251" t="s">
        <v>12925</v>
      </c>
    </row>
    <row r="1252" spans="1:10" x14ac:dyDescent="0.25">
      <c r="A1252" t="s">
        <v>14163</v>
      </c>
      <c r="B1252">
        <v>1496</v>
      </c>
      <c r="C1252" t="s">
        <v>12907</v>
      </c>
      <c r="D1252">
        <v>4220177</v>
      </c>
      <c r="E1252">
        <v>8.6300000000000008</v>
      </c>
      <c r="F1252" t="s">
        <v>12908</v>
      </c>
      <c r="G1252">
        <v>32509</v>
      </c>
      <c r="H1252">
        <v>27</v>
      </c>
      <c r="I1252" s="2">
        <v>43666.187268518523</v>
      </c>
      <c r="J1252" t="s">
        <v>12925</v>
      </c>
    </row>
    <row r="1253" spans="1:10" x14ac:dyDescent="0.25">
      <c r="A1253" t="s">
        <v>14164</v>
      </c>
      <c r="B1253">
        <v>1219</v>
      </c>
      <c r="C1253" t="s">
        <v>12916</v>
      </c>
      <c r="D1253">
        <v>73941026</v>
      </c>
      <c r="E1253">
        <v>7.7</v>
      </c>
      <c r="F1253" t="s">
        <v>12908</v>
      </c>
      <c r="G1253">
        <v>37184</v>
      </c>
      <c r="H1253">
        <v>18</v>
      </c>
      <c r="I1253" s="2">
        <v>43315.514745370368</v>
      </c>
      <c r="J1253" t="s">
        <v>12918</v>
      </c>
    </row>
    <row r="1254" spans="1:10" x14ac:dyDescent="0.25">
      <c r="A1254" t="s">
        <v>14165</v>
      </c>
      <c r="B1254">
        <v>1008</v>
      </c>
      <c r="C1254" t="s">
        <v>12907</v>
      </c>
      <c r="D1254">
        <v>3958360</v>
      </c>
      <c r="E1254">
        <v>7.89</v>
      </c>
      <c r="F1254" t="s">
        <v>12899</v>
      </c>
      <c r="G1254">
        <v>10381</v>
      </c>
      <c r="H1254">
        <v>29</v>
      </c>
      <c r="I1254" s="2">
        <v>44681.872384259259</v>
      </c>
      <c r="J1254" t="s">
        <v>12920</v>
      </c>
    </row>
    <row r="1255" spans="1:10" x14ac:dyDescent="0.25">
      <c r="A1255" t="s">
        <v>14166</v>
      </c>
      <c r="B1255">
        <v>1100</v>
      </c>
      <c r="C1255" t="s">
        <v>12932</v>
      </c>
      <c r="D1255">
        <v>92528187</v>
      </c>
      <c r="E1255">
        <v>7.45</v>
      </c>
      <c r="F1255" t="s">
        <v>12908</v>
      </c>
      <c r="G1255">
        <v>13614</v>
      </c>
      <c r="H1255">
        <v>19</v>
      </c>
      <c r="I1255" s="2">
        <v>44070.196493055562</v>
      </c>
      <c r="J1255" t="s">
        <v>12910</v>
      </c>
    </row>
    <row r="1256" spans="1:10" x14ac:dyDescent="0.25">
      <c r="A1256" t="s">
        <v>14167</v>
      </c>
      <c r="B1256">
        <v>2317</v>
      </c>
      <c r="C1256" t="s">
        <v>12932</v>
      </c>
      <c r="D1256">
        <v>79770608</v>
      </c>
      <c r="E1256">
        <v>12.52</v>
      </c>
      <c r="F1256" t="s">
        <v>12908</v>
      </c>
      <c r="G1256">
        <v>19603</v>
      </c>
      <c r="H1256">
        <v>17</v>
      </c>
      <c r="I1256" s="2">
        <v>43205.735868055563</v>
      </c>
      <c r="J1256" t="s">
        <v>12920</v>
      </c>
    </row>
    <row r="1257" spans="1:10" x14ac:dyDescent="0.25">
      <c r="A1257" t="s">
        <v>14168</v>
      </c>
      <c r="B1257">
        <v>1040</v>
      </c>
      <c r="C1257" t="s">
        <v>12907</v>
      </c>
      <c r="D1257">
        <v>24059205</v>
      </c>
      <c r="E1257">
        <v>13.39</v>
      </c>
      <c r="F1257" t="s">
        <v>12899</v>
      </c>
      <c r="G1257">
        <v>48275</v>
      </c>
      <c r="H1257">
        <v>4</v>
      </c>
      <c r="I1257" s="2">
        <v>45093.550625000003</v>
      </c>
      <c r="J1257" t="s">
        <v>12925</v>
      </c>
    </row>
    <row r="1258" spans="1:10" x14ac:dyDescent="0.25">
      <c r="A1258" t="s">
        <v>14169</v>
      </c>
      <c r="B1258">
        <v>1142</v>
      </c>
      <c r="C1258" t="s">
        <v>12924</v>
      </c>
      <c r="D1258">
        <v>55694890</v>
      </c>
      <c r="E1258">
        <v>11.66</v>
      </c>
      <c r="F1258" t="s">
        <v>12899</v>
      </c>
      <c r="G1258">
        <v>12936</v>
      </c>
      <c r="H1258">
        <v>7</v>
      </c>
      <c r="I1258" s="2">
        <v>43915.617488425924</v>
      </c>
      <c r="J1258" t="s">
        <v>12900</v>
      </c>
    </row>
    <row r="1259" spans="1:10" x14ac:dyDescent="0.25">
      <c r="A1259" t="s">
        <v>14170</v>
      </c>
      <c r="B1259">
        <v>1293</v>
      </c>
      <c r="C1259" t="s">
        <v>12898</v>
      </c>
      <c r="D1259">
        <v>79550356</v>
      </c>
      <c r="E1259">
        <v>14.37</v>
      </c>
      <c r="F1259" t="s">
        <v>12899</v>
      </c>
      <c r="G1259">
        <v>43728</v>
      </c>
      <c r="H1259">
        <v>19</v>
      </c>
      <c r="I1259" s="2">
        <v>43323.926990740743</v>
      </c>
      <c r="J1259" t="s">
        <v>12900</v>
      </c>
    </row>
    <row r="1260" spans="1:10" x14ac:dyDescent="0.25">
      <c r="A1260" t="s">
        <v>14171</v>
      </c>
      <c r="B1260">
        <v>1132</v>
      </c>
      <c r="C1260" t="s">
        <v>12916</v>
      </c>
      <c r="D1260">
        <v>26199360</v>
      </c>
      <c r="E1260">
        <v>14.5</v>
      </c>
      <c r="F1260" t="s">
        <v>12905</v>
      </c>
      <c r="G1260">
        <v>24458</v>
      </c>
      <c r="H1260">
        <v>17</v>
      </c>
      <c r="I1260" s="2">
        <v>44786.185752314806</v>
      </c>
      <c r="J1260" t="s">
        <v>12912</v>
      </c>
    </row>
    <row r="1261" spans="1:10" x14ac:dyDescent="0.25">
      <c r="A1261" t="s">
        <v>14172</v>
      </c>
      <c r="B1261">
        <v>1384</v>
      </c>
      <c r="C1261" t="s">
        <v>12902</v>
      </c>
      <c r="D1261">
        <v>31494738</v>
      </c>
      <c r="E1261">
        <v>13.98</v>
      </c>
      <c r="F1261" t="s">
        <v>12905</v>
      </c>
      <c r="G1261">
        <v>45570</v>
      </c>
      <c r="H1261">
        <v>22</v>
      </c>
      <c r="I1261" s="2">
        <v>44371.600532407407</v>
      </c>
      <c r="J1261" t="s">
        <v>12925</v>
      </c>
    </row>
    <row r="1262" spans="1:10" x14ac:dyDescent="0.25">
      <c r="A1262" t="s">
        <v>14173</v>
      </c>
      <c r="B1262">
        <v>1772</v>
      </c>
      <c r="C1262" t="s">
        <v>12907</v>
      </c>
      <c r="D1262">
        <v>82788984</v>
      </c>
      <c r="E1262">
        <v>11.85</v>
      </c>
      <c r="F1262" t="s">
        <v>12908</v>
      </c>
      <c r="G1262">
        <v>43403</v>
      </c>
      <c r="H1262">
        <v>10</v>
      </c>
      <c r="I1262" s="2">
        <v>43744.750543981478</v>
      </c>
      <c r="J1262" t="s">
        <v>12910</v>
      </c>
    </row>
    <row r="1263" spans="1:10" x14ac:dyDescent="0.25">
      <c r="A1263" t="s">
        <v>14174</v>
      </c>
      <c r="B1263">
        <v>1197</v>
      </c>
      <c r="C1263" t="s">
        <v>12898</v>
      </c>
      <c r="D1263">
        <v>95019626</v>
      </c>
      <c r="E1263">
        <v>9.27</v>
      </c>
      <c r="F1263" t="s">
        <v>12899</v>
      </c>
      <c r="G1263">
        <v>34888</v>
      </c>
      <c r="H1263">
        <v>7</v>
      </c>
      <c r="I1263" s="2">
        <v>42872.840462962973</v>
      </c>
      <c r="J1263" t="s">
        <v>12900</v>
      </c>
    </row>
    <row r="1264" spans="1:10" x14ac:dyDescent="0.25">
      <c r="A1264" t="s">
        <v>14175</v>
      </c>
      <c r="B1264">
        <v>2467</v>
      </c>
      <c r="C1264" t="s">
        <v>12932</v>
      </c>
      <c r="D1264">
        <v>22759793</v>
      </c>
      <c r="E1264">
        <v>13.56</v>
      </c>
      <c r="F1264" t="s">
        <v>12899</v>
      </c>
      <c r="G1264">
        <v>19717</v>
      </c>
      <c r="H1264">
        <v>13</v>
      </c>
      <c r="I1264" s="2">
        <v>44395.497210648151</v>
      </c>
      <c r="J1264" t="s">
        <v>12912</v>
      </c>
    </row>
    <row r="1265" spans="1:10" x14ac:dyDescent="0.25">
      <c r="A1265" t="s">
        <v>14176</v>
      </c>
      <c r="B1265">
        <v>1831</v>
      </c>
      <c r="C1265" t="s">
        <v>12916</v>
      </c>
      <c r="D1265">
        <v>27264222</v>
      </c>
      <c r="E1265">
        <v>12.11</v>
      </c>
      <c r="F1265" t="s">
        <v>12908</v>
      </c>
      <c r="G1265">
        <v>32764</v>
      </c>
      <c r="H1265">
        <v>2</v>
      </c>
      <c r="I1265" s="2">
        <v>42649.435497685183</v>
      </c>
      <c r="J1265" t="s">
        <v>12900</v>
      </c>
    </row>
    <row r="1266" spans="1:10" x14ac:dyDescent="0.25">
      <c r="A1266" t="s">
        <v>14177</v>
      </c>
      <c r="B1266">
        <v>1863</v>
      </c>
      <c r="C1266" t="s">
        <v>12902</v>
      </c>
      <c r="D1266">
        <v>8812034</v>
      </c>
      <c r="E1266">
        <v>14.8</v>
      </c>
      <c r="F1266" t="s">
        <v>12899</v>
      </c>
      <c r="G1266">
        <v>18535</v>
      </c>
      <c r="H1266">
        <v>25</v>
      </c>
      <c r="I1266" s="2">
        <v>44650.052476851852</v>
      </c>
      <c r="J1266" t="s">
        <v>12918</v>
      </c>
    </row>
    <row r="1267" spans="1:10" x14ac:dyDescent="0.25">
      <c r="A1267" t="s">
        <v>14178</v>
      </c>
      <c r="B1267">
        <v>1848</v>
      </c>
      <c r="C1267" t="s">
        <v>12916</v>
      </c>
      <c r="D1267">
        <v>59693450</v>
      </c>
      <c r="E1267">
        <v>9.94</v>
      </c>
      <c r="F1267" t="s">
        <v>12899</v>
      </c>
      <c r="G1267">
        <v>22278</v>
      </c>
      <c r="H1267">
        <v>3</v>
      </c>
      <c r="I1267" s="2">
        <v>42576.332083333327</v>
      </c>
      <c r="J1267" t="s">
        <v>12903</v>
      </c>
    </row>
    <row r="1268" spans="1:10" x14ac:dyDescent="0.25">
      <c r="A1268" t="s">
        <v>14179</v>
      </c>
      <c r="B1268">
        <v>2180</v>
      </c>
      <c r="C1268" t="s">
        <v>12907</v>
      </c>
      <c r="D1268">
        <v>38622720</v>
      </c>
      <c r="E1268">
        <v>9.64</v>
      </c>
      <c r="F1268" t="s">
        <v>12905</v>
      </c>
      <c r="G1268">
        <v>38623</v>
      </c>
      <c r="H1268">
        <v>8</v>
      </c>
      <c r="I1268" s="2">
        <v>42456.197326388887</v>
      </c>
      <c r="J1268" t="s">
        <v>12920</v>
      </c>
    </row>
    <row r="1269" spans="1:10" x14ac:dyDescent="0.25">
      <c r="A1269" t="s">
        <v>14180</v>
      </c>
      <c r="B1269">
        <v>1856</v>
      </c>
      <c r="C1269" t="s">
        <v>12902</v>
      </c>
      <c r="D1269">
        <v>69868384</v>
      </c>
      <c r="E1269">
        <v>12.32</v>
      </c>
      <c r="F1269" t="s">
        <v>12908</v>
      </c>
      <c r="G1269">
        <v>19876</v>
      </c>
      <c r="H1269">
        <v>4</v>
      </c>
      <c r="I1269" s="2">
        <v>42560.170706018522</v>
      </c>
      <c r="J1269" t="s">
        <v>12925</v>
      </c>
    </row>
    <row r="1270" spans="1:10" x14ac:dyDescent="0.25">
      <c r="A1270" t="s">
        <v>14181</v>
      </c>
      <c r="B1270">
        <v>2324</v>
      </c>
      <c r="C1270" t="s">
        <v>12902</v>
      </c>
      <c r="D1270">
        <v>86388709</v>
      </c>
      <c r="E1270">
        <v>11.76</v>
      </c>
      <c r="F1270" t="s">
        <v>12899</v>
      </c>
      <c r="G1270">
        <v>31738</v>
      </c>
      <c r="H1270">
        <v>25</v>
      </c>
      <c r="I1270" s="2">
        <v>41675.974803240737</v>
      </c>
      <c r="J1270" t="s">
        <v>12920</v>
      </c>
    </row>
    <row r="1271" spans="1:10" x14ac:dyDescent="0.25">
      <c r="A1271" t="s">
        <v>14182</v>
      </c>
      <c r="B1271">
        <v>2129</v>
      </c>
      <c r="C1271" t="s">
        <v>12924</v>
      </c>
      <c r="D1271">
        <v>65938671</v>
      </c>
      <c r="E1271">
        <v>10.36</v>
      </c>
      <c r="F1271" t="s">
        <v>12899</v>
      </c>
      <c r="G1271">
        <v>49967</v>
      </c>
      <c r="H1271">
        <v>13</v>
      </c>
      <c r="I1271" s="2">
        <v>43986.252638888887</v>
      </c>
      <c r="J1271" t="s">
        <v>12912</v>
      </c>
    </row>
    <row r="1272" spans="1:10" x14ac:dyDescent="0.25">
      <c r="A1272" t="s">
        <v>14183</v>
      </c>
      <c r="B1272">
        <v>2101</v>
      </c>
      <c r="C1272" t="s">
        <v>12907</v>
      </c>
      <c r="D1272">
        <v>91467563</v>
      </c>
      <c r="E1272">
        <v>14.84</v>
      </c>
      <c r="F1272" t="s">
        <v>12908</v>
      </c>
      <c r="G1272">
        <v>36301</v>
      </c>
      <c r="H1272">
        <v>26</v>
      </c>
      <c r="I1272" s="2">
        <v>44335.702025462961</v>
      </c>
      <c r="J1272" t="s">
        <v>12900</v>
      </c>
    </row>
    <row r="1273" spans="1:10" x14ac:dyDescent="0.25">
      <c r="A1273" t="s">
        <v>14184</v>
      </c>
      <c r="B1273">
        <v>1978</v>
      </c>
      <c r="C1273" t="s">
        <v>12902</v>
      </c>
      <c r="D1273">
        <v>86284773</v>
      </c>
      <c r="E1273">
        <v>7.61</v>
      </c>
      <c r="F1273" t="s">
        <v>12908</v>
      </c>
      <c r="G1273">
        <v>27033</v>
      </c>
      <c r="H1273">
        <v>10</v>
      </c>
      <c r="I1273" s="2">
        <v>42882.656041666669</v>
      </c>
      <c r="J1273" t="s">
        <v>12918</v>
      </c>
    </row>
    <row r="1274" spans="1:10" x14ac:dyDescent="0.25">
      <c r="A1274" t="s">
        <v>14185</v>
      </c>
      <c r="B1274">
        <v>1714</v>
      </c>
      <c r="C1274" t="s">
        <v>12907</v>
      </c>
      <c r="D1274">
        <v>89295471</v>
      </c>
      <c r="E1274">
        <v>8.56</v>
      </c>
      <c r="F1274" t="s">
        <v>12905</v>
      </c>
      <c r="G1274">
        <v>31792</v>
      </c>
      <c r="H1274">
        <v>8</v>
      </c>
      <c r="I1274" s="2">
        <v>43205.3516087963</v>
      </c>
      <c r="J1274" t="s">
        <v>12910</v>
      </c>
    </row>
    <row r="1275" spans="1:10" x14ac:dyDescent="0.25">
      <c r="A1275" t="s">
        <v>14186</v>
      </c>
      <c r="B1275">
        <v>1122</v>
      </c>
      <c r="C1275" t="s">
        <v>12932</v>
      </c>
      <c r="D1275">
        <v>65871096</v>
      </c>
      <c r="E1275">
        <v>12.39</v>
      </c>
      <c r="F1275" t="s">
        <v>12908</v>
      </c>
      <c r="G1275">
        <v>15081</v>
      </c>
      <c r="H1275">
        <v>29</v>
      </c>
      <c r="I1275" s="2">
        <v>44951.335902777777</v>
      </c>
      <c r="J1275" t="s">
        <v>12912</v>
      </c>
    </row>
    <row r="1276" spans="1:10" x14ac:dyDescent="0.25">
      <c r="A1276" t="s">
        <v>14187</v>
      </c>
      <c r="B1276">
        <v>1414</v>
      </c>
      <c r="C1276" t="s">
        <v>12924</v>
      </c>
      <c r="D1276">
        <v>37282064</v>
      </c>
      <c r="E1276">
        <v>14.76</v>
      </c>
      <c r="F1276" t="s">
        <v>12908</v>
      </c>
      <c r="G1276">
        <v>49243</v>
      </c>
      <c r="H1276">
        <v>18</v>
      </c>
      <c r="I1276" s="2">
        <v>43291.093634259261</v>
      </c>
      <c r="J1276" t="s">
        <v>12925</v>
      </c>
    </row>
    <row r="1277" spans="1:10" x14ac:dyDescent="0.25">
      <c r="A1277" t="s">
        <v>14188</v>
      </c>
      <c r="B1277">
        <v>1991</v>
      </c>
      <c r="C1277" t="s">
        <v>12907</v>
      </c>
      <c r="D1277">
        <v>16226900</v>
      </c>
      <c r="E1277">
        <v>13.38</v>
      </c>
      <c r="F1277" t="s">
        <v>12899</v>
      </c>
      <c r="G1277">
        <v>24840</v>
      </c>
      <c r="H1277">
        <v>26</v>
      </c>
      <c r="I1277" s="2">
        <v>43928.738935185182</v>
      </c>
      <c r="J1277" t="s">
        <v>12910</v>
      </c>
    </row>
    <row r="1278" spans="1:10" x14ac:dyDescent="0.25">
      <c r="A1278" t="s">
        <v>14189</v>
      </c>
      <c r="B1278">
        <v>2292</v>
      </c>
      <c r="C1278" t="s">
        <v>12916</v>
      </c>
      <c r="D1278">
        <v>68939805</v>
      </c>
      <c r="E1278">
        <v>8.58</v>
      </c>
      <c r="F1278" t="s">
        <v>12899</v>
      </c>
      <c r="G1278">
        <v>39043</v>
      </c>
      <c r="H1278">
        <v>8</v>
      </c>
      <c r="I1278" s="2">
        <v>44053.068449074082</v>
      </c>
      <c r="J1278" t="s">
        <v>12912</v>
      </c>
    </row>
    <row r="1279" spans="1:10" x14ac:dyDescent="0.25">
      <c r="A1279" t="s">
        <v>14190</v>
      </c>
      <c r="B1279">
        <v>1282</v>
      </c>
      <c r="C1279" t="s">
        <v>12932</v>
      </c>
      <c r="D1279">
        <v>61294277</v>
      </c>
      <c r="E1279">
        <v>10.84</v>
      </c>
      <c r="F1279" t="s">
        <v>12908</v>
      </c>
      <c r="G1279">
        <v>21737</v>
      </c>
      <c r="H1279">
        <v>30</v>
      </c>
      <c r="I1279" s="2">
        <v>42784.720451388886</v>
      </c>
      <c r="J1279" t="s">
        <v>12900</v>
      </c>
    </row>
    <row r="1280" spans="1:10" x14ac:dyDescent="0.25">
      <c r="A1280" t="s">
        <v>14191</v>
      </c>
      <c r="B1280">
        <v>2116</v>
      </c>
      <c r="C1280" t="s">
        <v>12907</v>
      </c>
      <c r="D1280">
        <v>23236989</v>
      </c>
      <c r="E1280">
        <v>10.28</v>
      </c>
      <c r="F1280" t="s">
        <v>12905</v>
      </c>
      <c r="G1280">
        <v>38170</v>
      </c>
      <c r="H1280">
        <v>21</v>
      </c>
      <c r="I1280" s="2">
        <v>44077.794050925928</v>
      </c>
      <c r="J1280" t="s">
        <v>12925</v>
      </c>
    </row>
    <row r="1281" spans="1:10" x14ac:dyDescent="0.25">
      <c r="A1281" t="s">
        <v>14192</v>
      </c>
      <c r="B1281">
        <v>1031</v>
      </c>
      <c r="C1281" t="s">
        <v>12932</v>
      </c>
      <c r="D1281">
        <v>71657466</v>
      </c>
      <c r="E1281">
        <v>8.3699999999999992</v>
      </c>
      <c r="F1281" t="s">
        <v>12908</v>
      </c>
      <c r="G1281">
        <v>39173</v>
      </c>
      <c r="H1281">
        <v>10</v>
      </c>
      <c r="I1281" s="2">
        <v>43604.316087962958</v>
      </c>
      <c r="J1281" t="s">
        <v>12903</v>
      </c>
    </row>
    <row r="1282" spans="1:10" x14ac:dyDescent="0.25">
      <c r="A1282" t="s">
        <v>14193</v>
      </c>
      <c r="B1282">
        <v>2494</v>
      </c>
      <c r="C1282" t="s">
        <v>12932</v>
      </c>
      <c r="D1282">
        <v>58895775</v>
      </c>
      <c r="E1282">
        <v>13.48</v>
      </c>
      <c r="F1282" t="s">
        <v>12905</v>
      </c>
      <c r="G1282">
        <v>20279</v>
      </c>
      <c r="H1282">
        <v>9</v>
      </c>
      <c r="I1282" s="2">
        <v>44180.18341435185</v>
      </c>
      <c r="J1282" t="s">
        <v>12918</v>
      </c>
    </row>
    <row r="1283" spans="1:10" x14ac:dyDescent="0.25">
      <c r="A1283" t="s">
        <v>14194</v>
      </c>
      <c r="B1283">
        <v>1269</v>
      </c>
      <c r="C1283" t="s">
        <v>12924</v>
      </c>
      <c r="D1283">
        <v>77191346</v>
      </c>
      <c r="E1283">
        <v>12.98</v>
      </c>
      <c r="F1283" t="s">
        <v>12905</v>
      </c>
      <c r="G1283">
        <v>19120</v>
      </c>
      <c r="H1283">
        <v>5</v>
      </c>
      <c r="I1283" s="2">
        <v>44219.321168981478</v>
      </c>
      <c r="J1283" t="s">
        <v>12903</v>
      </c>
    </row>
    <row r="1284" spans="1:10" x14ac:dyDescent="0.25">
      <c r="A1284" t="s">
        <v>14195</v>
      </c>
      <c r="B1284">
        <v>1600</v>
      </c>
      <c r="C1284" t="s">
        <v>12902</v>
      </c>
      <c r="D1284">
        <v>32521387</v>
      </c>
      <c r="E1284">
        <v>13.1</v>
      </c>
      <c r="F1284" t="s">
        <v>12908</v>
      </c>
      <c r="G1284">
        <v>35229</v>
      </c>
      <c r="H1284">
        <v>30</v>
      </c>
      <c r="I1284" s="2">
        <v>42677.401817129627</v>
      </c>
      <c r="J1284" t="s">
        <v>12920</v>
      </c>
    </row>
    <row r="1285" spans="1:10" x14ac:dyDescent="0.25">
      <c r="A1285" t="s">
        <v>14196</v>
      </c>
      <c r="B1285">
        <v>1382</v>
      </c>
      <c r="C1285" t="s">
        <v>12907</v>
      </c>
      <c r="D1285">
        <v>11394818</v>
      </c>
      <c r="E1285">
        <v>8.52</v>
      </c>
      <c r="F1285" t="s">
        <v>12899</v>
      </c>
      <c r="G1285">
        <v>19357</v>
      </c>
      <c r="H1285">
        <v>24</v>
      </c>
      <c r="I1285" s="2">
        <v>44800.26971064815</v>
      </c>
      <c r="J1285" t="s">
        <v>12920</v>
      </c>
    </row>
    <row r="1286" spans="1:10" x14ac:dyDescent="0.25">
      <c r="A1286" t="s">
        <v>14197</v>
      </c>
      <c r="B1286">
        <v>2256</v>
      </c>
      <c r="C1286" t="s">
        <v>12907</v>
      </c>
      <c r="D1286">
        <v>46779861</v>
      </c>
      <c r="E1286">
        <v>9.31</v>
      </c>
      <c r="F1286" t="s">
        <v>12908</v>
      </c>
      <c r="G1286">
        <v>48463</v>
      </c>
      <c r="H1286">
        <v>29</v>
      </c>
      <c r="I1286" s="2">
        <v>42411.354768518519</v>
      </c>
      <c r="J1286" t="s">
        <v>12920</v>
      </c>
    </row>
    <row r="1287" spans="1:10" x14ac:dyDescent="0.25">
      <c r="A1287" t="s">
        <v>14198</v>
      </c>
      <c r="B1287">
        <v>1723</v>
      </c>
      <c r="C1287" t="s">
        <v>12924</v>
      </c>
      <c r="D1287">
        <v>95503755</v>
      </c>
      <c r="E1287">
        <v>10.95</v>
      </c>
      <c r="F1287" t="s">
        <v>12908</v>
      </c>
      <c r="G1287">
        <v>11633</v>
      </c>
      <c r="H1287">
        <v>17</v>
      </c>
      <c r="I1287" s="2">
        <v>43378.056435185194</v>
      </c>
      <c r="J1287" t="s">
        <v>12912</v>
      </c>
    </row>
    <row r="1288" spans="1:10" x14ac:dyDescent="0.25">
      <c r="A1288" t="s">
        <v>14199</v>
      </c>
      <c r="B1288">
        <v>1543</v>
      </c>
      <c r="C1288" t="s">
        <v>12907</v>
      </c>
      <c r="D1288">
        <v>24619884</v>
      </c>
      <c r="E1288">
        <v>10</v>
      </c>
      <c r="F1288" t="s">
        <v>12905</v>
      </c>
      <c r="G1288">
        <v>10627</v>
      </c>
      <c r="H1288">
        <v>1</v>
      </c>
      <c r="I1288" s="2">
        <v>41888.094421296293</v>
      </c>
      <c r="J1288" t="s">
        <v>12918</v>
      </c>
    </row>
    <row r="1289" spans="1:10" x14ac:dyDescent="0.25">
      <c r="A1289" t="s">
        <v>14200</v>
      </c>
      <c r="B1289">
        <v>2237</v>
      </c>
      <c r="C1289" t="s">
        <v>12907</v>
      </c>
      <c r="D1289">
        <v>32014076</v>
      </c>
      <c r="E1289">
        <v>14.1</v>
      </c>
      <c r="F1289" t="s">
        <v>12908</v>
      </c>
      <c r="G1289">
        <v>11263</v>
      </c>
      <c r="H1289">
        <v>6</v>
      </c>
      <c r="I1289" s="2">
        <v>42801.114895833343</v>
      </c>
      <c r="J1289" t="s">
        <v>12910</v>
      </c>
    </row>
    <row r="1290" spans="1:10" x14ac:dyDescent="0.25">
      <c r="A1290" t="s">
        <v>14201</v>
      </c>
      <c r="B1290">
        <v>1371</v>
      </c>
      <c r="C1290" t="s">
        <v>12932</v>
      </c>
      <c r="D1290">
        <v>54786758</v>
      </c>
      <c r="E1290">
        <v>14.21</v>
      </c>
      <c r="F1290" t="s">
        <v>12908</v>
      </c>
      <c r="G1290">
        <v>40346</v>
      </c>
      <c r="H1290">
        <v>10</v>
      </c>
      <c r="I1290" s="2">
        <v>45095.528414351851</v>
      </c>
      <c r="J1290" t="s">
        <v>12925</v>
      </c>
    </row>
    <row r="1291" spans="1:10" x14ac:dyDescent="0.25">
      <c r="A1291" t="s">
        <v>14202</v>
      </c>
      <c r="B1291">
        <v>2253</v>
      </c>
      <c r="C1291" t="s">
        <v>12924</v>
      </c>
      <c r="D1291">
        <v>80629003</v>
      </c>
      <c r="E1291">
        <v>9.33</v>
      </c>
      <c r="F1291" t="s">
        <v>12908</v>
      </c>
      <c r="G1291">
        <v>29478</v>
      </c>
      <c r="H1291">
        <v>4</v>
      </c>
      <c r="I1291" s="2">
        <v>43907.45758101852</v>
      </c>
      <c r="J1291" t="s">
        <v>12920</v>
      </c>
    </row>
    <row r="1292" spans="1:10" x14ac:dyDescent="0.25">
      <c r="A1292" t="s">
        <v>14203</v>
      </c>
      <c r="B1292">
        <v>2311</v>
      </c>
      <c r="C1292" t="s">
        <v>12932</v>
      </c>
      <c r="D1292">
        <v>17561398</v>
      </c>
      <c r="E1292">
        <v>12.79</v>
      </c>
      <c r="F1292" t="s">
        <v>12905</v>
      </c>
      <c r="G1292">
        <v>30983</v>
      </c>
      <c r="H1292">
        <v>20</v>
      </c>
      <c r="I1292" s="2">
        <v>43232.337754629632</v>
      </c>
      <c r="J1292" t="s">
        <v>12903</v>
      </c>
    </row>
    <row r="1293" spans="1:10" x14ac:dyDescent="0.25">
      <c r="A1293" t="s">
        <v>14204</v>
      </c>
      <c r="B1293">
        <v>1530</v>
      </c>
      <c r="C1293" t="s">
        <v>12924</v>
      </c>
      <c r="D1293">
        <v>19573044</v>
      </c>
      <c r="E1293">
        <v>9.49</v>
      </c>
      <c r="F1293" t="s">
        <v>12908</v>
      </c>
      <c r="G1293">
        <v>15047</v>
      </c>
      <c r="H1293">
        <v>12</v>
      </c>
      <c r="I1293" s="2">
        <v>43305.650555555563</v>
      </c>
      <c r="J1293" t="s">
        <v>12925</v>
      </c>
    </row>
    <row r="1294" spans="1:10" x14ac:dyDescent="0.25">
      <c r="A1294" t="s">
        <v>14205</v>
      </c>
      <c r="B1294">
        <v>1157</v>
      </c>
      <c r="C1294" t="s">
        <v>12932</v>
      </c>
      <c r="D1294">
        <v>26090074</v>
      </c>
      <c r="E1294">
        <v>14.96</v>
      </c>
      <c r="F1294" t="s">
        <v>12905</v>
      </c>
      <c r="G1294">
        <v>46250</v>
      </c>
      <c r="H1294">
        <v>7</v>
      </c>
      <c r="I1294" s="2">
        <v>44268.992175925923</v>
      </c>
      <c r="J1294" t="s">
        <v>12900</v>
      </c>
    </row>
    <row r="1295" spans="1:10" x14ac:dyDescent="0.25">
      <c r="A1295" t="s">
        <v>14206</v>
      </c>
      <c r="B1295">
        <v>2118</v>
      </c>
      <c r="C1295" t="s">
        <v>12907</v>
      </c>
      <c r="D1295">
        <v>39195602</v>
      </c>
      <c r="E1295">
        <v>14.79</v>
      </c>
      <c r="F1295" t="s">
        <v>12899</v>
      </c>
      <c r="G1295">
        <v>35187</v>
      </c>
      <c r="H1295">
        <v>26</v>
      </c>
      <c r="I1295" s="2">
        <v>44229.753750000003</v>
      </c>
      <c r="J1295" t="s">
        <v>12903</v>
      </c>
    </row>
    <row r="1296" spans="1:10" x14ac:dyDescent="0.25">
      <c r="A1296" t="s">
        <v>14207</v>
      </c>
      <c r="B1296">
        <v>1647</v>
      </c>
      <c r="C1296" t="s">
        <v>12932</v>
      </c>
      <c r="D1296">
        <v>73609916</v>
      </c>
      <c r="E1296">
        <v>14.9</v>
      </c>
      <c r="F1296" t="s">
        <v>12899</v>
      </c>
      <c r="G1296">
        <v>33938</v>
      </c>
      <c r="H1296">
        <v>24</v>
      </c>
      <c r="I1296" s="2">
        <v>42383.49790509259</v>
      </c>
      <c r="J1296" t="s">
        <v>12912</v>
      </c>
    </row>
    <row r="1297" spans="1:10" x14ac:dyDescent="0.25">
      <c r="A1297" t="s">
        <v>14208</v>
      </c>
      <c r="B1297">
        <v>1227</v>
      </c>
      <c r="C1297" t="s">
        <v>12898</v>
      </c>
      <c r="D1297">
        <v>94025562</v>
      </c>
      <c r="E1297">
        <v>7.64</v>
      </c>
      <c r="F1297" t="s">
        <v>12905</v>
      </c>
      <c r="G1297">
        <v>20165</v>
      </c>
      <c r="H1297">
        <v>10</v>
      </c>
      <c r="I1297" s="2">
        <v>42824.598321759258</v>
      </c>
      <c r="J1297" t="s">
        <v>12918</v>
      </c>
    </row>
    <row r="1298" spans="1:10" x14ac:dyDescent="0.25">
      <c r="A1298" t="s">
        <v>14209</v>
      </c>
      <c r="B1298">
        <v>1687</v>
      </c>
      <c r="C1298" t="s">
        <v>12907</v>
      </c>
      <c r="D1298">
        <v>64629800</v>
      </c>
      <c r="E1298">
        <v>13.38</v>
      </c>
      <c r="F1298" t="s">
        <v>12908</v>
      </c>
      <c r="G1298">
        <v>27566</v>
      </c>
      <c r="H1298">
        <v>16</v>
      </c>
      <c r="I1298" s="2">
        <v>44098.146793981483</v>
      </c>
      <c r="J1298" t="s">
        <v>12920</v>
      </c>
    </row>
    <row r="1299" spans="1:10" x14ac:dyDescent="0.25">
      <c r="A1299" t="s">
        <v>14210</v>
      </c>
      <c r="B1299">
        <v>2007</v>
      </c>
      <c r="C1299" t="s">
        <v>12916</v>
      </c>
      <c r="D1299">
        <v>59558196</v>
      </c>
      <c r="E1299">
        <v>14.9</v>
      </c>
      <c r="F1299" t="s">
        <v>12899</v>
      </c>
      <c r="G1299">
        <v>42700</v>
      </c>
      <c r="H1299">
        <v>24</v>
      </c>
      <c r="I1299" s="2">
        <v>44606.542766203696</v>
      </c>
      <c r="J1299" t="s">
        <v>12903</v>
      </c>
    </row>
    <row r="1300" spans="1:10" x14ac:dyDescent="0.25">
      <c r="A1300" t="s">
        <v>14211</v>
      </c>
      <c r="B1300">
        <v>2410</v>
      </c>
      <c r="C1300" t="s">
        <v>12924</v>
      </c>
      <c r="D1300">
        <v>332081</v>
      </c>
      <c r="E1300">
        <v>14.18</v>
      </c>
      <c r="F1300" t="s">
        <v>12905</v>
      </c>
      <c r="G1300">
        <v>32199</v>
      </c>
      <c r="H1300">
        <v>29</v>
      </c>
      <c r="I1300" s="2">
        <v>44247.872650462959</v>
      </c>
      <c r="J1300" t="s">
        <v>12912</v>
      </c>
    </row>
    <row r="1301" spans="1:10" x14ac:dyDescent="0.25">
      <c r="A1301" t="s">
        <v>14212</v>
      </c>
      <c r="B1301">
        <v>1489</v>
      </c>
      <c r="C1301" t="s">
        <v>12916</v>
      </c>
      <c r="D1301">
        <v>98267606</v>
      </c>
      <c r="E1301">
        <v>14.12</v>
      </c>
      <c r="F1301" t="s">
        <v>12908</v>
      </c>
      <c r="G1301">
        <v>24102</v>
      </c>
      <c r="H1301">
        <v>25</v>
      </c>
      <c r="I1301" s="2">
        <v>41668.497187499997</v>
      </c>
      <c r="J1301" t="s">
        <v>12918</v>
      </c>
    </row>
    <row r="1302" spans="1:10" x14ac:dyDescent="0.25">
      <c r="A1302" t="s">
        <v>14213</v>
      </c>
      <c r="B1302">
        <v>2084</v>
      </c>
      <c r="C1302" t="s">
        <v>12932</v>
      </c>
      <c r="D1302">
        <v>23488383</v>
      </c>
      <c r="E1302">
        <v>11.33</v>
      </c>
      <c r="F1302" t="s">
        <v>12905</v>
      </c>
      <c r="G1302">
        <v>13319</v>
      </c>
      <c r="H1302">
        <v>21</v>
      </c>
      <c r="I1302" s="2">
        <v>42109.179849537039</v>
      </c>
      <c r="J1302" t="s">
        <v>12903</v>
      </c>
    </row>
    <row r="1303" spans="1:10" x14ac:dyDescent="0.25">
      <c r="A1303" t="s">
        <v>14214</v>
      </c>
      <c r="B1303">
        <v>1891</v>
      </c>
      <c r="C1303" t="s">
        <v>12902</v>
      </c>
      <c r="D1303">
        <v>98608130</v>
      </c>
      <c r="E1303">
        <v>9.7200000000000006</v>
      </c>
      <c r="F1303" t="s">
        <v>12899</v>
      </c>
      <c r="G1303">
        <v>26935</v>
      </c>
      <c r="H1303">
        <v>15</v>
      </c>
      <c r="I1303" s="2">
        <v>44743.537118055552</v>
      </c>
      <c r="J1303" t="s">
        <v>12903</v>
      </c>
    </row>
    <row r="1304" spans="1:10" x14ac:dyDescent="0.25">
      <c r="A1304" t="s">
        <v>14215</v>
      </c>
      <c r="B1304">
        <v>1970</v>
      </c>
      <c r="C1304" t="s">
        <v>12898</v>
      </c>
      <c r="D1304">
        <v>13639254</v>
      </c>
      <c r="E1304">
        <v>10.88</v>
      </c>
      <c r="F1304" t="s">
        <v>12905</v>
      </c>
      <c r="G1304">
        <v>12142</v>
      </c>
      <c r="H1304">
        <v>4</v>
      </c>
      <c r="I1304" s="2">
        <v>43769.277384259258</v>
      </c>
      <c r="J1304" t="s">
        <v>12900</v>
      </c>
    </row>
    <row r="1305" spans="1:10" x14ac:dyDescent="0.25">
      <c r="A1305" t="s">
        <v>14216</v>
      </c>
      <c r="B1305">
        <v>1840</v>
      </c>
      <c r="C1305" t="s">
        <v>12898</v>
      </c>
      <c r="D1305">
        <v>90731581</v>
      </c>
      <c r="E1305">
        <v>12.59</v>
      </c>
      <c r="F1305" t="s">
        <v>12899</v>
      </c>
      <c r="G1305">
        <v>29658</v>
      </c>
      <c r="H1305">
        <v>30</v>
      </c>
      <c r="I1305" s="2">
        <v>44410.263645833344</v>
      </c>
      <c r="J1305" t="s">
        <v>12903</v>
      </c>
    </row>
    <row r="1306" spans="1:10" x14ac:dyDescent="0.25">
      <c r="A1306" t="s">
        <v>14217</v>
      </c>
      <c r="B1306">
        <v>2173</v>
      </c>
      <c r="C1306" t="s">
        <v>12916</v>
      </c>
      <c r="D1306">
        <v>52558372</v>
      </c>
      <c r="E1306">
        <v>8.3800000000000008</v>
      </c>
      <c r="F1306" t="s">
        <v>12899</v>
      </c>
      <c r="G1306">
        <v>23584</v>
      </c>
      <c r="H1306">
        <v>22</v>
      </c>
      <c r="I1306" s="2">
        <v>44721.69091435185</v>
      </c>
      <c r="J1306" t="s">
        <v>12920</v>
      </c>
    </row>
    <row r="1307" spans="1:10" x14ac:dyDescent="0.25">
      <c r="A1307" t="s">
        <v>14218</v>
      </c>
      <c r="B1307">
        <v>1490</v>
      </c>
      <c r="C1307" t="s">
        <v>12932</v>
      </c>
      <c r="D1307">
        <v>55916047</v>
      </c>
      <c r="E1307">
        <v>10.81</v>
      </c>
      <c r="F1307" t="s">
        <v>12899</v>
      </c>
      <c r="G1307">
        <v>41226</v>
      </c>
      <c r="H1307">
        <v>1</v>
      </c>
      <c r="I1307" s="2">
        <v>44569.23128472222</v>
      </c>
      <c r="J1307" t="s">
        <v>12900</v>
      </c>
    </row>
    <row r="1308" spans="1:10" x14ac:dyDescent="0.25">
      <c r="A1308" t="s">
        <v>14219</v>
      </c>
      <c r="B1308">
        <v>1381</v>
      </c>
      <c r="C1308" t="s">
        <v>12924</v>
      </c>
      <c r="D1308">
        <v>4008889</v>
      </c>
      <c r="E1308">
        <v>12.75</v>
      </c>
      <c r="F1308" t="s">
        <v>12905</v>
      </c>
      <c r="G1308">
        <v>40834</v>
      </c>
      <c r="H1308">
        <v>6</v>
      </c>
      <c r="I1308" s="2">
        <v>43119.38789351852</v>
      </c>
      <c r="J1308" t="s">
        <v>12925</v>
      </c>
    </row>
    <row r="1309" spans="1:10" x14ac:dyDescent="0.25">
      <c r="A1309" t="s">
        <v>14220</v>
      </c>
      <c r="B1309">
        <v>1684</v>
      </c>
      <c r="C1309" t="s">
        <v>12902</v>
      </c>
      <c r="D1309">
        <v>554546</v>
      </c>
      <c r="E1309">
        <v>14.76</v>
      </c>
      <c r="F1309" t="s">
        <v>12908</v>
      </c>
      <c r="G1309">
        <v>23527</v>
      </c>
      <c r="H1309">
        <v>3</v>
      </c>
      <c r="I1309" s="2">
        <v>44013.181250000001</v>
      </c>
      <c r="J1309" t="s">
        <v>12900</v>
      </c>
    </row>
    <row r="1310" spans="1:10" x14ac:dyDescent="0.25">
      <c r="A1310" t="s">
        <v>14221</v>
      </c>
      <c r="B1310">
        <v>1925</v>
      </c>
      <c r="C1310" t="s">
        <v>12902</v>
      </c>
      <c r="D1310">
        <v>50339182</v>
      </c>
      <c r="E1310">
        <v>10.27</v>
      </c>
      <c r="F1310" t="s">
        <v>12899</v>
      </c>
      <c r="G1310">
        <v>18477</v>
      </c>
      <c r="H1310">
        <v>16</v>
      </c>
      <c r="I1310" s="2">
        <v>42456.027094907397</v>
      </c>
      <c r="J1310" t="s">
        <v>12918</v>
      </c>
    </row>
    <row r="1311" spans="1:10" x14ac:dyDescent="0.25">
      <c r="A1311" t="s">
        <v>14222</v>
      </c>
      <c r="B1311">
        <v>1985</v>
      </c>
      <c r="C1311" t="s">
        <v>12916</v>
      </c>
      <c r="D1311">
        <v>17392260</v>
      </c>
      <c r="E1311">
        <v>12.55</v>
      </c>
      <c r="F1311" t="s">
        <v>12899</v>
      </c>
      <c r="G1311">
        <v>20662</v>
      </c>
      <c r="H1311">
        <v>12</v>
      </c>
      <c r="I1311" s="2">
        <v>41556.007048611107</v>
      </c>
      <c r="J1311" t="s">
        <v>12903</v>
      </c>
    </row>
    <row r="1312" spans="1:10" x14ac:dyDescent="0.25">
      <c r="A1312" t="s">
        <v>14223</v>
      </c>
      <c r="B1312">
        <v>1438</v>
      </c>
      <c r="C1312" t="s">
        <v>12932</v>
      </c>
      <c r="D1312">
        <v>80622808</v>
      </c>
      <c r="E1312">
        <v>7.89</v>
      </c>
      <c r="F1312" t="s">
        <v>12908</v>
      </c>
      <c r="G1312">
        <v>44049</v>
      </c>
      <c r="H1312">
        <v>14</v>
      </c>
      <c r="I1312" s="2">
        <v>41845.809560185182</v>
      </c>
      <c r="J1312" t="s">
        <v>12910</v>
      </c>
    </row>
    <row r="1313" spans="1:10" x14ac:dyDescent="0.25">
      <c r="A1313" t="s">
        <v>14224</v>
      </c>
      <c r="B1313">
        <v>1603</v>
      </c>
      <c r="C1313" t="s">
        <v>12924</v>
      </c>
      <c r="D1313">
        <v>66438806</v>
      </c>
      <c r="E1313">
        <v>13.49</v>
      </c>
      <c r="F1313" t="s">
        <v>12899</v>
      </c>
      <c r="G1313">
        <v>19433</v>
      </c>
      <c r="H1313">
        <v>17</v>
      </c>
      <c r="I1313" s="2">
        <v>41732.444803240738</v>
      </c>
      <c r="J1313" t="s">
        <v>12900</v>
      </c>
    </row>
    <row r="1314" spans="1:10" x14ac:dyDescent="0.25">
      <c r="A1314" t="s">
        <v>14225</v>
      </c>
      <c r="B1314">
        <v>1816</v>
      </c>
      <c r="C1314" t="s">
        <v>12924</v>
      </c>
      <c r="D1314">
        <v>45944997</v>
      </c>
      <c r="E1314">
        <v>14.3</v>
      </c>
      <c r="F1314" t="s">
        <v>12905</v>
      </c>
      <c r="G1314">
        <v>18170</v>
      </c>
      <c r="H1314">
        <v>23</v>
      </c>
      <c r="I1314" s="2">
        <v>44816.929965277777</v>
      </c>
      <c r="J1314" t="s">
        <v>12912</v>
      </c>
    </row>
    <row r="1315" spans="1:10" x14ac:dyDescent="0.25">
      <c r="A1315" t="s">
        <v>14226</v>
      </c>
      <c r="B1315">
        <v>1231</v>
      </c>
      <c r="C1315" t="s">
        <v>12907</v>
      </c>
      <c r="D1315">
        <v>54484570</v>
      </c>
      <c r="E1315">
        <v>10.8</v>
      </c>
      <c r="F1315" t="s">
        <v>12908</v>
      </c>
      <c r="G1315">
        <v>22751</v>
      </c>
      <c r="H1315">
        <v>21</v>
      </c>
      <c r="I1315" s="2">
        <v>44752.04109953704</v>
      </c>
      <c r="J1315" t="s">
        <v>12920</v>
      </c>
    </row>
    <row r="1316" spans="1:10" x14ac:dyDescent="0.25">
      <c r="A1316" t="s">
        <v>14227</v>
      </c>
      <c r="B1316">
        <v>2276</v>
      </c>
      <c r="C1316" t="s">
        <v>12907</v>
      </c>
      <c r="D1316">
        <v>58197451</v>
      </c>
      <c r="E1316">
        <v>7.66</v>
      </c>
      <c r="F1316" t="s">
        <v>12905</v>
      </c>
      <c r="G1316">
        <v>48648</v>
      </c>
      <c r="H1316">
        <v>4</v>
      </c>
      <c r="I1316" s="2">
        <v>42777.122256944444</v>
      </c>
      <c r="J1316" t="s">
        <v>12925</v>
      </c>
    </row>
    <row r="1317" spans="1:10" x14ac:dyDescent="0.25">
      <c r="A1317" t="s">
        <v>14228</v>
      </c>
      <c r="B1317">
        <v>1529</v>
      </c>
      <c r="C1317" t="s">
        <v>12898</v>
      </c>
      <c r="D1317">
        <v>36526381</v>
      </c>
      <c r="E1317">
        <v>13.37</v>
      </c>
      <c r="F1317" t="s">
        <v>12899</v>
      </c>
      <c r="G1317">
        <v>15876</v>
      </c>
      <c r="H1317">
        <v>13</v>
      </c>
      <c r="I1317" s="2">
        <v>44704.79109953704</v>
      </c>
      <c r="J1317" t="s">
        <v>12903</v>
      </c>
    </row>
    <row r="1318" spans="1:10" x14ac:dyDescent="0.25">
      <c r="A1318" t="s">
        <v>14229</v>
      </c>
      <c r="B1318">
        <v>1891</v>
      </c>
      <c r="C1318" t="s">
        <v>12902</v>
      </c>
      <c r="D1318">
        <v>75438742</v>
      </c>
      <c r="E1318">
        <v>9.5399999999999991</v>
      </c>
      <c r="F1318" t="s">
        <v>12908</v>
      </c>
      <c r="G1318">
        <v>25904</v>
      </c>
      <c r="H1318">
        <v>29</v>
      </c>
      <c r="I1318" s="2">
        <v>43566.528819444437</v>
      </c>
      <c r="J1318" t="s">
        <v>12920</v>
      </c>
    </row>
    <row r="1319" spans="1:10" x14ac:dyDescent="0.25">
      <c r="A1319" t="s">
        <v>14230</v>
      </c>
      <c r="B1319">
        <v>2267</v>
      </c>
      <c r="C1319" t="s">
        <v>12907</v>
      </c>
      <c r="D1319">
        <v>72303383</v>
      </c>
      <c r="E1319">
        <v>12.37</v>
      </c>
      <c r="F1319" t="s">
        <v>12908</v>
      </c>
      <c r="G1319">
        <v>27704</v>
      </c>
      <c r="H1319">
        <v>18</v>
      </c>
      <c r="I1319" s="2">
        <v>41680.201226851852</v>
      </c>
      <c r="J1319" t="s">
        <v>12903</v>
      </c>
    </row>
    <row r="1320" spans="1:10" x14ac:dyDescent="0.25">
      <c r="A1320" t="s">
        <v>14231</v>
      </c>
      <c r="B1320">
        <v>1883</v>
      </c>
      <c r="C1320" t="s">
        <v>12898</v>
      </c>
      <c r="D1320">
        <v>44845425</v>
      </c>
      <c r="E1320">
        <v>10.71</v>
      </c>
      <c r="F1320" t="s">
        <v>12899</v>
      </c>
      <c r="G1320">
        <v>29873</v>
      </c>
      <c r="H1320">
        <v>13</v>
      </c>
      <c r="I1320" s="2">
        <v>41765.832546296297</v>
      </c>
      <c r="J1320" t="s">
        <v>12910</v>
      </c>
    </row>
    <row r="1321" spans="1:10" x14ac:dyDescent="0.25">
      <c r="A1321" t="s">
        <v>14232</v>
      </c>
      <c r="B1321">
        <v>2256</v>
      </c>
      <c r="C1321" t="s">
        <v>12924</v>
      </c>
      <c r="D1321">
        <v>97468161</v>
      </c>
      <c r="E1321">
        <v>8.7899999999999991</v>
      </c>
      <c r="F1321" t="s">
        <v>12908</v>
      </c>
      <c r="G1321">
        <v>26082</v>
      </c>
      <c r="H1321">
        <v>9</v>
      </c>
      <c r="I1321" s="2">
        <v>44775.906631944446</v>
      </c>
      <c r="J1321" t="s">
        <v>12918</v>
      </c>
    </row>
    <row r="1322" spans="1:10" x14ac:dyDescent="0.25">
      <c r="A1322" t="s">
        <v>14233</v>
      </c>
      <c r="B1322">
        <v>2263</v>
      </c>
      <c r="C1322" t="s">
        <v>12916</v>
      </c>
      <c r="D1322">
        <v>47797600</v>
      </c>
      <c r="E1322">
        <v>11.65</v>
      </c>
      <c r="F1322" t="s">
        <v>12908</v>
      </c>
      <c r="G1322">
        <v>27526</v>
      </c>
      <c r="H1322">
        <v>2</v>
      </c>
      <c r="I1322" s="2">
        <v>43837.040150462963</v>
      </c>
      <c r="J1322" t="s">
        <v>12918</v>
      </c>
    </row>
    <row r="1323" spans="1:10" x14ac:dyDescent="0.25">
      <c r="A1323" t="s">
        <v>14234</v>
      </c>
      <c r="B1323">
        <v>1461</v>
      </c>
      <c r="C1323" t="s">
        <v>12907</v>
      </c>
      <c r="D1323">
        <v>95530233</v>
      </c>
      <c r="E1323">
        <v>8.31</v>
      </c>
      <c r="F1323" t="s">
        <v>12908</v>
      </c>
      <c r="G1323">
        <v>27884</v>
      </c>
      <c r="H1323">
        <v>10</v>
      </c>
      <c r="I1323" s="2">
        <v>41584.373391203713</v>
      </c>
      <c r="J1323" t="s">
        <v>12912</v>
      </c>
    </row>
    <row r="1324" spans="1:10" x14ac:dyDescent="0.25">
      <c r="A1324" t="s">
        <v>14235</v>
      </c>
      <c r="B1324">
        <v>1261</v>
      </c>
      <c r="C1324" t="s">
        <v>12902</v>
      </c>
      <c r="D1324">
        <v>20229505</v>
      </c>
      <c r="E1324">
        <v>8.6999999999999993</v>
      </c>
      <c r="F1324" t="s">
        <v>12908</v>
      </c>
      <c r="G1324">
        <v>37277</v>
      </c>
      <c r="H1324">
        <v>25</v>
      </c>
      <c r="I1324" s="2">
        <v>42590.623726851853</v>
      </c>
      <c r="J1324" t="s">
        <v>12918</v>
      </c>
    </row>
    <row r="1325" spans="1:10" x14ac:dyDescent="0.25">
      <c r="A1325" t="s">
        <v>14236</v>
      </c>
      <c r="B1325">
        <v>1697</v>
      </c>
      <c r="C1325" t="s">
        <v>12907</v>
      </c>
      <c r="D1325">
        <v>37379319</v>
      </c>
      <c r="E1325">
        <v>14.88</v>
      </c>
      <c r="F1325" t="s">
        <v>12905</v>
      </c>
      <c r="G1325">
        <v>38980</v>
      </c>
      <c r="H1325">
        <v>3</v>
      </c>
      <c r="I1325" s="2">
        <v>41894.478587962964</v>
      </c>
      <c r="J1325" t="s">
        <v>12920</v>
      </c>
    </row>
    <row r="1326" spans="1:10" x14ac:dyDescent="0.25">
      <c r="A1326" t="s">
        <v>14237</v>
      </c>
      <c r="B1326">
        <v>1338</v>
      </c>
      <c r="C1326" t="s">
        <v>12902</v>
      </c>
      <c r="D1326">
        <v>77984719</v>
      </c>
      <c r="E1326">
        <v>7.8</v>
      </c>
      <c r="F1326" t="s">
        <v>12908</v>
      </c>
      <c r="G1326">
        <v>43906</v>
      </c>
      <c r="H1326">
        <v>18</v>
      </c>
      <c r="I1326" s="2">
        <v>42649.121493055558</v>
      </c>
      <c r="J1326" t="s">
        <v>12918</v>
      </c>
    </row>
    <row r="1327" spans="1:10" x14ac:dyDescent="0.25">
      <c r="A1327" t="s">
        <v>14238</v>
      </c>
      <c r="B1327">
        <v>1039</v>
      </c>
      <c r="C1327" t="s">
        <v>12907</v>
      </c>
      <c r="D1327">
        <v>67557808</v>
      </c>
      <c r="E1327">
        <v>11.37</v>
      </c>
      <c r="F1327" t="s">
        <v>12908</v>
      </c>
      <c r="G1327">
        <v>34756</v>
      </c>
      <c r="H1327">
        <v>18</v>
      </c>
      <c r="I1327" s="2">
        <v>42504.106377314813</v>
      </c>
      <c r="J1327" t="s">
        <v>12920</v>
      </c>
    </row>
    <row r="1328" spans="1:10" x14ac:dyDescent="0.25">
      <c r="A1328" t="s">
        <v>14239</v>
      </c>
      <c r="B1328">
        <v>2309</v>
      </c>
      <c r="C1328" t="s">
        <v>12916</v>
      </c>
      <c r="D1328">
        <v>51496333</v>
      </c>
      <c r="E1328">
        <v>9.36</v>
      </c>
      <c r="F1328" t="s">
        <v>12905</v>
      </c>
      <c r="G1328">
        <v>31483</v>
      </c>
      <c r="H1328">
        <v>10</v>
      </c>
      <c r="I1328" s="2">
        <v>44538.993854166663</v>
      </c>
      <c r="J1328" t="s">
        <v>12925</v>
      </c>
    </row>
    <row r="1329" spans="1:10" x14ac:dyDescent="0.25">
      <c r="A1329" t="s">
        <v>14240</v>
      </c>
      <c r="B1329">
        <v>1284</v>
      </c>
      <c r="C1329" t="s">
        <v>12932</v>
      </c>
      <c r="D1329">
        <v>13682734</v>
      </c>
      <c r="E1329">
        <v>11.2</v>
      </c>
      <c r="F1329" t="s">
        <v>12905</v>
      </c>
      <c r="G1329">
        <v>40474</v>
      </c>
      <c r="H1329">
        <v>26</v>
      </c>
      <c r="I1329" s="2">
        <v>42464.04078703704</v>
      </c>
      <c r="J1329" t="s">
        <v>12910</v>
      </c>
    </row>
    <row r="1330" spans="1:10" x14ac:dyDescent="0.25">
      <c r="A1330" t="s">
        <v>14241</v>
      </c>
      <c r="B1330">
        <v>2363</v>
      </c>
      <c r="C1330" t="s">
        <v>12902</v>
      </c>
      <c r="D1330">
        <v>84863417</v>
      </c>
      <c r="E1330">
        <v>8.2799999999999994</v>
      </c>
      <c r="F1330" t="s">
        <v>12899</v>
      </c>
      <c r="G1330">
        <v>28050</v>
      </c>
      <c r="H1330">
        <v>16</v>
      </c>
      <c r="I1330" s="2">
        <v>43224.114803240736</v>
      </c>
      <c r="J1330" t="s">
        <v>12920</v>
      </c>
    </row>
    <row r="1331" spans="1:10" x14ac:dyDescent="0.25">
      <c r="A1331" t="s">
        <v>14242</v>
      </c>
      <c r="B1331">
        <v>2228</v>
      </c>
      <c r="C1331" t="s">
        <v>12932</v>
      </c>
      <c r="D1331">
        <v>78081455</v>
      </c>
      <c r="E1331">
        <v>9.61</v>
      </c>
      <c r="F1331" t="s">
        <v>12899</v>
      </c>
      <c r="G1331">
        <v>13912</v>
      </c>
      <c r="H1331">
        <v>1</v>
      </c>
      <c r="I1331" s="2">
        <v>42210.078298611108</v>
      </c>
      <c r="J1331" t="s">
        <v>12903</v>
      </c>
    </row>
    <row r="1332" spans="1:10" x14ac:dyDescent="0.25">
      <c r="A1332" t="s">
        <v>14243</v>
      </c>
      <c r="B1332">
        <v>1691</v>
      </c>
      <c r="C1332" t="s">
        <v>12916</v>
      </c>
      <c r="D1332">
        <v>16552244</v>
      </c>
      <c r="E1332">
        <v>12.94</v>
      </c>
      <c r="F1332" t="s">
        <v>12899</v>
      </c>
      <c r="G1332">
        <v>31643</v>
      </c>
      <c r="H1332">
        <v>3</v>
      </c>
      <c r="I1332" s="2">
        <v>43884.007523148153</v>
      </c>
      <c r="J1332" t="s">
        <v>12900</v>
      </c>
    </row>
    <row r="1333" spans="1:10" x14ac:dyDescent="0.25">
      <c r="A1333" t="s">
        <v>14244</v>
      </c>
      <c r="B1333">
        <v>1726</v>
      </c>
      <c r="C1333" t="s">
        <v>12924</v>
      </c>
      <c r="D1333">
        <v>27147044</v>
      </c>
      <c r="E1333">
        <v>10.93</v>
      </c>
      <c r="F1333" t="s">
        <v>12899</v>
      </c>
      <c r="G1333">
        <v>49489</v>
      </c>
      <c r="H1333">
        <v>28</v>
      </c>
      <c r="I1333" s="2">
        <v>43577.482465277782</v>
      </c>
      <c r="J1333" t="s">
        <v>12910</v>
      </c>
    </row>
    <row r="1334" spans="1:10" x14ac:dyDescent="0.25">
      <c r="A1334" t="s">
        <v>14245</v>
      </c>
      <c r="B1334">
        <v>1137</v>
      </c>
      <c r="C1334" t="s">
        <v>12916</v>
      </c>
      <c r="D1334">
        <v>10095730</v>
      </c>
      <c r="E1334">
        <v>11.89</v>
      </c>
      <c r="F1334" t="s">
        <v>12899</v>
      </c>
      <c r="G1334">
        <v>49130</v>
      </c>
      <c r="H1334">
        <v>11</v>
      </c>
      <c r="I1334" s="2">
        <v>41599.818252314813</v>
      </c>
      <c r="J1334" t="s">
        <v>12925</v>
      </c>
    </row>
    <row r="1335" spans="1:10" x14ac:dyDescent="0.25">
      <c r="A1335" t="s">
        <v>14246</v>
      </c>
      <c r="B1335">
        <v>2304</v>
      </c>
      <c r="C1335" t="s">
        <v>12898</v>
      </c>
      <c r="D1335">
        <v>35038818</v>
      </c>
      <c r="E1335">
        <v>13.83</v>
      </c>
      <c r="F1335" t="s">
        <v>12899</v>
      </c>
      <c r="G1335">
        <v>23525</v>
      </c>
      <c r="H1335">
        <v>3</v>
      </c>
      <c r="I1335" s="2">
        <v>41658.502789351849</v>
      </c>
      <c r="J1335" t="s">
        <v>12918</v>
      </c>
    </row>
    <row r="1336" spans="1:10" x14ac:dyDescent="0.25">
      <c r="A1336" t="s">
        <v>14247</v>
      </c>
      <c r="B1336">
        <v>1221</v>
      </c>
      <c r="C1336" t="s">
        <v>12898</v>
      </c>
      <c r="D1336">
        <v>79677339</v>
      </c>
      <c r="E1336">
        <v>12.52</v>
      </c>
      <c r="F1336" t="s">
        <v>12908</v>
      </c>
      <c r="G1336">
        <v>16595</v>
      </c>
      <c r="H1336">
        <v>12</v>
      </c>
      <c r="I1336" s="2">
        <v>43847.600497685176</v>
      </c>
      <c r="J1336" t="s">
        <v>12912</v>
      </c>
    </row>
    <row r="1337" spans="1:10" x14ac:dyDescent="0.25">
      <c r="A1337" t="s">
        <v>14248</v>
      </c>
      <c r="B1337">
        <v>1275</v>
      </c>
      <c r="C1337" t="s">
        <v>12932</v>
      </c>
      <c r="D1337">
        <v>50049735</v>
      </c>
      <c r="E1337">
        <v>8.17</v>
      </c>
      <c r="F1337" t="s">
        <v>12905</v>
      </c>
      <c r="G1337">
        <v>29414</v>
      </c>
      <c r="H1337">
        <v>5</v>
      </c>
      <c r="I1337" s="2">
        <v>44223.628530092603</v>
      </c>
      <c r="J1337" t="s">
        <v>12920</v>
      </c>
    </row>
    <row r="1338" spans="1:10" x14ac:dyDescent="0.25">
      <c r="A1338" t="s">
        <v>14249</v>
      </c>
      <c r="B1338">
        <v>1198</v>
      </c>
      <c r="C1338" t="s">
        <v>12924</v>
      </c>
      <c r="D1338">
        <v>50842442</v>
      </c>
      <c r="E1338">
        <v>7.46</v>
      </c>
      <c r="F1338" t="s">
        <v>12899</v>
      </c>
      <c r="G1338">
        <v>15021</v>
      </c>
      <c r="H1338">
        <v>24</v>
      </c>
      <c r="I1338" s="2">
        <v>43679.366747685177</v>
      </c>
      <c r="J1338" t="s">
        <v>12900</v>
      </c>
    </row>
    <row r="1339" spans="1:10" x14ac:dyDescent="0.25">
      <c r="A1339" t="s">
        <v>14250</v>
      </c>
      <c r="B1339">
        <v>1437</v>
      </c>
      <c r="C1339" t="s">
        <v>12898</v>
      </c>
      <c r="D1339">
        <v>75122446</v>
      </c>
      <c r="E1339">
        <v>11.15</v>
      </c>
      <c r="F1339" t="s">
        <v>12905</v>
      </c>
      <c r="G1339">
        <v>43689</v>
      </c>
      <c r="H1339">
        <v>21</v>
      </c>
      <c r="I1339" s="2">
        <v>45071.19425925926</v>
      </c>
      <c r="J1339" t="s">
        <v>12900</v>
      </c>
    </row>
    <row r="1340" spans="1:10" x14ac:dyDescent="0.25">
      <c r="A1340" t="s">
        <v>14251</v>
      </c>
      <c r="B1340">
        <v>1279</v>
      </c>
      <c r="C1340" t="s">
        <v>12924</v>
      </c>
      <c r="D1340">
        <v>76409826</v>
      </c>
      <c r="E1340">
        <v>9.5</v>
      </c>
      <c r="F1340" t="s">
        <v>12899</v>
      </c>
      <c r="G1340">
        <v>29551</v>
      </c>
      <c r="H1340">
        <v>16</v>
      </c>
      <c r="I1340" s="2">
        <v>42417.496458333328</v>
      </c>
      <c r="J1340" t="s">
        <v>12910</v>
      </c>
    </row>
    <row r="1341" spans="1:10" x14ac:dyDescent="0.25">
      <c r="A1341" t="s">
        <v>14252</v>
      </c>
      <c r="B1341">
        <v>1246</v>
      </c>
      <c r="C1341" t="s">
        <v>12916</v>
      </c>
      <c r="D1341">
        <v>38743587</v>
      </c>
      <c r="E1341">
        <v>12.38</v>
      </c>
      <c r="F1341" t="s">
        <v>12899</v>
      </c>
      <c r="G1341">
        <v>46362</v>
      </c>
      <c r="H1341">
        <v>10</v>
      </c>
      <c r="I1341" s="2">
        <v>44290.148194444453</v>
      </c>
      <c r="J1341" t="s">
        <v>12910</v>
      </c>
    </row>
    <row r="1342" spans="1:10" x14ac:dyDescent="0.25">
      <c r="A1342" t="s">
        <v>14253</v>
      </c>
      <c r="B1342">
        <v>1460</v>
      </c>
      <c r="C1342" t="s">
        <v>12902</v>
      </c>
      <c r="D1342">
        <v>19120055</v>
      </c>
      <c r="E1342">
        <v>14.17</v>
      </c>
      <c r="F1342" t="s">
        <v>12899</v>
      </c>
      <c r="G1342">
        <v>30244</v>
      </c>
      <c r="H1342">
        <v>26</v>
      </c>
      <c r="I1342" s="2">
        <v>41738.221226851849</v>
      </c>
      <c r="J1342" t="s">
        <v>12912</v>
      </c>
    </row>
    <row r="1343" spans="1:10" x14ac:dyDescent="0.25">
      <c r="A1343" t="s">
        <v>14254</v>
      </c>
      <c r="B1343">
        <v>1414</v>
      </c>
      <c r="C1343" t="s">
        <v>12907</v>
      </c>
      <c r="D1343">
        <v>63615724</v>
      </c>
      <c r="E1343">
        <v>11.93</v>
      </c>
      <c r="F1343" t="s">
        <v>12908</v>
      </c>
      <c r="G1343">
        <v>15716</v>
      </c>
      <c r="H1343">
        <v>2</v>
      </c>
      <c r="I1343" s="2">
        <v>41693.267164351862</v>
      </c>
      <c r="J1343" t="s">
        <v>12918</v>
      </c>
    </row>
    <row r="1344" spans="1:10" x14ac:dyDescent="0.25">
      <c r="A1344" t="s">
        <v>14255</v>
      </c>
      <c r="B1344">
        <v>2031</v>
      </c>
      <c r="C1344" t="s">
        <v>12898</v>
      </c>
      <c r="D1344">
        <v>19262438</v>
      </c>
      <c r="E1344">
        <v>14</v>
      </c>
      <c r="F1344" t="s">
        <v>12908</v>
      </c>
      <c r="G1344">
        <v>28917</v>
      </c>
      <c r="H1344">
        <v>10</v>
      </c>
      <c r="I1344" s="2">
        <v>42707.014432870368</v>
      </c>
      <c r="J1344" t="s">
        <v>12900</v>
      </c>
    </row>
    <row r="1345" spans="1:10" x14ac:dyDescent="0.25">
      <c r="A1345" t="s">
        <v>14256</v>
      </c>
      <c r="B1345">
        <v>1659</v>
      </c>
      <c r="C1345" t="s">
        <v>12932</v>
      </c>
      <c r="D1345">
        <v>77677048</v>
      </c>
      <c r="E1345">
        <v>8.76</v>
      </c>
      <c r="F1345" t="s">
        <v>12905</v>
      </c>
      <c r="G1345">
        <v>32686</v>
      </c>
      <c r="H1345">
        <v>30</v>
      </c>
      <c r="I1345" s="2">
        <v>45123.022453703707</v>
      </c>
      <c r="J1345" t="s">
        <v>12912</v>
      </c>
    </row>
    <row r="1346" spans="1:10" x14ac:dyDescent="0.25">
      <c r="A1346" t="s">
        <v>14257</v>
      </c>
      <c r="B1346">
        <v>2489</v>
      </c>
      <c r="C1346" t="s">
        <v>12916</v>
      </c>
      <c r="D1346">
        <v>99025451</v>
      </c>
      <c r="E1346">
        <v>11.54</v>
      </c>
      <c r="F1346" t="s">
        <v>12899</v>
      </c>
      <c r="G1346">
        <v>20372</v>
      </c>
      <c r="H1346">
        <v>17</v>
      </c>
      <c r="I1346" s="2">
        <v>44028.019467592603</v>
      </c>
      <c r="J1346" t="s">
        <v>12900</v>
      </c>
    </row>
    <row r="1347" spans="1:10" x14ac:dyDescent="0.25">
      <c r="A1347" t="s">
        <v>14258</v>
      </c>
      <c r="B1347">
        <v>1817</v>
      </c>
      <c r="C1347" t="s">
        <v>12902</v>
      </c>
      <c r="D1347">
        <v>46725339</v>
      </c>
      <c r="E1347">
        <v>8.64</v>
      </c>
      <c r="F1347" t="s">
        <v>12899</v>
      </c>
      <c r="G1347">
        <v>15799</v>
      </c>
      <c r="H1347">
        <v>19</v>
      </c>
      <c r="I1347" s="2">
        <v>42616.988877314812</v>
      </c>
      <c r="J1347" t="s">
        <v>12910</v>
      </c>
    </row>
    <row r="1348" spans="1:10" x14ac:dyDescent="0.25">
      <c r="A1348" t="s">
        <v>14259</v>
      </c>
      <c r="B1348">
        <v>1637</v>
      </c>
      <c r="C1348" t="s">
        <v>12924</v>
      </c>
      <c r="D1348">
        <v>66637849</v>
      </c>
      <c r="E1348">
        <v>13.72</v>
      </c>
      <c r="F1348" t="s">
        <v>12905</v>
      </c>
      <c r="G1348">
        <v>38848</v>
      </c>
      <c r="H1348">
        <v>7</v>
      </c>
      <c r="I1348" s="2">
        <v>43872.764849537038</v>
      </c>
      <c r="J1348" t="s">
        <v>12920</v>
      </c>
    </row>
    <row r="1349" spans="1:10" x14ac:dyDescent="0.25">
      <c r="A1349" t="s">
        <v>14260</v>
      </c>
      <c r="B1349">
        <v>1949</v>
      </c>
      <c r="C1349" t="s">
        <v>12932</v>
      </c>
      <c r="D1349">
        <v>15523568</v>
      </c>
      <c r="E1349">
        <v>8.99</v>
      </c>
      <c r="F1349" t="s">
        <v>12905</v>
      </c>
      <c r="G1349">
        <v>27279</v>
      </c>
      <c r="H1349">
        <v>13</v>
      </c>
      <c r="I1349" s="2">
        <v>42853.879756944443</v>
      </c>
      <c r="J1349" t="s">
        <v>12912</v>
      </c>
    </row>
    <row r="1350" spans="1:10" x14ac:dyDescent="0.25">
      <c r="A1350" t="s">
        <v>14261</v>
      </c>
      <c r="B1350">
        <v>2188</v>
      </c>
      <c r="C1350" t="s">
        <v>12932</v>
      </c>
      <c r="D1350">
        <v>88794609</v>
      </c>
      <c r="E1350">
        <v>8.25</v>
      </c>
      <c r="F1350" t="s">
        <v>12908</v>
      </c>
      <c r="G1350">
        <v>36018</v>
      </c>
      <c r="H1350">
        <v>14</v>
      </c>
      <c r="I1350" s="2">
        <v>41920.720613425918</v>
      </c>
      <c r="J1350" t="s">
        <v>12903</v>
      </c>
    </row>
    <row r="1351" spans="1:10" x14ac:dyDescent="0.25">
      <c r="A1351" t="s">
        <v>14262</v>
      </c>
      <c r="B1351">
        <v>2189</v>
      </c>
      <c r="C1351" t="s">
        <v>12932</v>
      </c>
      <c r="D1351">
        <v>4628997</v>
      </c>
      <c r="E1351">
        <v>10.55</v>
      </c>
      <c r="F1351" t="s">
        <v>12899</v>
      </c>
      <c r="G1351">
        <v>22978</v>
      </c>
      <c r="H1351">
        <v>14</v>
      </c>
      <c r="I1351" s="2">
        <v>41559.526956018519</v>
      </c>
      <c r="J1351" t="s">
        <v>12918</v>
      </c>
    </row>
    <row r="1352" spans="1:10" x14ac:dyDescent="0.25">
      <c r="A1352" t="s">
        <v>14263</v>
      </c>
      <c r="B1352">
        <v>2302</v>
      </c>
      <c r="C1352" t="s">
        <v>12898</v>
      </c>
      <c r="D1352">
        <v>6106968</v>
      </c>
      <c r="E1352">
        <v>11.69</v>
      </c>
      <c r="F1352" t="s">
        <v>12899</v>
      </c>
      <c r="G1352">
        <v>13226</v>
      </c>
      <c r="H1352">
        <v>19</v>
      </c>
      <c r="I1352" s="2">
        <v>43374.678807870368</v>
      </c>
      <c r="J1352" t="s">
        <v>12910</v>
      </c>
    </row>
    <row r="1353" spans="1:10" x14ac:dyDescent="0.25">
      <c r="A1353" t="s">
        <v>14264</v>
      </c>
      <c r="B1353">
        <v>1017</v>
      </c>
      <c r="C1353" t="s">
        <v>12932</v>
      </c>
      <c r="D1353">
        <v>71233003</v>
      </c>
      <c r="E1353">
        <v>13.16</v>
      </c>
      <c r="F1353" t="s">
        <v>12905</v>
      </c>
      <c r="G1353">
        <v>48523</v>
      </c>
      <c r="H1353">
        <v>10</v>
      </c>
      <c r="I1353" s="2">
        <v>41824.411921296298</v>
      </c>
      <c r="J1353" t="s">
        <v>12903</v>
      </c>
    </row>
    <row r="1354" spans="1:10" x14ac:dyDescent="0.25">
      <c r="A1354" t="s">
        <v>14265</v>
      </c>
      <c r="B1354">
        <v>2384</v>
      </c>
      <c r="C1354" t="s">
        <v>12902</v>
      </c>
      <c r="D1354">
        <v>40106143</v>
      </c>
      <c r="E1354">
        <v>10.48</v>
      </c>
      <c r="F1354" t="s">
        <v>12899</v>
      </c>
      <c r="G1354">
        <v>17718</v>
      </c>
      <c r="H1354">
        <v>17</v>
      </c>
      <c r="I1354" s="2">
        <v>43223.667696759258</v>
      </c>
      <c r="J1354" t="s">
        <v>12900</v>
      </c>
    </row>
    <row r="1355" spans="1:10" x14ac:dyDescent="0.25">
      <c r="A1355" t="s">
        <v>14266</v>
      </c>
      <c r="B1355">
        <v>1784</v>
      </c>
      <c r="C1355" t="s">
        <v>12902</v>
      </c>
      <c r="D1355">
        <v>26330849</v>
      </c>
      <c r="E1355">
        <v>8.17</v>
      </c>
      <c r="F1355" t="s">
        <v>12899</v>
      </c>
      <c r="G1355">
        <v>17795</v>
      </c>
      <c r="H1355">
        <v>23</v>
      </c>
      <c r="I1355" s="2">
        <v>44374.363391203697</v>
      </c>
      <c r="J1355" t="s">
        <v>12925</v>
      </c>
    </row>
    <row r="1356" spans="1:10" x14ac:dyDescent="0.25">
      <c r="A1356" t="s">
        <v>14267</v>
      </c>
      <c r="B1356">
        <v>1467</v>
      </c>
      <c r="C1356" t="s">
        <v>12932</v>
      </c>
      <c r="D1356">
        <v>14427209</v>
      </c>
      <c r="E1356">
        <v>7.28</v>
      </c>
      <c r="F1356" t="s">
        <v>12905</v>
      </c>
      <c r="G1356">
        <v>29701</v>
      </c>
      <c r="H1356">
        <v>14</v>
      </c>
      <c r="I1356" s="2">
        <v>43323.266319444447</v>
      </c>
      <c r="J1356" t="s">
        <v>12920</v>
      </c>
    </row>
    <row r="1357" spans="1:10" x14ac:dyDescent="0.25">
      <c r="A1357" t="s">
        <v>14268</v>
      </c>
      <c r="B1357">
        <v>2120</v>
      </c>
      <c r="C1357" t="s">
        <v>12932</v>
      </c>
      <c r="D1357">
        <v>43479105</v>
      </c>
      <c r="E1357">
        <v>7.11</v>
      </c>
      <c r="F1357" t="s">
        <v>12908</v>
      </c>
      <c r="G1357">
        <v>14979</v>
      </c>
      <c r="H1357">
        <v>8</v>
      </c>
      <c r="I1357" s="2">
        <v>44189.516886574071</v>
      </c>
      <c r="J1357" t="s">
        <v>12900</v>
      </c>
    </row>
    <row r="1358" spans="1:10" x14ac:dyDescent="0.25">
      <c r="A1358" t="s">
        <v>14269</v>
      </c>
      <c r="B1358">
        <v>1199</v>
      </c>
      <c r="C1358" t="s">
        <v>12932</v>
      </c>
      <c r="D1358">
        <v>58565080</v>
      </c>
      <c r="E1358">
        <v>12.59</v>
      </c>
      <c r="F1358" t="s">
        <v>12899</v>
      </c>
      <c r="G1358">
        <v>49370</v>
      </c>
      <c r="H1358">
        <v>17</v>
      </c>
      <c r="I1358" s="2">
        <v>42945.516932870371</v>
      </c>
      <c r="J1358" t="s">
        <v>12900</v>
      </c>
    </row>
    <row r="1359" spans="1:10" x14ac:dyDescent="0.25">
      <c r="A1359" t="s">
        <v>14270</v>
      </c>
      <c r="B1359">
        <v>1354</v>
      </c>
      <c r="C1359" t="s">
        <v>12907</v>
      </c>
      <c r="D1359">
        <v>24421171</v>
      </c>
      <c r="E1359">
        <v>12.72</v>
      </c>
      <c r="F1359" t="s">
        <v>12908</v>
      </c>
      <c r="G1359">
        <v>13878</v>
      </c>
      <c r="H1359">
        <v>27</v>
      </c>
      <c r="I1359" s="2">
        <v>43888.660185185188</v>
      </c>
      <c r="J1359" t="s">
        <v>12900</v>
      </c>
    </row>
    <row r="1360" spans="1:10" x14ac:dyDescent="0.25">
      <c r="A1360" t="s">
        <v>14271</v>
      </c>
      <c r="B1360">
        <v>1317</v>
      </c>
      <c r="C1360" t="s">
        <v>12898</v>
      </c>
      <c r="D1360">
        <v>9785473</v>
      </c>
      <c r="E1360">
        <v>8.94</v>
      </c>
      <c r="F1360" t="s">
        <v>12905</v>
      </c>
      <c r="G1360">
        <v>34289</v>
      </c>
      <c r="H1360">
        <v>22</v>
      </c>
      <c r="I1360" s="2">
        <v>41757.387152777781</v>
      </c>
      <c r="J1360" t="s">
        <v>12910</v>
      </c>
    </row>
    <row r="1361" spans="1:10" x14ac:dyDescent="0.25">
      <c r="A1361" t="s">
        <v>14272</v>
      </c>
      <c r="B1361">
        <v>1576</v>
      </c>
      <c r="C1361" t="s">
        <v>12907</v>
      </c>
      <c r="D1361">
        <v>26141518</v>
      </c>
      <c r="E1361">
        <v>11.74</v>
      </c>
      <c r="F1361" t="s">
        <v>12908</v>
      </c>
      <c r="G1361">
        <v>28323</v>
      </c>
      <c r="H1361">
        <v>14</v>
      </c>
      <c r="I1361" s="2">
        <v>41939.480173611111</v>
      </c>
      <c r="J1361" t="s">
        <v>12920</v>
      </c>
    </row>
    <row r="1362" spans="1:10" x14ac:dyDescent="0.25">
      <c r="A1362" t="s">
        <v>14273</v>
      </c>
      <c r="B1362">
        <v>2455</v>
      </c>
      <c r="C1362" t="s">
        <v>12932</v>
      </c>
      <c r="D1362">
        <v>72593690</v>
      </c>
      <c r="E1362">
        <v>10.199999999999999</v>
      </c>
      <c r="F1362" t="s">
        <v>12908</v>
      </c>
      <c r="G1362">
        <v>13779</v>
      </c>
      <c r="H1362">
        <v>26</v>
      </c>
      <c r="I1362" s="2">
        <v>44222.684282407397</v>
      </c>
      <c r="J1362" t="s">
        <v>12920</v>
      </c>
    </row>
    <row r="1363" spans="1:10" x14ac:dyDescent="0.25">
      <c r="A1363" t="s">
        <v>14274</v>
      </c>
      <c r="B1363">
        <v>2239</v>
      </c>
      <c r="C1363" t="s">
        <v>12898</v>
      </c>
      <c r="D1363">
        <v>51514261</v>
      </c>
      <c r="E1363">
        <v>8.6999999999999993</v>
      </c>
      <c r="F1363" t="s">
        <v>12899</v>
      </c>
      <c r="G1363">
        <v>44420</v>
      </c>
      <c r="H1363">
        <v>7</v>
      </c>
      <c r="I1363" s="2">
        <v>41928.323206018518</v>
      </c>
      <c r="J1363" t="s">
        <v>12900</v>
      </c>
    </row>
    <row r="1364" spans="1:10" x14ac:dyDescent="0.25">
      <c r="A1364" t="s">
        <v>14275</v>
      </c>
      <c r="B1364">
        <v>2311</v>
      </c>
      <c r="C1364" t="s">
        <v>12907</v>
      </c>
      <c r="D1364">
        <v>94477368</v>
      </c>
      <c r="E1364">
        <v>13.61</v>
      </c>
      <c r="F1364" t="s">
        <v>12899</v>
      </c>
      <c r="G1364">
        <v>17451</v>
      </c>
      <c r="H1364">
        <v>6</v>
      </c>
      <c r="I1364" s="2">
        <v>42239.402013888888</v>
      </c>
      <c r="J1364" t="s">
        <v>12903</v>
      </c>
    </row>
    <row r="1365" spans="1:10" x14ac:dyDescent="0.25">
      <c r="A1365" t="s">
        <v>14276</v>
      </c>
      <c r="B1365">
        <v>2397</v>
      </c>
      <c r="C1365" t="s">
        <v>12924</v>
      </c>
      <c r="D1365">
        <v>70619885</v>
      </c>
      <c r="E1365">
        <v>7.35</v>
      </c>
      <c r="F1365" t="s">
        <v>12908</v>
      </c>
      <c r="G1365">
        <v>20777</v>
      </c>
      <c r="H1365">
        <v>17</v>
      </c>
      <c r="I1365" s="2">
        <v>43886.070081018523</v>
      </c>
      <c r="J1365" t="s">
        <v>12912</v>
      </c>
    </row>
    <row r="1366" spans="1:10" x14ac:dyDescent="0.25">
      <c r="A1366" t="s">
        <v>14277</v>
      </c>
      <c r="B1366">
        <v>2105</v>
      </c>
      <c r="C1366" t="s">
        <v>12898</v>
      </c>
      <c r="D1366">
        <v>51655796</v>
      </c>
      <c r="E1366">
        <v>8.7899999999999991</v>
      </c>
      <c r="F1366" t="s">
        <v>12905</v>
      </c>
      <c r="G1366">
        <v>30992</v>
      </c>
      <c r="H1366">
        <v>7</v>
      </c>
      <c r="I1366" s="2">
        <v>43743.460729166669</v>
      </c>
      <c r="J1366" t="s">
        <v>12920</v>
      </c>
    </row>
    <row r="1367" spans="1:10" x14ac:dyDescent="0.25">
      <c r="A1367" t="s">
        <v>14278</v>
      </c>
      <c r="B1367">
        <v>1142</v>
      </c>
      <c r="C1367" t="s">
        <v>12916</v>
      </c>
      <c r="D1367">
        <v>39468378</v>
      </c>
      <c r="E1367">
        <v>7.9</v>
      </c>
      <c r="F1367" t="s">
        <v>12899</v>
      </c>
      <c r="G1367">
        <v>42466</v>
      </c>
      <c r="H1367">
        <v>1</v>
      </c>
      <c r="I1367" s="2">
        <v>41762.018148148149</v>
      </c>
      <c r="J1367" t="s">
        <v>12912</v>
      </c>
    </row>
    <row r="1368" spans="1:10" x14ac:dyDescent="0.25">
      <c r="A1368" t="s">
        <v>14279</v>
      </c>
      <c r="B1368">
        <v>1932</v>
      </c>
      <c r="C1368" t="s">
        <v>12932</v>
      </c>
      <c r="D1368">
        <v>23750023</v>
      </c>
      <c r="E1368">
        <v>9.7100000000000009</v>
      </c>
      <c r="F1368" t="s">
        <v>12908</v>
      </c>
      <c r="G1368">
        <v>34208</v>
      </c>
      <c r="H1368">
        <v>4</v>
      </c>
      <c r="I1368" s="2">
        <v>44033.408680555563</v>
      </c>
      <c r="J1368" t="s">
        <v>12910</v>
      </c>
    </row>
    <row r="1369" spans="1:10" x14ac:dyDescent="0.25">
      <c r="A1369" t="s">
        <v>14280</v>
      </c>
      <c r="B1369">
        <v>2315</v>
      </c>
      <c r="C1369" t="s">
        <v>12902</v>
      </c>
      <c r="D1369">
        <v>24960271</v>
      </c>
      <c r="E1369">
        <v>8.76</v>
      </c>
      <c r="F1369" t="s">
        <v>12908</v>
      </c>
      <c r="G1369">
        <v>35680</v>
      </c>
      <c r="H1369">
        <v>15</v>
      </c>
      <c r="I1369" s="2">
        <v>42275.682893518519</v>
      </c>
      <c r="J1369" t="s">
        <v>12912</v>
      </c>
    </row>
    <row r="1370" spans="1:10" x14ac:dyDescent="0.25">
      <c r="A1370" t="s">
        <v>14281</v>
      </c>
      <c r="B1370">
        <v>1256</v>
      </c>
      <c r="C1370" t="s">
        <v>12898</v>
      </c>
      <c r="D1370">
        <v>55524284</v>
      </c>
      <c r="E1370">
        <v>9.14</v>
      </c>
      <c r="F1370" t="s">
        <v>12905</v>
      </c>
      <c r="G1370">
        <v>47837</v>
      </c>
      <c r="H1370">
        <v>4</v>
      </c>
      <c r="I1370" s="2">
        <v>44059.117812500001</v>
      </c>
      <c r="J1370" t="s">
        <v>12920</v>
      </c>
    </row>
    <row r="1371" spans="1:10" x14ac:dyDescent="0.25">
      <c r="A1371" t="s">
        <v>14282</v>
      </c>
      <c r="B1371">
        <v>1497</v>
      </c>
      <c r="C1371" t="s">
        <v>12907</v>
      </c>
      <c r="D1371">
        <v>24246191</v>
      </c>
      <c r="E1371">
        <v>12.7</v>
      </c>
      <c r="F1371" t="s">
        <v>12908</v>
      </c>
      <c r="G1371">
        <v>49898</v>
      </c>
      <c r="H1371">
        <v>23</v>
      </c>
      <c r="I1371" s="2">
        <v>43946.218182870369</v>
      </c>
      <c r="J1371" t="s">
        <v>12920</v>
      </c>
    </row>
    <row r="1372" spans="1:10" x14ac:dyDescent="0.25">
      <c r="A1372" t="s">
        <v>14283</v>
      </c>
      <c r="B1372">
        <v>1152</v>
      </c>
      <c r="C1372" t="s">
        <v>12898</v>
      </c>
      <c r="D1372">
        <v>73870055</v>
      </c>
      <c r="E1372">
        <v>7.96</v>
      </c>
      <c r="F1372" t="s">
        <v>12899</v>
      </c>
      <c r="G1372">
        <v>22979</v>
      </c>
      <c r="H1372">
        <v>20</v>
      </c>
      <c r="I1372" s="2">
        <v>42210.442893518521</v>
      </c>
      <c r="J1372" t="s">
        <v>12912</v>
      </c>
    </row>
    <row r="1373" spans="1:10" x14ac:dyDescent="0.25">
      <c r="A1373" t="s">
        <v>14284</v>
      </c>
      <c r="B1373">
        <v>2100</v>
      </c>
      <c r="C1373" t="s">
        <v>12916</v>
      </c>
      <c r="D1373">
        <v>65166253</v>
      </c>
      <c r="E1373">
        <v>9.14</v>
      </c>
      <c r="F1373" t="s">
        <v>12905</v>
      </c>
      <c r="G1373">
        <v>20383</v>
      </c>
      <c r="H1373">
        <v>25</v>
      </c>
      <c r="I1373" s="2">
        <v>44283.998414351852</v>
      </c>
      <c r="J1373" t="s">
        <v>12918</v>
      </c>
    </row>
    <row r="1374" spans="1:10" x14ac:dyDescent="0.25">
      <c r="A1374" t="s">
        <v>14285</v>
      </c>
      <c r="B1374">
        <v>2040</v>
      </c>
      <c r="C1374" t="s">
        <v>12907</v>
      </c>
      <c r="D1374">
        <v>59363148</v>
      </c>
      <c r="E1374">
        <v>9.4</v>
      </c>
      <c r="F1374" t="s">
        <v>12899</v>
      </c>
      <c r="G1374">
        <v>11453</v>
      </c>
      <c r="H1374">
        <v>25</v>
      </c>
      <c r="I1374" s="2">
        <v>42089.768113425933</v>
      </c>
      <c r="J1374" t="s">
        <v>12912</v>
      </c>
    </row>
    <row r="1375" spans="1:10" x14ac:dyDescent="0.25">
      <c r="A1375" t="s">
        <v>14286</v>
      </c>
      <c r="B1375">
        <v>1949</v>
      </c>
      <c r="C1375" t="s">
        <v>12916</v>
      </c>
      <c r="D1375">
        <v>61797553</v>
      </c>
      <c r="E1375">
        <v>10.7</v>
      </c>
      <c r="F1375" t="s">
        <v>12899</v>
      </c>
      <c r="G1375">
        <v>40912</v>
      </c>
      <c r="H1375">
        <v>16</v>
      </c>
      <c r="I1375" s="2">
        <v>42172.048854166656</v>
      </c>
      <c r="J1375" t="s">
        <v>12918</v>
      </c>
    </row>
    <row r="1376" spans="1:10" x14ac:dyDescent="0.25">
      <c r="A1376" t="s">
        <v>14287</v>
      </c>
      <c r="B1376">
        <v>2233</v>
      </c>
      <c r="C1376" t="s">
        <v>12916</v>
      </c>
      <c r="D1376">
        <v>22155313</v>
      </c>
      <c r="E1376">
        <v>14.12</v>
      </c>
      <c r="F1376" t="s">
        <v>12899</v>
      </c>
      <c r="G1376">
        <v>13774</v>
      </c>
      <c r="H1376">
        <v>20</v>
      </c>
      <c r="I1376" s="2">
        <v>44379.922037037039</v>
      </c>
      <c r="J1376" t="s">
        <v>12903</v>
      </c>
    </row>
    <row r="1377" spans="1:10" x14ac:dyDescent="0.25">
      <c r="A1377" t="s">
        <v>14288</v>
      </c>
      <c r="B1377">
        <v>1444</v>
      </c>
      <c r="C1377" t="s">
        <v>12932</v>
      </c>
      <c r="D1377">
        <v>46987983</v>
      </c>
      <c r="E1377">
        <v>14.61</v>
      </c>
      <c r="F1377" t="s">
        <v>12908</v>
      </c>
      <c r="G1377">
        <v>46243</v>
      </c>
      <c r="H1377">
        <v>22</v>
      </c>
      <c r="I1377" s="2">
        <v>42948.834050925929</v>
      </c>
      <c r="J1377" t="s">
        <v>12918</v>
      </c>
    </row>
    <row r="1378" spans="1:10" x14ac:dyDescent="0.25">
      <c r="A1378" t="s">
        <v>14289</v>
      </c>
      <c r="B1378">
        <v>1740</v>
      </c>
      <c r="C1378" t="s">
        <v>12924</v>
      </c>
      <c r="D1378">
        <v>8570412</v>
      </c>
      <c r="E1378">
        <v>7.35</v>
      </c>
      <c r="F1378" t="s">
        <v>12905</v>
      </c>
      <c r="G1378">
        <v>46937</v>
      </c>
      <c r="H1378">
        <v>4</v>
      </c>
      <c r="I1378" s="2">
        <v>42467.006157407413</v>
      </c>
      <c r="J1378" t="s">
        <v>12912</v>
      </c>
    </row>
    <row r="1379" spans="1:10" x14ac:dyDescent="0.25">
      <c r="A1379" t="s">
        <v>14290</v>
      </c>
      <c r="B1379">
        <v>1373</v>
      </c>
      <c r="C1379" t="s">
        <v>12907</v>
      </c>
      <c r="D1379">
        <v>79815558</v>
      </c>
      <c r="E1379">
        <v>9.4499999999999993</v>
      </c>
      <c r="F1379" t="s">
        <v>12908</v>
      </c>
      <c r="G1379">
        <v>49848</v>
      </c>
      <c r="H1379">
        <v>20</v>
      </c>
      <c r="I1379" s="2">
        <v>44147.620347222219</v>
      </c>
      <c r="J1379" t="s">
        <v>12903</v>
      </c>
    </row>
    <row r="1380" spans="1:10" x14ac:dyDescent="0.25">
      <c r="A1380" t="s">
        <v>14291</v>
      </c>
      <c r="B1380">
        <v>2071</v>
      </c>
      <c r="C1380" t="s">
        <v>12902</v>
      </c>
      <c r="D1380">
        <v>56196460</v>
      </c>
      <c r="E1380">
        <v>13.2</v>
      </c>
      <c r="F1380" t="s">
        <v>12905</v>
      </c>
      <c r="G1380">
        <v>10084</v>
      </c>
      <c r="H1380">
        <v>26</v>
      </c>
      <c r="I1380" s="2">
        <v>44575.484629629631</v>
      </c>
      <c r="J1380" t="s">
        <v>12910</v>
      </c>
    </row>
    <row r="1381" spans="1:10" x14ac:dyDescent="0.25">
      <c r="A1381" t="s">
        <v>14292</v>
      </c>
      <c r="B1381">
        <v>1774</v>
      </c>
      <c r="C1381" t="s">
        <v>12916</v>
      </c>
      <c r="D1381">
        <v>31025961</v>
      </c>
      <c r="E1381">
        <v>7.65</v>
      </c>
      <c r="F1381" t="s">
        <v>12908</v>
      </c>
      <c r="G1381">
        <v>32827</v>
      </c>
      <c r="H1381">
        <v>13</v>
      </c>
      <c r="I1381" s="2">
        <v>41685.936273148152</v>
      </c>
      <c r="J1381" t="s">
        <v>12910</v>
      </c>
    </row>
    <row r="1382" spans="1:10" x14ac:dyDescent="0.25">
      <c r="A1382" t="s">
        <v>14293</v>
      </c>
      <c r="B1382">
        <v>2467</v>
      </c>
      <c r="C1382" t="s">
        <v>12932</v>
      </c>
      <c r="D1382">
        <v>26807299</v>
      </c>
      <c r="E1382">
        <v>12.46</v>
      </c>
      <c r="F1382" t="s">
        <v>12905</v>
      </c>
      <c r="G1382">
        <v>40939</v>
      </c>
      <c r="H1382">
        <v>20</v>
      </c>
      <c r="I1382" s="2">
        <v>44764.943333333344</v>
      </c>
      <c r="J1382" t="s">
        <v>12910</v>
      </c>
    </row>
    <row r="1383" spans="1:10" x14ac:dyDescent="0.25">
      <c r="A1383" t="s">
        <v>14294</v>
      </c>
      <c r="B1383">
        <v>1623</v>
      </c>
      <c r="C1383" t="s">
        <v>12907</v>
      </c>
      <c r="D1383">
        <v>10067439</v>
      </c>
      <c r="E1383">
        <v>8.57</v>
      </c>
      <c r="F1383" t="s">
        <v>12905</v>
      </c>
      <c r="G1383">
        <v>20749</v>
      </c>
      <c r="H1383">
        <v>23</v>
      </c>
      <c r="I1383" s="2">
        <v>44179.161516203712</v>
      </c>
      <c r="J1383" t="s">
        <v>12920</v>
      </c>
    </row>
    <row r="1384" spans="1:10" x14ac:dyDescent="0.25">
      <c r="A1384" t="s">
        <v>14295</v>
      </c>
      <c r="B1384">
        <v>1249</v>
      </c>
      <c r="C1384" t="s">
        <v>12924</v>
      </c>
      <c r="D1384">
        <v>80579099</v>
      </c>
      <c r="E1384">
        <v>10.39</v>
      </c>
      <c r="F1384" t="s">
        <v>12905</v>
      </c>
      <c r="G1384">
        <v>49429</v>
      </c>
      <c r="H1384">
        <v>25</v>
      </c>
      <c r="I1384" s="2">
        <v>41991.860648148147</v>
      </c>
      <c r="J1384" t="s">
        <v>12918</v>
      </c>
    </row>
    <row r="1385" spans="1:10" x14ac:dyDescent="0.25">
      <c r="A1385" t="s">
        <v>14296</v>
      </c>
      <c r="B1385">
        <v>1541</v>
      </c>
      <c r="C1385" t="s">
        <v>12907</v>
      </c>
      <c r="D1385">
        <v>23776075</v>
      </c>
      <c r="E1385">
        <v>14.55</v>
      </c>
      <c r="F1385" t="s">
        <v>12905</v>
      </c>
      <c r="G1385">
        <v>47262</v>
      </c>
      <c r="H1385">
        <v>15</v>
      </c>
      <c r="I1385" s="2">
        <v>43518.768460648149</v>
      </c>
      <c r="J1385" t="s">
        <v>12918</v>
      </c>
    </row>
    <row r="1386" spans="1:10" x14ac:dyDescent="0.25">
      <c r="A1386" t="s">
        <v>14297</v>
      </c>
      <c r="B1386">
        <v>1568</v>
      </c>
      <c r="C1386" t="s">
        <v>12916</v>
      </c>
      <c r="D1386">
        <v>29267900</v>
      </c>
      <c r="E1386">
        <v>10.4</v>
      </c>
      <c r="F1386" t="s">
        <v>12908</v>
      </c>
      <c r="G1386">
        <v>31780</v>
      </c>
      <c r="H1386">
        <v>15</v>
      </c>
      <c r="I1386" s="2">
        <v>42768.519386574073</v>
      </c>
      <c r="J1386" t="s">
        <v>12918</v>
      </c>
    </row>
    <row r="1387" spans="1:10" x14ac:dyDescent="0.25">
      <c r="A1387" t="s">
        <v>14298</v>
      </c>
      <c r="B1387">
        <v>1078</v>
      </c>
      <c r="C1387" t="s">
        <v>12916</v>
      </c>
      <c r="D1387">
        <v>17045366</v>
      </c>
      <c r="E1387">
        <v>12.6</v>
      </c>
      <c r="F1387" t="s">
        <v>12905</v>
      </c>
      <c r="G1387">
        <v>20545</v>
      </c>
      <c r="H1387">
        <v>24</v>
      </c>
      <c r="I1387" s="2">
        <v>42776.073125000003</v>
      </c>
      <c r="J1387" t="s">
        <v>12920</v>
      </c>
    </row>
    <row r="1388" spans="1:10" x14ac:dyDescent="0.25">
      <c r="A1388" t="s">
        <v>14299</v>
      </c>
      <c r="B1388">
        <v>2074</v>
      </c>
      <c r="C1388" t="s">
        <v>12907</v>
      </c>
      <c r="D1388">
        <v>20857254</v>
      </c>
      <c r="E1388">
        <v>13.2</v>
      </c>
      <c r="F1388" t="s">
        <v>12908</v>
      </c>
      <c r="G1388">
        <v>20857</v>
      </c>
      <c r="H1388">
        <v>15</v>
      </c>
      <c r="I1388" s="2">
        <v>44406.837893518517</v>
      </c>
      <c r="J1388" t="s">
        <v>12910</v>
      </c>
    </row>
    <row r="1389" spans="1:10" x14ac:dyDescent="0.25">
      <c r="A1389" t="s">
        <v>14300</v>
      </c>
      <c r="B1389">
        <v>1032</v>
      </c>
      <c r="C1389" t="s">
        <v>12924</v>
      </c>
      <c r="D1389">
        <v>39769291</v>
      </c>
      <c r="E1389">
        <v>10.220000000000001</v>
      </c>
      <c r="F1389" t="s">
        <v>12905</v>
      </c>
      <c r="G1389">
        <v>12715</v>
      </c>
      <c r="H1389">
        <v>11</v>
      </c>
      <c r="I1389" s="2">
        <v>41872.463831018518</v>
      </c>
      <c r="J1389" t="s">
        <v>12900</v>
      </c>
    </row>
    <row r="1390" spans="1:10" x14ac:dyDescent="0.25">
      <c r="A1390" t="s">
        <v>14301</v>
      </c>
      <c r="B1390">
        <v>1770</v>
      </c>
      <c r="C1390" t="s">
        <v>12932</v>
      </c>
      <c r="D1390">
        <v>12197728</v>
      </c>
      <c r="E1390">
        <v>12.78</v>
      </c>
      <c r="F1390" t="s">
        <v>12905</v>
      </c>
      <c r="G1390">
        <v>37127</v>
      </c>
      <c r="H1390">
        <v>20</v>
      </c>
      <c r="I1390" s="2">
        <v>41899.727337962962</v>
      </c>
      <c r="J1390" t="s">
        <v>12912</v>
      </c>
    </row>
    <row r="1391" spans="1:10" x14ac:dyDescent="0.25">
      <c r="A1391" t="s">
        <v>14302</v>
      </c>
      <c r="B1391">
        <v>1151</v>
      </c>
      <c r="C1391" t="s">
        <v>12898</v>
      </c>
      <c r="D1391">
        <v>9966998</v>
      </c>
      <c r="E1391">
        <v>14.26</v>
      </c>
      <c r="F1391" t="s">
        <v>12899</v>
      </c>
      <c r="G1391">
        <v>24481</v>
      </c>
      <c r="H1391">
        <v>4</v>
      </c>
      <c r="I1391" s="2">
        <v>41656.394849537042</v>
      </c>
      <c r="J1391" t="s">
        <v>12900</v>
      </c>
    </row>
    <row r="1392" spans="1:10" x14ac:dyDescent="0.25">
      <c r="A1392" t="s">
        <v>14303</v>
      </c>
      <c r="B1392">
        <v>1446</v>
      </c>
      <c r="C1392" t="s">
        <v>12932</v>
      </c>
      <c r="D1392">
        <v>38381493</v>
      </c>
      <c r="E1392">
        <v>11.13</v>
      </c>
      <c r="F1392" t="s">
        <v>12899</v>
      </c>
      <c r="G1392">
        <v>47609</v>
      </c>
      <c r="H1392">
        <v>5</v>
      </c>
      <c r="I1392" s="2">
        <v>42440.93482638889</v>
      </c>
      <c r="J1392" t="s">
        <v>12910</v>
      </c>
    </row>
    <row r="1393" spans="1:10" x14ac:dyDescent="0.25">
      <c r="A1393" t="s">
        <v>14304</v>
      </c>
      <c r="B1393">
        <v>1564</v>
      </c>
      <c r="C1393" t="s">
        <v>12916</v>
      </c>
      <c r="D1393">
        <v>32740702</v>
      </c>
      <c r="E1393">
        <v>9.58</v>
      </c>
      <c r="F1393" t="s">
        <v>12905</v>
      </c>
      <c r="G1393">
        <v>41632</v>
      </c>
      <c r="H1393">
        <v>27</v>
      </c>
      <c r="I1393" s="2">
        <v>41578.378865740742</v>
      </c>
      <c r="J1393" t="s">
        <v>12918</v>
      </c>
    </row>
    <row r="1394" spans="1:10" x14ac:dyDescent="0.25">
      <c r="A1394" t="s">
        <v>14305</v>
      </c>
      <c r="B1394">
        <v>1646</v>
      </c>
      <c r="C1394" t="s">
        <v>12932</v>
      </c>
      <c r="D1394">
        <v>10891446</v>
      </c>
      <c r="E1394">
        <v>12.5</v>
      </c>
      <c r="F1394" t="s">
        <v>12908</v>
      </c>
      <c r="G1394">
        <v>31158</v>
      </c>
      <c r="H1394">
        <v>26</v>
      </c>
      <c r="I1394" s="2">
        <v>44251.782534722217</v>
      </c>
      <c r="J1394" t="s">
        <v>12918</v>
      </c>
    </row>
    <row r="1395" spans="1:10" x14ac:dyDescent="0.25">
      <c r="A1395" t="s">
        <v>14306</v>
      </c>
      <c r="B1395">
        <v>2276</v>
      </c>
      <c r="C1395" t="s">
        <v>12907</v>
      </c>
      <c r="D1395">
        <v>17741973</v>
      </c>
      <c r="E1395">
        <v>10.67</v>
      </c>
      <c r="F1395" t="s">
        <v>12899</v>
      </c>
      <c r="G1395">
        <v>11243</v>
      </c>
      <c r="H1395">
        <v>4</v>
      </c>
      <c r="I1395" s="2">
        <v>42234.584664351853</v>
      </c>
      <c r="J1395" t="s">
        <v>12912</v>
      </c>
    </row>
    <row r="1396" spans="1:10" x14ac:dyDescent="0.25">
      <c r="A1396" t="s">
        <v>14307</v>
      </c>
      <c r="B1396">
        <v>2392</v>
      </c>
      <c r="C1396" t="s">
        <v>12898</v>
      </c>
      <c r="D1396">
        <v>91119881</v>
      </c>
      <c r="E1396">
        <v>7.96</v>
      </c>
      <c r="F1396" t="s">
        <v>12899</v>
      </c>
      <c r="G1396">
        <v>22462</v>
      </c>
      <c r="H1396">
        <v>30</v>
      </c>
      <c r="I1396" s="2">
        <v>42797.890902777777</v>
      </c>
      <c r="J1396" t="s">
        <v>12903</v>
      </c>
    </row>
    <row r="1397" spans="1:10" x14ac:dyDescent="0.25">
      <c r="A1397" t="s">
        <v>14308</v>
      </c>
      <c r="B1397">
        <v>2135</v>
      </c>
      <c r="C1397" t="s">
        <v>12902</v>
      </c>
      <c r="D1397">
        <v>83007902</v>
      </c>
      <c r="E1397">
        <v>12.11</v>
      </c>
      <c r="F1397" t="s">
        <v>12899</v>
      </c>
      <c r="G1397">
        <v>36783</v>
      </c>
      <c r="H1397">
        <v>13</v>
      </c>
      <c r="I1397" s="2">
        <v>42338.635601851849</v>
      </c>
      <c r="J1397" t="s">
        <v>12918</v>
      </c>
    </row>
    <row r="1398" spans="1:10" x14ac:dyDescent="0.25">
      <c r="A1398" t="s">
        <v>14309</v>
      </c>
      <c r="B1398">
        <v>2181</v>
      </c>
      <c r="C1398" t="s">
        <v>12916</v>
      </c>
      <c r="D1398">
        <v>64383250</v>
      </c>
      <c r="E1398">
        <v>9.84</v>
      </c>
      <c r="F1398" t="s">
        <v>12899</v>
      </c>
      <c r="G1398">
        <v>13594</v>
      </c>
      <c r="H1398">
        <v>17</v>
      </c>
      <c r="I1398" s="2">
        <v>43508.489398148151</v>
      </c>
      <c r="J1398" t="s">
        <v>12903</v>
      </c>
    </row>
    <row r="1399" spans="1:10" x14ac:dyDescent="0.25">
      <c r="A1399" t="s">
        <v>14310</v>
      </c>
      <c r="B1399">
        <v>1492</v>
      </c>
      <c r="C1399" t="s">
        <v>12932</v>
      </c>
      <c r="D1399">
        <v>65666110</v>
      </c>
      <c r="E1399">
        <v>13.2</v>
      </c>
      <c r="F1399" t="s">
        <v>12908</v>
      </c>
      <c r="G1399">
        <v>26239</v>
      </c>
      <c r="H1399">
        <v>13</v>
      </c>
      <c r="I1399" s="2">
        <v>44759.28396990741</v>
      </c>
      <c r="J1399" t="s">
        <v>12903</v>
      </c>
    </row>
    <row r="1400" spans="1:10" x14ac:dyDescent="0.25">
      <c r="A1400" t="s">
        <v>14311</v>
      </c>
      <c r="B1400">
        <v>1403</v>
      </c>
      <c r="C1400" t="s">
        <v>12916</v>
      </c>
      <c r="D1400">
        <v>34769266</v>
      </c>
      <c r="E1400">
        <v>14.67</v>
      </c>
      <c r="F1400" t="s">
        <v>12899</v>
      </c>
      <c r="G1400">
        <v>28049</v>
      </c>
      <c r="H1400">
        <v>23</v>
      </c>
      <c r="I1400" s="2">
        <v>43730.390439814822</v>
      </c>
      <c r="J1400" t="s">
        <v>12920</v>
      </c>
    </row>
    <row r="1401" spans="1:10" x14ac:dyDescent="0.25">
      <c r="A1401" t="s">
        <v>14312</v>
      </c>
      <c r="B1401">
        <v>1988</v>
      </c>
      <c r="C1401" t="s">
        <v>12924</v>
      </c>
      <c r="D1401">
        <v>72351105</v>
      </c>
      <c r="E1401">
        <v>13.33</v>
      </c>
      <c r="F1401" t="s">
        <v>12905</v>
      </c>
      <c r="G1401">
        <v>21317</v>
      </c>
      <c r="H1401">
        <v>10</v>
      </c>
      <c r="I1401" s="2">
        <v>44682.123842592591</v>
      </c>
      <c r="J1401" t="s">
        <v>12910</v>
      </c>
    </row>
    <row r="1402" spans="1:10" x14ac:dyDescent="0.25">
      <c r="A1402" t="s">
        <v>14313</v>
      </c>
      <c r="B1402">
        <v>1686</v>
      </c>
      <c r="C1402" t="s">
        <v>12898</v>
      </c>
      <c r="D1402">
        <v>98230841</v>
      </c>
      <c r="E1402">
        <v>13.95</v>
      </c>
      <c r="F1402" t="s">
        <v>12905</v>
      </c>
      <c r="G1402">
        <v>31659</v>
      </c>
      <c r="H1402">
        <v>6</v>
      </c>
      <c r="I1402" s="2">
        <v>43952.032372685193</v>
      </c>
      <c r="J1402" t="s">
        <v>12900</v>
      </c>
    </row>
    <row r="1403" spans="1:10" x14ac:dyDescent="0.25">
      <c r="A1403" t="s">
        <v>14314</v>
      </c>
      <c r="B1403">
        <v>1067</v>
      </c>
      <c r="C1403" t="s">
        <v>12932</v>
      </c>
      <c r="D1403">
        <v>72661781</v>
      </c>
      <c r="E1403">
        <v>10.51</v>
      </c>
      <c r="F1403" t="s">
        <v>12908</v>
      </c>
      <c r="G1403">
        <v>49438</v>
      </c>
      <c r="H1403">
        <v>18</v>
      </c>
      <c r="I1403" s="2">
        <v>42395.933321759258</v>
      </c>
      <c r="J1403" t="s">
        <v>12925</v>
      </c>
    </row>
    <row r="1404" spans="1:10" x14ac:dyDescent="0.25">
      <c r="A1404" t="s">
        <v>14315</v>
      </c>
      <c r="B1404">
        <v>2173</v>
      </c>
      <c r="C1404" t="s">
        <v>12916</v>
      </c>
      <c r="D1404">
        <v>63414842</v>
      </c>
      <c r="E1404">
        <v>13.99</v>
      </c>
      <c r="F1404" t="s">
        <v>12899</v>
      </c>
      <c r="G1404">
        <v>19097</v>
      </c>
      <c r="H1404">
        <v>21</v>
      </c>
      <c r="I1404" s="2">
        <v>44062.798414351862</v>
      </c>
      <c r="J1404" t="s">
        <v>12910</v>
      </c>
    </row>
    <row r="1405" spans="1:10" x14ac:dyDescent="0.25">
      <c r="A1405" t="s">
        <v>14316</v>
      </c>
      <c r="B1405">
        <v>1880</v>
      </c>
      <c r="C1405" t="s">
        <v>12916</v>
      </c>
      <c r="D1405">
        <v>26344472</v>
      </c>
      <c r="E1405">
        <v>12.58</v>
      </c>
      <c r="F1405" t="s">
        <v>12908</v>
      </c>
      <c r="G1405">
        <v>34348</v>
      </c>
      <c r="H1405">
        <v>7</v>
      </c>
      <c r="I1405" s="2">
        <v>43963.538449074083</v>
      </c>
      <c r="J1405" t="s">
        <v>12925</v>
      </c>
    </row>
    <row r="1406" spans="1:10" x14ac:dyDescent="0.25">
      <c r="A1406" t="s">
        <v>14317</v>
      </c>
      <c r="B1406">
        <v>1796</v>
      </c>
      <c r="C1406" t="s">
        <v>12924</v>
      </c>
      <c r="D1406">
        <v>42922787</v>
      </c>
      <c r="E1406">
        <v>8.8000000000000007</v>
      </c>
      <c r="F1406" t="s">
        <v>12905</v>
      </c>
      <c r="G1406">
        <v>30225</v>
      </c>
      <c r="H1406">
        <v>22</v>
      </c>
      <c r="I1406" s="2">
        <v>43131.891273148147</v>
      </c>
      <c r="J1406" t="s">
        <v>12900</v>
      </c>
    </row>
    <row r="1407" spans="1:10" x14ac:dyDescent="0.25">
      <c r="A1407" t="s">
        <v>14318</v>
      </c>
      <c r="B1407">
        <v>1638</v>
      </c>
      <c r="C1407" t="s">
        <v>12898</v>
      </c>
      <c r="D1407">
        <v>37507861</v>
      </c>
      <c r="E1407">
        <v>14.7</v>
      </c>
      <c r="F1407" t="s">
        <v>12899</v>
      </c>
      <c r="G1407">
        <v>17769</v>
      </c>
      <c r="H1407">
        <v>28</v>
      </c>
      <c r="I1407" s="2">
        <v>42002.71435185185</v>
      </c>
      <c r="J1407" t="s">
        <v>12910</v>
      </c>
    </row>
    <row r="1408" spans="1:10" x14ac:dyDescent="0.25">
      <c r="A1408" t="s">
        <v>14319</v>
      </c>
      <c r="B1408">
        <v>1299</v>
      </c>
      <c r="C1408" t="s">
        <v>12907</v>
      </c>
      <c r="D1408">
        <v>94626260</v>
      </c>
      <c r="E1408">
        <v>14.83</v>
      </c>
      <c r="F1408" t="s">
        <v>12905</v>
      </c>
      <c r="G1408">
        <v>27681</v>
      </c>
      <c r="H1408">
        <v>11</v>
      </c>
      <c r="I1408" s="2">
        <v>44441.305844907409</v>
      </c>
      <c r="J1408" t="s">
        <v>12910</v>
      </c>
    </row>
    <row r="1409" spans="1:10" x14ac:dyDescent="0.25">
      <c r="A1409" t="s">
        <v>14320</v>
      </c>
      <c r="B1409">
        <v>1745</v>
      </c>
      <c r="C1409" t="s">
        <v>12916</v>
      </c>
      <c r="D1409">
        <v>29232360</v>
      </c>
      <c r="E1409">
        <v>12.2</v>
      </c>
      <c r="F1409" t="s">
        <v>12899</v>
      </c>
      <c r="G1409">
        <v>26337</v>
      </c>
      <c r="H1409">
        <v>22</v>
      </c>
      <c r="I1409" s="2">
        <v>44833.291238425933</v>
      </c>
      <c r="J1409" t="s">
        <v>12910</v>
      </c>
    </row>
    <row r="1410" spans="1:10" x14ac:dyDescent="0.25">
      <c r="A1410" t="s">
        <v>14321</v>
      </c>
      <c r="B1410">
        <v>1693</v>
      </c>
      <c r="C1410" t="s">
        <v>12898</v>
      </c>
      <c r="D1410">
        <v>89673129</v>
      </c>
      <c r="E1410">
        <v>14.56</v>
      </c>
      <c r="F1410" t="s">
        <v>12905</v>
      </c>
      <c r="G1410">
        <v>45396</v>
      </c>
      <c r="H1410">
        <v>8</v>
      </c>
      <c r="I1410" s="2">
        <v>44070.844293981478</v>
      </c>
      <c r="J1410" t="s">
        <v>12925</v>
      </c>
    </row>
    <row r="1411" spans="1:10" x14ac:dyDescent="0.25">
      <c r="A1411" t="s">
        <v>14322</v>
      </c>
      <c r="B1411">
        <v>2040</v>
      </c>
      <c r="C1411" t="s">
        <v>12907</v>
      </c>
      <c r="D1411">
        <v>27408429</v>
      </c>
      <c r="E1411">
        <v>11.44</v>
      </c>
      <c r="F1411" t="s">
        <v>12899</v>
      </c>
      <c r="G1411">
        <v>34571</v>
      </c>
      <c r="H1411">
        <v>28</v>
      </c>
      <c r="I1411" s="2">
        <v>42508.680567129632</v>
      </c>
      <c r="J1411" t="s">
        <v>12900</v>
      </c>
    </row>
    <row r="1412" spans="1:10" x14ac:dyDescent="0.25">
      <c r="A1412" t="s">
        <v>14323</v>
      </c>
      <c r="B1412">
        <v>2408</v>
      </c>
      <c r="C1412" t="s">
        <v>12932</v>
      </c>
      <c r="D1412">
        <v>72913314</v>
      </c>
      <c r="E1412">
        <v>14.33</v>
      </c>
      <c r="F1412" t="s">
        <v>12905</v>
      </c>
      <c r="G1412">
        <v>23513</v>
      </c>
      <c r="H1412">
        <v>10</v>
      </c>
      <c r="I1412" s="2">
        <v>43516.964212962957</v>
      </c>
      <c r="J1412" t="s">
        <v>12900</v>
      </c>
    </row>
    <row r="1413" spans="1:10" x14ac:dyDescent="0.25">
      <c r="A1413" t="s">
        <v>14324</v>
      </c>
      <c r="B1413">
        <v>2254</v>
      </c>
      <c r="C1413" t="s">
        <v>12898</v>
      </c>
      <c r="D1413">
        <v>85301820</v>
      </c>
      <c r="E1413">
        <v>13.22</v>
      </c>
      <c r="F1413" t="s">
        <v>12908</v>
      </c>
      <c r="G1413">
        <v>22637</v>
      </c>
      <c r="H1413">
        <v>19</v>
      </c>
      <c r="I1413" s="2">
        <v>43134.165312500001</v>
      </c>
      <c r="J1413" t="s">
        <v>12920</v>
      </c>
    </row>
    <row r="1414" spans="1:10" x14ac:dyDescent="0.25">
      <c r="A1414" t="s">
        <v>14325</v>
      </c>
      <c r="B1414">
        <v>2324</v>
      </c>
      <c r="C1414" t="s">
        <v>12924</v>
      </c>
      <c r="D1414">
        <v>11521286</v>
      </c>
      <c r="E1414">
        <v>13.93</v>
      </c>
      <c r="F1414" t="s">
        <v>12899</v>
      </c>
      <c r="G1414">
        <v>16705</v>
      </c>
      <c r="H1414">
        <v>4</v>
      </c>
      <c r="I1414" s="2">
        <v>41943.41333333333</v>
      </c>
      <c r="J1414" t="s">
        <v>12910</v>
      </c>
    </row>
    <row r="1415" spans="1:10" x14ac:dyDescent="0.25">
      <c r="A1415" t="s">
        <v>14326</v>
      </c>
      <c r="B1415">
        <v>1464</v>
      </c>
      <c r="C1415" t="s">
        <v>12924</v>
      </c>
      <c r="D1415">
        <v>82094321</v>
      </c>
      <c r="E1415">
        <v>10.4</v>
      </c>
      <c r="F1415" t="s">
        <v>12899</v>
      </c>
      <c r="G1415">
        <v>24749</v>
      </c>
      <c r="H1415">
        <v>21</v>
      </c>
      <c r="I1415" s="2">
        <v>45083.582800925928</v>
      </c>
      <c r="J1415" t="s">
        <v>12900</v>
      </c>
    </row>
    <row r="1416" spans="1:10" x14ac:dyDescent="0.25">
      <c r="A1416" t="s">
        <v>14327</v>
      </c>
      <c r="B1416">
        <v>2257</v>
      </c>
      <c r="C1416" t="s">
        <v>12898</v>
      </c>
      <c r="D1416">
        <v>85798421</v>
      </c>
      <c r="E1416">
        <v>7.79</v>
      </c>
      <c r="F1416" t="s">
        <v>12905</v>
      </c>
      <c r="G1416">
        <v>17528</v>
      </c>
      <c r="H1416">
        <v>21</v>
      </c>
      <c r="I1416" s="2">
        <v>42017.381851851853</v>
      </c>
      <c r="J1416" t="s">
        <v>12925</v>
      </c>
    </row>
    <row r="1417" spans="1:10" x14ac:dyDescent="0.25">
      <c r="A1417" t="s">
        <v>14328</v>
      </c>
      <c r="B1417">
        <v>2013</v>
      </c>
      <c r="C1417" t="s">
        <v>12932</v>
      </c>
      <c r="D1417">
        <v>18286559</v>
      </c>
      <c r="E1417">
        <v>7.19</v>
      </c>
      <c r="F1417" t="s">
        <v>12908</v>
      </c>
      <c r="G1417">
        <v>12350</v>
      </c>
      <c r="H1417">
        <v>23</v>
      </c>
      <c r="I1417" s="2">
        <v>42726.953472222223</v>
      </c>
      <c r="J1417" t="s">
        <v>12900</v>
      </c>
    </row>
    <row r="1418" spans="1:10" x14ac:dyDescent="0.25">
      <c r="A1418" t="s">
        <v>14329</v>
      </c>
      <c r="B1418">
        <v>1649</v>
      </c>
      <c r="C1418" t="s">
        <v>12916</v>
      </c>
      <c r="D1418">
        <v>57537090</v>
      </c>
      <c r="E1418">
        <v>9.75</v>
      </c>
      <c r="F1418" t="s">
        <v>12899</v>
      </c>
      <c r="G1418">
        <v>18882</v>
      </c>
      <c r="H1418">
        <v>16</v>
      </c>
      <c r="I1418" s="2">
        <v>43917.003298611111</v>
      </c>
      <c r="J1418" t="s">
        <v>12903</v>
      </c>
    </row>
    <row r="1419" spans="1:10" x14ac:dyDescent="0.25">
      <c r="A1419" t="s">
        <v>14330</v>
      </c>
      <c r="B1419">
        <v>1539</v>
      </c>
      <c r="C1419" t="s">
        <v>12916</v>
      </c>
      <c r="D1419">
        <v>46221658</v>
      </c>
      <c r="E1419">
        <v>9.5</v>
      </c>
      <c r="F1419" t="s">
        <v>12908</v>
      </c>
      <c r="G1419">
        <v>26003</v>
      </c>
      <c r="H1419">
        <v>7</v>
      </c>
      <c r="I1419" s="2">
        <v>41641.936006944437</v>
      </c>
      <c r="J1419" t="s">
        <v>12903</v>
      </c>
    </row>
    <row r="1420" spans="1:10" x14ac:dyDescent="0.25">
      <c r="A1420" t="s">
        <v>14331</v>
      </c>
      <c r="B1420">
        <v>2029</v>
      </c>
      <c r="C1420" t="s">
        <v>12898</v>
      </c>
      <c r="D1420">
        <v>28256407</v>
      </c>
      <c r="E1420">
        <v>14.48</v>
      </c>
      <c r="F1420" t="s">
        <v>12908</v>
      </c>
      <c r="G1420">
        <v>29449</v>
      </c>
      <c r="H1420">
        <v>10</v>
      </c>
      <c r="I1420" s="2">
        <v>41619.157407407409</v>
      </c>
      <c r="J1420" t="s">
        <v>12903</v>
      </c>
    </row>
    <row r="1421" spans="1:10" x14ac:dyDescent="0.25">
      <c r="A1421" t="s">
        <v>14332</v>
      </c>
      <c r="B1421">
        <v>2085</v>
      </c>
      <c r="C1421" t="s">
        <v>12902</v>
      </c>
      <c r="D1421">
        <v>74812253</v>
      </c>
      <c r="E1421">
        <v>10.9</v>
      </c>
      <c r="F1421" t="s">
        <v>12899</v>
      </c>
      <c r="G1421">
        <v>32834</v>
      </c>
      <c r="H1421">
        <v>2</v>
      </c>
      <c r="I1421" s="2">
        <v>42143.128506944442</v>
      </c>
      <c r="J1421" t="s">
        <v>12920</v>
      </c>
    </row>
    <row r="1422" spans="1:10" x14ac:dyDescent="0.25">
      <c r="A1422" t="s">
        <v>14333</v>
      </c>
      <c r="B1422">
        <v>2069</v>
      </c>
      <c r="C1422" t="s">
        <v>12924</v>
      </c>
      <c r="D1422">
        <v>99075961</v>
      </c>
      <c r="E1422">
        <v>12.54</v>
      </c>
      <c r="F1422" t="s">
        <v>12905</v>
      </c>
      <c r="G1422">
        <v>27970</v>
      </c>
      <c r="H1422">
        <v>6</v>
      </c>
      <c r="I1422" s="2">
        <v>44854.27621527778</v>
      </c>
      <c r="J1422" t="s">
        <v>12920</v>
      </c>
    </row>
    <row r="1423" spans="1:10" x14ac:dyDescent="0.25">
      <c r="A1423" t="s">
        <v>14334</v>
      </c>
      <c r="B1423">
        <v>1135</v>
      </c>
      <c r="C1423" t="s">
        <v>12932</v>
      </c>
      <c r="D1423">
        <v>86234926</v>
      </c>
      <c r="E1423">
        <v>8.24</v>
      </c>
      <c r="F1423" t="s">
        <v>12908</v>
      </c>
      <c r="G1423">
        <v>45700</v>
      </c>
      <c r="H1423">
        <v>14</v>
      </c>
      <c r="I1423" s="2">
        <v>41788.681932870371</v>
      </c>
      <c r="J1423" t="s">
        <v>12910</v>
      </c>
    </row>
    <row r="1424" spans="1:10" x14ac:dyDescent="0.25">
      <c r="A1424" t="s">
        <v>14335</v>
      </c>
      <c r="B1424">
        <v>1847</v>
      </c>
      <c r="C1424" t="s">
        <v>12916</v>
      </c>
      <c r="D1424">
        <v>50765927</v>
      </c>
      <c r="E1424">
        <v>12.32</v>
      </c>
      <c r="F1424" t="s">
        <v>12905</v>
      </c>
      <c r="G1424">
        <v>37732</v>
      </c>
      <c r="H1424">
        <v>14</v>
      </c>
      <c r="I1424" s="2">
        <v>43321.07172453704</v>
      </c>
      <c r="J1424" t="s">
        <v>12912</v>
      </c>
    </row>
    <row r="1425" spans="1:10" x14ac:dyDescent="0.25">
      <c r="A1425" t="s">
        <v>14336</v>
      </c>
      <c r="B1425">
        <v>1142</v>
      </c>
      <c r="C1425" t="s">
        <v>12898</v>
      </c>
      <c r="D1425">
        <v>48116311</v>
      </c>
      <c r="E1425">
        <v>12.76</v>
      </c>
      <c r="F1425" t="s">
        <v>12899</v>
      </c>
      <c r="G1425">
        <v>15557</v>
      </c>
      <c r="H1425">
        <v>21</v>
      </c>
      <c r="I1425" s="2">
        <v>43247.115648148138</v>
      </c>
      <c r="J1425" t="s">
        <v>12910</v>
      </c>
    </row>
    <row r="1426" spans="1:10" x14ac:dyDescent="0.25">
      <c r="A1426" t="s">
        <v>14337</v>
      </c>
      <c r="B1426">
        <v>2251</v>
      </c>
      <c r="C1426" t="s">
        <v>12924</v>
      </c>
      <c r="D1426">
        <v>66925521</v>
      </c>
      <c r="E1426">
        <v>9.1999999999999993</v>
      </c>
      <c r="F1426" t="s">
        <v>12908</v>
      </c>
      <c r="G1426">
        <v>34083</v>
      </c>
      <c r="H1426">
        <v>16</v>
      </c>
      <c r="I1426" s="2">
        <v>43587.084016203713</v>
      </c>
      <c r="J1426" t="s">
        <v>12920</v>
      </c>
    </row>
    <row r="1427" spans="1:10" x14ac:dyDescent="0.25">
      <c r="A1427" t="s">
        <v>14338</v>
      </c>
      <c r="B1427">
        <v>2088</v>
      </c>
      <c r="C1427" t="s">
        <v>12907</v>
      </c>
      <c r="D1427">
        <v>52023503</v>
      </c>
      <c r="E1427">
        <v>10.91</v>
      </c>
      <c r="F1427" t="s">
        <v>12908</v>
      </c>
      <c r="G1427">
        <v>19288</v>
      </c>
      <c r="H1427">
        <v>22</v>
      </c>
      <c r="I1427" s="2">
        <v>45032.373182870368</v>
      </c>
      <c r="J1427" t="s">
        <v>12900</v>
      </c>
    </row>
    <row r="1428" spans="1:10" x14ac:dyDescent="0.25">
      <c r="A1428" t="s">
        <v>14339</v>
      </c>
      <c r="B1428">
        <v>1396</v>
      </c>
      <c r="C1428" t="s">
        <v>12907</v>
      </c>
      <c r="D1428">
        <v>61929019</v>
      </c>
      <c r="E1428">
        <v>7.75</v>
      </c>
      <c r="F1428" t="s">
        <v>12908</v>
      </c>
      <c r="G1428">
        <v>15301</v>
      </c>
      <c r="H1428">
        <v>7</v>
      </c>
      <c r="I1428" s="2">
        <v>44018.415289351848</v>
      </c>
      <c r="J1428" t="s">
        <v>12918</v>
      </c>
    </row>
    <row r="1429" spans="1:10" x14ac:dyDescent="0.25">
      <c r="A1429" t="s">
        <v>14340</v>
      </c>
      <c r="B1429">
        <v>1196</v>
      </c>
      <c r="C1429" t="s">
        <v>12916</v>
      </c>
      <c r="D1429">
        <v>36221549</v>
      </c>
      <c r="E1429">
        <v>12.38</v>
      </c>
      <c r="F1429" t="s">
        <v>12905</v>
      </c>
      <c r="G1429">
        <v>19070</v>
      </c>
      <c r="H1429">
        <v>29</v>
      </c>
      <c r="I1429" s="2">
        <v>42395.15115740741</v>
      </c>
      <c r="J1429" t="s">
        <v>12910</v>
      </c>
    </row>
    <row r="1430" spans="1:10" x14ac:dyDescent="0.25">
      <c r="A1430" t="s">
        <v>14341</v>
      </c>
      <c r="B1430">
        <v>1440</v>
      </c>
      <c r="C1430" t="s">
        <v>12898</v>
      </c>
      <c r="D1430">
        <v>21121255</v>
      </c>
      <c r="E1430">
        <v>7.47</v>
      </c>
      <c r="F1430" t="s">
        <v>12908</v>
      </c>
      <c r="G1430">
        <v>43050</v>
      </c>
      <c r="H1430">
        <v>11</v>
      </c>
      <c r="I1430" s="2">
        <v>44945.708240740743</v>
      </c>
      <c r="J1430" t="s">
        <v>12910</v>
      </c>
    </row>
    <row r="1431" spans="1:10" x14ac:dyDescent="0.25">
      <c r="A1431" t="s">
        <v>14342</v>
      </c>
      <c r="B1431">
        <v>2337</v>
      </c>
      <c r="C1431" t="s">
        <v>12916</v>
      </c>
      <c r="D1431">
        <v>45455297</v>
      </c>
      <c r="E1431">
        <v>12.77</v>
      </c>
      <c r="F1431" t="s">
        <v>12899</v>
      </c>
      <c r="G1431">
        <v>20615</v>
      </c>
      <c r="H1431">
        <v>27</v>
      </c>
      <c r="I1431" s="2">
        <v>42979.724004629628</v>
      </c>
      <c r="J1431" t="s">
        <v>12910</v>
      </c>
    </row>
    <row r="1432" spans="1:10" x14ac:dyDescent="0.25">
      <c r="A1432" t="s">
        <v>14343</v>
      </c>
      <c r="B1432">
        <v>2139</v>
      </c>
      <c r="C1432" t="s">
        <v>12902</v>
      </c>
      <c r="D1432">
        <v>93346854</v>
      </c>
      <c r="E1432">
        <v>11.23</v>
      </c>
      <c r="F1432" t="s">
        <v>12908</v>
      </c>
      <c r="G1432">
        <v>48936</v>
      </c>
      <c r="H1432">
        <v>3</v>
      </c>
      <c r="I1432" s="2">
        <v>42370.196087962962</v>
      </c>
      <c r="J1432" t="s">
        <v>12920</v>
      </c>
    </row>
    <row r="1433" spans="1:10" x14ac:dyDescent="0.25">
      <c r="A1433" t="s">
        <v>14344</v>
      </c>
      <c r="B1433">
        <v>1025</v>
      </c>
      <c r="C1433" t="s">
        <v>12932</v>
      </c>
      <c r="D1433">
        <v>44894035</v>
      </c>
      <c r="E1433">
        <v>14.96</v>
      </c>
      <c r="F1433" t="s">
        <v>12908</v>
      </c>
      <c r="G1433">
        <v>21624</v>
      </c>
      <c r="H1433">
        <v>26</v>
      </c>
      <c r="I1433" s="2">
        <v>44084.290682870371</v>
      </c>
      <c r="J1433" t="s">
        <v>12925</v>
      </c>
    </row>
    <row r="1434" spans="1:10" x14ac:dyDescent="0.25">
      <c r="A1434" t="s">
        <v>14345</v>
      </c>
      <c r="B1434">
        <v>1806</v>
      </c>
      <c r="C1434" t="s">
        <v>12907</v>
      </c>
      <c r="D1434">
        <v>88283231</v>
      </c>
      <c r="E1434">
        <v>13.29</v>
      </c>
      <c r="F1434" t="s">
        <v>12899</v>
      </c>
      <c r="G1434">
        <v>17039</v>
      </c>
      <c r="H1434">
        <v>3</v>
      </c>
      <c r="I1434" s="2">
        <v>44400.983923611107</v>
      </c>
      <c r="J1434" t="s">
        <v>12910</v>
      </c>
    </row>
    <row r="1435" spans="1:10" x14ac:dyDescent="0.25">
      <c r="A1435" t="s">
        <v>14346</v>
      </c>
      <c r="B1435">
        <v>1561</v>
      </c>
      <c r="C1435" t="s">
        <v>12902</v>
      </c>
      <c r="D1435">
        <v>25291244</v>
      </c>
      <c r="E1435">
        <v>13</v>
      </c>
      <c r="F1435" t="s">
        <v>12905</v>
      </c>
      <c r="G1435">
        <v>27503</v>
      </c>
      <c r="H1435">
        <v>10</v>
      </c>
      <c r="I1435" s="2">
        <v>42394.844282407408</v>
      </c>
      <c r="J1435" t="s">
        <v>12910</v>
      </c>
    </row>
    <row r="1436" spans="1:10" x14ac:dyDescent="0.25">
      <c r="A1436" t="s">
        <v>14347</v>
      </c>
      <c r="B1436">
        <v>1573</v>
      </c>
      <c r="C1436" t="s">
        <v>12924</v>
      </c>
      <c r="D1436">
        <v>95871564</v>
      </c>
      <c r="E1436">
        <v>13.2</v>
      </c>
      <c r="F1436" t="s">
        <v>12905</v>
      </c>
      <c r="G1436">
        <v>29541</v>
      </c>
      <c r="H1436">
        <v>1</v>
      </c>
      <c r="I1436" s="2">
        <v>42712.922083333331</v>
      </c>
      <c r="J1436" t="s">
        <v>12910</v>
      </c>
    </row>
    <row r="1437" spans="1:10" x14ac:dyDescent="0.25">
      <c r="A1437" t="s">
        <v>14348</v>
      </c>
      <c r="B1437">
        <v>1047</v>
      </c>
      <c r="C1437" t="s">
        <v>12902</v>
      </c>
      <c r="D1437">
        <v>49301607</v>
      </c>
      <c r="E1437">
        <v>9.92</v>
      </c>
      <c r="F1437" t="s">
        <v>12905</v>
      </c>
      <c r="G1437">
        <v>34689</v>
      </c>
      <c r="H1437">
        <v>26</v>
      </c>
      <c r="I1437" s="2">
        <v>43444.4296875</v>
      </c>
      <c r="J1437" t="s">
        <v>12912</v>
      </c>
    </row>
    <row r="1438" spans="1:10" x14ac:dyDescent="0.25">
      <c r="A1438" t="s">
        <v>14349</v>
      </c>
      <c r="B1438">
        <v>2455</v>
      </c>
      <c r="C1438" t="s">
        <v>12916</v>
      </c>
      <c r="D1438">
        <v>79496792</v>
      </c>
      <c r="E1438">
        <v>11.73</v>
      </c>
      <c r="F1438" t="s">
        <v>12908</v>
      </c>
      <c r="G1438">
        <v>38691</v>
      </c>
      <c r="H1438">
        <v>22</v>
      </c>
      <c r="I1438" s="2">
        <v>43641.290833333333</v>
      </c>
      <c r="J1438" t="s">
        <v>12903</v>
      </c>
    </row>
    <row r="1439" spans="1:10" x14ac:dyDescent="0.25">
      <c r="A1439" t="s">
        <v>14350</v>
      </c>
      <c r="B1439">
        <v>1322</v>
      </c>
      <c r="C1439" t="s">
        <v>12898</v>
      </c>
      <c r="D1439">
        <v>68850264</v>
      </c>
      <c r="E1439">
        <v>11.93</v>
      </c>
      <c r="F1439" t="s">
        <v>12905</v>
      </c>
      <c r="G1439">
        <v>11591</v>
      </c>
      <c r="H1439">
        <v>17</v>
      </c>
      <c r="I1439" s="2">
        <v>41909.596886574072</v>
      </c>
      <c r="J1439" t="s">
        <v>12910</v>
      </c>
    </row>
    <row r="1440" spans="1:10" x14ac:dyDescent="0.25">
      <c r="A1440" t="s">
        <v>14351</v>
      </c>
      <c r="B1440">
        <v>2322</v>
      </c>
      <c r="C1440" t="s">
        <v>12907</v>
      </c>
      <c r="D1440">
        <v>46049642</v>
      </c>
      <c r="E1440">
        <v>13.84</v>
      </c>
      <c r="F1440" t="s">
        <v>12899</v>
      </c>
      <c r="G1440">
        <v>30058</v>
      </c>
      <c r="H1440">
        <v>8</v>
      </c>
      <c r="I1440" s="2">
        <v>42690.138020833343</v>
      </c>
      <c r="J1440" t="s">
        <v>12920</v>
      </c>
    </row>
    <row r="1441" spans="1:10" x14ac:dyDescent="0.25">
      <c r="A1441" t="s">
        <v>14352</v>
      </c>
      <c r="B1441">
        <v>2203</v>
      </c>
      <c r="C1441" t="s">
        <v>12898</v>
      </c>
      <c r="D1441">
        <v>4081594</v>
      </c>
      <c r="E1441">
        <v>8.99</v>
      </c>
      <c r="F1441" t="s">
        <v>12908</v>
      </c>
      <c r="G1441">
        <v>40432</v>
      </c>
      <c r="H1441">
        <v>18</v>
      </c>
      <c r="I1441" s="2">
        <v>44966.757199074083</v>
      </c>
      <c r="J1441" t="s">
        <v>12912</v>
      </c>
    </row>
    <row r="1442" spans="1:10" x14ac:dyDescent="0.25">
      <c r="A1442" t="s">
        <v>14353</v>
      </c>
      <c r="B1442">
        <v>1756</v>
      </c>
      <c r="C1442" t="s">
        <v>12907</v>
      </c>
      <c r="D1442">
        <v>17146091</v>
      </c>
      <c r="E1442">
        <v>12.32</v>
      </c>
      <c r="F1442" t="s">
        <v>12905</v>
      </c>
      <c r="G1442">
        <v>10604</v>
      </c>
      <c r="H1442">
        <v>26</v>
      </c>
      <c r="I1442" s="2">
        <v>43078.956944444442</v>
      </c>
      <c r="J1442" t="s">
        <v>12920</v>
      </c>
    </row>
    <row r="1443" spans="1:10" x14ac:dyDescent="0.25">
      <c r="A1443" t="s">
        <v>14354</v>
      </c>
      <c r="B1443">
        <v>2016</v>
      </c>
      <c r="C1443" t="s">
        <v>12902</v>
      </c>
      <c r="D1443">
        <v>15198654</v>
      </c>
      <c r="E1443">
        <v>14.78</v>
      </c>
      <c r="F1443" t="s">
        <v>12905</v>
      </c>
      <c r="G1443">
        <v>46360</v>
      </c>
      <c r="H1443">
        <v>25</v>
      </c>
      <c r="I1443" s="2">
        <v>41964.255833333344</v>
      </c>
      <c r="J1443" t="s">
        <v>12918</v>
      </c>
    </row>
    <row r="1444" spans="1:10" x14ac:dyDescent="0.25">
      <c r="A1444" t="s">
        <v>14355</v>
      </c>
      <c r="B1444">
        <v>1748</v>
      </c>
      <c r="C1444" t="s">
        <v>12916</v>
      </c>
      <c r="D1444">
        <v>45526444</v>
      </c>
      <c r="E1444">
        <v>7.96</v>
      </c>
      <c r="F1444" t="s">
        <v>12908</v>
      </c>
      <c r="G1444">
        <v>37150</v>
      </c>
      <c r="H1444">
        <v>2</v>
      </c>
      <c r="I1444" s="2">
        <v>44500.274502314824</v>
      </c>
      <c r="J1444" t="s">
        <v>12920</v>
      </c>
    </row>
    <row r="1445" spans="1:10" x14ac:dyDescent="0.25">
      <c r="A1445" t="s">
        <v>14356</v>
      </c>
      <c r="B1445">
        <v>2492</v>
      </c>
      <c r="C1445" t="s">
        <v>12907</v>
      </c>
      <c r="D1445">
        <v>29261499</v>
      </c>
      <c r="E1445">
        <v>12.63</v>
      </c>
      <c r="F1445" t="s">
        <v>12908</v>
      </c>
      <c r="G1445">
        <v>24105</v>
      </c>
      <c r="H1445">
        <v>8</v>
      </c>
      <c r="I1445" s="2">
        <v>41564.565462962957</v>
      </c>
      <c r="J1445" t="s">
        <v>12903</v>
      </c>
    </row>
    <row r="1446" spans="1:10" x14ac:dyDescent="0.25">
      <c r="A1446" t="s">
        <v>14357</v>
      </c>
      <c r="B1446">
        <v>1801</v>
      </c>
      <c r="C1446" t="s">
        <v>12902</v>
      </c>
      <c r="D1446">
        <v>69021338</v>
      </c>
      <c r="E1446">
        <v>11.58</v>
      </c>
      <c r="F1446" t="s">
        <v>12899</v>
      </c>
      <c r="G1446">
        <v>16638</v>
      </c>
      <c r="H1446">
        <v>7</v>
      </c>
      <c r="I1446" s="2">
        <v>43214.526759259257</v>
      </c>
      <c r="J1446" t="s">
        <v>12912</v>
      </c>
    </row>
    <row r="1447" spans="1:10" x14ac:dyDescent="0.25">
      <c r="A1447" t="s">
        <v>14358</v>
      </c>
      <c r="B1447">
        <v>1706</v>
      </c>
      <c r="C1447" t="s">
        <v>12902</v>
      </c>
      <c r="D1447">
        <v>40180006</v>
      </c>
      <c r="E1447">
        <v>8.1199999999999992</v>
      </c>
      <c r="F1447" t="s">
        <v>12908</v>
      </c>
      <c r="G1447">
        <v>40082</v>
      </c>
      <c r="H1447">
        <v>16</v>
      </c>
      <c r="I1447" s="2">
        <v>41768.303923611107</v>
      </c>
      <c r="J1447" t="s">
        <v>12910</v>
      </c>
    </row>
    <row r="1448" spans="1:10" x14ac:dyDescent="0.25">
      <c r="A1448" t="s">
        <v>14359</v>
      </c>
      <c r="B1448">
        <v>2139</v>
      </c>
      <c r="C1448" t="s">
        <v>12898</v>
      </c>
      <c r="D1448">
        <v>10240395</v>
      </c>
      <c r="E1448">
        <v>10.53</v>
      </c>
      <c r="F1448" t="s">
        <v>12899</v>
      </c>
      <c r="G1448">
        <v>26208</v>
      </c>
      <c r="H1448">
        <v>16</v>
      </c>
      <c r="I1448" s="2">
        <v>42977.007916666669</v>
      </c>
      <c r="J1448" t="s">
        <v>12925</v>
      </c>
    </row>
    <row r="1449" spans="1:10" x14ac:dyDescent="0.25">
      <c r="A1449" t="s">
        <v>14360</v>
      </c>
      <c r="B1449">
        <v>2140</v>
      </c>
      <c r="C1449" t="s">
        <v>12898</v>
      </c>
      <c r="D1449">
        <v>93521036</v>
      </c>
      <c r="E1449">
        <v>10.51</v>
      </c>
      <c r="F1449" t="s">
        <v>12908</v>
      </c>
      <c r="G1449">
        <v>26711</v>
      </c>
      <c r="H1449">
        <v>14</v>
      </c>
      <c r="I1449" s="2">
        <v>42497.056203703702</v>
      </c>
      <c r="J1449" t="s">
        <v>12920</v>
      </c>
    </row>
    <row r="1450" spans="1:10" x14ac:dyDescent="0.25">
      <c r="A1450" t="s">
        <v>14361</v>
      </c>
      <c r="B1450">
        <v>1736</v>
      </c>
      <c r="C1450" t="s">
        <v>12924</v>
      </c>
      <c r="D1450">
        <v>56462997</v>
      </c>
      <c r="E1450">
        <v>8.83</v>
      </c>
      <c r="F1450" t="s">
        <v>12908</v>
      </c>
      <c r="G1450">
        <v>21188</v>
      </c>
      <c r="H1450">
        <v>19</v>
      </c>
      <c r="I1450" s="2">
        <v>44057.23940972222</v>
      </c>
      <c r="J1450" t="s">
        <v>12925</v>
      </c>
    </row>
    <row r="1451" spans="1:10" x14ac:dyDescent="0.25">
      <c r="A1451" t="s">
        <v>14362</v>
      </c>
      <c r="B1451">
        <v>2133</v>
      </c>
      <c r="C1451" t="s">
        <v>12907</v>
      </c>
      <c r="D1451">
        <v>53352227</v>
      </c>
      <c r="E1451">
        <v>10.44</v>
      </c>
      <c r="F1451" t="s">
        <v>12905</v>
      </c>
      <c r="G1451">
        <v>37867</v>
      </c>
      <c r="H1451">
        <v>20</v>
      </c>
      <c r="I1451" s="2">
        <v>42537.9219212963</v>
      </c>
      <c r="J1451" t="s">
        <v>12925</v>
      </c>
    </row>
    <row r="1452" spans="1:10" x14ac:dyDescent="0.25">
      <c r="A1452" t="s">
        <v>14363</v>
      </c>
      <c r="B1452">
        <v>1055</v>
      </c>
      <c r="C1452" t="s">
        <v>12907</v>
      </c>
      <c r="D1452">
        <v>8178423</v>
      </c>
      <c r="E1452">
        <v>12.6</v>
      </c>
      <c r="F1452" t="s">
        <v>12908</v>
      </c>
      <c r="G1452">
        <v>26945</v>
      </c>
      <c r="H1452">
        <v>8</v>
      </c>
      <c r="I1452" s="2">
        <v>42584.599942129629</v>
      </c>
      <c r="J1452" t="s">
        <v>12912</v>
      </c>
    </row>
    <row r="1453" spans="1:10" x14ac:dyDescent="0.25">
      <c r="A1453" t="s">
        <v>14364</v>
      </c>
      <c r="B1453">
        <v>1345</v>
      </c>
      <c r="C1453" t="s">
        <v>12907</v>
      </c>
      <c r="D1453">
        <v>16632471</v>
      </c>
      <c r="E1453">
        <v>13.55</v>
      </c>
      <c r="F1453" t="s">
        <v>12899</v>
      </c>
      <c r="G1453">
        <v>29435</v>
      </c>
      <c r="H1453">
        <v>8</v>
      </c>
      <c r="I1453" s="2">
        <v>41554.618252314824</v>
      </c>
      <c r="J1453" t="s">
        <v>12912</v>
      </c>
    </row>
    <row r="1454" spans="1:10" x14ac:dyDescent="0.25">
      <c r="A1454" t="s">
        <v>14365</v>
      </c>
      <c r="B1454">
        <v>1378</v>
      </c>
      <c r="C1454" t="s">
        <v>12902</v>
      </c>
      <c r="D1454">
        <v>7784148</v>
      </c>
      <c r="E1454">
        <v>10.11</v>
      </c>
      <c r="F1454" t="s">
        <v>12899</v>
      </c>
      <c r="G1454">
        <v>48349</v>
      </c>
      <c r="H1454">
        <v>25</v>
      </c>
      <c r="I1454" s="2">
        <v>41902.277118055557</v>
      </c>
      <c r="J1454" t="s">
        <v>12925</v>
      </c>
    </row>
    <row r="1455" spans="1:10" x14ac:dyDescent="0.25">
      <c r="A1455" t="s">
        <v>14366</v>
      </c>
      <c r="B1455">
        <v>2350</v>
      </c>
      <c r="C1455" t="s">
        <v>12902</v>
      </c>
      <c r="D1455">
        <v>44118388</v>
      </c>
      <c r="E1455">
        <v>7.63</v>
      </c>
      <c r="F1455" t="s">
        <v>12905</v>
      </c>
      <c r="G1455">
        <v>29559</v>
      </c>
      <c r="H1455">
        <v>20</v>
      </c>
      <c r="I1455" s="2">
        <v>41697.632407407407</v>
      </c>
      <c r="J1455" t="s">
        <v>12900</v>
      </c>
    </row>
    <row r="1456" spans="1:10" x14ac:dyDescent="0.25">
      <c r="A1456" t="s">
        <v>14367</v>
      </c>
      <c r="B1456">
        <v>1492</v>
      </c>
      <c r="C1456" t="s">
        <v>12902</v>
      </c>
      <c r="D1456">
        <v>20092440</v>
      </c>
      <c r="E1456">
        <v>11</v>
      </c>
      <c r="F1456" t="s">
        <v>12899</v>
      </c>
      <c r="G1456">
        <v>26217</v>
      </c>
      <c r="H1456">
        <v>30</v>
      </c>
      <c r="I1456" s="2">
        <v>45009.477256944447</v>
      </c>
      <c r="J1456" t="s">
        <v>12925</v>
      </c>
    </row>
    <row r="1457" spans="1:10" x14ac:dyDescent="0.25">
      <c r="A1457" t="s">
        <v>14368</v>
      </c>
      <c r="B1457">
        <v>1973</v>
      </c>
      <c r="C1457" t="s">
        <v>12902</v>
      </c>
      <c r="D1457">
        <v>39841176</v>
      </c>
      <c r="E1457">
        <v>7.39</v>
      </c>
      <c r="F1457" t="s">
        <v>12905</v>
      </c>
      <c r="G1457">
        <v>14827</v>
      </c>
      <c r="H1457">
        <v>30</v>
      </c>
      <c r="I1457" s="2">
        <v>43870.187974537039</v>
      </c>
      <c r="J1457" t="s">
        <v>12918</v>
      </c>
    </row>
    <row r="1458" spans="1:10" x14ac:dyDescent="0.25">
      <c r="A1458" t="s">
        <v>14369</v>
      </c>
      <c r="B1458">
        <v>1386</v>
      </c>
      <c r="C1458" t="s">
        <v>12898</v>
      </c>
      <c r="D1458">
        <v>95629554</v>
      </c>
      <c r="E1458">
        <v>14.69</v>
      </c>
      <c r="F1458" t="s">
        <v>12905</v>
      </c>
      <c r="G1458">
        <v>33990</v>
      </c>
      <c r="H1458">
        <v>4</v>
      </c>
      <c r="I1458" s="2">
        <v>44820.317708333343</v>
      </c>
      <c r="J1458" t="s">
        <v>12918</v>
      </c>
    </row>
    <row r="1459" spans="1:10" x14ac:dyDescent="0.25">
      <c r="A1459" t="s">
        <v>14370</v>
      </c>
      <c r="B1459">
        <v>1414</v>
      </c>
      <c r="C1459" t="s">
        <v>12924</v>
      </c>
      <c r="D1459">
        <v>69446487</v>
      </c>
      <c r="E1459">
        <v>11.71</v>
      </c>
      <c r="F1459" t="s">
        <v>12908</v>
      </c>
      <c r="G1459">
        <v>48125</v>
      </c>
      <c r="H1459">
        <v>10</v>
      </c>
      <c r="I1459" s="2">
        <v>44567.867696759262</v>
      </c>
      <c r="J1459" t="s">
        <v>12925</v>
      </c>
    </row>
    <row r="1460" spans="1:10" x14ac:dyDescent="0.25">
      <c r="A1460" t="s">
        <v>14371</v>
      </c>
      <c r="B1460">
        <v>2219</v>
      </c>
      <c r="C1460" t="s">
        <v>12932</v>
      </c>
      <c r="D1460">
        <v>86196085</v>
      </c>
      <c r="E1460">
        <v>9.17</v>
      </c>
      <c r="F1460" t="s">
        <v>12905</v>
      </c>
      <c r="G1460">
        <v>16420</v>
      </c>
      <c r="H1460">
        <v>4</v>
      </c>
      <c r="I1460" s="2">
        <v>43730.749236111107</v>
      </c>
      <c r="J1460" t="s">
        <v>12903</v>
      </c>
    </row>
    <row r="1461" spans="1:10" x14ac:dyDescent="0.25">
      <c r="A1461" t="s">
        <v>14372</v>
      </c>
      <c r="B1461">
        <v>1840</v>
      </c>
      <c r="C1461" t="s">
        <v>12902</v>
      </c>
      <c r="D1461">
        <v>3565475</v>
      </c>
      <c r="E1461">
        <v>11.32</v>
      </c>
      <c r="F1461" t="s">
        <v>12899</v>
      </c>
      <c r="G1461">
        <v>25709</v>
      </c>
      <c r="H1461">
        <v>18</v>
      </c>
      <c r="I1461" s="2">
        <v>42021.958854166667</v>
      </c>
      <c r="J1461" t="s">
        <v>12918</v>
      </c>
    </row>
    <row r="1462" spans="1:10" x14ac:dyDescent="0.25">
      <c r="A1462" t="s">
        <v>14373</v>
      </c>
      <c r="B1462">
        <v>1508</v>
      </c>
      <c r="C1462" t="s">
        <v>12916</v>
      </c>
      <c r="D1462">
        <v>46587416</v>
      </c>
      <c r="E1462">
        <v>12.2</v>
      </c>
      <c r="F1462" t="s">
        <v>12899</v>
      </c>
      <c r="G1462">
        <v>28147</v>
      </c>
      <c r="H1462">
        <v>7</v>
      </c>
      <c r="I1462" s="2">
        <v>42641.510057870371</v>
      </c>
      <c r="J1462" t="s">
        <v>12910</v>
      </c>
    </row>
    <row r="1463" spans="1:10" x14ac:dyDescent="0.25">
      <c r="A1463" t="s">
        <v>14374</v>
      </c>
      <c r="B1463">
        <v>1275</v>
      </c>
      <c r="C1463" t="s">
        <v>12898</v>
      </c>
      <c r="D1463">
        <v>22551639</v>
      </c>
      <c r="E1463">
        <v>13.33</v>
      </c>
      <c r="F1463" t="s">
        <v>12905</v>
      </c>
      <c r="G1463">
        <v>13205</v>
      </c>
      <c r="H1463">
        <v>17</v>
      </c>
      <c r="I1463" s="2">
        <v>44679.124849537038</v>
      </c>
      <c r="J1463" t="s">
        <v>12920</v>
      </c>
    </row>
    <row r="1464" spans="1:10" x14ac:dyDescent="0.25">
      <c r="A1464" t="s">
        <v>14375</v>
      </c>
      <c r="B1464">
        <v>2009</v>
      </c>
      <c r="C1464" t="s">
        <v>12924</v>
      </c>
      <c r="D1464">
        <v>15264792</v>
      </c>
      <c r="E1464">
        <v>14.39</v>
      </c>
      <c r="F1464" t="s">
        <v>12899</v>
      </c>
      <c r="G1464">
        <v>39335</v>
      </c>
      <c r="H1464">
        <v>21</v>
      </c>
      <c r="I1464" s="2">
        <v>44718.668877314813</v>
      </c>
      <c r="J1464" t="s">
        <v>12912</v>
      </c>
    </row>
    <row r="1465" spans="1:10" x14ac:dyDescent="0.25">
      <c r="A1465" t="s">
        <v>14376</v>
      </c>
      <c r="B1465">
        <v>1679</v>
      </c>
      <c r="C1465" t="s">
        <v>12924</v>
      </c>
      <c r="D1465">
        <v>72900285</v>
      </c>
      <c r="E1465">
        <v>9</v>
      </c>
      <c r="F1465" t="s">
        <v>12905</v>
      </c>
      <c r="G1465">
        <v>34743</v>
      </c>
      <c r="H1465">
        <v>3</v>
      </c>
      <c r="I1465" s="2">
        <v>42309.231261574067</v>
      </c>
      <c r="J1465" t="s">
        <v>12910</v>
      </c>
    </row>
    <row r="1466" spans="1:10" x14ac:dyDescent="0.25">
      <c r="A1466" t="s">
        <v>14377</v>
      </c>
      <c r="B1466">
        <v>2327</v>
      </c>
      <c r="C1466" t="s">
        <v>12916</v>
      </c>
      <c r="D1466">
        <v>55236527</v>
      </c>
      <c r="E1466">
        <v>13.18</v>
      </c>
      <c r="F1466" t="s">
        <v>12908</v>
      </c>
      <c r="G1466">
        <v>43307</v>
      </c>
      <c r="H1466">
        <v>3</v>
      </c>
      <c r="I1466" s="2">
        <v>44997.979062500002</v>
      </c>
      <c r="J1466" t="s">
        <v>12912</v>
      </c>
    </row>
    <row r="1467" spans="1:10" x14ac:dyDescent="0.25">
      <c r="A1467" t="s">
        <v>14378</v>
      </c>
      <c r="B1467">
        <v>1840</v>
      </c>
      <c r="C1467" t="s">
        <v>12898</v>
      </c>
      <c r="D1467">
        <v>66826807</v>
      </c>
      <c r="E1467">
        <v>12.15</v>
      </c>
      <c r="F1467" t="s">
        <v>12908</v>
      </c>
      <c r="G1467">
        <v>11400</v>
      </c>
      <c r="H1467">
        <v>11</v>
      </c>
      <c r="I1467" s="2">
        <v>42788.260127314818</v>
      </c>
      <c r="J1467" t="s">
        <v>12900</v>
      </c>
    </row>
    <row r="1468" spans="1:10" x14ac:dyDescent="0.25">
      <c r="A1468" t="s">
        <v>14379</v>
      </c>
      <c r="B1468">
        <v>1431</v>
      </c>
      <c r="C1468" t="s">
        <v>12907</v>
      </c>
      <c r="D1468">
        <v>8240283</v>
      </c>
      <c r="E1468">
        <v>14.82</v>
      </c>
      <c r="F1468" t="s">
        <v>12899</v>
      </c>
      <c r="G1468">
        <v>24737</v>
      </c>
      <c r="H1468">
        <v>24</v>
      </c>
      <c r="I1468" s="2">
        <v>42020.831446759257</v>
      </c>
      <c r="J1468" t="s">
        <v>12920</v>
      </c>
    </row>
    <row r="1469" spans="1:10" x14ac:dyDescent="0.25">
      <c r="A1469" t="s">
        <v>14380</v>
      </c>
      <c r="B1469">
        <v>1019</v>
      </c>
      <c r="C1469" t="s">
        <v>12916</v>
      </c>
      <c r="D1469">
        <v>21242538</v>
      </c>
      <c r="E1469">
        <v>8.86</v>
      </c>
      <c r="F1469" t="s">
        <v>12905</v>
      </c>
      <c r="G1469">
        <v>22327</v>
      </c>
      <c r="H1469">
        <v>10</v>
      </c>
      <c r="I1469" s="2">
        <v>43370.209155092591</v>
      </c>
      <c r="J1469" t="s">
        <v>12918</v>
      </c>
    </row>
    <row r="1470" spans="1:10" x14ac:dyDescent="0.25">
      <c r="A1470" t="s">
        <v>14381</v>
      </c>
      <c r="B1470">
        <v>1287</v>
      </c>
      <c r="C1470" t="s">
        <v>12898</v>
      </c>
      <c r="D1470">
        <v>43382372</v>
      </c>
      <c r="E1470">
        <v>8.67</v>
      </c>
      <c r="F1470" t="s">
        <v>12908</v>
      </c>
      <c r="G1470">
        <v>48436</v>
      </c>
      <c r="H1470">
        <v>14</v>
      </c>
      <c r="I1470" s="2">
        <v>43110.743773148148</v>
      </c>
      <c r="J1470" t="s">
        <v>12920</v>
      </c>
    </row>
    <row r="1471" spans="1:10" x14ac:dyDescent="0.25">
      <c r="A1471" t="s">
        <v>14382</v>
      </c>
      <c r="B1471">
        <v>1900</v>
      </c>
      <c r="C1471" t="s">
        <v>12916</v>
      </c>
      <c r="D1471">
        <v>46569762</v>
      </c>
      <c r="E1471">
        <v>11.63</v>
      </c>
      <c r="F1471" t="s">
        <v>12905</v>
      </c>
      <c r="G1471">
        <v>25313</v>
      </c>
      <c r="H1471">
        <v>10</v>
      </c>
      <c r="I1471" s="2">
        <v>42493.658159722218</v>
      </c>
      <c r="J1471" t="s">
        <v>12918</v>
      </c>
    </row>
    <row r="1472" spans="1:10" x14ac:dyDescent="0.25">
      <c r="A1472" t="s">
        <v>14383</v>
      </c>
      <c r="B1472">
        <v>1242</v>
      </c>
      <c r="C1472" t="s">
        <v>12932</v>
      </c>
      <c r="D1472">
        <v>50257174</v>
      </c>
      <c r="E1472">
        <v>14.83</v>
      </c>
      <c r="F1472" t="s">
        <v>12905</v>
      </c>
      <c r="G1472">
        <v>14376</v>
      </c>
      <c r="H1472">
        <v>4</v>
      </c>
      <c r="I1472" s="2">
        <v>43724.054513888892</v>
      </c>
      <c r="J1472" t="s">
        <v>12903</v>
      </c>
    </row>
    <row r="1473" spans="1:10" x14ac:dyDescent="0.25">
      <c r="A1473" t="s">
        <v>14384</v>
      </c>
      <c r="B1473">
        <v>2442</v>
      </c>
      <c r="C1473" t="s">
        <v>12916</v>
      </c>
      <c r="D1473">
        <v>95409131</v>
      </c>
      <c r="E1473">
        <v>8.61</v>
      </c>
      <c r="F1473" t="s">
        <v>12905</v>
      </c>
      <c r="G1473">
        <v>25090</v>
      </c>
      <c r="H1473">
        <v>1</v>
      </c>
      <c r="I1473" s="2">
        <v>44465.144120370373</v>
      </c>
      <c r="J1473" t="s">
        <v>12910</v>
      </c>
    </row>
    <row r="1474" spans="1:10" x14ac:dyDescent="0.25">
      <c r="A1474" t="s">
        <v>14385</v>
      </c>
      <c r="B1474">
        <v>2032</v>
      </c>
      <c r="C1474" t="s">
        <v>12907</v>
      </c>
      <c r="D1474">
        <v>94999117</v>
      </c>
      <c r="E1474">
        <v>9.1999999999999993</v>
      </c>
      <c r="F1474" t="s">
        <v>12908</v>
      </c>
      <c r="G1474">
        <v>28990</v>
      </c>
      <c r="H1474">
        <v>13</v>
      </c>
      <c r="I1474" s="2">
        <v>42746.212754629632</v>
      </c>
      <c r="J1474" t="s">
        <v>12900</v>
      </c>
    </row>
    <row r="1475" spans="1:10" x14ac:dyDescent="0.25">
      <c r="A1475" t="s">
        <v>14386</v>
      </c>
      <c r="B1475">
        <v>2309</v>
      </c>
      <c r="C1475" t="s">
        <v>12924</v>
      </c>
      <c r="D1475">
        <v>88001768</v>
      </c>
      <c r="E1475">
        <v>7.22</v>
      </c>
      <c r="F1475" t="s">
        <v>12908</v>
      </c>
      <c r="G1475">
        <v>18292</v>
      </c>
      <c r="H1475">
        <v>16</v>
      </c>
      <c r="I1475" s="2">
        <v>42679.423981481479</v>
      </c>
      <c r="J1475" t="s">
        <v>12910</v>
      </c>
    </row>
    <row r="1476" spans="1:10" x14ac:dyDescent="0.25">
      <c r="A1476" t="s">
        <v>14387</v>
      </c>
      <c r="B1476">
        <v>1092</v>
      </c>
      <c r="C1476" t="s">
        <v>12916</v>
      </c>
      <c r="D1476">
        <v>14173420</v>
      </c>
      <c r="E1476">
        <v>13.94</v>
      </c>
      <c r="F1476" t="s">
        <v>12908</v>
      </c>
      <c r="G1476">
        <v>27084</v>
      </c>
      <c r="H1476">
        <v>22</v>
      </c>
      <c r="I1476" s="2">
        <v>43908.748194444437</v>
      </c>
      <c r="J1476" t="s">
        <v>12912</v>
      </c>
    </row>
    <row r="1477" spans="1:10" x14ac:dyDescent="0.25">
      <c r="A1477" t="s">
        <v>14388</v>
      </c>
      <c r="B1477">
        <v>1719</v>
      </c>
      <c r="C1477" t="s">
        <v>12916</v>
      </c>
      <c r="D1477">
        <v>72107427</v>
      </c>
      <c r="E1477">
        <v>13.35</v>
      </c>
      <c r="F1477" t="s">
        <v>12908</v>
      </c>
      <c r="G1477">
        <v>17607</v>
      </c>
      <c r="H1477">
        <v>20</v>
      </c>
      <c r="I1477" s="2">
        <v>44167.721122685187</v>
      </c>
      <c r="J1477" t="s">
        <v>12918</v>
      </c>
    </row>
    <row r="1478" spans="1:10" x14ac:dyDescent="0.25">
      <c r="A1478" t="s">
        <v>14389</v>
      </c>
      <c r="B1478">
        <v>1737</v>
      </c>
      <c r="C1478" t="s">
        <v>12932</v>
      </c>
      <c r="D1478">
        <v>1239215</v>
      </c>
      <c r="E1478">
        <v>11</v>
      </c>
      <c r="F1478" t="s">
        <v>12905</v>
      </c>
      <c r="G1478">
        <v>17004</v>
      </c>
      <c r="H1478">
        <v>7</v>
      </c>
      <c r="I1478" s="2">
        <v>42221.504861111112</v>
      </c>
      <c r="J1478" t="s">
        <v>12900</v>
      </c>
    </row>
    <row r="1479" spans="1:10" x14ac:dyDescent="0.25">
      <c r="A1479" t="s">
        <v>14390</v>
      </c>
      <c r="B1479">
        <v>2057</v>
      </c>
      <c r="C1479" t="s">
        <v>12898</v>
      </c>
      <c r="D1479">
        <v>38240860</v>
      </c>
      <c r="E1479">
        <v>9.3699999999999992</v>
      </c>
      <c r="F1479" t="s">
        <v>12899</v>
      </c>
      <c r="G1479">
        <v>11378</v>
      </c>
      <c r="H1479">
        <v>23</v>
      </c>
      <c r="I1479" s="2">
        <v>41859.611342592587</v>
      </c>
      <c r="J1479" t="s">
        <v>12918</v>
      </c>
    </row>
    <row r="1480" spans="1:10" x14ac:dyDescent="0.25">
      <c r="A1480" t="s">
        <v>14391</v>
      </c>
      <c r="B1480">
        <v>1088</v>
      </c>
      <c r="C1480" t="s">
        <v>12902</v>
      </c>
      <c r="D1480">
        <v>16103266</v>
      </c>
      <c r="E1480">
        <v>13.95</v>
      </c>
      <c r="F1480" t="s">
        <v>12908</v>
      </c>
      <c r="G1480">
        <v>40836</v>
      </c>
      <c r="H1480">
        <v>14</v>
      </c>
      <c r="I1480" s="2">
        <v>44358.641782407409</v>
      </c>
      <c r="J1480" t="s">
        <v>12920</v>
      </c>
    </row>
    <row r="1481" spans="1:10" x14ac:dyDescent="0.25">
      <c r="A1481" t="s">
        <v>14392</v>
      </c>
      <c r="B1481">
        <v>2165</v>
      </c>
      <c r="C1481" t="s">
        <v>12932</v>
      </c>
      <c r="D1481">
        <v>85499613</v>
      </c>
      <c r="E1481">
        <v>14.7</v>
      </c>
      <c r="F1481" t="s">
        <v>12905</v>
      </c>
      <c r="G1481">
        <v>45541</v>
      </c>
      <c r="H1481">
        <v>1</v>
      </c>
      <c r="I1481" s="2">
        <v>43132.035196759258</v>
      </c>
      <c r="J1481" t="s">
        <v>12912</v>
      </c>
    </row>
    <row r="1482" spans="1:10" x14ac:dyDescent="0.25">
      <c r="A1482" t="s">
        <v>14393</v>
      </c>
      <c r="B1482">
        <v>1165</v>
      </c>
      <c r="C1482" t="s">
        <v>12924</v>
      </c>
      <c r="D1482">
        <v>6372851</v>
      </c>
      <c r="E1482">
        <v>10.47</v>
      </c>
      <c r="F1482" t="s">
        <v>12905</v>
      </c>
      <c r="G1482">
        <v>48674</v>
      </c>
      <c r="H1482">
        <v>1</v>
      </c>
      <c r="I1482" s="2">
        <v>42894.239548611113</v>
      </c>
      <c r="J1482" t="s">
        <v>12912</v>
      </c>
    </row>
    <row r="1483" spans="1:10" x14ac:dyDescent="0.25">
      <c r="A1483" t="s">
        <v>14394</v>
      </c>
      <c r="B1483">
        <v>1681</v>
      </c>
      <c r="C1483" t="s">
        <v>12907</v>
      </c>
      <c r="D1483">
        <v>25276254</v>
      </c>
      <c r="E1483">
        <v>7.59</v>
      </c>
      <c r="F1483" t="s">
        <v>12899</v>
      </c>
      <c r="G1483">
        <v>40328</v>
      </c>
      <c r="H1483">
        <v>9</v>
      </c>
      <c r="I1483" s="2">
        <v>42280.04859953704</v>
      </c>
      <c r="J1483" t="s">
        <v>12900</v>
      </c>
    </row>
    <row r="1484" spans="1:10" x14ac:dyDescent="0.25">
      <c r="A1484" t="s">
        <v>14395</v>
      </c>
      <c r="B1484">
        <v>2046</v>
      </c>
      <c r="C1484" t="s">
        <v>12902</v>
      </c>
      <c r="D1484">
        <v>20524871</v>
      </c>
      <c r="E1484">
        <v>12.63</v>
      </c>
      <c r="F1484" t="s">
        <v>12908</v>
      </c>
      <c r="G1484">
        <v>14125</v>
      </c>
      <c r="H1484">
        <v>19</v>
      </c>
      <c r="I1484" s="2">
        <v>43457.913356481477</v>
      </c>
      <c r="J1484" t="s">
        <v>12925</v>
      </c>
    </row>
    <row r="1485" spans="1:10" x14ac:dyDescent="0.25">
      <c r="A1485" t="s">
        <v>14396</v>
      </c>
      <c r="B1485">
        <v>1621</v>
      </c>
      <c r="C1485" t="s">
        <v>12932</v>
      </c>
      <c r="D1485">
        <v>85444756</v>
      </c>
      <c r="E1485">
        <v>7.44</v>
      </c>
      <c r="F1485" t="s">
        <v>12905</v>
      </c>
      <c r="G1485">
        <v>17278</v>
      </c>
      <c r="H1485">
        <v>2</v>
      </c>
      <c r="I1485" s="2">
        <v>44929.940138888887</v>
      </c>
      <c r="J1485" t="s">
        <v>12925</v>
      </c>
    </row>
    <row r="1486" spans="1:10" x14ac:dyDescent="0.25">
      <c r="A1486" t="s">
        <v>14397</v>
      </c>
      <c r="B1486">
        <v>1136</v>
      </c>
      <c r="C1486" t="s">
        <v>12902</v>
      </c>
      <c r="D1486">
        <v>61313429</v>
      </c>
      <c r="E1486">
        <v>13.37</v>
      </c>
      <c r="F1486" t="s">
        <v>12905</v>
      </c>
      <c r="G1486">
        <v>27247</v>
      </c>
      <c r="H1486">
        <v>27</v>
      </c>
      <c r="I1486" s="2">
        <v>42674.520162037043</v>
      </c>
      <c r="J1486" t="s">
        <v>12912</v>
      </c>
    </row>
    <row r="1487" spans="1:10" x14ac:dyDescent="0.25">
      <c r="A1487" t="s">
        <v>14398</v>
      </c>
      <c r="B1487">
        <v>1136</v>
      </c>
      <c r="C1487" t="s">
        <v>12924</v>
      </c>
      <c r="D1487">
        <v>44891839</v>
      </c>
      <c r="E1487">
        <v>7.47</v>
      </c>
      <c r="F1487" t="s">
        <v>12899</v>
      </c>
      <c r="G1487">
        <v>32733</v>
      </c>
      <c r="H1487">
        <v>23</v>
      </c>
      <c r="I1487" s="2">
        <v>42041.560763888891</v>
      </c>
      <c r="J1487" t="s">
        <v>12912</v>
      </c>
    </row>
    <row r="1488" spans="1:10" x14ac:dyDescent="0.25">
      <c r="A1488" t="s">
        <v>14399</v>
      </c>
      <c r="B1488">
        <v>1398</v>
      </c>
      <c r="C1488" t="s">
        <v>12898</v>
      </c>
      <c r="D1488">
        <v>59232991</v>
      </c>
      <c r="E1488">
        <v>10.9</v>
      </c>
      <c r="F1488" t="s">
        <v>12908</v>
      </c>
      <c r="G1488">
        <v>40847</v>
      </c>
      <c r="H1488">
        <v>17</v>
      </c>
      <c r="I1488" s="2">
        <v>44863.022118055553</v>
      </c>
      <c r="J1488" t="s">
        <v>12912</v>
      </c>
    </row>
    <row r="1489" spans="1:10" x14ac:dyDescent="0.25">
      <c r="A1489" t="s">
        <v>14400</v>
      </c>
      <c r="B1489">
        <v>1784</v>
      </c>
      <c r="C1489" t="s">
        <v>12907</v>
      </c>
      <c r="D1489">
        <v>37321004</v>
      </c>
      <c r="E1489">
        <v>12.26</v>
      </c>
      <c r="F1489" t="s">
        <v>12905</v>
      </c>
      <c r="G1489">
        <v>26844</v>
      </c>
      <c r="H1489">
        <v>30</v>
      </c>
      <c r="I1489" s="2">
        <v>42404.589756944442</v>
      </c>
      <c r="J1489" t="s">
        <v>12925</v>
      </c>
    </row>
    <row r="1490" spans="1:10" x14ac:dyDescent="0.25">
      <c r="A1490" t="s">
        <v>14401</v>
      </c>
      <c r="B1490">
        <v>2127</v>
      </c>
      <c r="C1490" t="s">
        <v>12907</v>
      </c>
      <c r="D1490">
        <v>99569567</v>
      </c>
      <c r="E1490">
        <v>13.4</v>
      </c>
      <c r="F1490" t="s">
        <v>12908</v>
      </c>
      <c r="G1490">
        <v>43831</v>
      </c>
      <c r="H1490">
        <v>11</v>
      </c>
      <c r="I1490" s="2">
        <v>43597.194328703707</v>
      </c>
      <c r="J1490" t="s">
        <v>12903</v>
      </c>
    </row>
    <row r="1491" spans="1:10" x14ac:dyDescent="0.25">
      <c r="A1491" t="s">
        <v>14402</v>
      </c>
      <c r="B1491">
        <v>2461</v>
      </c>
      <c r="C1491" t="s">
        <v>12924</v>
      </c>
      <c r="D1491">
        <v>70280042</v>
      </c>
      <c r="E1491">
        <v>8.74</v>
      </c>
      <c r="F1491" t="s">
        <v>12905</v>
      </c>
      <c r="G1491">
        <v>41998</v>
      </c>
      <c r="H1491">
        <v>7</v>
      </c>
      <c r="I1491" s="2">
        <v>42134.677662037036</v>
      </c>
      <c r="J1491" t="s">
        <v>12903</v>
      </c>
    </row>
    <row r="1492" spans="1:10" x14ac:dyDescent="0.25">
      <c r="A1492" t="s">
        <v>14403</v>
      </c>
      <c r="B1492">
        <v>2259</v>
      </c>
      <c r="C1492" t="s">
        <v>12916</v>
      </c>
      <c r="D1492">
        <v>29468616</v>
      </c>
      <c r="E1492">
        <v>8.2799999999999994</v>
      </c>
      <c r="F1492" t="s">
        <v>12905</v>
      </c>
      <c r="G1492">
        <v>45481</v>
      </c>
      <c r="H1492">
        <v>7</v>
      </c>
      <c r="I1492" s="2">
        <v>42589.197766203702</v>
      </c>
      <c r="J1492" t="s">
        <v>12903</v>
      </c>
    </row>
    <row r="1493" spans="1:10" x14ac:dyDescent="0.25">
      <c r="A1493" t="s">
        <v>14404</v>
      </c>
      <c r="B1493">
        <v>1118</v>
      </c>
      <c r="C1493" t="s">
        <v>12898</v>
      </c>
      <c r="D1493">
        <v>89846180</v>
      </c>
      <c r="E1493">
        <v>14.4</v>
      </c>
      <c r="F1493" t="s">
        <v>12899</v>
      </c>
      <c r="G1493">
        <v>47983</v>
      </c>
      <c r="H1493">
        <v>13</v>
      </c>
      <c r="I1493" s="2">
        <v>43668.198541666658</v>
      </c>
      <c r="J1493" t="s">
        <v>12925</v>
      </c>
    </row>
    <row r="1494" spans="1:10" x14ac:dyDescent="0.25">
      <c r="A1494" t="s">
        <v>14405</v>
      </c>
      <c r="B1494">
        <v>1287</v>
      </c>
      <c r="C1494" t="s">
        <v>12907</v>
      </c>
      <c r="D1494">
        <v>68918360</v>
      </c>
      <c r="E1494">
        <v>8.91</v>
      </c>
      <c r="F1494" t="s">
        <v>12905</v>
      </c>
      <c r="G1494">
        <v>19657</v>
      </c>
      <c r="H1494">
        <v>27</v>
      </c>
      <c r="I1494" s="2">
        <v>41804.78052083333</v>
      </c>
      <c r="J1494" t="s">
        <v>12912</v>
      </c>
    </row>
    <row r="1495" spans="1:10" x14ac:dyDescent="0.25">
      <c r="A1495" t="s">
        <v>14406</v>
      </c>
      <c r="B1495">
        <v>2042</v>
      </c>
      <c r="C1495" t="s">
        <v>12924</v>
      </c>
      <c r="D1495">
        <v>31461676</v>
      </c>
      <c r="E1495">
        <v>7.56</v>
      </c>
      <c r="F1495" t="s">
        <v>12908</v>
      </c>
      <c r="G1495">
        <v>25687</v>
      </c>
      <c r="H1495">
        <v>21</v>
      </c>
      <c r="I1495" s="2">
        <v>43384.158379629633</v>
      </c>
      <c r="J1495" t="s">
        <v>12925</v>
      </c>
    </row>
    <row r="1496" spans="1:10" x14ac:dyDescent="0.25">
      <c r="A1496" t="s">
        <v>14407</v>
      </c>
      <c r="B1496">
        <v>2416</v>
      </c>
      <c r="C1496" t="s">
        <v>12924</v>
      </c>
      <c r="D1496">
        <v>17419577</v>
      </c>
      <c r="E1496">
        <v>10.57</v>
      </c>
      <c r="F1496" t="s">
        <v>12905</v>
      </c>
      <c r="G1496">
        <v>19365</v>
      </c>
      <c r="H1496">
        <v>14</v>
      </c>
      <c r="I1496" s="2">
        <v>44555.826527777783</v>
      </c>
      <c r="J1496" t="s">
        <v>12900</v>
      </c>
    </row>
    <row r="1497" spans="1:10" x14ac:dyDescent="0.25">
      <c r="A1497" t="s">
        <v>14408</v>
      </c>
      <c r="B1497">
        <v>1464</v>
      </c>
      <c r="C1497" t="s">
        <v>12898</v>
      </c>
      <c r="D1497">
        <v>76133102</v>
      </c>
      <c r="E1497">
        <v>8.5399999999999991</v>
      </c>
      <c r="F1497" t="s">
        <v>12899</v>
      </c>
      <c r="G1497">
        <v>41294</v>
      </c>
      <c r="H1497">
        <v>4</v>
      </c>
      <c r="I1497" s="2">
        <v>43650.81858796296</v>
      </c>
      <c r="J1497" t="s">
        <v>12920</v>
      </c>
    </row>
    <row r="1498" spans="1:10" x14ac:dyDescent="0.25">
      <c r="A1498" t="s">
        <v>14409</v>
      </c>
      <c r="B1498">
        <v>1651</v>
      </c>
      <c r="C1498" t="s">
        <v>12932</v>
      </c>
      <c r="D1498">
        <v>88945151</v>
      </c>
      <c r="E1498">
        <v>7.32</v>
      </c>
      <c r="F1498" t="s">
        <v>12908</v>
      </c>
      <c r="G1498">
        <v>16219</v>
      </c>
      <c r="H1498">
        <v>11</v>
      </c>
      <c r="I1498" s="2">
        <v>44991.520150462973</v>
      </c>
      <c r="J1498" t="s">
        <v>12900</v>
      </c>
    </row>
    <row r="1499" spans="1:10" x14ac:dyDescent="0.25">
      <c r="A1499" t="s">
        <v>14410</v>
      </c>
      <c r="B1499">
        <v>1039</v>
      </c>
      <c r="C1499" t="s">
        <v>12907</v>
      </c>
      <c r="D1499">
        <v>9706706</v>
      </c>
      <c r="E1499">
        <v>8.48</v>
      </c>
      <c r="F1499" t="s">
        <v>12899</v>
      </c>
      <c r="G1499">
        <v>20021</v>
      </c>
      <c r="H1499">
        <v>17</v>
      </c>
      <c r="I1499" s="2">
        <v>42616.28434027778</v>
      </c>
      <c r="J1499" t="s">
        <v>12925</v>
      </c>
    </row>
    <row r="1500" spans="1:10" x14ac:dyDescent="0.25">
      <c r="A1500" t="s">
        <v>14411</v>
      </c>
      <c r="B1500">
        <v>1372</v>
      </c>
      <c r="C1500" t="s">
        <v>12898</v>
      </c>
      <c r="D1500">
        <v>57758166</v>
      </c>
      <c r="E1500">
        <v>9.2200000000000006</v>
      </c>
      <c r="F1500" t="s">
        <v>12899</v>
      </c>
      <c r="G1500">
        <v>41246</v>
      </c>
      <c r="H1500">
        <v>11</v>
      </c>
      <c r="I1500" s="2">
        <v>41900.957627314812</v>
      </c>
      <c r="J1500" t="s">
        <v>12903</v>
      </c>
    </row>
    <row r="1501" spans="1:10" x14ac:dyDescent="0.25">
      <c r="A1501" t="s">
        <v>14412</v>
      </c>
      <c r="B1501">
        <v>2377</v>
      </c>
      <c r="C1501" t="s">
        <v>12916</v>
      </c>
      <c r="D1501">
        <v>18332533</v>
      </c>
      <c r="E1501">
        <v>9.9</v>
      </c>
      <c r="F1501" t="s">
        <v>12899</v>
      </c>
      <c r="G1501">
        <v>43875</v>
      </c>
      <c r="H1501">
        <v>5</v>
      </c>
      <c r="I1501" s="2">
        <v>43023.461770833332</v>
      </c>
      <c r="J1501" t="s">
        <v>12920</v>
      </c>
    </row>
    <row r="1502" spans="1:10" x14ac:dyDescent="0.25">
      <c r="A1502" t="s">
        <v>14413</v>
      </c>
      <c r="B1502">
        <v>1457</v>
      </c>
      <c r="C1502" t="s">
        <v>12907</v>
      </c>
      <c r="D1502">
        <v>54794138</v>
      </c>
      <c r="E1502">
        <v>13.49</v>
      </c>
      <c r="F1502" t="s">
        <v>12905</v>
      </c>
      <c r="G1502">
        <v>42718</v>
      </c>
      <c r="H1502">
        <v>16</v>
      </c>
      <c r="I1502" s="2">
        <v>45062.289525462962</v>
      </c>
      <c r="J1502" t="s">
        <v>12903</v>
      </c>
    </row>
    <row r="1503" spans="1:10" x14ac:dyDescent="0.25">
      <c r="A1503" t="s">
        <v>14414</v>
      </c>
      <c r="B1503">
        <v>2437</v>
      </c>
      <c r="C1503" t="s">
        <v>12907</v>
      </c>
      <c r="D1503">
        <v>56230749</v>
      </c>
      <c r="E1503">
        <v>7.19</v>
      </c>
      <c r="F1503" t="s">
        <v>12905</v>
      </c>
      <c r="G1503">
        <v>35282</v>
      </c>
      <c r="H1503">
        <v>22</v>
      </c>
      <c r="I1503" s="2">
        <v>41564.56659722222</v>
      </c>
      <c r="J1503" t="s">
        <v>12925</v>
      </c>
    </row>
    <row r="1504" spans="1:10" x14ac:dyDescent="0.25">
      <c r="A1504" t="s">
        <v>14415</v>
      </c>
      <c r="B1504">
        <v>1520</v>
      </c>
      <c r="C1504" t="s">
        <v>12898</v>
      </c>
      <c r="D1504">
        <v>34099845</v>
      </c>
      <c r="E1504">
        <v>11.75</v>
      </c>
      <c r="F1504" t="s">
        <v>12908</v>
      </c>
      <c r="G1504">
        <v>38277</v>
      </c>
      <c r="H1504">
        <v>7</v>
      </c>
      <c r="I1504" s="2">
        <v>44259.984305555547</v>
      </c>
      <c r="J1504" t="s">
        <v>12918</v>
      </c>
    </row>
    <row r="1505" spans="1:10" x14ac:dyDescent="0.25">
      <c r="A1505" t="s">
        <v>14416</v>
      </c>
      <c r="B1505">
        <v>2230</v>
      </c>
      <c r="C1505" t="s">
        <v>12916</v>
      </c>
      <c r="D1505">
        <v>81445632</v>
      </c>
      <c r="E1505">
        <v>10.48</v>
      </c>
      <c r="F1505" t="s">
        <v>12899</v>
      </c>
      <c r="G1505">
        <v>21815</v>
      </c>
      <c r="H1505">
        <v>4</v>
      </c>
      <c r="I1505" s="2">
        <v>42323.22446759259</v>
      </c>
      <c r="J1505" t="s">
        <v>12912</v>
      </c>
    </row>
    <row r="1506" spans="1:10" x14ac:dyDescent="0.25">
      <c r="A1506" t="s">
        <v>14417</v>
      </c>
      <c r="B1506">
        <v>2132</v>
      </c>
      <c r="C1506" t="s">
        <v>12916</v>
      </c>
      <c r="D1506">
        <v>5347102</v>
      </c>
      <c r="E1506">
        <v>9.3699999999999992</v>
      </c>
      <c r="F1506" t="s">
        <v>12905</v>
      </c>
      <c r="G1506">
        <v>35688</v>
      </c>
      <c r="H1506">
        <v>11</v>
      </c>
      <c r="I1506" s="2">
        <v>41669.022743055553</v>
      </c>
      <c r="J1506" t="s">
        <v>12903</v>
      </c>
    </row>
    <row r="1507" spans="1:10" x14ac:dyDescent="0.25">
      <c r="A1507" t="s">
        <v>14418</v>
      </c>
      <c r="B1507">
        <v>1615</v>
      </c>
      <c r="C1507" t="s">
        <v>12898</v>
      </c>
      <c r="D1507">
        <v>36412781</v>
      </c>
      <c r="E1507">
        <v>9.4</v>
      </c>
      <c r="F1507" t="s">
        <v>12905</v>
      </c>
      <c r="G1507">
        <v>31010</v>
      </c>
      <c r="H1507">
        <v>20</v>
      </c>
      <c r="I1507" s="2">
        <v>41907.591539351852</v>
      </c>
      <c r="J1507" t="s">
        <v>12910</v>
      </c>
    </row>
    <row r="1508" spans="1:10" x14ac:dyDescent="0.25">
      <c r="A1508" t="s">
        <v>14419</v>
      </c>
      <c r="B1508">
        <v>2058</v>
      </c>
      <c r="C1508" t="s">
        <v>12924</v>
      </c>
      <c r="D1508">
        <v>19587870</v>
      </c>
      <c r="E1508">
        <v>13.62</v>
      </c>
      <c r="F1508" t="s">
        <v>12908</v>
      </c>
      <c r="G1508">
        <v>49029</v>
      </c>
      <c r="H1508">
        <v>30</v>
      </c>
      <c r="I1508" s="2">
        <v>45129.769780092603</v>
      </c>
      <c r="J1508" t="s">
        <v>12918</v>
      </c>
    </row>
    <row r="1509" spans="1:10" x14ac:dyDescent="0.25">
      <c r="A1509" t="s">
        <v>14420</v>
      </c>
      <c r="B1509">
        <v>1940</v>
      </c>
      <c r="C1509" t="s">
        <v>12898</v>
      </c>
      <c r="D1509">
        <v>83479646</v>
      </c>
      <c r="E1509">
        <v>8.39</v>
      </c>
      <c r="F1509" t="s">
        <v>12899</v>
      </c>
      <c r="G1509">
        <v>38742</v>
      </c>
      <c r="H1509">
        <v>23</v>
      </c>
      <c r="I1509" s="2">
        <v>42622.581793981481</v>
      </c>
      <c r="J1509" t="s">
        <v>12900</v>
      </c>
    </row>
    <row r="1510" spans="1:10" x14ac:dyDescent="0.25">
      <c r="A1510" t="s">
        <v>14421</v>
      </c>
      <c r="B1510">
        <v>1788</v>
      </c>
      <c r="C1510" t="s">
        <v>12907</v>
      </c>
      <c r="D1510">
        <v>36454258</v>
      </c>
      <c r="E1510">
        <v>14.77</v>
      </c>
      <c r="F1510" t="s">
        <v>12905</v>
      </c>
      <c r="G1510">
        <v>37220</v>
      </c>
      <c r="H1510">
        <v>17</v>
      </c>
      <c r="I1510" s="2">
        <v>45061.532627314817</v>
      </c>
      <c r="J1510" t="s">
        <v>12925</v>
      </c>
    </row>
    <row r="1511" spans="1:10" x14ac:dyDescent="0.25">
      <c r="A1511" t="s">
        <v>14422</v>
      </c>
      <c r="B1511">
        <v>2363</v>
      </c>
      <c r="C1511" t="s">
        <v>12924</v>
      </c>
      <c r="D1511">
        <v>16319617</v>
      </c>
      <c r="E1511">
        <v>12.89</v>
      </c>
      <c r="F1511" t="s">
        <v>12908</v>
      </c>
      <c r="G1511">
        <v>27799</v>
      </c>
      <c r="H1511">
        <v>20</v>
      </c>
      <c r="I1511" s="2">
        <v>41993.618333333332</v>
      </c>
      <c r="J1511" t="s">
        <v>12910</v>
      </c>
    </row>
    <row r="1512" spans="1:10" x14ac:dyDescent="0.25">
      <c r="A1512" t="s">
        <v>14423</v>
      </c>
      <c r="B1512">
        <v>1177</v>
      </c>
      <c r="C1512" t="s">
        <v>12907</v>
      </c>
      <c r="D1512">
        <v>89347367</v>
      </c>
      <c r="E1512">
        <v>9.5</v>
      </c>
      <c r="F1512" t="s">
        <v>12899</v>
      </c>
      <c r="G1512">
        <v>27041</v>
      </c>
      <c r="H1512">
        <v>17</v>
      </c>
      <c r="I1512" s="2">
        <v>44184.42465277778</v>
      </c>
      <c r="J1512" t="s">
        <v>12912</v>
      </c>
    </row>
    <row r="1513" spans="1:10" x14ac:dyDescent="0.25">
      <c r="A1513" t="s">
        <v>14424</v>
      </c>
      <c r="B1513">
        <v>2300</v>
      </c>
      <c r="C1513" t="s">
        <v>12907</v>
      </c>
      <c r="D1513">
        <v>813073</v>
      </c>
      <c r="E1513">
        <v>9.4</v>
      </c>
      <c r="F1513" t="s">
        <v>12905</v>
      </c>
      <c r="G1513">
        <v>18562</v>
      </c>
      <c r="H1513">
        <v>18</v>
      </c>
      <c r="I1513" s="2">
        <v>42750.576643518521</v>
      </c>
      <c r="J1513" t="s">
        <v>12900</v>
      </c>
    </row>
    <row r="1514" spans="1:10" x14ac:dyDescent="0.25">
      <c r="A1514" t="s">
        <v>14425</v>
      </c>
      <c r="B1514">
        <v>2077</v>
      </c>
      <c r="C1514" t="s">
        <v>12902</v>
      </c>
      <c r="D1514">
        <v>91788372</v>
      </c>
      <c r="E1514">
        <v>10.15</v>
      </c>
      <c r="F1514" t="s">
        <v>12908</v>
      </c>
      <c r="G1514">
        <v>38274</v>
      </c>
      <c r="H1514">
        <v>19</v>
      </c>
      <c r="I1514" s="2">
        <v>45049.659328703703</v>
      </c>
      <c r="J1514" t="s">
        <v>12925</v>
      </c>
    </row>
    <row r="1515" spans="1:10" x14ac:dyDescent="0.25">
      <c r="A1515" t="s">
        <v>14426</v>
      </c>
      <c r="B1515">
        <v>1552</v>
      </c>
      <c r="C1515" t="s">
        <v>12916</v>
      </c>
      <c r="D1515">
        <v>44234720</v>
      </c>
      <c r="E1515">
        <v>11.28</v>
      </c>
      <c r="F1515" t="s">
        <v>12905</v>
      </c>
      <c r="G1515">
        <v>44556</v>
      </c>
      <c r="H1515">
        <v>14</v>
      </c>
      <c r="I1515" s="2">
        <v>44065.674166666657</v>
      </c>
      <c r="J1515" t="s">
        <v>12900</v>
      </c>
    </row>
    <row r="1516" spans="1:10" x14ac:dyDescent="0.25">
      <c r="A1516" t="s">
        <v>14427</v>
      </c>
      <c r="B1516">
        <v>1668</v>
      </c>
      <c r="C1516" t="s">
        <v>12916</v>
      </c>
      <c r="D1516">
        <v>3651804</v>
      </c>
      <c r="E1516">
        <v>11.95</v>
      </c>
      <c r="F1516" t="s">
        <v>12905</v>
      </c>
      <c r="G1516">
        <v>36688</v>
      </c>
      <c r="H1516">
        <v>22</v>
      </c>
      <c r="I1516" s="2">
        <v>42339.715300925927</v>
      </c>
      <c r="J1516" t="s">
        <v>12903</v>
      </c>
    </row>
    <row r="1517" spans="1:10" x14ac:dyDescent="0.25">
      <c r="A1517" t="s">
        <v>14428</v>
      </c>
      <c r="B1517">
        <v>2012</v>
      </c>
      <c r="C1517" t="s">
        <v>12902</v>
      </c>
      <c r="D1517">
        <v>89348631</v>
      </c>
      <c r="E1517">
        <v>9.1</v>
      </c>
      <c r="F1517" t="s">
        <v>12899</v>
      </c>
      <c r="G1517">
        <v>23263</v>
      </c>
      <c r="H1517">
        <v>23</v>
      </c>
      <c r="I1517" s="2">
        <v>42917.60701388889</v>
      </c>
      <c r="J1517" t="s">
        <v>12900</v>
      </c>
    </row>
    <row r="1518" spans="1:10" x14ac:dyDescent="0.25">
      <c r="A1518" t="s">
        <v>14429</v>
      </c>
      <c r="B1518">
        <v>1129</v>
      </c>
      <c r="C1518" t="s">
        <v>12932</v>
      </c>
      <c r="D1518">
        <v>56583452</v>
      </c>
      <c r="E1518">
        <v>14.2</v>
      </c>
      <c r="F1518" t="s">
        <v>12905</v>
      </c>
      <c r="G1518">
        <v>35542</v>
      </c>
      <c r="H1518">
        <v>13</v>
      </c>
      <c r="I1518" s="2">
        <v>42996.358541666668</v>
      </c>
      <c r="J1518" t="s">
        <v>12910</v>
      </c>
    </row>
    <row r="1519" spans="1:10" x14ac:dyDescent="0.25">
      <c r="A1519" t="s">
        <v>14430</v>
      </c>
      <c r="B1519">
        <v>1219</v>
      </c>
      <c r="C1519" t="s">
        <v>12902</v>
      </c>
      <c r="D1519">
        <v>65630733</v>
      </c>
      <c r="E1519">
        <v>8.6</v>
      </c>
      <c r="F1519" t="s">
        <v>12899</v>
      </c>
      <c r="G1519">
        <v>41042</v>
      </c>
      <c r="H1519">
        <v>16</v>
      </c>
      <c r="I1519" s="2">
        <v>43720.008518518523</v>
      </c>
      <c r="J1519" t="s">
        <v>12918</v>
      </c>
    </row>
    <row r="1520" spans="1:10" x14ac:dyDescent="0.25">
      <c r="A1520" t="s">
        <v>14431</v>
      </c>
      <c r="B1520">
        <v>2096</v>
      </c>
      <c r="C1520" t="s">
        <v>12924</v>
      </c>
      <c r="D1520">
        <v>26186756</v>
      </c>
      <c r="E1520">
        <v>13.51</v>
      </c>
      <c r="F1520" t="s">
        <v>12899</v>
      </c>
      <c r="G1520">
        <v>46562</v>
      </c>
      <c r="H1520">
        <v>20</v>
      </c>
      <c r="I1520" s="2">
        <v>43716.673402777778</v>
      </c>
      <c r="J1520" t="s">
        <v>12912</v>
      </c>
    </row>
    <row r="1521" spans="1:10" x14ac:dyDescent="0.25">
      <c r="A1521" t="s">
        <v>14432</v>
      </c>
      <c r="B1521">
        <v>1091</v>
      </c>
      <c r="C1521" t="s">
        <v>12932</v>
      </c>
      <c r="D1521">
        <v>96122283</v>
      </c>
      <c r="E1521">
        <v>10.32</v>
      </c>
      <c r="F1521" t="s">
        <v>12905</v>
      </c>
      <c r="G1521">
        <v>21650</v>
      </c>
      <c r="H1521">
        <v>20</v>
      </c>
      <c r="I1521" s="2">
        <v>41995.174826388888</v>
      </c>
      <c r="J1521" t="s">
        <v>12918</v>
      </c>
    </row>
    <row r="1522" spans="1:10" x14ac:dyDescent="0.25">
      <c r="A1522" t="s">
        <v>14433</v>
      </c>
      <c r="B1522">
        <v>2355</v>
      </c>
      <c r="C1522" t="s">
        <v>12916</v>
      </c>
      <c r="D1522">
        <v>19242152</v>
      </c>
      <c r="E1522">
        <v>8.26</v>
      </c>
      <c r="F1522" t="s">
        <v>12905</v>
      </c>
      <c r="G1522">
        <v>41624</v>
      </c>
      <c r="H1522">
        <v>22</v>
      </c>
      <c r="I1522" s="2">
        <v>44953.145868055559</v>
      </c>
      <c r="J1522" t="s">
        <v>12900</v>
      </c>
    </row>
    <row r="1523" spans="1:10" x14ac:dyDescent="0.25">
      <c r="A1523" t="s">
        <v>14434</v>
      </c>
      <c r="B1523">
        <v>1112</v>
      </c>
      <c r="C1523" t="s">
        <v>12907</v>
      </c>
      <c r="D1523">
        <v>69812032</v>
      </c>
      <c r="E1523">
        <v>12.73</v>
      </c>
      <c r="F1523" t="s">
        <v>12905</v>
      </c>
      <c r="G1523">
        <v>46800</v>
      </c>
      <c r="H1523">
        <v>27</v>
      </c>
      <c r="I1523" s="2">
        <v>41616.424166666657</v>
      </c>
      <c r="J1523" t="s">
        <v>12912</v>
      </c>
    </row>
    <row r="1524" spans="1:10" x14ac:dyDescent="0.25">
      <c r="A1524" t="s">
        <v>14435</v>
      </c>
      <c r="B1524">
        <v>1601</v>
      </c>
      <c r="C1524" t="s">
        <v>12902</v>
      </c>
      <c r="D1524">
        <v>50701092</v>
      </c>
      <c r="E1524">
        <v>12.69</v>
      </c>
      <c r="F1524" t="s">
        <v>12905</v>
      </c>
      <c r="G1524">
        <v>45936</v>
      </c>
      <c r="H1524">
        <v>4</v>
      </c>
      <c r="I1524" s="2">
        <v>44891.813043981478</v>
      </c>
      <c r="J1524" t="s">
        <v>12925</v>
      </c>
    </row>
    <row r="1525" spans="1:10" x14ac:dyDescent="0.25">
      <c r="A1525" t="s">
        <v>14436</v>
      </c>
      <c r="B1525">
        <v>2082</v>
      </c>
      <c r="C1525" t="s">
        <v>12932</v>
      </c>
      <c r="D1525">
        <v>42822132</v>
      </c>
      <c r="E1525">
        <v>8.58</v>
      </c>
      <c r="F1525" t="s">
        <v>12905</v>
      </c>
      <c r="G1525">
        <v>26305</v>
      </c>
      <c r="H1525">
        <v>4</v>
      </c>
      <c r="I1525" s="2">
        <v>44982.952638888892</v>
      </c>
      <c r="J1525" t="s">
        <v>12918</v>
      </c>
    </row>
    <row r="1526" spans="1:10" x14ac:dyDescent="0.25">
      <c r="A1526" t="s">
        <v>14437</v>
      </c>
      <c r="B1526">
        <v>2359</v>
      </c>
      <c r="C1526" t="s">
        <v>12932</v>
      </c>
      <c r="D1526">
        <v>55157728</v>
      </c>
      <c r="E1526">
        <v>8.14</v>
      </c>
      <c r="F1526" t="s">
        <v>12905</v>
      </c>
      <c r="G1526">
        <v>28986</v>
      </c>
      <c r="H1526">
        <v>24</v>
      </c>
      <c r="I1526" s="2">
        <v>42851.932766203703</v>
      </c>
      <c r="J1526" t="s">
        <v>12910</v>
      </c>
    </row>
    <row r="1527" spans="1:10" x14ac:dyDescent="0.25">
      <c r="A1527" t="s">
        <v>14438</v>
      </c>
      <c r="B1527">
        <v>2331</v>
      </c>
      <c r="C1527" t="s">
        <v>12898</v>
      </c>
      <c r="D1527">
        <v>61061556</v>
      </c>
      <c r="E1527">
        <v>9.3000000000000007</v>
      </c>
      <c r="F1527" t="s">
        <v>12905</v>
      </c>
      <c r="G1527">
        <v>43825</v>
      </c>
      <c r="H1527">
        <v>5</v>
      </c>
      <c r="I1527" s="2">
        <v>42170.345069444447</v>
      </c>
      <c r="J1527" t="s">
        <v>12903</v>
      </c>
    </row>
    <row r="1528" spans="1:10" x14ac:dyDescent="0.25">
      <c r="A1528" t="s">
        <v>14439</v>
      </c>
      <c r="B1528">
        <v>2473</v>
      </c>
      <c r="C1528" t="s">
        <v>12902</v>
      </c>
      <c r="D1528">
        <v>61056563</v>
      </c>
      <c r="E1528">
        <v>7.87</v>
      </c>
      <c r="F1528" t="s">
        <v>12908</v>
      </c>
      <c r="G1528">
        <v>44800</v>
      </c>
      <c r="H1528">
        <v>17</v>
      </c>
      <c r="I1528" s="2">
        <v>44831.99150462963</v>
      </c>
      <c r="J1528" t="s">
        <v>12900</v>
      </c>
    </row>
    <row r="1529" spans="1:10" x14ac:dyDescent="0.25">
      <c r="A1529" t="s">
        <v>14440</v>
      </c>
      <c r="B1529">
        <v>2135</v>
      </c>
      <c r="C1529" t="s">
        <v>12924</v>
      </c>
      <c r="D1529">
        <v>677845</v>
      </c>
      <c r="E1529">
        <v>7.42</v>
      </c>
      <c r="F1529" t="s">
        <v>12908</v>
      </c>
      <c r="G1529">
        <v>42724</v>
      </c>
      <c r="H1529">
        <v>24</v>
      </c>
      <c r="I1529" s="2">
        <v>43360.028194444443</v>
      </c>
      <c r="J1529" t="s">
        <v>12918</v>
      </c>
    </row>
    <row r="1530" spans="1:10" x14ac:dyDescent="0.25">
      <c r="A1530" t="s">
        <v>14441</v>
      </c>
      <c r="B1530">
        <v>1202</v>
      </c>
      <c r="C1530" t="s">
        <v>12907</v>
      </c>
      <c r="D1530">
        <v>75176337</v>
      </c>
      <c r="E1530">
        <v>13.78</v>
      </c>
      <c r="F1530" t="s">
        <v>12908</v>
      </c>
      <c r="G1530">
        <v>41436</v>
      </c>
      <c r="H1530">
        <v>21</v>
      </c>
      <c r="I1530" s="2">
        <v>43532.885659722233</v>
      </c>
      <c r="J1530" t="s">
        <v>12912</v>
      </c>
    </row>
    <row r="1531" spans="1:10" x14ac:dyDescent="0.25">
      <c r="A1531" t="s">
        <v>14442</v>
      </c>
      <c r="B1531">
        <v>1320</v>
      </c>
      <c r="C1531" t="s">
        <v>12907</v>
      </c>
      <c r="D1531">
        <v>19721099</v>
      </c>
      <c r="E1531">
        <v>13.59</v>
      </c>
      <c r="F1531" t="s">
        <v>12908</v>
      </c>
      <c r="G1531">
        <v>27984</v>
      </c>
      <c r="H1531">
        <v>20</v>
      </c>
      <c r="I1531" s="2">
        <v>42140.869305555563</v>
      </c>
      <c r="J1531" t="s">
        <v>12903</v>
      </c>
    </row>
    <row r="1532" spans="1:10" x14ac:dyDescent="0.25">
      <c r="A1532" t="s">
        <v>14443</v>
      </c>
      <c r="B1532">
        <v>1091</v>
      </c>
      <c r="C1532" t="s">
        <v>12916</v>
      </c>
      <c r="D1532">
        <v>26194612</v>
      </c>
      <c r="E1532">
        <v>7.69</v>
      </c>
      <c r="F1532" t="s">
        <v>12908</v>
      </c>
      <c r="G1532">
        <v>22993</v>
      </c>
      <c r="H1532">
        <v>22</v>
      </c>
      <c r="I1532" s="2">
        <v>41850.883217592593</v>
      </c>
      <c r="J1532" t="s">
        <v>12910</v>
      </c>
    </row>
    <row r="1533" spans="1:10" x14ac:dyDescent="0.25">
      <c r="A1533" t="s">
        <v>14444</v>
      </c>
      <c r="B1533">
        <v>1128</v>
      </c>
      <c r="C1533" t="s">
        <v>12898</v>
      </c>
      <c r="D1533">
        <v>23481950</v>
      </c>
      <c r="E1533">
        <v>13.98</v>
      </c>
      <c r="F1533" t="s">
        <v>12908</v>
      </c>
      <c r="G1533">
        <v>43359</v>
      </c>
      <c r="H1533">
        <v>6</v>
      </c>
      <c r="I1533" s="2">
        <v>42925.157777777778</v>
      </c>
      <c r="J1533" t="s">
        <v>12900</v>
      </c>
    </row>
    <row r="1534" spans="1:10" x14ac:dyDescent="0.25">
      <c r="A1534" t="s">
        <v>14445</v>
      </c>
      <c r="B1534">
        <v>2397</v>
      </c>
      <c r="C1534" t="s">
        <v>12907</v>
      </c>
      <c r="D1534">
        <v>93935920</v>
      </c>
      <c r="E1534">
        <v>10.6</v>
      </c>
      <c r="F1534" t="s">
        <v>12905</v>
      </c>
      <c r="G1534">
        <v>47932</v>
      </c>
      <c r="H1534">
        <v>25</v>
      </c>
      <c r="I1534" s="2">
        <v>42767.91914351852</v>
      </c>
      <c r="J1534" t="s">
        <v>12920</v>
      </c>
    </row>
    <row r="1535" spans="1:10" x14ac:dyDescent="0.25">
      <c r="A1535" t="s">
        <v>14446</v>
      </c>
      <c r="B1535">
        <v>2413</v>
      </c>
      <c r="C1535" t="s">
        <v>12907</v>
      </c>
      <c r="D1535">
        <v>34252626</v>
      </c>
      <c r="E1535">
        <v>12.22</v>
      </c>
      <c r="F1535" t="s">
        <v>12899</v>
      </c>
      <c r="G1535">
        <v>26493</v>
      </c>
      <c r="H1535">
        <v>11</v>
      </c>
      <c r="I1535" s="2">
        <v>43497.528032407397</v>
      </c>
      <c r="J1535" t="s">
        <v>12903</v>
      </c>
    </row>
    <row r="1536" spans="1:10" x14ac:dyDescent="0.25">
      <c r="A1536" t="s">
        <v>14447</v>
      </c>
      <c r="B1536">
        <v>1682</v>
      </c>
      <c r="C1536" t="s">
        <v>12932</v>
      </c>
      <c r="D1536">
        <v>94243122</v>
      </c>
      <c r="E1536">
        <v>12.61</v>
      </c>
      <c r="F1536" t="s">
        <v>12899</v>
      </c>
      <c r="G1536">
        <v>32890</v>
      </c>
      <c r="H1536">
        <v>26</v>
      </c>
      <c r="I1536" s="2">
        <v>41585.766539351847</v>
      </c>
      <c r="J1536" t="s">
        <v>12900</v>
      </c>
    </row>
    <row r="1537" spans="1:10" x14ac:dyDescent="0.25">
      <c r="A1537" t="s">
        <v>14448</v>
      </c>
      <c r="B1537">
        <v>2348</v>
      </c>
      <c r="C1537" t="s">
        <v>12924</v>
      </c>
      <c r="D1537">
        <v>11738004</v>
      </c>
      <c r="E1537">
        <v>8.2899999999999991</v>
      </c>
      <c r="F1537" t="s">
        <v>12908</v>
      </c>
      <c r="G1537">
        <v>31489</v>
      </c>
      <c r="H1537">
        <v>26</v>
      </c>
      <c r="I1537" s="2">
        <v>43183.54791666667</v>
      </c>
      <c r="J1537" t="s">
        <v>12920</v>
      </c>
    </row>
    <row r="1538" spans="1:10" x14ac:dyDescent="0.25">
      <c r="A1538" t="s">
        <v>14449</v>
      </c>
      <c r="B1538">
        <v>1100</v>
      </c>
      <c r="C1538" t="s">
        <v>12902</v>
      </c>
      <c r="D1538">
        <v>90121041</v>
      </c>
      <c r="E1538">
        <v>14.76</v>
      </c>
      <c r="F1538" t="s">
        <v>12899</v>
      </c>
      <c r="G1538">
        <v>48130</v>
      </c>
      <c r="H1538">
        <v>30</v>
      </c>
      <c r="I1538" s="2">
        <v>43313.589097222219</v>
      </c>
      <c r="J1538" t="s">
        <v>12910</v>
      </c>
    </row>
    <row r="1539" spans="1:10" x14ac:dyDescent="0.25">
      <c r="A1539" t="s">
        <v>14450</v>
      </c>
      <c r="B1539">
        <v>1797</v>
      </c>
      <c r="C1539" t="s">
        <v>12907</v>
      </c>
      <c r="D1539">
        <v>49880791</v>
      </c>
      <c r="E1539">
        <v>10.32</v>
      </c>
      <c r="F1539" t="s">
        <v>12899</v>
      </c>
      <c r="G1539">
        <v>33848</v>
      </c>
      <c r="H1539">
        <v>18</v>
      </c>
      <c r="I1539" s="2">
        <v>44176.006041666667</v>
      </c>
      <c r="J1539" t="s">
        <v>12912</v>
      </c>
    </row>
    <row r="1540" spans="1:10" x14ac:dyDescent="0.25">
      <c r="A1540" t="s">
        <v>14451</v>
      </c>
      <c r="B1540">
        <v>2150</v>
      </c>
      <c r="C1540" t="s">
        <v>12932</v>
      </c>
      <c r="D1540">
        <v>15301502</v>
      </c>
      <c r="E1540">
        <v>10.66</v>
      </c>
      <c r="F1540" t="s">
        <v>12908</v>
      </c>
      <c r="G1540">
        <v>26750</v>
      </c>
      <c r="H1540">
        <v>27</v>
      </c>
      <c r="I1540" s="2">
        <v>44600.387708333343</v>
      </c>
      <c r="J1540" t="s">
        <v>12925</v>
      </c>
    </row>
    <row r="1541" spans="1:10" x14ac:dyDescent="0.25">
      <c r="A1541" t="s">
        <v>14452</v>
      </c>
      <c r="B1541">
        <v>1480</v>
      </c>
      <c r="C1541" t="s">
        <v>12932</v>
      </c>
      <c r="D1541">
        <v>22349362</v>
      </c>
      <c r="E1541">
        <v>13.87</v>
      </c>
      <c r="F1541" t="s">
        <v>12905</v>
      </c>
      <c r="G1541">
        <v>29037</v>
      </c>
      <c r="H1541">
        <v>11</v>
      </c>
      <c r="I1541" s="2">
        <v>42883.516018518523</v>
      </c>
      <c r="J1541" t="s">
        <v>12920</v>
      </c>
    </row>
    <row r="1542" spans="1:10" x14ac:dyDescent="0.25">
      <c r="A1542" t="s">
        <v>14453</v>
      </c>
      <c r="B1542">
        <v>1860</v>
      </c>
      <c r="C1542" t="s">
        <v>12924</v>
      </c>
      <c r="D1542">
        <v>85206414</v>
      </c>
      <c r="E1542">
        <v>11.46</v>
      </c>
      <c r="F1542" t="s">
        <v>12908</v>
      </c>
      <c r="G1542">
        <v>16737</v>
      </c>
      <c r="H1542">
        <v>20</v>
      </c>
      <c r="I1542" s="2">
        <v>42662.268750000003</v>
      </c>
      <c r="J1542" t="s">
        <v>12903</v>
      </c>
    </row>
    <row r="1543" spans="1:10" x14ac:dyDescent="0.25">
      <c r="A1543" t="s">
        <v>14454</v>
      </c>
      <c r="B1543">
        <v>2021</v>
      </c>
      <c r="C1543" t="s">
        <v>12924</v>
      </c>
      <c r="D1543">
        <v>36672149</v>
      </c>
      <c r="E1543">
        <v>8.8000000000000007</v>
      </c>
      <c r="F1543" t="s">
        <v>12905</v>
      </c>
      <c r="G1543">
        <v>46391</v>
      </c>
      <c r="H1543">
        <v>22</v>
      </c>
      <c r="I1543" s="2">
        <v>42980.851122685177</v>
      </c>
      <c r="J1543" t="s">
        <v>12910</v>
      </c>
    </row>
    <row r="1544" spans="1:10" x14ac:dyDescent="0.25">
      <c r="A1544" t="s">
        <v>14455</v>
      </c>
      <c r="B1544">
        <v>1263</v>
      </c>
      <c r="C1544" t="s">
        <v>12924</v>
      </c>
      <c r="D1544">
        <v>14069329</v>
      </c>
      <c r="E1544">
        <v>11.27</v>
      </c>
      <c r="F1544" t="s">
        <v>12908</v>
      </c>
      <c r="G1544">
        <v>41889</v>
      </c>
      <c r="H1544">
        <v>10</v>
      </c>
      <c r="I1544" s="2">
        <v>43160.725590277783</v>
      </c>
      <c r="J1544" t="s">
        <v>12910</v>
      </c>
    </row>
    <row r="1545" spans="1:10" x14ac:dyDescent="0.25">
      <c r="A1545" t="s">
        <v>14456</v>
      </c>
      <c r="B1545">
        <v>1672</v>
      </c>
      <c r="C1545" t="s">
        <v>12924</v>
      </c>
      <c r="D1545">
        <v>9033652</v>
      </c>
      <c r="E1545">
        <v>10.39</v>
      </c>
      <c r="F1545" t="s">
        <v>12908</v>
      </c>
      <c r="G1545">
        <v>44865</v>
      </c>
      <c r="H1545">
        <v>11</v>
      </c>
      <c r="I1545" s="2">
        <v>44343.839826388888</v>
      </c>
      <c r="J1545" t="s">
        <v>12903</v>
      </c>
    </row>
    <row r="1546" spans="1:10" x14ac:dyDescent="0.25">
      <c r="A1546" t="s">
        <v>14457</v>
      </c>
      <c r="B1546">
        <v>1286</v>
      </c>
      <c r="C1546" t="s">
        <v>12916</v>
      </c>
      <c r="D1546">
        <v>17983783</v>
      </c>
      <c r="E1546">
        <v>12.2</v>
      </c>
      <c r="F1546" t="s">
        <v>12899</v>
      </c>
      <c r="G1546">
        <v>25157</v>
      </c>
      <c r="H1546">
        <v>1</v>
      </c>
      <c r="I1546" s="2">
        <v>41580.981678240743</v>
      </c>
      <c r="J1546" t="s">
        <v>12910</v>
      </c>
    </row>
    <row r="1547" spans="1:10" x14ac:dyDescent="0.25">
      <c r="A1547" t="s">
        <v>14458</v>
      </c>
      <c r="B1547">
        <v>1253</v>
      </c>
      <c r="C1547" t="s">
        <v>12898</v>
      </c>
      <c r="D1547">
        <v>93464243</v>
      </c>
      <c r="E1547">
        <v>12.6</v>
      </c>
      <c r="F1547" t="s">
        <v>12908</v>
      </c>
      <c r="G1547">
        <v>28562</v>
      </c>
      <c r="H1547">
        <v>18</v>
      </c>
      <c r="I1547" s="2">
        <v>42717.849062499998</v>
      </c>
      <c r="J1547" t="s">
        <v>12918</v>
      </c>
    </row>
    <row r="1548" spans="1:10" x14ac:dyDescent="0.25">
      <c r="A1548" t="s">
        <v>14459</v>
      </c>
      <c r="B1548">
        <v>2450</v>
      </c>
      <c r="C1548" t="s">
        <v>12902</v>
      </c>
      <c r="D1548">
        <v>7930270</v>
      </c>
      <c r="E1548">
        <v>7.16</v>
      </c>
      <c r="F1548" t="s">
        <v>12905</v>
      </c>
      <c r="G1548">
        <v>11322</v>
      </c>
      <c r="H1548">
        <v>12</v>
      </c>
      <c r="I1548" s="2">
        <v>42013.614791666667</v>
      </c>
      <c r="J1548" t="s">
        <v>12925</v>
      </c>
    </row>
    <row r="1549" spans="1:10" x14ac:dyDescent="0.25">
      <c r="A1549" t="s">
        <v>14460</v>
      </c>
      <c r="B1549">
        <v>1913</v>
      </c>
      <c r="C1549" t="s">
        <v>12932</v>
      </c>
      <c r="D1549">
        <v>9641851</v>
      </c>
      <c r="E1549">
        <v>13.82</v>
      </c>
      <c r="F1549" t="s">
        <v>12899</v>
      </c>
      <c r="G1549">
        <v>14779</v>
      </c>
      <c r="H1549">
        <v>8</v>
      </c>
      <c r="I1549" s="2">
        <v>42414.182986111111</v>
      </c>
      <c r="J1549" t="s">
        <v>12925</v>
      </c>
    </row>
    <row r="1550" spans="1:10" x14ac:dyDescent="0.25">
      <c r="A1550" t="s">
        <v>14461</v>
      </c>
      <c r="B1550">
        <v>1474</v>
      </c>
      <c r="C1550" t="s">
        <v>12902</v>
      </c>
      <c r="D1550">
        <v>22464069</v>
      </c>
      <c r="E1550">
        <v>9.2200000000000006</v>
      </c>
      <c r="F1550" t="s">
        <v>12905</v>
      </c>
      <c r="G1550">
        <v>31481</v>
      </c>
      <c r="H1550">
        <v>8</v>
      </c>
      <c r="I1550" s="2">
        <v>42337.122453703712</v>
      </c>
      <c r="J1550" t="s">
        <v>12903</v>
      </c>
    </row>
    <row r="1551" spans="1:10" x14ac:dyDescent="0.25">
      <c r="A1551" t="s">
        <v>14462</v>
      </c>
      <c r="B1551">
        <v>1782</v>
      </c>
      <c r="C1551" t="s">
        <v>12924</v>
      </c>
      <c r="D1551">
        <v>97664208</v>
      </c>
      <c r="E1551">
        <v>11.38</v>
      </c>
      <c r="F1551" t="s">
        <v>12905</v>
      </c>
      <c r="G1551">
        <v>31839</v>
      </c>
      <c r="H1551">
        <v>23</v>
      </c>
      <c r="I1551" s="2">
        <v>42440.974027777767</v>
      </c>
      <c r="J1551" t="s">
        <v>12900</v>
      </c>
    </row>
    <row r="1552" spans="1:10" x14ac:dyDescent="0.25">
      <c r="A1552" t="s">
        <v>14463</v>
      </c>
      <c r="B1552">
        <v>1736</v>
      </c>
      <c r="C1552" t="s">
        <v>12932</v>
      </c>
      <c r="D1552">
        <v>63524934</v>
      </c>
      <c r="E1552">
        <v>14</v>
      </c>
      <c r="F1552" t="s">
        <v>12899</v>
      </c>
      <c r="G1552">
        <v>44650</v>
      </c>
      <c r="H1552">
        <v>24</v>
      </c>
      <c r="I1552" s="2">
        <v>42583.7499537037</v>
      </c>
      <c r="J1552" t="s">
        <v>12925</v>
      </c>
    </row>
    <row r="1553" spans="1:10" x14ac:dyDescent="0.25">
      <c r="A1553" t="s">
        <v>14464</v>
      </c>
      <c r="B1553">
        <v>1645</v>
      </c>
      <c r="C1553" t="s">
        <v>12898</v>
      </c>
      <c r="D1553">
        <v>34455741</v>
      </c>
      <c r="E1553">
        <v>11.18</v>
      </c>
      <c r="F1553" t="s">
        <v>12908</v>
      </c>
      <c r="G1553">
        <v>47628</v>
      </c>
      <c r="H1553">
        <v>13</v>
      </c>
      <c r="I1553" s="2">
        <v>43806.711030092592</v>
      </c>
      <c r="J1553" t="s">
        <v>12910</v>
      </c>
    </row>
    <row r="1554" spans="1:10" x14ac:dyDescent="0.25">
      <c r="A1554" t="s">
        <v>14465</v>
      </c>
      <c r="B1554">
        <v>1520</v>
      </c>
      <c r="C1554" t="s">
        <v>12902</v>
      </c>
      <c r="D1554">
        <v>63931998</v>
      </c>
      <c r="E1554">
        <v>11.6</v>
      </c>
      <c r="F1554" t="s">
        <v>12905</v>
      </c>
      <c r="G1554">
        <v>42570</v>
      </c>
      <c r="H1554">
        <v>24</v>
      </c>
      <c r="I1554" s="2">
        <v>43007.504930555559</v>
      </c>
      <c r="J1554" t="s">
        <v>12903</v>
      </c>
    </row>
    <row r="1555" spans="1:10" x14ac:dyDescent="0.25">
      <c r="A1555" t="s">
        <v>14466</v>
      </c>
      <c r="B1555">
        <v>1548</v>
      </c>
      <c r="C1555" t="s">
        <v>12932</v>
      </c>
      <c r="D1555">
        <v>92218645</v>
      </c>
      <c r="E1555">
        <v>12.54</v>
      </c>
      <c r="F1555" t="s">
        <v>12899</v>
      </c>
      <c r="G1555">
        <v>11835</v>
      </c>
      <c r="H1555">
        <v>17</v>
      </c>
      <c r="I1555" s="2">
        <v>44227.426481481481</v>
      </c>
      <c r="J1555" t="s">
        <v>12900</v>
      </c>
    </row>
    <row r="1556" spans="1:10" x14ac:dyDescent="0.25">
      <c r="A1556" t="s">
        <v>14467</v>
      </c>
      <c r="B1556">
        <v>1845</v>
      </c>
      <c r="C1556" t="s">
        <v>12932</v>
      </c>
      <c r="D1556">
        <v>4479148</v>
      </c>
      <c r="E1556">
        <v>9.89</v>
      </c>
      <c r="F1556" t="s">
        <v>12899</v>
      </c>
      <c r="G1556">
        <v>30359</v>
      </c>
      <c r="H1556">
        <v>19</v>
      </c>
      <c r="I1556" s="2">
        <v>42508.804131944453</v>
      </c>
      <c r="J1556" t="s">
        <v>12920</v>
      </c>
    </row>
    <row r="1557" spans="1:10" x14ac:dyDescent="0.25">
      <c r="A1557" t="s">
        <v>14468</v>
      </c>
      <c r="B1557">
        <v>2118</v>
      </c>
      <c r="C1557" t="s">
        <v>12898</v>
      </c>
      <c r="D1557">
        <v>39406823</v>
      </c>
      <c r="E1557">
        <v>12.72</v>
      </c>
      <c r="F1557" t="s">
        <v>12908</v>
      </c>
      <c r="G1557">
        <v>42188</v>
      </c>
      <c r="H1557">
        <v>27</v>
      </c>
      <c r="I1557" s="2">
        <v>43558.748159722221</v>
      </c>
      <c r="J1557" t="s">
        <v>12900</v>
      </c>
    </row>
    <row r="1558" spans="1:10" x14ac:dyDescent="0.25">
      <c r="A1558" t="s">
        <v>14469</v>
      </c>
      <c r="B1558">
        <v>2006</v>
      </c>
      <c r="C1558" t="s">
        <v>12916</v>
      </c>
      <c r="D1558">
        <v>29754452</v>
      </c>
      <c r="E1558">
        <v>10.6</v>
      </c>
      <c r="F1558" t="s">
        <v>12905</v>
      </c>
      <c r="G1558">
        <v>47961</v>
      </c>
      <c r="H1558">
        <v>24</v>
      </c>
      <c r="I1558" s="2">
        <v>45069.567395833343</v>
      </c>
      <c r="J1558" t="s">
        <v>12912</v>
      </c>
    </row>
    <row r="1559" spans="1:10" x14ac:dyDescent="0.25">
      <c r="A1559" t="s">
        <v>14470</v>
      </c>
      <c r="B1559">
        <v>1100</v>
      </c>
      <c r="C1559" t="s">
        <v>12898</v>
      </c>
      <c r="D1559">
        <v>81482135</v>
      </c>
      <c r="E1559">
        <v>8.94</v>
      </c>
      <c r="F1559" t="s">
        <v>12905</v>
      </c>
      <c r="G1559">
        <v>46306</v>
      </c>
      <c r="H1559">
        <v>3</v>
      </c>
      <c r="I1559" s="2">
        <v>41958.103148148148</v>
      </c>
      <c r="J1559" t="s">
        <v>12900</v>
      </c>
    </row>
    <row r="1560" spans="1:10" x14ac:dyDescent="0.25">
      <c r="A1560" t="s">
        <v>14471</v>
      </c>
      <c r="B1560">
        <v>1981</v>
      </c>
      <c r="C1560" t="s">
        <v>12898</v>
      </c>
      <c r="D1560">
        <v>99659449</v>
      </c>
      <c r="E1560">
        <v>13.39</v>
      </c>
      <c r="F1560" t="s">
        <v>12905</v>
      </c>
      <c r="G1560">
        <v>18677</v>
      </c>
      <c r="H1560">
        <v>13</v>
      </c>
      <c r="I1560" s="2">
        <v>43907.049814814818</v>
      </c>
      <c r="J1560" t="s">
        <v>12903</v>
      </c>
    </row>
    <row r="1561" spans="1:10" x14ac:dyDescent="0.25">
      <c r="A1561" t="s">
        <v>14472</v>
      </c>
      <c r="B1561">
        <v>1505</v>
      </c>
      <c r="C1561" t="s">
        <v>12898</v>
      </c>
      <c r="D1561">
        <v>46460190</v>
      </c>
      <c r="E1561">
        <v>12.82</v>
      </c>
      <c r="F1561" t="s">
        <v>12908</v>
      </c>
      <c r="G1561">
        <v>29432</v>
      </c>
      <c r="H1561">
        <v>14</v>
      </c>
      <c r="I1561" s="2">
        <v>44869.461481481478</v>
      </c>
      <c r="J1561" t="s">
        <v>12900</v>
      </c>
    </row>
    <row r="1562" spans="1:10" x14ac:dyDescent="0.25">
      <c r="A1562" t="s">
        <v>14473</v>
      </c>
      <c r="B1562">
        <v>2066</v>
      </c>
      <c r="C1562" t="s">
        <v>12898</v>
      </c>
      <c r="D1562">
        <v>79293062</v>
      </c>
      <c r="E1562">
        <v>11.85</v>
      </c>
      <c r="F1562" t="s">
        <v>12905</v>
      </c>
      <c r="G1562">
        <v>46865</v>
      </c>
      <c r="H1562">
        <v>9</v>
      </c>
      <c r="I1562" s="2">
        <v>43439.996608796297</v>
      </c>
      <c r="J1562" t="s">
        <v>12900</v>
      </c>
    </row>
    <row r="1563" spans="1:10" x14ac:dyDescent="0.25">
      <c r="A1563" t="s">
        <v>14474</v>
      </c>
      <c r="B1563">
        <v>1463</v>
      </c>
      <c r="C1563" t="s">
        <v>12932</v>
      </c>
      <c r="D1563">
        <v>86570232</v>
      </c>
      <c r="E1563">
        <v>9.8000000000000007</v>
      </c>
      <c r="F1563" t="s">
        <v>12908</v>
      </c>
      <c r="G1563">
        <v>47625</v>
      </c>
      <c r="H1563">
        <v>29</v>
      </c>
      <c r="I1563" s="2">
        <v>41924.674826388888</v>
      </c>
      <c r="J1563" t="s">
        <v>12903</v>
      </c>
    </row>
    <row r="1564" spans="1:10" x14ac:dyDescent="0.25">
      <c r="A1564" t="s">
        <v>14475</v>
      </c>
      <c r="B1564">
        <v>1181</v>
      </c>
      <c r="C1564" t="s">
        <v>12898</v>
      </c>
      <c r="D1564">
        <v>95027215</v>
      </c>
      <c r="E1564">
        <v>11.97</v>
      </c>
      <c r="F1564" t="s">
        <v>12905</v>
      </c>
      <c r="G1564">
        <v>26650</v>
      </c>
      <c r="H1564">
        <v>20</v>
      </c>
      <c r="I1564" s="2">
        <v>43017.592546296299</v>
      </c>
      <c r="J1564" t="s">
        <v>12912</v>
      </c>
    </row>
    <row r="1565" spans="1:10" x14ac:dyDescent="0.25">
      <c r="A1565" t="s">
        <v>14476</v>
      </c>
      <c r="B1565">
        <v>1418</v>
      </c>
      <c r="C1565" t="s">
        <v>12902</v>
      </c>
      <c r="D1565">
        <v>459787</v>
      </c>
      <c r="E1565">
        <v>12.28</v>
      </c>
      <c r="F1565" t="s">
        <v>12908</v>
      </c>
      <c r="G1565">
        <v>49574</v>
      </c>
      <c r="H1565">
        <v>13</v>
      </c>
      <c r="I1565" s="2">
        <v>42392.396921296298</v>
      </c>
      <c r="J1565" t="s">
        <v>12918</v>
      </c>
    </row>
    <row r="1566" spans="1:10" x14ac:dyDescent="0.25">
      <c r="A1566" t="s">
        <v>14477</v>
      </c>
      <c r="B1566">
        <v>1399</v>
      </c>
      <c r="C1566" t="s">
        <v>12924</v>
      </c>
      <c r="D1566">
        <v>7987535</v>
      </c>
      <c r="E1566">
        <v>11.57</v>
      </c>
      <c r="F1566" t="s">
        <v>12899</v>
      </c>
      <c r="G1566">
        <v>22368</v>
      </c>
      <c r="H1566">
        <v>4</v>
      </c>
      <c r="I1566" s="2">
        <v>44106.092662037037</v>
      </c>
      <c r="J1566" t="s">
        <v>12903</v>
      </c>
    </row>
    <row r="1567" spans="1:10" x14ac:dyDescent="0.25">
      <c r="A1567" t="s">
        <v>14478</v>
      </c>
      <c r="B1567">
        <v>1069</v>
      </c>
      <c r="C1567" t="s">
        <v>12907</v>
      </c>
      <c r="D1567">
        <v>13033336</v>
      </c>
      <c r="E1567">
        <v>10.39</v>
      </c>
      <c r="F1567" t="s">
        <v>12899</v>
      </c>
      <c r="G1567">
        <v>34980</v>
      </c>
      <c r="H1567">
        <v>16</v>
      </c>
      <c r="I1567" s="2">
        <v>43514.541608796288</v>
      </c>
      <c r="J1567" t="s">
        <v>12903</v>
      </c>
    </row>
    <row r="1568" spans="1:10" x14ac:dyDescent="0.25">
      <c r="A1568" t="s">
        <v>14479</v>
      </c>
      <c r="B1568">
        <v>2404</v>
      </c>
      <c r="C1568" t="s">
        <v>12916</v>
      </c>
      <c r="D1568">
        <v>92289471</v>
      </c>
      <c r="E1568">
        <v>14.72</v>
      </c>
      <c r="F1568" t="s">
        <v>12899</v>
      </c>
      <c r="G1568">
        <v>43101</v>
      </c>
      <c r="H1568">
        <v>12</v>
      </c>
      <c r="I1568" s="2">
        <v>43590.245057870372</v>
      </c>
      <c r="J1568" t="s">
        <v>12925</v>
      </c>
    </row>
    <row r="1569" spans="1:10" x14ac:dyDescent="0.25">
      <c r="A1569" t="s">
        <v>14480</v>
      </c>
      <c r="B1569">
        <v>1335</v>
      </c>
      <c r="C1569" t="s">
        <v>12932</v>
      </c>
      <c r="D1569">
        <v>68539656</v>
      </c>
      <c r="E1569">
        <v>8.77</v>
      </c>
      <c r="F1569" t="s">
        <v>12905</v>
      </c>
      <c r="G1569">
        <v>25733</v>
      </c>
      <c r="H1569">
        <v>24</v>
      </c>
      <c r="I1569" s="2">
        <v>41907.988969907397</v>
      </c>
      <c r="J1569" t="s">
        <v>12900</v>
      </c>
    </row>
    <row r="1570" spans="1:10" x14ac:dyDescent="0.25">
      <c r="A1570" t="s">
        <v>14481</v>
      </c>
      <c r="B1570">
        <v>1679</v>
      </c>
      <c r="C1570" t="s">
        <v>12898</v>
      </c>
      <c r="D1570">
        <v>10704454</v>
      </c>
      <c r="E1570">
        <v>8.6</v>
      </c>
      <c r="F1570" t="s">
        <v>12899</v>
      </c>
      <c r="G1570">
        <v>24407</v>
      </c>
      <c r="H1570">
        <v>5</v>
      </c>
      <c r="I1570" s="2">
        <v>43410.605925925927</v>
      </c>
      <c r="J1570" t="s">
        <v>12920</v>
      </c>
    </row>
    <row r="1571" spans="1:10" x14ac:dyDescent="0.25">
      <c r="A1571" t="s">
        <v>14482</v>
      </c>
      <c r="B1571">
        <v>1356</v>
      </c>
      <c r="C1571" t="s">
        <v>12916</v>
      </c>
      <c r="D1571">
        <v>72235658</v>
      </c>
      <c r="E1571">
        <v>9.4499999999999993</v>
      </c>
      <c r="F1571" t="s">
        <v>12899</v>
      </c>
      <c r="G1571">
        <v>39306</v>
      </c>
      <c r="H1571">
        <v>22</v>
      </c>
      <c r="I1571" s="2">
        <v>44732.062835648147</v>
      </c>
      <c r="J1571" t="s">
        <v>12918</v>
      </c>
    </row>
    <row r="1572" spans="1:10" x14ac:dyDescent="0.25">
      <c r="A1572" t="s">
        <v>14483</v>
      </c>
      <c r="B1572">
        <v>1186</v>
      </c>
      <c r="C1572" t="s">
        <v>12924</v>
      </c>
      <c r="D1572">
        <v>48923626</v>
      </c>
      <c r="E1572">
        <v>8.4499999999999993</v>
      </c>
      <c r="F1572" t="s">
        <v>12905</v>
      </c>
      <c r="G1572">
        <v>18000</v>
      </c>
      <c r="H1572">
        <v>16</v>
      </c>
      <c r="I1572" s="2">
        <v>44790.152453703697</v>
      </c>
      <c r="J1572" t="s">
        <v>12903</v>
      </c>
    </row>
    <row r="1573" spans="1:10" x14ac:dyDescent="0.25">
      <c r="A1573" t="s">
        <v>14484</v>
      </c>
      <c r="B1573">
        <v>1839</v>
      </c>
      <c r="C1573" t="s">
        <v>12907</v>
      </c>
      <c r="D1573">
        <v>22781560</v>
      </c>
      <c r="E1573">
        <v>14.63</v>
      </c>
      <c r="F1573" t="s">
        <v>12905</v>
      </c>
      <c r="G1573">
        <v>42675</v>
      </c>
      <c r="H1573">
        <v>20</v>
      </c>
      <c r="I1573" s="2">
        <v>44003.690462962957</v>
      </c>
      <c r="J1573" t="s">
        <v>12920</v>
      </c>
    </row>
    <row r="1574" spans="1:10" x14ac:dyDescent="0.25">
      <c r="A1574" t="s">
        <v>14485</v>
      </c>
      <c r="B1574">
        <v>2014</v>
      </c>
      <c r="C1574" t="s">
        <v>12898</v>
      </c>
      <c r="D1574">
        <v>78829913</v>
      </c>
      <c r="E1574">
        <v>7.5</v>
      </c>
      <c r="F1574" t="s">
        <v>12905</v>
      </c>
      <c r="G1574">
        <v>27626</v>
      </c>
      <c r="H1574">
        <v>5</v>
      </c>
      <c r="I1574" s="2">
        <v>44854.776643518519</v>
      </c>
      <c r="J1574" t="s">
        <v>12910</v>
      </c>
    </row>
    <row r="1575" spans="1:10" x14ac:dyDescent="0.25">
      <c r="A1575" t="s">
        <v>14486</v>
      </c>
      <c r="B1575">
        <v>1370</v>
      </c>
      <c r="C1575" t="s">
        <v>12898</v>
      </c>
      <c r="D1575">
        <v>88622648</v>
      </c>
      <c r="E1575">
        <v>14.7</v>
      </c>
      <c r="F1575" t="s">
        <v>12908</v>
      </c>
      <c r="G1575">
        <v>26494</v>
      </c>
      <c r="H1575">
        <v>5</v>
      </c>
      <c r="I1575" s="2">
        <v>44237.769629629627</v>
      </c>
      <c r="J1575" t="s">
        <v>12918</v>
      </c>
    </row>
    <row r="1576" spans="1:10" x14ac:dyDescent="0.25">
      <c r="A1576" t="s">
        <v>14487</v>
      </c>
      <c r="B1576">
        <v>1656</v>
      </c>
      <c r="C1576" t="s">
        <v>12898</v>
      </c>
      <c r="D1576">
        <v>50857421</v>
      </c>
      <c r="E1576">
        <v>12.18</v>
      </c>
      <c r="F1576" t="s">
        <v>12905</v>
      </c>
      <c r="G1576">
        <v>29895</v>
      </c>
      <c r="H1576">
        <v>5</v>
      </c>
      <c r="I1576" s="2">
        <v>45110.0390625</v>
      </c>
      <c r="J1576" t="s">
        <v>12900</v>
      </c>
    </row>
    <row r="1577" spans="1:10" x14ac:dyDescent="0.25">
      <c r="A1577" t="s">
        <v>14488</v>
      </c>
      <c r="B1577">
        <v>2272</v>
      </c>
      <c r="C1577" t="s">
        <v>12898</v>
      </c>
      <c r="D1577">
        <v>51324208</v>
      </c>
      <c r="E1577">
        <v>7.44</v>
      </c>
      <c r="F1577" t="s">
        <v>12905</v>
      </c>
      <c r="G1577">
        <v>39404</v>
      </c>
      <c r="H1577">
        <v>25</v>
      </c>
      <c r="I1577" s="2">
        <v>42511.381030092591</v>
      </c>
      <c r="J1577" t="s">
        <v>12918</v>
      </c>
    </row>
    <row r="1578" spans="1:10" x14ac:dyDescent="0.25">
      <c r="A1578" t="s">
        <v>14489</v>
      </c>
      <c r="B1578">
        <v>1771</v>
      </c>
      <c r="C1578" t="s">
        <v>12907</v>
      </c>
      <c r="D1578">
        <v>5781625</v>
      </c>
      <c r="E1578">
        <v>14.31</v>
      </c>
      <c r="F1578" t="s">
        <v>12908</v>
      </c>
      <c r="G1578">
        <v>49071</v>
      </c>
      <c r="H1578">
        <v>21</v>
      </c>
      <c r="I1578" s="2">
        <v>44958.135995370372</v>
      </c>
      <c r="J1578" t="s">
        <v>12900</v>
      </c>
    </row>
    <row r="1579" spans="1:10" x14ac:dyDescent="0.25">
      <c r="A1579" t="s">
        <v>14490</v>
      </c>
      <c r="B1579">
        <v>1212</v>
      </c>
      <c r="C1579" t="s">
        <v>12916</v>
      </c>
      <c r="D1579">
        <v>247527</v>
      </c>
      <c r="E1579">
        <v>12.9</v>
      </c>
      <c r="F1579" t="s">
        <v>12899</v>
      </c>
      <c r="G1579">
        <v>12834</v>
      </c>
      <c r="H1579">
        <v>24</v>
      </c>
      <c r="I1579" s="2">
        <v>43912.591423611113</v>
      </c>
      <c r="J1579" t="s">
        <v>12925</v>
      </c>
    </row>
    <row r="1580" spans="1:10" x14ac:dyDescent="0.25">
      <c r="A1580" t="s">
        <v>14491</v>
      </c>
      <c r="B1580">
        <v>1122</v>
      </c>
      <c r="C1580" t="s">
        <v>12932</v>
      </c>
      <c r="D1580">
        <v>13427829</v>
      </c>
      <c r="E1580">
        <v>7.46</v>
      </c>
      <c r="F1580" t="s">
        <v>12908</v>
      </c>
      <c r="G1580">
        <v>10578</v>
      </c>
      <c r="H1580">
        <v>26</v>
      </c>
      <c r="I1580" s="2">
        <v>43767.528020833342</v>
      </c>
      <c r="J1580" t="s">
        <v>12910</v>
      </c>
    </row>
    <row r="1581" spans="1:10" x14ac:dyDescent="0.25">
      <c r="A1581" t="s">
        <v>14492</v>
      </c>
      <c r="B1581">
        <v>1072</v>
      </c>
      <c r="C1581" t="s">
        <v>12907</v>
      </c>
      <c r="D1581">
        <v>38761395</v>
      </c>
      <c r="E1581">
        <v>7.4</v>
      </c>
      <c r="F1581" t="s">
        <v>12908</v>
      </c>
      <c r="G1581">
        <v>11291</v>
      </c>
      <c r="H1581">
        <v>27</v>
      </c>
      <c r="I1581" s="2">
        <v>42931.815069444441</v>
      </c>
      <c r="J1581" t="s">
        <v>12920</v>
      </c>
    </row>
    <row r="1582" spans="1:10" x14ac:dyDescent="0.25">
      <c r="A1582" t="s">
        <v>14493</v>
      </c>
      <c r="B1582">
        <v>1672</v>
      </c>
      <c r="C1582" t="s">
        <v>12932</v>
      </c>
      <c r="D1582">
        <v>50429790</v>
      </c>
      <c r="E1582">
        <v>7.13</v>
      </c>
      <c r="F1582" t="s">
        <v>12908</v>
      </c>
      <c r="G1582">
        <v>13365</v>
      </c>
      <c r="H1582">
        <v>23</v>
      </c>
      <c r="I1582" s="2">
        <v>44360.125868055547</v>
      </c>
      <c r="J1582" t="s">
        <v>12910</v>
      </c>
    </row>
    <row r="1583" spans="1:10" x14ac:dyDescent="0.25">
      <c r="A1583" t="s">
        <v>14494</v>
      </c>
      <c r="B1583">
        <v>1448</v>
      </c>
      <c r="C1583" t="s">
        <v>12924</v>
      </c>
      <c r="D1583">
        <v>29483300</v>
      </c>
      <c r="E1583">
        <v>8.4</v>
      </c>
      <c r="F1583" t="s">
        <v>12899</v>
      </c>
      <c r="G1583">
        <v>31653</v>
      </c>
      <c r="H1583">
        <v>29</v>
      </c>
      <c r="I1583" s="2">
        <v>45117.052245370367</v>
      </c>
      <c r="J1583" t="s">
        <v>12920</v>
      </c>
    </row>
    <row r="1584" spans="1:10" x14ac:dyDescent="0.25">
      <c r="A1584" t="s">
        <v>14495</v>
      </c>
      <c r="B1584">
        <v>2336</v>
      </c>
      <c r="C1584" t="s">
        <v>12907</v>
      </c>
      <c r="D1584">
        <v>87197707</v>
      </c>
      <c r="E1584">
        <v>7.7</v>
      </c>
      <c r="F1584" t="s">
        <v>12899</v>
      </c>
      <c r="G1584">
        <v>35183</v>
      </c>
      <c r="H1584">
        <v>1</v>
      </c>
      <c r="I1584" s="2">
        <v>43625.139131944437</v>
      </c>
      <c r="J1584" t="s">
        <v>12920</v>
      </c>
    </row>
    <row r="1585" spans="1:10" x14ac:dyDescent="0.25">
      <c r="A1585" t="s">
        <v>14496</v>
      </c>
      <c r="B1585">
        <v>2444</v>
      </c>
      <c r="C1585" t="s">
        <v>12932</v>
      </c>
      <c r="D1585">
        <v>65838159</v>
      </c>
      <c r="E1585">
        <v>7.6</v>
      </c>
      <c r="F1585" t="s">
        <v>12899</v>
      </c>
      <c r="G1585">
        <v>13728</v>
      </c>
      <c r="H1585">
        <v>25</v>
      </c>
      <c r="I1585" s="2">
        <v>44166.013541666667</v>
      </c>
      <c r="J1585" t="s">
        <v>12903</v>
      </c>
    </row>
    <row r="1586" spans="1:10" x14ac:dyDescent="0.25">
      <c r="A1586" t="s">
        <v>14497</v>
      </c>
      <c r="B1586">
        <v>1663</v>
      </c>
      <c r="C1586" t="s">
        <v>12916</v>
      </c>
      <c r="D1586">
        <v>18567666</v>
      </c>
      <c r="E1586">
        <v>9.86</v>
      </c>
      <c r="F1586" t="s">
        <v>12899</v>
      </c>
      <c r="G1586">
        <v>40457</v>
      </c>
      <c r="H1586">
        <v>26</v>
      </c>
      <c r="I1586" s="2">
        <v>43687.330636574072</v>
      </c>
      <c r="J1586" t="s">
        <v>12925</v>
      </c>
    </row>
    <row r="1587" spans="1:10" x14ac:dyDescent="0.25">
      <c r="A1587" t="s">
        <v>14498</v>
      </c>
      <c r="B1587">
        <v>1898</v>
      </c>
      <c r="C1587" t="s">
        <v>12898</v>
      </c>
      <c r="D1587">
        <v>31907062</v>
      </c>
      <c r="E1587">
        <v>9.7100000000000009</v>
      </c>
      <c r="F1587" t="s">
        <v>12899</v>
      </c>
      <c r="G1587">
        <v>32463</v>
      </c>
      <c r="H1587">
        <v>20</v>
      </c>
      <c r="I1587" s="2">
        <v>45039.027638888889</v>
      </c>
      <c r="J1587" t="s">
        <v>12925</v>
      </c>
    </row>
    <row r="1588" spans="1:10" x14ac:dyDescent="0.25">
      <c r="A1588" t="s">
        <v>14499</v>
      </c>
      <c r="B1588">
        <v>2367</v>
      </c>
      <c r="C1588" t="s">
        <v>12932</v>
      </c>
      <c r="D1588">
        <v>4309534</v>
      </c>
      <c r="E1588">
        <v>10.42</v>
      </c>
      <c r="F1588" t="s">
        <v>12905</v>
      </c>
      <c r="G1588">
        <v>39899</v>
      </c>
      <c r="H1588">
        <v>9</v>
      </c>
      <c r="I1588" s="2">
        <v>42353.077511574083</v>
      </c>
      <c r="J1588" t="s">
        <v>12918</v>
      </c>
    </row>
    <row r="1589" spans="1:10" x14ac:dyDescent="0.25">
      <c r="A1589" t="s">
        <v>14500</v>
      </c>
      <c r="B1589">
        <v>1307</v>
      </c>
      <c r="C1589" t="s">
        <v>12932</v>
      </c>
      <c r="D1589">
        <v>97255297</v>
      </c>
      <c r="E1589">
        <v>11.46</v>
      </c>
      <c r="F1589" t="s">
        <v>12908</v>
      </c>
      <c r="G1589">
        <v>36498</v>
      </c>
      <c r="H1589">
        <v>15</v>
      </c>
      <c r="I1589" s="2">
        <v>41893.894108796303</v>
      </c>
      <c r="J1589" t="s">
        <v>12918</v>
      </c>
    </row>
    <row r="1590" spans="1:10" x14ac:dyDescent="0.25">
      <c r="A1590" t="s">
        <v>14501</v>
      </c>
      <c r="B1590">
        <v>1700</v>
      </c>
      <c r="C1590" t="s">
        <v>12898</v>
      </c>
      <c r="D1590">
        <v>96389562</v>
      </c>
      <c r="E1590">
        <v>9.99</v>
      </c>
      <c r="F1590" t="s">
        <v>12905</v>
      </c>
      <c r="G1590">
        <v>19021</v>
      </c>
      <c r="H1590">
        <v>11</v>
      </c>
      <c r="I1590" s="2">
        <v>44187.187395833331</v>
      </c>
      <c r="J1590" t="s">
        <v>12903</v>
      </c>
    </row>
    <row r="1591" spans="1:10" x14ac:dyDescent="0.25">
      <c r="A1591" t="s">
        <v>14502</v>
      </c>
      <c r="B1591">
        <v>1152</v>
      </c>
      <c r="C1591" t="s">
        <v>12907</v>
      </c>
      <c r="D1591">
        <v>52516929</v>
      </c>
      <c r="E1591">
        <v>10.87</v>
      </c>
      <c r="F1591" t="s">
        <v>12908</v>
      </c>
      <c r="G1591">
        <v>49558</v>
      </c>
      <c r="H1591">
        <v>18</v>
      </c>
      <c r="I1591" s="2">
        <v>41565.775567129633</v>
      </c>
      <c r="J1591" t="s">
        <v>12900</v>
      </c>
    </row>
    <row r="1592" spans="1:10" x14ac:dyDescent="0.25">
      <c r="A1592" t="s">
        <v>14503</v>
      </c>
      <c r="B1592">
        <v>1576</v>
      </c>
      <c r="C1592" t="s">
        <v>12898</v>
      </c>
      <c r="D1592">
        <v>56613632</v>
      </c>
      <c r="E1592">
        <v>11.91</v>
      </c>
      <c r="F1592" t="s">
        <v>12908</v>
      </c>
      <c r="G1592">
        <v>38880</v>
      </c>
      <c r="H1592">
        <v>29</v>
      </c>
      <c r="I1592" s="2">
        <v>43407.686655092592</v>
      </c>
      <c r="J1592" t="s">
        <v>12925</v>
      </c>
    </row>
    <row r="1593" spans="1:10" x14ac:dyDescent="0.25">
      <c r="A1593" t="s">
        <v>14504</v>
      </c>
      <c r="B1593">
        <v>1067</v>
      </c>
      <c r="C1593" t="s">
        <v>12932</v>
      </c>
      <c r="D1593">
        <v>11658794</v>
      </c>
      <c r="E1593">
        <v>14.91</v>
      </c>
      <c r="F1593" t="s">
        <v>12908</v>
      </c>
      <c r="G1593">
        <v>24649</v>
      </c>
      <c r="H1593">
        <v>18</v>
      </c>
      <c r="I1593" s="2">
        <v>44883.704560185193</v>
      </c>
      <c r="J1593" t="s">
        <v>12912</v>
      </c>
    </row>
    <row r="1594" spans="1:10" x14ac:dyDescent="0.25">
      <c r="A1594" t="s">
        <v>14505</v>
      </c>
      <c r="B1594">
        <v>1838</v>
      </c>
      <c r="C1594" t="s">
        <v>12932</v>
      </c>
      <c r="D1594">
        <v>22548090</v>
      </c>
      <c r="E1594">
        <v>14.35</v>
      </c>
      <c r="F1594" t="s">
        <v>12899</v>
      </c>
      <c r="G1594">
        <v>32290</v>
      </c>
      <c r="H1594">
        <v>4</v>
      </c>
      <c r="I1594" s="2">
        <v>44706.063136574077</v>
      </c>
      <c r="J1594" t="s">
        <v>12903</v>
      </c>
    </row>
    <row r="1595" spans="1:10" x14ac:dyDescent="0.25">
      <c r="A1595" t="s">
        <v>14506</v>
      </c>
      <c r="B1595">
        <v>1463</v>
      </c>
      <c r="C1595" t="s">
        <v>12902</v>
      </c>
      <c r="D1595">
        <v>55722831</v>
      </c>
      <c r="E1595">
        <v>10.17</v>
      </c>
      <c r="F1595" t="s">
        <v>12905</v>
      </c>
      <c r="G1595">
        <v>11735</v>
      </c>
      <c r="H1595">
        <v>6</v>
      </c>
      <c r="I1595" s="2">
        <v>42001.734097222223</v>
      </c>
      <c r="J1595" t="s">
        <v>12912</v>
      </c>
    </row>
    <row r="1596" spans="1:10" x14ac:dyDescent="0.25">
      <c r="A1596" t="s">
        <v>14507</v>
      </c>
      <c r="B1596">
        <v>1294</v>
      </c>
      <c r="C1596" t="s">
        <v>12898</v>
      </c>
      <c r="D1596">
        <v>44149869</v>
      </c>
      <c r="E1596">
        <v>9.9700000000000006</v>
      </c>
      <c r="F1596" t="s">
        <v>12908</v>
      </c>
      <c r="G1596">
        <v>37609</v>
      </c>
      <c r="H1596">
        <v>20</v>
      </c>
      <c r="I1596" s="2">
        <v>42525.395243055558</v>
      </c>
      <c r="J1596" t="s">
        <v>12920</v>
      </c>
    </row>
    <row r="1597" spans="1:10" x14ac:dyDescent="0.25">
      <c r="A1597" t="s">
        <v>14508</v>
      </c>
      <c r="B1597">
        <v>2043</v>
      </c>
      <c r="C1597" t="s">
        <v>12898</v>
      </c>
      <c r="D1597">
        <v>87262722</v>
      </c>
      <c r="E1597">
        <v>14.2</v>
      </c>
      <c r="F1597" t="s">
        <v>12899</v>
      </c>
      <c r="G1597">
        <v>14571</v>
      </c>
      <c r="H1597">
        <v>16</v>
      </c>
      <c r="I1597" s="2">
        <v>44545.909872685188</v>
      </c>
      <c r="J1597" t="s">
        <v>12918</v>
      </c>
    </row>
    <row r="1598" spans="1:10" x14ac:dyDescent="0.25">
      <c r="A1598" t="s">
        <v>14509</v>
      </c>
      <c r="B1598">
        <v>1363</v>
      </c>
      <c r="C1598" t="s">
        <v>12898</v>
      </c>
      <c r="D1598">
        <v>15168317</v>
      </c>
      <c r="E1598">
        <v>11.42</v>
      </c>
      <c r="F1598" t="s">
        <v>12908</v>
      </c>
      <c r="G1598">
        <v>39884</v>
      </c>
      <c r="H1598">
        <v>27</v>
      </c>
      <c r="I1598" s="2">
        <v>43957.630370370367</v>
      </c>
      <c r="J1598" t="s">
        <v>12925</v>
      </c>
    </row>
    <row r="1599" spans="1:10" x14ac:dyDescent="0.25">
      <c r="A1599" t="s">
        <v>14510</v>
      </c>
      <c r="B1599">
        <v>2247</v>
      </c>
      <c r="C1599" t="s">
        <v>12916</v>
      </c>
      <c r="D1599">
        <v>51005460</v>
      </c>
      <c r="E1599">
        <v>14.36</v>
      </c>
      <c r="F1599" t="s">
        <v>12908</v>
      </c>
      <c r="G1599">
        <v>22286</v>
      </c>
      <c r="H1599">
        <v>29</v>
      </c>
      <c r="I1599" s="2">
        <v>42380.538182870368</v>
      </c>
      <c r="J1599" t="s">
        <v>12912</v>
      </c>
    </row>
    <row r="1600" spans="1:10" x14ac:dyDescent="0.25">
      <c r="A1600" t="s">
        <v>14511</v>
      </c>
      <c r="B1600">
        <v>2388</v>
      </c>
      <c r="C1600" t="s">
        <v>12902</v>
      </c>
      <c r="D1600">
        <v>36287203</v>
      </c>
      <c r="E1600">
        <v>10.94</v>
      </c>
      <c r="F1600" t="s">
        <v>12899</v>
      </c>
      <c r="G1600">
        <v>13673</v>
      </c>
      <c r="H1600">
        <v>30</v>
      </c>
      <c r="I1600" s="2">
        <v>41835.344189814823</v>
      </c>
      <c r="J1600" t="s">
        <v>12900</v>
      </c>
    </row>
    <row r="1601" spans="1:10" x14ac:dyDescent="0.25">
      <c r="A1601" t="s">
        <v>14512</v>
      </c>
      <c r="B1601">
        <v>1837</v>
      </c>
      <c r="C1601" t="s">
        <v>12898</v>
      </c>
      <c r="D1601">
        <v>52697508</v>
      </c>
      <c r="E1601">
        <v>12.88</v>
      </c>
      <c r="F1601" t="s">
        <v>12908</v>
      </c>
      <c r="G1601">
        <v>26051</v>
      </c>
      <c r="H1601">
        <v>26</v>
      </c>
      <c r="I1601" s="2">
        <v>43945.897164351853</v>
      </c>
      <c r="J1601" t="s">
        <v>12912</v>
      </c>
    </row>
    <row r="1602" spans="1:10" x14ac:dyDescent="0.25">
      <c r="A1602" t="s">
        <v>14513</v>
      </c>
      <c r="B1602">
        <v>2489</v>
      </c>
      <c r="C1602" t="s">
        <v>12916</v>
      </c>
      <c r="D1602">
        <v>56304999</v>
      </c>
      <c r="E1602">
        <v>7.29</v>
      </c>
      <c r="F1602" t="s">
        <v>12908</v>
      </c>
      <c r="G1602">
        <v>18949</v>
      </c>
      <c r="H1602">
        <v>15</v>
      </c>
      <c r="I1602" s="2">
        <v>42464.747870370367</v>
      </c>
      <c r="J1602" t="s">
        <v>12925</v>
      </c>
    </row>
    <row r="1603" spans="1:10" x14ac:dyDescent="0.25">
      <c r="A1603" t="s">
        <v>14514</v>
      </c>
      <c r="B1603">
        <v>2237</v>
      </c>
      <c r="C1603" t="s">
        <v>12898</v>
      </c>
      <c r="D1603">
        <v>47893034</v>
      </c>
      <c r="E1603">
        <v>7.42</v>
      </c>
      <c r="F1603" t="s">
        <v>12899</v>
      </c>
      <c r="G1603">
        <v>14391</v>
      </c>
      <c r="H1603">
        <v>26</v>
      </c>
      <c r="I1603" s="2">
        <v>41882.251712962963</v>
      </c>
      <c r="J1603" t="s">
        <v>12910</v>
      </c>
    </row>
    <row r="1604" spans="1:10" x14ac:dyDescent="0.25">
      <c r="A1604" t="s">
        <v>14515</v>
      </c>
      <c r="B1604">
        <v>1590</v>
      </c>
      <c r="C1604" t="s">
        <v>12916</v>
      </c>
      <c r="D1604">
        <v>43073401</v>
      </c>
      <c r="E1604">
        <v>12.47</v>
      </c>
      <c r="F1604" t="s">
        <v>12905</v>
      </c>
      <c r="G1604">
        <v>18272</v>
      </c>
      <c r="H1604">
        <v>22</v>
      </c>
      <c r="I1604" s="2">
        <v>42357.541446759264</v>
      </c>
      <c r="J1604" t="s">
        <v>12900</v>
      </c>
    </row>
    <row r="1605" spans="1:10" x14ac:dyDescent="0.25">
      <c r="A1605" t="s">
        <v>14516</v>
      </c>
      <c r="B1605">
        <v>1340</v>
      </c>
      <c r="C1605" t="s">
        <v>12916</v>
      </c>
      <c r="D1605">
        <v>10334983</v>
      </c>
      <c r="E1605">
        <v>7.81</v>
      </c>
      <c r="F1605" t="s">
        <v>12905</v>
      </c>
      <c r="G1605">
        <v>10564</v>
      </c>
      <c r="H1605">
        <v>3</v>
      </c>
      <c r="I1605" s="2">
        <v>42638.641585648147</v>
      </c>
      <c r="J1605" t="s">
        <v>12912</v>
      </c>
    </row>
    <row r="1606" spans="1:10" x14ac:dyDescent="0.25">
      <c r="A1606" t="s">
        <v>14517</v>
      </c>
      <c r="B1606">
        <v>1164</v>
      </c>
      <c r="C1606" t="s">
        <v>12907</v>
      </c>
      <c r="D1606">
        <v>22233398</v>
      </c>
      <c r="E1606">
        <v>7.27</v>
      </c>
      <c r="F1606" t="s">
        <v>12905</v>
      </c>
      <c r="G1606">
        <v>16959</v>
      </c>
      <c r="H1606">
        <v>28</v>
      </c>
      <c r="I1606" s="2">
        <v>41792.835324074083</v>
      </c>
      <c r="J1606" t="s">
        <v>12903</v>
      </c>
    </row>
    <row r="1607" spans="1:10" x14ac:dyDescent="0.25">
      <c r="A1607" t="s">
        <v>14518</v>
      </c>
      <c r="B1607">
        <v>1416</v>
      </c>
      <c r="C1607" t="s">
        <v>12932</v>
      </c>
      <c r="D1607">
        <v>66474217</v>
      </c>
      <c r="E1607">
        <v>12.34</v>
      </c>
      <c r="F1607" t="s">
        <v>12905</v>
      </c>
      <c r="G1607">
        <v>26924</v>
      </c>
      <c r="H1607">
        <v>10</v>
      </c>
      <c r="I1607" s="2">
        <v>42490.7421875</v>
      </c>
      <c r="J1607" t="s">
        <v>12912</v>
      </c>
    </row>
    <row r="1608" spans="1:10" x14ac:dyDescent="0.25">
      <c r="A1608" t="s">
        <v>14519</v>
      </c>
      <c r="B1608">
        <v>1617</v>
      </c>
      <c r="C1608" t="s">
        <v>12932</v>
      </c>
      <c r="D1608">
        <v>90563441</v>
      </c>
      <c r="E1608">
        <v>13.97</v>
      </c>
      <c r="F1608" t="s">
        <v>12908</v>
      </c>
      <c r="G1608">
        <v>31703</v>
      </c>
      <c r="H1608">
        <v>10</v>
      </c>
      <c r="I1608" s="2">
        <v>44549.283761574072</v>
      </c>
      <c r="J1608" t="s">
        <v>12903</v>
      </c>
    </row>
    <row r="1609" spans="1:10" x14ac:dyDescent="0.25">
      <c r="A1609" t="s">
        <v>14520</v>
      </c>
      <c r="B1609">
        <v>2329</v>
      </c>
      <c r="C1609" t="s">
        <v>12916</v>
      </c>
      <c r="D1609">
        <v>97821869</v>
      </c>
      <c r="E1609">
        <v>7.88</v>
      </c>
      <c r="F1609" t="s">
        <v>12908</v>
      </c>
      <c r="G1609">
        <v>20325</v>
      </c>
      <c r="H1609">
        <v>10</v>
      </c>
      <c r="I1609" s="2">
        <v>43327.254178240742</v>
      </c>
      <c r="J1609" t="s">
        <v>12918</v>
      </c>
    </row>
    <row r="1610" spans="1:10" x14ac:dyDescent="0.25">
      <c r="A1610" t="s">
        <v>14521</v>
      </c>
      <c r="B1610">
        <v>1259</v>
      </c>
      <c r="C1610" t="s">
        <v>12898</v>
      </c>
      <c r="D1610">
        <v>37984861</v>
      </c>
      <c r="E1610">
        <v>9.94</v>
      </c>
      <c r="F1610" t="s">
        <v>12908</v>
      </c>
      <c r="G1610">
        <v>42340</v>
      </c>
      <c r="H1610">
        <v>28</v>
      </c>
      <c r="I1610" s="2">
        <v>42594.216793981483</v>
      </c>
      <c r="J1610" t="s">
        <v>12900</v>
      </c>
    </row>
    <row r="1611" spans="1:10" x14ac:dyDescent="0.25">
      <c r="A1611" t="s">
        <v>14522</v>
      </c>
      <c r="B1611">
        <v>2040</v>
      </c>
      <c r="C1611" t="s">
        <v>12898</v>
      </c>
      <c r="D1611">
        <v>83040233</v>
      </c>
      <c r="E1611">
        <v>12.61</v>
      </c>
      <c r="F1611" t="s">
        <v>12908</v>
      </c>
      <c r="G1611">
        <v>45429</v>
      </c>
      <c r="H1611">
        <v>18</v>
      </c>
      <c r="I1611" s="2">
        <v>42793.811631944453</v>
      </c>
      <c r="J1611" t="s">
        <v>12910</v>
      </c>
    </row>
    <row r="1612" spans="1:10" x14ac:dyDescent="0.25">
      <c r="A1612" t="s">
        <v>14523</v>
      </c>
      <c r="B1612">
        <v>1758</v>
      </c>
      <c r="C1612" t="s">
        <v>12916</v>
      </c>
      <c r="D1612">
        <v>51665606</v>
      </c>
      <c r="E1612">
        <v>10.5</v>
      </c>
      <c r="F1612" t="s">
        <v>12905</v>
      </c>
      <c r="G1612">
        <v>42171</v>
      </c>
      <c r="H1612">
        <v>15</v>
      </c>
      <c r="I1612" s="2">
        <v>43735.381956018522</v>
      </c>
      <c r="J1612" t="s">
        <v>12920</v>
      </c>
    </row>
    <row r="1613" spans="1:10" x14ac:dyDescent="0.25">
      <c r="A1613" t="s">
        <v>14524</v>
      </c>
      <c r="B1613">
        <v>1301</v>
      </c>
      <c r="C1613" t="s">
        <v>12898</v>
      </c>
      <c r="D1613">
        <v>63899868</v>
      </c>
      <c r="E1613">
        <v>12.71</v>
      </c>
      <c r="F1613" t="s">
        <v>12899</v>
      </c>
      <c r="G1613">
        <v>10929</v>
      </c>
      <c r="H1613">
        <v>1</v>
      </c>
      <c r="I1613" s="2">
        <v>43468.460057870368</v>
      </c>
      <c r="J1613" t="s">
        <v>12918</v>
      </c>
    </row>
    <row r="1614" spans="1:10" x14ac:dyDescent="0.25">
      <c r="A1614" t="s">
        <v>14525</v>
      </c>
      <c r="B1614">
        <v>1420</v>
      </c>
      <c r="C1614" t="s">
        <v>12932</v>
      </c>
      <c r="D1614">
        <v>55604364</v>
      </c>
      <c r="E1614">
        <v>13.74</v>
      </c>
      <c r="F1614" t="s">
        <v>12899</v>
      </c>
      <c r="G1614">
        <v>27071</v>
      </c>
      <c r="H1614">
        <v>18</v>
      </c>
      <c r="I1614" s="2">
        <v>42597.200648148151</v>
      </c>
      <c r="J1614" t="s">
        <v>12912</v>
      </c>
    </row>
    <row r="1615" spans="1:10" x14ac:dyDescent="0.25">
      <c r="A1615" t="s">
        <v>14526</v>
      </c>
      <c r="B1615">
        <v>1026</v>
      </c>
      <c r="C1615" t="s">
        <v>12907</v>
      </c>
      <c r="D1615">
        <v>49693961</v>
      </c>
      <c r="E1615">
        <v>7.26</v>
      </c>
      <c r="F1615" t="s">
        <v>12905</v>
      </c>
      <c r="G1615">
        <v>45367</v>
      </c>
      <c r="H1615">
        <v>19</v>
      </c>
      <c r="I1615" s="2">
        <v>43522.223993055559</v>
      </c>
      <c r="J1615" t="s">
        <v>12920</v>
      </c>
    </row>
    <row r="1616" spans="1:10" x14ac:dyDescent="0.25">
      <c r="A1616" t="s">
        <v>14527</v>
      </c>
      <c r="B1616">
        <v>2397</v>
      </c>
      <c r="C1616" t="s">
        <v>12916</v>
      </c>
      <c r="D1616">
        <v>62693829</v>
      </c>
      <c r="E1616">
        <v>12.52</v>
      </c>
      <c r="F1616" t="s">
        <v>12905</v>
      </c>
      <c r="G1616">
        <v>33791</v>
      </c>
      <c r="H1616">
        <v>5</v>
      </c>
      <c r="I1616" s="2">
        <v>41884.841331018521</v>
      </c>
      <c r="J1616" t="s">
        <v>12920</v>
      </c>
    </row>
    <row r="1617" spans="1:10" x14ac:dyDescent="0.25">
      <c r="A1617" t="s">
        <v>14528</v>
      </c>
      <c r="B1617">
        <v>1317</v>
      </c>
      <c r="C1617" t="s">
        <v>12902</v>
      </c>
      <c r="D1617">
        <v>47934337</v>
      </c>
      <c r="E1617">
        <v>12.8</v>
      </c>
      <c r="F1617" t="s">
        <v>12908</v>
      </c>
      <c r="G1617">
        <v>13397</v>
      </c>
      <c r="H1617">
        <v>24</v>
      </c>
      <c r="I1617" s="2">
        <v>41654.507395833331</v>
      </c>
      <c r="J1617" t="s">
        <v>12918</v>
      </c>
    </row>
    <row r="1618" spans="1:10" x14ac:dyDescent="0.25">
      <c r="A1618" t="s">
        <v>14529</v>
      </c>
      <c r="B1618">
        <v>1308</v>
      </c>
      <c r="C1618" t="s">
        <v>12932</v>
      </c>
      <c r="D1618">
        <v>60926431</v>
      </c>
      <c r="E1618">
        <v>8.6999999999999993</v>
      </c>
      <c r="F1618" t="s">
        <v>12905</v>
      </c>
      <c r="G1618">
        <v>16993</v>
      </c>
      <c r="H1618">
        <v>30</v>
      </c>
      <c r="I1618" s="2">
        <v>43394.235671296286</v>
      </c>
      <c r="J1618" t="s">
        <v>12912</v>
      </c>
    </row>
    <row r="1619" spans="1:10" x14ac:dyDescent="0.25">
      <c r="A1619" t="s">
        <v>14530</v>
      </c>
      <c r="B1619">
        <v>1349</v>
      </c>
      <c r="C1619" t="s">
        <v>12898</v>
      </c>
      <c r="D1619">
        <v>45650672</v>
      </c>
      <c r="E1619">
        <v>8.98</v>
      </c>
      <c r="F1619" t="s">
        <v>12905</v>
      </c>
      <c r="G1619">
        <v>14952</v>
      </c>
      <c r="H1619">
        <v>10</v>
      </c>
      <c r="I1619" s="2">
        <v>44970.104490740741</v>
      </c>
      <c r="J1619" t="s">
        <v>12903</v>
      </c>
    </row>
    <row r="1620" spans="1:10" x14ac:dyDescent="0.25">
      <c r="A1620" t="s">
        <v>14531</v>
      </c>
      <c r="B1620">
        <v>2379</v>
      </c>
      <c r="C1620" t="s">
        <v>12932</v>
      </c>
      <c r="D1620">
        <v>7231725</v>
      </c>
      <c r="E1620">
        <v>8.1999999999999993</v>
      </c>
      <c r="F1620" t="s">
        <v>12899</v>
      </c>
      <c r="G1620">
        <v>24013</v>
      </c>
      <c r="H1620">
        <v>17</v>
      </c>
      <c r="I1620" s="2">
        <v>43526.827893518523</v>
      </c>
      <c r="J1620" t="s">
        <v>12925</v>
      </c>
    </row>
    <row r="1621" spans="1:10" x14ac:dyDescent="0.25">
      <c r="A1621" t="s">
        <v>14532</v>
      </c>
      <c r="B1621">
        <v>2375</v>
      </c>
      <c r="C1621" t="s">
        <v>12924</v>
      </c>
      <c r="D1621">
        <v>11901973</v>
      </c>
      <c r="E1621">
        <v>7.6</v>
      </c>
      <c r="F1621" t="s">
        <v>12908</v>
      </c>
      <c r="G1621">
        <v>48719</v>
      </c>
      <c r="H1621">
        <v>3</v>
      </c>
      <c r="I1621" s="2">
        <v>44329.93577546296</v>
      </c>
      <c r="J1621" t="s">
        <v>12912</v>
      </c>
    </row>
    <row r="1622" spans="1:10" x14ac:dyDescent="0.25">
      <c r="A1622" t="s">
        <v>14533</v>
      </c>
      <c r="B1622">
        <v>1379</v>
      </c>
      <c r="C1622" t="s">
        <v>12924</v>
      </c>
      <c r="D1622">
        <v>11010429</v>
      </c>
      <c r="E1622">
        <v>14.99</v>
      </c>
      <c r="F1622" t="s">
        <v>12908</v>
      </c>
      <c r="G1622">
        <v>34388</v>
      </c>
      <c r="H1622">
        <v>10</v>
      </c>
      <c r="I1622" s="2">
        <v>43409.476331018523</v>
      </c>
      <c r="J1622" t="s">
        <v>12925</v>
      </c>
    </row>
    <row r="1623" spans="1:10" x14ac:dyDescent="0.25">
      <c r="A1623" t="s">
        <v>14534</v>
      </c>
      <c r="B1623">
        <v>2171</v>
      </c>
      <c r="C1623" t="s">
        <v>12924</v>
      </c>
      <c r="D1623">
        <v>56231795</v>
      </c>
      <c r="E1623">
        <v>12.2</v>
      </c>
      <c r="F1623" t="s">
        <v>12899</v>
      </c>
      <c r="G1623">
        <v>26774</v>
      </c>
      <c r="H1623">
        <v>23</v>
      </c>
      <c r="I1623" s="2">
        <v>42842.763553240737</v>
      </c>
      <c r="J1623" t="s">
        <v>12920</v>
      </c>
    </row>
    <row r="1624" spans="1:10" x14ac:dyDescent="0.25">
      <c r="A1624" t="s">
        <v>14535</v>
      </c>
      <c r="B1624">
        <v>1255</v>
      </c>
      <c r="C1624" t="s">
        <v>12916</v>
      </c>
      <c r="D1624">
        <v>88147535</v>
      </c>
      <c r="E1624">
        <v>14.12</v>
      </c>
      <c r="F1624" t="s">
        <v>12905</v>
      </c>
      <c r="G1624">
        <v>12114</v>
      </c>
      <c r="H1624">
        <v>16</v>
      </c>
      <c r="I1624" s="2">
        <v>41770.5934837963</v>
      </c>
      <c r="J1624" t="s">
        <v>12918</v>
      </c>
    </row>
    <row r="1625" spans="1:10" x14ac:dyDescent="0.25">
      <c r="A1625" t="s">
        <v>14536</v>
      </c>
      <c r="B1625">
        <v>2256</v>
      </c>
      <c r="C1625" t="s">
        <v>12916</v>
      </c>
      <c r="D1625">
        <v>93880680</v>
      </c>
      <c r="E1625">
        <v>13.45</v>
      </c>
      <c r="F1625" t="s">
        <v>12899</v>
      </c>
      <c r="G1625">
        <v>11534</v>
      </c>
      <c r="H1625">
        <v>13</v>
      </c>
      <c r="I1625" s="2">
        <v>42417.66710648148</v>
      </c>
      <c r="J1625" t="s">
        <v>12903</v>
      </c>
    </row>
    <row r="1626" spans="1:10" x14ac:dyDescent="0.25">
      <c r="A1626" t="s">
        <v>14537</v>
      </c>
      <c r="B1626">
        <v>1558</v>
      </c>
      <c r="C1626" t="s">
        <v>12916</v>
      </c>
      <c r="D1626">
        <v>35655870</v>
      </c>
      <c r="E1626">
        <v>10.86</v>
      </c>
      <c r="F1626" t="s">
        <v>12905</v>
      </c>
      <c r="G1626">
        <v>20290</v>
      </c>
      <c r="H1626">
        <v>30</v>
      </c>
      <c r="I1626" s="2">
        <v>42534.733171296299</v>
      </c>
      <c r="J1626" t="s">
        <v>12925</v>
      </c>
    </row>
    <row r="1627" spans="1:10" x14ac:dyDescent="0.25">
      <c r="A1627" t="s">
        <v>14538</v>
      </c>
      <c r="B1627">
        <v>2417</v>
      </c>
      <c r="C1627" t="s">
        <v>12902</v>
      </c>
      <c r="D1627">
        <v>81598297</v>
      </c>
      <c r="E1627">
        <v>11.48</v>
      </c>
      <c r="F1627" t="s">
        <v>12899</v>
      </c>
      <c r="G1627">
        <v>11557</v>
      </c>
      <c r="H1627">
        <v>5</v>
      </c>
      <c r="I1627" s="2">
        <v>42398.322118055563</v>
      </c>
      <c r="J1627" t="s">
        <v>12900</v>
      </c>
    </row>
    <row r="1628" spans="1:10" x14ac:dyDescent="0.25">
      <c r="A1628" t="s">
        <v>14539</v>
      </c>
      <c r="B1628">
        <v>2494</v>
      </c>
      <c r="C1628" t="s">
        <v>12902</v>
      </c>
      <c r="D1628">
        <v>18003050</v>
      </c>
      <c r="E1628">
        <v>7.25</v>
      </c>
      <c r="F1628" t="s">
        <v>12899</v>
      </c>
      <c r="G1628">
        <v>12759</v>
      </c>
      <c r="H1628">
        <v>27</v>
      </c>
      <c r="I1628" s="2">
        <v>44067.56212962963</v>
      </c>
      <c r="J1628" t="s">
        <v>12910</v>
      </c>
    </row>
    <row r="1629" spans="1:10" x14ac:dyDescent="0.25">
      <c r="A1629" t="s">
        <v>14540</v>
      </c>
      <c r="B1629">
        <v>1876</v>
      </c>
      <c r="C1629" t="s">
        <v>12898</v>
      </c>
      <c r="D1629">
        <v>79112936</v>
      </c>
      <c r="E1629">
        <v>12.55</v>
      </c>
      <c r="F1629" t="s">
        <v>12908</v>
      </c>
      <c r="G1629">
        <v>25677</v>
      </c>
      <c r="H1629">
        <v>14</v>
      </c>
      <c r="I1629" s="2">
        <v>43623.569768518522</v>
      </c>
      <c r="J1629" t="s">
        <v>12900</v>
      </c>
    </row>
    <row r="1630" spans="1:10" x14ac:dyDescent="0.25">
      <c r="A1630" t="s">
        <v>14541</v>
      </c>
      <c r="B1630">
        <v>1380</v>
      </c>
      <c r="C1630" t="s">
        <v>12932</v>
      </c>
      <c r="D1630">
        <v>68902333</v>
      </c>
      <c r="E1630">
        <v>10.16</v>
      </c>
      <c r="F1630" t="s">
        <v>12899</v>
      </c>
      <c r="G1630">
        <v>49545</v>
      </c>
      <c r="H1630">
        <v>22</v>
      </c>
      <c r="I1630" s="2">
        <v>43866.246828703697</v>
      </c>
      <c r="J1630" t="s">
        <v>12900</v>
      </c>
    </row>
    <row r="1631" spans="1:10" x14ac:dyDescent="0.25">
      <c r="A1631" t="s">
        <v>14542</v>
      </c>
      <c r="B1631">
        <v>1068</v>
      </c>
      <c r="C1631" t="s">
        <v>12902</v>
      </c>
      <c r="D1631">
        <v>65210030</v>
      </c>
      <c r="E1631">
        <v>8.3800000000000008</v>
      </c>
      <c r="F1631" t="s">
        <v>12908</v>
      </c>
      <c r="G1631">
        <v>21724</v>
      </c>
      <c r="H1631">
        <v>28</v>
      </c>
      <c r="I1631" s="2">
        <v>42396.830046296287</v>
      </c>
      <c r="J1631" t="s">
        <v>12910</v>
      </c>
    </row>
    <row r="1632" spans="1:10" x14ac:dyDescent="0.25">
      <c r="A1632" t="s">
        <v>14543</v>
      </c>
      <c r="B1632">
        <v>2161</v>
      </c>
      <c r="C1632" t="s">
        <v>12902</v>
      </c>
      <c r="D1632">
        <v>45958948</v>
      </c>
      <c r="E1632">
        <v>11.49</v>
      </c>
      <c r="F1632" t="s">
        <v>12905</v>
      </c>
      <c r="G1632">
        <v>34447</v>
      </c>
      <c r="H1632">
        <v>21</v>
      </c>
      <c r="I1632" s="2">
        <v>42812.733055555553</v>
      </c>
      <c r="J1632" t="s">
        <v>12900</v>
      </c>
    </row>
    <row r="1633" spans="1:10" x14ac:dyDescent="0.25">
      <c r="A1633" t="s">
        <v>14544</v>
      </c>
      <c r="B1633">
        <v>1394</v>
      </c>
      <c r="C1633" t="s">
        <v>12898</v>
      </c>
      <c r="D1633">
        <v>83004791</v>
      </c>
      <c r="E1633">
        <v>7.67</v>
      </c>
      <c r="F1633" t="s">
        <v>12908</v>
      </c>
      <c r="G1633">
        <v>33043</v>
      </c>
      <c r="H1633">
        <v>8</v>
      </c>
      <c r="I1633" s="2">
        <v>42730.346655092602</v>
      </c>
      <c r="J1633" t="s">
        <v>12925</v>
      </c>
    </row>
    <row r="1634" spans="1:10" x14ac:dyDescent="0.25">
      <c r="A1634" t="s">
        <v>14545</v>
      </c>
      <c r="B1634">
        <v>1743</v>
      </c>
      <c r="C1634" t="s">
        <v>12916</v>
      </c>
      <c r="D1634">
        <v>7027456</v>
      </c>
      <c r="E1634">
        <v>11.89</v>
      </c>
      <c r="F1634" t="s">
        <v>12899</v>
      </c>
      <c r="G1634">
        <v>18518</v>
      </c>
      <c r="H1634">
        <v>9</v>
      </c>
      <c r="I1634" s="2">
        <v>43105.261122685188</v>
      </c>
      <c r="J1634" t="s">
        <v>12910</v>
      </c>
    </row>
    <row r="1635" spans="1:10" x14ac:dyDescent="0.25">
      <c r="A1635" t="s">
        <v>14546</v>
      </c>
      <c r="B1635">
        <v>1601</v>
      </c>
      <c r="C1635" t="s">
        <v>12924</v>
      </c>
      <c r="D1635">
        <v>26590593</v>
      </c>
      <c r="E1635">
        <v>8</v>
      </c>
      <c r="F1635" t="s">
        <v>12899</v>
      </c>
      <c r="G1635">
        <v>14336</v>
      </c>
      <c r="H1635">
        <v>27</v>
      </c>
      <c r="I1635" s="2">
        <v>44519.580289351848</v>
      </c>
      <c r="J1635" t="s">
        <v>12918</v>
      </c>
    </row>
    <row r="1636" spans="1:10" x14ac:dyDescent="0.25">
      <c r="A1636" t="s">
        <v>14547</v>
      </c>
      <c r="B1636">
        <v>1302</v>
      </c>
      <c r="C1636" t="s">
        <v>12932</v>
      </c>
      <c r="D1636">
        <v>60553288</v>
      </c>
      <c r="E1636">
        <v>13.99</v>
      </c>
      <c r="F1636" t="s">
        <v>12905</v>
      </c>
      <c r="G1636">
        <v>24049</v>
      </c>
      <c r="H1636">
        <v>21</v>
      </c>
      <c r="I1636" s="2">
        <v>43014.911400462966</v>
      </c>
      <c r="J1636" t="s">
        <v>12900</v>
      </c>
    </row>
    <row r="1637" spans="1:10" x14ac:dyDescent="0.25">
      <c r="A1637" t="s">
        <v>14548</v>
      </c>
      <c r="B1637">
        <v>2007</v>
      </c>
      <c r="C1637" t="s">
        <v>12898</v>
      </c>
      <c r="D1637">
        <v>68584427</v>
      </c>
      <c r="E1637">
        <v>10.23</v>
      </c>
      <c r="F1637" t="s">
        <v>12899</v>
      </c>
      <c r="G1637">
        <v>21559</v>
      </c>
      <c r="H1637">
        <v>5</v>
      </c>
      <c r="I1637" s="2">
        <v>44120.507118055553</v>
      </c>
      <c r="J1637" t="s">
        <v>12912</v>
      </c>
    </row>
    <row r="1638" spans="1:10" x14ac:dyDescent="0.25">
      <c r="A1638" t="s">
        <v>14549</v>
      </c>
      <c r="B1638">
        <v>2403</v>
      </c>
      <c r="C1638" t="s">
        <v>12924</v>
      </c>
      <c r="D1638">
        <v>75429726</v>
      </c>
      <c r="E1638">
        <v>9.81</v>
      </c>
      <c r="F1638" t="s">
        <v>12908</v>
      </c>
      <c r="G1638">
        <v>44378</v>
      </c>
      <c r="H1638">
        <v>12</v>
      </c>
      <c r="I1638" s="2">
        <v>43006.397303240738</v>
      </c>
      <c r="J1638" t="s">
        <v>12920</v>
      </c>
    </row>
    <row r="1639" spans="1:10" x14ac:dyDescent="0.25">
      <c r="A1639" t="s">
        <v>14550</v>
      </c>
      <c r="B1639">
        <v>1155</v>
      </c>
      <c r="C1639" t="s">
        <v>12924</v>
      </c>
      <c r="D1639">
        <v>21425517</v>
      </c>
      <c r="E1639">
        <v>13.72</v>
      </c>
      <c r="F1639" t="s">
        <v>12905</v>
      </c>
      <c r="G1639">
        <v>13488</v>
      </c>
      <c r="H1639">
        <v>30</v>
      </c>
      <c r="I1639" s="2">
        <v>43668.83326388889</v>
      </c>
      <c r="J1639" t="s">
        <v>12925</v>
      </c>
    </row>
    <row r="1640" spans="1:10" x14ac:dyDescent="0.25">
      <c r="A1640" t="s">
        <v>14551</v>
      </c>
      <c r="B1640">
        <v>2496</v>
      </c>
      <c r="C1640" t="s">
        <v>12916</v>
      </c>
      <c r="D1640">
        <v>94915931</v>
      </c>
      <c r="E1640">
        <v>8.31</v>
      </c>
      <c r="F1640" t="s">
        <v>12905</v>
      </c>
      <c r="G1640">
        <v>25399</v>
      </c>
      <c r="H1640">
        <v>16</v>
      </c>
      <c r="I1640" s="2">
        <v>44240.969988425917</v>
      </c>
      <c r="J1640" t="s">
        <v>12920</v>
      </c>
    </row>
    <row r="1641" spans="1:10" x14ac:dyDescent="0.25">
      <c r="A1641" t="s">
        <v>14552</v>
      </c>
      <c r="B1641">
        <v>2410</v>
      </c>
      <c r="C1641" t="s">
        <v>12898</v>
      </c>
      <c r="D1641">
        <v>16569370</v>
      </c>
      <c r="E1641">
        <v>12.48</v>
      </c>
      <c r="F1641" t="s">
        <v>12905</v>
      </c>
      <c r="G1641">
        <v>34637</v>
      </c>
      <c r="H1641">
        <v>2</v>
      </c>
      <c r="I1641" s="2">
        <v>42199.294409722221</v>
      </c>
      <c r="J1641" t="s">
        <v>12918</v>
      </c>
    </row>
    <row r="1642" spans="1:10" x14ac:dyDescent="0.25">
      <c r="A1642" t="s">
        <v>14553</v>
      </c>
      <c r="B1642">
        <v>2230</v>
      </c>
      <c r="C1642" t="s">
        <v>12902</v>
      </c>
      <c r="D1642">
        <v>94954443</v>
      </c>
      <c r="E1642">
        <v>9.19</v>
      </c>
      <c r="F1642" t="s">
        <v>12908</v>
      </c>
      <c r="G1642">
        <v>43228</v>
      </c>
      <c r="H1642">
        <v>21</v>
      </c>
      <c r="I1642" s="2">
        <v>44929.722129629627</v>
      </c>
      <c r="J1642" t="s">
        <v>12918</v>
      </c>
    </row>
    <row r="1643" spans="1:10" x14ac:dyDescent="0.25">
      <c r="A1643" t="s">
        <v>14554</v>
      </c>
      <c r="B1643">
        <v>1830</v>
      </c>
      <c r="C1643" t="s">
        <v>12932</v>
      </c>
      <c r="D1643">
        <v>39127771</v>
      </c>
      <c r="E1643">
        <v>8.8800000000000008</v>
      </c>
      <c r="F1643" t="s">
        <v>12899</v>
      </c>
      <c r="G1643">
        <v>41983</v>
      </c>
      <c r="H1643">
        <v>7</v>
      </c>
      <c r="I1643" s="2">
        <v>42954.008726851847</v>
      </c>
      <c r="J1643" t="s">
        <v>12918</v>
      </c>
    </row>
    <row r="1644" spans="1:10" x14ac:dyDescent="0.25">
      <c r="A1644" t="s">
        <v>14555</v>
      </c>
      <c r="B1644">
        <v>2217</v>
      </c>
      <c r="C1644" t="s">
        <v>12924</v>
      </c>
      <c r="D1644">
        <v>51766698</v>
      </c>
      <c r="E1644">
        <v>14.18</v>
      </c>
      <c r="F1644" t="s">
        <v>12905</v>
      </c>
      <c r="G1644">
        <v>30246</v>
      </c>
      <c r="H1644">
        <v>10</v>
      </c>
      <c r="I1644" s="2">
        <v>41694.006527777783</v>
      </c>
      <c r="J1644" t="s">
        <v>12925</v>
      </c>
    </row>
    <row r="1645" spans="1:10" x14ac:dyDescent="0.25">
      <c r="A1645" t="s">
        <v>14556</v>
      </c>
      <c r="B1645">
        <v>2055</v>
      </c>
      <c r="C1645" t="s">
        <v>12932</v>
      </c>
      <c r="D1645">
        <v>90071465</v>
      </c>
      <c r="E1645">
        <v>9.11</v>
      </c>
      <c r="F1645" t="s">
        <v>12908</v>
      </c>
      <c r="G1645">
        <v>24507</v>
      </c>
      <c r="H1645">
        <v>25</v>
      </c>
      <c r="I1645" s="2">
        <v>43047.856793981482</v>
      </c>
      <c r="J1645" t="s">
        <v>12903</v>
      </c>
    </row>
    <row r="1646" spans="1:10" x14ac:dyDescent="0.25">
      <c r="A1646" t="s">
        <v>14557</v>
      </c>
      <c r="B1646">
        <v>1121</v>
      </c>
      <c r="C1646" t="s">
        <v>12898</v>
      </c>
      <c r="D1646">
        <v>52476037</v>
      </c>
      <c r="E1646">
        <v>14.28</v>
      </c>
      <c r="F1646" t="s">
        <v>12908</v>
      </c>
      <c r="G1646">
        <v>39561</v>
      </c>
      <c r="H1646">
        <v>29</v>
      </c>
      <c r="I1646" s="2">
        <v>43097.751863425918</v>
      </c>
      <c r="J1646" t="s">
        <v>12918</v>
      </c>
    </row>
    <row r="1647" spans="1:10" x14ac:dyDescent="0.25">
      <c r="A1647" t="s">
        <v>14558</v>
      </c>
      <c r="B1647">
        <v>1194</v>
      </c>
      <c r="C1647" t="s">
        <v>12898</v>
      </c>
      <c r="D1647">
        <v>98729257</v>
      </c>
      <c r="E1647">
        <v>7.17</v>
      </c>
      <c r="F1647" t="s">
        <v>12905</v>
      </c>
      <c r="G1647">
        <v>40463</v>
      </c>
      <c r="H1647">
        <v>30</v>
      </c>
      <c r="I1647" s="2">
        <v>43161.51458333333</v>
      </c>
      <c r="J1647" t="s">
        <v>12903</v>
      </c>
    </row>
    <row r="1648" spans="1:10" x14ac:dyDescent="0.25">
      <c r="A1648" t="s">
        <v>14559</v>
      </c>
      <c r="B1648">
        <v>1554</v>
      </c>
      <c r="C1648" t="s">
        <v>12902</v>
      </c>
      <c r="D1648">
        <v>45883744</v>
      </c>
      <c r="E1648">
        <v>14.3</v>
      </c>
      <c r="F1648" t="s">
        <v>12908</v>
      </c>
      <c r="G1648">
        <v>34080</v>
      </c>
      <c r="H1648">
        <v>21</v>
      </c>
      <c r="I1648" s="2">
        <v>44091.341886574082</v>
      </c>
      <c r="J1648" t="s">
        <v>12910</v>
      </c>
    </row>
    <row r="1649" spans="1:10" x14ac:dyDescent="0.25">
      <c r="A1649" t="s">
        <v>14560</v>
      </c>
      <c r="B1649">
        <v>2015</v>
      </c>
      <c r="C1649" t="s">
        <v>12924</v>
      </c>
      <c r="D1649">
        <v>96165039</v>
      </c>
      <c r="E1649">
        <v>9.1</v>
      </c>
      <c r="F1649" t="s">
        <v>12899</v>
      </c>
      <c r="G1649">
        <v>48482</v>
      </c>
      <c r="H1649">
        <v>1</v>
      </c>
      <c r="I1649" s="2">
        <v>43002.607939814807</v>
      </c>
      <c r="J1649" t="s">
        <v>12918</v>
      </c>
    </row>
    <row r="1650" spans="1:10" x14ac:dyDescent="0.25">
      <c r="A1650" t="s">
        <v>14561</v>
      </c>
      <c r="B1650">
        <v>2297</v>
      </c>
      <c r="C1650" t="s">
        <v>12898</v>
      </c>
      <c r="D1650">
        <v>10964801</v>
      </c>
      <c r="E1650">
        <v>13.64</v>
      </c>
      <c r="F1650" t="s">
        <v>12908</v>
      </c>
      <c r="G1650">
        <v>10956</v>
      </c>
      <c r="H1650">
        <v>2</v>
      </c>
      <c r="I1650" s="2">
        <v>44008.013101851851</v>
      </c>
      <c r="J1650" t="s">
        <v>12900</v>
      </c>
    </row>
    <row r="1651" spans="1:10" x14ac:dyDescent="0.25">
      <c r="A1651" t="s">
        <v>14562</v>
      </c>
      <c r="B1651">
        <v>1921</v>
      </c>
      <c r="C1651" t="s">
        <v>12924</v>
      </c>
      <c r="D1651">
        <v>81696339</v>
      </c>
      <c r="E1651">
        <v>9.93</v>
      </c>
      <c r="F1651" t="s">
        <v>12908</v>
      </c>
      <c r="G1651">
        <v>32312</v>
      </c>
      <c r="H1651">
        <v>21</v>
      </c>
      <c r="I1651" s="2">
        <v>43463.523680555547</v>
      </c>
      <c r="J1651" t="s">
        <v>12918</v>
      </c>
    </row>
    <row r="1652" spans="1:10" x14ac:dyDescent="0.25">
      <c r="A1652" t="s">
        <v>14563</v>
      </c>
      <c r="B1652">
        <v>1154</v>
      </c>
      <c r="C1652" t="s">
        <v>12907</v>
      </c>
      <c r="D1652">
        <v>58088619</v>
      </c>
      <c r="E1652">
        <v>10.15</v>
      </c>
      <c r="F1652" t="s">
        <v>12899</v>
      </c>
      <c r="G1652">
        <v>28682</v>
      </c>
      <c r="H1652">
        <v>1</v>
      </c>
      <c r="I1652" s="2">
        <v>44934.267268518517</v>
      </c>
      <c r="J1652" t="s">
        <v>12912</v>
      </c>
    </row>
    <row r="1653" spans="1:10" x14ac:dyDescent="0.25">
      <c r="A1653" t="s">
        <v>14564</v>
      </c>
      <c r="B1653">
        <v>1311</v>
      </c>
      <c r="C1653" t="s">
        <v>12902</v>
      </c>
      <c r="D1653">
        <v>86589125</v>
      </c>
      <c r="E1653">
        <v>7.56</v>
      </c>
      <c r="F1653" t="s">
        <v>12899</v>
      </c>
      <c r="G1653">
        <v>45402</v>
      </c>
      <c r="H1653">
        <v>14</v>
      </c>
      <c r="I1653" s="2">
        <v>43283.727650462963</v>
      </c>
      <c r="J1653" t="s">
        <v>12900</v>
      </c>
    </row>
    <row r="1654" spans="1:10" x14ac:dyDescent="0.25">
      <c r="A1654" t="s">
        <v>14565</v>
      </c>
      <c r="B1654">
        <v>2015</v>
      </c>
      <c r="C1654" t="s">
        <v>12932</v>
      </c>
      <c r="D1654">
        <v>16329362</v>
      </c>
      <c r="E1654">
        <v>7.32</v>
      </c>
      <c r="F1654" t="s">
        <v>12908</v>
      </c>
      <c r="G1654">
        <v>21737</v>
      </c>
      <c r="H1654">
        <v>30</v>
      </c>
      <c r="I1654" s="2">
        <v>42664.772615740738</v>
      </c>
      <c r="J1654" t="s">
        <v>12912</v>
      </c>
    </row>
    <row r="1655" spans="1:10" x14ac:dyDescent="0.25">
      <c r="A1655" t="s">
        <v>14566</v>
      </c>
      <c r="B1655">
        <v>1971</v>
      </c>
      <c r="C1655" t="s">
        <v>12902</v>
      </c>
      <c r="D1655">
        <v>21794178</v>
      </c>
      <c r="E1655">
        <v>12.36</v>
      </c>
      <c r="F1655" t="s">
        <v>12908</v>
      </c>
      <c r="G1655">
        <v>16024</v>
      </c>
      <c r="H1655">
        <v>7</v>
      </c>
      <c r="I1655" s="2">
        <v>43435.931388888886</v>
      </c>
      <c r="J1655" t="s">
        <v>12920</v>
      </c>
    </row>
    <row r="1656" spans="1:10" x14ac:dyDescent="0.25">
      <c r="A1656" t="s">
        <v>14567</v>
      </c>
      <c r="B1656">
        <v>1028</v>
      </c>
      <c r="C1656" t="s">
        <v>12898</v>
      </c>
      <c r="D1656">
        <v>66238635</v>
      </c>
      <c r="E1656">
        <v>13.9</v>
      </c>
      <c r="F1656" t="s">
        <v>12899</v>
      </c>
      <c r="G1656">
        <v>11448</v>
      </c>
      <c r="H1656">
        <v>1</v>
      </c>
      <c r="I1656" s="2">
        <v>42914.531446759262</v>
      </c>
      <c r="J1656" t="s">
        <v>12920</v>
      </c>
    </row>
    <row r="1657" spans="1:10" x14ac:dyDescent="0.25">
      <c r="A1657" t="s">
        <v>14568</v>
      </c>
      <c r="B1657">
        <v>2441</v>
      </c>
      <c r="C1657" t="s">
        <v>12902</v>
      </c>
      <c r="D1657">
        <v>95346774</v>
      </c>
      <c r="E1657">
        <v>9.84</v>
      </c>
      <c r="F1657" t="s">
        <v>12905</v>
      </c>
      <c r="G1657">
        <v>42188</v>
      </c>
      <c r="H1657">
        <v>13</v>
      </c>
      <c r="I1657" s="2">
        <v>44035.100532407407</v>
      </c>
      <c r="J1657" t="s">
        <v>12925</v>
      </c>
    </row>
    <row r="1658" spans="1:10" x14ac:dyDescent="0.25">
      <c r="A1658" t="s">
        <v>14569</v>
      </c>
      <c r="B1658">
        <v>1020</v>
      </c>
      <c r="C1658" t="s">
        <v>12898</v>
      </c>
      <c r="D1658">
        <v>24765094</v>
      </c>
      <c r="E1658">
        <v>9.68</v>
      </c>
      <c r="F1658" t="s">
        <v>12905</v>
      </c>
      <c r="G1658">
        <v>11457</v>
      </c>
      <c r="H1658">
        <v>3</v>
      </c>
      <c r="I1658" s="2">
        <v>44744.917129629634</v>
      </c>
      <c r="J1658" t="s">
        <v>12920</v>
      </c>
    </row>
    <row r="1659" spans="1:10" x14ac:dyDescent="0.25">
      <c r="A1659" t="s">
        <v>14570</v>
      </c>
      <c r="B1659">
        <v>1547</v>
      </c>
      <c r="C1659" t="s">
        <v>12924</v>
      </c>
      <c r="D1659">
        <v>6306610</v>
      </c>
      <c r="E1659">
        <v>10.75</v>
      </c>
      <c r="F1659" t="s">
        <v>12905</v>
      </c>
      <c r="G1659">
        <v>35507</v>
      </c>
      <c r="H1659">
        <v>30</v>
      </c>
      <c r="I1659" s="2">
        <v>44279.725277777783</v>
      </c>
      <c r="J1659" t="s">
        <v>12903</v>
      </c>
    </row>
    <row r="1660" spans="1:10" x14ac:dyDescent="0.25">
      <c r="A1660" t="s">
        <v>14571</v>
      </c>
      <c r="B1660">
        <v>2297</v>
      </c>
      <c r="C1660" t="s">
        <v>12924</v>
      </c>
      <c r="D1660">
        <v>14217524</v>
      </c>
      <c r="E1660">
        <v>11.3</v>
      </c>
      <c r="F1660" t="s">
        <v>12905</v>
      </c>
      <c r="G1660">
        <v>28915</v>
      </c>
      <c r="H1660">
        <v>29</v>
      </c>
      <c r="I1660" s="2">
        <v>44219.017731481479</v>
      </c>
      <c r="J1660" t="s">
        <v>12925</v>
      </c>
    </row>
    <row r="1661" spans="1:10" x14ac:dyDescent="0.25">
      <c r="A1661" t="s">
        <v>14572</v>
      </c>
      <c r="B1661">
        <v>1976</v>
      </c>
      <c r="C1661" t="s">
        <v>12916</v>
      </c>
      <c r="D1661">
        <v>31857538</v>
      </c>
      <c r="E1661">
        <v>14.58</v>
      </c>
      <c r="F1661" t="s">
        <v>12908</v>
      </c>
      <c r="G1661">
        <v>22977</v>
      </c>
      <c r="H1661">
        <v>19</v>
      </c>
      <c r="I1661" s="2">
        <v>44218.659872685188</v>
      </c>
      <c r="J1661" t="s">
        <v>12903</v>
      </c>
    </row>
    <row r="1662" spans="1:10" x14ac:dyDescent="0.25">
      <c r="A1662" t="s">
        <v>14573</v>
      </c>
      <c r="B1662">
        <v>1508</v>
      </c>
      <c r="C1662" t="s">
        <v>12924</v>
      </c>
      <c r="D1662">
        <v>91803975</v>
      </c>
      <c r="E1662">
        <v>8.23</v>
      </c>
      <c r="F1662" t="s">
        <v>12908</v>
      </c>
      <c r="G1662">
        <v>34028</v>
      </c>
      <c r="H1662">
        <v>28</v>
      </c>
      <c r="I1662" s="2">
        <v>43466.668379629627</v>
      </c>
      <c r="J1662" t="s">
        <v>12918</v>
      </c>
    </row>
    <row r="1663" spans="1:10" x14ac:dyDescent="0.25">
      <c r="A1663" t="s">
        <v>14574</v>
      </c>
      <c r="B1663">
        <v>1606</v>
      </c>
      <c r="C1663" t="s">
        <v>12902</v>
      </c>
      <c r="D1663">
        <v>68624061</v>
      </c>
      <c r="E1663">
        <v>14.44</v>
      </c>
      <c r="F1663" t="s">
        <v>12899</v>
      </c>
      <c r="G1663">
        <v>23672</v>
      </c>
      <c r="H1663">
        <v>24</v>
      </c>
      <c r="I1663" s="2">
        <v>43906.253449074073</v>
      </c>
      <c r="J1663" t="s">
        <v>12912</v>
      </c>
    </row>
    <row r="1664" spans="1:10" x14ac:dyDescent="0.25">
      <c r="A1664" t="s">
        <v>14575</v>
      </c>
      <c r="B1664">
        <v>2185</v>
      </c>
      <c r="C1664" t="s">
        <v>12907</v>
      </c>
      <c r="D1664">
        <v>58677774</v>
      </c>
      <c r="E1664">
        <v>10.48</v>
      </c>
      <c r="F1664" t="s">
        <v>12908</v>
      </c>
      <c r="G1664">
        <v>32193</v>
      </c>
      <c r="H1664">
        <v>5</v>
      </c>
      <c r="I1664" s="2">
        <v>44439.565011574072</v>
      </c>
      <c r="J1664" t="s">
        <v>12912</v>
      </c>
    </row>
    <row r="1665" spans="1:10" x14ac:dyDescent="0.25">
      <c r="A1665" t="s">
        <v>14576</v>
      </c>
      <c r="B1665">
        <v>1729</v>
      </c>
      <c r="C1665" t="s">
        <v>12907</v>
      </c>
      <c r="D1665">
        <v>63077395</v>
      </c>
      <c r="E1665">
        <v>10.74</v>
      </c>
      <c r="F1665" t="s">
        <v>12899</v>
      </c>
      <c r="G1665">
        <v>24198</v>
      </c>
      <c r="H1665">
        <v>28</v>
      </c>
      <c r="I1665" s="2">
        <v>43018.567997685182</v>
      </c>
      <c r="J1665" t="s">
        <v>12900</v>
      </c>
    </row>
    <row r="1666" spans="1:10" x14ac:dyDescent="0.25">
      <c r="A1666" t="s">
        <v>14577</v>
      </c>
      <c r="B1666">
        <v>1906</v>
      </c>
      <c r="C1666" t="s">
        <v>12907</v>
      </c>
      <c r="D1666">
        <v>89698615</v>
      </c>
      <c r="E1666">
        <v>12.22</v>
      </c>
      <c r="F1666" t="s">
        <v>12905</v>
      </c>
      <c r="G1666">
        <v>35098</v>
      </c>
      <c r="H1666">
        <v>25</v>
      </c>
      <c r="I1666" s="2">
        <v>41571.399641203701</v>
      </c>
      <c r="J1666" t="s">
        <v>12900</v>
      </c>
    </row>
    <row r="1667" spans="1:10" x14ac:dyDescent="0.25">
      <c r="A1667" t="s">
        <v>14578</v>
      </c>
      <c r="B1667">
        <v>2167</v>
      </c>
      <c r="C1667" t="s">
        <v>12916</v>
      </c>
      <c r="D1667">
        <v>39308319</v>
      </c>
      <c r="E1667">
        <v>13.53</v>
      </c>
      <c r="F1667" t="s">
        <v>12899</v>
      </c>
      <c r="G1667">
        <v>37350</v>
      </c>
      <c r="H1667">
        <v>9</v>
      </c>
      <c r="I1667" s="2">
        <v>43591.843692129631</v>
      </c>
      <c r="J1667" t="s">
        <v>12903</v>
      </c>
    </row>
    <row r="1668" spans="1:10" x14ac:dyDescent="0.25">
      <c r="A1668" t="s">
        <v>14579</v>
      </c>
      <c r="B1668">
        <v>1023</v>
      </c>
      <c r="C1668" t="s">
        <v>12932</v>
      </c>
      <c r="D1668">
        <v>38487075</v>
      </c>
      <c r="E1668">
        <v>12.41</v>
      </c>
      <c r="F1668" t="s">
        <v>12905</v>
      </c>
      <c r="G1668">
        <v>47761</v>
      </c>
      <c r="H1668">
        <v>21</v>
      </c>
      <c r="I1668" s="2">
        <v>42876.769953703697</v>
      </c>
      <c r="J1668" t="s">
        <v>12920</v>
      </c>
    </row>
    <row r="1669" spans="1:10" x14ac:dyDescent="0.25">
      <c r="A1669" t="s">
        <v>14580</v>
      </c>
      <c r="B1669">
        <v>1207</v>
      </c>
      <c r="C1669" t="s">
        <v>12907</v>
      </c>
      <c r="D1669">
        <v>17322623</v>
      </c>
      <c r="E1669">
        <v>12.55</v>
      </c>
      <c r="F1669" t="s">
        <v>12908</v>
      </c>
      <c r="G1669">
        <v>49998</v>
      </c>
      <c r="H1669">
        <v>6</v>
      </c>
      <c r="I1669" s="2">
        <v>41721.610636574071</v>
      </c>
      <c r="J1669" t="s">
        <v>12900</v>
      </c>
    </row>
    <row r="1670" spans="1:10" x14ac:dyDescent="0.25">
      <c r="A1670" t="s">
        <v>14581</v>
      </c>
      <c r="B1670">
        <v>1148</v>
      </c>
      <c r="C1670" t="s">
        <v>12924</v>
      </c>
      <c r="D1670">
        <v>51741168</v>
      </c>
      <c r="E1670">
        <v>14.96</v>
      </c>
      <c r="F1670" t="s">
        <v>12908</v>
      </c>
      <c r="G1670">
        <v>32478</v>
      </c>
      <c r="H1670">
        <v>14</v>
      </c>
      <c r="I1670" s="2">
        <v>42723.575671296298</v>
      </c>
      <c r="J1670" t="s">
        <v>12918</v>
      </c>
    </row>
    <row r="1671" spans="1:10" x14ac:dyDescent="0.25">
      <c r="A1671" t="s">
        <v>14582</v>
      </c>
      <c r="B1671">
        <v>2054</v>
      </c>
      <c r="C1671" t="s">
        <v>12902</v>
      </c>
      <c r="D1671">
        <v>55911558</v>
      </c>
      <c r="E1671">
        <v>8.6999999999999993</v>
      </c>
      <c r="F1671" t="s">
        <v>12905</v>
      </c>
      <c r="G1671">
        <v>29959</v>
      </c>
      <c r="H1671">
        <v>10</v>
      </c>
      <c r="I1671" s="2">
        <v>43753.678726851853</v>
      </c>
      <c r="J1671" t="s">
        <v>12910</v>
      </c>
    </row>
    <row r="1672" spans="1:10" x14ac:dyDescent="0.25">
      <c r="A1672" t="s">
        <v>14583</v>
      </c>
      <c r="B1672">
        <v>1299</v>
      </c>
      <c r="C1672" t="s">
        <v>12902</v>
      </c>
      <c r="D1672">
        <v>90380558</v>
      </c>
      <c r="E1672">
        <v>7.32</v>
      </c>
      <c r="F1672" t="s">
        <v>12899</v>
      </c>
      <c r="G1672">
        <v>10181</v>
      </c>
      <c r="H1672">
        <v>11</v>
      </c>
      <c r="I1672" s="2">
        <v>43466.371261574073</v>
      </c>
      <c r="J1672" t="s">
        <v>12918</v>
      </c>
    </row>
    <row r="1673" spans="1:10" x14ac:dyDescent="0.25">
      <c r="A1673" t="s">
        <v>14584</v>
      </c>
      <c r="B1673">
        <v>1676</v>
      </c>
      <c r="C1673" t="s">
        <v>12932</v>
      </c>
      <c r="D1673">
        <v>45336858</v>
      </c>
      <c r="E1673">
        <v>9.6300000000000008</v>
      </c>
      <c r="F1673" t="s">
        <v>12908</v>
      </c>
      <c r="G1673">
        <v>20809</v>
      </c>
      <c r="H1673">
        <v>20</v>
      </c>
      <c r="I1673" s="2">
        <v>43461.184699074067</v>
      </c>
      <c r="J1673" t="s">
        <v>12925</v>
      </c>
    </row>
    <row r="1674" spans="1:10" x14ac:dyDescent="0.25">
      <c r="A1674" t="s">
        <v>14585</v>
      </c>
      <c r="B1674">
        <v>1507</v>
      </c>
      <c r="C1674" t="s">
        <v>12902</v>
      </c>
      <c r="D1674">
        <v>24764003</v>
      </c>
      <c r="E1674">
        <v>7.78</v>
      </c>
      <c r="F1674" t="s">
        <v>12908</v>
      </c>
      <c r="G1674">
        <v>42937</v>
      </c>
      <c r="H1674">
        <v>7</v>
      </c>
      <c r="I1674" s="2">
        <v>42892.053900462961</v>
      </c>
      <c r="J1674" t="s">
        <v>12912</v>
      </c>
    </row>
    <row r="1675" spans="1:10" x14ac:dyDescent="0.25">
      <c r="A1675" t="s">
        <v>14586</v>
      </c>
      <c r="B1675">
        <v>2471</v>
      </c>
      <c r="C1675" t="s">
        <v>12924</v>
      </c>
      <c r="D1675">
        <v>83160969</v>
      </c>
      <c r="E1675">
        <v>8.43</v>
      </c>
      <c r="F1675" t="s">
        <v>12905</v>
      </c>
      <c r="G1675">
        <v>12637</v>
      </c>
      <c r="H1675">
        <v>8</v>
      </c>
      <c r="I1675" s="2">
        <v>44518.482118055559</v>
      </c>
      <c r="J1675" t="s">
        <v>12925</v>
      </c>
    </row>
    <row r="1676" spans="1:10" x14ac:dyDescent="0.25">
      <c r="A1676" t="s">
        <v>14587</v>
      </c>
      <c r="B1676">
        <v>2030</v>
      </c>
      <c r="C1676" t="s">
        <v>12907</v>
      </c>
      <c r="D1676">
        <v>23191196</v>
      </c>
      <c r="E1676">
        <v>13.5</v>
      </c>
      <c r="F1676" t="s">
        <v>12908</v>
      </c>
      <c r="G1676">
        <v>23004</v>
      </c>
      <c r="H1676">
        <v>19</v>
      </c>
      <c r="I1676" s="2">
        <v>45124.962800925918</v>
      </c>
      <c r="J1676" t="s">
        <v>12900</v>
      </c>
    </row>
    <row r="1677" spans="1:10" x14ac:dyDescent="0.25">
      <c r="A1677" t="s">
        <v>14588</v>
      </c>
      <c r="B1677">
        <v>1052</v>
      </c>
      <c r="C1677" t="s">
        <v>12907</v>
      </c>
      <c r="D1677">
        <v>7579560</v>
      </c>
      <c r="E1677">
        <v>8.84</v>
      </c>
      <c r="F1677" t="s">
        <v>12905</v>
      </c>
      <c r="G1677">
        <v>11431</v>
      </c>
      <c r="H1677">
        <v>4</v>
      </c>
      <c r="I1677" s="2">
        <v>43546.01090277778</v>
      </c>
      <c r="J1677" t="s">
        <v>12920</v>
      </c>
    </row>
    <row r="1678" spans="1:10" x14ac:dyDescent="0.25">
      <c r="A1678" t="s">
        <v>14589</v>
      </c>
      <c r="B1678">
        <v>2431</v>
      </c>
      <c r="C1678" t="s">
        <v>12907</v>
      </c>
      <c r="D1678">
        <v>78306729</v>
      </c>
      <c r="E1678">
        <v>10.33</v>
      </c>
      <c r="F1678" t="s">
        <v>12908</v>
      </c>
      <c r="G1678">
        <v>49181</v>
      </c>
      <c r="H1678">
        <v>13</v>
      </c>
      <c r="I1678" s="2">
        <v>44407.053796296299</v>
      </c>
      <c r="J1678" t="s">
        <v>12920</v>
      </c>
    </row>
    <row r="1679" spans="1:10" x14ac:dyDescent="0.25">
      <c r="A1679" t="s">
        <v>14590</v>
      </c>
      <c r="B1679">
        <v>2107</v>
      </c>
      <c r="C1679" t="s">
        <v>12916</v>
      </c>
      <c r="D1679">
        <v>42196431</v>
      </c>
      <c r="E1679">
        <v>10.92</v>
      </c>
      <c r="F1679" t="s">
        <v>12899</v>
      </c>
      <c r="G1679">
        <v>42182</v>
      </c>
      <c r="H1679">
        <v>27</v>
      </c>
      <c r="I1679" s="2">
        <v>41651.040405092594</v>
      </c>
      <c r="J1679" t="s">
        <v>12912</v>
      </c>
    </row>
    <row r="1680" spans="1:10" x14ac:dyDescent="0.25">
      <c r="A1680" t="s">
        <v>14591</v>
      </c>
      <c r="B1680">
        <v>1890</v>
      </c>
      <c r="C1680" t="s">
        <v>12932</v>
      </c>
      <c r="D1680">
        <v>20713009</v>
      </c>
      <c r="E1680">
        <v>9.1300000000000008</v>
      </c>
      <c r="F1680" t="s">
        <v>12908</v>
      </c>
      <c r="G1680">
        <v>36542</v>
      </c>
      <c r="H1680">
        <v>19</v>
      </c>
      <c r="I1680" s="2">
        <v>43279.424849537027</v>
      </c>
      <c r="J1680" t="s">
        <v>12920</v>
      </c>
    </row>
    <row r="1681" spans="1:10" x14ac:dyDescent="0.25">
      <c r="A1681" t="s">
        <v>14592</v>
      </c>
      <c r="B1681">
        <v>1756</v>
      </c>
      <c r="C1681" t="s">
        <v>12907</v>
      </c>
      <c r="D1681">
        <v>15726848</v>
      </c>
      <c r="E1681">
        <v>10.43</v>
      </c>
      <c r="F1681" t="s">
        <v>12899</v>
      </c>
      <c r="G1681">
        <v>10668</v>
      </c>
      <c r="H1681">
        <v>4</v>
      </c>
      <c r="I1681" s="2">
        <v>44000.560833333337</v>
      </c>
      <c r="J1681" t="s">
        <v>12918</v>
      </c>
    </row>
    <row r="1682" spans="1:10" x14ac:dyDescent="0.25">
      <c r="A1682" t="s">
        <v>14593</v>
      </c>
      <c r="B1682">
        <v>1658</v>
      </c>
      <c r="C1682" t="s">
        <v>12907</v>
      </c>
      <c r="D1682">
        <v>32531529</v>
      </c>
      <c r="E1682">
        <v>10.74</v>
      </c>
      <c r="F1682" t="s">
        <v>12908</v>
      </c>
      <c r="G1682">
        <v>25890</v>
      </c>
      <c r="H1682">
        <v>17</v>
      </c>
      <c r="I1682" s="2">
        <v>42616.858171296299</v>
      </c>
      <c r="J1682" t="s">
        <v>12920</v>
      </c>
    </row>
    <row r="1683" spans="1:10" x14ac:dyDescent="0.25">
      <c r="A1683" t="s">
        <v>14594</v>
      </c>
      <c r="B1683">
        <v>2374</v>
      </c>
      <c r="C1683" t="s">
        <v>12932</v>
      </c>
      <c r="D1683">
        <v>7580981</v>
      </c>
      <c r="E1683">
        <v>7.28</v>
      </c>
      <c r="F1683" t="s">
        <v>12905</v>
      </c>
      <c r="G1683">
        <v>29794</v>
      </c>
      <c r="H1683">
        <v>16</v>
      </c>
      <c r="I1683" s="2">
        <v>43955.062326388892</v>
      </c>
      <c r="J1683" t="s">
        <v>12912</v>
      </c>
    </row>
    <row r="1684" spans="1:10" x14ac:dyDescent="0.25">
      <c r="A1684" t="s">
        <v>14595</v>
      </c>
      <c r="B1684">
        <v>1945</v>
      </c>
      <c r="C1684" t="s">
        <v>12932</v>
      </c>
      <c r="D1684">
        <v>18495647</v>
      </c>
      <c r="E1684">
        <v>7.22</v>
      </c>
      <c r="F1684" t="s">
        <v>12905</v>
      </c>
      <c r="G1684">
        <v>13987</v>
      </c>
      <c r="H1684">
        <v>1</v>
      </c>
      <c r="I1684" s="2">
        <v>41993.624085648153</v>
      </c>
      <c r="J1684" t="s">
        <v>12900</v>
      </c>
    </row>
    <row r="1685" spans="1:10" x14ac:dyDescent="0.25">
      <c r="A1685" t="s">
        <v>14596</v>
      </c>
      <c r="B1685">
        <v>1601</v>
      </c>
      <c r="C1685" t="s">
        <v>12898</v>
      </c>
      <c r="D1685">
        <v>83628913</v>
      </c>
      <c r="E1685">
        <v>7.57</v>
      </c>
      <c r="F1685" t="s">
        <v>12899</v>
      </c>
      <c r="G1685">
        <v>38625</v>
      </c>
      <c r="H1685">
        <v>23</v>
      </c>
      <c r="I1685" s="2">
        <v>43935.295023148137</v>
      </c>
      <c r="J1685" t="s">
        <v>12903</v>
      </c>
    </row>
    <row r="1686" spans="1:10" x14ac:dyDescent="0.25">
      <c r="A1686" t="s">
        <v>14597</v>
      </c>
      <c r="B1686">
        <v>1766</v>
      </c>
      <c r="C1686" t="s">
        <v>12924</v>
      </c>
      <c r="D1686">
        <v>10813746</v>
      </c>
      <c r="E1686">
        <v>12.3</v>
      </c>
      <c r="F1686" t="s">
        <v>12899</v>
      </c>
      <c r="G1686">
        <v>27802</v>
      </c>
      <c r="H1686">
        <v>18</v>
      </c>
      <c r="I1686" s="2">
        <v>44560.813657407409</v>
      </c>
      <c r="J1686" t="s">
        <v>12900</v>
      </c>
    </row>
    <row r="1687" spans="1:10" x14ac:dyDescent="0.25">
      <c r="A1687" t="s">
        <v>14598</v>
      </c>
      <c r="B1687">
        <v>2485</v>
      </c>
      <c r="C1687" t="s">
        <v>12924</v>
      </c>
      <c r="D1687">
        <v>69562742</v>
      </c>
      <c r="E1687">
        <v>7.57</v>
      </c>
      <c r="F1687" t="s">
        <v>12899</v>
      </c>
      <c r="G1687">
        <v>15151</v>
      </c>
      <c r="H1687">
        <v>21</v>
      </c>
      <c r="I1687" s="2">
        <v>44415.838854166657</v>
      </c>
      <c r="J1687" t="s">
        <v>12910</v>
      </c>
    </row>
    <row r="1688" spans="1:10" x14ac:dyDescent="0.25">
      <c r="A1688" t="s">
        <v>14599</v>
      </c>
      <c r="B1688">
        <v>1643</v>
      </c>
      <c r="C1688" t="s">
        <v>12916</v>
      </c>
      <c r="D1688">
        <v>9123621</v>
      </c>
      <c r="E1688">
        <v>13.43</v>
      </c>
      <c r="F1688" t="s">
        <v>12908</v>
      </c>
      <c r="G1688">
        <v>19351</v>
      </c>
      <c r="H1688">
        <v>10</v>
      </c>
      <c r="I1688" s="2">
        <v>44508.517754629633</v>
      </c>
      <c r="J1688" t="s">
        <v>12910</v>
      </c>
    </row>
    <row r="1689" spans="1:10" x14ac:dyDescent="0.25">
      <c r="A1689" t="s">
        <v>14600</v>
      </c>
      <c r="B1689">
        <v>1420</v>
      </c>
      <c r="C1689" t="s">
        <v>12924</v>
      </c>
      <c r="D1689">
        <v>32290497</v>
      </c>
      <c r="E1689">
        <v>12.89</v>
      </c>
      <c r="F1689" t="s">
        <v>12905</v>
      </c>
      <c r="G1689">
        <v>47165</v>
      </c>
      <c r="H1689">
        <v>15</v>
      </c>
      <c r="I1689" s="2">
        <v>43779.775972222233</v>
      </c>
      <c r="J1689" t="s">
        <v>12900</v>
      </c>
    </row>
    <row r="1690" spans="1:10" x14ac:dyDescent="0.25">
      <c r="A1690" t="s">
        <v>14601</v>
      </c>
      <c r="B1690">
        <v>1222</v>
      </c>
      <c r="C1690" t="s">
        <v>12924</v>
      </c>
      <c r="D1690">
        <v>41125706</v>
      </c>
      <c r="E1690">
        <v>12.2</v>
      </c>
      <c r="F1690" t="s">
        <v>12899</v>
      </c>
      <c r="G1690">
        <v>30642</v>
      </c>
      <c r="H1690">
        <v>26</v>
      </c>
      <c r="I1690" s="2">
        <v>41866.063680555562</v>
      </c>
      <c r="J1690" t="s">
        <v>12912</v>
      </c>
    </row>
    <row r="1691" spans="1:10" x14ac:dyDescent="0.25">
      <c r="A1691" t="s">
        <v>14602</v>
      </c>
      <c r="B1691">
        <v>1248</v>
      </c>
      <c r="C1691" t="s">
        <v>12907</v>
      </c>
      <c r="D1691">
        <v>42998654</v>
      </c>
      <c r="E1691">
        <v>10.25</v>
      </c>
      <c r="F1691" t="s">
        <v>12905</v>
      </c>
      <c r="G1691">
        <v>38899</v>
      </c>
      <c r="H1691">
        <v>19</v>
      </c>
      <c r="I1691" s="2">
        <v>44189.618298611109</v>
      </c>
      <c r="J1691" t="s">
        <v>12920</v>
      </c>
    </row>
    <row r="1692" spans="1:10" x14ac:dyDescent="0.25">
      <c r="A1692" t="s">
        <v>14603</v>
      </c>
      <c r="B1692">
        <v>2259</v>
      </c>
      <c r="C1692" t="s">
        <v>12924</v>
      </c>
      <c r="D1692">
        <v>51611286</v>
      </c>
      <c r="E1692">
        <v>12.47</v>
      </c>
      <c r="F1692" t="s">
        <v>12908</v>
      </c>
      <c r="G1692">
        <v>22053</v>
      </c>
      <c r="H1692">
        <v>24</v>
      </c>
      <c r="I1692" s="2">
        <v>42493.744675925933</v>
      </c>
      <c r="J1692" t="s">
        <v>12900</v>
      </c>
    </row>
    <row r="1693" spans="1:10" x14ac:dyDescent="0.25">
      <c r="A1693" t="s">
        <v>14604</v>
      </c>
      <c r="B1693">
        <v>2045</v>
      </c>
      <c r="C1693" t="s">
        <v>12898</v>
      </c>
      <c r="D1693">
        <v>73179896</v>
      </c>
      <c r="E1693">
        <v>8.44</v>
      </c>
      <c r="F1693" t="s">
        <v>12905</v>
      </c>
      <c r="G1693">
        <v>36476</v>
      </c>
      <c r="H1693">
        <v>2</v>
      </c>
      <c r="I1693" s="2">
        <v>44776.992754629631</v>
      </c>
      <c r="J1693" t="s">
        <v>12918</v>
      </c>
    </row>
    <row r="1694" spans="1:10" x14ac:dyDescent="0.25">
      <c r="A1694" t="s">
        <v>14605</v>
      </c>
      <c r="B1694">
        <v>1298</v>
      </c>
      <c r="C1694" t="s">
        <v>12924</v>
      </c>
      <c r="D1694">
        <v>5358931</v>
      </c>
      <c r="E1694">
        <v>11.41</v>
      </c>
      <c r="F1694" t="s">
        <v>12899</v>
      </c>
      <c r="G1694">
        <v>20863</v>
      </c>
      <c r="H1694">
        <v>10</v>
      </c>
      <c r="I1694" s="2">
        <v>43378.126458333332</v>
      </c>
      <c r="J1694" t="s">
        <v>12925</v>
      </c>
    </row>
    <row r="1695" spans="1:10" x14ac:dyDescent="0.25">
      <c r="A1695" t="s">
        <v>14606</v>
      </c>
      <c r="B1695">
        <v>1488</v>
      </c>
      <c r="C1695" t="s">
        <v>12902</v>
      </c>
      <c r="D1695">
        <v>18275159</v>
      </c>
      <c r="E1695">
        <v>12.56</v>
      </c>
      <c r="F1695" t="s">
        <v>12908</v>
      </c>
      <c r="G1695">
        <v>38845</v>
      </c>
      <c r="H1695">
        <v>18</v>
      </c>
      <c r="I1695" s="2">
        <v>42351.327847222223</v>
      </c>
      <c r="J1695" t="s">
        <v>12925</v>
      </c>
    </row>
    <row r="1696" spans="1:10" x14ac:dyDescent="0.25">
      <c r="A1696" t="s">
        <v>14607</v>
      </c>
      <c r="B1696">
        <v>2360</v>
      </c>
      <c r="C1696" t="s">
        <v>12898</v>
      </c>
      <c r="D1696">
        <v>14242590</v>
      </c>
      <c r="E1696">
        <v>14.13</v>
      </c>
      <c r="F1696" t="s">
        <v>12905</v>
      </c>
      <c r="G1696">
        <v>24938</v>
      </c>
      <c r="H1696">
        <v>12</v>
      </c>
      <c r="I1696" s="2">
        <v>43363.400405092587</v>
      </c>
      <c r="J1696" t="s">
        <v>12920</v>
      </c>
    </row>
    <row r="1697" spans="1:10" x14ac:dyDescent="0.25">
      <c r="A1697" t="s">
        <v>14608</v>
      </c>
      <c r="B1697">
        <v>2213</v>
      </c>
      <c r="C1697" t="s">
        <v>12916</v>
      </c>
      <c r="D1697">
        <v>80557897</v>
      </c>
      <c r="E1697">
        <v>14.69</v>
      </c>
      <c r="F1697" t="s">
        <v>12905</v>
      </c>
      <c r="G1697">
        <v>23208</v>
      </c>
      <c r="H1697">
        <v>19</v>
      </c>
      <c r="I1697" s="2">
        <v>44769.19736111111</v>
      </c>
      <c r="J1697" t="s">
        <v>12912</v>
      </c>
    </row>
    <row r="1698" spans="1:10" x14ac:dyDescent="0.25">
      <c r="A1698" t="s">
        <v>14609</v>
      </c>
      <c r="B1698">
        <v>2276</v>
      </c>
      <c r="C1698" t="s">
        <v>12902</v>
      </c>
      <c r="D1698">
        <v>11465459</v>
      </c>
      <c r="E1698">
        <v>13.21</v>
      </c>
      <c r="F1698" t="s">
        <v>12905</v>
      </c>
      <c r="G1698">
        <v>21297</v>
      </c>
      <c r="H1698">
        <v>8</v>
      </c>
      <c r="I1698" s="2">
        <v>44501.118310185193</v>
      </c>
      <c r="J1698" t="s">
        <v>12903</v>
      </c>
    </row>
    <row r="1699" spans="1:10" x14ac:dyDescent="0.25">
      <c r="A1699" t="s">
        <v>14610</v>
      </c>
      <c r="B1699">
        <v>1378</v>
      </c>
      <c r="C1699" t="s">
        <v>12907</v>
      </c>
      <c r="D1699">
        <v>49338572</v>
      </c>
      <c r="E1699">
        <v>8.57</v>
      </c>
      <c r="F1699" t="s">
        <v>12908</v>
      </c>
      <c r="G1699">
        <v>47707</v>
      </c>
      <c r="H1699">
        <v>3</v>
      </c>
      <c r="I1699" s="2">
        <v>43946.769212962958</v>
      </c>
      <c r="J1699" t="s">
        <v>12920</v>
      </c>
    </row>
    <row r="1700" spans="1:10" x14ac:dyDescent="0.25">
      <c r="A1700" t="s">
        <v>14611</v>
      </c>
      <c r="B1700">
        <v>1252</v>
      </c>
      <c r="C1700" t="s">
        <v>12907</v>
      </c>
      <c r="D1700">
        <v>40186791</v>
      </c>
      <c r="E1700">
        <v>13.96</v>
      </c>
      <c r="F1700" t="s">
        <v>12908</v>
      </c>
      <c r="G1700">
        <v>36660</v>
      </c>
      <c r="H1700">
        <v>1</v>
      </c>
      <c r="I1700" s="2">
        <v>44918.227384259262</v>
      </c>
      <c r="J1700" t="s">
        <v>12920</v>
      </c>
    </row>
    <row r="1701" spans="1:10" x14ac:dyDescent="0.25">
      <c r="A1701" t="s">
        <v>14612</v>
      </c>
      <c r="B1701">
        <v>1818</v>
      </c>
      <c r="C1701" t="s">
        <v>12902</v>
      </c>
      <c r="D1701">
        <v>10199687</v>
      </c>
      <c r="E1701">
        <v>7.33</v>
      </c>
      <c r="F1701" t="s">
        <v>12908</v>
      </c>
      <c r="G1701">
        <v>23852</v>
      </c>
      <c r="H1701">
        <v>19</v>
      </c>
      <c r="I1701" s="2">
        <v>44778.168935185182</v>
      </c>
      <c r="J1701" t="s">
        <v>12910</v>
      </c>
    </row>
    <row r="1702" spans="1:10" x14ac:dyDescent="0.25">
      <c r="A1702" t="s">
        <v>14613</v>
      </c>
      <c r="B1702">
        <v>1690</v>
      </c>
      <c r="C1702" t="s">
        <v>12907</v>
      </c>
      <c r="D1702">
        <v>63984307</v>
      </c>
      <c r="E1702">
        <v>8.83</v>
      </c>
      <c r="F1702" t="s">
        <v>12899</v>
      </c>
      <c r="G1702">
        <v>23865</v>
      </c>
      <c r="H1702">
        <v>5</v>
      </c>
      <c r="I1702" s="2">
        <v>41942.796550925923</v>
      </c>
      <c r="J1702" t="s">
        <v>12912</v>
      </c>
    </row>
    <row r="1703" spans="1:10" x14ac:dyDescent="0.25">
      <c r="A1703" t="s">
        <v>14614</v>
      </c>
      <c r="B1703">
        <v>2131</v>
      </c>
      <c r="C1703" t="s">
        <v>12902</v>
      </c>
      <c r="D1703">
        <v>19913047</v>
      </c>
      <c r="E1703">
        <v>9.3699999999999992</v>
      </c>
      <c r="F1703" t="s">
        <v>12905</v>
      </c>
      <c r="G1703">
        <v>23553</v>
      </c>
      <c r="H1703">
        <v>2</v>
      </c>
      <c r="I1703" s="2">
        <v>42865.080057870371</v>
      </c>
      <c r="J1703" t="s">
        <v>12903</v>
      </c>
    </row>
    <row r="1704" spans="1:10" x14ac:dyDescent="0.25">
      <c r="A1704" t="s">
        <v>14615</v>
      </c>
      <c r="B1704">
        <v>1353</v>
      </c>
      <c r="C1704" t="s">
        <v>12916</v>
      </c>
      <c r="D1704">
        <v>68070781</v>
      </c>
      <c r="E1704">
        <v>8.3000000000000007</v>
      </c>
      <c r="F1704" t="s">
        <v>12905</v>
      </c>
      <c r="G1704">
        <v>43166</v>
      </c>
      <c r="H1704">
        <v>4</v>
      </c>
      <c r="I1704" s="2">
        <v>42832.865856481483</v>
      </c>
      <c r="J1704" t="s">
        <v>12900</v>
      </c>
    </row>
    <row r="1705" spans="1:10" x14ac:dyDescent="0.25">
      <c r="A1705" t="s">
        <v>14616</v>
      </c>
      <c r="B1705">
        <v>2006</v>
      </c>
      <c r="C1705" t="s">
        <v>12932</v>
      </c>
      <c r="D1705">
        <v>27318051</v>
      </c>
      <c r="E1705">
        <v>13.87</v>
      </c>
      <c r="F1705" t="s">
        <v>12899</v>
      </c>
      <c r="G1705">
        <v>49865</v>
      </c>
      <c r="H1705">
        <v>4</v>
      </c>
      <c r="I1705" s="2">
        <v>41978.33457175926</v>
      </c>
      <c r="J1705" t="s">
        <v>12910</v>
      </c>
    </row>
    <row r="1706" spans="1:10" x14ac:dyDescent="0.25">
      <c r="A1706" t="s">
        <v>14617</v>
      </c>
      <c r="B1706">
        <v>2223</v>
      </c>
      <c r="C1706" t="s">
        <v>12902</v>
      </c>
      <c r="D1706">
        <v>52906954</v>
      </c>
      <c r="E1706">
        <v>7.34</v>
      </c>
      <c r="F1706" t="s">
        <v>12908</v>
      </c>
      <c r="G1706">
        <v>30774</v>
      </c>
      <c r="H1706">
        <v>3</v>
      </c>
      <c r="I1706" s="2">
        <v>43108.0002662037</v>
      </c>
      <c r="J1706" t="s">
        <v>12910</v>
      </c>
    </row>
    <row r="1707" spans="1:10" x14ac:dyDescent="0.25">
      <c r="A1707" t="s">
        <v>14618</v>
      </c>
      <c r="B1707">
        <v>1309</v>
      </c>
      <c r="C1707" t="s">
        <v>12907</v>
      </c>
      <c r="D1707">
        <v>36435335</v>
      </c>
      <c r="E1707">
        <v>14.88</v>
      </c>
      <c r="F1707" t="s">
        <v>12899</v>
      </c>
      <c r="G1707">
        <v>48636</v>
      </c>
      <c r="H1707">
        <v>29</v>
      </c>
      <c r="I1707" s="2">
        <v>44183.957048611112</v>
      </c>
      <c r="J1707" t="s">
        <v>12912</v>
      </c>
    </row>
    <row r="1708" spans="1:10" x14ac:dyDescent="0.25">
      <c r="A1708" t="s">
        <v>14619</v>
      </c>
      <c r="B1708">
        <v>1646</v>
      </c>
      <c r="C1708" t="s">
        <v>12932</v>
      </c>
      <c r="D1708">
        <v>84127687</v>
      </c>
      <c r="E1708">
        <v>10.92</v>
      </c>
      <c r="F1708" t="s">
        <v>12908</v>
      </c>
      <c r="G1708">
        <v>49367</v>
      </c>
      <c r="H1708">
        <v>7</v>
      </c>
      <c r="I1708" s="2">
        <v>42967.169525462959</v>
      </c>
      <c r="J1708" t="s">
        <v>12912</v>
      </c>
    </row>
    <row r="1709" spans="1:10" x14ac:dyDescent="0.25">
      <c r="A1709" t="s">
        <v>14620</v>
      </c>
      <c r="B1709">
        <v>1231</v>
      </c>
      <c r="C1709" t="s">
        <v>12916</v>
      </c>
      <c r="D1709">
        <v>55578587</v>
      </c>
      <c r="E1709">
        <v>11.66</v>
      </c>
      <c r="F1709" t="s">
        <v>12899</v>
      </c>
      <c r="G1709">
        <v>24581</v>
      </c>
      <c r="H1709">
        <v>4</v>
      </c>
      <c r="I1709" s="2">
        <v>43761.129236111112</v>
      </c>
      <c r="J1709" t="s">
        <v>12903</v>
      </c>
    </row>
    <row r="1710" spans="1:10" x14ac:dyDescent="0.25">
      <c r="A1710" t="s">
        <v>14621</v>
      </c>
      <c r="B1710">
        <v>1779</v>
      </c>
      <c r="C1710" t="s">
        <v>12907</v>
      </c>
      <c r="D1710">
        <v>70393074</v>
      </c>
      <c r="E1710">
        <v>9.86</v>
      </c>
      <c r="F1710" t="s">
        <v>12908</v>
      </c>
      <c r="G1710">
        <v>32584</v>
      </c>
      <c r="H1710">
        <v>14</v>
      </c>
      <c r="I1710" s="2">
        <v>44290.215011574073</v>
      </c>
      <c r="J1710" t="s">
        <v>12900</v>
      </c>
    </row>
    <row r="1711" spans="1:10" x14ac:dyDescent="0.25">
      <c r="A1711" t="s">
        <v>14622</v>
      </c>
      <c r="B1711">
        <v>1736</v>
      </c>
      <c r="C1711" t="s">
        <v>12932</v>
      </c>
      <c r="D1711">
        <v>4451778</v>
      </c>
      <c r="E1711">
        <v>8.64</v>
      </c>
      <c r="F1711" t="s">
        <v>12908</v>
      </c>
      <c r="G1711">
        <v>18921</v>
      </c>
      <c r="H1711">
        <v>25</v>
      </c>
      <c r="I1711" s="2">
        <v>45113.212002314824</v>
      </c>
      <c r="J1711" t="s">
        <v>12900</v>
      </c>
    </row>
    <row r="1712" spans="1:10" x14ac:dyDescent="0.25">
      <c r="A1712" t="s">
        <v>14623</v>
      </c>
      <c r="B1712">
        <v>1249</v>
      </c>
      <c r="C1712" t="s">
        <v>12932</v>
      </c>
      <c r="D1712">
        <v>31558883</v>
      </c>
      <c r="E1712">
        <v>13.8</v>
      </c>
      <c r="F1712" t="s">
        <v>12908</v>
      </c>
      <c r="G1712">
        <v>42049</v>
      </c>
      <c r="H1712">
        <v>4</v>
      </c>
      <c r="I1712" s="2">
        <v>43276.239710648151</v>
      </c>
      <c r="J1712" t="s">
        <v>12903</v>
      </c>
    </row>
    <row r="1713" spans="1:10" x14ac:dyDescent="0.25">
      <c r="A1713" t="s">
        <v>14624</v>
      </c>
      <c r="B1713">
        <v>1843</v>
      </c>
      <c r="C1713" t="s">
        <v>12898</v>
      </c>
      <c r="D1713">
        <v>32528441</v>
      </c>
      <c r="E1713">
        <v>9.15</v>
      </c>
      <c r="F1713" t="s">
        <v>12905</v>
      </c>
      <c r="G1713">
        <v>23324</v>
      </c>
      <c r="H1713">
        <v>24</v>
      </c>
      <c r="I1713" s="2">
        <v>44642.250381944446</v>
      </c>
      <c r="J1713" t="s">
        <v>12918</v>
      </c>
    </row>
    <row r="1714" spans="1:10" x14ac:dyDescent="0.25">
      <c r="A1714" t="s">
        <v>14625</v>
      </c>
      <c r="B1714">
        <v>1182</v>
      </c>
      <c r="C1714" t="s">
        <v>12932</v>
      </c>
      <c r="D1714">
        <v>6269119</v>
      </c>
      <c r="E1714">
        <v>8.18</v>
      </c>
      <c r="F1714" t="s">
        <v>12899</v>
      </c>
      <c r="G1714">
        <v>14626</v>
      </c>
      <c r="H1714">
        <v>9</v>
      </c>
      <c r="I1714" s="2">
        <v>44022.651250000003</v>
      </c>
      <c r="J1714" t="s">
        <v>12920</v>
      </c>
    </row>
    <row r="1715" spans="1:10" x14ac:dyDescent="0.25">
      <c r="A1715" t="s">
        <v>14626</v>
      </c>
      <c r="B1715">
        <v>2136</v>
      </c>
      <c r="C1715" t="s">
        <v>12916</v>
      </c>
      <c r="D1715">
        <v>13313656</v>
      </c>
      <c r="E1715">
        <v>12.45</v>
      </c>
      <c r="F1715" t="s">
        <v>12905</v>
      </c>
      <c r="G1715">
        <v>48629</v>
      </c>
      <c r="H1715">
        <v>28</v>
      </c>
      <c r="I1715" s="2">
        <v>44859.855613425927</v>
      </c>
      <c r="J1715" t="s">
        <v>12900</v>
      </c>
    </row>
    <row r="1716" spans="1:10" x14ac:dyDescent="0.25">
      <c r="A1716" t="s">
        <v>14627</v>
      </c>
      <c r="B1716">
        <v>2094</v>
      </c>
      <c r="C1716" t="s">
        <v>12916</v>
      </c>
      <c r="D1716">
        <v>84606107</v>
      </c>
      <c r="E1716">
        <v>11.79</v>
      </c>
      <c r="F1716" t="s">
        <v>12908</v>
      </c>
      <c r="G1716">
        <v>29479</v>
      </c>
      <c r="H1716">
        <v>15</v>
      </c>
      <c r="I1716" s="2">
        <v>42173.098067129627</v>
      </c>
      <c r="J1716" t="s">
        <v>12910</v>
      </c>
    </row>
    <row r="1717" spans="1:10" x14ac:dyDescent="0.25">
      <c r="A1717" t="s">
        <v>14628</v>
      </c>
      <c r="B1717">
        <v>1529</v>
      </c>
      <c r="C1717" t="s">
        <v>12902</v>
      </c>
      <c r="D1717">
        <v>29749650</v>
      </c>
      <c r="E1717">
        <v>7.57</v>
      </c>
      <c r="F1717" t="s">
        <v>12905</v>
      </c>
      <c r="G1717">
        <v>13977</v>
      </c>
      <c r="H1717">
        <v>26</v>
      </c>
      <c r="I1717" s="2">
        <v>42456.359918981478</v>
      </c>
      <c r="J1717" t="s">
        <v>12920</v>
      </c>
    </row>
    <row r="1718" spans="1:10" x14ac:dyDescent="0.25">
      <c r="A1718" t="s">
        <v>14629</v>
      </c>
      <c r="B1718">
        <v>2277</v>
      </c>
      <c r="C1718" t="s">
        <v>12924</v>
      </c>
      <c r="D1718">
        <v>84961357</v>
      </c>
      <c r="E1718">
        <v>11.6</v>
      </c>
      <c r="F1718" t="s">
        <v>12908</v>
      </c>
      <c r="G1718">
        <v>20780</v>
      </c>
      <c r="H1718">
        <v>12</v>
      </c>
      <c r="I1718" s="2">
        <v>42855.416643518518</v>
      </c>
      <c r="J1718" t="s">
        <v>12900</v>
      </c>
    </row>
    <row r="1719" spans="1:10" x14ac:dyDescent="0.25">
      <c r="A1719" t="s">
        <v>14630</v>
      </c>
      <c r="B1719">
        <v>1625</v>
      </c>
      <c r="C1719" t="s">
        <v>12924</v>
      </c>
      <c r="D1719">
        <v>63648600</v>
      </c>
      <c r="E1719">
        <v>9.6</v>
      </c>
      <c r="F1719" t="s">
        <v>12899</v>
      </c>
      <c r="G1719">
        <v>35258</v>
      </c>
      <c r="H1719">
        <v>12</v>
      </c>
      <c r="I1719" s="2">
        <v>43437.652800925927</v>
      </c>
      <c r="J1719" t="s">
        <v>12910</v>
      </c>
    </row>
    <row r="1720" spans="1:10" x14ac:dyDescent="0.25">
      <c r="A1720" t="s">
        <v>14631</v>
      </c>
      <c r="B1720">
        <v>2422</v>
      </c>
      <c r="C1720" t="s">
        <v>12924</v>
      </c>
      <c r="D1720">
        <v>41753049</v>
      </c>
      <c r="E1720">
        <v>8.56</v>
      </c>
      <c r="F1720" t="s">
        <v>12908</v>
      </c>
      <c r="G1720">
        <v>36506</v>
      </c>
      <c r="H1720">
        <v>8</v>
      </c>
      <c r="I1720" s="2">
        <v>44806.223958333343</v>
      </c>
      <c r="J1720" t="s">
        <v>12910</v>
      </c>
    </row>
    <row r="1721" spans="1:10" x14ac:dyDescent="0.25">
      <c r="A1721" t="s">
        <v>14632</v>
      </c>
      <c r="B1721">
        <v>2029</v>
      </c>
      <c r="C1721" t="s">
        <v>12907</v>
      </c>
      <c r="D1721">
        <v>21943257</v>
      </c>
      <c r="E1721">
        <v>7.38</v>
      </c>
      <c r="F1721" t="s">
        <v>12899</v>
      </c>
      <c r="G1721">
        <v>22880</v>
      </c>
      <c r="H1721">
        <v>25</v>
      </c>
      <c r="I1721" s="2">
        <v>42279.326874999999</v>
      </c>
      <c r="J1721" t="s">
        <v>12912</v>
      </c>
    </row>
    <row r="1722" spans="1:10" x14ac:dyDescent="0.25">
      <c r="A1722" t="s">
        <v>14633</v>
      </c>
      <c r="B1722">
        <v>1023</v>
      </c>
      <c r="C1722" t="s">
        <v>12907</v>
      </c>
      <c r="D1722">
        <v>48662559</v>
      </c>
      <c r="E1722">
        <v>7.41</v>
      </c>
      <c r="F1722" t="s">
        <v>12899</v>
      </c>
      <c r="G1722">
        <v>23667</v>
      </c>
      <c r="H1722">
        <v>1</v>
      </c>
      <c r="I1722" s="2">
        <v>41829.975844907407</v>
      </c>
      <c r="J1722" t="s">
        <v>12900</v>
      </c>
    </row>
    <row r="1723" spans="1:10" x14ac:dyDescent="0.25">
      <c r="A1723" t="s">
        <v>14634</v>
      </c>
      <c r="B1723">
        <v>1644</v>
      </c>
      <c r="C1723" t="s">
        <v>12898</v>
      </c>
      <c r="D1723">
        <v>83901063</v>
      </c>
      <c r="E1723">
        <v>9.68</v>
      </c>
      <c r="F1723" t="s">
        <v>12905</v>
      </c>
      <c r="G1723">
        <v>28468</v>
      </c>
      <c r="H1723">
        <v>17</v>
      </c>
      <c r="I1723" s="2">
        <v>43190.664444444446</v>
      </c>
      <c r="J1723" t="s">
        <v>12912</v>
      </c>
    </row>
    <row r="1724" spans="1:10" x14ac:dyDescent="0.25">
      <c r="A1724" t="s">
        <v>14635</v>
      </c>
      <c r="B1724">
        <v>2341</v>
      </c>
      <c r="C1724" t="s">
        <v>12898</v>
      </c>
      <c r="D1724">
        <v>41246765</v>
      </c>
      <c r="E1724">
        <v>12.14</v>
      </c>
      <c r="F1724" t="s">
        <v>12899</v>
      </c>
      <c r="G1724">
        <v>48787</v>
      </c>
      <c r="H1724">
        <v>1</v>
      </c>
      <c r="I1724" s="2">
        <v>41897.814756944441</v>
      </c>
      <c r="J1724" t="s">
        <v>12903</v>
      </c>
    </row>
    <row r="1725" spans="1:10" x14ac:dyDescent="0.25">
      <c r="A1725" t="s">
        <v>14636</v>
      </c>
      <c r="B1725">
        <v>1909</v>
      </c>
      <c r="C1725" t="s">
        <v>12924</v>
      </c>
      <c r="D1725">
        <v>94465179</v>
      </c>
      <c r="E1725">
        <v>9.5299999999999994</v>
      </c>
      <c r="F1725" t="s">
        <v>12905</v>
      </c>
      <c r="G1725">
        <v>14582</v>
      </c>
      <c r="H1725">
        <v>29</v>
      </c>
      <c r="I1725" s="2">
        <v>43315.762256944443</v>
      </c>
      <c r="J1725" t="s">
        <v>12903</v>
      </c>
    </row>
    <row r="1726" spans="1:10" x14ac:dyDescent="0.25">
      <c r="A1726" t="s">
        <v>14637</v>
      </c>
      <c r="B1726">
        <v>1191</v>
      </c>
      <c r="C1726" t="s">
        <v>12907</v>
      </c>
      <c r="D1726">
        <v>83951523</v>
      </c>
      <c r="E1726">
        <v>9.9700000000000006</v>
      </c>
      <c r="F1726" t="s">
        <v>12908</v>
      </c>
      <c r="G1726">
        <v>15413</v>
      </c>
      <c r="H1726">
        <v>25</v>
      </c>
      <c r="I1726" s="2">
        <v>43501.665995370371</v>
      </c>
      <c r="J1726" t="s">
        <v>12925</v>
      </c>
    </row>
    <row r="1727" spans="1:10" x14ac:dyDescent="0.25">
      <c r="A1727" t="s">
        <v>14638</v>
      </c>
      <c r="B1727">
        <v>2069</v>
      </c>
      <c r="C1727" t="s">
        <v>12932</v>
      </c>
      <c r="D1727">
        <v>67164447</v>
      </c>
      <c r="E1727">
        <v>8.66</v>
      </c>
      <c r="F1727" t="s">
        <v>12905</v>
      </c>
      <c r="G1727">
        <v>18602</v>
      </c>
      <c r="H1727">
        <v>16</v>
      </c>
      <c r="I1727" s="2">
        <v>44798.235671296286</v>
      </c>
      <c r="J1727" t="s">
        <v>12900</v>
      </c>
    </row>
    <row r="1728" spans="1:10" x14ac:dyDescent="0.25">
      <c r="A1728" t="s">
        <v>14639</v>
      </c>
      <c r="B1728">
        <v>1106</v>
      </c>
      <c r="C1728" t="s">
        <v>12898</v>
      </c>
      <c r="D1728">
        <v>31425419</v>
      </c>
      <c r="E1728">
        <v>11.66</v>
      </c>
      <c r="F1728" t="s">
        <v>12899</v>
      </c>
      <c r="G1728">
        <v>21061</v>
      </c>
      <c r="H1728">
        <v>30</v>
      </c>
      <c r="I1728" s="2">
        <v>44171.387569444443</v>
      </c>
      <c r="J1728" t="s">
        <v>12925</v>
      </c>
    </row>
    <row r="1729" spans="1:10" x14ac:dyDescent="0.25">
      <c r="A1729" t="s">
        <v>14640</v>
      </c>
      <c r="B1729">
        <v>2241</v>
      </c>
      <c r="C1729" t="s">
        <v>12932</v>
      </c>
      <c r="D1729">
        <v>2421012</v>
      </c>
      <c r="E1729">
        <v>8.15</v>
      </c>
      <c r="F1729" t="s">
        <v>12899</v>
      </c>
      <c r="G1729">
        <v>19603</v>
      </c>
      <c r="H1729">
        <v>7</v>
      </c>
      <c r="I1729" s="2">
        <v>42126.43822916667</v>
      </c>
      <c r="J1729" t="s">
        <v>12900</v>
      </c>
    </row>
    <row r="1730" spans="1:10" x14ac:dyDescent="0.25">
      <c r="A1730" t="s">
        <v>14641</v>
      </c>
      <c r="B1730">
        <v>1334</v>
      </c>
      <c r="C1730" t="s">
        <v>12932</v>
      </c>
      <c r="D1730">
        <v>38935459</v>
      </c>
      <c r="E1730">
        <v>13.42</v>
      </c>
      <c r="F1730" t="s">
        <v>12908</v>
      </c>
      <c r="G1730">
        <v>13012</v>
      </c>
      <c r="H1730">
        <v>15</v>
      </c>
      <c r="I1730" s="2">
        <v>44448.024664351848</v>
      </c>
      <c r="J1730" t="s">
        <v>12903</v>
      </c>
    </row>
    <row r="1731" spans="1:10" x14ac:dyDescent="0.25">
      <c r="A1731" t="s">
        <v>14642</v>
      </c>
      <c r="B1731">
        <v>1176</v>
      </c>
      <c r="C1731" t="s">
        <v>12902</v>
      </c>
      <c r="D1731">
        <v>52797224</v>
      </c>
      <c r="E1731">
        <v>12.8</v>
      </c>
      <c r="F1731" t="s">
        <v>12908</v>
      </c>
      <c r="G1731">
        <v>43475</v>
      </c>
      <c r="H1731">
        <v>6</v>
      </c>
      <c r="I1731" s="2">
        <v>42649.33929398148</v>
      </c>
      <c r="J1731" t="s">
        <v>12918</v>
      </c>
    </row>
    <row r="1732" spans="1:10" x14ac:dyDescent="0.25">
      <c r="A1732" t="s">
        <v>14643</v>
      </c>
      <c r="B1732">
        <v>2360</v>
      </c>
      <c r="C1732" t="s">
        <v>12916</v>
      </c>
      <c r="D1732">
        <v>91114841</v>
      </c>
      <c r="E1732">
        <v>12.31</v>
      </c>
      <c r="F1732" t="s">
        <v>12908</v>
      </c>
      <c r="G1732">
        <v>10668</v>
      </c>
      <c r="H1732">
        <v>27</v>
      </c>
      <c r="I1732" s="2">
        <v>43463.859490740739</v>
      </c>
      <c r="J1732" t="s">
        <v>12925</v>
      </c>
    </row>
    <row r="1733" spans="1:10" x14ac:dyDescent="0.25">
      <c r="A1733" t="s">
        <v>14644</v>
      </c>
      <c r="B1733">
        <v>2355</v>
      </c>
      <c r="C1733" t="s">
        <v>12924</v>
      </c>
      <c r="D1733">
        <v>53479416</v>
      </c>
      <c r="E1733">
        <v>12.3</v>
      </c>
      <c r="F1733" t="s">
        <v>12908</v>
      </c>
      <c r="G1733">
        <v>26204</v>
      </c>
      <c r="H1733">
        <v>14</v>
      </c>
      <c r="I1733" s="2">
        <v>41731.259699074071</v>
      </c>
      <c r="J1733" t="s">
        <v>12910</v>
      </c>
    </row>
    <row r="1734" spans="1:10" x14ac:dyDescent="0.25">
      <c r="A1734" t="s">
        <v>14645</v>
      </c>
      <c r="B1734">
        <v>1308</v>
      </c>
      <c r="C1734" t="s">
        <v>12932</v>
      </c>
      <c r="D1734">
        <v>88377590</v>
      </c>
      <c r="E1734">
        <v>10.97</v>
      </c>
      <c r="F1734" t="s">
        <v>12899</v>
      </c>
      <c r="G1734">
        <v>44324</v>
      </c>
      <c r="H1734">
        <v>21</v>
      </c>
      <c r="I1734" s="2">
        <v>44941.390844907408</v>
      </c>
      <c r="J1734" t="s">
        <v>12925</v>
      </c>
    </row>
    <row r="1735" spans="1:10" x14ac:dyDescent="0.25">
      <c r="A1735" t="s">
        <v>14646</v>
      </c>
      <c r="B1735">
        <v>1327</v>
      </c>
      <c r="C1735" t="s">
        <v>12907</v>
      </c>
      <c r="D1735">
        <v>10499611</v>
      </c>
      <c r="E1735">
        <v>7.92</v>
      </c>
      <c r="F1735" t="s">
        <v>12908</v>
      </c>
      <c r="G1735">
        <v>10818</v>
      </c>
      <c r="H1735">
        <v>5</v>
      </c>
      <c r="I1735" s="2">
        <v>41801.869293981479</v>
      </c>
      <c r="J1735" t="s">
        <v>12900</v>
      </c>
    </row>
    <row r="1736" spans="1:10" x14ac:dyDescent="0.25">
      <c r="A1736" t="s">
        <v>14647</v>
      </c>
      <c r="B1736">
        <v>1778</v>
      </c>
      <c r="C1736" t="s">
        <v>12902</v>
      </c>
      <c r="D1736">
        <v>12493553</v>
      </c>
      <c r="E1736">
        <v>7.12</v>
      </c>
      <c r="F1736" t="s">
        <v>12908</v>
      </c>
      <c r="G1736">
        <v>25719</v>
      </c>
      <c r="H1736">
        <v>26</v>
      </c>
      <c r="I1736" s="2">
        <v>43363.803506944438</v>
      </c>
      <c r="J1736" t="s">
        <v>12910</v>
      </c>
    </row>
    <row r="1737" spans="1:10" x14ac:dyDescent="0.25">
      <c r="A1737" t="s">
        <v>14648</v>
      </c>
      <c r="B1737">
        <v>1289</v>
      </c>
      <c r="C1737" t="s">
        <v>12902</v>
      </c>
      <c r="D1737">
        <v>35627843</v>
      </c>
      <c r="E1737">
        <v>13.82</v>
      </c>
      <c r="F1737" t="s">
        <v>12905</v>
      </c>
      <c r="G1737">
        <v>48460</v>
      </c>
      <c r="H1737">
        <v>6</v>
      </c>
      <c r="I1737" s="2">
        <v>43113.131516203714</v>
      </c>
      <c r="J1737" t="s">
        <v>12912</v>
      </c>
    </row>
    <row r="1738" spans="1:10" x14ac:dyDescent="0.25">
      <c r="A1738" t="s">
        <v>14649</v>
      </c>
      <c r="B1738">
        <v>2253</v>
      </c>
      <c r="C1738" t="s">
        <v>12916</v>
      </c>
      <c r="D1738">
        <v>8200256</v>
      </c>
      <c r="E1738">
        <v>13.52</v>
      </c>
      <c r="F1738" t="s">
        <v>12908</v>
      </c>
      <c r="G1738">
        <v>32634</v>
      </c>
      <c r="H1738">
        <v>13</v>
      </c>
      <c r="I1738" s="2">
        <v>41940.783877314818</v>
      </c>
      <c r="J1738" t="s">
        <v>12910</v>
      </c>
    </row>
    <row r="1739" spans="1:10" x14ac:dyDescent="0.25">
      <c r="A1739" t="s">
        <v>14650</v>
      </c>
      <c r="B1739">
        <v>1762</v>
      </c>
      <c r="C1739" t="s">
        <v>12924</v>
      </c>
      <c r="D1739">
        <v>67504730</v>
      </c>
      <c r="E1739">
        <v>12.12</v>
      </c>
      <c r="F1739" t="s">
        <v>12905</v>
      </c>
      <c r="G1739">
        <v>38896</v>
      </c>
      <c r="H1739">
        <v>13</v>
      </c>
      <c r="I1739" s="2">
        <v>41579.883900462963</v>
      </c>
      <c r="J1739" t="s">
        <v>12920</v>
      </c>
    </row>
    <row r="1740" spans="1:10" x14ac:dyDescent="0.25">
      <c r="A1740" t="s">
        <v>14651</v>
      </c>
      <c r="B1740">
        <v>1120</v>
      </c>
      <c r="C1740" t="s">
        <v>12924</v>
      </c>
      <c r="D1740">
        <v>95752666</v>
      </c>
      <c r="E1740">
        <v>11.54</v>
      </c>
      <c r="F1740" t="s">
        <v>12905</v>
      </c>
      <c r="G1740">
        <v>33381</v>
      </c>
      <c r="H1740">
        <v>21</v>
      </c>
      <c r="I1740" s="2">
        <v>43089.027083333327</v>
      </c>
      <c r="J1740" t="s">
        <v>12903</v>
      </c>
    </row>
    <row r="1741" spans="1:10" x14ac:dyDescent="0.25">
      <c r="A1741" t="s">
        <v>14652</v>
      </c>
      <c r="B1741">
        <v>2337</v>
      </c>
      <c r="C1741" t="s">
        <v>12902</v>
      </c>
      <c r="D1741">
        <v>72458066</v>
      </c>
      <c r="E1741">
        <v>8.1999999999999993</v>
      </c>
      <c r="F1741" t="s">
        <v>12905</v>
      </c>
      <c r="G1741">
        <v>49953</v>
      </c>
      <c r="H1741">
        <v>25</v>
      </c>
      <c r="I1741" s="2">
        <v>44540.143379629633</v>
      </c>
      <c r="J1741" t="s">
        <v>12912</v>
      </c>
    </row>
    <row r="1742" spans="1:10" x14ac:dyDescent="0.25">
      <c r="A1742" t="s">
        <v>14653</v>
      </c>
      <c r="B1742">
        <v>1599</v>
      </c>
      <c r="C1742" t="s">
        <v>12898</v>
      </c>
      <c r="D1742">
        <v>37805050</v>
      </c>
      <c r="E1742">
        <v>12.71</v>
      </c>
      <c r="F1742" t="s">
        <v>12899</v>
      </c>
      <c r="G1742">
        <v>13834</v>
      </c>
      <c r="H1742">
        <v>20</v>
      </c>
      <c r="I1742" s="2">
        <v>43650.945520833331</v>
      </c>
      <c r="J1742" t="s">
        <v>12903</v>
      </c>
    </row>
    <row r="1743" spans="1:10" x14ac:dyDescent="0.25">
      <c r="A1743" t="s">
        <v>14654</v>
      </c>
      <c r="B1743">
        <v>2000</v>
      </c>
      <c r="C1743" t="s">
        <v>12924</v>
      </c>
      <c r="D1743">
        <v>54901322</v>
      </c>
      <c r="E1743">
        <v>8.8800000000000008</v>
      </c>
      <c r="F1743" t="s">
        <v>12905</v>
      </c>
      <c r="G1743">
        <v>34674</v>
      </c>
      <c r="H1743">
        <v>2</v>
      </c>
      <c r="I1743" s="2">
        <v>42972.889282407406</v>
      </c>
      <c r="J1743" t="s">
        <v>12910</v>
      </c>
    </row>
    <row r="1744" spans="1:10" x14ac:dyDescent="0.25">
      <c r="A1744" t="s">
        <v>14655</v>
      </c>
      <c r="B1744">
        <v>2210</v>
      </c>
      <c r="C1744" t="s">
        <v>12924</v>
      </c>
      <c r="D1744">
        <v>75518442</v>
      </c>
      <c r="E1744">
        <v>14.11</v>
      </c>
      <c r="F1744" t="s">
        <v>12908</v>
      </c>
      <c r="G1744">
        <v>31127</v>
      </c>
      <c r="H1744">
        <v>18</v>
      </c>
      <c r="I1744" s="2">
        <v>45049.574664351851</v>
      </c>
      <c r="J1744" t="s">
        <v>12918</v>
      </c>
    </row>
    <row r="1745" spans="1:10" x14ac:dyDescent="0.25">
      <c r="A1745" t="s">
        <v>14656</v>
      </c>
      <c r="B1745">
        <v>1797</v>
      </c>
      <c r="C1745" t="s">
        <v>12902</v>
      </c>
      <c r="D1745">
        <v>63417261</v>
      </c>
      <c r="E1745">
        <v>8.27</v>
      </c>
      <c r="F1745" t="s">
        <v>12908</v>
      </c>
      <c r="G1745">
        <v>29308</v>
      </c>
      <c r="H1745">
        <v>30</v>
      </c>
      <c r="I1745" s="2">
        <v>44445.931747685187</v>
      </c>
      <c r="J1745" t="s">
        <v>12925</v>
      </c>
    </row>
    <row r="1746" spans="1:10" x14ac:dyDescent="0.25">
      <c r="A1746" t="s">
        <v>14657</v>
      </c>
      <c r="B1746">
        <v>1136</v>
      </c>
      <c r="C1746" t="s">
        <v>12916</v>
      </c>
      <c r="D1746">
        <v>72462447</v>
      </c>
      <c r="E1746">
        <v>10.29</v>
      </c>
      <c r="F1746" t="s">
        <v>12899</v>
      </c>
      <c r="G1746">
        <v>46556</v>
      </c>
      <c r="H1746">
        <v>16</v>
      </c>
      <c r="I1746" s="2">
        <v>44846.18277777778</v>
      </c>
      <c r="J1746" t="s">
        <v>12925</v>
      </c>
    </row>
    <row r="1747" spans="1:10" x14ac:dyDescent="0.25">
      <c r="A1747" t="s">
        <v>14658</v>
      </c>
      <c r="B1747">
        <v>1113</v>
      </c>
      <c r="C1747" t="s">
        <v>12924</v>
      </c>
      <c r="D1747">
        <v>23307318</v>
      </c>
      <c r="E1747">
        <v>10.69</v>
      </c>
      <c r="F1747" t="s">
        <v>12905</v>
      </c>
      <c r="G1747">
        <v>34924</v>
      </c>
      <c r="H1747">
        <v>28</v>
      </c>
      <c r="I1747" s="2">
        <v>43063.482430555552</v>
      </c>
      <c r="J1747" t="s">
        <v>12912</v>
      </c>
    </row>
    <row r="1748" spans="1:10" x14ac:dyDescent="0.25">
      <c r="A1748" t="s">
        <v>14659</v>
      </c>
      <c r="B1748">
        <v>1462</v>
      </c>
      <c r="C1748" t="s">
        <v>12902</v>
      </c>
      <c r="D1748">
        <v>38881608</v>
      </c>
      <c r="E1748">
        <v>13.72</v>
      </c>
      <c r="F1748" t="s">
        <v>12908</v>
      </c>
      <c r="G1748">
        <v>10364</v>
      </c>
      <c r="H1748">
        <v>16</v>
      </c>
      <c r="I1748" s="2">
        <v>44508.943055555559</v>
      </c>
      <c r="J1748" t="s">
        <v>12900</v>
      </c>
    </row>
    <row r="1749" spans="1:10" x14ac:dyDescent="0.25">
      <c r="A1749" t="s">
        <v>14660</v>
      </c>
      <c r="B1749">
        <v>1157</v>
      </c>
      <c r="C1749" t="s">
        <v>12898</v>
      </c>
      <c r="D1749">
        <v>53205436</v>
      </c>
      <c r="E1749">
        <v>9.59</v>
      </c>
      <c r="F1749" t="s">
        <v>12905</v>
      </c>
      <c r="G1749">
        <v>44043</v>
      </c>
      <c r="H1749">
        <v>9</v>
      </c>
      <c r="I1749" s="2">
        <v>43730.391400462962</v>
      </c>
      <c r="J1749" t="s">
        <v>12925</v>
      </c>
    </row>
    <row r="1750" spans="1:10" x14ac:dyDescent="0.25">
      <c r="A1750" t="s">
        <v>14661</v>
      </c>
      <c r="B1750">
        <v>1818</v>
      </c>
      <c r="C1750" t="s">
        <v>12916</v>
      </c>
      <c r="D1750">
        <v>32868500</v>
      </c>
      <c r="E1750">
        <v>10.6</v>
      </c>
      <c r="F1750" t="s">
        <v>12899</v>
      </c>
      <c r="G1750">
        <v>26056</v>
      </c>
      <c r="H1750">
        <v>17</v>
      </c>
      <c r="I1750" s="2">
        <v>44650.550324074073</v>
      </c>
      <c r="J1750" t="s">
        <v>12910</v>
      </c>
    </row>
    <row r="1751" spans="1:10" x14ac:dyDescent="0.25">
      <c r="A1751" t="s">
        <v>14662</v>
      </c>
      <c r="B1751">
        <v>2346</v>
      </c>
      <c r="C1751" t="s">
        <v>12924</v>
      </c>
      <c r="D1751">
        <v>15093428</v>
      </c>
      <c r="E1751">
        <v>8.83</v>
      </c>
      <c r="F1751" t="s">
        <v>12908</v>
      </c>
      <c r="G1751">
        <v>47034</v>
      </c>
      <c r="H1751">
        <v>23</v>
      </c>
      <c r="I1751" s="2">
        <v>41566.12604166667</v>
      </c>
      <c r="J1751" t="s">
        <v>12918</v>
      </c>
    </row>
    <row r="1752" spans="1:10" x14ac:dyDescent="0.25">
      <c r="A1752" t="s">
        <v>14663</v>
      </c>
      <c r="B1752">
        <v>1277</v>
      </c>
      <c r="C1752" t="s">
        <v>12924</v>
      </c>
      <c r="D1752">
        <v>51349454</v>
      </c>
      <c r="E1752">
        <v>9.9700000000000006</v>
      </c>
      <c r="F1752" t="s">
        <v>12908</v>
      </c>
      <c r="G1752">
        <v>45436</v>
      </c>
      <c r="H1752">
        <v>22</v>
      </c>
      <c r="I1752" s="2">
        <v>43864.130613425928</v>
      </c>
      <c r="J1752" t="s">
        <v>12912</v>
      </c>
    </row>
    <row r="1753" spans="1:10" x14ac:dyDescent="0.25">
      <c r="A1753" t="s">
        <v>14664</v>
      </c>
      <c r="B1753">
        <v>1775</v>
      </c>
      <c r="C1753" t="s">
        <v>12907</v>
      </c>
      <c r="D1753">
        <v>25568480</v>
      </c>
      <c r="E1753">
        <v>12.7</v>
      </c>
      <c r="F1753" t="s">
        <v>12899</v>
      </c>
      <c r="G1753">
        <v>11652</v>
      </c>
      <c r="H1753">
        <v>2</v>
      </c>
      <c r="I1753" s="2">
        <v>43382.140914351847</v>
      </c>
      <c r="J1753" t="s">
        <v>12912</v>
      </c>
    </row>
    <row r="1754" spans="1:10" x14ac:dyDescent="0.25">
      <c r="A1754" t="s">
        <v>14665</v>
      </c>
      <c r="B1754">
        <v>2479</v>
      </c>
      <c r="C1754" t="s">
        <v>12898</v>
      </c>
      <c r="D1754">
        <v>94002215</v>
      </c>
      <c r="E1754">
        <v>13.7</v>
      </c>
      <c r="F1754" t="s">
        <v>12908</v>
      </c>
      <c r="G1754">
        <v>48929</v>
      </c>
      <c r="H1754">
        <v>8</v>
      </c>
      <c r="I1754" s="2">
        <v>42456.830243055563</v>
      </c>
      <c r="J1754" t="s">
        <v>12910</v>
      </c>
    </row>
    <row r="1755" spans="1:10" x14ac:dyDescent="0.25">
      <c r="A1755" t="s">
        <v>14666</v>
      </c>
      <c r="B1755">
        <v>1479</v>
      </c>
      <c r="C1755" t="s">
        <v>12932</v>
      </c>
      <c r="D1755">
        <v>17064815</v>
      </c>
      <c r="E1755">
        <v>9.6999999999999993</v>
      </c>
      <c r="F1755" t="s">
        <v>12899</v>
      </c>
      <c r="G1755">
        <v>38789</v>
      </c>
      <c r="H1755">
        <v>21</v>
      </c>
      <c r="I1755" s="2">
        <v>43654.827187499999</v>
      </c>
      <c r="J1755" t="s">
        <v>12912</v>
      </c>
    </row>
    <row r="1756" spans="1:10" x14ac:dyDescent="0.25">
      <c r="A1756" t="s">
        <v>14667</v>
      </c>
      <c r="B1756">
        <v>1374</v>
      </c>
      <c r="C1756" t="s">
        <v>12898</v>
      </c>
      <c r="D1756">
        <v>61790694</v>
      </c>
      <c r="E1756">
        <v>9.14</v>
      </c>
      <c r="F1756" t="s">
        <v>12899</v>
      </c>
      <c r="G1756">
        <v>49220</v>
      </c>
      <c r="H1756">
        <v>25</v>
      </c>
      <c r="I1756" s="2">
        <v>42542.174629629633</v>
      </c>
      <c r="J1756" t="s">
        <v>12912</v>
      </c>
    </row>
    <row r="1757" spans="1:10" x14ac:dyDescent="0.25">
      <c r="A1757" t="s">
        <v>14668</v>
      </c>
      <c r="B1757">
        <v>1645</v>
      </c>
      <c r="C1757" t="s">
        <v>12907</v>
      </c>
      <c r="D1757">
        <v>66662326</v>
      </c>
      <c r="E1757">
        <v>7.98</v>
      </c>
      <c r="F1757" t="s">
        <v>12908</v>
      </c>
      <c r="G1757">
        <v>34630</v>
      </c>
      <c r="H1757">
        <v>30</v>
      </c>
      <c r="I1757" s="2">
        <v>43224.664756944447</v>
      </c>
      <c r="J1757" t="s">
        <v>12912</v>
      </c>
    </row>
    <row r="1758" spans="1:10" x14ac:dyDescent="0.25">
      <c r="A1758" t="s">
        <v>14669</v>
      </c>
      <c r="B1758">
        <v>2206</v>
      </c>
      <c r="C1758" t="s">
        <v>12932</v>
      </c>
      <c r="D1758">
        <v>87443033</v>
      </c>
      <c r="E1758">
        <v>7.83</v>
      </c>
      <c r="F1758" t="s">
        <v>12899</v>
      </c>
      <c r="G1758">
        <v>27414</v>
      </c>
      <c r="H1758">
        <v>1</v>
      </c>
      <c r="I1758" s="2">
        <v>44256.578680555547</v>
      </c>
      <c r="J1758" t="s">
        <v>12910</v>
      </c>
    </row>
    <row r="1759" spans="1:10" x14ac:dyDescent="0.25">
      <c r="A1759" t="s">
        <v>14670</v>
      </c>
      <c r="B1759">
        <v>1168</v>
      </c>
      <c r="C1759" t="s">
        <v>12907</v>
      </c>
      <c r="D1759">
        <v>50493764</v>
      </c>
      <c r="E1759">
        <v>9.6999999999999993</v>
      </c>
      <c r="F1759" t="s">
        <v>12899</v>
      </c>
      <c r="G1759">
        <v>25503</v>
      </c>
      <c r="H1759">
        <v>14</v>
      </c>
      <c r="I1759" s="2">
        <v>42884.38212962963</v>
      </c>
      <c r="J1759" t="s">
        <v>12912</v>
      </c>
    </row>
    <row r="1760" spans="1:10" x14ac:dyDescent="0.25">
      <c r="A1760" t="s">
        <v>14671</v>
      </c>
      <c r="B1760">
        <v>1168</v>
      </c>
      <c r="C1760" t="s">
        <v>12924</v>
      </c>
      <c r="D1760">
        <v>27481729</v>
      </c>
      <c r="E1760">
        <v>9.15</v>
      </c>
      <c r="F1760" t="s">
        <v>12908</v>
      </c>
      <c r="G1760">
        <v>34808</v>
      </c>
      <c r="H1760">
        <v>29</v>
      </c>
      <c r="I1760" s="2">
        <v>45012.557928240742</v>
      </c>
      <c r="J1760" t="s">
        <v>12925</v>
      </c>
    </row>
    <row r="1761" spans="1:10" x14ac:dyDescent="0.25">
      <c r="A1761" t="s">
        <v>14672</v>
      </c>
      <c r="B1761">
        <v>2491</v>
      </c>
      <c r="C1761" t="s">
        <v>12932</v>
      </c>
      <c r="D1761">
        <v>43257685</v>
      </c>
      <c r="E1761">
        <v>9.9</v>
      </c>
      <c r="F1761" t="s">
        <v>12905</v>
      </c>
      <c r="G1761">
        <v>25363</v>
      </c>
      <c r="H1761">
        <v>28</v>
      </c>
      <c r="I1761" s="2">
        <v>44774.182384259257</v>
      </c>
      <c r="J1761" t="s">
        <v>12912</v>
      </c>
    </row>
    <row r="1762" spans="1:10" x14ac:dyDescent="0.25">
      <c r="A1762" t="s">
        <v>14673</v>
      </c>
      <c r="B1762">
        <v>2390</v>
      </c>
      <c r="C1762" t="s">
        <v>12898</v>
      </c>
      <c r="D1762">
        <v>50624143</v>
      </c>
      <c r="E1762">
        <v>9.4700000000000006</v>
      </c>
      <c r="F1762" t="s">
        <v>12905</v>
      </c>
      <c r="G1762">
        <v>31765</v>
      </c>
      <c r="H1762">
        <v>15</v>
      </c>
      <c r="I1762" s="2">
        <v>44995.189386574071</v>
      </c>
      <c r="J1762" t="s">
        <v>12918</v>
      </c>
    </row>
    <row r="1763" spans="1:10" x14ac:dyDescent="0.25">
      <c r="A1763" t="s">
        <v>14674</v>
      </c>
      <c r="B1763">
        <v>1289</v>
      </c>
      <c r="C1763" t="s">
        <v>12932</v>
      </c>
      <c r="D1763">
        <v>62229820</v>
      </c>
      <c r="E1763">
        <v>10.11</v>
      </c>
      <c r="F1763" t="s">
        <v>12905</v>
      </c>
      <c r="G1763">
        <v>43639</v>
      </c>
      <c r="H1763">
        <v>3</v>
      </c>
      <c r="I1763" s="2">
        <v>44515.19935185185</v>
      </c>
      <c r="J1763" t="s">
        <v>12900</v>
      </c>
    </row>
    <row r="1764" spans="1:10" x14ac:dyDescent="0.25">
      <c r="A1764" t="s">
        <v>14675</v>
      </c>
      <c r="B1764">
        <v>2010</v>
      </c>
      <c r="C1764" t="s">
        <v>12924</v>
      </c>
      <c r="D1764">
        <v>81054434</v>
      </c>
      <c r="E1764">
        <v>12.56</v>
      </c>
      <c r="F1764" t="s">
        <v>12899</v>
      </c>
      <c r="G1764">
        <v>25721</v>
      </c>
      <c r="H1764">
        <v>19</v>
      </c>
      <c r="I1764" s="2">
        <v>42139.574965277781</v>
      </c>
      <c r="J1764" t="s">
        <v>12920</v>
      </c>
    </row>
    <row r="1765" spans="1:10" x14ac:dyDescent="0.25">
      <c r="A1765" t="s">
        <v>14676</v>
      </c>
      <c r="B1765">
        <v>1248</v>
      </c>
      <c r="C1765" t="s">
        <v>12907</v>
      </c>
      <c r="D1765">
        <v>28686538</v>
      </c>
      <c r="E1765">
        <v>8.92</v>
      </c>
      <c r="F1765" t="s">
        <v>12899</v>
      </c>
      <c r="G1765">
        <v>41718</v>
      </c>
      <c r="H1765">
        <v>6</v>
      </c>
      <c r="I1765" s="2">
        <v>44733.791458333333</v>
      </c>
      <c r="J1765" t="s">
        <v>12910</v>
      </c>
    </row>
    <row r="1766" spans="1:10" x14ac:dyDescent="0.25">
      <c r="A1766" t="s">
        <v>14677</v>
      </c>
      <c r="B1766">
        <v>2442</v>
      </c>
      <c r="C1766" t="s">
        <v>12907</v>
      </c>
      <c r="D1766">
        <v>39256817</v>
      </c>
      <c r="E1766">
        <v>11.95</v>
      </c>
      <c r="F1766" t="s">
        <v>12905</v>
      </c>
      <c r="G1766">
        <v>16112</v>
      </c>
      <c r="H1766">
        <v>28</v>
      </c>
      <c r="I1766" s="2">
        <v>42512.619317129633</v>
      </c>
      <c r="J1766" t="s">
        <v>12903</v>
      </c>
    </row>
    <row r="1767" spans="1:10" x14ac:dyDescent="0.25">
      <c r="A1767" t="s">
        <v>14678</v>
      </c>
      <c r="B1767">
        <v>1533</v>
      </c>
      <c r="C1767" t="s">
        <v>12924</v>
      </c>
      <c r="D1767">
        <v>2589810</v>
      </c>
      <c r="E1767">
        <v>9.1300000000000008</v>
      </c>
      <c r="F1767" t="s">
        <v>12905</v>
      </c>
      <c r="G1767">
        <v>41075</v>
      </c>
      <c r="H1767">
        <v>18</v>
      </c>
      <c r="I1767" s="2">
        <v>42869.560949074083</v>
      </c>
      <c r="J1767" t="s">
        <v>12925</v>
      </c>
    </row>
    <row r="1768" spans="1:10" x14ac:dyDescent="0.25">
      <c r="A1768" t="s">
        <v>14679</v>
      </c>
      <c r="B1768">
        <v>1743</v>
      </c>
      <c r="C1768" t="s">
        <v>12898</v>
      </c>
      <c r="D1768">
        <v>67553278</v>
      </c>
      <c r="E1768">
        <v>8.2100000000000009</v>
      </c>
      <c r="F1768" t="s">
        <v>12905</v>
      </c>
      <c r="G1768">
        <v>23681</v>
      </c>
      <c r="H1768">
        <v>28</v>
      </c>
      <c r="I1768" s="2">
        <v>42691.875277777777</v>
      </c>
      <c r="J1768" t="s">
        <v>12900</v>
      </c>
    </row>
    <row r="1769" spans="1:10" x14ac:dyDescent="0.25">
      <c r="A1769" t="s">
        <v>14680</v>
      </c>
      <c r="B1769">
        <v>2298</v>
      </c>
      <c r="C1769" t="s">
        <v>12932</v>
      </c>
      <c r="D1769">
        <v>69138336</v>
      </c>
      <c r="E1769">
        <v>13.69</v>
      </c>
      <c r="F1769" t="s">
        <v>12899</v>
      </c>
      <c r="G1769">
        <v>23308</v>
      </c>
      <c r="H1769">
        <v>3</v>
      </c>
      <c r="I1769" s="2">
        <v>41795.599780092591</v>
      </c>
      <c r="J1769" t="s">
        <v>12920</v>
      </c>
    </row>
    <row r="1770" spans="1:10" x14ac:dyDescent="0.25">
      <c r="A1770" t="s">
        <v>14681</v>
      </c>
      <c r="B1770">
        <v>1130</v>
      </c>
      <c r="C1770" t="s">
        <v>12907</v>
      </c>
      <c r="D1770">
        <v>19667756</v>
      </c>
      <c r="E1770">
        <v>14.78</v>
      </c>
      <c r="F1770" t="s">
        <v>12905</v>
      </c>
      <c r="G1770">
        <v>48129</v>
      </c>
      <c r="H1770">
        <v>3</v>
      </c>
      <c r="I1770" s="2">
        <v>41911.193055555559</v>
      </c>
      <c r="J1770" t="s">
        <v>12925</v>
      </c>
    </row>
    <row r="1771" spans="1:10" x14ac:dyDescent="0.25">
      <c r="A1771" t="s">
        <v>14682</v>
      </c>
      <c r="B1771">
        <v>1100</v>
      </c>
      <c r="C1771" t="s">
        <v>12902</v>
      </c>
      <c r="D1771">
        <v>84888243</v>
      </c>
      <c r="E1771">
        <v>9.3000000000000007</v>
      </c>
      <c r="F1771" t="s">
        <v>12899</v>
      </c>
      <c r="G1771">
        <v>33860</v>
      </c>
      <c r="H1771">
        <v>27</v>
      </c>
      <c r="I1771" s="2">
        <v>45080.969386574077</v>
      </c>
      <c r="J1771" t="s">
        <v>12920</v>
      </c>
    </row>
    <row r="1772" spans="1:10" x14ac:dyDescent="0.25">
      <c r="A1772" t="s">
        <v>14683</v>
      </c>
      <c r="B1772">
        <v>1947</v>
      </c>
      <c r="C1772" t="s">
        <v>12907</v>
      </c>
      <c r="D1772">
        <v>41043660</v>
      </c>
      <c r="E1772">
        <v>7.51</v>
      </c>
      <c r="F1772" t="s">
        <v>12905</v>
      </c>
      <c r="G1772">
        <v>27964</v>
      </c>
      <c r="H1772">
        <v>9</v>
      </c>
      <c r="I1772" s="2">
        <v>43732.189270833333</v>
      </c>
      <c r="J1772" t="s">
        <v>12900</v>
      </c>
    </row>
    <row r="1773" spans="1:10" x14ac:dyDescent="0.25">
      <c r="A1773" t="s">
        <v>14684</v>
      </c>
      <c r="B1773">
        <v>1379</v>
      </c>
      <c r="C1773" t="s">
        <v>12932</v>
      </c>
      <c r="D1773">
        <v>26674021</v>
      </c>
      <c r="E1773">
        <v>9.3000000000000007</v>
      </c>
      <c r="F1773" t="s">
        <v>12899</v>
      </c>
      <c r="G1773">
        <v>15962</v>
      </c>
      <c r="H1773">
        <v>6</v>
      </c>
      <c r="I1773" s="2">
        <v>43408.45380787037</v>
      </c>
      <c r="J1773" t="s">
        <v>12920</v>
      </c>
    </row>
    <row r="1774" spans="1:10" x14ac:dyDescent="0.25">
      <c r="A1774" t="s">
        <v>14685</v>
      </c>
      <c r="B1774">
        <v>2415</v>
      </c>
      <c r="C1774" t="s">
        <v>12902</v>
      </c>
      <c r="D1774">
        <v>61311306</v>
      </c>
      <c r="E1774">
        <v>9.4499999999999993</v>
      </c>
      <c r="F1774" t="s">
        <v>12899</v>
      </c>
      <c r="G1774">
        <v>47063</v>
      </c>
      <c r="H1774">
        <v>21</v>
      </c>
      <c r="I1774" s="2">
        <v>43333.478993055563</v>
      </c>
      <c r="J1774" t="s">
        <v>12920</v>
      </c>
    </row>
    <row r="1775" spans="1:10" x14ac:dyDescent="0.25">
      <c r="A1775" t="s">
        <v>14686</v>
      </c>
      <c r="B1775">
        <v>1616</v>
      </c>
      <c r="C1775" t="s">
        <v>12932</v>
      </c>
      <c r="D1775">
        <v>77577065</v>
      </c>
      <c r="E1775">
        <v>8.4</v>
      </c>
      <c r="F1775" t="s">
        <v>12908</v>
      </c>
      <c r="G1775">
        <v>43082</v>
      </c>
      <c r="H1775">
        <v>23</v>
      </c>
      <c r="I1775" s="2">
        <v>42218.513310185182</v>
      </c>
      <c r="J1775" t="s">
        <v>12910</v>
      </c>
    </row>
    <row r="1776" spans="1:10" x14ac:dyDescent="0.25">
      <c r="A1776" t="s">
        <v>14687</v>
      </c>
      <c r="B1776">
        <v>1241</v>
      </c>
      <c r="C1776" t="s">
        <v>12924</v>
      </c>
      <c r="D1776">
        <v>73761219</v>
      </c>
      <c r="E1776">
        <v>8.7100000000000009</v>
      </c>
      <c r="F1776" t="s">
        <v>12908</v>
      </c>
      <c r="G1776">
        <v>28479</v>
      </c>
      <c r="H1776">
        <v>4</v>
      </c>
      <c r="I1776" s="2">
        <v>41772.132141203707</v>
      </c>
      <c r="J1776" t="s">
        <v>12910</v>
      </c>
    </row>
    <row r="1777" spans="1:10" x14ac:dyDescent="0.25">
      <c r="A1777" t="s">
        <v>14688</v>
      </c>
      <c r="B1777">
        <v>1351</v>
      </c>
      <c r="C1777" t="s">
        <v>12907</v>
      </c>
      <c r="D1777">
        <v>15949841</v>
      </c>
      <c r="E1777">
        <v>13.56</v>
      </c>
      <c r="F1777" t="s">
        <v>12908</v>
      </c>
      <c r="G1777">
        <v>18385</v>
      </c>
      <c r="H1777">
        <v>25</v>
      </c>
      <c r="I1777" s="2">
        <v>42786.471886574072</v>
      </c>
      <c r="J1777" t="s">
        <v>12912</v>
      </c>
    </row>
    <row r="1778" spans="1:10" x14ac:dyDescent="0.25">
      <c r="A1778" t="s">
        <v>14689</v>
      </c>
      <c r="B1778">
        <v>1813</v>
      </c>
      <c r="C1778" t="s">
        <v>12898</v>
      </c>
      <c r="D1778">
        <v>87060936</v>
      </c>
      <c r="E1778">
        <v>9.9</v>
      </c>
      <c r="F1778" t="s">
        <v>12899</v>
      </c>
      <c r="G1778">
        <v>23214</v>
      </c>
      <c r="H1778">
        <v>6</v>
      </c>
      <c r="I1778" s="2">
        <v>41766.656678240739</v>
      </c>
      <c r="J1778" t="s">
        <v>12910</v>
      </c>
    </row>
    <row r="1779" spans="1:10" x14ac:dyDescent="0.25">
      <c r="A1779" t="s">
        <v>14690</v>
      </c>
      <c r="B1779">
        <v>1199</v>
      </c>
      <c r="C1779" t="s">
        <v>12924</v>
      </c>
      <c r="D1779">
        <v>11646646</v>
      </c>
      <c r="E1779">
        <v>7.32</v>
      </c>
      <c r="F1779" t="s">
        <v>12899</v>
      </c>
      <c r="G1779">
        <v>30839</v>
      </c>
      <c r="H1779">
        <v>8</v>
      </c>
      <c r="I1779" s="2">
        <v>43164.514525462961</v>
      </c>
      <c r="J1779" t="s">
        <v>12900</v>
      </c>
    </row>
    <row r="1780" spans="1:10" x14ac:dyDescent="0.25">
      <c r="A1780" t="s">
        <v>14691</v>
      </c>
      <c r="B1780">
        <v>1075</v>
      </c>
      <c r="C1780" t="s">
        <v>12924</v>
      </c>
      <c r="D1780">
        <v>17402658</v>
      </c>
      <c r="E1780">
        <v>11.77</v>
      </c>
      <c r="F1780" t="s">
        <v>12905</v>
      </c>
      <c r="G1780">
        <v>48668</v>
      </c>
      <c r="H1780">
        <v>13</v>
      </c>
      <c r="I1780" s="2">
        <v>42341.213402777779</v>
      </c>
      <c r="J1780" t="s">
        <v>12900</v>
      </c>
    </row>
    <row r="1781" spans="1:10" x14ac:dyDescent="0.25">
      <c r="A1781" t="s">
        <v>14692</v>
      </c>
      <c r="B1781">
        <v>1572</v>
      </c>
      <c r="C1781" t="s">
        <v>12902</v>
      </c>
      <c r="D1781">
        <v>375085</v>
      </c>
      <c r="E1781">
        <v>9.66</v>
      </c>
      <c r="F1781" t="s">
        <v>12899</v>
      </c>
      <c r="G1781">
        <v>24774</v>
      </c>
      <c r="H1781">
        <v>13</v>
      </c>
      <c r="I1781" s="2">
        <v>44293.583657407413</v>
      </c>
      <c r="J1781" t="s">
        <v>12925</v>
      </c>
    </row>
    <row r="1782" spans="1:10" x14ac:dyDescent="0.25">
      <c r="A1782" t="s">
        <v>14693</v>
      </c>
      <c r="B1782">
        <v>1819</v>
      </c>
      <c r="C1782" t="s">
        <v>12898</v>
      </c>
      <c r="D1782">
        <v>21052445</v>
      </c>
      <c r="E1782">
        <v>13.72</v>
      </c>
      <c r="F1782" t="s">
        <v>12905</v>
      </c>
      <c r="G1782">
        <v>10383</v>
      </c>
      <c r="H1782">
        <v>14</v>
      </c>
      <c r="I1782" s="2">
        <v>44799.828217592592</v>
      </c>
      <c r="J1782" t="s">
        <v>12903</v>
      </c>
    </row>
    <row r="1783" spans="1:10" x14ac:dyDescent="0.25">
      <c r="A1783" t="s">
        <v>14694</v>
      </c>
      <c r="B1783">
        <v>2136</v>
      </c>
      <c r="C1783" t="s">
        <v>12898</v>
      </c>
      <c r="D1783">
        <v>6272026</v>
      </c>
      <c r="E1783">
        <v>9.58</v>
      </c>
      <c r="F1783" t="s">
        <v>12905</v>
      </c>
      <c r="G1783">
        <v>27111</v>
      </c>
      <c r="H1783">
        <v>23</v>
      </c>
      <c r="I1783" s="2">
        <v>44046.997708333343</v>
      </c>
      <c r="J1783" t="s">
        <v>12925</v>
      </c>
    </row>
    <row r="1784" spans="1:10" x14ac:dyDescent="0.25">
      <c r="A1784" t="s">
        <v>14695</v>
      </c>
      <c r="B1784">
        <v>2026</v>
      </c>
      <c r="C1784" t="s">
        <v>12932</v>
      </c>
      <c r="D1784">
        <v>99358807</v>
      </c>
      <c r="E1784">
        <v>12.82</v>
      </c>
      <c r="F1784" t="s">
        <v>12905</v>
      </c>
      <c r="G1784">
        <v>32068</v>
      </c>
      <c r="H1784">
        <v>25</v>
      </c>
      <c r="I1784" s="2">
        <v>43870.320659722223</v>
      </c>
      <c r="J1784" t="s">
        <v>12910</v>
      </c>
    </row>
    <row r="1785" spans="1:10" x14ac:dyDescent="0.25">
      <c r="A1785" t="s">
        <v>14696</v>
      </c>
      <c r="B1785">
        <v>2126</v>
      </c>
      <c r="C1785" t="s">
        <v>12907</v>
      </c>
      <c r="D1785">
        <v>99786621</v>
      </c>
      <c r="E1785">
        <v>10.79</v>
      </c>
      <c r="F1785" t="s">
        <v>12905</v>
      </c>
      <c r="G1785">
        <v>15019</v>
      </c>
      <c r="H1785">
        <v>13</v>
      </c>
      <c r="I1785" s="2">
        <v>42643.807488425933</v>
      </c>
      <c r="J1785" t="s">
        <v>12925</v>
      </c>
    </row>
    <row r="1786" spans="1:10" x14ac:dyDescent="0.25">
      <c r="A1786" t="s">
        <v>14697</v>
      </c>
      <c r="B1786">
        <v>2120</v>
      </c>
      <c r="C1786" t="s">
        <v>12907</v>
      </c>
      <c r="D1786">
        <v>24517303</v>
      </c>
      <c r="E1786">
        <v>10.69</v>
      </c>
      <c r="F1786" t="s">
        <v>12905</v>
      </c>
      <c r="G1786">
        <v>21787</v>
      </c>
      <c r="H1786">
        <v>3</v>
      </c>
      <c r="I1786" s="2">
        <v>43254.513645833344</v>
      </c>
      <c r="J1786" t="s">
        <v>12925</v>
      </c>
    </row>
    <row r="1787" spans="1:10" x14ac:dyDescent="0.25">
      <c r="A1787" t="s">
        <v>14698</v>
      </c>
      <c r="B1787">
        <v>1580</v>
      </c>
      <c r="C1787" t="s">
        <v>12916</v>
      </c>
      <c r="D1787">
        <v>61606421</v>
      </c>
      <c r="E1787">
        <v>12.69</v>
      </c>
      <c r="F1787" t="s">
        <v>12899</v>
      </c>
      <c r="G1787">
        <v>26186</v>
      </c>
      <c r="H1787">
        <v>24</v>
      </c>
      <c r="I1787" s="2">
        <v>44561.24659722222</v>
      </c>
      <c r="J1787" t="s">
        <v>12912</v>
      </c>
    </row>
    <row r="1788" spans="1:10" x14ac:dyDescent="0.25">
      <c r="A1788" t="s">
        <v>14699</v>
      </c>
      <c r="B1788">
        <v>1073</v>
      </c>
      <c r="C1788" t="s">
        <v>12924</v>
      </c>
      <c r="D1788">
        <v>54408735</v>
      </c>
      <c r="E1788">
        <v>12.26</v>
      </c>
      <c r="F1788" t="s">
        <v>12899</v>
      </c>
      <c r="G1788">
        <v>17119</v>
      </c>
      <c r="H1788">
        <v>10</v>
      </c>
      <c r="I1788" s="2">
        <v>44369.842037037037</v>
      </c>
      <c r="J1788" t="s">
        <v>12900</v>
      </c>
    </row>
    <row r="1789" spans="1:10" x14ac:dyDescent="0.25">
      <c r="A1789" t="s">
        <v>14700</v>
      </c>
      <c r="B1789">
        <v>1395</v>
      </c>
      <c r="C1789" t="s">
        <v>12924</v>
      </c>
      <c r="D1789">
        <v>15245503</v>
      </c>
      <c r="E1789">
        <v>9.1999999999999993</v>
      </c>
      <c r="F1789" t="s">
        <v>12899</v>
      </c>
      <c r="G1789">
        <v>46582</v>
      </c>
      <c r="H1789">
        <v>5</v>
      </c>
      <c r="I1789" s="2">
        <v>43996.658472222232</v>
      </c>
      <c r="J1789" t="s">
        <v>12918</v>
      </c>
    </row>
    <row r="1790" spans="1:10" x14ac:dyDescent="0.25">
      <c r="A1790" t="s">
        <v>14701</v>
      </c>
      <c r="B1790">
        <v>1437</v>
      </c>
      <c r="C1790" t="s">
        <v>12907</v>
      </c>
      <c r="D1790">
        <v>74827421</v>
      </c>
      <c r="E1790">
        <v>9.94</v>
      </c>
      <c r="F1790" t="s">
        <v>12899</v>
      </c>
      <c r="G1790">
        <v>19189</v>
      </c>
      <c r="H1790">
        <v>26</v>
      </c>
      <c r="I1790" s="2">
        <v>42008.388749999998</v>
      </c>
      <c r="J1790" t="s">
        <v>12910</v>
      </c>
    </row>
    <row r="1791" spans="1:10" x14ac:dyDescent="0.25">
      <c r="A1791" t="s">
        <v>14702</v>
      </c>
      <c r="B1791">
        <v>1039</v>
      </c>
      <c r="C1791" t="s">
        <v>12924</v>
      </c>
      <c r="D1791">
        <v>14591876</v>
      </c>
      <c r="E1791">
        <v>10.35</v>
      </c>
      <c r="F1791" t="s">
        <v>12899</v>
      </c>
      <c r="G1791">
        <v>23693</v>
      </c>
      <c r="H1791">
        <v>5</v>
      </c>
      <c r="I1791" s="2">
        <v>42901.524606481478</v>
      </c>
      <c r="J1791" t="s">
        <v>12900</v>
      </c>
    </row>
    <row r="1792" spans="1:10" x14ac:dyDescent="0.25">
      <c r="A1792" t="s">
        <v>14703</v>
      </c>
      <c r="B1792">
        <v>2286</v>
      </c>
      <c r="C1792" t="s">
        <v>12902</v>
      </c>
      <c r="D1792">
        <v>97869810</v>
      </c>
      <c r="E1792">
        <v>12.4</v>
      </c>
      <c r="F1792" t="s">
        <v>12908</v>
      </c>
      <c r="G1792">
        <v>29318</v>
      </c>
      <c r="H1792">
        <v>10</v>
      </c>
      <c r="I1792" s="2">
        <v>42715.926712962973</v>
      </c>
      <c r="J1792" t="s">
        <v>12920</v>
      </c>
    </row>
    <row r="1793" spans="1:10" x14ac:dyDescent="0.25">
      <c r="A1793" t="s">
        <v>14704</v>
      </c>
      <c r="B1793">
        <v>1159</v>
      </c>
      <c r="C1793" t="s">
        <v>12916</v>
      </c>
      <c r="D1793">
        <v>40769961</v>
      </c>
      <c r="E1793">
        <v>8.2799999999999994</v>
      </c>
      <c r="F1793" t="s">
        <v>12905</v>
      </c>
      <c r="G1793">
        <v>12493</v>
      </c>
      <c r="H1793">
        <v>25</v>
      </c>
      <c r="I1793" s="2">
        <v>44216.514131944437</v>
      </c>
      <c r="J1793" t="s">
        <v>12925</v>
      </c>
    </row>
    <row r="1794" spans="1:10" x14ac:dyDescent="0.25">
      <c r="A1794" t="s">
        <v>14705</v>
      </c>
      <c r="B1794">
        <v>1202</v>
      </c>
      <c r="C1794" t="s">
        <v>12916</v>
      </c>
      <c r="D1794">
        <v>69382540</v>
      </c>
      <c r="E1794">
        <v>8.61</v>
      </c>
      <c r="F1794" t="s">
        <v>12905</v>
      </c>
      <c r="G1794">
        <v>10144</v>
      </c>
      <c r="H1794">
        <v>16</v>
      </c>
      <c r="I1794" s="2">
        <v>44183.979224537034</v>
      </c>
      <c r="J1794" t="s">
        <v>12925</v>
      </c>
    </row>
    <row r="1795" spans="1:10" x14ac:dyDescent="0.25">
      <c r="A1795" t="s">
        <v>14706</v>
      </c>
      <c r="B1795">
        <v>2212</v>
      </c>
      <c r="C1795" t="s">
        <v>12902</v>
      </c>
      <c r="D1795">
        <v>63108907</v>
      </c>
      <c r="E1795">
        <v>14.39</v>
      </c>
      <c r="F1795" t="s">
        <v>12905</v>
      </c>
      <c r="G1795">
        <v>27241</v>
      </c>
      <c r="H1795">
        <v>27</v>
      </c>
      <c r="I1795" s="2">
        <v>41679.167245370372</v>
      </c>
      <c r="J1795" t="s">
        <v>12903</v>
      </c>
    </row>
    <row r="1796" spans="1:10" x14ac:dyDescent="0.25">
      <c r="A1796" t="s">
        <v>14707</v>
      </c>
      <c r="B1796">
        <v>2104</v>
      </c>
      <c r="C1796" t="s">
        <v>12902</v>
      </c>
      <c r="D1796">
        <v>76623334</v>
      </c>
      <c r="E1796">
        <v>14.69</v>
      </c>
      <c r="F1796" t="s">
        <v>12899</v>
      </c>
      <c r="G1796">
        <v>41823</v>
      </c>
      <c r="H1796">
        <v>23</v>
      </c>
      <c r="I1796" s="2">
        <v>42763.599143518521</v>
      </c>
      <c r="J1796" t="s">
        <v>12912</v>
      </c>
    </row>
    <row r="1797" spans="1:10" x14ac:dyDescent="0.25">
      <c r="A1797" t="s">
        <v>14708</v>
      </c>
      <c r="B1797">
        <v>1486</v>
      </c>
      <c r="C1797" t="s">
        <v>12907</v>
      </c>
      <c r="D1797">
        <v>41859166</v>
      </c>
      <c r="E1797">
        <v>9.16</v>
      </c>
      <c r="F1797" t="s">
        <v>12899</v>
      </c>
      <c r="G1797">
        <v>26075</v>
      </c>
      <c r="H1797">
        <v>10</v>
      </c>
      <c r="I1797" s="2">
        <v>41827.898472222223</v>
      </c>
      <c r="J1797" t="s">
        <v>12925</v>
      </c>
    </row>
    <row r="1798" spans="1:10" x14ac:dyDescent="0.25">
      <c r="A1798" t="s">
        <v>14709</v>
      </c>
      <c r="B1798">
        <v>2212</v>
      </c>
      <c r="C1798" t="s">
        <v>12924</v>
      </c>
      <c r="D1798">
        <v>88166549</v>
      </c>
      <c r="E1798">
        <v>10.37</v>
      </c>
      <c r="F1798" t="s">
        <v>12908</v>
      </c>
      <c r="G1798">
        <v>43662</v>
      </c>
      <c r="H1798">
        <v>1</v>
      </c>
      <c r="I1798" s="2">
        <v>41669.5466087963</v>
      </c>
      <c r="J1798" t="s">
        <v>12918</v>
      </c>
    </row>
    <row r="1799" spans="1:10" x14ac:dyDescent="0.25">
      <c r="A1799" t="s">
        <v>14710</v>
      </c>
      <c r="B1799">
        <v>2189</v>
      </c>
      <c r="C1799" t="s">
        <v>12916</v>
      </c>
      <c r="D1799">
        <v>81951712</v>
      </c>
      <c r="E1799">
        <v>9.59</v>
      </c>
      <c r="F1799" t="s">
        <v>12908</v>
      </c>
      <c r="G1799">
        <v>40234</v>
      </c>
      <c r="H1799">
        <v>20</v>
      </c>
      <c r="I1799" s="2">
        <v>42976.887743055559</v>
      </c>
      <c r="J1799" t="s">
        <v>12903</v>
      </c>
    </row>
    <row r="1800" spans="1:10" x14ac:dyDescent="0.25">
      <c r="A1800" t="s">
        <v>14711</v>
      </c>
      <c r="B1800">
        <v>1919</v>
      </c>
      <c r="C1800" t="s">
        <v>12902</v>
      </c>
      <c r="D1800">
        <v>4294128</v>
      </c>
      <c r="E1800">
        <v>12.1</v>
      </c>
      <c r="F1800" t="s">
        <v>12905</v>
      </c>
      <c r="G1800">
        <v>20919</v>
      </c>
      <c r="H1800">
        <v>1</v>
      </c>
      <c r="I1800" s="2">
        <v>41822.679814814823</v>
      </c>
      <c r="J1800" t="s">
        <v>12925</v>
      </c>
    </row>
    <row r="1801" spans="1:10" x14ac:dyDescent="0.25">
      <c r="A1801" t="s">
        <v>14712</v>
      </c>
      <c r="B1801">
        <v>1376</v>
      </c>
      <c r="C1801" t="s">
        <v>12907</v>
      </c>
      <c r="D1801">
        <v>39326520</v>
      </c>
      <c r="E1801">
        <v>9.1999999999999993</v>
      </c>
      <c r="F1801" t="s">
        <v>12899</v>
      </c>
      <c r="G1801">
        <v>45617</v>
      </c>
      <c r="H1801">
        <v>25</v>
      </c>
      <c r="I1801" s="2">
        <v>43551.255798611113</v>
      </c>
      <c r="J1801" t="s">
        <v>12903</v>
      </c>
    </row>
    <row r="1802" spans="1:10" x14ac:dyDescent="0.25">
      <c r="A1802" t="s">
        <v>14713</v>
      </c>
      <c r="B1802">
        <v>2292</v>
      </c>
      <c r="C1802" t="s">
        <v>12907</v>
      </c>
      <c r="D1802">
        <v>78515378</v>
      </c>
      <c r="E1802">
        <v>13.59</v>
      </c>
      <c r="F1802" t="s">
        <v>12905</v>
      </c>
      <c r="G1802">
        <v>11367</v>
      </c>
      <c r="H1802">
        <v>13</v>
      </c>
      <c r="I1802" s="2">
        <v>43794.801527777781</v>
      </c>
      <c r="J1802" t="s">
        <v>12918</v>
      </c>
    </row>
    <row r="1803" spans="1:10" x14ac:dyDescent="0.25">
      <c r="A1803" t="s">
        <v>14714</v>
      </c>
      <c r="B1803">
        <v>1359</v>
      </c>
      <c r="C1803" t="s">
        <v>12916</v>
      </c>
      <c r="D1803">
        <v>34492758</v>
      </c>
      <c r="E1803">
        <v>8.1</v>
      </c>
      <c r="F1803" t="s">
        <v>12905</v>
      </c>
      <c r="G1803">
        <v>25640</v>
      </c>
      <c r="H1803">
        <v>13</v>
      </c>
      <c r="I1803" s="2">
        <v>44399.383819444447</v>
      </c>
      <c r="J1803" t="s">
        <v>12910</v>
      </c>
    </row>
    <row r="1804" spans="1:10" x14ac:dyDescent="0.25">
      <c r="A1804" t="s">
        <v>14715</v>
      </c>
      <c r="B1804">
        <v>1893</v>
      </c>
      <c r="C1804" t="s">
        <v>12898</v>
      </c>
      <c r="D1804">
        <v>66890632</v>
      </c>
      <c r="E1804">
        <v>8.2100000000000009</v>
      </c>
      <c r="F1804" t="s">
        <v>12899</v>
      </c>
      <c r="G1804">
        <v>37760</v>
      </c>
      <c r="H1804">
        <v>26</v>
      </c>
      <c r="I1804" s="2">
        <v>44333.563217592593</v>
      </c>
      <c r="J1804" t="s">
        <v>12910</v>
      </c>
    </row>
    <row r="1805" spans="1:10" x14ac:dyDescent="0.25">
      <c r="A1805" t="s">
        <v>14716</v>
      </c>
      <c r="B1805">
        <v>1624</v>
      </c>
      <c r="C1805" t="s">
        <v>12916</v>
      </c>
      <c r="D1805">
        <v>22376193</v>
      </c>
      <c r="E1805">
        <v>11.79</v>
      </c>
      <c r="F1805" t="s">
        <v>12899</v>
      </c>
      <c r="G1805">
        <v>23055</v>
      </c>
      <c r="H1805">
        <v>26</v>
      </c>
      <c r="I1805" s="2">
        <v>41811.250960648147</v>
      </c>
      <c r="J1805" t="s">
        <v>12903</v>
      </c>
    </row>
    <row r="1806" spans="1:10" x14ac:dyDescent="0.25">
      <c r="A1806" t="s">
        <v>14717</v>
      </c>
      <c r="B1806">
        <v>1892</v>
      </c>
      <c r="C1806" t="s">
        <v>12898</v>
      </c>
      <c r="D1806">
        <v>15526381</v>
      </c>
      <c r="E1806">
        <v>10.43</v>
      </c>
      <c r="F1806" t="s">
        <v>12905</v>
      </c>
      <c r="G1806">
        <v>26406</v>
      </c>
      <c r="H1806">
        <v>23</v>
      </c>
      <c r="I1806" s="2">
        <v>43124.539085648154</v>
      </c>
      <c r="J1806" t="s">
        <v>12900</v>
      </c>
    </row>
    <row r="1807" spans="1:10" x14ac:dyDescent="0.25">
      <c r="A1807" t="s">
        <v>14718</v>
      </c>
      <c r="B1807">
        <v>2174</v>
      </c>
      <c r="C1807" t="s">
        <v>12924</v>
      </c>
      <c r="D1807">
        <v>81621165</v>
      </c>
      <c r="E1807">
        <v>9.9600000000000009</v>
      </c>
      <c r="F1807" t="s">
        <v>12899</v>
      </c>
      <c r="G1807">
        <v>15464</v>
      </c>
      <c r="H1807">
        <v>4</v>
      </c>
      <c r="I1807" s="2">
        <v>42678.549444444441</v>
      </c>
      <c r="J1807" t="s">
        <v>12912</v>
      </c>
    </row>
    <row r="1808" spans="1:10" x14ac:dyDescent="0.25">
      <c r="A1808" t="s">
        <v>14719</v>
      </c>
      <c r="B1808">
        <v>1447</v>
      </c>
      <c r="C1808" t="s">
        <v>12924</v>
      </c>
      <c r="D1808">
        <v>70934568</v>
      </c>
      <c r="E1808">
        <v>9.84</v>
      </c>
      <c r="F1808" t="s">
        <v>12899</v>
      </c>
      <c r="G1808">
        <v>44583</v>
      </c>
      <c r="H1808">
        <v>13</v>
      </c>
      <c r="I1808" s="2">
        <v>43668.424247685187</v>
      </c>
      <c r="J1808" t="s">
        <v>12918</v>
      </c>
    </row>
    <row r="1809" spans="1:10" x14ac:dyDescent="0.25">
      <c r="A1809" t="s">
        <v>14720</v>
      </c>
      <c r="B1809">
        <v>2472</v>
      </c>
      <c r="C1809" t="s">
        <v>12907</v>
      </c>
      <c r="D1809">
        <v>67355095</v>
      </c>
      <c r="E1809">
        <v>13.65</v>
      </c>
      <c r="F1809" t="s">
        <v>12908</v>
      </c>
      <c r="G1809">
        <v>29526</v>
      </c>
      <c r="H1809">
        <v>28</v>
      </c>
      <c r="I1809" s="2">
        <v>43515.95521990741</v>
      </c>
      <c r="J1809" t="s">
        <v>12910</v>
      </c>
    </row>
    <row r="1810" spans="1:10" x14ac:dyDescent="0.25">
      <c r="A1810" t="s">
        <v>14721</v>
      </c>
      <c r="B1810">
        <v>1328</v>
      </c>
      <c r="C1810" t="s">
        <v>12932</v>
      </c>
      <c r="D1810">
        <v>80323827</v>
      </c>
      <c r="E1810">
        <v>13.51</v>
      </c>
      <c r="F1810" t="s">
        <v>12899</v>
      </c>
      <c r="G1810">
        <v>30088</v>
      </c>
      <c r="H1810">
        <v>18</v>
      </c>
      <c r="I1810" s="2">
        <v>42756.188159722216</v>
      </c>
      <c r="J1810" t="s">
        <v>12925</v>
      </c>
    </row>
    <row r="1811" spans="1:10" x14ac:dyDescent="0.25">
      <c r="A1811" t="s">
        <v>14722</v>
      </c>
      <c r="B1811">
        <v>1769</v>
      </c>
      <c r="C1811" t="s">
        <v>12907</v>
      </c>
      <c r="D1811">
        <v>3501578</v>
      </c>
      <c r="E1811">
        <v>11.47</v>
      </c>
      <c r="F1811" t="s">
        <v>12908</v>
      </c>
      <c r="G1811">
        <v>48458</v>
      </c>
      <c r="H1811">
        <v>12</v>
      </c>
      <c r="I1811" s="2">
        <v>44115.977847222217</v>
      </c>
      <c r="J1811" t="s">
        <v>12900</v>
      </c>
    </row>
    <row r="1812" spans="1:10" x14ac:dyDescent="0.25">
      <c r="A1812" t="s">
        <v>14723</v>
      </c>
      <c r="B1812">
        <v>1101</v>
      </c>
      <c r="C1812" t="s">
        <v>12916</v>
      </c>
      <c r="D1812">
        <v>34250512</v>
      </c>
      <c r="E1812">
        <v>9.77</v>
      </c>
      <c r="F1812" t="s">
        <v>12905</v>
      </c>
      <c r="G1812">
        <v>27104</v>
      </c>
      <c r="H1812">
        <v>24</v>
      </c>
      <c r="I1812" s="2">
        <v>44251.087233796286</v>
      </c>
      <c r="J1812" t="s">
        <v>12903</v>
      </c>
    </row>
    <row r="1813" spans="1:10" x14ac:dyDescent="0.25">
      <c r="A1813" t="s">
        <v>14724</v>
      </c>
      <c r="B1813">
        <v>1587</v>
      </c>
      <c r="C1813" t="s">
        <v>12898</v>
      </c>
      <c r="D1813">
        <v>30153787</v>
      </c>
      <c r="E1813">
        <v>7.1</v>
      </c>
      <c r="F1813" t="s">
        <v>12899</v>
      </c>
      <c r="G1813">
        <v>29687</v>
      </c>
      <c r="H1813">
        <v>14</v>
      </c>
      <c r="I1813" s="2">
        <v>45044.179895833331</v>
      </c>
      <c r="J1813" t="s">
        <v>12903</v>
      </c>
    </row>
    <row r="1814" spans="1:10" x14ac:dyDescent="0.25">
      <c r="A1814" t="s">
        <v>14725</v>
      </c>
      <c r="B1814">
        <v>1803</v>
      </c>
      <c r="C1814" t="s">
        <v>12898</v>
      </c>
      <c r="D1814">
        <v>76299197</v>
      </c>
      <c r="E1814">
        <v>14.5</v>
      </c>
      <c r="F1814" t="s">
        <v>12908</v>
      </c>
      <c r="G1814">
        <v>36724</v>
      </c>
      <c r="H1814">
        <v>25</v>
      </c>
      <c r="I1814" s="2">
        <v>43618.994375000002</v>
      </c>
      <c r="J1814" t="s">
        <v>12920</v>
      </c>
    </row>
    <row r="1815" spans="1:10" x14ac:dyDescent="0.25">
      <c r="A1815" t="s">
        <v>14726</v>
      </c>
      <c r="B1815">
        <v>2146</v>
      </c>
      <c r="C1815" t="s">
        <v>12907</v>
      </c>
      <c r="D1815">
        <v>3108516</v>
      </c>
      <c r="E1815">
        <v>14.83</v>
      </c>
      <c r="F1815" t="s">
        <v>12908</v>
      </c>
      <c r="G1815">
        <v>47315</v>
      </c>
      <c r="H1815">
        <v>25</v>
      </c>
      <c r="I1815" s="2">
        <v>43191.532013888893</v>
      </c>
      <c r="J1815" t="s">
        <v>12918</v>
      </c>
    </row>
    <row r="1816" spans="1:10" x14ac:dyDescent="0.25">
      <c r="A1816" t="s">
        <v>14727</v>
      </c>
      <c r="B1816">
        <v>2443</v>
      </c>
      <c r="C1816" t="s">
        <v>12907</v>
      </c>
      <c r="D1816">
        <v>75822165</v>
      </c>
      <c r="E1816">
        <v>9.26</v>
      </c>
      <c r="F1816" t="s">
        <v>12905</v>
      </c>
      <c r="G1816">
        <v>35843</v>
      </c>
      <c r="H1816">
        <v>26</v>
      </c>
      <c r="I1816" s="2">
        <v>43334.889502314807</v>
      </c>
      <c r="J1816" t="s">
        <v>12900</v>
      </c>
    </row>
    <row r="1817" spans="1:10" x14ac:dyDescent="0.25">
      <c r="A1817" t="s">
        <v>14728</v>
      </c>
      <c r="B1817">
        <v>2016</v>
      </c>
      <c r="C1817" t="s">
        <v>12916</v>
      </c>
      <c r="D1817">
        <v>52218506</v>
      </c>
      <c r="E1817">
        <v>14.13</v>
      </c>
      <c r="F1817" t="s">
        <v>12908</v>
      </c>
      <c r="G1817">
        <v>23810</v>
      </c>
      <c r="H1817">
        <v>24</v>
      </c>
      <c r="I1817" s="2">
        <v>41549.441018518519</v>
      </c>
      <c r="J1817" t="s">
        <v>12925</v>
      </c>
    </row>
    <row r="1818" spans="1:10" x14ac:dyDescent="0.25">
      <c r="A1818" t="s">
        <v>14729</v>
      </c>
      <c r="B1818">
        <v>1254</v>
      </c>
      <c r="C1818" t="s">
        <v>12902</v>
      </c>
      <c r="D1818">
        <v>37112422</v>
      </c>
      <c r="E1818">
        <v>9.1</v>
      </c>
      <c r="F1818" t="s">
        <v>12899</v>
      </c>
      <c r="G1818">
        <v>44281</v>
      </c>
      <c r="H1818">
        <v>25</v>
      </c>
      <c r="I1818" s="2">
        <v>43655.641840277778</v>
      </c>
      <c r="J1818" t="s">
        <v>12918</v>
      </c>
    </row>
    <row r="1819" spans="1:10" x14ac:dyDescent="0.25">
      <c r="A1819" t="s">
        <v>14730</v>
      </c>
      <c r="B1819">
        <v>1333</v>
      </c>
      <c r="C1819" t="s">
        <v>12898</v>
      </c>
      <c r="D1819">
        <v>7010838</v>
      </c>
      <c r="E1819">
        <v>8.1</v>
      </c>
      <c r="F1819" t="s">
        <v>12905</v>
      </c>
      <c r="G1819">
        <v>18060</v>
      </c>
      <c r="H1819">
        <v>27</v>
      </c>
      <c r="I1819" s="2">
        <v>42815.70207175926</v>
      </c>
      <c r="J1819" t="s">
        <v>12900</v>
      </c>
    </row>
    <row r="1820" spans="1:10" x14ac:dyDescent="0.25">
      <c r="A1820" t="s">
        <v>14731</v>
      </c>
      <c r="B1820">
        <v>2348</v>
      </c>
      <c r="C1820" t="s">
        <v>12907</v>
      </c>
      <c r="D1820">
        <v>31334291</v>
      </c>
      <c r="E1820">
        <v>11.78</v>
      </c>
      <c r="F1820" t="s">
        <v>12908</v>
      </c>
      <c r="G1820">
        <v>14747</v>
      </c>
      <c r="H1820">
        <v>14</v>
      </c>
      <c r="I1820" s="2">
        <v>45122.743067129632</v>
      </c>
      <c r="J1820" t="s">
        <v>12912</v>
      </c>
    </row>
    <row r="1821" spans="1:10" x14ac:dyDescent="0.25">
      <c r="A1821" t="s">
        <v>14732</v>
      </c>
      <c r="B1821">
        <v>1841</v>
      </c>
      <c r="C1821" t="s">
        <v>12924</v>
      </c>
      <c r="D1821">
        <v>58412935</v>
      </c>
      <c r="E1821">
        <v>14.7</v>
      </c>
      <c r="F1821" t="s">
        <v>12899</v>
      </c>
      <c r="G1821">
        <v>14549</v>
      </c>
      <c r="H1821">
        <v>30</v>
      </c>
      <c r="I1821" s="2">
        <v>43503.600057870368</v>
      </c>
      <c r="J1821" t="s">
        <v>12900</v>
      </c>
    </row>
    <row r="1822" spans="1:10" x14ac:dyDescent="0.25">
      <c r="A1822" t="s">
        <v>14733</v>
      </c>
      <c r="B1822">
        <v>2258</v>
      </c>
      <c r="C1822" t="s">
        <v>12924</v>
      </c>
      <c r="D1822">
        <v>84012705</v>
      </c>
      <c r="E1822">
        <v>8.9600000000000009</v>
      </c>
      <c r="F1822" t="s">
        <v>12899</v>
      </c>
      <c r="G1822">
        <v>13356</v>
      </c>
      <c r="H1822">
        <v>16</v>
      </c>
      <c r="I1822" s="2">
        <v>42148.829409722217</v>
      </c>
      <c r="J1822" t="s">
        <v>12918</v>
      </c>
    </row>
    <row r="1823" spans="1:10" x14ac:dyDescent="0.25">
      <c r="A1823" t="s">
        <v>14734</v>
      </c>
      <c r="B1823">
        <v>1079</v>
      </c>
      <c r="C1823" t="s">
        <v>12916</v>
      </c>
      <c r="D1823">
        <v>45903399</v>
      </c>
      <c r="E1823">
        <v>12.34</v>
      </c>
      <c r="F1823" t="s">
        <v>12908</v>
      </c>
      <c r="G1823">
        <v>35979</v>
      </c>
      <c r="H1823">
        <v>19</v>
      </c>
      <c r="I1823" s="2">
        <v>43835.857951388891</v>
      </c>
      <c r="J1823" t="s">
        <v>12912</v>
      </c>
    </row>
    <row r="1824" spans="1:10" x14ac:dyDescent="0.25">
      <c r="A1824" t="s">
        <v>14735</v>
      </c>
      <c r="B1824">
        <v>1331</v>
      </c>
      <c r="C1824" t="s">
        <v>12898</v>
      </c>
      <c r="D1824">
        <v>93877286</v>
      </c>
      <c r="E1824">
        <v>9.84</v>
      </c>
      <c r="F1824" t="s">
        <v>12908</v>
      </c>
      <c r="G1824">
        <v>28034</v>
      </c>
      <c r="H1824">
        <v>26</v>
      </c>
      <c r="I1824" s="2">
        <v>42954.186423611107</v>
      </c>
      <c r="J1824" t="s">
        <v>12903</v>
      </c>
    </row>
    <row r="1825" spans="1:10" x14ac:dyDescent="0.25">
      <c r="A1825" t="s">
        <v>14736</v>
      </c>
      <c r="B1825">
        <v>2099</v>
      </c>
      <c r="C1825" t="s">
        <v>12902</v>
      </c>
      <c r="D1825">
        <v>70237334</v>
      </c>
      <c r="E1825">
        <v>12.43</v>
      </c>
      <c r="F1825" t="s">
        <v>12905</v>
      </c>
      <c r="G1825">
        <v>35855</v>
      </c>
      <c r="H1825">
        <v>18</v>
      </c>
      <c r="I1825" s="2">
        <v>44156.150590277779</v>
      </c>
      <c r="J1825" t="s">
        <v>12912</v>
      </c>
    </row>
    <row r="1826" spans="1:10" x14ac:dyDescent="0.25">
      <c r="A1826" t="s">
        <v>14737</v>
      </c>
      <c r="B1826">
        <v>2462</v>
      </c>
      <c r="C1826" t="s">
        <v>12932</v>
      </c>
      <c r="D1826">
        <v>30732370</v>
      </c>
      <c r="E1826">
        <v>13.25</v>
      </c>
      <c r="F1826" t="s">
        <v>12899</v>
      </c>
      <c r="G1826">
        <v>20682</v>
      </c>
      <c r="H1826">
        <v>24</v>
      </c>
      <c r="I1826" s="2">
        <v>42515.411747685182</v>
      </c>
      <c r="J1826" t="s">
        <v>12900</v>
      </c>
    </row>
    <row r="1827" spans="1:10" x14ac:dyDescent="0.25">
      <c r="A1827" t="s">
        <v>14738</v>
      </c>
      <c r="B1827">
        <v>1298</v>
      </c>
      <c r="C1827" t="s">
        <v>12907</v>
      </c>
      <c r="D1827">
        <v>38491830</v>
      </c>
      <c r="E1827">
        <v>11.32</v>
      </c>
      <c r="F1827" t="s">
        <v>12908</v>
      </c>
      <c r="G1827">
        <v>35281</v>
      </c>
      <c r="H1827">
        <v>17</v>
      </c>
      <c r="I1827" s="2">
        <v>43486.705555555563</v>
      </c>
      <c r="J1827" t="s">
        <v>12910</v>
      </c>
    </row>
    <row r="1828" spans="1:10" x14ac:dyDescent="0.25">
      <c r="A1828" t="s">
        <v>14739</v>
      </c>
      <c r="B1828">
        <v>1056</v>
      </c>
      <c r="C1828" t="s">
        <v>12932</v>
      </c>
      <c r="D1828">
        <v>92793790</v>
      </c>
      <c r="E1828">
        <v>8.89</v>
      </c>
      <c r="F1828" t="s">
        <v>12908</v>
      </c>
      <c r="G1828">
        <v>30147</v>
      </c>
      <c r="H1828">
        <v>14</v>
      </c>
      <c r="I1828" s="2">
        <v>42069.927719907413</v>
      </c>
      <c r="J1828" t="s">
        <v>12912</v>
      </c>
    </row>
    <row r="1829" spans="1:10" x14ac:dyDescent="0.25">
      <c r="A1829" t="s">
        <v>14740</v>
      </c>
      <c r="B1829">
        <v>2103</v>
      </c>
      <c r="C1829" t="s">
        <v>12916</v>
      </c>
      <c r="D1829">
        <v>7528151</v>
      </c>
      <c r="E1829">
        <v>9.52</v>
      </c>
      <c r="F1829" t="s">
        <v>12908</v>
      </c>
      <c r="G1829">
        <v>36688</v>
      </c>
      <c r="H1829">
        <v>30</v>
      </c>
      <c r="I1829" s="2">
        <v>41964.315972222219</v>
      </c>
      <c r="J1829" t="s">
        <v>12920</v>
      </c>
    </row>
    <row r="1830" spans="1:10" x14ac:dyDescent="0.25">
      <c r="A1830" t="s">
        <v>14741</v>
      </c>
      <c r="B1830">
        <v>2266</v>
      </c>
      <c r="C1830" t="s">
        <v>12916</v>
      </c>
      <c r="D1830">
        <v>77474326</v>
      </c>
      <c r="E1830">
        <v>14.82</v>
      </c>
      <c r="F1830" t="s">
        <v>12905</v>
      </c>
      <c r="G1830">
        <v>28997</v>
      </c>
      <c r="H1830">
        <v>2</v>
      </c>
      <c r="I1830" s="2">
        <v>42707.461585648147</v>
      </c>
      <c r="J1830" t="s">
        <v>12918</v>
      </c>
    </row>
    <row r="1831" spans="1:10" x14ac:dyDescent="0.25">
      <c r="A1831" t="s">
        <v>14742</v>
      </c>
      <c r="B1831">
        <v>2160</v>
      </c>
      <c r="C1831" t="s">
        <v>12898</v>
      </c>
      <c r="D1831">
        <v>24576854</v>
      </c>
      <c r="E1831">
        <v>12.47</v>
      </c>
      <c r="F1831" t="s">
        <v>12899</v>
      </c>
      <c r="G1831">
        <v>46168</v>
      </c>
      <c r="H1831">
        <v>21</v>
      </c>
      <c r="I1831" s="2">
        <v>43573.122361111113</v>
      </c>
      <c r="J1831" t="s">
        <v>12920</v>
      </c>
    </row>
    <row r="1832" spans="1:10" x14ac:dyDescent="0.25">
      <c r="A1832" t="s">
        <v>14743</v>
      </c>
      <c r="B1832">
        <v>1078</v>
      </c>
      <c r="C1832" t="s">
        <v>12916</v>
      </c>
      <c r="D1832">
        <v>82328067</v>
      </c>
      <c r="E1832">
        <v>8.23</v>
      </c>
      <c r="F1832" t="s">
        <v>12905</v>
      </c>
      <c r="G1832">
        <v>42711</v>
      </c>
      <c r="H1832">
        <v>26</v>
      </c>
      <c r="I1832" s="2">
        <v>44435.070601851847</v>
      </c>
      <c r="J1832" t="s">
        <v>12925</v>
      </c>
    </row>
    <row r="1833" spans="1:10" x14ac:dyDescent="0.25">
      <c r="A1833" t="s">
        <v>14744</v>
      </c>
      <c r="B1833">
        <v>1863</v>
      </c>
      <c r="C1833" t="s">
        <v>12924</v>
      </c>
      <c r="D1833">
        <v>79697725</v>
      </c>
      <c r="E1833">
        <v>8.74</v>
      </c>
      <c r="F1833" t="s">
        <v>12908</v>
      </c>
      <c r="G1833">
        <v>17415</v>
      </c>
      <c r="H1833">
        <v>21</v>
      </c>
      <c r="I1833" s="2">
        <v>41782.763229166667</v>
      </c>
      <c r="J1833" t="s">
        <v>12918</v>
      </c>
    </row>
    <row r="1834" spans="1:10" x14ac:dyDescent="0.25">
      <c r="A1834" t="s">
        <v>14745</v>
      </c>
      <c r="B1834">
        <v>1322</v>
      </c>
      <c r="C1834" t="s">
        <v>12916</v>
      </c>
      <c r="D1834">
        <v>7397096</v>
      </c>
      <c r="E1834">
        <v>14.1</v>
      </c>
      <c r="F1834" t="s">
        <v>12899</v>
      </c>
      <c r="G1834">
        <v>42351</v>
      </c>
      <c r="H1834">
        <v>23</v>
      </c>
      <c r="I1834" s="2">
        <v>42863.865891203714</v>
      </c>
      <c r="J1834" t="s">
        <v>12903</v>
      </c>
    </row>
    <row r="1835" spans="1:10" x14ac:dyDescent="0.25">
      <c r="A1835" t="s">
        <v>14746</v>
      </c>
      <c r="B1835">
        <v>1414</v>
      </c>
      <c r="C1835" t="s">
        <v>12924</v>
      </c>
      <c r="D1835">
        <v>14280367</v>
      </c>
      <c r="E1835">
        <v>9.6999999999999993</v>
      </c>
      <c r="F1835" t="s">
        <v>12905</v>
      </c>
      <c r="G1835">
        <v>16991</v>
      </c>
      <c r="H1835">
        <v>3</v>
      </c>
      <c r="I1835" s="2">
        <v>44511.673958333333</v>
      </c>
      <c r="J1835" t="s">
        <v>12912</v>
      </c>
    </row>
    <row r="1836" spans="1:10" x14ac:dyDescent="0.25">
      <c r="A1836" t="s">
        <v>14747</v>
      </c>
      <c r="B1836">
        <v>1710</v>
      </c>
      <c r="C1836" t="s">
        <v>12902</v>
      </c>
      <c r="D1836">
        <v>94113638</v>
      </c>
      <c r="E1836">
        <v>13.72</v>
      </c>
      <c r="F1836" t="s">
        <v>12908</v>
      </c>
      <c r="G1836">
        <v>47222</v>
      </c>
      <c r="H1836">
        <v>12</v>
      </c>
      <c r="I1836" s="2">
        <v>44684.936168981483</v>
      </c>
      <c r="J1836" t="s">
        <v>12925</v>
      </c>
    </row>
    <row r="1837" spans="1:10" x14ac:dyDescent="0.25">
      <c r="A1837" t="s">
        <v>14748</v>
      </c>
      <c r="B1837">
        <v>2250</v>
      </c>
      <c r="C1837" t="s">
        <v>12898</v>
      </c>
      <c r="D1837">
        <v>60025000</v>
      </c>
      <c r="E1837">
        <v>13.17</v>
      </c>
      <c r="F1837" t="s">
        <v>12905</v>
      </c>
      <c r="G1837">
        <v>41786</v>
      </c>
      <c r="H1837">
        <v>29</v>
      </c>
      <c r="I1837" s="2">
        <v>45070.549756944441</v>
      </c>
      <c r="J1837" t="s">
        <v>12900</v>
      </c>
    </row>
    <row r="1838" spans="1:10" x14ac:dyDescent="0.25">
      <c r="A1838" t="s">
        <v>14749</v>
      </c>
      <c r="B1838">
        <v>2310</v>
      </c>
      <c r="C1838" t="s">
        <v>12902</v>
      </c>
      <c r="D1838">
        <v>85327948</v>
      </c>
      <c r="E1838">
        <v>9.1199999999999992</v>
      </c>
      <c r="F1838" t="s">
        <v>12908</v>
      </c>
      <c r="G1838">
        <v>21128</v>
      </c>
      <c r="H1838">
        <v>26</v>
      </c>
      <c r="I1838" s="2">
        <v>44833.144907407397</v>
      </c>
      <c r="J1838" t="s">
        <v>12903</v>
      </c>
    </row>
    <row r="1839" spans="1:10" x14ac:dyDescent="0.25">
      <c r="A1839" t="s">
        <v>14750</v>
      </c>
      <c r="B1839">
        <v>2477</v>
      </c>
      <c r="C1839" t="s">
        <v>12898</v>
      </c>
      <c r="D1839">
        <v>87457607</v>
      </c>
      <c r="E1839">
        <v>8.1999999999999993</v>
      </c>
      <c r="F1839" t="s">
        <v>12905</v>
      </c>
      <c r="G1839">
        <v>29329</v>
      </c>
      <c r="H1839">
        <v>23</v>
      </c>
      <c r="I1839" s="2">
        <v>42539.388935185183</v>
      </c>
      <c r="J1839" t="s">
        <v>12900</v>
      </c>
    </row>
    <row r="1840" spans="1:10" x14ac:dyDescent="0.25">
      <c r="A1840" t="s">
        <v>14751</v>
      </c>
      <c r="B1840">
        <v>1473</v>
      </c>
      <c r="C1840" t="s">
        <v>12898</v>
      </c>
      <c r="D1840">
        <v>86124056</v>
      </c>
      <c r="E1840">
        <v>11.55</v>
      </c>
      <c r="F1840" t="s">
        <v>12908</v>
      </c>
      <c r="G1840">
        <v>44722</v>
      </c>
      <c r="H1840">
        <v>30</v>
      </c>
      <c r="I1840" s="2">
        <v>44335.662962962961</v>
      </c>
      <c r="J1840" t="s">
        <v>12912</v>
      </c>
    </row>
    <row r="1841" spans="1:10" x14ac:dyDescent="0.25">
      <c r="A1841" t="s">
        <v>14752</v>
      </c>
      <c r="B1841">
        <v>1669</v>
      </c>
      <c r="C1841" t="s">
        <v>12907</v>
      </c>
      <c r="D1841">
        <v>77784445</v>
      </c>
      <c r="E1841">
        <v>9.9600000000000009</v>
      </c>
      <c r="F1841" t="s">
        <v>12899</v>
      </c>
      <c r="G1841">
        <v>25977</v>
      </c>
      <c r="H1841">
        <v>25</v>
      </c>
      <c r="I1841" s="2">
        <v>42625.157627314817</v>
      </c>
      <c r="J1841" t="s">
        <v>12920</v>
      </c>
    </row>
    <row r="1842" spans="1:10" x14ac:dyDescent="0.25">
      <c r="A1842" t="s">
        <v>14753</v>
      </c>
      <c r="B1842">
        <v>2195</v>
      </c>
      <c r="C1842" t="s">
        <v>12924</v>
      </c>
      <c r="D1842">
        <v>78358067</v>
      </c>
      <c r="E1842">
        <v>11.84</v>
      </c>
      <c r="F1842" t="s">
        <v>12908</v>
      </c>
      <c r="G1842">
        <v>29617</v>
      </c>
      <c r="H1842">
        <v>15</v>
      </c>
      <c r="I1842" s="2">
        <v>43745.605092592603</v>
      </c>
      <c r="J1842" t="s">
        <v>12912</v>
      </c>
    </row>
    <row r="1843" spans="1:10" x14ac:dyDescent="0.25">
      <c r="A1843" t="s">
        <v>14754</v>
      </c>
      <c r="B1843">
        <v>2419</v>
      </c>
      <c r="C1843" t="s">
        <v>12932</v>
      </c>
      <c r="D1843">
        <v>20458495</v>
      </c>
      <c r="E1843">
        <v>14.52</v>
      </c>
      <c r="F1843" t="s">
        <v>12908</v>
      </c>
      <c r="G1843">
        <v>30848</v>
      </c>
      <c r="H1843">
        <v>21</v>
      </c>
      <c r="I1843" s="2">
        <v>44054.802303240736</v>
      </c>
      <c r="J1843" t="s">
        <v>12903</v>
      </c>
    </row>
    <row r="1844" spans="1:10" x14ac:dyDescent="0.25">
      <c r="A1844" t="s">
        <v>14755</v>
      </c>
      <c r="B1844">
        <v>1967</v>
      </c>
      <c r="C1844" t="s">
        <v>12924</v>
      </c>
      <c r="D1844">
        <v>52150730</v>
      </c>
      <c r="E1844">
        <v>10.33</v>
      </c>
      <c r="F1844" t="s">
        <v>12908</v>
      </c>
      <c r="G1844">
        <v>38656</v>
      </c>
      <c r="H1844">
        <v>11</v>
      </c>
      <c r="I1844" s="2">
        <v>42337.758414351847</v>
      </c>
      <c r="J1844" t="s">
        <v>12920</v>
      </c>
    </row>
    <row r="1845" spans="1:10" x14ac:dyDescent="0.25">
      <c r="A1845" t="s">
        <v>14756</v>
      </c>
      <c r="B1845">
        <v>2395</v>
      </c>
      <c r="C1845" t="s">
        <v>12902</v>
      </c>
      <c r="D1845">
        <v>12202350</v>
      </c>
      <c r="E1845">
        <v>10.29</v>
      </c>
      <c r="F1845" t="s">
        <v>12905</v>
      </c>
      <c r="G1845">
        <v>16540</v>
      </c>
      <c r="H1845">
        <v>3</v>
      </c>
      <c r="I1845" s="2">
        <v>42786.242164351846</v>
      </c>
      <c r="J1845" t="s">
        <v>12912</v>
      </c>
    </row>
    <row r="1846" spans="1:10" x14ac:dyDescent="0.25">
      <c r="A1846" t="s">
        <v>14757</v>
      </c>
      <c r="B1846">
        <v>1241</v>
      </c>
      <c r="C1846" t="s">
        <v>12916</v>
      </c>
      <c r="D1846">
        <v>58233891</v>
      </c>
      <c r="E1846">
        <v>8.2200000000000006</v>
      </c>
      <c r="F1846" t="s">
        <v>12905</v>
      </c>
      <c r="G1846">
        <v>11447</v>
      </c>
      <c r="H1846">
        <v>10</v>
      </c>
      <c r="I1846" s="2">
        <v>42831.929305555554</v>
      </c>
      <c r="J1846" t="s">
        <v>12925</v>
      </c>
    </row>
    <row r="1847" spans="1:10" x14ac:dyDescent="0.25">
      <c r="A1847" t="s">
        <v>14758</v>
      </c>
      <c r="B1847">
        <v>1343</v>
      </c>
      <c r="C1847" t="s">
        <v>12916</v>
      </c>
      <c r="D1847">
        <v>85610994</v>
      </c>
      <c r="E1847">
        <v>11.44</v>
      </c>
      <c r="F1847" t="s">
        <v>12899</v>
      </c>
      <c r="G1847">
        <v>37877</v>
      </c>
      <c r="H1847">
        <v>9</v>
      </c>
      <c r="I1847" s="2">
        <v>44441.167731481481</v>
      </c>
      <c r="J1847" t="s">
        <v>12910</v>
      </c>
    </row>
    <row r="1848" spans="1:10" x14ac:dyDescent="0.25">
      <c r="A1848" t="s">
        <v>14759</v>
      </c>
      <c r="B1848">
        <v>2004</v>
      </c>
      <c r="C1848" t="s">
        <v>12924</v>
      </c>
      <c r="D1848">
        <v>30119624</v>
      </c>
      <c r="E1848">
        <v>11.41</v>
      </c>
      <c r="F1848" t="s">
        <v>12905</v>
      </c>
      <c r="G1848">
        <v>32343</v>
      </c>
      <c r="H1848">
        <v>11</v>
      </c>
      <c r="I1848" s="2">
        <v>44962.714780092603</v>
      </c>
      <c r="J1848" t="s">
        <v>12918</v>
      </c>
    </row>
    <row r="1849" spans="1:10" x14ac:dyDescent="0.25">
      <c r="A1849" t="s">
        <v>14760</v>
      </c>
      <c r="B1849">
        <v>1014</v>
      </c>
      <c r="C1849" t="s">
        <v>12902</v>
      </c>
      <c r="D1849">
        <v>80451098</v>
      </c>
      <c r="E1849">
        <v>11.99</v>
      </c>
      <c r="F1849" t="s">
        <v>12905</v>
      </c>
      <c r="G1849">
        <v>36860</v>
      </c>
      <c r="H1849">
        <v>23</v>
      </c>
      <c r="I1849" s="2">
        <v>42525.644502314812</v>
      </c>
      <c r="J1849" t="s">
        <v>12920</v>
      </c>
    </row>
    <row r="1850" spans="1:10" x14ac:dyDescent="0.25">
      <c r="A1850" t="s">
        <v>14761</v>
      </c>
      <c r="B1850">
        <v>1967</v>
      </c>
      <c r="C1850" t="s">
        <v>12924</v>
      </c>
      <c r="D1850">
        <v>65571478</v>
      </c>
      <c r="E1850">
        <v>12.45</v>
      </c>
      <c r="F1850" t="s">
        <v>12905</v>
      </c>
      <c r="G1850">
        <v>40388</v>
      </c>
      <c r="H1850">
        <v>19</v>
      </c>
      <c r="I1850" s="2">
        <v>42436.851817129631</v>
      </c>
      <c r="J1850" t="s">
        <v>12912</v>
      </c>
    </row>
    <row r="1851" spans="1:10" x14ac:dyDescent="0.25">
      <c r="A1851" t="s">
        <v>14762</v>
      </c>
      <c r="B1851">
        <v>1078</v>
      </c>
      <c r="C1851" t="s">
        <v>12898</v>
      </c>
      <c r="D1851">
        <v>6955041</v>
      </c>
      <c r="E1851">
        <v>10.14</v>
      </c>
      <c r="F1851" t="s">
        <v>12899</v>
      </c>
      <c r="G1851">
        <v>44275</v>
      </c>
      <c r="H1851">
        <v>19</v>
      </c>
      <c r="I1851" s="2">
        <v>42934.864745370367</v>
      </c>
      <c r="J1851" t="s">
        <v>12900</v>
      </c>
    </row>
    <row r="1852" spans="1:10" x14ac:dyDescent="0.25">
      <c r="A1852" t="s">
        <v>14763</v>
      </c>
      <c r="B1852">
        <v>1703</v>
      </c>
      <c r="C1852" t="s">
        <v>12898</v>
      </c>
      <c r="D1852">
        <v>7202089</v>
      </c>
      <c r="E1852">
        <v>11.26</v>
      </c>
      <c r="F1852" t="s">
        <v>12908</v>
      </c>
      <c r="G1852">
        <v>48154</v>
      </c>
      <c r="H1852">
        <v>9</v>
      </c>
      <c r="I1852" s="2">
        <v>42960.693449074082</v>
      </c>
      <c r="J1852" t="s">
        <v>12925</v>
      </c>
    </row>
    <row r="1853" spans="1:10" x14ac:dyDescent="0.25">
      <c r="A1853" t="s">
        <v>14764</v>
      </c>
      <c r="B1853">
        <v>1463</v>
      </c>
      <c r="C1853" t="s">
        <v>12907</v>
      </c>
      <c r="D1853">
        <v>82792603</v>
      </c>
      <c r="E1853">
        <v>14.74</v>
      </c>
      <c r="F1853" t="s">
        <v>12905</v>
      </c>
      <c r="G1853">
        <v>30646</v>
      </c>
      <c r="H1853">
        <v>17</v>
      </c>
      <c r="I1853" s="2">
        <v>44808.69027777778</v>
      </c>
      <c r="J1853" t="s">
        <v>12925</v>
      </c>
    </row>
    <row r="1854" spans="1:10" x14ac:dyDescent="0.25">
      <c r="A1854" t="s">
        <v>14765</v>
      </c>
      <c r="B1854">
        <v>2062</v>
      </c>
      <c r="C1854" t="s">
        <v>12902</v>
      </c>
      <c r="D1854">
        <v>12984109</v>
      </c>
      <c r="E1854">
        <v>13.22</v>
      </c>
      <c r="F1854" t="s">
        <v>12899</v>
      </c>
      <c r="G1854">
        <v>39815</v>
      </c>
      <c r="H1854">
        <v>17</v>
      </c>
      <c r="I1854" s="2">
        <v>42188.289537037039</v>
      </c>
      <c r="J1854" t="s">
        <v>12903</v>
      </c>
    </row>
    <row r="1855" spans="1:10" x14ac:dyDescent="0.25">
      <c r="A1855" t="s">
        <v>14766</v>
      </c>
      <c r="B1855">
        <v>2463</v>
      </c>
      <c r="C1855" t="s">
        <v>12907</v>
      </c>
      <c r="D1855">
        <v>41567873</v>
      </c>
      <c r="E1855">
        <v>9.49</v>
      </c>
      <c r="F1855" t="s">
        <v>12899</v>
      </c>
      <c r="G1855">
        <v>12989</v>
      </c>
      <c r="H1855">
        <v>4</v>
      </c>
      <c r="I1855" s="2">
        <v>42583.338564814818</v>
      </c>
      <c r="J1855" t="s">
        <v>12900</v>
      </c>
    </row>
    <row r="1856" spans="1:10" x14ac:dyDescent="0.25">
      <c r="A1856" t="s">
        <v>14767</v>
      </c>
      <c r="B1856">
        <v>2393</v>
      </c>
      <c r="C1856" t="s">
        <v>12916</v>
      </c>
      <c r="D1856">
        <v>31467840</v>
      </c>
      <c r="E1856">
        <v>9.41</v>
      </c>
      <c r="F1856" t="s">
        <v>12905</v>
      </c>
      <c r="G1856">
        <v>23190</v>
      </c>
      <c r="H1856">
        <v>18</v>
      </c>
      <c r="I1856" s="2">
        <v>42299.989803240736</v>
      </c>
      <c r="J1856" t="s">
        <v>12918</v>
      </c>
    </row>
    <row r="1857" spans="1:10" x14ac:dyDescent="0.25">
      <c r="A1857" t="s">
        <v>14768</v>
      </c>
      <c r="B1857">
        <v>2403</v>
      </c>
      <c r="C1857" t="s">
        <v>12907</v>
      </c>
      <c r="D1857">
        <v>2323936</v>
      </c>
      <c r="E1857">
        <v>7.32</v>
      </c>
      <c r="F1857" t="s">
        <v>12908</v>
      </c>
      <c r="G1857">
        <v>33856</v>
      </c>
      <c r="H1857">
        <v>17</v>
      </c>
      <c r="I1857" s="2">
        <v>45045.418206018519</v>
      </c>
      <c r="J1857" t="s">
        <v>12903</v>
      </c>
    </row>
    <row r="1858" spans="1:10" x14ac:dyDescent="0.25">
      <c r="A1858" t="s">
        <v>14769</v>
      </c>
      <c r="B1858">
        <v>1741</v>
      </c>
      <c r="C1858" t="s">
        <v>12924</v>
      </c>
      <c r="D1858">
        <v>76782791</v>
      </c>
      <c r="E1858">
        <v>13.99</v>
      </c>
      <c r="F1858" t="s">
        <v>12905</v>
      </c>
      <c r="G1858">
        <v>23489</v>
      </c>
      <c r="H1858">
        <v>23</v>
      </c>
      <c r="I1858" s="2">
        <v>44552.322465277779</v>
      </c>
      <c r="J1858" t="s">
        <v>12903</v>
      </c>
    </row>
    <row r="1859" spans="1:10" x14ac:dyDescent="0.25">
      <c r="A1859" t="s">
        <v>14770</v>
      </c>
      <c r="B1859">
        <v>1906</v>
      </c>
      <c r="C1859" t="s">
        <v>12916</v>
      </c>
      <c r="D1859">
        <v>88737581</v>
      </c>
      <c r="E1859">
        <v>14.9</v>
      </c>
      <c r="F1859" t="s">
        <v>12899</v>
      </c>
      <c r="G1859">
        <v>24703</v>
      </c>
      <c r="H1859">
        <v>7</v>
      </c>
      <c r="I1859" s="2">
        <v>43433.045011574082</v>
      </c>
      <c r="J1859" t="s">
        <v>12903</v>
      </c>
    </row>
    <row r="1860" spans="1:10" x14ac:dyDescent="0.25">
      <c r="A1860" t="s">
        <v>14771</v>
      </c>
      <c r="B1860">
        <v>1719</v>
      </c>
      <c r="C1860" t="s">
        <v>12924</v>
      </c>
      <c r="D1860">
        <v>82791934</v>
      </c>
      <c r="E1860">
        <v>11.82</v>
      </c>
      <c r="F1860" t="s">
        <v>12908</v>
      </c>
      <c r="G1860">
        <v>42808</v>
      </c>
      <c r="H1860">
        <v>21</v>
      </c>
      <c r="I1860" s="2">
        <v>44812.701805555553</v>
      </c>
      <c r="J1860" t="s">
        <v>12925</v>
      </c>
    </row>
    <row r="1861" spans="1:10" x14ac:dyDescent="0.25">
      <c r="A1861" t="s">
        <v>14772</v>
      </c>
      <c r="B1861">
        <v>1260</v>
      </c>
      <c r="C1861" t="s">
        <v>12924</v>
      </c>
      <c r="D1861">
        <v>37855281</v>
      </c>
      <c r="E1861">
        <v>10.8</v>
      </c>
      <c r="F1861" t="s">
        <v>12908</v>
      </c>
      <c r="G1861">
        <v>21057</v>
      </c>
      <c r="H1861">
        <v>23</v>
      </c>
      <c r="I1861" s="2">
        <v>43496.069409722222</v>
      </c>
      <c r="J1861" t="s">
        <v>12900</v>
      </c>
    </row>
    <row r="1862" spans="1:10" x14ac:dyDescent="0.25">
      <c r="A1862" t="s">
        <v>14773</v>
      </c>
      <c r="B1862">
        <v>1682</v>
      </c>
      <c r="C1862" t="s">
        <v>12932</v>
      </c>
      <c r="D1862">
        <v>7166054</v>
      </c>
      <c r="E1862">
        <v>8.69</v>
      </c>
      <c r="F1862" t="s">
        <v>12905</v>
      </c>
      <c r="G1862">
        <v>16846</v>
      </c>
      <c r="H1862">
        <v>27</v>
      </c>
      <c r="I1862" s="2">
        <v>44571.856493055559</v>
      </c>
      <c r="J1862" t="s">
        <v>12920</v>
      </c>
    </row>
    <row r="1863" spans="1:10" x14ac:dyDescent="0.25">
      <c r="A1863" t="s">
        <v>14774</v>
      </c>
      <c r="B1863">
        <v>2261</v>
      </c>
      <c r="C1863" t="s">
        <v>12932</v>
      </c>
      <c r="D1863">
        <v>86823499</v>
      </c>
      <c r="E1863">
        <v>10.39</v>
      </c>
      <c r="F1863" t="s">
        <v>12908</v>
      </c>
      <c r="G1863">
        <v>12950</v>
      </c>
      <c r="H1863">
        <v>23</v>
      </c>
      <c r="I1863" s="2">
        <v>44708.368518518517</v>
      </c>
      <c r="J1863" t="s">
        <v>12920</v>
      </c>
    </row>
    <row r="1864" spans="1:10" x14ac:dyDescent="0.25">
      <c r="A1864" t="s">
        <v>14775</v>
      </c>
      <c r="B1864">
        <v>1588</v>
      </c>
      <c r="C1864" t="s">
        <v>12916</v>
      </c>
      <c r="D1864">
        <v>63970377</v>
      </c>
      <c r="E1864">
        <v>12.7</v>
      </c>
      <c r="F1864" t="s">
        <v>12908</v>
      </c>
      <c r="G1864">
        <v>43199</v>
      </c>
      <c r="H1864">
        <v>29</v>
      </c>
      <c r="I1864" s="2">
        <v>44386.499027777783</v>
      </c>
      <c r="J1864" t="s">
        <v>12900</v>
      </c>
    </row>
    <row r="1865" spans="1:10" x14ac:dyDescent="0.25">
      <c r="A1865" t="s">
        <v>14776</v>
      </c>
      <c r="B1865">
        <v>1171</v>
      </c>
      <c r="C1865" t="s">
        <v>12932</v>
      </c>
      <c r="D1865">
        <v>86204486</v>
      </c>
      <c r="E1865">
        <v>12.4</v>
      </c>
      <c r="F1865" t="s">
        <v>12905</v>
      </c>
      <c r="G1865">
        <v>32294</v>
      </c>
      <c r="H1865">
        <v>17</v>
      </c>
      <c r="I1865" s="2">
        <v>42130.652939814812</v>
      </c>
      <c r="J1865" t="s">
        <v>12925</v>
      </c>
    </row>
    <row r="1866" spans="1:10" x14ac:dyDescent="0.25">
      <c r="A1866" t="s">
        <v>14777</v>
      </c>
      <c r="B1866">
        <v>1113</v>
      </c>
      <c r="C1866" t="s">
        <v>12916</v>
      </c>
      <c r="D1866">
        <v>12552804</v>
      </c>
      <c r="E1866">
        <v>8.51</v>
      </c>
      <c r="F1866" t="s">
        <v>12908</v>
      </c>
      <c r="G1866">
        <v>37690</v>
      </c>
      <c r="H1866">
        <v>13</v>
      </c>
      <c r="I1866" s="2">
        <v>44493.043321759258</v>
      </c>
      <c r="J1866" t="s">
        <v>12918</v>
      </c>
    </row>
    <row r="1867" spans="1:10" x14ac:dyDescent="0.25">
      <c r="A1867" t="s">
        <v>14778</v>
      </c>
      <c r="B1867">
        <v>2126</v>
      </c>
      <c r="C1867" t="s">
        <v>12924</v>
      </c>
      <c r="D1867">
        <v>40420176</v>
      </c>
      <c r="E1867">
        <v>8.1</v>
      </c>
      <c r="F1867" t="s">
        <v>12899</v>
      </c>
      <c r="G1867">
        <v>43229</v>
      </c>
      <c r="H1867">
        <v>9</v>
      </c>
      <c r="I1867" s="2">
        <v>41737.009930555563</v>
      </c>
      <c r="J1867" t="s">
        <v>12910</v>
      </c>
    </row>
    <row r="1868" spans="1:10" x14ac:dyDescent="0.25">
      <c r="A1868" t="s">
        <v>14779</v>
      </c>
      <c r="B1868">
        <v>2134</v>
      </c>
      <c r="C1868" t="s">
        <v>12924</v>
      </c>
      <c r="D1868">
        <v>80834599</v>
      </c>
      <c r="E1868">
        <v>12.6</v>
      </c>
      <c r="F1868" t="s">
        <v>12905</v>
      </c>
      <c r="G1868">
        <v>31259</v>
      </c>
      <c r="H1868">
        <v>8</v>
      </c>
      <c r="I1868" s="2">
        <v>44647.243854166663</v>
      </c>
      <c r="J1868" t="s">
        <v>12918</v>
      </c>
    </row>
    <row r="1869" spans="1:10" x14ac:dyDescent="0.25">
      <c r="A1869" t="s">
        <v>14780</v>
      </c>
      <c r="B1869">
        <v>2300</v>
      </c>
      <c r="C1869" t="s">
        <v>12902</v>
      </c>
      <c r="D1869">
        <v>6251089</v>
      </c>
      <c r="E1869">
        <v>13.36</v>
      </c>
      <c r="F1869" t="s">
        <v>12908</v>
      </c>
      <c r="G1869">
        <v>48620</v>
      </c>
      <c r="H1869">
        <v>27</v>
      </c>
      <c r="I1869" s="2">
        <v>44199.956655092603</v>
      </c>
      <c r="J1869" t="s">
        <v>12918</v>
      </c>
    </row>
    <row r="1870" spans="1:10" x14ac:dyDescent="0.25">
      <c r="A1870" t="s">
        <v>14781</v>
      </c>
      <c r="B1870">
        <v>1828</v>
      </c>
      <c r="C1870" t="s">
        <v>12932</v>
      </c>
      <c r="D1870">
        <v>11712851</v>
      </c>
      <c r="E1870">
        <v>12.35</v>
      </c>
      <c r="F1870" t="s">
        <v>12899</v>
      </c>
      <c r="G1870">
        <v>43932</v>
      </c>
      <c r="H1870">
        <v>4</v>
      </c>
      <c r="I1870" s="2">
        <v>42524.721689814818</v>
      </c>
      <c r="J1870" t="s">
        <v>12925</v>
      </c>
    </row>
    <row r="1871" spans="1:10" x14ac:dyDescent="0.25">
      <c r="A1871" t="s">
        <v>14782</v>
      </c>
      <c r="B1871">
        <v>2187</v>
      </c>
      <c r="C1871" t="s">
        <v>12924</v>
      </c>
      <c r="D1871">
        <v>36429542</v>
      </c>
      <c r="E1871">
        <v>11.33</v>
      </c>
      <c r="F1871" t="s">
        <v>12905</v>
      </c>
      <c r="G1871">
        <v>26322</v>
      </c>
      <c r="H1871">
        <v>24</v>
      </c>
      <c r="I1871" s="2">
        <v>43653.069664351853</v>
      </c>
      <c r="J1871" t="s">
        <v>12918</v>
      </c>
    </row>
    <row r="1872" spans="1:10" x14ac:dyDescent="0.25">
      <c r="A1872" t="s">
        <v>14783</v>
      </c>
      <c r="B1872">
        <v>2072</v>
      </c>
      <c r="C1872" t="s">
        <v>12898</v>
      </c>
      <c r="D1872">
        <v>98924606</v>
      </c>
      <c r="E1872">
        <v>9.15</v>
      </c>
      <c r="F1872" t="s">
        <v>12899</v>
      </c>
      <c r="G1872">
        <v>30351</v>
      </c>
      <c r="H1872">
        <v>7</v>
      </c>
      <c r="I1872" s="2">
        <v>42071.212210648147</v>
      </c>
      <c r="J1872" t="s">
        <v>12912</v>
      </c>
    </row>
    <row r="1873" spans="1:10" x14ac:dyDescent="0.25">
      <c r="A1873" t="s">
        <v>14784</v>
      </c>
      <c r="B1873">
        <v>1900</v>
      </c>
      <c r="C1873" t="s">
        <v>12902</v>
      </c>
      <c r="D1873">
        <v>5557896</v>
      </c>
      <c r="E1873">
        <v>8.49</v>
      </c>
      <c r="F1873" t="s">
        <v>12899</v>
      </c>
      <c r="G1873">
        <v>11667</v>
      </c>
      <c r="H1873">
        <v>12</v>
      </c>
      <c r="I1873" s="2">
        <v>43033.013414351852</v>
      </c>
      <c r="J1873" t="s">
        <v>12903</v>
      </c>
    </row>
    <row r="1874" spans="1:10" x14ac:dyDescent="0.25">
      <c r="A1874" t="s">
        <v>14785</v>
      </c>
      <c r="B1874">
        <v>1498</v>
      </c>
      <c r="C1874" t="s">
        <v>12907</v>
      </c>
      <c r="D1874">
        <v>73086613</v>
      </c>
      <c r="E1874">
        <v>13.44</v>
      </c>
      <c r="F1874" t="s">
        <v>12905</v>
      </c>
      <c r="G1874">
        <v>44600</v>
      </c>
      <c r="H1874">
        <v>19</v>
      </c>
      <c r="I1874" s="2">
        <v>43759.309618055559</v>
      </c>
      <c r="J1874" t="s">
        <v>12912</v>
      </c>
    </row>
    <row r="1875" spans="1:10" x14ac:dyDescent="0.25">
      <c r="A1875" t="s">
        <v>14786</v>
      </c>
      <c r="B1875">
        <v>1666</v>
      </c>
      <c r="C1875" t="s">
        <v>12902</v>
      </c>
      <c r="D1875">
        <v>31136904</v>
      </c>
      <c r="E1875">
        <v>13.8</v>
      </c>
      <c r="F1875" t="s">
        <v>12908</v>
      </c>
      <c r="G1875">
        <v>11896</v>
      </c>
      <c r="H1875">
        <v>30</v>
      </c>
      <c r="I1875" s="2">
        <v>42243.791921296302</v>
      </c>
      <c r="J1875" t="s">
        <v>12910</v>
      </c>
    </row>
    <row r="1876" spans="1:10" x14ac:dyDescent="0.25">
      <c r="A1876" t="s">
        <v>14787</v>
      </c>
      <c r="B1876">
        <v>1568</v>
      </c>
      <c r="C1876" t="s">
        <v>12898</v>
      </c>
      <c r="D1876">
        <v>43468670</v>
      </c>
      <c r="E1876">
        <v>9.9600000000000009</v>
      </c>
      <c r="F1876" t="s">
        <v>12905</v>
      </c>
      <c r="G1876">
        <v>32891</v>
      </c>
      <c r="H1876">
        <v>18</v>
      </c>
      <c r="I1876" s="2">
        <v>44465.501793981479</v>
      </c>
      <c r="J1876" t="s">
        <v>12918</v>
      </c>
    </row>
    <row r="1877" spans="1:10" x14ac:dyDescent="0.25">
      <c r="A1877" t="s">
        <v>14788</v>
      </c>
      <c r="B1877">
        <v>2207</v>
      </c>
      <c r="C1877" t="s">
        <v>12916</v>
      </c>
      <c r="D1877">
        <v>2257753</v>
      </c>
      <c r="E1877">
        <v>14.41</v>
      </c>
      <c r="F1877" t="s">
        <v>12908</v>
      </c>
      <c r="G1877">
        <v>22085</v>
      </c>
      <c r="H1877">
        <v>23</v>
      </c>
      <c r="I1877" s="2">
        <v>41625.801481481481</v>
      </c>
      <c r="J1877" t="s">
        <v>12920</v>
      </c>
    </row>
    <row r="1878" spans="1:10" x14ac:dyDescent="0.25">
      <c r="A1878" t="s">
        <v>14789</v>
      </c>
      <c r="B1878">
        <v>1653</v>
      </c>
      <c r="C1878" t="s">
        <v>12907</v>
      </c>
      <c r="D1878">
        <v>7612729</v>
      </c>
      <c r="E1878">
        <v>9.44</v>
      </c>
      <c r="F1878" t="s">
        <v>12905</v>
      </c>
      <c r="G1878">
        <v>28099</v>
      </c>
      <c r="H1878">
        <v>3</v>
      </c>
      <c r="I1878" s="2">
        <v>43091.453020833331</v>
      </c>
      <c r="J1878" t="s">
        <v>12925</v>
      </c>
    </row>
    <row r="1879" spans="1:10" x14ac:dyDescent="0.25">
      <c r="A1879" t="s">
        <v>14790</v>
      </c>
      <c r="B1879">
        <v>1487</v>
      </c>
      <c r="C1879" t="s">
        <v>12924</v>
      </c>
      <c r="D1879">
        <v>39240671</v>
      </c>
      <c r="E1879">
        <v>10.25</v>
      </c>
      <c r="F1879" t="s">
        <v>12899</v>
      </c>
      <c r="G1879">
        <v>46942</v>
      </c>
      <c r="H1879">
        <v>26</v>
      </c>
      <c r="I1879" s="2">
        <v>43820.89534722222</v>
      </c>
      <c r="J1879" t="s">
        <v>12918</v>
      </c>
    </row>
    <row r="1880" spans="1:10" x14ac:dyDescent="0.25">
      <c r="A1880" t="s">
        <v>14791</v>
      </c>
      <c r="B1880">
        <v>2174</v>
      </c>
      <c r="C1880" t="s">
        <v>12902</v>
      </c>
      <c r="D1880">
        <v>79229289</v>
      </c>
      <c r="E1880">
        <v>14.3</v>
      </c>
      <c r="F1880" t="s">
        <v>12899</v>
      </c>
      <c r="G1880">
        <v>43735</v>
      </c>
      <c r="H1880">
        <v>19</v>
      </c>
      <c r="I1880" s="2">
        <v>44219.531493055547</v>
      </c>
      <c r="J1880" t="s">
        <v>12900</v>
      </c>
    </row>
    <row r="1881" spans="1:10" x14ac:dyDescent="0.25">
      <c r="A1881" t="s">
        <v>14792</v>
      </c>
      <c r="B1881">
        <v>1317</v>
      </c>
      <c r="C1881" t="s">
        <v>12898</v>
      </c>
      <c r="D1881">
        <v>82312390</v>
      </c>
      <c r="E1881">
        <v>14.7</v>
      </c>
      <c r="F1881" t="s">
        <v>12908</v>
      </c>
      <c r="G1881">
        <v>25398</v>
      </c>
      <c r="H1881">
        <v>9</v>
      </c>
      <c r="I1881" s="2">
        <v>43840.689583333333</v>
      </c>
      <c r="J1881" t="s">
        <v>12920</v>
      </c>
    </row>
    <row r="1882" spans="1:10" x14ac:dyDescent="0.25">
      <c r="A1882" t="s">
        <v>14793</v>
      </c>
      <c r="B1882">
        <v>2096</v>
      </c>
      <c r="C1882" t="s">
        <v>12907</v>
      </c>
      <c r="D1882">
        <v>52669393</v>
      </c>
      <c r="E1882">
        <v>9.74</v>
      </c>
      <c r="F1882" t="s">
        <v>12908</v>
      </c>
      <c r="G1882">
        <v>13126</v>
      </c>
      <c r="H1882">
        <v>13</v>
      </c>
      <c r="I1882" s="2">
        <v>44630.050057870372</v>
      </c>
      <c r="J1882" t="s">
        <v>12903</v>
      </c>
    </row>
    <row r="1883" spans="1:10" x14ac:dyDescent="0.25">
      <c r="A1883" t="s">
        <v>14794</v>
      </c>
      <c r="B1883">
        <v>1703</v>
      </c>
      <c r="C1883" t="s">
        <v>12924</v>
      </c>
      <c r="D1883">
        <v>11613267</v>
      </c>
      <c r="E1883">
        <v>10.4</v>
      </c>
      <c r="F1883" t="s">
        <v>12905</v>
      </c>
      <c r="G1883">
        <v>39450</v>
      </c>
      <c r="H1883">
        <v>7</v>
      </c>
      <c r="I1883" s="2">
        <v>44902.288506944453</v>
      </c>
      <c r="J1883" t="s">
        <v>12910</v>
      </c>
    </row>
    <row r="1884" spans="1:10" x14ac:dyDescent="0.25">
      <c r="A1884" t="s">
        <v>14795</v>
      </c>
      <c r="B1884">
        <v>1308</v>
      </c>
      <c r="C1884" t="s">
        <v>12932</v>
      </c>
      <c r="D1884">
        <v>85080414</v>
      </c>
      <c r="E1884">
        <v>14.85</v>
      </c>
      <c r="F1884" t="s">
        <v>12905</v>
      </c>
      <c r="G1884">
        <v>15935</v>
      </c>
      <c r="H1884">
        <v>15</v>
      </c>
      <c r="I1884" s="2">
        <v>44362.783877314818</v>
      </c>
      <c r="J1884" t="s">
        <v>12912</v>
      </c>
    </row>
    <row r="1885" spans="1:10" x14ac:dyDescent="0.25">
      <c r="A1885" t="s">
        <v>14796</v>
      </c>
      <c r="B1885">
        <v>1730</v>
      </c>
      <c r="C1885" t="s">
        <v>12907</v>
      </c>
      <c r="D1885">
        <v>82925638</v>
      </c>
      <c r="E1885">
        <v>13.31</v>
      </c>
      <c r="F1885" t="s">
        <v>12908</v>
      </c>
      <c r="G1885">
        <v>33309</v>
      </c>
      <c r="H1885">
        <v>18</v>
      </c>
      <c r="I1885" s="2">
        <v>43515.770486111112</v>
      </c>
      <c r="J1885" t="s">
        <v>12903</v>
      </c>
    </row>
    <row r="1886" spans="1:10" x14ac:dyDescent="0.25">
      <c r="A1886" t="s">
        <v>14797</v>
      </c>
      <c r="B1886">
        <v>1501</v>
      </c>
      <c r="C1886" t="s">
        <v>12902</v>
      </c>
      <c r="D1886">
        <v>84335225</v>
      </c>
      <c r="E1886">
        <v>12.39</v>
      </c>
      <c r="F1886" t="s">
        <v>12908</v>
      </c>
      <c r="G1886">
        <v>16565</v>
      </c>
      <c r="H1886">
        <v>3</v>
      </c>
      <c r="I1886" s="2">
        <v>43258.455543981479</v>
      </c>
      <c r="J1886" t="s">
        <v>12903</v>
      </c>
    </row>
    <row r="1887" spans="1:10" x14ac:dyDescent="0.25">
      <c r="A1887" t="s">
        <v>14798</v>
      </c>
      <c r="B1887">
        <v>2400</v>
      </c>
      <c r="C1887" t="s">
        <v>12902</v>
      </c>
      <c r="D1887">
        <v>32357587</v>
      </c>
      <c r="E1887">
        <v>9.26</v>
      </c>
      <c r="F1887" t="s">
        <v>12908</v>
      </c>
      <c r="G1887">
        <v>46370</v>
      </c>
      <c r="H1887">
        <v>14</v>
      </c>
      <c r="I1887" s="2">
        <v>42548.279664351852</v>
      </c>
      <c r="J1887" t="s">
        <v>12910</v>
      </c>
    </row>
    <row r="1888" spans="1:10" x14ac:dyDescent="0.25">
      <c r="A1888" t="s">
        <v>14799</v>
      </c>
      <c r="B1888">
        <v>2443</v>
      </c>
      <c r="C1888" t="s">
        <v>12924</v>
      </c>
      <c r="D1888">
        <v>32614123</v>
      </c>
      <c r="E1888">
        <v>12.54</v>
      </c>
      <c r="F1888" t="s">
        <v>12899</v>
      </c>
      <c r="G1888">
        <v>21524</v>
      </c>
      <c r="H1888">
        <v>20</v>
      </c>
      <c r="I1888" s="2">
        <v>41622.801585648151</v>
      </c>
      <c r="J1888" t="s">
        <v>12918</v>
      </c>
    </row>
    <row r="1889" spans="1:10" x14ac:dyDescent="0.25">
      <c r="A1889" t="s">
        <v>14800</v>
      </c>
      <c r="B1889">
        <v>1636</v>
      </c>
      <c r="C1889" t="s">
        <v>12916</v>
      </c>
      <c r="D1889">
        <v>28921725</v>
      </c>
      <c r="E1889">
        <v>7.56</v>
      </c>
      <c r="F1889" t="s">
        <v>12908</v>
      </c>
      <c r="G1889">
        <v>48829</v>
      </c>
      <c r="H1889">
        <v>11</v>
      </c>
      <c r="I1889" s="2">
        <v>42604.687476851846</v>
      </c>
      <c r="J1889" t="s">
        <v>12912</v>
      </c>
    </row>
    <row r="1890" spans="1:10" x14ac:dyDescent="0.25">
      <c r="A1890" t="s">
        <v>14801</v>
      </c>
      <c r="B1890">
        <v>1183</v>
      </c>
      <c r="C1890" t="s">
        <v>12902</v>
      </c>
      <c r="D1890">
        <v>93517334</v>
      </c>
      <c r="E1890">
        <v>8.7799999999999994</v>
      </c>
      <c r="F1890" t="s">
        <v>12905</v>
      </c>
      <c r="G1890">
        <v>19791</v>
      </c>
      <c r="H1890">
        <v>22</v>
      </c>
      <c r="I1890" s="2">
        <v>42361.756412037037</v>
      </c>
      <c r="J1890" t="s">
        <v>12918</v>
      </c>
    </row>
    <row r="1891" spans="1:10" x14ac:dyDescent="0.25">
      <c r="A1891" t="s">
        <v>14802</v>
      </c>
      <c r="B1891">
        <v>1859</v>
      </c>
      <c r="C1891" t="s">
        <v>12898</v>
      </c>
      <c r="D1891">
        <v>98248228</v>
      </c>
      <c r="E1891">
        <v>14.38</v>
      </c>
      <c r="F1891" t="s">
        <v>12899</v>
      </c>
      <c r="G1891">
        <v>49362</v>
      </c>
      <c r="H1891">
        <v>25</v>
      </c>
      <c r="I1891" s="2">
        <v>41986.305219907408</v>
      </c>
      <c r="J1891" t="s">
        <v>12900</v>
      </c>
    </row>
    <row r="1892" spans="1:10" x14ac:dyDescent="0.25">
      <c r="A1892" t="s">
        <v>14803</v>
      </c>
      <c r="B1892">
        <v>1342</v>
      </c>
      <c r="C1892" t="s">
        <v>12902</v>
      </c>
      <c r="D1892">
        <v>74609924</v>
      </c>
      <c r="E1892">
        <v>14.44</v>
      </c>
      <c r="F1892" t="s">
        <v>12908</v>
      </c>
      <c r="G1892">
        <v>32292</v>
      </c>
      <c r="H1892">
        <v>2</v>
      </c>
      <c r="I1892" s="2">
        <v>45049.268449074072</v>
      </c>
      <c r="J1892" t="s">
        <v>12900</v>
      </c>
    </row>
    <row r="1893" spans="1:10" x14ac:dyDescent="0.25">
      <c r="A1893" t="s">
        <v>14804</v>
      </c>
      <c r="B1893">
        <v>1499</v>
      </c>
      <c r="C1893" t="s">
        <v>12902</v>
      </c>
      <c r="D1893">
        <v>45199836</v>
      </c>
      <c r="E1893">
        <v>11.47</v>
      </c>
      <c r="F1893" t="s">
        <v>12899</v>
      </c>
      <c r="G1893">
        <v>23634</v>
      </c>
      <c r="H1893">
        <v>11</v>
      </c>
      <c r="I1893" s="2">
        <v>44791.793055555558</v>
      </c>
      <c r="J1893" t="s">
        <v>12918</v>
      </c>
    </row>
    <row r="1894" spans="1:10" x14ac:dyDescent="0.25">
      <c r="A1894" t="s">
        <v>14805</v>
      </c>
      <c r="B1894">
        <v>1852</v>
      </c>
      <c r="C1894" t="s">
        <v>12898</v>
      </c>
      <c r="D1894">
        <v>71608935</v>
      </c>
      <c r="E1894">
        <v>11.54</v>
      </c>
      <c r="F1894" t="s">
        <v>12905</v>
      </c>
      <c r="G1894">
        <v>33634</v>
      </c>
      <c r="H1894">
        <v>28</v>
      </c>
      <c r="I1894" s="2">
        <v>42628.501759259263</v>
      </c>
      <c r="J1894" t="s">
        <v>12912</v>
      </c>
    </row>
    <row r="1895" spans="1:10" x14ac:dyDescent="0.25">
      <c r="A1895" t="s">
        <v>14806</v>
      </c>
      <c r="B1895">
        <v>2395</v>
      </c>
      <c r="C1895" t="s">
        <v>12907</v>
      </c>
      <c r="D1895">
        <v>97644258</v>
      </c>
      <c r="E1895">
        <v>11.6</v>
      </c>
      <c r="F1895" t="s">
        <v>12905</v>
      </c>
      <c r="G1895">
        <v>29130</v>
      </c>
      <c r="H1895">
        <v>17</v>
      </c>
      <c r="I1895" s="2">
        <v>43715.928032407413</v>
      </c>
      <c r="J1895" t="s">
        <v>12918</v>
      </c>
    </row>
    <row r="1896" spans="1:10" x14ac:dyDescent="0.25">
      <c r="A1896" t="s">
        <v>14807</v>
      </c>
      <c r="B1896">
        <v>2209</v>
      </c>
      <c r="C1896" t="s">
        <v>12932</v>
      </c>
      <c r="D1896">
        <v>85493821</v>
      </c>
      <c r="E1896">
        <v>7.64</v>
      </c>
      <c r="F1896" t="s">
        <v>12905</v>
      </c>
      <c r="G1896">
        <v>12586</v>
      </c>
      <c r="H1896">
        <v>12</v>
      </c>
      <c r="I1896" s="2">
        <v>42183.968541666669</v>
      </c>
      <c r="J1896" t="s">
        <v>12920</v>
      </c>
    </row>
    <row r="1897" spans="1:10" x14ac:dyDescent="0.25">
      <c r="A1897" t="s">
        <v>14808</v>
      </c>
      <c r="B1897">
        <v>1002</v>
      </c>
      <c r="C1897" t="s">
        <v>12932</v>
      </c>
      <c r="D1897">
        <v>4898807</v>
      </c>
      <c r="E1897">
        <v>10.34</v>
      </c>
      <c r="F1897" t="s">
        <v>12908</v>
      </c>
      <c r="G1897">
        <v>28177</v>
      </c>
      <c r="H1897">
        <v>1</v>
      </c>
      <c r="I1897" s="2">
        <v>43374.377523148149</v>
      </c>
      <c r="J1897" t="s">
        <v>12910</v>
      </c>
    </row>
    <row r="1898" spans="1:10" x14ac:dyDescent="0.25">
      <c r="A1898" t="s">
        <v>14809</v>
      </c>
      <c r="B1898">
        <v>2447</v>
      </c>
      <c r="C1898" t="s">
        <v>12898</v>
      </c>
      <c r="D1898">
        <v>54939078</v>
      </c>
      <c r="E1898">
        <v>14</v>
      </c>
      <c r="F1898" t="s">
        <v>12899</v>
      </c>
      <c r="G1898">
        <v>27104</v>
      </c>
      <c r="H1898">
        <v>2</v>
      </c>
      <c r="I1898" s="2">
        <v>43300.508159722223</v>
      </c>
      <c r="J1898" t="s">
        <v>12925</v>
      </c>
    </row>
    <row r="1899" spans="1:10" x14ac:dyDescent="0.25">
      <c r="A1899" t="s">
        <v>14810</v>
      </c>
      <c r="B1899">
        <v>1071</v>
      </c>
      <c r="C1899" t="s">
        <v>12924</v>
      </c>
      <c r="D1899">
        <v>37460073</v>
      </c>
      <c r="E1899">
        <v>7.3</v>
      </c>
      <c r="F1899" t="s">
        <v>12905</v>
      </c>
      <c r="G1899">
        <v>46253</v>
      </c>
      <c r="H1899">
        <v>18</v>
      </c>
      <c r="I1899" s="2">
        <v>44018.520324074067</v>
      </c>
      <c r="J1899" t="s">
        <v>12900</v>
      </c>
    </row>
    <row r="1900" spans="1:10" x14ac:dyDescent="0.25">
      <c r="A1900" t="s">
        <v>14811</v>
      </c>
      <c r="B1900">
        <v>1839</v>
      </c>
      <c r="C1900" t="s">
        <v>12916</v>
      </c>
      <c r="D1900">
        <v>13672298</v>
      </c>
      <c r="E1900">
        <v>12.44</v>
      </c>
      <c r="F1900" t="s">
        <v>12905</v>
      </c>
      <c r="G1900">
        <v>41533</v>
      </c>
      <c r="H1900">
        <v>28</v>
      </c>
      <c r="I1900" s="2">
        <v>43903.04109953704</v>
      </c>
      <c r="J1900" t="s">
        <v>12918</v>
      </c>
    </row>
    <row r="1901" spans="1:10" x14ac:dyDescent="0.25">
      <c r="A1901" t="s">
        <v>14812</v>
      </c>
      <c r="B1901">
        <v>1040</v>
      </c>
      <c r="C1901" t="s">
        <v>12898</v>
      </c>
      <c r="D1901">
        <v>78440528</v>
      </c>
      <c r="E1901">
        <v>7.58</v>
      </c>
      <c r="F1901" t="s">
        <v>12899</v>
      </c>
      <c r="G1901">
        <v>35984</v>
      </c>
      <c r="H1901">
        <v>5</v>
      </c>
      <c r="I1901" s="2">
        <v>43239.745740740742</v>
      </c>
      <c r="J1901" t="s">
        <v>12925</v>
      </c>
    </row>
    <row r="1902" spans="1:10" x14ac:dyDescent="0.25">
      <c r="A1902" t="s">
        <v>14813</v>
      </c>
      <c r="B1902">
        <v>1185</v>
      </c>
      <c r="C1902" t="s">
        <v>12932</v>
      </c>
      <c r="D1902">
        <v>19353062</v>
      </c>
      <c r="E1902">
        <v>8.7899999999999991</v>
      </c>
      <c r="F1902" t="s">
        <v>12908</v>
      </c>
      <c r="G1902">
        <v>31371</v>
      </c>
      <c r="H1902">
        <v>27</v>
      </c>
      <c r="I1902" s="2">
        <v>42852.648622685178</v>
      </c>
      <c r="J1902" t="s">
        <v>12900</v>
      </c>
    </row>
    <row r="1903" spans="1:10" x14ac:dyDescent="0.25">
      <c r="A1903" t="s">
        <v>14814</v>
      </c>
      <c r="B1903">
        <v>2408</v>
      </c>
      <c r="C1903" t="s">
        <v>12924</v>
      </c>
      <c r="D1903">
        <v>77071235</v>
      </c>
      <c r="E1903">
        <v>12.9</v>
      </c>
      <c r="F1903" t="s">
        <v>12899</v>
      </c>
      <c r="G1903">
        <v>27838</v>
      </c>
      <c r="H1903">
        <v>11</v>
      </c>
      <c r="I1903" s="2">
        <v>43020.978125000001</v>
      </c>
      <c r="J1903" t="s">
        <v>12925</v>
      </c>
    </row>
    <row r="1904" spans="1:10" x14ac:dyDescent="0.25">
      <c r="A1904" t="s">
        <v>14815</v>
      </c>
      <c r="B1904">
        <v>1155</v>
      </c>
      <c r="C1904" t="s">
        <v>12924</v>
      </c>
      <c r="D1904">
        <v>47056879</v>
      </c>
      <c r="E1904">
        <v>7.97</v>
      </c>
      <c r="F1904" t="s">
        <v>12908</v>
      </c>
      <c r="G1904">
        <v>49020</v>
      </c>
      <c r="H1904">
        <v>24</v>
      </c>
      <c r="I1904" s="2">
        <v>43946.237337962957</v>
      </c>
      <c r="J1904" t="s">
        <v>12910</v>
      </c>
    </row>
    <row r="1905" spans="1:10" x14ac:dyDescent="0.25">
      <c r="A1905" t="s">
        <v>14816</v>
      </c>
      <c r="B1905">
        <v>2005</v>
      </c>
      <c r="C1905" t="s">
        <v>12898</v>
      </c>
      <c r="D1905">
        <v>51312950</v>
      </c>
      <c r="E1905">
        <v>11.84</v>
      </c>
      <c r="F1905" t="s">
        <v>12905</v>
      </c>
      <c r="G1905">
        <v>33953</v>
      </c>
      <c r="H1905">
        <v>8</v>
      </c>
      <c r="I1905" s="2">
        <v>41821.065682870372</v>
      </c>
      <c r="J1905" t="s">
        <v>12920</v>
      </c>
    </row>
    <row r="1906" spans="1:10" x14ac:dyDescent="0.25">
      <c r="A1906" t="s">
        <v>14817</v>
      </c>
      <c r="B1906">
        <v>1024</v>
      </c>
      <c r="C1906" t="s">
        <v>12902</v>
      </c>
      <c r="D1906">
        <v>82744530</v>
      </c>
      <c r="E1906">
        <v>12.95</v>
      </c>
      <c r="F1906" t="s">
        <v>12899</v>
      </c>
      <c r="G1906">
        <v>30363</v>
      </c>
      <c r="H1906">
        <v>28</v>
      </c>
      <c r="I1906" s="2">
        <v>41694.133206018523</v>
      </c>
      <c r="J1906" t="s">
        <v>12920</v>
      </c>
    </row>
    <row r="1907" spans="1:10" x14ac:dyDescent="0.25">
      <c r="A1907" t="s">
        <v>14818</v>
      </c>
      <c r="B1907">
        <v>1640</v>
      </c>
      <c r="C1907" t="s">
        <v>12924</v>
      </c>
      <c r="D1907">
        <v>25097728</v>
      </c>
      <c r="E1907">
        <v>12.44</v>
      </c>
      <c r="F1907" t="s">
        <v>12905</v>
      </c>
      <c r="G1907">
        <v>16086</v>
      </c>
      <c r="H1907">
        <v>22</v>
      </c>
      <c r="I1907" s="2">
        <v>42949.417395833327</v>
      </c>
      <c r="J1907" t="s">
        <v>12912</v>
      </c>
    </row>
    <row r="1908" spans="1:10" x14ac:dyDescent="0.25">
      <c r="A1908" t="s">
        <v>14819</v>
      </c>
      <c r="B1908">
        <v>1946</v>
      </c>
      <c r="C1908" t="s">
        <v>12932</v>
      </c>
      <c r="D1908">
        <v>58925561</v>
      </c>
      <c r="E1908">
        <v>12.9</v>
      </c>
      <c r="F1908" t="s">
        <v>12908</v>
      </c>
      <c r="G1908">
        <v>48967</v>
      </c>
      <c r="H1908">
        <v>29</v>
      </c>
      <c r="I1908" s="2">
        <v>42976.921168981477</v>
      </c>
      <c r="J1908" t="s">
        <v>12912</v>
      </c>
    </row>
    <row r="1909" spans="1:10" x14ac:dyDescent="0.25">
      <c r="A1909" t="s">
        <v>14820</v>
      </c>
      <c r="B1909">
        <v>2391</v>
      </c>
      <c r="C1909" t="s">
        <v>12916</v>
      </c>
      <c r="D1909">
        <v>37237130</v>
      </c>
      <c r="E1909">
        <v>7.89</v>
      </c>
      <c r="F1909" t="s">
        <v>12899</v>
      </c>
      <c r="G1909">
        <v>47520</v>
      </c>
      <c r="H1909">
        <v>1</v>
      </c>
      <c r="I1909" s="2">
        <v>43231.830138888887</v>
      </c>
      <c r="J1909" t="s">
        <v>12912</v>
      </c>
    </row>
    <row r="1910" spans="1:10" x14ac:dyDescent="0.25">
      <c r="A1910" t="s">
        <v>14821</v>
      </c>
      <c r="B1910">
        <v>2478</v>
      </c>
      <c r="C1910" t="s">
        <v>12898</v>
      </c>
      <c r="D1910">
        <v>52157452</v>
      </c>
      <c r="E1910">
        <v>10.79</v>
      </c>
      <c r="F1910" t="s">
        <v>12908</v>
      </c>
      <c r="G1910">
        <v>48094</v>
      </c>
      <c r="H1910">
        <v>29</v>
      </c>
      <c r="I1910" s="2">
        <v>42955.818611111114</v>
      </c>
      <c r="J1910" t="s">
        <v>12918</v>
      </c>
    </row>
    <row r="1911" spans="1:10" x14ac:dyDescent="0.25">
      <c r="A1911" t="s">
        <v>14822</v>
      </c>
      <c r="B1911">
        <v>1199</v>
      </c>
      <c r="C1911" t="s">
        <v>12924</v>
      </c>
      <c r="D1911">
        <v>34666611</v>
      </c>
      <c r="E1911">
        <v>9.8000000000000007</v>
      </c>
      <c r="F1911" t="s">
        <v>12908</v>
      </c>
      <c r="G1911">
        <v>22923</v>
      </c>
      <c r="H1911">
        <v>18</v>
      </c>
      <c r="I1911" s="2">
        <v>43897.236631944441</v>
      </c>
      <c r="J1911" t="s">
        <v>12912</v>
      </c>
    </row>
    <row r="1912" spans="1:10" x14ac:dyDescent="0.25">
      <c r="A1912" t="s">
        <v>14823</v>
      </c>
      <c r="B1912">
        <v>1476</v>
      </c>
      <c r="C1912" t="s">
        <v>12924</v>
      </c>
      <c r="D1912">
        <v>56688633</v>
      </c>
      <c r="E1912">
        <v>8.35</v>
      </c>
      <c r="F1912" t="s">
        <v>12905</v>
      </c>
      <c r="G1912">
        <v>29061</v>
      </c>
      <c r="H1912">
        <v>30</v>
      </c>
      <c r="I1912" s="2">
        <v>44461.158900462957</v>
      </c>
      <c r="J1912" t="s">
        <v>12912</v>
      </c>
    </row>
    <row r="1913" spans="1:10" x14ac:dyDescent="0.25">
      <c r="A1913" t="s">
        <v>14824</v>
      </c>
      <c r="B1913">
        <v>1802</v>
      </c>
      <c r="C1913" t="s">
        <v>12898</v>
      </c>
      <c r="D1913">
        <v>39582725</v>
      </c>
      <c r="E1913">
        <v>9.4499999999999993</v>
      </c>
      <c r="F1913" t="s">
        <v>12905</v>
      </c>
      <c r="G1913">
        <v>21812</v>
      </c>
      <c r="H1913">
        <v>10</v>
      </c>
      <c r="I1913" s="2">
        <v>44557.685717592591</v>
      </c>
      <c r="J1913" t="s">
        <v>12910</v>
      </c>
    </row>
    <row r="1914" spans="1:10" x14ac:dyDescent="0.25">
      <c r="A1914" t="s">
        <v>14825</v>
      </c>
      <c r="B1914">
        <v>1987</v>
      </c>
      <c r="C1914" t="s">
        <v>12898</v>
      </c>
      <c r="D1914">
        <v>80721279</v>
      </c>
      <c r="E1914">
        <v>10.130000000000001</v>
      </c>
      <c r="F1914" t="s">
        <v>12905</v>
      </c>
      <c r="G1914">
        <v>37090</v>
      </c>
      <c r="H1914">
        <v>8</v>
      </c>
      <c r="I1914" s="2">
        <v>42434.082465277781</v>
      </c>
      <c r="J1914" t="s">
        <v>12925</v>
      </c>
    </row>
    <row r="1915" spans="1:10" x14ac:dyDescent="0.25">
      <c r="A1915" t="s">
        <v>14826</v>
      </c>
      <c r="B1915">
        <v>1729</v>
      </c>
      <c r="C1915" t="s">
        <v>12924</v>
      </c>
      <c r="D1915">
        <v>62941186</v>
      </c>
      <c r="E1915">
        <v>12.84</v>
      </c>
      <c r="F1915" t="s">
        <v>12905</v>
      </c>
      <c r="G1915">
        <v>49610</v>
      </c>
      <c r="H1915">
        <v>11</v>
      </c>
      <c r="I1915" s="2">
        <v>43649.073541666658</v>
      </c>
      <c r="J1915" t="s">
        <v>12900</v>
      </c>
    </row>
    <row r="1916" spans="1:10" x14ac:dyDescent="0.25">
      <c r="A1916" t="s">
        <v>14827</v>
      </c>
      <c r="B1916">
        <v>1296</v>
      </c>
      <c r="C1916" t="s">
        <v>12924</v>
      </c>
      <c r="D1916">
        <v>16005340</v>
      </c>
      <c r="E1916">
        <v>7.9</v>
      </c>
      <c r="F1916" t="s">
        <v>12899</v>
      </c>
      <c r="G1916">
        <v>33694</v>
      </c>
      <c r="H1916">
        <v>5</v>
      </c>
      <c r="I1916" s="2">
        <v>41783.428865740738</v>
      </c>
      <c r="J1916" t="s">
        <v>12918</v>
      </c>
    </row>
    <row r="1917" spans="1:10" x14ac:dyDescent="0.25">
      <c r="A1917" t="s">
        <v>14828</v>
      </c>
      <c r="B1917">
        <v>2107</v>
      </c>
      <c r="C1917" t="s">
        <v>12898</v>
      </c>
      <c r="D1917">
        <v>43499373</v>
      </c>
      <c r="E1917">
        <v>13.76</v>
      </c>
      <c r="F1917" t="s">
        <v>12899</v>
      </c>
      <c r="G1917">
        <v>29836</v>
      </c>
      <c r="H1917">
        <v>7</v>
      </c>
      <c r="I1917" s="2">
        <v>42846.015636574077</v>
      </c>
      <c r="J1917" t="s">
        <v>12910</v>
      </c>
    </row>
    <row r="1918" spans="1:10" x14ac:dyDescent="0.25">
      <c r="A1918" t="s">
        <v>14829</v>
      </c>
      <c r="B1918">
        <v>2487</v>
      </c>
      <c r="C1918" t="s">
        <v>12916</v>
      </c>
      <c r="D1918">
        <v>61377089</v>
      </c>
      <c r="E1918">
        <v>9.5399999999999991</v>
      </c>
      <c r="F1918" t="s">
        <v>12908</v>
      </c>
      <c r="G1918">
        <v>10649</v>
      </c>
      <c r="H1918">
        <v>10</v>
      </c>
      <c r="I1918" s="2">
        <v>44601.60428240741</v>
      </c>
      <c r="J1918" t="s">
        <v>12912</v>
      </c>
    </row>
    <row r="1919" spans="1:10" x14ac:dyDescent="0.25">
      <c r="A1919" t="s">
        <v>14830</v>
      </c>
      <c r="B1919">
        <v>1623</v>
      </c>
      <c r="C1919" t="s">
        <v>12898</v>
      </c>
      <c r="D1919">
        <v>27204757</v>
      </c>
      <c r="E1919">
        <v>13.34</v>
      </c>
      <c r="F1919" t="s">
        <v>12905</v>
      </c>
      <c r="G1919">
        <v>15710</v>
      </c>
      <c r="H1919">
        <v>10</v>
      </c>
      <c r="I1919" s="2">
        <v>42889.34611111111</v>
      </c>
      <c r="J1919" t="s">
        <v>12920</v>
      </c>
    </row>
    <row r="1920" spans="1:10" x14ac:dyDescent="0.25">
      <c r="A1920" t="s">
        <v>14831</v>
      </c>
      <c r="B1920">
        <v>1759</v>
      </c>
      <c r="C1920" t="s">
        <v>12907</v>
      </c>
      <c r="D1920">
        <v>24562184</v>
      </c>
      <c r="E1920">
        <v>9.4700000000000006</v>
      </c>
      <c r="F1920" t="s">
        <v>12905</v>
      </c>
      <c r="G1920">
        <v>38840</v>
      </c>
      <c r="H1920">
        <v>18</v>
      </c>
      <c r="I1920" s="2">
        <v>41783.628831018519</v>
      </c>
      <c r="J1920" t="s">
        <v>12912</v>
      </c>
    </row>
    <row r="1921" spans="1:10" x14ac:dyDescent="0.25">
      <c r="A1921" t="s">
        <v>14832</v>
      </c>
      <c r="B1921">
        <v>1471</v>
      </c>
      <c r="C1921" t="s">
        <v>12907</v>
      </c>
      <c r="D1921">
        <v>96165118</v>
      </c>
      <c r="E1921">
        <v>11.4</v>
      </c>
      <c r="F1921" t="s">
        <v>12899</v>
      </c>
      <c r="G1921">
        <v>46619</v>
      </c>
      <c r="H1921">
        <v>30</v>
      </c>
      <c r="I1921" s="2">
        <v>43909.095752314817</v>
      </c>
      <c r="J1921" t="s">
        <v>12920</v>
      </c>
    </row>
    <row r="1922" spans="1:10" x14ac:dyDescent="0.25">
      <c r="A1922" t="s">
        <v>14833</v>
      </c>
      <c r="B1922">
        <v>1131</v>
      </c>
      <c r="C1922" t="s">
        <v>12932</v>
      </c>
      <c r="D1922">
        <v>71135307</v>
      </c>
      <c r="E1922">
        <v>9.3800000000000008</v>
      </c>
      <c r="F1922" t="s">
        <v>12899</v>
      </c>
      <c r="G1922">
        <v>25719</v>
      </c>
      <c r="H1922">
        <v>8</v>
      </c>
      <c r="I1922" s="2">
        <v>42949.170057870368</v>
      </c>
      <c r="J1922" t="s">
        <v>12920</v>
      </c>
    </row>
    <row r="1923" spans="1:10" x14ac:dyDescent="0.25">
      <c r="A1923" t="s">
        <v>14834</v>
      </c>
      <c r="B1923">
        <v>1538</v>
      </c>
      <c r="C1923" t="s">
        <v>12924</v>
      </c>
      <c r="D1923">
        <v>68138069</v>
      </c>
      <c r="E1923">
        <v>13.41</v>
      </c>
      <c r="F1923" t="s">
        <v>12905</v>
      </c>
      <c r="G1923">
        <v>22328</v>
      </c>
      <c r="H1923">
        <v>27</v>
      </c>
      <c r="I1923" s="2">
        <v>43237.931932870371</v>
      </c>
      <c r="J1923" t="s">
        <v>12912</v>
      </c>
    </row>
    <row r="1924" spans="1:10" x14ac:dyDescent="0.25">
      <c r="A1924" t="s">
        <v>14835</v>
      </c>
      <c r="B1924">
        <v>1290</v>
      </c>
      <c r="C1924" t="s">
        <v>12907</v>
      </c>
      <c r="D1924">
        <v>25571186</v>
      </c>
      <c r="E1924">
        <v>10.77</v>
      </c>
      <c r="F1924" t="s">
        <v>12908</v>
      </c>
      <c r="G1924">
        <v>29802</v>
      </c>
      <c r="H1924">
        <v>8</v>
      </c>
      <c r="I1924" s="2">
        <v>42676.853125000001</v>
      </c>
      <c r="J1924" t="s">
        <v>12925</v>
      </c>
    </row>
    <row r="1925" spans="1:10" x14ac:dyDescent="0.25">
      <c r="A1925" t="s">
        <v>14836</v>
      </c>
      <c r="B1925">
        <v>1648</v>
      </c>
      <c r="C1925" t="s">
        <v>12907</v>
      </c>
      <c r="D1925">
        <v>91450542</v>
      </c>
      <c r="E1925">
        <v>11.98</v>
      </c>
      <c r="F1925" t="s">
        <v>12905</v>
      </c>
      <c r="G1925">
        <v>36748</v>
      </c>
      <c r="H1925">
        <v>9</v>
      </c>
      <c r="I1925" s="2">
        <v>43279.69667824074</v>
      </c>
      <c r="J1925" t="s">
        <v>12920</v>
      </c>
    </row>
    <row r="1926" spans="1:10" x14ac:dyDescent="0.25">
      <c r="A1926" t="s">
        <v>14837</v>
      </c>
      <c r="B1926">
        <v>1068</v>
      </c>
      <c r="C1926" t="s">
        <v>12916</v>
      </c>
      <c r="D1926">
        <v>31371991</v>
      </c>
      <c r="E1926">
        <v>12.76</v>
      </c>
      <c r="F1926" t="s">
        <v>12905</v>
      </c>
      <c r="G1926">
        <v>15372</v>
      </c>
      <c r="H1926">
        <v>16</v>
      </c>
      <c r="I1926" s="2">
        <v>43668.877314814818</v>
      </c>
      <c r="J1926" t="s">
        <v>12910</v>
      </c>
    </row>
    <row r="1927" spans="1:10" x14ac:dyDescent="0.25">
      <c r="A1927" t="s">
        <v>14838</v>
      </c>
      <c r="B1927">
        <v>2159</v>
      </c>
      <c r="C1927" t="s">
        <v>12932</v>
      </c>
      <c r="D1927">
        <v>54434604</v>
      </c>
      <c r="E1927">
        <v>9.58</v>
      </c>
      <c r="F1927" t="s">
        <v>12908</v>
      </c>
      <c r="G1927">
        <v>15043</v>
      </c>
      <c r="H1927">
        <v>24</v>
      </c>
      <c r="I1927" s="2">
        <v>43398.76421296296</v>
      </c>
      <c r="J1927" t="s">
        <v>12903</v>
      </c>
    </row>
    <row r="1928" spans="1:10" x14ac:dyDescent="0.25">
      <c r="A1928" t="s">
        <v>14839</v>
      </c>
      <c r="B1928">
        <v>2073</v>
      </c>
      <c r="C1928" t="s">
        <v>12907</v>
      </c>
      <c r="D1928">
        <v>84140139</v>
      </c>
      <c r="E1928">
        <v>12.7</v>
      </c>
      <c r="F1928" t="s">
        <v>12908</v>
      </c>
      <c r="G1928">
        <v>17665</v>
      </c>
      <c r="H1928">
        <v>5</v>
      </c>
      <c r="I1928" s="2">
        <v>42608.457662037043</v>
      </c>
      <c r="J1928" t="s">
        <v>12903</v>
      </c>
    </row>
    <row r="1929" spans="1:10" x14ac:dyDescent="0.25">
      <c r="A1929" t="s">
        <v>14840</v>
      </c>
      <c r="B1929">
        <v>1133</v>
      </c>
      <c r="C1929" t="s">
        <v>12902</v>
      </c>
      <c r="D1929">
        <v>71713596</v>
      </c>
      <c r="E1929">
        <v>7.77</v>
      </c>
      <c r="F1929" t="s">
        <v>12908</v>
      </c>
      <c r="G1929">
        <v>38127</v>
      </c>
      <c r="H1929">
        <v>25</v>
      </c>
      <c r="I1929" s="2">
        <v>44910.061412037037</v>
      </c>
      <c r="J1929" t="s">
        <v>12900</v>
      </c>
    </row>
    <row r="1930" spans="1:10" x14ac:dyDescent="0.25">
      <c r="A1930" t="s">
        <v>14841</v>
      </c>
      <c r="B1930">
        <v>2366</v>
      </c>
      <c r="C1930" t="s">
        <v>12916</v>
      </c>
      <c r="D1930">
        <v>69027473</v>
      </c>
      <c r="E1930">
        <v>7.77</v>
      </c>
      <c r="F1930" t="s">
        <v>12908</v>
      </c>
      <c r="G1930">
        <v>30313</v>
      </c>
      <c r="H1930">
        <v>22</v>
      </c>
      <c r="I1930" s="2">
        <v>41699.300138888888</v>
      </c>
      <c r="J1930" t="s">
        <v>12910</v>
      </c>
    </row>
    <row r="1931" spans="1:10" x14ac:dyDescent="0.25">
      <c r="A1931" t="s">
        <v>14842</v>
      </c>
      <c r="B1931">
        <v>1513</v>
      </c>
      <c r="C1931" t="s">
        <v>12907</v>
      </c>
      <c r="D1931">
        <v>64231885</v>
      </c>
      <c r="E1931">
        <v>8.73</v>
      </c>
      <c r="F1931" t="s">
        <v>12908</v>
      </c>
      <c r="G1931">
        <v>31226</v>
      </c>
      <c r="H1931">
        <v>5</v>
      </c>
      <c r="I1931" s="2">
        <v>41730.453564814823</v>
      </c>
      <c r="J1931" t="s">
        <v>12910</v>
      </c>
    </row>
    <row r="1932" spans="1:10" x14ac:dyDescent="0.25">
      <c r="A1932" t="s">
        <v>14843</v>
      </c>
      <c r="B1932">
        <v>1804</v>
      </c>
      <c r="C1932" t="s">
        <v>12907</v>
      </c>
      <c r="D1932">
        <v>38167943</v>
      </c>
      <c r="E1932">
        <v>11.59</v>
      </c>
      <c r="F1932" t="s">
        <v>12905</v>
      </c>
      <c r="G1932">
        <v>36176</v>
      </c>
      <c r="H1932">
        <v>27</v>
      </c>
      <c r="I1932" s="2">
        <v>42396.444965277777</v>
      </c>
      <c r="J1932" t="s">
        <v>12918</v>
      </c>
    </row>
    <row r="1933" spans="1:10" x14ac:dyDescent="0.25">
      <c r="A1933" t="s">
        <v>14844</v>
      </c>
      <c r="B1933">
        <v>1794</v>
      </c>
      <c r="C1933" t="s">
        <v>12924</v>
      </c>
      <c r="D1933">
        <v>59962604</v>
      </c>
      <c r="E1933">
        <v>13.85</v>
      </c>
      <c r="F1933" t="s">
        <v>12908</v>
      </c>
      <c r="G1933">
        <v>12354</v>
      </c>
      <c r="H1933">
        <v>3</v>
      </c>
      <c r="I1933" s="2">
        <v>42002.938298611109</v>
      </c>
      <c r="J1933" t="s">
        <v>12912</v>
      </c>
    </row>
    <row r="1934" spans="1:10" x14ac:dyDescent="0.25">
      <c r="A1934" t="s">
        <v>14845</v>
      </c>
      <c r="B1934">
        <v>2171</v>
      </c>
      <c r="C1934" t="s">
        <v>12924</v>
      </c>
      <c r="D1934">
        <v>68552368</v>
      </c>
      <c r="E1934">
        <v>8.92</v>
      </c>
      <c r="F1934" t="s">
        <v>12899</v>
      </c>
      <c r="G1934">
        <v>34607</v>
      </c>
      <c r="H1934">
        <v>18</v>
      </c>
      <c r="I1934" s="2">
        <v>41905.376180555562</v>
      </c>
      <c r="J1934" t="s">
        <v>12925</v>
      </c>
    </row>
    <row r="1935" spans="1:10" x14ac:dyDescent="0.25">
      <c r="A1935" t="s">
        <v>14846</v>
      </c>
      <c r="B1935">
        <v>1094</v>
      </c>
      <c r="C1935" t="s">
        <v>12898</v>
      </c>
      <c r="D1935">
        <v>25784590</v>
      </c>
      <c r="E1935">
        <v>7.97</v>
      </c>
      <c r="F1935" t="s">
        <v>12908</v>
      </c>
      <c r="G1935">
        <v>14563</v>
      </c>
      <c r="H1935">
        <v>1</v>
      </c>
      <c r="I1935" s="2">
        <v>44730.948784722219</v>
      </c>
      <c r="J1935" t="s">
        <v>12900</v>
      </c>
    </row>
    <row r="1936" spans="1:10" x14ac:dyDescent="0.25">
      <c r="A1936" t="s">
        <v>14847</v>
      </c>
      <c r="B1936">
        <v>1888</v>
      </c>
      <c r="C1936" t="s">
        <v>12902</v>
      </c>
      <c r="D1936">
        <v>56063644</v>
      </c>
      <c r="E1936">
        <v>14.3</v>
      </c>
      <c r="F1936" t="s">
        <v>12899</v>
      </c>
      <c r="G1936">
        <v>46498</v>
      </c>
      <c r="H1936">
        <v>16</v>
      </c>
      <c r="I1936" s="2">
        <v>44421.817048611112</v>
      </c>
      <c r="J1936" t="s">
        <v>12925</v>
      </c>
    </row>
    <row r="1937" spans="1:10" x14ac:dyDescent="0.25">
      <c r="A1937" t="s">
        <v>14848</v>
      </c>
      <c r="B1937">
        <v>2455</v>
      </c>
      <c r="C1937" t="s">
        <v>12907</v>
      </c>
      <c r="D1937">
        <v>7412600</v>
      </c>
      <c r="E1937">
        <v>7.29</v>
      </c>
      <c r="F1937" t="s">
        <v>12905</v>
      </c>
      <c r="G1937">
        <v>31636</v>
      </c>
      <c r="H1937">
        <v>2</v>
      </c>
      <c r="I1937" s="2">
        <v>42424.65353009259</v>
      </c>
      <c r="J1937" t="s">
        <v>12910</v>
      </c>
    </row>
    <row r="1938" spans="1:10" x14ac:dyDescent="0.25">
      <c r="A1938" t="s">
        <v>14849</v>
      </c>
      <c r="B1938">
        <v>1253</v>
      </c>
      <c r="C1938" t="s">
        <v>12907</v>
      </c>
      <c r="D1938">
        <v>60575911</v>
      </c>
      <c r="E1938">
        <v>10.28</v>
      </c>
      <c r="F1938" t="s">
        <v>12905</v>
      </c>
      <c r="G1938">
        <v>32372</v>
      </c>
      <c r="H1938">
        <v>14</v>
      </c>
      <c r="I1938" s="2">
        <v>44338.433680555558</v>
      </c>
      <c r="J1938" t="s">
        <v>12920</v>
      </c>
    </row>
    <row r="1939" spans="1:10" x14ac:dyDescent="0.25">
      <c r="A1939" t="s">
        <v>14850</v>
      </c>
      <c r="B1939">
        <v>1461</v>
      </c>
      <c r="C1939" t="s">
        <v>12902</v>
      </c>
      <c r="D1939">
        <v>8990210</v>
      </c>
      <c r="E1939">
        <v>13.46</v>
      </c>
      <c r="F1939" t="s">
        <v>12908</v>
      </c>
      <c r="G1939">
        <v>47120</v>
      </c>
      <c r="H1939">
        <v>2</v>
      </c>
      <c r="I1939" s="2">
        <v>41570.85864583333</v>
      </c>
      <c r="J1939" t="s">
        <v>12925</v>
      </c>
    </row>
    <row r="1940" spans="1:10" x14ac:dyDescent="0.25">
      <c r="A1940" t="s">
        <v>14851</v>
      </c>
      <c r="B1940">
        <v>1068</v>
      </c>
      <c r="C1940" t="s">
        <v>12932</v>
      </c>
      <c r="D1940">
        <v>24429429</v>
      </c>
      <c r="E1940">
        <v>10.85</v>
      </c>
      <c r="F1940" t="s">
        <v>12899</v>
      </c>
      <c r="G1940">
        <v>49260</v>
      </c>
      <c r="H1940">
        <v>30</v>
      </c>
      <c r="I1940" s="2">
        <v>43976.124965277777</v>
      </c>
      <c r="J1940" t="s">
        <v>12912</v>
      </c>
    </row>
    <row r="1941" spans="1:10" x14ac:dyDescent="0.25">
      <c r="A1941" t="s">
        <v>14852</v>
      </c>
      <c r="B1941">
        <v>1769</v>
      </c>
      <c r="C1941" t="s">
        <v>12907</v>
      </c>
      <c r="D1941">
        <v>25507011</v>
      </c>
      <c r="E1941">
        <v>8.9700000000000006</v>
      </c>
      <c r="F1941" t="s">
        <v>12908</v>
      </c>
      <c r="G1941">
        <v>31130</v>
      </c>
      <c r="H1941">
        <v>27</v>
      </c>
      <c r="I1941" s="2">
        <v>42792.976979166669</v>
      </c>
      <c r="J1941" t="s">
        <v>12900</v>
      </c>
    </row>
    <row r="1942" spans="1:10" x14ac:dyDescent="0.25">
      <c r="A1942" t="s">
        <v>14853</v>
      </c>
      <c r="B1942">
        <v>2325</v>
      </c>
      <c r="C1942" t="s">
        <v>12924</v>
      </c>
      <c r="D1942">
        <v>20550466</v>
      </c>
      <c r="E1942">
        <v>9.83</v>
      </c>
      <c r="F1942" t="s">
        <v>12899</v>
      </c>
      <c r="G1942">
        <v>39292</v>
      </c>
      <c r="H1942">
        <v>18</v>
      </c>
      <c r="I1942" s="2">
        <v>41621.244456018518</v>
      </c>
      <c r="J1942" t="s">
        <v>12925</v>
      </c>
    </row>
    <row r="1943" spans="1:10" x14ac:dyDescent="0.25">
      <c r="A1943" t="s">
        <v>14854</v>
      </c>
      <c r="B1943">
        <v>1236</v>
      </c>
      <c r="C1943" t="s">
        <v>12932</v>
      </c>
      <c r="D1943">
        <v>97131612</v>
      </c>
      <c r="E1943">
        <v>14.62</v>
      </c>
      <c r="F1943" t="s">
        <v>12908</v>
      </c>
      <c r="G1943">
        <v>46184</v>
      </c>
      <c r="H1943">
        <v>29</v>
      </c>
      <c r="I1943" s="2">
        <v>41660.671574074076</v>
      </c>
      <c r="J1943" t="s">
        <v>12910</v>
      </c>
    </row>
    <row r="1944" spans="1:10" x14ac:dyDescent="0.25">
      <c r="A1944" t="s">
        <v>14855</v>
      </c>
      <c r="B1944">
        <v>1307</v>
      </c>
      <c r="C1944" t="s">
        <v>12916</v>
      </c>
      <c r="D1944">
        <v>79351667</v>
      </c>
      <c r="E1944">
        <v>12.78</v>
      </c>
      <c r="F1944" t="s">
        <v>12899</v>
      </c>
      <c r="G1944">
        <v>16366</v>
      </c>
      <c r="H1944">
        <v>13</v>
      </c>
      <c r="I1944" s="2">
        <v>43439.117210648154</v>
      </c>
      <c r="J1944" t="s">
        <v>12903</v>
      </c>
    </row>
    <row r="1945" spans="1:10" x14ac:dyDescent="0.25">
      <c r="A1945" t="s">
        <v>14856</v>
      </c>
      <c r="B1945">
        <v>2020</v>
      </c>
      <c r="C1945" t="s">
        <v>12932</v>
      </c>
      <c r="D1945">
        <v>5368138</v>
      </c>
      <c r="E1945">
        <v>12.95</v>
      </c>
      <c r="F1945" t="s">
        <v>12899</v>
      </c>
      <c r="G1945">
        <v>25381</v>
      </c>
      <c r="H1945">
        <v>6</v>
      </c>
      <c r="I1945" s="2">
        <v>43199.072627314818</v>
      </c>
      <c r="J1945" t="s">
        <v>12903</v>
      </c>
    </row>
    <row r="1946" spans="1:10" x14ac:dyDescent="0.25">
      <c r="A1946" t="s">
        <v>14857</v>
      </c>
      <c r="B1946">
        <v>1969</v>
      </c>
      <c r="C1946" t="s">
        <v>12924</v>
      </c>
      <c r="D1946">
        <v>7494577</v>
      </c>
      <c r="E1946">
        <v>9.4600000000000009</v>
      </c>
      <c r="F1946" t="s">
        <v>12905</v>
      </c>
      <c r="G1946">
        <v>15293</v>
      </c>
      <c r="H1946">
        <v>5</v>
      </c>
      <c r="I1946" s="2">
        <v>41589.090682870366</v>
      </c>
      <c r="J1946" t="s">
        <v>12925</v>
      </c>
    </row>
    <row r="1947" spans="1:10" x14ac:dyDescent="0.25">
      <c r="A1947" t="s">
        <v>14858</v>
      </c>
      <c r="B1947">
        <v>2469</v>
      </c>
      <c r="C1947" t="s">
        <v>12907</v>
      </c>
      <c r="D1947">
        <v>48284271</v>
      </c>
      <c r="E1947">
        <v>10.130000000000001</v>
      </c>
      <c r="F1947" t="s">
        <v>12905</v>
      </c>
      <c r="G1947">
        <v>32376</v>
      </c>
      <c r="H1947">
        <v>24</v>
      </c>
      <c r="I1947" s="2">
        <v>42141.066967592589</v>
      </c>
      <c r="J1947" t="s">
        <v>12910</v>
      </c>
    </row>
    <row r="1948" spans="1:10" x14ac:dyDescent="0.25">
      <c r="A1948" t="s">
        <v>14859</v>
      </c>
      <c r="B1948">
        <v>1313</v>
      </c>
      <c r="C1948" t="s">
        <v>12924</v>
      </c>
      <c r="D1948">
        <v>30629289</v>
      </c>
      <c r="E1948">
        <v>7.99</v>
      </c>
      <c r="F1948" t="s">
        <v>12899</v>
      </c>
      <c r="G1948">
        <v>15486</v>
      </c>
      <c r="H1948">
        <v>25</v>
      </c>
      <c r="I1948" s="2">
        <v>41791.113043981481</v>
      </c>
      <c r="J1948" t="s">
        <v>12910</v>
      </c>
    </row>
    <row r="1949" spans="1:10" x14ac:dyDescent="0.25">
      <c r="A1949" t="s">
        <v>14860</v>
      </c>
      <c r="B1949">
        <v>1249</v>
      </c>
      <c r="C1949" t="s">
        <v>12907</v>
      </c>
      <c r="D1949">
        <v>33319289</v>
      </c>
      <c r="E1949">
        <v>13.35</v>
      </c>
      <c r="F1949" t="s">
        <v>12908</v>
      </c>
      <c r="G1949">
        <v>47263</v>
      </c>
      <c r="H1949">
        <v>22</v>
      </c>
      <c r="I1949" s="2">
        <v>45041.961354166669</v>
      </c>
      <c r="J1949" t="s">
        <v>12900</v>
      </c>
    </row>
    <row r="1950" spans="1:10" x14ac:dyDescent="0.25">
      <c r="A1950" t="s">
        <v>14861</v>
      </c>
      <c r="B1950">
        <v>2307</v>
      </c>
      <c r="C1950" t="s">
        <v>12916</v>
      </c>
      <c r="D1950">
        <v>97436974</v>
      </c>
      <c r="E1950">
        <v>11.85</v>
      </c>
      <c r="F1950" t="s">
        <v>12905</v>
      </c>
      <c r="G1950">
        <v>20628</v>
      </c>
      <c r="H1950">
        <v>2</v>
      </c>
      <c r="I1950" s="2">
        <v>45071.600358796299</v>
      </c>
      <c r="J1950" t="s">
        <v>12912</v>
      </c>
    </row>
    <row r="1951" spans="1:10" x14ac:dyDescent="0.25">
      <c r="A1951" t="s">
        <v>14862</v>
      </c>
      <c r="B1951">
        <v>2148</v>
      </c>
      <c r="C1951" t="s">
        <v>12902</v>
      </c>
      <c r="D1951">
        <v>5841662</v>
      </c>
      <c r="E1951">
        <v>11.85</v>
      </c>
      <c r="F1951" t="s">
        <v>12899</v>
      </c>
      <c r="G1951">
        <v>44905</v>
      </c>
      <c r="H1951">
        <v>29</v>
      </c>
      <c r="I1951" s="2">
        <v>41899.703020833331</v>
      </c>
      <c r="J1951" t="s">
        <v>12910</v>
      </c>
    </row>
    <row r="1952" spans="1:10" x14ac:dyDescent="0.25">
      <c r="A1952" t="s">
        <v>14863</v>
      </c>
      <c r="B1952">
        <v>1776</v>
      </c>
      <c r="C1952" t="s">
        <v>12924</v>
      </c>
      <c r="D1952">
        <v>19805243</v>
      </c>
      <c r="E1952">
        <v>11.71</v>
      </c>
      <c r="F1952" t="s">
        <v>12908</v>
      </c>
      <c r="G1952">
        <v>31164</v>
      </c>
      <c r="H1952">
        <v>11</v>
      </c>
      <c r="I1952" s="2">
        <v>44279.550995370373</v>
      </c>
      <c r="J1952" t="s">
        <v>12920</v>
      </c>
    </row>
    <row r="1953" spans="1:10" x14ac:dyDescent="0.25">
      <c r="A1953" t="s">
        <v>14864</v>
      </c>
      <c r="B1953">
        <v>2081</v>
      </c>
      <c r="C1953" t="s">
        <v>12924</v>
      </c>
      <c r="D1953">
        <v>7888145</v>
      </c>
      <c r="E1953">
        <v>7.73</v>
      </c>
      <c r="F1953" t="s">
        <v>12899</v>
      </c>
      <c r="G1953">
        <v>34054</v>
      </c>
      <c r="H1953">
        <v>4</v>
      </c>
      <c r="I1953" s="2">
        <v>44264.570104166669</v>
      </c>
      <c r="J1953" t="s">
        <v>12912</v>
      </c>
    </row>
    <row r="1954" spans="1:10" x14ac:dyDescent="0.25">
      <c r="A1954" t="s">
        <v>14865</v>
      </c>
      <c r="B1954">
        <v>1561</v>
      </c>
      <c r="C1954" t="s">
        <v>12932</v>
      </c>
      <c r="D1954">
        <v>32796710</v>
      </c>
      <c r="E1954">
        <v>10.99</v>
      </c>
      <c r="F1954" t="s">
        <v>12908</v>
      </c>
      <c r="G1954">
        <v>46147</v>
      </c>
      <c r="H1954">
        <v>12</v>
      </c>
      <c r="I1954" s="2">
        <v>44035.082071759258</v>
      </c>
      <c r="J1954" t="s">
        <v>12925</v>
      </c>
    </row>
    <row r="1955" spans="1:10" x14ac:dyDescent="0.25">
      <c r="A1955" t="s">
        <v>14866</v>
      </c>
      <c r="B1955">
        <v>2202</v>
      </c>
      <c r="C1955" t="s">
        <v>12916</v>
      </c>
      <c r="D1955">
        <v>91612583</v>
      </c>
      <c r="E1955">
        <v>8.18</v>
      </c>
      <c r="F1955" t="s">
        <v>12905</v>
      </c>
      <c r="G1955">
        <v>49174</v>
      </c>
      <c r="H1955">
        <v>21</v>
      </c>
      <c r="I1955" s="2">
        <v>41922.504629629628</v>
      </c>
      <c r="J1955" t="s">
        <v>12920</v>
      </c>
    </row>
    <row r="1956" spans="1:10" x14ac:dyDescent="0.25">
      <c r="A1956" t="s">
        <v>14867</v>
      </c>
      <c r="B1956">
        <v>1417</v>
      </c>
      <c r="C1956" t="s">
        <v>12916</v>
      </c>
      <c r="D1956">
        <v>53705195</v>
      </c>
      <c r="E1956">
        <v>7.22</v>
      </c>
      <c r="F1956" t="s">
        <v>12899</v>
      </c>
      <c r="G1956">
        <v>24175</v>
      </c>
      <c r="H1956">
        <v>18</v>
      </c>
      <c r="I1956" s="2">
        <v>44583.899039351847</v>
      </c>
      <c r="J1956" t="s">
        <v>12918</v>
      </c>
    </row>
    <row r="1957" spans="1:10" x14ac:dyDescent="0.25">
      <c r="A1957" t="s">
        <v>14868</v>
      </c>
      <c r="B1957">
        <v>1315</v>
      </c>
      <c r="C1957" t="s">
        <v>12902</v>
      </c>
      <c r="D1957">
        <v>7370535</v>
      </c>
      <c r="E1957">
        <v>10.62</v>
      </c>
      <c r="F1957" t="s">
        <v>12899</v>
      </c>
      <c r="G1957">
        <v>42642</v>
      </c>
      <c r="H1957">
        <v>12</v>
      </c>
      <c r="I1957" s="2">
        <v>44483.602650462963</v>
      </c>
      <c r="J1957" t="s">
        <v>12912</v>
      </c>
    </row>
    <row r="1958" spans="1:10" x14ac:dyDescent="0.25">
      <c r="A1958" t="s">
        <v>14869</v>
      </c>
      <c r="B1958">
        <v>2404</v>
      </c>
      <c r="C1958" t="s">
        <v>12916</v>
      </c>
      <c r="D1958">
        <v>22886473</v>
      </c>
      <c r="E1958">
        <v>8.25</v>
      </c>
      <c r="F1958" t="s">
        <v>12908</v>
      </c>
      <c r="G1958">
        <v>36619</v>
      </c>
      <c r="H1958">
        <v>7</v>
      </c>
      <c r="I1958" s="2">
        <v>42603.544618055559</v>
      </c>
      <c r="J1958" t="s">
        <v>12903</v>
      </c>
    </row>
    <row r="1959" spans="1:10" x14ac:dyDescent="0.25">
      <c r="A1959" t="s">
        <v>14870</v>
      </c>
      <c r="B1959">
        <v>1468</v>
      </c>
      <c r="C1959" t="s">
        <v>12932</v>
      </c>
      <c r="D1959">
        <v>2114627</v>
      </c>
      <c r="E1959">
        <v>7.66</v>
      </c>
      <c r="F1959" t="s">
        <v>12899</v>
      </c>
      <c r="G1959">
        <v>33171</v>
      </c>
      <c r="H1959">
        <v>1</v>
      </c>
      <c r="I1959" s="2">
        <v>43069.557569444441</v>
      </c>
      <c r="J1959" t="s">
        <v>12925</v>
      </c>
    </row>
    <row r="1960" spans="1:10" x14ac:dyDescent="0.25">
      <c r="A1960" t="s">
        <v>14871</v>
      </c>
      <c r="B1960">
        <v>1472</v>
      </c>
      <c r="C1960" t="s">
        <v>12916</v>
      </c>
      <c r="D1960">
        <v>39108954</v>
      </c>
      <c r="E1960">
        <v>7.73</v>
      </c>
      <c r="F1960" t="s">
        <v>12899</v>
      </c>
      <c r="G1960">
        <v>24558</v>
      </c>
      <c r="H1960">
        <v>15</v>
      </c>
      <c r="I1960" s="2">
        <v>42693.471782407411</v>
      </c>
      <c r="J1960" t="s">
        <v>12900</v>
      </c>
    </row>
    <row r="1961" spans="1:10" x14ac:dyDescent="0.25">
      <c r="A1961" t="s">
        <v>14872</v>
      </c>
      <c r="B1961">
        <v>1862</v>
      </c>
      <c r="C1961" t="s">
        <v>12932</v>
      </c>
      <c r="D1961">
        <v>26377402</v>
      </c>
      <c r="E1961">
        <v>8.4499999999999993</v>
      </c>
      <c r="F1961" t="s">
        <v>12905</v>
      </c>
      <c r="G1961">
        <v>17541</v>
      </c>
      <c r="H1961">
        <v>9</v>
      </c>
      <c r="I1961" s="2">
        <v>42181.490740740737</v>
      </c>
      <c r="J1961" t="s">
        <v>12918</v>
      </c>
    </row>
    <row r="1962" spans="1:10" x14ac:dyDescent="0.25">
      <c r="A1962" t="s">
        <v>14873</v>
      </c>
      <c r="B1962">
        <v>1149</v>
      </c>
      <c r="C1962" t="s">
        <v>12924</v>
      </c>
      <c r="D1962">
        <v>87494708</v>
      </c>
      <c r="E1962">
        <v>9.89</v>
      </c>
      <c r="F1962" t="s">
        <v>12899</v>
      </c>
      <c r="G1962">
        <v>21929</v>
      </c>
      <c r="H1962">
        <v>10</v>
      </c>
      <c r="I1962" s="2">
        <v>42110.415381944447</v>
      </c>
      <c r="J1962" t="s">
        <v>12918</v>
      </c>
    </row>
    <row r="1963" spans="1:10" x14ac:dyDescent="0.25">
      <c r="A1963" t="s">
        <v>14874</v>
      </c>
      <c r="B1963">
        <v>2186</v>
      </c>
      <c r="C1963" t="s">
        <v>12898</v>
      </c>
      <c r="D1963">
        <v>62101426</v>
      </c>
      <c r="E1963">
        <v>7.14</v>
      </c>
      <c r="F1963" t="s">
        <v>12908</v>
      </c>
      <c r="G1963">
        <v>48410</v>
      </c>
      <c r="H1963">
        <v>5</v>
      </c>
      <c r="I1963" s="2">
        <v>43382.594861111109</v>
      </c>
      <c r="J1963" t="s">
        <v>12912</v>
      </c>
    </row>
    <row r="1964" spans="1:10" x14ac:dyDescent="0.25">
      <c r="A1964" t="s">
        <v>14875</v>
      </c>
      <c r="B1964">
        <v>1445</v>
      </c>
      <c r="C1964" t="s">
        <v>12932</v>
      </c>
      <c r="D1964">
        <v>67379490</v>
      </c>
      <c r="E1964">
        <v>10.67</v>
      </c>
      <c r="F1964" t="s">
        <v>12905</v>
      </c>
      <c r="G1964">
        <v>32472</v>
      </c>
      <c r="H1964">
        <v>13</v>
      </c>
      <c r="I1964" s="2">
        <v>43984.967962962961</v>
      </c>
      <c r="J1964" t="s">
        <v>12925</v>
      </c>
    </row>
    <row r="1965" spans="1:10" x14ac:dyDescent="0.25">
      <c r="A1965" t="s">
        <v>14876</v>
      </c>
      <c r="B1965">
        <v>2112</v>
      </c>
      <c r="C1965" t="s">
        <v>12932</v>
      </c>
      <c r="D1965">
        <v>33778905</v>
      </c>
      <c r="E1965">
        <v>10.5</v>
      </c>
      <c r="F1965" t="s">
        <v>12908</v>
      </c>
      <c r="G1965">
        <v>25422</v>
      </c>
      <c r="H1965">
        <v>29</v>
      </c>
      <c r="I1965" s="2">
        <v>41995.500555555547</v>
      </c>
      <c r="J1965" t="s">
        <v>12910</v>
      </c>
    </row>
    <row r="1966" spans="1:10" x14ac:dyDescent="0.25">
      <c r="A1966" t="s">
        <v>14877</v>
      </c>
      <c r="B1966">
        <v>1744</v>
      </c>
      <c r="C1966" t="s">
        <v>12932</v>
      </c>
      <c r="D1966">
        <v>71026020</v>
      </c>
      <c r="E1966">
        <v>12.51</v>
      </c>
      <c r="F1966" t="s">
        <v>12908</v>
      </c>
      <c r="G1966">
        <v>30329</v>
      </c>
      <c r="H1966">
        <v>18</v>
      </c>
      <c r="I1966" s="2">
        <v>41790.991886574076</v>
      </c>
      <c r="J1966" t="s">
        <v>12920</v>
      </c>
    </row>
    <row r="1967" spans="1:10" x14ac:dyDescent="0.25">
      <c r="A1967" t="s">
        <v>14878</v>
      </c>
      <c r="B1967">
        <v>2489</v>
      </c>
      <c r="C1967" t="s">
        <v>12932</v>
      </c>
      <c r="D1967">
        <v>47744253</v>
      </c>
      <c r="E1967">
        <v>8.31</v>
      </c>
      <c r="F1967" t="s">
        <v>12905</v>
      </c>
      <c r="G1967">
        <v>38196</v>
      </c>
      <c r="H1967">
        <v>21</v>
      </c>
      <c r="I1967" s="2">
        <v>43404.854872685188</v>
      </c>
      <c r="J1967" t="s">
        <v>12903</v>
      </c>
    </row>
    <row r="1968" spans="1:10" x14ac:dyDescent="0.25">
      <c r="A1968" t="s">
        <v>14879</v>
      </c>
      <c r="B1968">
        <v>1818</v>
      </c>
      <c r="C1968" t="s">
        <v>12932</v>
      </c>
      <c r="D1968">
        <v>41917423</v>
      </c>
      <c r="E1968">
        <v>14.49</v>
      </c>
      <c r="F1968" t="s">
        <v>12908</v>
      </c>
      <c r="G1968">
        <v>36103</v>
      </c>
      <c r="H1968">
        <v>19</v>
      </c>
      <c r="I1968" s="2">
        <v>43890.359942129631</v>
      </c>
      <c r="J1968" t="s">
        <v>12925</v>
      </c>
    </row>
    <row r="1969" spans="1:10" x14ac:dyDescent="0.25">
      <c r="A1969" t="s">
        <v>14880</v>
      </c>
      <c r="B1969">
        <v>1508</v>
      </c>
      <c r="C1969" t="s">
        <v>12907</v>
      </c>
      <c r="D1969">
        <v>72712500</v>
      </c>
      <c r="E1969">
        <v>8.59</v>
      </c>
      <c r="F1969" t="s">
        <v>12908</v>
      </c>
      <c r="G1969">
        <v>47839</v>
      </c>
      <c r="H1969">
        <v>24</v>
      </c>
      <c r="I1969" s="2">
        <v>42150.994016203702</v>
      </c>
      <c r="J1969" t="s">
        <v>12903</v>
      </c>
    </row>
    <row r="1970" spans="1:10" x14ac:dyDescent="0.25">
      <c r="A1970" t="s">
        <v>14881</v>
      </c>
      <c r="B1970">
        <v>1676</v>
      </c>
      <c r="C1970" t="s">
        <v>12924</v>
      </c>
      <c r="D1970">
        <v>72176637</v>
      </c>
      <c r="E1970">
        <v>8.3800000000000008</v>
      </c>
      <c r="F1970" t="s">
        <v>12899</v>
      </c>
      <c r="G1970">
        <v>13231</v>
      </c>
      <c r="H1970">
        <v>25</v>
      </c>
      <c r="I1970" s="2">
        <v>42797.13758101852</v>
      </c>
      <c r="J1970" t="s">
        <v>12920</v>
      </c>
    </row>
    <row r="1971" spans="1:10" x14ac:dyDescent="0.25">
      <c r="A1971" t="s">
        <v>14882</v>
      </c>
      <c r="B1971">
        <v>2001</v>
      </c>
      <c r="C1971" t="s">
        <v>12924</v>
      </c>
      <c r="D1971">
        <v>21529294</v>
      </c>
      <c r="E1971">
        <v>13.94</v>
      </c>
      <c r="F1971" t="s">
        <v>12905</v>
      </c>
      <c r="G1971">
        <v>35445</v>
      </c>
      <c r="H1971">
        <v>24</v>
      </c>
      <c r="I1971" s="2">
        <v>41746.307442129633</v>
      </c>
      <c r="J1971" t="s">
        <v>12903</v>
      </c>
    </row>
    <row r="1972" spans="1:10" x14ac:dyDescent="0.25">
      <c r="A1972" t="s">
        <v>14883</v>
      </c>
      <c r="B1972">
        <v>1612</v>
      </c>
      <c r="C1972" t="s">
        <v>12932</v>
      </c>
      <c r="D1972">
        <v>14732939</v>
      </c>
      <c r="E1972">
        <v>10.130000000000001</v>
      </c>
      <c r="F1972" t="s">
        <v>12908</v>
      </c>
      <c r="G1972">
        <v>15004</v>
      </c>
      <c r="H1972">
        <v>17</v>
      </c>
      <c r="I1972" s="2">
        <v>44181.397835648153</v>
      </c>
      <c r="J1972" t="s">
        <v>12920</v>
      </c>
    </row>
    <row r="1973" spans="1:10" x14ac:dyDescent="0.25">
      <c r="A1973" t="s">
        <v>14884</v>
      </c>
      <c r="B1973">
        <v>1863</v>
      </c>
      <c r="C1973" t="s">
        <v>12907</v>
      </c>
      <c r="D1973">
        <v>31643505</v>
      </c>
      <c r="E1973">
        <v>12.7</v>
      </c>
      <c r="F1973" t="s">
        <v>12908</v>
      </c>
      <c r="G1973">
        <v>39684</v>
      </c>
      <c r="H1973">
        <v>26</v>
      </c>
      <c r="I1973" s="2">
        <v>42924.974016203712</v>
      </c>
      <c r="J1973" t="s">
        <v>12912</v>
      </c>
    </row>
    <row r="1974" spans="1:10" x14ac:dyDescent="0.25">
      <c r="A1974" t="s">
        <v>14885</v>
      </c>
      <c r="B1974">
        <v>1965</v>
      </c>
      <c r="C1974" t="s">
        <v>12924</v>
      </c>
      <c r="D1974">
        <v>20461334</v>
      </c>
      <c r="E1974">
        <v>14.5</v>
      </c>
      <c r="F1974" t="s">
        <v>12908</v>
      </c>
      <c r="G1974">
        <v>15009</v>
      </c>
      <c r="H1974">
        <v>17</v>
      </c>
      <c r="I1974" s="2">
        <v>43919.011620370373</v>
      </c>
      <c r="J1974" t="s">
        <v>12910</v>
      </c>
    </row>
    <row r="1975" spans="1:10" x14ac:dyDescent="0.25">
      <c r="A1975" t="s">
        <v>14886</v>
      </c>
      <c r="B1975">
        <v>1398</v>
      </c>
      <c r="C1975" t="s">
        <v>12902</v>
      </c>
      <c r="D1975">
        <v>76191034</v>
      </c>
      <c r="E1975">
        <v>7.38</v>
      </c>
      <c r="F1975" t="s">
        <v>12908</v>
      </c>
      <c r="G1975">
        <v>44089</v>
      </c>
      <c r="H1975">
        <v>9</v>
      </c>
      <c r="I1975" s="2">
        <v>41889.063136574077</v>
      </c>
      <c r="J1975" t="s">
        <v>12903</v>
      </c>
    </row>
    <row r="1976" spans="1:10" x14ac:dyDescent="0.25">
      <c r="A1976" t="s">
        <v>14887</v>
      </c>
      <c r="B1976">
        <v>1983</v>
      </c>
      <c r="C1976" t="s">
        <v>12907</v>
      </c>
      <c r="D1976">
        <v>85324456</v>
      </c>
      <c r="E1976">
        <v>7.5</v>
      </c>
      <c r="F1976" t="s">
        <v>12905</v>
      </c>
      <c r="G1976">
        <v>47964</v>
      </c>
      <c r="H1976">
        <v>2</v>
      </c>
      <c r="I1976" s="2">
        <v>44065.319467592592</v>
      </c>
      <c r="J1976" t="s">
        <v>12925</v>
      </c>
    </row>
    <row r="1977" spans="1:10" x14ac:dyDescent="0.25">
      <c r="A1977" t="s">
        <v>14888</v>
      </c>
      <c r="B1977">
        <v>1745</v>
      </c>
      <c r="C1977" t="s">
        <v>12907</v>
      </c>
      <c r="D1977">
        <v>90921756</v>
      </c>
      <c r="E1977">
        <v>9.67</v>
      </c>
      <c r="F1977" t="s">
        <v>12899</v>
      </c>
      <c r="G1977">
        <v>13308</v>
      </c>
      <c r="H1977">
        <v>17</v>
      </c>
      <c r="I1977" s="2">
        <v>42172.96533564815</v>
      </c>
      <c r="J1977" t="s">
        <v>12912</v>
      </c>
    </row>
    <row r="1978" spans="1:10" x14ac:dyDescent="0.25">
      <c r="A1978" t="s">
        <v>14889</v>
      </c>
      <c r="B1978">
        <v>2200</v>
      </c>
      <c r="C1978" t="s">
        <v>12898</v>
      </c>
      <c r="D1978">
        <v>73228282</v>
      </c>
      <c r="E1978">
        <v>7</v>
      </c>
      <c r="F1978" t="s">
        <v>12899</v>
      </c>
      <c r="G1978">
        <v>43659</v>
      </c>
      <c r="H1978">
        <v>21</v>
      </c>
      <c r="I1978" s="2">
        <v>42735.944768518522</v>
      </c>
      <c r="J1978" t="s">
        <v>12925</v>
      </c>
    </row>
    <row r="1979" spans="1:10" x14ac:dyDescent="0.25">
      <c r="A1979" t="s">
        <v>14890</v>
      </c>
      <c r="B1979">
        <v>2166</v>
      </c>
      <c r="C1979" t="s">
        <v>12907</v>
      </c>
      <c r="D1979">
        <v>60321809</v>
      </c>
      <c r="E1979">
        <v>14.34</v>
      </c>
      <c r="F1979" t="s">
        <v>12908</v>
      </c>
      <c r="G1979">
        <v>28060</v>
      </c>
      <c r="H1979">
        <v>2</v>
      </c>
      <c r="I1979" s="2">
        <v>42483.183553240742</v>
      </c>
      <c r="J1979" t="s">
        <v>12918</v>
      </c>
    </row>
    <row r="1980" spans="1:10" x14ac:dyDescent="0.25">
      <c r="A1980" t="s">
        <v>14891</v>
      </c>
      <c r="B1980">
        <v>1363</v>
      </c>
      <c r="C1980" t="s">
        <v>12902</v>
      </c>
      <c r="D1980">
        <v>64194577</v>
      </c>
      <c r="E1980">
        <v>7.42</v>
      </c>
      <c r="F1980" t="s">
        <v>12908</v>
      </c>
      <c r="G1980">
        <v>23066</v>
      </c>
      <c r="H1980">
        <v>12</v>
      </c>
      <c r="I1980" s="2">
        <v>43243.565439814818</v>
      </c>
      <c r="J1980" t="s">
        <v>12925</v>
      </c>
    </row>
    <row r="1981" spans="1:10" x14ac:dyDescent="0.25">
      <c r="A1981" t="s">
        <v>14892</v>
      </c>
      <c r="B1981">
        <v>2020</v>
      </c>
      <c r="C1981" t="s">
        <v>12924</v>
      </c>
      <c r="D1981">
        <v>60663477</v>
      </c>
      <c r="E1981">
        <v>7.68</v>
      </c>
      <c r="F1981" t="s">
        <v>12899</v>
      </c>
      <c r="G1981">
        <v>45526</v>
      </c>
      <c r="H1981">
        <v>4</v>
      </c>
      <c r="I1981" s="2">
        <v>43963.81690972222</v>
      </c>
      <c r="J1981" t="s">
        <v>12900</v>
      </c>
    </row>
    <row r="1982" spans="1:10" x14ac:dyDescent="0.25">
      <c r="A1982" t="s">
        <v>14893</v>
      </c>
      <c r="B1982">
        <v>1467</v>
      </c>
      <c r="C1982" t="s">
        <v>12898</v>
      </c>
      <c r="D1982">
        <v>47041449</v>
      </c>
      <c r="E1982">
        <v>12.81</v>
      </c>
      <c r="F1982" t="s">
        <v>12899</v>
      </c>
      <c r="G1982">
        <v>27210</v>
      </c>
      <c r="H1982">
        <v>5</v>
      </c>
      <c r="I1982" s="2">
        <v>43875.702048611107</v>
      </c>
      <c r="J1982" t="s">
        <v>12918</v>
      </c>
    </row>
    <row r="1983" spans="1:10" x14ac:dyDescent="0.25">
      <c r="A1983" t="s">
        <v>14894</v>
      </c>
      <c r="B1983">
        <v>2316</v>
      </c>
      <c r="C1983" t="s">
        <v>12898</v>
      </c>
      <c r="D1983">
        <v>71194820</v>
      </c>
      <c r="E1983">
        <v>11.14</v>
      </c>
      <c r="F1983" t="s">
        <v>12905</v>
      </c>
      <c r="G1983">
        <v>18636</v>
      </c>
      <c r="H1983">
        <v>25</v>
      </c>
      <c r="I1983" s="2">
        <v>42504.092418981483</v>
      </c>
      <c r="J1983" t="s">
        <v>12912</v>
      </c>
    </row>
    <row r="1984" spans="1:10" x14ac:dyDescent="0.25">
      <c r="A1984" t="s">
        <v>14895</v>
      </c>
      <c r="B1984">
        <v>1044</v>
      </c>
      <c r="C1984" t="s">
        <v>12898</v>
      </c>
      <c r="D1984">
        <v>62265358</v>
      </c>
      <c r="E1984">
        <v>12.97</v>
      </c>
      <c r="F1984" t="s">
        <v>12905</v>
      </c>
      <c r="G1984">
        <v>34156</v>
      </c>
      <c r="H1984">
        <v>14</v>
      </c>
      <c r="I1984" s="2">
        <v>43652.923854166656</v>
      </c>
      <c r="J1984" t="s">
        <v>12910</v>
      </c>
    </row>
    <row r="1985" spans="1:10" x14ac:dyDescent="0.25">
      <c r="A1985" t="s">
        <v>14896</v>
      </c>
      <c r="B1985">
        <v>1586</v>
      </c>
      <c r="C1985" t="s">
        <v>12907</v>
      </c>
      <c r="D1985">
        <v>21003632</v>
      </c>
      <c r="E1985">
        <v>8.9600000000000009</v>
      </c>
      <c r="F1985" t="s">
        <v>12905</v>
      </c>
      <c r="G1985">
        <v>45440</v>
      </c>
      <c r="H1985">
        <v>8</v>
      </c>
      <c r="I1985" s="2">
        <v>43876.686215277783</v>
      </c>
      <c r="J1985" t="s">
        <v>12912</v>
      </c>
    </row>
    <row r="1986" spans="1:10" x14ac:dyDescent="0.25">
      <c r="A1986" t="s">
        <v>14897</v>
      </c>
      <c r="B1986">
        <v>1731</v>
      </c>
      <c r="C1986" t="s">
        <v>12907</v>
      </c>
      <c r="D1986">
        <v>4300116</v>
      </c>
      <c r="E1986">
        <v>11.55</v>
      </c>
      <c r="F1986" t="s">
        <v>12908</v>
      </c>
      <c r="G1986">
        <v>41776</v>
      </c>
      <c r="H1986">
        <v>14</v>
      </c>
      <c r="I1986" s="2">
        <v>42153.380787037036</v>
      </c>
      <c r="J1986" t="s">
        <v>12920</v>
      </c>
    </row>
    <row r="1987" spans="1:10" x14ac:dyDescent="0.25">
      <c r="A1987" t="s">
        <v>14898</v>
      </c>
      <c r="B1987">
        <v>1667</v>
      </c>
      <c r="C1987" t="s">
        <v>12902</v>
      </c>
      <c r="D1987">
        <v>11293134</v>
      </c>
      <c r="E1987">
        <v>9.61</v>
      </c>
      <c r="F1987" t="s">
        <v>12899</v>
      </c>
      <c r="G1987">
        <v>23167</v>
      </c>
      <c r="H1987">
        <v>10</v>
      </c>
      <c r="I1987" s="2">
        <v>43378.398275462961</v>
      </c>
      <c r="J1987" t="s">
        <v>12912</v>
      </c>
    </row>
    <row r="1988" spans="1:10" x14ac:dyDescent="0.25">
      <c r="A1988" t="s">
        <v>14899</v>
      </c>
      <c r="B1988">
        <v>2181</v>
      </c>
      <c r="C1988" t="s">
        <v>12916</v>
      </c>
      <c r="D1988">
        <v>49466246</v>
      </c>
      <c r="E1988">
        <v>8.82</v>
      </c>
      <c r="F1988" t="s">
        <v>12905</v>
      </c>
      <c r="G1988">
        <v>27380</v>
      </c>
      <c r="H1988">
        <v>9</v>
      </c>
      <c r="I1988" s="2">
        <v>42426.210960648154</v>
      </c>
      <c r="J1988" t="s">
        <v>12903</v>
      </c>
    </row>
    <row r="1989" spans="1:10" x14ac:dyDescent="0.25">
      <c r="A1989" t="s">
        <v>14900</v>
      </c>
      <c r="B1989">
        <v>1960</v>
      </c>
      <c r="C1989" t="s">
        <v>12907</v>
      </c>
      <c r="D1989">
        <v>94762483</v>
      </c>
      <c r="E1989">
        <v>10.38</v>
      </c>
      <c r="F1989" t="s">
        <v>12899</v>
      </c>
      <c r="G1989">
        <v>29150</v>
      </c>
      <c r="H1989">
        <v>6</v>
      </c>
      <c r="I1989" s="2">
        <v>43313.033622685187</v>
      </c>
      <c r="J1989" t="s">
        <v>12900</v>
      </c>
    </row>
    <row r="1990" spans="1:10" x14ac:dyDescent="0.25">
      <c r="A1990" t="s">
        <v>14901</v>
      </c>
      <c r="B1990">
        <v>1701</v>
      </c>
      <c r="C1990" t="s">
        <v>12898</v>
      </c>
      <c r="D1990">
        <v>48630659</v>
      </c>
      <c r="E1990">
        <v>10.27</v>
      </c>
      <c r="F1990" t="s">
        <v>12899</v>
      </c>
      <c r="G1990">
        <v>33205</v>
      </c>
      <c r="H1990">
        <v>28</v>
      </c>
      <c r="I1990" s="2">
        <v>44117.68041666667</v>
      </c>
      <c r="J1990" t="s">
        <v>12918</v>
      </c>
    </row>
    <row r="1991" spans="1:10" x14ac:dyDescent="0.25">
      <c r="A1991" t="s">
        <v>14902</v>
      </c>
      <c r="B1991">
        <v>2132</v>
      </c>
      <c r="C1991" t="s">
        <v>12932</v>
      </c>
      <c r="D1991">
        <v>63193726</v>
      </c>
      <c r="E1991">
        <v>7.65</v>
      </c>
      <c r="F1991" t="s">
        <v>12905</v>
      </c>
      <c r="G1991">
        <v>49302</v>
      </c>
      <c r="H1991">
        <v>16</v>
      </c>
      <c r="I1991" s="2">
        <v>43192.401562500003</v>
      </c>
      <c r="J1991" t="s">
        <v>12918</v>
      </c>
    </row>
    <row r="1992" spans="1:10" x14ac:dyDescent="0.25">
      <c r="A1992" t="s">
        <v>14903</v>
      </c>
      <c r="B1992">
        <v>1205</v>
      </c>
      <c r="C1992" t="s">
        <v>12907</v>
      </c>
      <c r="D1992">
        <v>8172827</v>
      </c>
      <c r="E1992">
        <v>14.84</v>
      </c>
      <c r="F1992" t="s">
        <v>12905</v>
      </c>
      <c r="G1992">
        <v>40695</v>
      </c>
      <c r="H1992">
        <v>19</v>
      </c>
      <c r="I1992" s="2">
        <v>42322.965543981481</v>
      </c>
      <c r="J1992" t="s">
        <v>12910</v>
      </c>
    </row>
    <row r="1993" spans="1:10" x14ac:dyDescent="0.25">
      <c r="A1993" t="s">
        <v>14904</v>
      </c>
      <c r="B1993">
        <v>1594</v>
      </c>
      <c r="C1993" t="s">
        <v>12916</v>
      </c>
      <c r="D1993">
        <v>401822</v>
      </c>
      <c r="E1993">
        <v>9.2200000000000006</v>
      </c>
      <c r="F1993" t="s">
        <v>12908</v>
      </c>
      <c r="G1993">
        <v>32127</v>
      </c>
      <c r="H1993">
        <v>20</v>
      </c>
      <c r="I1993" s="2">
        <v>43280.91333333333</v>
      </c>
      <c r="J1993" t="s">
        <v>12903</v>
      </c>
    </row>
    <row r="1994" spans="1:10" x14ac:dyDescent="0.25">
      <c r="A1994" t="s">
        <v>14905</v>
      </c>
      <c r="B1994">
        <v>2436</v>
      </c>
      <c r="C1994" t="s">
        <v>12898</v>
      </c>
      <c r="D1994">
        <v>73346488</v>
      </c>
      <c r="E1994">
        <v>9.6999999999999993</v>
      </c>
      <c r="F1994" t="s">
        <v>12899</v>
      </c>
      <c r="G1994">
        <v>36138</v>
      </c>
      <c r="H1994">
        <v>23</v>
      </c>
      <c r="I1994" s="2">
        <v>42999.737511574072</v>
      </c>
      <c r="J1994" t="s">
        <v>12918</v>
      </c>
    </row>
    <row r="1995" spans="1:10" x14ac:dyDescent="0.25">
      <c r="A1995" t="s">
        <v>14906</v>
      </c>
      <c r="B1995">
        <v>1857</v>
      </c>
      <c r="C1995" t="s">
        <v>12898</v>
      </c>
      <c r="D1995">
        <v>27572826</v>
      </c>
      <c r="E1995">
        <v>14.42</v>
      </c>
      <c r="F1995" t="s">
        <v>12905</v>
      </c>
      <c r="G1995">
        <v>42193</v>
      </c>
      <c r="H1995">
        <v>8</v>
      </c>
      <c r="I1995" s="2">
        <v>43544.934861111113</v>
      </c>
      <c r="J1995" t="s">
        <v>12918</v>
      </c>
    </row>
    <row r="1996" spans="1:10" x14ac:dyDescent="0.25">
      <c r="A1996" t="s">
        <v>14907</v>
      </c>
      <c r="B1996">
        <v>1004</v>
      </c>
      <c r="C1996" t="s">
        <v>12902</v>
      </c>
      <c r="D1996">
        <v>8442484</v>
      </c>
      <c r="E1996">
        <v>14.56</v>
      </c>
      <c r="F1996" t="s">
        <v>12899</v>
      </c>
      <c r="G1996">
        <v>44095</v>
      </c>
      <c r="H1996">
        <v>25</v>
      </c>
      <c r="I1996" s="2">
        <v>43119.508263888893</v>
      </c>
      <c r="J1996" t="s">
        <v>12920</v>
      </c>
    </row>
    <row r="1997" spans="1:10" x14ac:dyDescent="0.25">
      <c r="A1997" t="s">
        <v>14908</v>
      </c>
      <c r="B1997">
        <v>1272</v>
      </c>
      <c r="C1997" t="s">
        <v>12916</v>
      </c>
      <c r="D1997">
        <v>64431648</v>
      </c>
      <c r="E1997">
        <v>7.13</v>
      </c>
      <c r="F1997" t="s">
        <v>12908</v>
      </c>
      <c r="G1997">
        <v>29878</v>
      </c>
      <c r="H1997">
        <v>10</v>
      </c>
      <c r="I1997" s="2">
        <v>42522.715509259258</v>
      </c>
      <c r="J1997" t="s">
        <v>12900</v>
      </c>
    </row>
    <row r="1998" spans="1:10" x14ac:dyDescent="0.25">
      <c r="A1998" t="s">
        <v>14909</v>
      </c>
      <c r="B1998">
        <v>2019</v>
      </c>
      <c r="C1998" t="s">
        <v>12902</v>
      </c>
      <c r="D1998">
        <v>20909715</v>
      </c>
      <c r="E1998">
        <v>9.68</v>
      </c>
      <c r="F1998" t="s">
        <v>12899</v>
      </c>
      <c r="G1998">
        <v>37336</v>
      </c>
      <c r="H1998">
        <v>22</v>
      </c>
      <c r="I1998" s="2">
        <v>42335.753159722219</v>
      </c>
      <c r="J1998" t="s">
        <v>12920</v>
      </c>
    </row>
    <row r="1999" spans="1:10" x14ac:dyDescent="0.25">
      <c r="A1999" t="s">
        <v>14910</v>
      </c>
      <c r="B1999">
        <v>2218</v>
      </c>
      <c r="C1999" t="s">
        <v>12907</v>
      </c>
      <c r="D1999">
        <v>61623486</v>
      </c>
      <c r="E1999">
        <v>14.87</v>
      </c>
      <c r="F1999" t="s">
        <v>12905</v>
      </c>
      <c r="G1999">
        <v>29015</v>
      </c>
      <c r="H1999">
        <v>10</v>
      </c>
      <c r="I1999" s="2">
        <v>41680.875925925917</v>
      </c>
      <c r="J1999" t="s">
        <v>12918</v>
      </c>
    </row>
    <row r="2000" spans="1:10" x14ac:dyDescent="0.25">
      <c r="A2000" t="s">
        <v>14911</v>
      </c>
      <c r="B2000">
        <v>2357</v>
      </c>
      <c r="C2000" t="s">
        <v>12902</v>
      </c>
      <c r="D2000">
        <v>85051941</v>
      </c>
      <c r="E2000">
        <v>9.66</v>
      </c>
      <c r="F2000" t="s">
        <v>12905</v>
      </c>
      <c r="G2000">
        <v>22363</v>
      </c>
      <c r="H2000">
        <v>11</v>
      </c>
      <c r="I2000" s="2">
        <v>44945.361018518517</v>
      </c>
      <c r="J2000" t="s">
        <v>12910</v>
      </c>
    </row>
    <row r="2001" spans="1:10" x14ac:dyDescent="0.25">
      <c r="A2001" t="s">
        <v>14912</v>
      </c>
      <c r="B2001">
        <v>1564</v>
      </c>
      <c r="C2001" t="s">
        <v>12907</v>
      </c>
      <c r="D2001">
        <v>10362853</v>
      </c>
      <c r="E2001">
        <v>14.9</v>
      </c>
      <c r="F2001" t="s">
        <v>12905</v>
      </c>
      <c r="G2001">
        <v>46711</v>
      </c>
      <c r="H2001">
        <v>19</v>
      </c>
      <c r="I2001" s="2">
        <v>41852.538263888891</v>
      </c>
      <c r="J2001" t="s">
        <v>12910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ADF0B-1293-4774-A52C-C20B6F436B92}">
  <dimension ref="A1:N3001"/>
  <sheetViews>
    <sheetView tabSelected="1" topLeftCell="C1" workbookViewId="0">
      <selection activeCell="N2" sqref="N2"/>
    </sheetView>
  </sheetViews>
  <sheetFormatPr defaultRowHeight="15" x14ac:dyDescent="0.25"/>
  <cols>
    <col min="1" max="1" width="8.5703125" bestFit="1" customWidth="1"/>
    <col min="2" max="2" width="47.42578125" bestFit="1" customWidth="1"/>
    <col min="3" max="3" width="14.5703125" bestFit="1" customWidth="1"/>
    <col min="4" max="4" width="16.5703125" bestFit="1" customWidth="1"/>
    <col min="5" max="5" width="15.5703125" bestFit="1" customWidth="1"/>
    <col min="6" max="6" width="18.28515625" bestFit="1" customWidth="1"/>
    <col min="7" max="7" width="10.28515625" bestFit="1" customWidth="1"/>
    <col min="8" max="8" width="23.7109375" bestFit="1" customWidth="1"/>
    <col min="9" max="9" width="20.7109375" bestFit="1" customWidth="1"/>
    <col min="10" max="10" width="15.5703125" bestFit="1" customWidth="1"/>
    <col min="11" max="11" width="14.28515625" bestFit="1" customWidth="1"/>
    <col min="12" max="12" width="12.28515625" bestFit="1" customWidth="1"/>
    <col min="13" max="13" width="11.42578125" bestFit="1" customWidth="1"/>
    <col min="14" max="14" width="11.140625" bestFit="1" customWidth="1"/>
  </cols>
  <sheetData>
    <row r="1" spans="1:14" x14ac:dyDescent="0.25">
      <c r="A1" s="1" t="s">
        <v>14913</v>
      </c>
      <c r="B1" s="1" t="s">
        <v>14914</v>
      </c>
      <c r="C1" s="1" t="s">
        <v>14915</v>
      </c>
      <c r="D1" s="1" t="s">
        <v>14916</v>
      </c>
      <c r="E1" s="1" t="s">
        <v>14917</v>
      </c>
      <c r="F1" s="1" t="s">
        <v>14918</v>
      </c>
      <c r="G1" s="1" t="s">
        <v>14919</v>
      </c>
      <c r="H1" s="1" t="s">
        <v>7</v>
      </c>
      <c r="I1" s="4" t="s">
        <v>15031</v>
      </c>
      <c r="J1" s="6" t="s">
        <v>15032</v>
      </c>
      <c r="K1" s="6" t="s">
        <v>15033</v>
      </c>
      <c r="L1" s="7" t="s">
        <v>15034</v>
      </c>
      <c r="M1" s="7" t="s">
        <v>15036</v>
      </c>
      <c r="N1" s="7" t="s">
        <v>15037</v>
      </c>
    </row>
    <row r="2" spans="1:14" x14ac:dyDescent="0.25">
      <c r="A2">
        <v>1001</v>
      </c>
      <c r="B2" t="s">
        <v>14920</v>
      </c>
      <c r="C2" t="s">
        <v>14921</v>
      </c>
      <c r="D2" t="s">
        <v>14922</v>
      </c>
      <c r="E2">
        <v>131</v>
      </c>
      <c r="F2" s="2">
        <v>43975.094074074077</v>
      </c>
      <c r="G2">
        <v>75</v>
      </c>
      <c r="H2" t="s">
        <v>231</v>
      </c>
      <c r="I2">
        <f>E2*G2</f>
        <v>9825</v>
      </c>
      <c r="J2" s="6">
        <v>45186.094074074077</v>
      </c>
      <c r="K2" t="str">
        <f>IF((J2-F2)&lt;=365,"Short Term","Long Term")</f>
        <v>Long Term</v>
      </c>
      <c r="L2">
        <f>I2-E2</f>
        <v>9694</v>
      </c>
      <c r="M2">
        <f>IF(K2="short Term",15%,IF(K2="Long Term",IF(L2&gt;100000,10%,0),0))</f>
        <v>0</v>
      </c>
      <c r="N2">
        <f>L2*M2</f>
        <v>0</v>
      </c>
    </row>
    <row r="3" spans="1:14" x14ac:dyDescent="0.25">
      <c r="A3">
        <v>1002</v>
      </c>
      <c r="B3" t="s">
        <v>14923</v>
      </c>
      <c r="C3" t="s">
        <v>14924</v>
      </c>
      <c r="D3" t="s">
        <v>14922</v>
      </c>
      <c r="E3">
        <v>254</v>
      </c>
      <c r="F3" s="2">
        <v>44285.347581018519</v>
      </c>
      <c r="G3">
        <v>37</v>
      </c>
      <c r="H3" t="s">
        <v>1106</v>
      </c>
      <c r="I3">
        <f t="shared" ref="I3:I66" si="0">E3*G3</f>
        <v>9398</v>
      </c>
      <c r="J3" s="6">
        <v>45186.094074074077</v>
      </c>
      <c r="K3" t="str">
        <f t="shared" ref="K3:K66" si="1">IF((J3-F3)&lt;=365,"Short Term","Long Term")</f>
        <v>Long Term</v>
      </c>
      <c r="L3">
        <f t="shared" ref="L3:L66" si="2">I3-E3</f>
        <v>9144</v>
      </c>
      <c r="M3">
        <f t="shared" ref="M3:M66" si="3">IF(K3="short Term",15%,IF(K3="Long Term",IF(L3&gt;100000,10%,0),0))</f>
        <v>0</v>
      </c>
      <c r="N3">
        <f t="shared" ref="N3:N66" si="4">L3*M3</f>
        <v>0</v>
      </c>
    </row>
    <row r="4" spans="1:14" x14ac:dyDescent="0.25">
      <c r="A4">
        <v>1003</v>
      </c>
      <c r="B4" t="s">
        <v>14925</v>
      </c>
      <c r="C4" t="s">
        <v>14926</v>
      </c>
      <c r="D4" t="s">
        <v>14922</v>
      </c>
      <c r="E4">
        <v>419</v>
      </c>
      <c r="F4" s="2">
        <v>44087.411898148152</v>
      </c>
      <c r="G4">
        <v>1</v>
      </c>
      <c r="H4" t="s">
        <v>1838</v>
      </c>
      <c r="I4">
        <f t="shared" si="0"/>
        <v>419</v>
      </c>
      <c r="J4" s="6">
        <v>45186.094074074077</v>
      </c>
      <c r="K4" t="str">
        <f t="shared" si="1"/>
        <v>Long Term</v>
      </c>
      <c r="L4">
        <f t="shared" si="2"/>
        <v>0</v>
      </c>
      <c r="M4">
        <f t="shared" si="3"/>
        <v>0</v>
      </c>
      <c r="N4">
        <f t="shared" si="4"/>
        <v>0</v>
      </c>
    </row>
    <row r="5" spans="1:14" x14ac:dyDescent="0.25">
      <c r="A5">
        <v>1004</v>
      </c>
      <c r="B5" t="s">
        <v>14927</v>
      </c>
      <c r="C5" t="s">
        <v>14928</v>
      </c>
      <c r="D5" t="s">
        <v>14929</v>
      </c>
      <c r="E5">
        <v>391</v>
      </c>
      <c r="F5" s="2">
        <v>43658.181192129632</v>
      </c>
      <c r="G5">
        <v>46</v>
      </c>
      <c r="H5" t="s">
        <v>263</v>
      </c>
      <c r="I5">
        <f t="shared" si="0"/>
        <v>17986</v>
      </c>
      <c r="J5" s="6">
        <v>45186.094074074077</v>
      </c>
      <c r="K5" t="str">
        <f t="shared" si="1"/>
        <v>Long Term</v>
      </c>
      <c r="L5">
        <f t="shared" si="2"/>
        <v>17595</v>
      </c>
      <c r="M5">
        <f t="shared" si="3"/>
        <v>0</v>
      </c>
      <c r="N5">
        <f t="shared" si="4"/>
        <v>0</v>
      </c>
    </row>
    <row r="6" spans="1:14" x14ac:dyDescent="0.25">
      <c r="A6">
        <v>1005</v>
      </c>
      <c r="B6" t="s">
        <v>14930</v>
      </c>
      <c r="C6" t="s">
        <v>14931</v>
      </c>
      <c r="D6" t="s">
        <v>14922</v>
      </c>
      <c r="E6">
        <v>558</v>
      </c>
      <c r="F6" s="2">
        <v>45140.024513888893</v>
      </c>
      <c r="G6">
        <v>25</v>
      </c>
      <c r="H6" t="s">
        <v>1316</v>
      </c>
      <c r="I6">
        <f t="shared" si="0"/>
        <v>13950</v>
      </c>
      <c r="J6" s="6">
        <v>45186.094074074077</v>
      </c>
      <c r="K6" t="str">
        <f t="shared" si="1"/>
        <v>Short Term</v>
      </c>
      <c r="L6">
        <f t="shared" si="2"/>
        <v>13392</v>
      </c>
      <c r="M6">
        <f t="shared" si="3"/>
        <v>0.15</v>
      </c>
      <c r="N6">
        <f t="shared" si="4"/>
        <v>2008.8</v>
      </c>
    </row>
    <row r="7" spans="1:14" x14ac:dyDescent="0.25">
      <c r="A7">
        <v>1006</v>
      </c>
      <c r="B7" t="s">
        <v>14932</v>
      </c>
      <c r="C7" t="s">
        <v>14933</v>
      </c>
      <c r="D7" t="s">
        <v>14922</v>
      </c>
      <c r="E7">
        <v>845</v>
      </c>
      <c r="F7" s="2">
        <v>44527.271898148138</v>
      </c>
      <c r="G7">
        <v>77</v>
      </c>
      <c r="H7" t="s">
        <v>836</v>
      </c>
      <c r="I7">
        <f t="shared" si="0"/>
        <v>65065</v>
      </c>
      <c r="J7" s="6">
        <v>45186.094074074077</v>
      </c>
      <c r="K7" t="str">
        <f t="shared" si="1"/>
        <v>Long Term</v>
      </c>
      <c r="L7">
        <f t="shared" si="2"/>
        <v>64220</v>
      </c>
      <c r="M7">
        <f t="shared" si="3"/>
        <v>0</v>
      </c>
      <c r="N7">
        <f t="shared" si="4"/>
        <v>0</v>
      </c>
    </row>
    <row r="8" spans="1:14" x14ac:dyDescent="0.25">
      <c r="A8">
        <v>1007</v>
      </c>
      <c r="B8" t="s">
        <v>14934</v>
      </c>
      <c r="C8" t="s">
        <v>14935</v>
      </c>
      <c r="D8" t="s">
        <v>14929</v>
      </c>
      <c r="E8">
        <v>425</v>
      </c>
      <c r="F8" s="2">
        <v>43475.982430555552</v>
      </c>
      <c r="G8">
        <v>55</v>
      </c>
      <c r="H8" t="s">
        <v>1105</v>
      </c>
      <c r="I8">
        <f t="shared" si="0"/>
        <v>23375</v>
      </c>
      <c r="J8" s="6">
        <v>45186.094074074077</v>
      </c>
      <c r="K8" t="str">
        <f t="shared" si="1"/>
        <v>Long Term</v>
      </c>
      <c r="L8">
        <f t="shared" si="2"/>
        <v>22950</v>
      </c>
      <c r="M8">
        <f t="shared" si="3"/>
        <v>0</v>
      </c>
      <c r="N8">
        <f t="shared" si="4"/>
        <v>0</v>
      </c>
    </row>
    <row r="9" spans="1:14" x14ac:dyDescent="0.25">
      <c r="A9">
        <v>1008</v>
      </c>
      <c r="B9" t="s">
        <v>14936</v>
      </c>
      <c r="C9" t="s">
        <v>14937</v>
      </c>
      <c r="D9" t="s">
        <v>14922</v>
      </c>
      <c r="E9">
        <v>248</v>
      </c>
      <c r="F9" s="2">
        <v>44591.857141203713</v>
      </c>
      <c r="G9">
        <v>52</v>
      </c>
      <c r="H9" t="s">
        <v>106</v>
      </c>
      <c r="I9">
        <f t="shared" si="0"/>
        <v>12896</v>
      </c>
      <c r="J9" s="6">
        <v>45186.094074074077</v>
      </c>
      <c r="K9" t="str">
        <f t="shared" si="1"/>
        <v>Long Term</v>
      </c>
      <c r="L9">
        <f t="shared" si="2"/>
        <v>12648</v>
      </c>
      <c r="M9">
        <f t="shared" si="3"/>
        <v>0</v>
      </c>
      <c r="N9">
        <f t="shared" si="4"/>
        <v>0</v>
      </c>
    </row>
    <row r="10" spans="1:14" x14ac:dyDescent="0.25">
      <c r="A10">
        <v>1009</v>
      </c>
      <c r="B10" t="s">
        <v>14938</v>
      </c>
      <c r="C10" t="s">
        <v>14939</v>
      </c>
      <c r="D10" t="s">
        <v>14922</v>
      </c>
      <c r="E10">
        <v>484</v>
      </c>
      <c r="F10" s="2">
        <v>45055.567372685182</v>
      </c>
      <c r="G10">
        <v>33</v>
      </c>
      <c r="H10" t="s">
        <v>911</v>
      </c>
      <c r="I10">
        <f t="shared" si="0"/>
        <v>15972</v>
      </c>
      <c r="J10" s="6">
        <v>45186.094074074077</v>
      </c>
      <c r="K10" t="str">
        <f t="shared" si="1"/>
        <v>Short Term</v>
      </c>
      <c r="L10">
        <f t="shared" si="2"/>
        <v>15488</v>
      </c>
      <c r="M10">
        <f t="shared" si="3"/>
        <v>0.15</v>
      </c>
      <c r="N10">
        <f t="shared" si="4"/>
        <v>2323.1999999999998</v>
      </c>
    </row>
    <row r="11" spans="1:14" x14ac:dyDescent="0.25">
      <c r="A11">
        <v>1010</v>
      </c>
      <c r="B11" t="s">
        <v>14940</v>
      </c>
      <c r="C11" t="s">
        <v>14941</v>
      </c>
      <c r="D11" t="s">
        <v>14922</v>
      </c>
      <c r="E11">
        <v>994</v>
      </c>
      <c r="F11" s="2">
        <v>43898.781157407408</v>
      </c>
      <c r="G11">
        <v>60</v>
      </c>
      <c r="H11" t="s">
        <v>1206</v>
      </c>
      <c r="I11">
        <f t="shared" si="0"/>
        <v>59640</v>
      </c>
      <c r="J11" s="6">
        <v>45186.094074074077</v>
      </c>
      <c r="K11" t="str">
        <f t="shared" si="1"/>
        <v>Long Term</v>
      </c>
      <c r="L11">
        <f t="shared" si="2"/>
        <v>58646</v>
      </c>
      <c r="M11">
        <f t="shared" si="3"/>
        <v>0</v>
      </c>
      <c r="N11">
        <f t="shared" si="4"/>
        <v>0</v>
      </c>
    </row>
    <row r="12" spans="1:14" x14ac:dyDescent="0.25">
      <c r="A12">
        <v>1011</v>
      </c>
      <c r="B12" t="s">
        <v>14942</v>
      </c>
      <c r="C12" t="s">
        <v>14943</v>
      </c>
      <c r="D12" t="s">
        <v>14922</v>
      </c>
      <c r="E12">
        <v>245</v>
      </c>
      <c r="F12" s="2">
        <v>43842.61513888889</v>
      </c>
      <c r="G12">
        <v>93</v>
      </c>
      <c r="H12" t="s">
        <v>477</v>
      </c>
      <c r="I12">
        <f t="shared" si="0"/>
        <v>22785</v>
      </c>
      <c r="J12" s="6">
        <v>45186.094074074077</v>
      </c>
      <c r="K12" t="str">
        <f t="shared" si="1"/>
        <v>Long Term</v>
      </c>
      <c r="L12">
        <f t="shared" si="2"/>
        <v>22540</v>
      </c>
      <c r="M12">
        <f t="shared" si="3"/>
        <v>0</v>
      </c>
      <c r="N12">
        <f t="shared" si="4"/>
        <v>0</v>
      </c>
    </row>
    <row r="13" spans="1:14" x14ac:dyDescent="0.25">
      <c r="A13">
        <v>1012</v>
      </c>
      <c r="B13" t="s">
        <v>14934</v>
      </c>
      <c r="C13" t="s">
        <v>14935</v>
      </c>
      <c r="D13" t="s">
        <v>14929</v>
      </c>
      <c r="E13">
        <v>573</v>
      </c>
      <c r="F13" s="2">
        <v>45015.128240740742</v>
      </c>
      <c r="G13">
        <v>89</v>
      </c>
      <c r="H13" t="s">
        <v>1215</v>
      </c>
      <c r="I13">
        <f t="shared" si="0"/>
        <v>50997</v>
      </c>
      <c r="J13" s="6">
        <v>45186.094074074077</v>
      </c>
      <c r="K13" t="str">
        <f t="shared" si="1"/>
        <v>Short Term</v>
      </c>
      <c r="L13">
        <f t="shared" si="2"/>
        <v>50424</v>
      </c>
      <c r="M13">
        <f t="shared" si="3"/>
        <v>0.15</v>
      </c>
      <c r="N13">
        <f t="shared" si="4"/>
        <v>7563.5999999999995</v>
      </c>
    </row>
    <row r="14" spans="1:14" x14ac:dyDescent="0.25">
      <c r="A14">
        <v>1013</v>
      </c>
      <c r="B14" t="s">
        <v>14936</v>
      </c>
      <c r="C14" t="s">
        <v>14937</v>
      </c>
      <c r="D14" t="s">
        <v>14922</v>
      </c>
      <c r="E14">
        <v>495</v>
      </c>
      <c r="F14" s="2">
        <v>44878.956365740742</v>
      </c>
      <c r="G14">
        <v>49</v>
      </c>
      <c r="H14" t="s">
        <v>694</v>
      </c>
      <c r="I14">
        <f t="shared" si="0"/>
        <v>24255</v>
      </c>
      <c r="J14" s="6">
        <v>45186.094074074077</v>
      </c>
      <c r="K14" t="str">
        <f t="shared" si="1"/>
        <v>Short Term</v>
      </c>
      <c r="L14">
        <f t="shared" si="2"/>
        <v>23760</v>
      </c>
      <c r="M14">
        <f t="shared" si="3"/>
        <v>0.15</v>
      </c>
      <c r="N14">
        <f t="shared" si="4"/>
        <v>3564</v>
      </c>
    </row>
    <row r="15" spans="1:14" x14ac:dyDescent="0.25">
      <c r="A15">
        <v>1014</v>
      </c>
      <c r="B15" t="s">
        <v>14944</v>
      </c>
      <c r="C15" t="s">
        <v>14945</v>
      </c>
      <c r="D15" t="s">
        <v>14929</v>
      </c>
      <c r="E15">
        <v>935</v>
      </c>
      <c r="F15" s="2">
        <v>44457.109710648147</v>
      </c>
      <c r="G15">
        <v>74</v>
      </c>
      <c r="H15" t="s">
        <v>830</v>
      </c>
      <c r="I15">
        <f t="shared" si="0"/>
        <v>69190</v>
      </c>
      <c r="J15" s="6">
        <v>45186.094074074077</v>
      </c>
      <c r="K15" t="str">
        <f t="shared" si="1"/>
        <v>Long Term</v>
      </c>
      <c r="L15">
        <f t="shared" si="2"/>
        <v>68255</v>
      </c>
      <c r="M15">
        <f t="shared" si="3"/>
        <v>0</v>
      </c>
      <c r="N15">
        <f t="shared" si="4"/>
        <v>0</v>
      </c>
    </row>
    <row r="16" spans="1:14" x14ac:dyDescent="0.25">
      <c r="A16">
        <v>1015</v>
      </c>
      <c r="B16" t="s">
        <v>14946</v>
      </c>
      <c r="C16" t="s">
        <v>14947</v>
      </c>
      <c r="D16" t="s">
        <v>14929</v>
      </c>
      <c r="E16">
        <v>375</v>
      </c>
      <c r="F16" s="2">
        <v>44840.338171296287</v>
      </c>
      <c r="G16">
        <v>51</v>
      </c>
      <c r="H16" t="s">
        <v>1124</v>
      </c>
      <c r="I16">
        <f t="shared" si="0"/>
        <v>19125</v>
      </c>
      <c r="J16" s="6">
        <v>45186.094074074077</v>
      </c>
      <c r="K16" t="str">
        <f t="shared" si="1"/>
        <v>Short Term</v>
      </c>
      <c r="L16">
        <f t="shared" si="2"/>
        <v>18750</v>
      </c>
      <c r="M16">
        <f t="shared" si="3"/>
        <v>0.15</v>
      </c>
      <c r="N16">
        <f t="shared" si="4"/>
        <v>2812.5</v>
      </c>
    </row>
    <row r="17" spans="1:14" x14ac:dyDescent="0.25">
      <c r="A17">
        <v>1016</v>
      </c>
      <c r="B17" t="s">
        <v>14948</v>
      </c>
      <c r="C17" t="s">
        <v>14949</v>
      </c>
      <c r="D17" t="s">
        <v>14929</v>
      </c>
      <c r="E17">
        <v>736</v>
      </c>
      <c r="F17" s="2">
        <v>44314.822997685187</v>
      </c>
      <c r="G17">
        <v>9</v>
      </c>
      <c r="H17" t="s">
        <v>2834</v>
      </c>
      <c r="I17">
        <f t="shared" si="0"/>
        <v>6624</v>
      </c>
      <c r="J17" s="6">
        <v>45186.094074074077</v>
      </c>
      <c r="K17" t="str">
        <f t="shared" si="1"/>
        <v>Long Term</v>
      </c>
      <c r="L17">
        <f t="shared" si="2"/>
        <v>5888</v>
      </c>
      <c r="M17">
        <f t="shared" si="3"/>
        <v>0</v>
      </c>
      <c r="N17">
        <f t="shared" si="4"/>
        <v>0</v>
      </c>
    </row>
    <row r="18" spans="1:14" x14ac:dyDescent="0.25">
      <c r="A18">
        <v>1017</v>
      </c>
      <c r="B18" t="s">
        <v>14950</v>
      </c>
      <c r="C18" t="s">
        <v>14951</v>
      </c>
      <c r="D18" t="s">
        <v>14929</v>
      </c>
      <c r="E18">
        <v>791</v>
      </c>
      <c r="F18" s="2">
        <v>43989.047476851847</v>
      </c>
      <c r="G18">
        <v>90</v>
      </c>
      <c r="H18" t="s">
        <v>590</v>
      </c>
      <c r="I18">
        <f t="shared" si="0"/>
        <v>71190</v>
      </c>
      <c r="J18" s="6">
        <v>45186.094074074077</v>
      </c>
      <c r="K18" t="str">
        <f t="shared" si="1"/>
        <v>Long Term</v>
      </c>
      <c r="L18">
        <f t="shared" si="2"/>
        <v>70399</v>
      </c>
      <c r="M18">
        <f t="shared" si="3"/>
        <v>0</v>
      </c>
      <c r="N18">
        <f t="shared" si="4"/>
        <v>0</v>
      </c>
    </row>
    <row r="19" spans="1:14" x14ac:dyDescent="0.25">
      <c r="A19">
        <v>1018</v>
      </c>
      <c r="B19" t="s">
        <v>14942</v>
      </c>
      <c r="C19" t="s">
        <v>14943</v>
      </c>
      <c r="D19" t="s">
        <v>14922</v>
      </c>
      <c r="E19">
        <v>507</v>
      </c>
      <c r="F19" s="2">
        <v>45067.517210648148</v>
      </c>
      <c r="G19">
        <v>76</v>
      </c>
      <c r="H19" t="s">
        <v>1270</v>
      </c>
      <c r="I19">
        <f t="shared" si="0"/>
        <v>38532</v>
      </c>
      <c r="J19" s="6">
        <v>45186.094074074077</v>
      </c>
      <c r="K19" t="str">
        <f t="shared" si="1"/>
        <v>Short Term</v>
      </c>
      <c r="L19">
        <f t="shared" si="2"/>
        <v>38025</v>
      </c>
      <c r="M19">
        <f t="shared" si="3"/>
        <v>0.15</v>
      </c>
      <c r="N19">
        <f t="shared" si="4"/>
        <v>5703.75</v>
      </c>
    </row>
    <row r="20" spans="1:14" x14ac:dyDescent="0.25">
      <c r="A20">
        <v>1019</v>
      </c>
      <c r="B20" t="s">
        <v>14952</v>
      </c>
      <c r="C20" t="s">
        <v>14953</v>
      </c>
      <c r="D20" t="s">
        <v>14922</v>
      </c>
      <c r="E20">
        <v>897</v>
      </c>
      <c r="F20" s="2">
        <v>43507.324513888889</v>
      </c>
      <c r="G20">
        <v>100</v>
      </c>
      <c r="H20" t="s">
        <v>662</v>
      </c>
      <c r="I20">
        <f t="shared" si="0"/>
        <v>89700</v>
      </c>
      <c r="J20" s="6">
        <v>45186.094074074077</v>
      </c>
      <c r="K20" t="str">
        <f t="shared" si="1"/>
        <v>Long Term</v>
      </c>
      <c r="L20">
        <f t="shared" si="2"/>
        <v>88803</v>
      </c>
      <c r="M20">
        <f t="shared" si="3"/>
        <v>0</v>
      </c>
      <c r="N20">
        <f t="shared" si="4"/>
        <v>0</v>
      </c>
    </row>
    <row r="21" spans="1:14" x14ac:dyDescent="0.25">
      <c r="A21">
        <v>1020</v>
      </c>
      <c r="B21" t="s">
        <v>14954</v>
      </c>
      <c r="C21" t="s">
        <v>14955</v>
      </c>
      <c r="D21" t="s">
        <v>14922</v>
      </c>
      <c r="E21">
        <v>133</v>
      </c>
      <c r="F21" s="2">
        <v>44632.265706018523</v>
      </c>
      <c r="G21">
        <v>20</v>
      </c>
      <c r="H21" t="s">
        <v>1057</v>
      </c>
      <c r="I21">
        <f t="shared" si="0"/>
        <v>2660</v>
      </c>
      <c r="J21" s="6">
        <v>45186.094074074077</v>
      </c>
      <c r="K21" t="str">
        <f t="shared" si="1"/>
        <v>Long Term</v>
      </c>
      <c r="L21">
        <f t="shared" si="2"/>
        <v>2527</v>
      </c>
      <c r="M21">
        <f t="shared" si="3"/>
        <v>0</v>
      </c>
      <c r="N21">
        <f t="shared" si="4"/>
        <v>0</v>
      </c>
    </row>
    <row r="22" spans="1:14" x14ac:dyDescent="0.25">
      <c r="A22">
        <v>1021</v>
      </c>
      <c r="B22" t="s">
        <v>14956</v>
      </c>
      <c r="C22" t="s">
        <v>14957</v>
      </c>
      <c r="D22" t="s">
        <v>14922</v>
      </c>
      <c r="E22">
        <v>603</v>
      </c>
      <c r="F22" s="2">
        <v>44633.374652777777</v>
      </c>
      <c r="G22">
        <v>73</v>
      </c>
      <c r="H22" t="s">
        <v>472</v>
      </c>
      <c r="I22">
        <f t="shared" si="0"/>
        <v>44019</v>
      </c>
      <c r="J22" s="6">
        <v>45186.094074074077</v>
      </c>
      <c r="K22" t="str">
        <f t="shared" si="1"/>
        <v>Long Term</v>
      </c>
      <c r="L22">
        <f t="shared" si="2"/>
        <v>43416</v>
      </c>
      <c r="M22">
        <f t="shared" si="3"/>
        <v>0</v>
      </c>
      <c r="N22">
        <f t="shared" si="4"/>
        <v>0</v>
      </c>
    </row>
    <row r="23" spans="1:14" x14ac:dyDescent="0.25">
      <c r="A23">
        <v>1022</v>
      </c>
      <c r="B23" t="s">
        <v>14958</v>
      </c>
      <c r="C23" t="s">
        <v>14959</v>
      </c>
      <c r="D23" t="s">
        <v>14929</v>
      </c>
      <c r="E23">
        <v>363</v>
      </c>
      <c r="F23" s="2">
        <v>44608.836631944447</v>
      </c>
      <c r="G23">
        <v>14</v>
      </c>
      <c r="H23" t="s">
        <v>317</v>
      </c>
      <c r="I23">
        <f t="shared" si="0"/>
        <v>5082</v>
      </c>
      <c r="J23" s="6">
        <v>45186.094074074077</v>
      </c>
      <c r="K23" t="str">
        <f t="shared" si="1"/>
        <v>Long Term</v>
      </c>
      <c r="L23">
        <f t="shared" si="2"/>
        <v>4719</v>
      </c>
      <c r="M23">
        <f t="shared" si="3"/>
        <v>0</v>
      </c>
      <c r="N23">
        <f t="shared" si="4"/>
        <v>0</v>
      </c>
    </row>
    <row r="24" spans="1:14" x14ac:dyDescent="0.25">
      <c r="A24">
        <v>1023</v>
      </c>
      <c r="B24" t="s">
        <v>14960</v>
      </c>
      <c r="C24" t="s">
        <v>14961</v>
      </c>
      <c r="D24" t="s">
        <v>14929</v>
      </c>
      <c r="E24">
        <v>121</v>
      </c>
      <c r="F24" s="2">
        <v>44625.617094907408</v>
      </c>
      <c r="G24">
        <v>62</v>
      </c>
      <c r="H24" t="s">
        <v>1346</v>
      </c>
      <c r="I24">
        <f t="shared" si="0"/>
        <v>7502</v>
      </c>
      <c r="J24" s="6">
        <v>45186.094074074077</v>
      </c>
      <c r="K24" t="str">
        <f t="shared" si="1"/>
        <v>Long Term</v>
      </c>
      <c r="L24">
        <f t="shared" si="2"/>
        <v>7381</v>
      </c>
      <c r="M24">
        <f t="shared" si="3"/>
        <v>0</v>
      </c>
      <c r="N24">
        <f t="shared" si="4"/>
        <v>0</v>
      </c>
    </row>
    <row r="25" spans="1:14" x14ac:dyDescent="0.25">
      <c r="A25">
        <v>1024</v>
      </c>
      <c r="B25" t="s">
        <v>14962</v>
      </c>
      <c r="C25" t="s">
        <v>14963</v>
      </c>
      <c r="D25" t="s">
        <v>14929</v>
      </c>
      <c r="E25">
        <v>323</v>
      </c>
      <c r="F25" s="2">
        <v>45074.36109953704</v>
      </c>
      <c r="G25">
        <v>9</v>
      </c>
      <c r="H25" t="s">
        <v>1022</v>
      </c>
      <c r="I25">
        <f t="shared" si="0"/>
        <v>2907</v>
      </c>
      <c r="J25" s="6">
        <v>45186.094074074077</v>
      </c>
      <c r="K25" t="str">
        <f t="shared" si="1"/>
        <v>Short Term</v>
      </c>
      <c r="L25">
        <f t="shared" si="2"/>
        <v>2584</v>
      </c>
      <c r="M25">
        <f t="shared" si="3"/>
        <v>0.15</v>
      </c>
      <c r="N25">
        <f t="shared" si="4"/>
        <v>387.59999999999997</v>
      </c>
    </row>
    <row r="26" spans="1:14" x14ac:dyDescent="0.25">
      <c r="A26">
        <v>1025</v>
      </c>
      <c r="B26" t="s">
        <v>14964</v>
      </c>
      <c r="C26" t="s">
        <v>14965</v>
      </c>
      <c r="D26" t="s">
        <v>14929</v>
      </c>
      <c r="E26">
        <v>534</v>
      </c>
      <c r="F26" s="2">
        <v>44259.639722222222</v>
      </c>
      <c r="G26">
        <v>92</v>
      </c>
      <c r="H26" t="s">
        <v>2613</v>
      </c>
      <c r="I26">
        <f t="shared" si="0"/>
        <v>49128</v>
      </c>
      <c r="J26" s="6">
        <v>45186.094074074077</v>
      </c>
      <c r="K26" t="str">
        <f t="shared" si="1"/>
        <v>Long Term</v>
      </c>
      <c r="L26">
        <f t="shared" si="2"/>
        <v>48594</v>
      </c>
      <c r="M26">
        <f t="shared" si="3"/>
        <v>0</v>
      </c>
      <c r="N26">
        <f t="shared" si="4"/>
        <v>0</v>
      </c>
    </row>
    <row r="27" spans="1:14" x14ac:dyDescent="0.25">
      <c r="A27">
        <v>1026</v>
      </c>
      <c r="B27" t="s">
        <v>14966</v>
      </c>
      <c r="C27" t="s">
        <v>14967</v>
      </c>
      <c r="D27" t="s">
        <v>14922</v>
      </c>
      <c r="E27">
        <v>447</v>
      </c>
      <c r="F27" s="2">
        <v>44243.446631944447</v>
      </c>
      <c r="G27">
        <v>40</v>
      </c>
      <c r="H27" t="s">
        <v>567</v>
      </c>
      <c r="I27">
        <f t="shared" si="0"/>
        <v>17880</v>
      </c>
      <c r="J27" s="6">
        <v>45186.094074074077</v>
      </c>
      <c r="K27" t="str">
        <f t="shared" si="1"/>
        <v>Long Term</v>
      </c>
      <c r="L27">
        <f t="shared" si="2"/>
        <v>17433</v>
      </c>
      <c r="M27">
        <f t="shared" si="3"/>
        <v>0</v>
      </c>
      <c r="N27">
        <f t="shared" si="4"/>
        <v>0</v>
      </c>
    </row>
    <row r="28" spans="1:14" x14ac:dyDescent="0.25">
      <c r="A28">
        <v>1027</v>
      </c>
      <c r="B28" t="s">
        <v>14968</v>
      </c>
      <c r="C28" t="s">
        <v>14969</v>
      </c>
      <c r="D28" t="s">
        <v>14929</v>
      </c>
      <c r="E28">
        <v>561</v>
      </c>
      <c r="F28" s="2">
        <v>44284.735601851848</v>
      </c>
      <c r="G28">
        <v>78</v>
      </c>
      <c r="H28" t="s">
        <v>1129</v>
      </c>
      <c r="I28">
        <f t="shared" si="0"/>
        <v>43758</v>
      </c>
      <c r="J28" s="6">
        <v>45186.094074074077</v>
      </c>
      <c r="K28" t="str">
        <f t="shared" si="1"/>
        <v>Long Term</v>
      </c>
      <c r="L28">
        <f t="shared" si="2"/>
        <v>43197</v>
      </c>
      <c r="M28">
        <f t="shared" si="3"/>
        <v>0</v>
      </c>
      <c r="N28">
        <f t="shared" si="4"/>
        <v>0</v>
      </c>
    </row>
    <row r="29" spans="1:14" x14ac:dyDescent="0.25">
      <c r="A29">
        <v>1028</v>
      </c>
      <c r="B29" t="s">
        <v>14934</v>
      </c>
      <c r="C29" t="s">
        <v>14935</v>
      </c>
      <c r="D29" t="s">
        <v>14922</v>
      </c>
      <c r="E29">
        <v>685</v>
      </c>
      <c r="F29" s="2">
        <v>44009.116990740738</v>
      </c>
      <c r="G29">
        <v>96</v>
      </c>
      <c r="H29" t="s">
        <v>297</v>
      </c>
      <c r="I29">
        <f t="shared" si="0"/>
        <v>65760</v>
      </c>
      <c r="J29" s="6">
        <v>45186.094074074077</v>
      </c>
      <c r="K29" t="str">
        <f t="shared" si="1"/>
        <v>Long Term</v>
      </c>
      <c r="L29">
        <f t="shared" si="2"/>
        <v>65075</v>
      </c>
      <c r="M29">
        <f t="shared" si="3"/>
        <v>0</v>
      </c>
      <c r="N29">
        <f t="shared" si="4"/>
        <v>0</v>
      </c>
    </row>
    <row r="30" spans="1:14" x14ac:dyDescent="0.25">
      <c r="A30">
        <v>1029</v>
      </c>
      <c r="B30" t="s">
        <v>14940</v>
      </c>
      <c r="C30" t="s">
        <v>14941</v>
      </c>
      <c r="D30" t="s">
        <v>14929</v>
      </c>
      <c r="E30">
        <v>243</v>
      </c>
      <c r="F30" s="2">
        <v>44772.505648148152</v>
      </c>
      <c r="G30">
        <v>88</v>
      </c>
      <c r="H30" t="s">
        <v>1192</v>
      </c>
      <c r="I30">
        <f t="shared" si="0"/>
        <v>21384</v>
      </c>
      <c r="J30" s="6">
        <v>45186.094074074077</v>
      </c>
      <c r="K30" t="str">
        <f t="shared" si="1"/>
        <v>Long Term</v>
      </c>
      <c r="L30">
        <f t="shared" si="2"/>
        <v>21141</v>
      </c>
      <c r="M30">
        <f t="shared" si="3"/>
        <v>0</v>
      </c>
      <c r="N30">
        <f t="shared" si="4"/>
        <v>0</v>
      </c>
    </row>
    <row r="31" spans="1:14" x14ac:dyDescent="0.25">
      <c r="A31">
        <v>1030</v>
      </c>
      <c r="B31" t="s">
        <v>14950</v>
      </c>
      <c r="C31" t="s">
        <v>14951</v>
      </c>
      <c r="D31" t="s">
        <v>14929</v>
      </c>
      <c r="E31">
        <v>726</v>
      </c>
      <c r="F31" s="2">
        <v>44110.914930555547</v>
      </c>
      <c r="G31">
        <v>64</v>
      </c>
      <c r="H31" t="s">
        <v>735</v>
      </c>
      <c r="I31">
        <f t="shared" si="0"/>
        <v>46464</v>
      </c>
      <c r="J31" s="6">
        <v>45186.094074074077</v>
      </c>
      <c r="K31" t="str">
        <f t="shared" si="1"/>
        <v>Long Term</v>
      </c>
      <c r="L31">
        <f t="shared" si="2"/>
        <v>45738</v>
      </c>
      <c r="M31">
        <f t="shared" si="3"/>
        <v>0</v>
      </c>
      <c r="N31">
        <f t="shared" si="4"/>
        <v>0</v>
      </c>
    </row>
    <row r="32" spans="1:14" x14ac:dyDescent="0.25">
      <c r="A32">
        <v>1031</v>
      </c>
      <c r="B32" t="s">
        <v>14970</v>
      </c>
      <c r="C32" t="s">
        <v>14971</v>
      </c>
      <c r="D32" t="s">
        <v>14929</v>
      </c>
      <c r="E32">
        <v>431</v>
      </c>
      <c r="F32" s="2">
        <v>44985.52851851852</v>
      </c>
      <c r="G32">
        <v>76</v>
      </c>
      <c r="H32" t="s">
        <v>1197</v>
      </c>
      <c r="I32">
        <f t="shared" si="0"/>
        <v>32756</v>
      </c>
      <c r="J32" s="6">
        <v>45186.094074074077</v>
      </c>
      <c r="K32" t="str">
        <f t="shared" si="1"/>
        <v>Short Term</v>
      </c>
      <c r="L32">
        <f t="shared" si="2"/>
        <v>32325</v>
      </c>
      <c r="M32">
        <f t="shared" si="3"/>
        <v>0.15</v>
      </c>
      <c r="N32">
        <f t="shared" si="4"/>
        <v>4848.75</v>
      </c>
    </row>
    <row r="33" spans="1:14" x14ac:dyDescent="0.25">
      <c r="A33">
        <v>1032</v>
      </c>
      <c r="B33" t="s">
        <v>14920</v>
      </c>
      <c r="C33" t="s">
        <v>14921</v>
      </c>
      <c r="D33" t="s">
        <v>14922</v>
      </c>
      <c r="E33">
        <v>761</v>
      </c>
      <c r="F33" s="2">
        <v>43849.106273148151</v>
      </c>
      <c r="G33">
        <v>28</v>
      </c>
      <c r="H33" t="s">
        <v>1663</v>
      </c>
      <c r="I33">
        <f t="shared" si="0"/>
        <v>21308</v>
      </c>
      <c r="J33" s="6">
        <v>45186.094074074077</v>
      </c>
      <c r="K33" t="str">
        <f t="shared" si="1"/>
        <v>Long Term</v>
      </c>
      <c r="L33">
        <f t="shared" si="2"/>
        <v>20547</v>
      </c>
      <c r="M33">
        <f t="shared" si="3"/>
        <v>0</v>
      </c>
      <c r="N33">
        <f t="shared" si="4"/>
        <v>0</v>
      </c>
    </row>
    <row r="34" spans="1:14" x14ac:dyDescent="0.25">
      <c r="A34">
        <v>1033</v>
      </c>
      <c r="B34" t="s">
        <v>14972</v>
      </c>
      <c r="C34" t="s">
        <v>14973</v>
      </c>
      <c r="D34" t="s">
        <v>14922</v>
      </c>
      <c r="E34">
        <v>889</v>
      </c>
      <c r="F34" s="2">
        <v>44103.761284722219</v>
      </c>
      <c r="G34">
        <v>18</v>
      </c>
      <c r="H34" t="s">
        <v>769</v>
      </c>
      <c r="I34">
        <f t="shared" si="0"/>
        <v>16002</v>
      </c>
      <c r="J34" s="6">
        <v>45186.094074074077</v>
      </c>
      <c r="K34" t="str">
        <f t="shared" si="1"/>
        <v>Long Term</v>
      </c>
      <c r="L34">
        <f t="shared" si="2"/>
        <v>15113</v>
      </c>
      <c r="M34">
        <f t="shared" si="3"/>
        <v>0</v>
      </c>
      <c r="N34">
        <f t="shared" si="4"/>
        <v>0</v>
      </c>
    </row>
    <row r="35" spans="1:14" x14ac:dyDescent="0.25">
      <c r="A35">
        <v>1034</v>
      </c>
      <c r="B35" t="s">
        <v>14974</v>
      </c>
      <c r="C35" t="s">
        <v>14975</v>
      </c>
      <c r="D35" t="s">
        <v>14929</v>
      </c>
      <c r="E35">
        <v>585</v>
      </c>
      <c r="F35" s="2">
        <v>45008.639756944453</v>
      </c>
      <c r="G35">
        <v>14</v>
      </c>
      <c r="H35" t="s">
        <v>1032</v>
      </c>
      <c r="I35">
        <f t="shared" si="0"/>
        <v>8190</v>
      </c>
      <c r="J35" s="6">
        <v>45186.094074074077</v>
      </c>
      <c r="K35" t="str">
        <f t="shared" si="1"/>
        <v>Short Term</v>
      </c>
      <c r="L35">
        <f t="shared" si="2"/>
        <v>7605</v>
      </c>
      <c r="M35">
        <f t="shared" si="3"/>
        <v>0.15</v>
      </c>
      <c r="N35">
        <f t="shared" si="4"/>
        <v>1140.75</v>
      </c>
    </row>
    <row r="36" spans="1:14" x14ac:dyDescent="0.25">
      <c r="A36">
        <v>1035</v>
      </c>
      <c r="B36" t="s">
        <v>14976</v>
      </c>
      <c r="C36" t="s">
        <v>14977</v>
      </c>
      <c r="D36" t="s">
        <v>14922</v>
      </c>
      <c r="E36">
        <v>176</v>
      </c>
      <c r="F36" s="2">
        <v>44815.65247685185</v>
      </c>
      <c r="G36">
        <v>63</v>
      </c>
      <c r="H36" t="s">
        <v>1422</v>
      </c>
      <c r="I36">
        <f t="shared" si="0"/>
        <v>11088</v>
      </c>
      <c r="J36" s="6">
        <v>45186.094074074077</v>
      </c>
      <c r="K36" t="str">
        <f t="shared" si="1"/>
        <v>Long Term</v>
      </c>
      <c r="L36">
        <f t="shared" si="2"/>
        <v>10912</v>
      </c>
      <c r="M36">
        <f t="shared" si="3"/>
        <v>0</v>
      </c>
      <c r="N36">
        <f t="shared" si="4"/>
        <v>0</v>
      </c>
    </row>
    <row r="37" spans="1:14" x14ac:dyDescent="0.25">
      <c r="A37">
        <v>1036</v>
      </c>
      <c r="B37" t="s">
        <v>14978</v>
      </c>
      <c r="C37" t="s">
        <v>14979</v>
      </c>
      <c r="D37" t="s">
        <v>14922</v>
      </c>
      <c r="E37">
        <v>470</v>
      </c>
      <c r="F37" s="2">
        <v>45064.282731481479</v>
      </c>
      <c r="G37">
        <v>30</v>
      </c>
      <c r="H37" t="s">
        <v>143</v>
      </c>
      <c r="I37">
        <f t="shared" si="0"/>
        <v>14100</v>
      </c>
      <c r="J37" s="6">
        <v>45186.094074074077</v>
      </c>
      <c r="K37" t="str">
        <f t="shared" si="1"/>
        <v>Short Term</v>
      </c>
      <c r="L37">
        <f t="shared" si="2"/>
        <v>13630</v>
      </c>
      <c r="M37">
        <f t="shared" si="3"/>
        <v>0.15</v>
      </c>
      <c r="N37">
        <f t="shared" si="4"/>
        <v>2044.5</v>
      </c>
    </row>
    <row r="38" spans="1:14" x14ac:dyDescent="0.25">
      <c r="A38">
        <v>1037</v>
      </c>
      <c r="B38" t="s">
        <v>14960</v>
      </c>
      <c r="C38" t="s">
        <v>14961</v>
      </c>
      <c r="D38" t="s">
        <v>14922</v>
      </c>
      <c r="E38">
        <v>702</v>
      </c>
      <c r="F38" s="2">
        <v>44394.204641203702</v>
      </c>
      <c r="G38">
        <v>33</v>
      </c>
      <c r="H38" t="s">
        <v>641</v>
      </c>
      <c r="I38">
        <f t="shared" si="0"/>
        <v>23166</v>
      </c>
      <c r="J38" s="6">
        <v>45186.094074074077</v>
      </c>
      <c r="K38" t="str">
        <f t="shared" si="1"/>
        <v>Long Term</v>
      </c>
      <c r="L38">
        <f t="shared" si="2"/>
        <v>22464</v>
      </c>
      <c r="M38">
        <f t="shared" si="3"/>
        <v>0</v>
      </c>
      <c r="N38">
        <f t="shared" si="4"/>
        <v>0</v>
      </c>
    </row>
    <row r="39" spans="1:14" x14ac:dyDescent="0.25">
      <c r="A39">
        <v>1038</v>
      </c>
      <c r="B39" t="s">
        <v>14980</v>
      </c>
      <c r="C39" t="s">
        <v>14981</v>
      </c>
      <c r="D39" t="s">
        <v>14929</v>
      </c>
      <c r="E39">
        <v>383</v>
      </c>
      <c r="F39" s="2">
        <v>44013.323773148149</v>
      </c>
      <c r="G39">
        <v>73</v>
      </c>
      <c r="H39" t="s">
        <v>152</v>
      </c>
      <c r="I39">
        <f t="shared" si="0"/>
        <v>27959</v>
      </c>
      <c r="J39" s="6">
        <v>45186.094074074077</v>
      </c>
      <c r="K39" t="str">
        <f t="shared" si="1"/>
        <v>Long Term</v>
      </c>
      <c r="L39">
        <f t="shared" si="2"/>
        <v>27576</v>
      </c>
      <c r="M39">
        <f t="shared" si="3"/>
        <v>0</v>
      </c>
      <c r="N39">
        <f t="shared" si="4"/>
        <v>0</v>
      </c>
    </row>
    <row r="40" spans="1:14" x14ac:dyDescent="0.25">
      <c r="A40">
        <v>1039</v>
      </c>
      <c r="B40" t="s">
        <v>14956</v>
      </c>
      <c r="C40" t="s">
        <v>14957</v>
      </c>
      <c r="D40" t="s">
        <v>14922</v>
      </c>
      <c r="E40">
        <v>547</v>
      </c>
      <c r="F40" s="2">
        <v>44047.662870370368</v>
      </c>
      <c r="G40">
        <v>72</v>
      </c>
      <c r="H40" t="s">
        <v>646</v>
      </c>
      <c r="I40">
        <f t="shared" si="0"/>
        <v>39384</v>
      </c>
      <c r="J40" s="6">
        <v>45186.094074074077</v>
      </c>
      <c r="K40" t="str">
        <f t="shared" si="1"/>
        <v>Long Term</v>
      </c>
      <c r="L40">
        <f t="shared" si="2"/>
        <v>38837</v>
      </c>
      <c r="M40">
        <f t="shared" si="3"/>
        <v>0</v>
      </c>
      <c r="N40">
        <f t="shared" si="4"/>
        <v>0</v>
      </c>
    </row>
    <row r="41" spans="1:14" x14ac:dyDescent="0.25">
      <c r="A41">
        <v>1040</v>
      </c>
      <c r="B41" t="s">
        <v>14982</v>
      </c>
      <c r="C41" t="s">
        <v>14983</v>
      </c>
      <c r="D41" t="s">
        <v>14922</v>
      </c>
      <c r="E41">
        <v>935</v>
      </c>
      <c r="F41" s="2">
        <v>44373.66369212963</v>
      </c>
      <c r="G41">
        <v>84</v>
      </c>
      <c r="H41" t="s">
        <v>1160</v>
      </c>
      <c r="I41">
        <f t="shared" si="0"/>
        <v>78540</v>
      </c>
      <c r="J41" s="6">
        <v>45186.094074074077</v>
      </c>
      <c r="K41" t="str">
        <f t="shared" si="1"/>
        <v>Long Term</v>
      </c>
      <c r="L41">
        <f t="shared" si="2"/>
        <v>77605</v>
      </c>
      <c r="M41">
        <f t="shared" si="3"/>
        <v>0</v>
      </c>
      <c r="N41">
        <f t="shared" si="4"/>
        <v>0</v>
      </c>
    </row>
    <row r="42" spans="1:14" x14ac:dyDescent="0.25">
      <c r="A42">
        <v>1041</v>
      </c>
      <c r="B42" t="s">
        <v>14944</v>
      </c>
      <c r="C42" t="s">
        <v>14945</v>
      </c>
      <c r="D42" t="s">
        <v>14929</v>
      </c>
      <c r="E42">
        <v>701</v>
      </c>
      <c r="F42" s="2">
        <v>44335.209560185183</v>
      </c>
      <c r="G42">
        <v>71</v>
      </c>
      <c r="H42" t="s">
        <v>460</v>
      </c>
      <c r="I42">
        <f t="shared" si="0"/>
        <v>49771</v>
      </c>
      <c r="J42" s="6">
        <v>45186.094074074077</v>
      </c>
      <c r="K42" t="str">
        <f t="shared" si="1"/>
        <v>Long Term</v>
      </c>
      <c r="L42">
        <f t="shared" si="2"/>
        <v>49070</v>
      </c>
      <c r="M42">
        <f t="shared" si="3"/>
        <v>0</v>
      </c>
      <c r="N42">
        <f t="shared" si="4"/>
        <v>0</v>
      </c>
    </row>
    <row r="43" spans="1:14" x14ac:dyDescent="0.25">
      <c r="A43">
        <v>1042</v>
      </c>
      <c r="B43" t="s">
        <v>14920</v>
      </c>
      <c r="C43" t="s">
        <v>14921</v>
      </c>
      <c r="D43" t="s">
        <v>14929</v>
      </c>
      <c r="E43">
        <v>759</v>
      </c>
      <c r="F43" s="2">
        <v>43660.599629629629</v>
      </c>
      <c r="G43">
        <v>72</v>
      </c>
      <c r="H43" t="s">
        <v>218</v>
      </c>
      <c r="I43">
        <f t="shared" si="0"/>
        <v>54648</v>
      </c>
      <c r="J43" s="6">
        <v>45186.094074074077</v>
      </c>
      <c r="K43" t="str">
        <f t="shared" si="1"/>
        <v>Long Term</v>
      </c>
      <c r="L43">
        <f t="shared" si="2"/>
        <v>53889</v>
      </c>
      <c r="M43">
        <f t="shared" si="3"/>
        <v>0</v>
      </c>
      <c r="N43">
        <f t="shared" si="4"/>
        <v>0</v>
      </c>
    </row>
    <row r="44" spans="1:14" x14ac:dyDescent="0.25">
      <c r="A44">
        <v>1043</v>
      </c>
      <c r="B44" t="s">
        <v>14925</v>
      </c>
      <c r="C44" t="s">
        <v>14926</v>
      </c>
      <c r="D44" t="s">
        <v>14929</v>
      </c>
      <c r="E44">
        <v>680</v>
      </c>
      <c r="F44" s="2">
        <v>44247.386990740742</v>
      </c>
      <c r="G44">
        <v>73</v>
      </c>
      <c r="H44" t="s">
        <v>394</v>
      </c>
      <c r="I44">
        <f t="shared" si="0"/>
        <v>49640</v>
      </c>
      <c r="J44" s="6">
        <v>45186.094074074077</v>
      </c>
      <c r="K44" t="str">
        <f t="shared" si="1"/>
        <v>Long Term</v>
      </c>
      <c r="L44">
        <f t="shared" si="2"/>
        <v>48960</v>
      </c>
      <c r="M44">
        <f t="shared" si="3"/>
        <v>0</v>
      </c>
      <c r="N44">
        <f t="shared" si="4"/>
        <v>0</v>
      </c>
    </row>
    <row r="45" spans="1:14" x14ac:dyDescent="0.25">
      <c r="A45">
        <v>1044</v>
      </c>
      <c r="B45" t="s">
        <v>14964</v>
      </c>
      <c r="C45" t="s">
        <v>14965</v>
      </c>
      <c r="D45" t="s">
        <v>14922</v>
      </c>
      <c r="E45">
        <v>226</v>
      </c>
      <c r="F45" s="2">
        <v>44941.886666666673</v>
      </c>
      <c r="G45">
        <v>27</v>
      </c>
      <c r="H45" t="s">
        <v>700</v>
      </c>
      <c r="I45">
        <f t="shared" si="0"/>
        <v>6102</v>
      </c>
      <c r="J45" s="6">
        <v>45186.094074074077</v>
      </c>
      <c r="K45" t="str">
        <f t="shared" si="1"/>
        <v>Short Term</v>
      </c>
      <c r="L45">
        <f t="shared" si="2"/>
        <v>5876</v>
      </c>
      <c r="M45">
        <f t="shared" si="3"/>
        <v>0.15</v>
      </c>
      <c r="N45">
        <f t="shared" si="4"/>
        <v>881.4</v>
      </c>
    </row>
    <row r="46" spans="1:14" x14ac:dyDescent="0.25">
      <c r="A46">
        <v>1045</v>
      </c>
      <c r="B46" t="s">
        <v>14942</v>
      </c>
      <c r="C46" t="s">
        <v>14943</v>
      </c>
      <c r="D46" t="s">
        <v>14922</v>
      </c>
      <c r="E46">
        <v>389</v>
      </c>
      <c r="F46" s="2">
        <v>44701.965983796297</v>
      </c>
      <c r="G46">
        <v>42</v>
      </c>
      <c r="H46" t="s">
        <v>250</v>
      </c>
      <c r="I46">
        <f t="shared" si="0"/>
        <v>16338</v>
      </c>
      <c r="J46" s="6">
        <v>45186.094074074077</v>
      </c>
      <c r="K46" t="str">
        <f t="shared" si="1"/>
        <v>Long Term</v>
      </c>
      <c r="L46">
        <f t="shared" si="2"/>
        <v>15949</v>
      </c>
      <c r="M46">
        <f t="shared" si="3"/>
        <v>0</v>
      </c>
      <c r="N46">
        <f t="shared" si="4"/>
        <v>0</v>
      </c>
    </row>
    <row r="47" spans="1:14" x14ac:dyDescent="0.25">
      <c r="A47">
        <v>1046</v>
      </c>
      <c r="B47" t="s">
        <v>14984</v>
      </c>
      <c r="C47" t="s">
        <v>14985</v>
      </c>
      <c r="D47" t="s">
        <v>14929</v>
      </c>
      <c r="E47">
        <v>606</v>
      </c>
      <c r="F47" s="2">
        <v>43600.075520833343</v>
      </c>
      <c r="G47">
        <v>26</v>
      </c>
      <c r="H47" t="s">
        <v>318</v>
      </c>
      <c r="I47">
        <f t="shared" si="0"/>
        <v>15756</v>
      </c>
      <c r="J47" s="6">
        <v>45186.094074074077</v>
      </c>
      <c r="K47" t="str">
        <f t="shared" si="1"/>
        <v>Long Term</v>
      </c>
      <c r="L47">
        <f t="shared" si="2"/>
        <v>15150</v>
      </c>
      <c r="M47">
        <f t="shared" si="3"/>
        <v>0</v>
      </c>
      <c r="N47">
        <f t="shared" si="4"/>
        <v>0</v>
      </c>
    </row>
    <row r="48" spans="1:14" x14ac:dyDescent="0.25">
      <c r="A48">
        <v>1047</v>
      </c>
      <c r="B48" t="s">
        <v>14986</v>
      </c>
      <c r="C48" t="s">
        <v>14987</v>
      </c>
      <c r="D48" t="s">
        <v>14922</v>
      </c>
      <c r="E48">
        <v>625</v>
      </c>
      <c r="F48" s="2">
        <v>44329.170960648153</v>
      </c>
      <c r="G48">
        <v>88</v>
      </c>
      <c r="H48" t="s">
        <v>904</v>
      </c>
      <c r="I48">
        <f t="shared" si="0"/>
        <v>55000</v>
      </c>
      <c r="J48" s="6">
        <v>45186.094074074077</v>
      </c>
      <c r="K48" t="str">
        <f t="shared" si="1"/>
        <v>Long Term</v>
      </c>
      <c r="L48">
        <f t="shared" si="2"/>
        <v>54375</v>
      </c>
      <c r="M48">
        <f t="shared" si="3"/>
        <v>0</v>
      </c>
      <c r="N48">
        <f t="shared" si="4"/>
        <v>0</v>
      </c>
    </row>
    <row r="49" spans="1:14" x14ac:dyDescent="0.25">
      <c r="A49">
        <v>1048</v>
      </c>
      <c r="B49" t="s">
        <v>14966</v>
      </c>
      <c r="C49" t="s">
        <v>14967</v>
      </c>
      <c r="D49" t="s">
        <v>14922</v>
      </c>
      <c r="E49">
        <v>823</v>
      </c>
      <c r="F49" s="2">
        <v>43439.770624999997</v>
      </c>
      <c r="G49">
        <v>52</v>
      </c>
      <c r="H49" t="s">
        <v>748</v>
      </c>
      <c r="I49">
        <f t="shared" si="0"/>
        <v>42796</v>
      </c>
      <c r="J49" s="6">
        <v>45186.094074074077</v>
      </c>
      <c r="K49" t="str">
        <f t="shared" si="1"/>
        <v>Long Term</v>
      </c>
      <c r="L49">
        <f t="shared" si="2"/>
        <v>41973</v>
      </c>
      <c r="M49">
        <f t="shared" si="3"/>
        <v>0</v>
      </c>
      <c r="N49">
        <f t="shared" si="4"/>
        <v>0</v>
      </c>
    </row>
    <row r="50" spans="1:14" x14ac:dyDescent="0.25">
      <c r="A50">
        <v>1049</v>
      </c>
      <c r="B50" t="s">
        <v>14972</v>
      </c>
      <c r="C50" t="s">
        <v>14973</v>
      </c>
      <c r="D50" t="s">
        <v>14929</v>
      </c>
      <c r="E50">
        <v>499</v>
      </c>
      <c r="F50" s="2">
        <v>43754.414155092592</v>
      </c>
      <c r="G50">
        <v>61</v>
      </c>
      <c r="H50" t="s">
        <v>570</v>
      </c>
      <c r="I50">
        <f t="shared" si="0"/>
        <v>30439</v>
      </c>
      <c r="J50" s="6">
        <v>45186.094074074077</v>
      </c>
      <c r="K50" t="str">
        <f t="shared" si="1"/>
        <v>Long Term</v>
      </c>
      <c r="L50">
        <f t="shared" si="2"/>
        <v>29940</v>
      </c>
      <c r="M50">
        <f t="shared" si="3"/>
        <v>0</v>
      </c>
      <c r="N50">
        <f t="shared" si="4"/>
        <v>0</v>
      </c>
    </row>
    <row r="51" spans="1:14" x14ac:dyDescent="0.25">
      <c r="A51">
        <v>1050</v>
      </c>
      <c r="B51" t="s">
        <v>14956</v>
      </c>
      <c r="C51" t="s">
        <v>14957</v>
      </c>
      <c r="D51" t="s">
        <v>14929</v>
      </c>
      <c r="E51">
        <v>820</v>
      </c>
      <c r="F51" s="2">
        <v>43470.007453703707</v>
      </c>
      <c r="G51">
        <v>29</v>
      </c>
      <c r="H51" t="s">
        <v>1266</v>
      </c>
      <c r="I51">
        <f t="shared" si="0"/>
        <v>23780</v>
      </c>
      <c r="J51" s="6">
        <v>45186.094074074077</v>
      </c>
      <c r="K51" t="str">
        <f t="shared" si="1"/>
        <v>Long Term</v>
      </c>
      <c r="L51">
        <f t="shared" si="2"/>
        <v>22960</v>
      </c>
      <c r="M51">
        <f t="shared" si="3"/>
        <v>0</v>
      </c>
      <c r="N51">
        <f t="shared" si="4"/>
        <v>0</v>
      </c>
    </row>
    <row r="52" spans="1:14" x14ac:dyDescent="0.25">
      <c r="A52">
        <v>1051</v>
      </c>
      <c r="B52" t="s">
        <v>14984</v>
      </c>
      <c r="C52" t="s">
        <v>14985</v>
      </c>
      <c r="D52" t="s">
        <v>14929</v>
      </c>
      <c r="E52">
        <v>827</v>
      </c>
      <c r="F52" s="2">
        <v>45030.683310185188</v>
      </c>
      <c r="G52">
        <v>70</v>
      </c>
      <c r="H52" t="s">
        <v>902</v>
      </c>
      <c r="I52">
        <f t="shared" si="0"/>
        <v>57890</v>
      </c>
      <c r="J52" s="6">
        <v>45186.094074074077</v>
      </c>
      <c r="K52" t="str">
        <f t="shared" si="1"/>
        <v>Short Term</v>
      </c>
      <c r="L52">
        <f t="shared" si="2"/>
        <v>57063</v>
      </c>
      <c r="M52">
        <f t="shared" si="3"/>
        <v>0.15</v>
      </c>
      <c r="N52">
        <f t="shared" si="4"/>
        <v>8559.4499999999989</v>
      </c>
    </row>
    <row r="53" spans="1:14" x14ac:dyDescent="0.25">
      <c r="A53">
        <v>1052</v>
      </c>
      <c r="B53" t="s">
        <v>14988</v>
      </c>
      <c r="C53" t="s">
        <v>14989</v>
      </c>
      <c r="D53" t="s">
        <v>14929</v>
      </c>
      <c r="E53">
        <v>107</v>
      </c>
      <c r="F53" s="2">
        <v>44880.104155092587</v>
      </c>
      <c r="G53">
        <v>57</v>
      </c>
      <c r="H53" t="s">
        <v>2763</v>
      </c>
      <c r="I53">
        <f t="shared" si="0"/>
        <v>6099</v>
      </c>
      <c r="J53" s="6">
        <v>45186.094074074077</v>
      </c>
      <c r="K53" t="str">
        <f t="shared" si="1"/>
        <v>Short Term</v>
      </c>
      <c r="L53">
        <f t="shared" si="2"/>
        <v>5992</v>
      </c>
      <c r="M53">
        <f t="shared" si="3"/>
        <v>0.15</v>
      </c>
      <c r="N53">
        <f t="shared" si="4"/>
        <v>898.8</v>
      </c>
    </row>
    <row r="54" spans="1:14" x14ac:dyDescent="0.25">
      <c r="A54">
        <v>1053</v>
      </c>
      <c r="B54" t="s">
        <v>14972</v>
      </c>
      <c r="C54" t="s">
        <v>14973</v>
      </c>
      <c r="D54" t="s">
        <v>14929</v>
      </c>
      <c r="E54">
        <v>755</v>
      </c>
      <c r="F54" s="2">
        <v>43751.560057870367</v>
      </c>
      <c r="G54">
        <v>65</v>
      </c>
      <c r="H54" t="s">
        <v>1365</v>
      </c>
      <c r="I54">
        <f t="shared" si="0"/>
        <v>49075</v>
      </c>
      <c r="J54" s="6">
        <v>45186.094074074077</v>
      </c>
      <c r="K54" t="str">
        <f t="shared" si="1"/>
        <v>Long Term</v>
      </c>
      <c r="L54">
        <f t="shared" si="2"/>
        <v>48320</v>
      </c>
      <c r="M54">
        <f t="shared" si="3"/>
        <v>0</v>
      </c>
      <c r="N54">
        <f t="shared" si="4"/>
        <v>0</v>
      </c>
    </row>
    <row r="55" spans="1:14" x14ac:dyDescent="0.25">
      <c r="A55">
        <v>1054</v>
      </c>
      <c r="B55" t="s">
        <v>14990</v>
      </c>
      <c r="C55" t="s">
        <v>14991</v>
      </c>
      <c r="D55" t="s">
        <v>14922</v>
      </c>
      <c r="E55">
        <v>151</v>
      </c>
      <c r="F55" s="2">
        <v>44108.259432870371</v>
      </c>
      <c r="G55">
        <v>54</v>
      </c>
      <c r="H55" t="s">
        <v>683</v>
      </c>
      <c r="I55">
        <f t="shared" si="0"/>
        <v>8154</v>
      </c>
      <c r="J55" s="6">
        <v>45186.094074074077</v>
      </c>
      <c r="K55" t="str">
        <f t="shared" si="1"/>
        <v>Long Term</v>
      </c>
      <c r="L55">
        <f t="shared" si="2"/>
        <v>8003</v>
      </c>
      <c r="M55">
        <f t="shared" si="3"/>
        <v>0</v>
      </c>
      <c r="N55">
        <f t="shared" si="4"/>
        <v>0</v>
      </c>
    </row>
    <row r="56" spans="1:14" x14ac:dyDescent="0.25">
      <c r="A56">
        <v>1055</v>
      </c>
      <c r="B56" t="s">
        <v>14948</v>
      </c>
      <c r="C56" t="s">
        <v>14949</v>
      </c>
      <c r="D56" t="s">
        <v>14929</v>
      </c>
      <c r="E56">
        <v>522</v>
      </c>
      <c r="F56" s="2">
        <v>44883.837048611109</v>
      </c>
      <c r="G56">
        <v>56</v>
      </c>
      <c r="H56" t="s">
        <v>485</v>
      </c>
      <c r="I56">
        <f t="shared" si="0"/>
        <v>29232</v>
      </c>
      <c r="J56" s="6">
        <v>45186.094074074077</v>
      </c>
      <c r="K56" t="str">
        <f t="shared" si="1"/>
        <v>Short Term</v>
      </c>
      <c r="L56">
        <f t="shared" si="2"/>
        <v>28710</v>
      </c>
      <c r="M56">
        <f t="shared" si="3"/>
        <v>0.15</v>
      </c>
      <c r="N56">
        <f t="shared" si="4"/>
        <v>4306.5</v>
      </c>
    </row>
    <row r="57" spans="1:14" x14ac:dyDescent="0.25">
      <c r="A57">
        <v>1056</v>
      </c>
      <c r="B57" t="s">
        <v>14942</v>
      </c>
      <c r="C57" t="s">
        <v>14943</v>
      </c>
      <c r="D57" t="s">
        <v>14922</v>
      </c>
      <c r="E57">
        <v>733</v>
      </c>
      <c r="F57" s="2">
        <v>44994.304791666669</v>
      </c>
      <c r="G57">
        <v>70</v>
      </c>
      <c r="H57" t="s">
        <v>519</v>
      </c>
      <c r="I57">
        <f t="shared" si="0"/>
        <v>51310</v>
      </c>
      <c r="J57" s="6">
        <v>45186.094074074077</v>
      </c>
      <c r="K57" t="str">
        <f t="shared" si="1"/>
        <v>Short Term</v>
      </c>
      <c r="L57">
        <f t="shared" si="2"/>
        <v>50577</v>
      </c>
      <c r="M57">
        <f t="shared" si="3"/>
        <v>0.15</v>
      </c>
      <c r="N57">
        <f t="shared" si="4"/>
        <v>7586.5499999999993</v>
      </c>
    </row>
    <row r="58" spans="1:14" x14ac:dyDescent="0.25">
      <c r="A58">
        <v>1057</v>
      </c>
      <c r="B58" t="s">
        <v>14980</v>
      </c>
      <c r="C58" t="s">
        <v>14981</v>
      </c>
      <c r="D58" t="s">
        <v>14929</v>
      </c>
      <c r="E58">
        <v>567</v>
      </c>
      <c r="F58" s="2">
        <v>45111.486168981479</v>
      </c>
      <c r="G58">
        <v>12</v>
      </c>
      <c r="H58" t="s">
        <v>171</v>
      </c>
      <c r="I58">
        <f t="shared" si="0"/>
        <v>6804</v>
      </c>
      <c r="J58" s="6">
        <v>45186.094074074077</v>
      </c>
      <c r="K58" t="str">
        <f t="shared" si="1"/>
        <v>Short Term</v>
      </c>
      <c r="L58">
        <f t="shared" si="2"/>
        <v>6237</v>
      </c>
      <c r="M58">
        <f t="shared" si="3"/>
        <v>0.15</v>
      </c>
      <c r="N58">
        <f t="shared" si="4"/>
        <v>935.55</v>
      </c>
    </row>
    <row r="59" spans="1:14" x14ac:dyDescent="0.25">
      <c r="A59">
        <v>1058</v>
      </c>
      <c r="B59" t="s">
        <v>14992</v>
      </c>
      <c r="C59" t="s">
        <v>14993</v>
      </c>
      <c r="D59" t="s">
        <v>14929</v>
      </c>
      <c r="E59">
        <v>774</v>
      </c>
      <c r="F59" s="2">
        <v>43562.064733796287</v>
      </c>
      <c r="G59">
        <v>83</v>
      </c>
      <c r="H59" t="s">
        <v>1100</v>
      </c>
      <c r="I59">
        <f t="shared" si="0"/>
        <v>64242</v>
      </c>
      <c r="J59" s="6">
        <v>45186.094074074077</v>
      </c>
      <c r="K59" t="str">
        <f t="shared" si="1"/>
        <v>Long Term</v>
      </c>
      <c r="L59">
        <f t="shared" si="2"/>
        <v>63468</v>
      </c>
      <c r="M59">
        <f t="shared" si="3"/>
        <v>0</v>
      </c>
      <c r="N59">
        <f t="shared" si="4"/>
        <v>0</v>
      </c>
    </row>
    <row r="60" spans="1:14" x14ac:dyDescent="0.25">
      <c r="A60">
        <v>1059</v>
      </c>
      <c r="B60" t="s">
        <v>14984</v>
      </c>
      <c r="C60" t="s">
        <v>14985</v>
      </c>
      <c r="D60" t="s">
        <v>14929</v>
      </c>
      <c r="E60">
        <v>969</v>
      </c>
      <c r="F60" s="2">
        <v>44124.131597222222</v>
      </c>
      <c r="G60">
        <v>75</v>
      </c>
      <c r="H60" t="s">
        <v>566</v>
      </c>
      <c r="I60">
        <f t="shared" si="0"/>
        <v>72675</v>
      </c>
      <c r="J60" s="6">
        <v>45186.094074074077</v>
      </c>
      <c r="K60" t="str">
        <f t="shared" si="1"/>
        <v>Long Term</v>
      </c>
      <c r="L60">
        <f t="shared" si="2"/>
        <v>71706</v>
      </c>
      <c r="M60">
        <f t="shared" si="3"/>
        <v>0</v>
      </c>
      <c r="N60">
        <f t="shared" si="4"/>
        <v>0</v>
      </c>
    </row>
    <row r="61" spans="1:14" x14ac:dyDescent="0.25">
      <c r="A61">
        <v>1060</v>
      </c>
      <c r="B61" t="s">
        <v>14990</v>
      </c>
      <c r="C61" t="s">
        <v>14991</v>
      </c>
      <c r="D61" t="s">
        <v>14929</v>
      </c>
      <c r="E61">
        <v>986</v>
      </c>
      <c r="F61" s="2">
        <v>45169.675486111111</v>
      </c>
      <c r="G61">
        <v>39</v>
      </c>
      <c r="H61" t="s">
        <v>1269</v>
      </c>
      <c r="I61">
        <f t="shared" si="0"/>
        <v>38454</v>
      </c>
      <c r="J61" s="6">
        <v>45186.094074074077</v>
      </c>
      <c r="K61" t="str">
        <f t="shared" si="1"/>
        <v>Short Term</v>
      </c>
      <c r="L61">
        <f t="shared" si="2"/>
        <v>37468</v>
      </c>
      <c r="M61">
        <f t="shared" si="3"/>
        <v>0.15</v>
      </c>
      <c r="N61">
        <f t="shared" si="4"/>
        <v>5620.2</v>
      </c>
    </row>
    <row r="62" spans="1:14" x14ac:dyDescent="0.25">
      <c r="A62">
        <v>1061</v>
      </c>
      <c r="B62" t="s">
        <v>14950</v>
      </c>
      <c r="C62" t="s">
        <v>14951</v>
      </c>
      <c r="D62" t="s">
        <v>14922</v>
      </c>
      <c r="E62">
        <v>472</v>
      </c>
      <c r="F62" s="2">
        <v>44060.920393518521</v>
      </c>
      <c r="G62">
        <v>78</v>
      </c>
      <c r="H62" t="s">
        <v>1220</v>
      </c>
      <c r="I62">
        <f t="shared" si="0"/>
        <v>36816</v>
      </c>
      <c r="J62" s="6">
        <v>45186.094074074077</v>
      </c>
      <c r="K62" t="str">
        <f t="shared" si="1"/>
        <v>Long Term</v>
      </c>
      <c r="L62">
        <f t="shared" si="2"/>
        <v>36344</v>
      </c>
      <c r="M62">
        <f t="shared" si="3"/>
        <v>0</v>
      </c>
      <c r="N62">
        <f t="shared" si="4"/>
        <v>0</v>
      </c>
    </row>
    <row r="63" spans="1:14" x14ac:dyDescent="0.25">
      <c r="A63">
        <v>1062</v>
      </c>
      <c r="B63" t="s">
        <v>14976</v>
      </c>
      <c r="C63" t="s">
        <v>14977</v>
      </c>
      <c r="D63" t="s">
        <v>14929</v>
      </c>
      <c r="E63">
        <v>474</v>
      </c>
      <c r="F63" s="2">
        <v>44945.124780092592</v>
      </c>
      <c r="G63">
        <v>69</v>
      </c>
      <c r="H63" t="s">
        <v>186</v>
      </c>
      <c r="I63">
        <f t="shared" si="0"/>
        <v>32706</v>
      </c>
      <c r="J63" s="6">
        <v>45186.094074074077</v>
      </c>
      <c r="K63" t="str">
        <f t="shared" si="1"/>
        <v>Short Term</v>
      </c>
      <c r="L63">
        <f t="shared" si="2"/>
        <v>32232</v>
      </c>
      <c r="M63">
        <f t="shared" si="3"/>
        <v>0.15</v>
      </c>
      <c r="N63">
        <f t="shared" si="4"/>
        <v>4834.8</v>
      </c>
    </row>
    <row r="64" spans="1:14" x14ac:dyDescent="0.25">
      <c r="A64">
        <v>1063</v>
      </c>
      <c r="B64" t="s">
        <v>14920</v>
      </c>
      <c r="C64" t="s">
        <v>14921</v>
      </c>
      <c r="D64" t="s">
        <v>14922</v>
      </c>
      <c r="E64">
        <v>694</v>
      </c>
      <c r="F64" s="2">
        <v>44772.710636574076</v>
      </c>
      <c r="G64">
        <v>5</v>
      </c>
      <c r="H64" t="s">
        <v>717</v>
      </c>
      <c r="I64">
        <f t="shared" si="0"/>
        <v>3470</v>
      </c>
      <c r="J64" s="6">
        <v>45186.094074074077</v>
      </c>
      <c r="K64" t="str">
        <f t="shared" si="1"/>
        <v>Long Term</v>
      </c>
      <c r="L64">
        <f t="shared" si="2"/>
        <v>2776</v>
      </c>
      <c r="M64">
        <f t="shared" si="3"/>
        <v>0</v>
      </c>
      <c r="N64">
        <f t="shared" si="4"/>
        <v>0</v>
      </c>
    </row>
    <row r="65" spans="1:14" x14ac:dyDescent="0.25">
      <c r="A65">
        <v>1064</v>
      </c>
      <c r="B65" t="s">
        <v>14966</v>
      </c>
      <c r="C65" t="s">
        <v>14967</v>
      </c>
      <c r="D65" t="s">
        <v>14922</v>
      </c>
      <c r="E65">
        <v>432</v>
      </c>
      <c r="F65" s="2">
        <v>45140.868414351848</v>
      </c>
      <c r="G65">
        <v>64</v>
      </c>
      <c r="H65" t="s">
        <v>183</v>
      </c>
      <c r="I65">
        <f t="shared" si="0"/>
        <v>27648</v>
      </c>
      <c r="J65" s="6">
        <v>45186.094074074077</v>
      </c>
      <c r="K65" t="str">
        <f t="shared" si="1"/>
        <v>Short Term</v>
      </c>
      <c r="L65">
        <f t="shared" si="2"/>
        <v>27216</v>
      </c>
      <c r="M65">
        <f t="shared" si="3"/>
        <v>0.15</v>
      </c>
      <c r="N65">
        <f t="shared" si="4"/>
        <v>4082.3999999999996</v>
      </c>
    </row>
    <row r="66" spans="1:14" x14ac:dyDescent="0.25">
      <c r="A66">
        <v>1065</v>
      </c>
      <c r="B66" t="s">
        <v>14940</v>
      </c>
      <c r="C66" t="s">
        <v>14941</v>
      </c>
      <c r="D66" t="s">
        <v>14922</v>
      </c>
      <c r="E66">
        <v>510</v>
      </c>
      <c r="F66" s="2">
        <v>44626.787615740737</v>
      </c>
      <c r="G66">
        <v>22</v>
      </c>
      <c r="H66" t="s">
        <v>1231</v>
      </c>
      <c r="I66">
        <f t="shared" si="0"/>
        <v>11220</v>
      </c>
      <c r="J66" s="6">
        <v>45186.094074074077</v>
      </c>
      <c r="K66" t="str">
        <f t="shared" si="1"/>
        <v>Long Term</v>
      </c>
      <c r="L66">
        <f t="shared" si="2"/>
        <v>10710</v>
      </c>
      <c r="M66">
        <f t="shared" si="3"/>
        <v>0</v>
      </c>
      <c r="N66">
        <f t="shared" si="4"/>
        <v>0</v>
      </c>
    </row>
    <row r="67" spans="1:14" x14ac:dyDescent="0.25">
      <c r="A67">
        <v>1066</v>
      </c>
      <c r="B67" t="s">
        <v>14966</v>
      </c>
      <c r="C67" t="s">
        <v>14967</v>
      </c>
      <c r="D67" t="s">
        <v>14922</v>
      </c>
      <c r="E67">
        <v>730</v>
      </c>
      <c r="F67" s="2">
        <v>43852.843043981477</v>
      </c>
      <c r="G67">
        <v>50</v>
      </c>
      <c r="H67" t="s">
        <v>1117</v>
      </c>
      <c r="I67">
        <f t="shared" ref="I67:I130" si="5">E67*G67</f>
        <v>36500</v>
      </c>
      <c r="J67" s="6">
        <v>45186.094074074077</v>
      </c>
      <c r="K67" t="str">
        <f t="shared" ref="K67:K130" si="6">IF((J67-F67)&lt;=365,"Short Term","Long Term")</f>
        <v>Long Term</v>
      </c>
      <c r="L67">
        <f t="shared" ref="L67:L130" si="7">I67-E67</f>
        <v>35770</v>
      </c>
      <c r="M67">
        <f t="shared" ref="M67:M130" si="8">IF(K67="short Term",15%,IF(K67="Long Term",IF(L67&gt;100000,10%,0),0))</f>
        <v>0</v>
      </c>
      <c r="N67">
        <f t="shared" ref="N67:N130" si="9">L67*M67</f>
        <v>0</v>
      </c>
    </row>
    <row r="68" spans="1:14" x14ac:dyDescent="0.25">
      <c r="A68">
        <v>1067</v>
      </c>
      <c r="B68" t="s">
        <v>14960</v>
      </c>
      <c r="C68" t="s">
        <v>14961</v>
      </c>
      <c r="D68" t="s">
        <v>14929</v>
      </c>
      <c r="E68">
        <v>101</v>
      </c>
      <c r="F68" s="2">
        <v>44976.251446759263</v>
      </c>
      <c r="G68">
        <v>91</v>
      </c>
      <c r="H68" t="s">
        <v>1027</v>
      </c>
      <c r="I68">
        <f t="shared" si="5"/>
        <v>9191</v>
      </c>
      <c r="J68" s="6">
        <v>45186.094074074077</v>
      </c>
      <c r="K68" t="str">
        <f t="shared" si="6"/>
        <v>Short Term</v>
      </c>
      <c r="L68">
        <f t="shared" si="7"/>
        <v>9090</v>
      </c>
      <c r="M68">
        <f t="shared" si="8"/>
        <v>0.15</v>
      </c>
      <c r="N68">
        <f t="shared" si="9"/>
        <v>1363.5</v>
      </c>
    </row>
    <row r="69" spans="1:14" x14ac:dyDescent="0.25">
      <c r="A69">
        <v>1068</v>
      </c>
      <c r="B69" t="s">
        <v>14994</v>
      </c>
      <c r="C69" t="s">
        <v>14995</v>
      </c>
      <c r="D69" t="s">
        <v>14922</v>
      </c>
      <c r="E69">
        <v>835</v>
      </c>
      <c r="F69" s="2">
        <v>44965.833148148151</v>
      </c>
      <c r="G69">
        <v>42</v>
      </c>
      <c r="H69" t="s">
        <v>1033</v>
      </c>
      <c r="I69">
        <f t="shared" si="5"/>
        <v>35070</v>
      </c>
      <c r="J69" s="6">
        <v>45186.094074074077</v>
      </c>
      <c r="K69" t="str">
        <f t="shared" si="6"/>
        <v>Short Term</v>
      </c>
      <c r="L69">
        <f t="shared" si="7"/>
        <v>34235</v>
      </c>
      <c r="M69">
        <f t="shared" si="8"/>
        <v>0.15</v>
      </c>
      <c r="N69">
        <f t="shared" si="9"/>
        <v>5135.25</v>
      </c>
    </row>
    <row r="70" spans="1:14" x14ac:dyDescent="0.25">
      <c r="A70">
        <v>1069</v>
      </c>
      <c r="B70" t="s">
        <v>14927</v>
      </c>
      <c r="C70" t="s">
        <v>14928</v>
      </c>
      <c r="D70" t="s">
        <v>14922</v>
      </c>
      <c r="E70">
        <v>925</v>
      </c>
      <c r="F70" s="2">
        <v>44427.783368055563</v>
      </c>
      <c r="G70">
        <v>87</v>
      </c>
      <c r="H70" t="s">
        <v>1628</v>
      </c>
      <c r="I70">
        <f t="shared" si="5"/>
        <v>80475</v>
      </c>
      <c r="J70" s="6">
        <v>45186.094074074077</v>
      </c>
      <c r="K70" t="str">
        <f t="shared" si="6"/>
        <v>Long Term</v>
      </c>
      <c r="L70">
        <f t="shared" si="7"/>
        <v>79550</v>
      </c>
      <c r="M70">
        <f t="shared" si="8"/>
        <v>0</v>
      </c>
      <c r="N70">
        <f t="shared" si="9"/>
        <v>0</v>
      </c>
    </row>
    <row r="71" spans="1:14" x14ac:dyDescent="0.25">
      <c r="A71">
        <v>1070</v>
      </c>
      <c r="B71" t="s">
        <v>14996</v>
      </c>
      <c r="C71" t="s">
        <v>14997</v>
      </c>
      <c r="D71" t="s">
        <v>14922</v>
      </c>
      <c r="E71">
        <v>803</v>
      </c>
      <c r="F71" s="2">
        <v>43429.202592592592</v>
      </c>
      <c r="G71">
        <v>13</v>
      </c>
      <c r="H71" t="s">
        <v>2477</v>
      </c>
      <c r="I71">
        <f t="shared" si="5"/>
        <v>10439</v>
      </c>
      <c r="J71" s="6">
        <v>45186.094074074077</v>
      </c>
      <c r="K71" t="str">
        <f t="shared" si="6"/>
        <v>Long Term</v>
      </c>
      <c r="L71">
        <f t="shared" si="7"/>
        <v>9636</v>
      </c>
      <c r="M71">
        <f t="shared" si="8"/>
        <v>0</v>
      </c>
      <c r="N71">
        <f t="shared" si="9"/>
        <v>0</v>
      </c>
    </row>
    <row r="72" spans="1:14" x14ac:dyDescent="0.25">
      <c r="A72">
        <v>1071</v>
      </c>
      <c r="B72" t="s">
        <v>14996</v>
      </c>
      <c r="C72" t="s">
        <v>14997</v>
      </c>
      <c r="D72" t="s">
        <v>14929</v>
      </c>
      <c r="E72">
        <v>815</v>
      </c>
      <c r="F72" s="2">
        <v>43712.401076388887</v>
      </c>
      <c r="G72">
        <v>100</v>
      </c>
      <c r="H72" t="s">
        <v>2661</v>
      </c>
      <c r="I72">
        <f t="shared" si="5"/>
        <v>81500</v>
      </c>
      <c r="J72" s="6">
        <v>45186.094074074077</v>
      </c>
      <c r="K72" t="str">
        <f t="shared" si="6"/>
        <v>Long Term</v>
      </c>
      <c r="L72">
        <f t="shared" si="7"/>
        <v>80685</v>
      </c>
      <c r="M72">
        <f t="shared" si="8"/>
        <v>0</v>
      </c>
      <c r="N72">
        <f t="shared" si="9"/>
        <v>0</v>
      </c>
    </row>
    <row r="73" spans="1:14" x14ac:dyDescent="0.25">
      <c r="A73">
        <v>1072</v>
      </c>
      <c r="B73" t="s">
        <v>14948</v>
      </c>
      <c r="C73" t="s">
        <v>14949</v>
      </c>
      <c r="D73" t="s">
        <v>14929</v>
      </c>
      <c r="E73">
        <v>845</v>
      </c>
      <c r="F73" s="2">
        <v>43674.249756944453</v>
      </c>
      <c r="G73">
        <v>56</v>
      </c>
      <c r="H73" t="s">
        <v>273</v>
      </c>
      <c r="I73">
        <f t="shared" si="5"/>
        <v>47320</v>
      </c>
      <c r="J73" s="6">
        <v>45186.094074074077</v>
      </c>
      <c r="K73" t="str">
        <f t="shared" si="6"/>
        <v>Long Term</v>
      </c>
      <c r="L73">
        <f t="shared" si="7"/>
        <v>46475</v>
      </c>
      <c r="M73">
        <f t="shared" si="8"/>
        <v>0</v>
      </c>
      <c r="N73">
        <f t="shared" si="9"/>
        <v>0</v>
      </c>
    </row>
    <row r="74" spans="1:14" x14ac:dyDescent="0.25">
      <c r="A74">
        <v>1073</v>
      </c>
      <c r="B74" t="s">
        <v>14923</v>
      </c>
      <c r="C74" t="s">
        <v>14924</v>
      </c>
      <c r="D74" t="s">
        <v>14922</v>
      </c>
      <c r="E74">
        <v>680</v>
      </c>
      <c r="F74" s="2">
        <v>44200.991631944453</v>
      </c>
      <c r="G74">
        <v>42</v>
      </c>
      <c r="H74" t="s">
        <v>1076</v>
      </c>
      <c r="I74">
        <f t="shared" si="5"/>
        <v>28560</v>
      </c>
      <c r="J74" s="6">
        <v>45186.094074074077</v>
      </c>
      <c r="K74" t="str">
        <f t="shared" si="6"/>
        <v>Long Term</v>
      </c>
      <c r="L74">
        <f t="shared" si="7"/>
        <v>27880</v>
      </c>
      <c r="M74">
        <f t="shared" si="8"/>
        <v>0</v>
      </c>
      <c r="N74">
        <f t="shared" si="9"/>
        <v>0</v>
      </c>
    </row>
    <row r="75" spans="1:14" x14ac:dyDescent="0.25">
      <c r="A75">
        <v>1074</v>
      </c>
      <c r="B75" t="s">
        <v>14927</v>
      </c>
      <c r="C75" t="s">
        <v>14928</v>
      </c>
      <c r="D75" t="s">
        <v>14929</v>
      </c>
      <c r="E75">
        <v>769</v>
      </c>
      <c r="F75" s="2">
        <v>44018.149942129632</v>
      </c>
      <c r="G75">
        <v>30</v>
      </c>
      <c r="H75" t="s">
        <v>1364</v>
      </c>
      <c r="I75">
        <f t="shared" si="5"/>
        <v>23070</v>
      </c>
      <c r="J75" s="6">
        <v>45186.094074074077</v>
      </c>
      <c r="K75" t="str">
        <f t="shared" si="6"/>
        <v>Long Term</v>
      </c>
      <c r="L75">
        <f t="shared" si="7"/>
        <v>22301</v>
      </c>
      <c r="M75">
        <f t="shared" si="8"/>
        <v>0</v>
      </c>
      <c r="N75">
        <f t="shared" si="9"/>
        <v>0</v>
      </c>
    </row>
    <row r="76" spans="1:14" x14ac:dyDescent="0.25">
      <c r="A76">
        <v>1075</v>
      </c>
      <c r="B76" t="s">
        <v>14964</v>
      </c>
      <c r="C76" t="s">
        <v>14965</v>
      </c>
      <c r="D76" t="s">
        <v>14922</v>
      </c>
      <c r="E76">
        <v>380</v>
      </c>
      <c r="F76" s="2">
        <v>44504.132488425923</v>
      </c>
      <c r="G76">
        <v>17</v>
      </c>
      <c r="H76" t="s">
        <v>1286</v>
      </c>
      <c r="I76">
        <f t="shared" si="5"/>
        <v>6460</v>
      </c>
      <c r="J76" s="6">
        <v>45186.094074074077</v>
      </c>
      <c r="K76" t="str">
        <f t="shared" si="6"/>
        <v>Long Term</v>
      </c>
      <c r="L76">
        <f t="shared" si="7"/>
        <v>6080</v>
      </c>
      <c r="M76">
        <f t="shared" si="8"/>
        <v>0</v>
      </c>
      <c r="N76">
        <f t="shared" si="9"/>
        <v>0</v>
      </c>
    </row>
    <row r="77" spans="1:14" x14ac:dyDescent="0.25">
      <c r="A77">
        <v>1076</v>
      </c>
      <c r="B77" t="s">
        <v>14998</v>
      </c>
      <c r="C77" t="s">
        <v>14999</v>
      </c>
      <c r="D77" t="s">
        <v>14922</v>
      </c>
      <c r="E77">
        <v>268</v>
      </c>
      <c r="F77" s="2">
        <v>44792.919664351852</v>
      </c>
      <c r="G77">
        <v>6</v>
      </c>
      <c r="H77" t="s">
        <v>377</v>
      </c>
      <c r="I77">
        <f t="shared" si="5"/>
        <v>1608</v>
      </c>
      <c r="J77" s="6">
        <v>45186.094074074077</v>
      </c>
      <c r="K77" t="str">
        <f t="shared" si="6"/>
        <v>Long Term</v>
      </c>
      <c r="L77">
        <f t="shared" si="7"/>
        <v>1340</v>
      </c>
      <c r="M77">
        <f t="shared" si="8"/>
        <v>0</v>
      </c>
      <c r="N77">
        <f t="shared" si="9"/>
        <v>0</v>
      </c>
    </row>
    <row r="78" spans="1:14" x14ac:dyDescent="0.25">
      <c r="A78">
        <v>1077</v>
      </c>
      <c r="B78" t="s">
        <v>15000</v>
      </c>
      <c r="C78" t="s">
        <v>15001</v>
      </c>
      <c r="D78" t="s">
        <v>14922</v>
      </c>
      <c r="E78">
        <v>197</v>
      </c>
      <c r="F78" s="2">
        <v>44855.279409722221</v>
      </c>
      <c r="G78">
        <v>35</v>
      </c>
      <c r="H78" t="s">
        <v>329</v>
      </c>
      <c r="I78">
        <f t="shared" si="5"/>
        <v>6895</v>
      </c>
      <c r="J78" s="6">
        <v>45186.094074074077</v>
      </c>
      <c r="K78" t="str">
        <f t="shared" si="6"/>
        <v>Short Term</v>
      </c>
      <c r="L78">
        <f t="shared" si="7"/>
        <v>6698</v>
      </c>
      <c r="M78">
        <f t="shared" si="8"/>
        <v>0.15</v>
      </c>
      <c r="N78">
        <f t="shared" si="9"/>
        <v>1004.6999999999999</v>
      </c>
    </row>
    <row r="79" spans="1:14" x14ac:dyDescent="0.25">
      <c r="A79">
        <v>1078</v>
      </c>
      <c r="B79" t="s">
        <v>14923</v>
      </c>
      <c r="C79" t="s">
        <v>14924</v>
      </c>
      <c r="D79" t="s">
        <v>14929</v>
      </c>
      <c r="E79">
        <v>837</v>
      </c>
      <c r="F79" s="2">
        <v>44297.4294212963</v>
      </c>
      <c r="G79">
        <v>90</v>
      </c>
      <c r="H79" t="s">
        <v>1160</v>
      </c>
      <c r="I79">
        <f t="shared" si="5"/>
        <v>75330</v>
      </c>
      <c r="J79" s="6">
        <v>45186.094074074077</v>
      </c>
      <c r="K79" t="str">
        <f t="shared" si="6"/>
        <v>Long Term</v>
      </c>
      <c r="L79">
        <f t="shared" si="7"/>
        <v>74493</v>
      </c>
      <c r="M79">
        <f t="shared" si="8"/>
        <v>0</v>
      </c>
      <c r="N79">
        <f t="shared" si="9"/>
        <v>0</v>
      </c>
    </row>
    <row r="80" spans="1:14" x14ac:dyDescent="0.25">
      <c r="A80">
        <v>1079</v>
      </c>
      <c r="B80" t="s">
        <v>14978</v>
      </c>
      <c r="C80" t="s">
        <v>14979</v>
      </c>
      <c r="D80" t="s">
        <v>14929</v>
      </c>
      <c r="E80">
        <v>621</v>
      </c>
      <c r="F80" s="2">
        <v>44785.786458333343</v>
      </c>
      <c r="G80">
        <v>4</v>
      </c>
      <c r="H80" t="s">
        <v>982</v>
      </c>
      <c r="I80">
        <f t="shared" si="5"/>
        <v>2484</v>
      </c>
      <c r="J80" s="6">
        <v>45186.094074074077</v>
      </c>
      <c r="K80" t="str">
        <f t="shared" si="6"/>
        <v>Long Term</v>
      </c>
      <c r="L80">
        <f t="shared" si="7"/>
        <v>1863</v>
      </c>
      <c r="M80">
        <f t="shared" si="8"/>
        <v>0</v>
      </c>
      <c r="N80">
        <f t="shared" si="9"/>
        <v>0</v>
      </c>
    </row>
    <row r="81" spans="1:14" x14ac:dyDescent="0.25">
      <c r="A81">
        <v>1080</v>
      </c>
      <c r="B81" t="s">
        <v>14976</v>
      </c>
      <c r="C81" t="s">
        <v>14977</v>
      </c>
      <c r="D81" t="s">
        <v>14922</v>
      </c>
      <c r="E81">
        <v>956</v>
      </c>
      <c r="F81" s="2">
        <v>43868.919247685182</v>
      </c>
      <c r="G81">
        <v>56</v>
      </c>
      <c r="H81" t="s">
        <v>89</v>
      </c>
      <c r="I81">
        <f t="shared" si="5"/>
        <v>53536</v>
      </c>
      <c r="J81" s="6">
        <v>45186.094074074077</v>
      </c>
      <c r="K81" t="str">
        <f t="shared" si="6"/>
        <v>Long Term</v>
      </c>
      <c r="L81">
        <f t="shared" si="7"/>
        <v>52580</v>
      </c>
      <c r="M81">
        <f t="shared" si="8"/>
        <v>0</v>
      </c>
      <c r="N81">
        <f t="shared" si="9"/>
        <v>0</v>
      </c>
    </row>
    <row r="82" spans="1:14" x14ac:dyDescent="0.25">
      <c r="A82">
        <v>1081</v>
      </c>
      <c r="B82" t="s">
        <v>14948</v>
      </c>
      <c r="C82" t="s">
        <v>14949</v>
      </c>
      <c r="D82" t="s">
        <v>14929</v>
      </c>
      <c r="E82">
        <v>227</v>
      </c>
      <c r="F82" s="2">
        <v>43421.898472222223</v>
      </c>
      <c r="G82">
        <v>85</v>
      </c>
      <c r="H82" t="s">
        <v>659</v>
      </c>
      <c r="I82">
        <f t="shared" si="5"/>
        <v>19295</v>
      </c>
      <c r="J82" s="6">
        <v>45186.094074074077</v>
      </c>
      <c r="K82" t="str">
        <f t="shared" si="6"/>
        <v>Long Term</v>
      </c>
      <c r="L82">
        <f t="shared" si="7"/>
        <v>19068</v>
      </c>
      <c r="M82">
        <f t="shared" si="8"/>
        <v>0</v>
      </c>
      <c r="N82">
        <f t="shared" si="9"/>
        <v>0</v>
      </c>
    </row>
    <row r="83" spans="1:14" x14ac:dyDescent="0.25">
      <c r="A83">
        <v>1082</v>
      </c>
      <c r="B83" t="s">
        <v>14940</v>
      </c>
      <c r="C83" t="s">
        <v>14941</v>
      </c>
      <c r="D83" t="s">
        <v>14929</v>
      </c>
      <c r="E83">
        <v>623</v>
      </c>
      <c r="F83" s="2">
        <v>43976.393738425933</v>
      </c>
      <c r="G83">
        <v>44</v>
      </c>
      <c r="H83" t="s">
        <v>537</v>
      </c>
      <c r="I83">
        <f t="shared" si="5"/>
        <v>27412</v>
      </c>
      <c r="J83" s="6">
        <v>45186.094074074077</v>
      </c>
      <c r="K83" t="str">
        <f t="shared" si="6"/>
        <v>Long Term</v>
      </c>
      <c r="L83">
        <f t="shared" si="7"/>
        <v>26789</v>
      </c>
      <c r="M83">
        <f t="shared" si="8"/>
        <v>0</v>
      </c>
      <c r="N83">
        <f t="shared" si="9"/>
        <v>0</v>
      </c>
    </row>
    <row r="84" spans="1:14" x14ac:dyDescent="0.25">
      <c r="A84">
        <v>1083</v>
      </c>
      <c r="B84" t="s">
        <v>14968</v>
      </c>
      <c r="C84" t="s">
        <v>14969</v>
      </c>
      <c r="D84" t="s">
        <v>14922</v>
      </c>
      <c r="E84">
        <v>767</v>
      </c>
      <c r="F84" s="2">
        <v>45141.62226851852</v>
      </c>
      <c r="G84">
        <v>87</v>
      </c>
      <c r="H84" t="s">
        <v>626</v>
      </c>
      <c r="I84">
        <f t="shared" si="5"/>
        <v>66729</v>
      </c>
      <c r="J84" s="6">
        <v>45186.094074074077</v>
      </c>
      <c r="K84" t="str">
        <f t="shared" si="6"/>
        <v>Short Term</v>
      </c>
      <c r="L84">
        <f t="shared" si="7"/>
        <v>65962</v>
      </c>
      <c r="M84">
        <f t="shared" si="8"/>
        <v>0.15</v>
      </c>
      <c r="N84">
        <f t="shared" si="9"/>
        <v>9894.2999999999993</v>
      </c>
    </row>
    <row r="85" spans="1:14" x14ac:dyDescent="0.25">
      <c r="A85">
        <v>1084</v>
      </c>
      <c r="B85" t="s">
        <v>14946</v>
      </c>
      <c r="C85" t="s">
        <v>14947</v>
      </c>
      <c r="D85" t="s">
        <v>14922</v>
      </c>
      <c r="E85">
        <v>984</v>
      </c>
      <c r="F85" s="2">
        <v>44216.605729166673</v>
      </c>
      <c r="G85">
        <v>56</v>
      </c>
      <c r="H85" t="s">
        <v>734</v>
      </c>
      <c r="I85">
        <f t="shared" si="5"/>
        <v>55104</v>
      </c>
      <c r="J85" s="6">
        <v>45186.094074074077</v>
      </c>
      <c r="K85" t="str">
        <f t="shared" si="6"/>
        <v>Long Term</v>
      </c>
      <c r="L85">
        <f t="shared" si="7"/>
        <v>54120</v>
      </c>
      <c r="M85">
        <f t="shared" si="8"/>
        <v>0</v>
      </c>
      <c r="N85">
        <f t="shared" si="9"/>
        <v>0</v>
      </c>
    </row>
    <row r="86" spans="1:14" x14ac:dyDescent="0.25">
      <c r="A86">
        <v>1085</v>
      </c>
      <c r="B86" t="s">
        <v>14984</v>
      </c>
      <c r="C86" t="s">
        <v>14985</v>
      </c>
      <c r="D86" t="s">
        <v>14929</v>
      </c>
      <c r="E86">
        <v>635</v>
      </c>
      <c r="F86" s="2">
        <v>44783.838356481479</v>
      </c>
      <c r="G86">
        <v>53</v>
      </c>
      <c r="H86" t="s">
        <v>689</v>
      </c>
      <c r="I86">
        <f t="shared" si="5"/>
        <v>33655</v>
      </c>
      <c r="J86" s="6">
        <v>45186.094074074077</v>
      </c>
      <c r="K86" t="str">
        <f t="shared" si="6"/>
        <v>Long Term</v>
      </c>
      <c r="L86">
        <f t="shared" si="7"/>
        <v>33020</v>
      </c>
      <c r="M86">
        <f t="shared" si="8"/>
        <v>0</v>
      </c>
      <c r="N86">
        <f t="shared" si="9"/>
        <v>0</v>
      </c>
    </row>
    <row r="87" spans="1:14" x14ac:dyDescent="0.25">
      <c r="A87">
        <v>1086</v>
      </c>
      <c r="B87" t="s">
        <v>15002</v>
      </c>
      <c r="C87" t="s">
        <v>15003</v>
      </c>
      <c r="D87" t="s">
        <v>14929</v>
      </c>
      <c r="E87">
        <v>232</v>
      </c>
      <c r="F87" s="2">
        <v>44163.82707175926</v>
      </c>
      <c r="G87">
        <v>72</v>
      </c>
      <c r="H87" t="s">
        <v>1873</v>
      </c>
      <c r="I87">
        <f t="shared" si="5"/>
        <v>16704</v>
      </c>
      <c r="J87" s="6">
        <v>45186.094074074077</v>
      </c>
      <c r="K87" t="str">
        <f t="shared" si="6"/>
        <v>Long Term</v>
      </c>
      <c r="L87">
        <f t="shared" si="7"/>
        <v>16472</v>
      </c>
      <c r="M87">
        <f t="shared" si="8"/>
        <v>0</v>
      </c>
      <c r="N87">
        <f t="shared" si="9"/>
        <v>0</v>
      </c>
    </row>
    <row r="88" spans="1:14" x14ac:dyDescent="0.25">
      <c r="A88">
        <v>1087</v>
      </c>
      <c r="B88" t="s">
        <v>14944</v>
      </c>
      <c r="C88" t="s">
        <v>14945</v>
      </c>
      <c r="D88" t="s">
        <v>14929</v>
      </c>
      <c r="E88">
        <v>591</v>
      </c>
      <c r="F88" s="2">
        <v>44454.67423611111</v>
      </c>
      <c r="G88">
        <v>7</v>
      </c>
      <c r="H88" t="s">
        <v>2604</v>
      </c>
      <c r="I88">
        <f t="shared" si="5"/>
        <v>4137</v>
      </c>
      <c r="J88" s="6">
        <v>45186.094074074077</v>
      </c>
      <c r="K88" t="str">
        <f t="shared" si="6"/>
        <v>Long Term</v>
      </c>
      <c r="L88">
        <f t="shared" si="7"/>
        <v>3546</v>
      </c>
      <c r="M88">
        <f t="shared" si="8"/>
        <v>0</v>
      </c>
      <c r="N88">
        <f t="shared" si="9"/>
        <v>0</v>
      </c>
    </row>
    <row r="89" spans="1:14" x14ac:dyDescent="0.25">
      <c r="A89">
        <v>1088</v>
      </c>
      <c r="B89" t="s">
        <v>14984</v>
      </c>
      <c r="C89" t="s">
        <v>14985</v>
      </c>
      <c r="D89" t="s">
        <v>14929</v>
      </c>
      <c r="E89">
        <v>910</v>
      </c>
      <c r="F89" s="2">
        <v>43987.212071759262</v>
      </c>
      <c r="G89">
        <v>2</v>
      </c>
      <c r="H89" t="s">
        <v>108</v>
      </c>
      <c r="I89">
        <f t="shared" si="5"/>
        <v>1820</v>
      </c>
      <c r="J89" s="6">
        <v>45186.094074074077</v>
      </c>
      <c r="K89" t="str">
        <f t="shared" si="6"/>
        <v>Long Term</v>
      </c>
      <c r="L89">
        <f t="shared" si="7"/>
        <v>910</v>
      </c>
      <c r="M89">
        <f t="shared" si="8"/>
        <v>0</v>
      </c>
      <c r="N89">
        <f t="shared" si="9"/>
        <v>0</v>
      </c>
    </row>
    <row r="90" spans="1:14" x14ac:dyDescent="0.25">
      <c r="A90">
        <v>1089</v>
      </c>
      <c r="B90" t="s">
        <v>14970</v>
      </c>
      <c r="C90" t="s">
        <v>14971</v>
      </c>
      <c r="D90" t="s">
        <v>14929</v>
      </c>
      <c r="E90">
        <v>894</v>
      </c>
      <c r="F90" s="2">
        <v>44702.597731481481</v>
      </c>
      <c r="G90">
        <v>50</v>
      </c>
      <c r="H90" t="s">
        <v>944</v>
      </c>
      <c r="I90">
        <f t="shared" si="5"/>
        <v>44700</v>
      </c>
      <c r="J90" s="6">
        <v>45186.094074074077</v>
      </c>
      <c r="K90" t="str">
        <f t="shared" si="6"/>
        <v>Long Term</v>
      </c>
      <c r="L90">
        <f t="shared" si="7"/>
        <v>43806</v>
      </c>
      <c r="M90">
        <f t="shared" si="8"/>
        <v>0</v>
      </c>
      <c r="N90">
        <f t="shared" si="9"/>
        <v>0</v>
      </c>
    </row>
    <row r="91" spans="1:14" x14ac:dyDescent="0.25">
      <c r="A91">
        <v>1090</v>
      </c>
      <c r="B91" t="s">
        <v>14925</v>
      </c>
      <c r="C91" t="s">
        <v>14926</v>
      </c>
      <c r="D91" t="s">
        <v>14929</v>
      </c>
      <c r="E91">
        <v>128</v>
      </c>
      <c r="F91" s="2">
        <v>45035.824687499997</v>
      </c>
      <c r="G91">
        <v>54</v>
      </c>
      <c r="H91" t="s">
        <v>2315</v>
      </c>
      <c r="I91">
        <f t="shared" si="5"/>
        <v>6912</v>
      </c>
      <c r="J91" s="6">
        <v>45186.094074074077</v>
      </c>
      <c r="K91" t="str">
        <f t="shared" si="6"/>
        <v>Short Term</v>
      </c>
      <c r="L91">
        <f t="shared" si="7"/>
        <v>6784</v>
      </c>
      <c r="M91">
        <f t="shared" si="8"/>
        <v>0.15</v>
      </c>
      <c r="N91">
        <f t="shared" si="9"/>
        <v>1017.5999999999999</v>
      </c>
    </row>
    <row r="92" spans="1:14" x14ac:dyDescent="0.25">
      <c r="A92">
        <v>1091</v>
      </c>
      <c r="B92" t="s">
        <v>14988</v>
      </c>
      <c r="C92" t="s">
        <v>14989</v>
      </c>
      <c r="D92" t="s">
        <v>14929</v>
      </c>
      <c r="E92">
        <v>220</v>
      </c>
      <c r="F92" s="2">
        <v>44913.166574074072</v>
      </c>
      <c r="G92">
        <v>4</v>
      </c>
      <c r="H92" t="s">
        <v>803</v>
      </c>
      <c r="I92">
        <f t="shared" si="5"/>
        <v>880</v>
      </c>
      <c r="J92" s="6">
        <v>45186.094074074077</v>
      </c>
      <c r="K92" t="str">
        <f t="shared" si="6"/>
        <v>Short Term</v>
      </c>
      <c r="L92">
        <f t="shared" si="7"/>
        <v>660</v>
      </c>
      <c r="M92">
        <f t="shared" si="8"/>
        <v>0.15</v>
      </c>
      <c r="N92">
        <f t="shared" si="9"/>
        <v>99</v>
      </c>
    </row>
    <row r="93" spans="1:14" x14ac:dyDescent="0.25">
      <c r="A93">
        <v>1092</v>
      </c>
      <c r="B93" t="s">
        <v>14972</v>
      </c>
      <c r="C93" t="s">
        <v>14973</v>
      </c>
      <c r="D93" t="s">
        <v>14929</v>
      </c>
      <c r="E93">
        <v>630</v>
      </c>
      <c r="F93" s="2">
        <v>43855.801087962973</v>
      </c>
      <c r="G93">
        <v>91</v>
      </c>
      <c r="H93" t="s">
        <v>1126</v>
      </c>
      <c r="I93">
        <f t="shared" si="5"/>
        <v>57330</v>
      </c>
      <c r="J93" s="6">
        <v>45186.094074074077</v>
      </c>
      <c r="K93" t="str">
        <f t="shared" si="6"/>
        <v>Long Term</v>
      </c>
      <c r="L93">
        <f t="shared" si="7"/>
        <v>56700</v>
      </c>
      <c r="M93">
        <f t="shared" si="8"/>
        <v>0</v>
      </c>
      <c r="N93">
        <f t="shared" si="9"/>
        <v>0</v>
      </c>
    </row>
    <row r="94" spans="1:14" x14ac:dyDescent="0.25">
      <c r="A94">
        <v>1093</v>
      </c>
      <c r="B94" t="s">
        <v>14982</v>
      </c>
      <c r="C94" t="s">
        <v>14983</v>
      </c>
      <c r="D94" t="s">
        <v>14922</v>
      </c>
      <c r="E94">
        <v>579</v>
      </c>
      <c r="F94" s="2">
        <v>44510.777106481481</v>
      </c>
      <c r="G94">
        <v>92</v>
      </c>
      <c r="H94" t="s">
        <v>408</v>
      </c>
      <c r="I94">
        <f t="shared" si="5"/>
        <v>53268</v>
      </c>
      <c r="J94" s="6">
        <v>45186.094074074077</v>
      </c>
      <c r="K94" t="str">
        <f t="shared" si="6"/>
        <v>Long Term</v>
      </c>
      <c r="L94">
        <f t="shared" si="7"/>
        <v>52689</v>
      </c>
      <c r="M94">
        <f t="shared" si="8"/>
        <v>0</v>
      </c>
      <c r="N94">
        <f t="shared" si="9"/>
        <v>0</v>
      </c>
    </row>
    <row r="95" spans="1:14" x14ac:dyDescent="0.25">
      <c r="A95">
        <v>1094</v>
      </c>
      <c r="B95" t="s">
        <v>14960</v>
      </c>
      <c r="C95" t="s">
        <v>14961</v>
      </c>
      <c r="D95" t="s">
        <v>14922</v>
      </c>
      <c r="E95">
        <v>682</v>
      </c>
      <c r="F95" s="2">
        <v>44439.283958333333</v>
      </c>
      <c r="G95">
        <v>20</v>
      </c>
      <c r="H95" t="s">
        <v>255</v>
      </c>
      <c r="I95">
        <f t="shared" si="5"/>
        <v>13640</v>
      </c>
      <c r="J95" s="6">
        <v>45186.094074074077</v>
      </c>
      <c r="K95" t="str">
        <f t="shared" si="6"/>
        <v>Long Term</v>
      </c>
      <c r="L95">
        <f t="shared" si="7"/>
        <v>12958</v>
      </c>
      <c r="M95">
        <f t="shared" si="8"/>
        <v>0</v>
      </c>
      <c r="N95">
        <f t="shared" si="9"/>
        <v>0</v>
      </c>
    </row>
    <row r="96" spans="1:14" x14ac:dyDescent="0.25">
      <c r="A96">
        <v>1095</v>
      </c>
      <c r="B96" t="s">
        <v>14992</v>
      </c>
      <c r="C96" t="s">
        <v>14993</v>
      </c>
      <c r="D96" t="s">
        <v>14922</v>
      </c>
      <c r="E96">
        <v>380</v>
      </c>
      <c r="F96" s="2">
        <v>44685.280439814807</v>
      </c>
      <c r="G96">
        <v>92</v>
      </c>
      <c r="H96" t="s">
        <v>115</v>
      </c>
      <c r="I96">
        <f t="shared" si="5"/>
        <v>34960</v>
      </c>
      <c r="J96" s="6">
        <v>45186.094074074077</v>
      </c>
      <c r="K96" t="str">
        <f t="shared" si="6"/>
        <v>Long Term</v>
      </c>
      <c r="L96">
        <f t="shared" si="7"/>
        <v>34580</v>
      </c>
      <c r="M96">
        <f t="shared" si="8"/>
        <v>0</v>
      </c>
      <c r="N96">
        <f t="shared" si="9"/>
        <v>0</v>
      </c>
    </row>
    <row r="97" spans="1:14" x14ac:dyDescent="0.25">
      <c r="A97">
        <v>1096</v>
      </c>
      <c r="B97" t="s">
        <v>14932</v>
      </c>
      <c r="C97" t="s">
        <v>14933</v>
      </c>
      <c r="D97" t="s">
        <v>14929</v>
      </c>
      <c r="E97">
        <v>611</v>
      </c>
      <c r="F97" s="2">
        <v>44874.108124999999</v>
      </c>
      <c r="G97">
        <v>56</v>
      </c>
      <c r="H97" t="s">
        <v>1139</v>
      </c>
      <c r="I97">
        <f t="shared" si="5"/>
        <v>34216</v>
      </c>
      <c r="J97" s="6">
        <v>45186.094074074077</v>
      </c>
      <c r="K97" t="str">
        <f t="shared" si="6"/>
        <v>Short Term</v>
      </c>
      <c r="L97">
        <f t="shared" si="7"/>
        <v>33605</v>
      </c>
      <c r="M97">
        <f t="shared" si="8"/>
        <v>0.15</v>
      </c>
      <c r="N97">
        <f t="shared" si="9"/>
        <v>5040.75</v>
      </c>
    </row>
    <row r="98" spans="1:14" x14ac:dyDescent="0.25">
      <c r="A98">
        <v>1097</v>
      </c>
      <c r="B98" t="s">
        <v>15004</v>
      </c>
      <c r="C98" t="s">
        <v>15005</v>
      </c>
      <c r="D98" t="s">
        <v>14922</v>
      </c>
      <c r="E98">
        <v>761</v>
      </c>
      <c r="F98" s="2">
        <v>44381.019525462973</v>
      </c>
      <c r="G98">
        <v>37</v>
      </c>
      <c r="H98" t="s">
        <v>1267</v>
      </c>
      <c r="I98">
        <f t="shared" si="5"/>
        <v>28157</v>
      </c>
      <c r="J98" s="6">
        <v>45186.094074074077</v>
      </c>
      <c r="K98" t="str">
        <f t="shared" si="6"/>
        <v>Long Term</v>
      </c>
      <c r="L98">
        <f t="shared" si="7"/>
        <v>27396</v>
      </c>
      <c r="M98">
        <f t="shared" si="8"/>
        <v>0</v>
      </c>
      <c r="N98">
        <f t="shared" si="9"/>
        <v>0</v>
      </c>
    </row>
    <row r="99" spans="1:14" x14ac:dyDescent="0.25">
      <c r="A99">
        <v>1098</v>
      </c>
      <c r="B99" t="s">
        <v>14954</v>
      </c>
      <c r="C99" t="s">
        <v>14955</v>
      </c>
      <c r="D99" t="s">
        <v>14922</v>
      </c>
      <c r="E99">
        <v>932</v>
      </c>
      <c r="F99" s="2">
        <v>44793.199884259258</v>
      </c>
      <c r="G99">
        <v>72</v>
      </c>
      <c r="H99" t="s">
        <v>902</v>
      </c>
      <c r="I99">
        <f t="shared" si="5"/>
        <v>67104</v>
      </c>
      <c r="J99" s="6">
        <v>45186.094074074077</v>
      </c>
      <c r="K99" t="str">
        <f t="shared" si="6"/>
        <v>Long Term</v>
      </c>
      <c r="L99">
        <f t="shared" si="7"/>
        <v>66172</v>
      </c>
      <c r="M99">
        <f t="shared" si="8"/>
        <v>0</v>
      </c>
      <c r="N99">
        <f t="shared" si="9"/>
        <v>0</v>
      </c>
    </row>
    <row r="100" spans="1:14" x14ac:dyDescent="0.25">
      <c r="A100">
        <v>1099</v>
      </c>
      <c r="B100" t="s">
        <v>14976</v>
      </c>
      <c r="C100" t="s">
        <v>14977</v>
      </c>
      <c r="D100" t="s">
        <v>14922</v>
      </c>
      <c r="E100">
        <v>614</v>
      </c>
      <c r="F100" s="2">
        <v>45083.473807870367</v>
      </c>
      <c r="G100">
        <v>16</v>
      </c>
      <c r="H100" t="s">
        <v>1175</v>
      </c>
      <c r="I100">
        <f t="shared" si="5"/>
        <v>9824</v>
      </c>
      <c r="J100" s="6">
        <v>45186.094074074077</v>
      </c>
      <c r="K100" t="str">
        <f t="shared" si="6"/>
        <v>Short Term</v>
      </c>
      <c r="L100">
        <f t="shared" si="7"/>
        <v>9210</v>
      </c>
      <c r="M100">
        <f t="shared" si="8"/>
        <v>0.15</v>
      </c>
      <c r="N100">
        <f t="shared" si="9"/>
        <v>1381.5</v>
      </c>
    </row>
    <row r="101" spans="1:14" x14ac:dyDescent="0.25">
      <c r="A101">
        <v>1100</v>
      </c>
      <c r="B101" t="s">
        <v>14974</v>
      </c>
      <c r="C101" t="s">
        <v>14975</v>
      </c>
      <c r="D101" t="s">
        <v>14929</v>
      </c>
      <c r="E101">
        <v>782</v>
      </c>
      <c r="F101" s="2">
        <v>44725.201435185183</v>
      </c>
      <c r="G101">
        <v>72</v>
      </c>
      <c r="H101" t="s">
        <v>1820</v>
      </c>
      <c r="I101">
        <f t="shared" si="5"/>
        <v>56304</v>
      </c>
      <c r="J101" s="6">
        <v>45186.094074074077</v>
      </c>
      <c r="K101" t="str">
        <f t="shared" si="6"/>
        <v>Long Term</v>
      </c>
      <c r="L101">
        <f t="shared" si="7"/>
        <v>55522</v>
      </c>
      <c r="M101">
        <f t="shared" si="8"/>
        <v>0</v>
      </c>
      <c r="N101">
        <f t="shared" si="9"/>
        <v>0</v>
      </c>
    </row>
    <row r="102" spans="1:14" x14ac:dyDescent="0.25">
      <c r="A102">
        <v>1101</v>
      </c>
      <c r="B102" t="s">
        <v>14923</v>
      </c>
      <c r="C102" t="s">
        <v>14924</v>
      </c>
      <c r="D102" t="s">
        <v>14922</v>
      </c>
      <c r="E102">
        <v>495</v>
      </c>
      <c r="F102" s="2">
        <v>44545.878599537027</v>
      </c>
      <c r="G102">
        <v>20</v>
      </c>
      <c r="H102" t="s">
        <v>1041</v>
      </c>
      <c r="I102">
        <f t="shared" si="5"/>
        <v>9900</v>
      </c>
      <c r="J102" s="6">
        <v>45186.094074074077</v>
      </c>
      <c r="K102" t="str">
        <f t="shared" si="6"/>
        <v>Long Term</v>
      </c>
      <c r="L102">
        <f t="shared" si="7"/>
        <v>9405</v>
      </c>
      <c r="M102">
        <f t="shared" si="8"/>
        <v>0</v>
      </c>
      <c r="N102">
        <f t="shared" si="9"/>
        <v>0</v>
      </c>
    </row>
    <row r="103" spans="1:14" x14ac:dyDescent="0.25">
      <c r="A103">
        <v>1102</v>
      </c>
      <c r="B103" t="s">
        <v>15006</v>
      </c>
      <c r="C103" t="s">
        <v>15007</v>
      </c>
      <c r="D103" t="s">
        <v>14922</v>
      </c>
      <c r="E103">
        <v>836</v>
      </c>
      <c r="F103" s="2">
        <v>44928.437777777777</v>
      </c>
      <c r="G103">
        <v>80</v>
      </c>
      <c r="H103" t="s">
        <v>653</v>
      </c>
      <c r="I103">
        <f t="shared" si="5"/>
        <v>66880</v>
      </c>
      <c r="J103" s="6">
        <v>45186.094074074077</v>
      </c>
      <c r="K103" t="str">
        <f t="shared" si="6"/>
        <v>Short Term</v>
      </c>
      <c r="L103">
        <f t="shared" si="7"/>
        <v>66044</v>
      </c>
      <c r="M103">
        <f t="shared" si="8"/>
        <v>0.15</v>
      </c>
      <c r="N103">
        <f t="shared" si="9"/>
        <v>9906.6</v>
      </c>
    </row>
    <row r="104" spans="1:14" x14ac:dyDescent="0.25">
      <c r="A104">
        <v>1103</v>
      </c>
      <c r="B104" t="s">
        <v>14958</v>
      </c>
      <c r="C104" t="s">
        <v>14959</v>
      </c>
      <c r="D104" t="s">
        <v>14922</v>
      </c>
      <c r="E104">
        <v>160</v>
      </c>
      <c r="F104" s="2">
        <v>44598.121701388889</v>
      </c>
      <c r="G104">
        <v>42</v>
      </c>
      <c r="H104" t="s">
        <v>1264</v>
      </c>
      <c r="I104">
        <f t="shared" si="5"/>
        <v>6720</v>
      </c>
      <c r="J104" s="6">
        <v>45186.094074074077</v>
      </c>
      <c r="K104" t="str">
        <f t="shared" si="6"/>
        <v>Long Term</v>
      </c>
      <c r="L104">
        <f t="shared" si="7"/>
        <v>6560</v>
      </c>
      <c r="M104">
        <f t="shared" si="8"/>
        <v>0</v>
      </c>
      <c r="N104">
        <f t="shared" si="9"/>
        <v>0</v>
      </c>
    </row>
    <row r="105" spans="1:14" x14ac:dyDescent="0.25">
      <c r="A105">
        <v>1104</v>
      </c>
      <c r="B105" t="s">
        <v>15008</v>
      </c>
      <c r="C105" t="s">
        <v>15009</v>
      </c>
      <c r="D105" t="s">
        <v>14929</v>
      </c>
      <c r="E105">
        <v>937</v>
      </c>
      <c r="F105" s="2">
        <v>45178.130231481482</v>
      </c>
      <c r="G105">
        <v>15</v>
      </c>
      <c r="H105" t="s">
        <v>1227</v>
      </c>
      <c r="I105">
        <f t="shared" si="5"/>
        <v>14055</v>
      </c>
      <c r="J105" s="6">
        <v>45186.094074074077</v>
      </c>
      <c r="K105" t="str">
        <f t="shared" si="6"/>
        <v>Short Term</v>
      </c>
      <c r="L105">
        <f t="shared" si="7"/>
        <v>13118</v>
      </c>
      <c r="M105">
        <f t="shared" si="8"/>
        <v>0.15</v>
      </c>
      <c r="N105">
        <f t="shared" si="9"/>
        <v>1967.6999999999998</v>
      </c>
    </row>
    <row r="106" spans="1:14" x14ac:dyDescent="0.25">
      <c r="A106">
        <v>1105</v>
      </c>
      <c r="B106" t="s">
        <v>14940</v>
      </c>
      <c r="C106" t="s">
        <v>14941</v>
      </c>
      <c r="D106" t="s">
        <v>14922</v>
      </c>
      <c r="E106">
        <v>731</v>
      </c>
      <c r="F106" s="2">
        <v>43760.510775462957</v>
      </c>
      <c r="G106">
        <v>68</v>
      </c>
      <c r="H106" t="s">
        <v>221</v>
      </c>
      <c r="I106">
        <f t="shared" si="5"/>
        <v>49708</v>
      </c>
      <c r="J106" s="6">
        <v>45186.094074074077</v>
      </c>
      <c r="K106" t="str">
        <f t="shared" si="6"/>
        <v>Long Term</v>
      </c>
      <c r="L106">
        <f t="shared" si="7"/>
        <v>48977</v>
      </c>
      <c r="M106">
        <f t="shared" si="8"/>
        <v>0</v>
      </c>
      <c r="N106">
        <f t="shared" si="9"/>
        <v>0</v>
      </c>
    </row>
    <row r="107" spans="1:14" x14ac:dyDescent="0.25">
      <c r="A107">
        <v>1106</v>
      </c>
      <c r="B107" t="s">
        <v>14966</v>
      </c>
      <c r="C107" t="s">
        <v>14967</v>
      </c>
      <c r="D107" t="s">
        <v>14922</v>
      </c>
      <c r="E107">
        <v>430</v>
      </c>
      <c r="F107" s="2">
        <v>44846.092013888891</v>
      </c>
      <c r="G107">
        <v>23</v>
      </c>
      <c r="H107" t="s">
        <v>970</v>
      </c>
      <c r="I107">
        <f t="shared" si="5"/>
        <v>9890</v>
      </c>
      <c r="J107" s="6">
        <v>45186.094074074077</v>
      </c>
      <c r="K107" t="str">
        <f t="shared" si="6"/>
        <v>Short Term</v>
      </c>
      <c r="L107">
        <f t="shared" si="7"/>
        <v>9460</v>
      </c>
      <c r="M107">
        <f t="shared" si="8"/>
        <v>0.15</v>
      </c>
      <c r="N107">
        <f t="shared" si="9"/>
        <v>1419</v>
      </c>
    </row>
    <row r="108" spans="1:14" x14ac:dyDescent="0.25">
      <c r="A108">
        <v>1107</v>
      </c>
      <c r="B108" t="s">
        <v>14964</v>
      </c>
      <c r="C108" t="s">
        <v>14965</v>
      </c>
      <c r="D108" t="s">
        <v>14922</v>
      </c>
      <c r="E108">
        <v>251</v>
      </c>
      <c r="F108" s="2">
        <v>44926.397245370368</v>
      </c>
      <c r="G108">
        <v>2</v>
      </c>
      <c r="H108" t="s">
        <v>735</v>
      </c>
      <c r="I108">
        <f t="shared" si="5"/>
        <v>502</v>
      </c>
      <c r="J108" s="6">
        <v>45186.094074074077</v>
      </c>
      <c r="K108" t="str">
        <f t="shared" si="6"/>
        <v>Short Term</v>
      </c>
      <c r="L108">
        <f t="shared" si="7"/>
        <v>251</v>
      </c>
      <c r="M108">
        <f t="shared" si="8"/>
        <v>0.15</v>
      </c>
      <c r="N108">
        <f t="shared" si="9"/>
        <v>37.65</v>
      </c>
    </row>
    <row r="109" spans="1:14" x14ac:dyDescent="0.25">
      <c r="A109">
        <v>1108</v>
      </c>
      <c r="B109" t="s">
        <v>14930</v>
      </c>
      <c r="C109" t="s">
        <v>14931</v>
      </c>
      <c r="D109" t="s">
        <v>14922</v>
      </c>
      <c r="E109">
        <v>495</v>
      </c>
      <c r="F109" s="2">
        <v>43389.630231481482</v>
      </c>
      <c r="G109">
        <v>83</v>
      </c>
      <c r="H109" t="s">
        <v>1080</v>
      </c>
      <c r="I109">
        <f t="shared" si="5"/>
        <v>41085</v>
      </c>
      <c r="J109" s="6">
        <v>45186.094074074077</v>
      </c>
      <c r="K109" t="str">
        <f t="shared" si="6"/>
        <v>Long Term</v>
      </c>
      <c r="L109">
        <f t="shared" si="7"/>
        <v>40590</v>
      </c>
      <c r="M109">
        <f t="shared" si="8"/>
        <v>0</v>
      </c>
      <c r="N109">
        <f t="shared" si="9"/>
        <v>0</v>
      </c>
    </row>
    <row r="110" spans="1:14" x14ac:dyDescent="0.25">
      <c r="A110">
        <v>1109</v>
      </c>
      <c r="B110" t="s">
        <v>14986</v>
      </c>
      <c r="C110" t="s">
        <v>14987</v>
      </c>
      <c r="D110" t="s">
        <v>14922</v>
      </c>
      <c r="E110">
        <v>115</v>
      </c>
      <c r="F110" s="2">
        <v>44365.171030092592</v>
      </c>
      <c r="G110">
        <v>7</v>
      </c>
      <c r="H110" t="s">
        <v>213</v>
      </c>
      <c r="I110">
        <f t="shared" si="5"/>
        <v>805</v>
      </c>
      <c r="J110" s="6">
        <v>45186.094074074077</v>
      </c>
      <c r="K110" t="str">
        <f t="shared" si="6"/>
        <v>Long Term</v>
      </c>
      <c r="L110">
        <f t="shared" si="7"/>
        <v>690</v>
      </c>
      <c r="M110">
        <f t="shared" si="8"/>
        <v>0</v>
      </c>
      <c r="N110">
        <f t="shared" si="9"/>
        <v>0</v>
      </c>
    </row>
    <row r="111" spans="1:14" x14ac:dyDescent="0.25">
      <c r="A111">
        <v>1110</v>
      </c>
      <c r="B111" t="s">
        <v>14954</v>
      </c>
      <c r="C111" t="s">
        <v>14955</v>
      </c>
      <c r="D111" t="s">
        <v>14922</v>
      </c>
      <c r="E111">
        <v>557</v>
      </c>
      <c r="F111" s="2">
        <v>43637.813136574077</v>
      </c>
      <c r="G111">
        <v>77</v>
      </c>
      <c r="H111" t="s">
        <v>1339</v>
      </c>
      <c r="I111">
        <f t="shared" si="5"/>
        <v>42889</v>
      </c>
      <c r="J111" s="6">
        <v>45186.094074074077</v>
      </c>
      <c r="K111" t="str">
        <f t="shared" si="6"/>
        <v>Long Term</v>
      </c>
      <c r="L111">
        <f t="shared" si="7"/>
        <v>42332</v>
      </c>
      <c r="M111">
        <f t="shared" si="8"/>
        <v>0</v>
      </c>
      <c r="N111">
        <f t="shared" si="9"/>
        <v>0</v>
      </c>
    </row>
    <row r="112" spans="1:14" x14ac:dyDescent="0.25">
      <c r="A112">
        <v>1111</v>
      </c>
      <c r="B112" t="s">
        <v>14966</v>
      </c>
      <c r="C112" t="s">
        <v>14967</v>
      </c>
      <c r="D112" t="s">
        <v>14929</v>
      </c>
      <c r="E112">
        <v>817</v>
      </c>
      <c r="F112" s="2">
        <v>44367.44872685185</v>
      </c>
      <c r="G112">
        <v>45</v>
      </c>
      <c r="H112" t="s">
        <v>227</v>
      </c>
      <c r="I112">
        <f t="shared" si="5"/>
        <v>36765</v>
      </c>
      <c r="J112" s="6">
        <v>45186.094074074077</v>
      </c>
      <c r="K112" t="str">
        <f t="shared" si="6"/>
        <v>Long Term</v>
      </c>
      <c r="L112">
        <f t="shared" si="7"/>
        <v>35948</v>
      </c>
      <c r="M112">
        <f t="shared" si="8"/>
        <v>0</v>
      </c>
      <c r="N112">
        <f t="shared" si="9"/>
        <v>0</v>
      </c>
    </row>
    <row r="113" spans="1:14" x14ac:dyDescent="0.25">
      <c r="A113">
        <v>1112</v>
      </c>
      <c r="B113" t="s">
        <v>14968</v>
      </c>
      <c r="C113" t="s">
        <v>14969</v>
      </c>
      <c r="D113" t="s">
        <v>14922</v>
      </c>
      <c r="E113">
        <v>426</v>
      </c>
      <c r="F113" s="2">
        <v>44737.851226851853</v>
      </c>
      <c r="G113">
        <v>45</v>
      </c>
      <c r="H113" t="s">
        <v>187</v>
      </c>
      <c r="I113">
        <f t="shared" si="5"/>
        <v>19170</v>
      </c>
      <c r="J113" s="6">
        <v>45186.094074074077</v>
      </c>
      <c r="K113" t="str">
        <f t="shared" si="6"/>
        <v>Long Term</v>
      </c>
      <c r="L113">
        <f t="shared" si="7"/>
        <v>18744</v>
      </c>
      <c r="M113">
        <f t="shared" si="8"/>
        <v>0</v>
      </c>
      <c r="N113">
        <f t="shared" si="9"/>
        <v>0</v>
      </c>
    </row>
    <row r="114" spans="1:14" x14ac:dyDescent="0.25">
      <c r="A114">
        <v>1113</v>
      </c>
      <c r="B114" t="s">
        <v>14932</v>
      </c>
      <c r="C114" t="s">
        <v>14933</v>
      </c>
      <c r="D114" t="s">
        <v>14922</v>
      </c>
      <c r="E114">
        <v>534</v>
      </c>
      <c r="F114" s="2">
        <v>45153.019444444442</v>
      </c>
      <c r="G114">
        <v>89</v>
      </c>
      <c r="H114" t="s">
        <v>1628</v>
      </c>
      <c r="I114">
        <f t="shared" si="5"/>
        <v>47526</v>
      </c>
      <c r="J114" s="6">
        <v>45186.094074074077</v>
      </c>
      <c r="K114" t="str">
        <f t="shared" si="6"/>
        <v>Short Term</v>
      </c>
      <c r="L114">
        <f t="shared" si="7"/>
        <v>46992</v>
      </c>
      <c r="M114">
        <f t="shared" si="8"/>
        <v>0.15</v>
      </c>
      <c r="N114">
        <f t="shared" si="9"/>
        <v>7048.8</v>
      </c>
    </row>
    <row r="115" spans="1:14" x14ac:dyDescent="0.25">
      <c r="A115">
        <v>1114</v>
      </c>
      <c r="B115" t="s">
        <v>14940</v>
      </c>
      <c r="C115" t="s">
        <v>14941</v>
      </c>
      <c r="D115" t="s">
        <v>14929</v>
      </c>
      <c r="E115">
        <v>727</v>
      </c>
      <c r="F115" s="2">
        <v>44719.633935185193</v>
      </c>
      <c r="G115">
        <v>29</v>
      </c>
      <c r="H115" t="s">
        <v>1286</v>
      </c>
      <c r="I115">
        <f t="shared" si="5"/>
        <v>21083</v>
      </c>
      <c r="J115" s="6">
        <v>45186.094074074077</v>
      </c>
      <c r="K115" t="str">
        <f t="shared" si="6"/>
        <v>Long Term</v>
      </c>
      <c r="L115">
        <f t="shared" si="7"/>
        <v>20356</v>
      </c>
      <c r="M115">
        <f t="shared" si="8"/>
        <v>0</v>
      </c>
      <c r="N115">
        <f t="shared" si="9"/>
        <v>0</v>
      </c>
    </row>
    <row r="116" spans="1:14" x14ac:dyDescent="0.25">
      <c r="A116">
        <v>1115</v>
      </c>
      <c r="B116" t="s">
        <v>14972</v>
      </c>
      <c r="C116" t="s">
        <v>14973</v>
      </c>
      <c r="D116" t="s">
        <v>14922</v>
      </c>
      <c r="E116">
        <v>253</v>
      </c>
      <c r="F116" s="2">
        <v>44398.951678240737</v>
      </c>
      <c r="G116">
        <v>16</v>
      </c>
      <c r="H116" t="s">
        <v>2560</v>
      </c>
      <c r="I116">
        <f t="shared" si="5"/>
        <v>4048</v>
      </c>
      <c r="J116" s="6">
        <v>45186.094074074077</v>
      </c>
      <c r="K116" t="str">
        <f t="shared" si="6"/>
        <v>Long Term</v>
      </c>
      <c r="L116">
        <f t="shared" si="7"/>
        <v>3795</v>
      </c>
      <c r="M116">
        <f t="shared" si="8"/>
        <v>0</v>
      </c>
      <c r="N116">
        <f t="shared" si="9"/>
        <v>0</v>
      </c>
    </row>
    <row r="117" spans="1:14" x14ac:dyDescent="0.25">
      <c r="A117">
        <v>1116</v>
      </c>
      <c r="B117" t="s">
        <v>14946</v>
      </c>
      <c r="C117" t="s">
        <v>14947</v>
      </c>
      <c r="D117" t="s">
        <v>14929</v>
      </c>
      <c r="E117">
        <v>946</v>
      </c>
      <c r="F117" s="2">
        <v>44264.209976851853</v>
      </c>
      <c r="G117">
        <v>9</v>
      </c>
      <c r="H117" t="s">
        <v>504</v>
      </c>
      <c r="I117">
        <f t="shared" si="5"/>
        <v>8514</v>
      </c>
      <c r="J117" s="6">
        <v>45186.094074074077</v>
      </c>
      <c r="K117" t="str">
        <f t="shared" si="6"/>
        <v>Long Term</v>
      </c>
      <c r="L117">
        <f t="shared" si="7"/>
        <v>7568</v>
      </c>
      <c r="M117">
        <f t="shared" si="8"/>
        <v>0</v>
      </c>
      <c r="N117">
        <f t="shared" si="9"/>
        <v>0</v>
      </c>
    </row>
    <row r="118" spans="1:14" x14ac:dyDescent="0.25">
      <c r="A118">
        <v>1117</v>
      </c>
      <c r="B118" t="s">
        <v>14992</v>
      </c>
      <c r="C118" t="s">
        <v>14993</v>
      </c>
      <c r="D118" t="s">
        <v>14922</v>
      </c>
      <c r="E118">
        <v>279</v>
      </c>
      <c r="F118" s="2">
        <v>44940.283715277779</v>
      </c>
      <c r="G118">
        <v>89</v>
      </c>
      <c r="H118" t="s">
        <v>987</v>
      </c>
      <c r="I118">
        <f t="shared" si="5"/>
        <v>24831</v>
      </c>
      <c r="J118" s="6">
        <v>45186.094074074077</v>
      </c>
      <c r="K118" t="str">
        <f t="shared" si="6"/>
        <v>Short Term</v>
      </c>
      <c r="L118">
        <f t="shared" si="7"/>
        <v>24552</v>
      </c>
      <c r="M118">
        <f t="shared" si="8"/>
        <v>0.15</v>
      </c>
      <c r="N118">
        <f t="shared" si="9"/>
        <v>3682.7999999999997</v>
      </c>
    </row>
    <row r="119" spans="1:14" x14ac:dyDescent="0.25">
      <c r="A119">
        <v>1118</v>
      </c>
      <c r="B119" t="s">
        <v>14962</v>
      </c>
      <c r="C119" t="s">
        <v>14963</v>
      </c>
      <c r="D119" t="s">
        <v>14922</v>
      </c>
      <c r="E119">
        <v>517</v>
      </c>
      <c r="F119" s="2">
        <v>43683.491423611107</v>
      </c>
      <c r="G119">
        <v>67</v>
      </c>
      <c r="H119" t="s">
        <v>964</v>
      </c>
      <c r="I119">
        <f t="shared" si="5"/>
        <v>34639</v>
      </c>
      <c r="J119" s="6">
        <v>45186.094074074077</v>
      </c>
      <c r="K119" t="str">
        <f t="shared" si="6"/>
        <v>Long Term</v>
      </c>
      <c r="L119">
        <f t="shared" si="7"/>
        <v>34122</v>
      </c>
      <c r="M119">
        <f t="shared" si="8"/>
        <v>0</v>
      </c>
      <c r="N119">
        <f t="shared" si="9"/>
        <v>0</v>
      </c>
    </row>
    <row r="120" spans="1:14" x14ac:dyDescent="0.25">
      <c r="A120">
        <v>1119</v>
      </c>
      <c r="B120" t="s">
        <v>14986</v>
      </c>
      <c r="C120" t="s">
        <v>14987</v>
      </c>
      <c r="D120" t="s">
        <v>14922</v>
      </c>
      <c r="E120">
        <v>872</v>
      </c>
      <c r="F120" s="2">
        <v>44038.223877314813</v>
      </c>
      <c r="G120">
        <v>91</v>
      </c>
      <c r="H120" t="s">
        <v>1846</v>
      </c>
      <c r="I120">
        <f t="shared" si="5"/>
        <v>79352</v>
      </c>
      <c r="J120" s="6">
        <v>45186.094074074077</v>
      </c>
      <c r="K120" t="str">
        <f t="shared" si="6"/>
        <v>Long Term</v>
      </c>
      <c r="L120">
        <f t="shared" si="7"/>
        <v>78480</v>
      </c>
      <c r="M120">
        <f t="shared" si="8"/>
        <v>0</v>
      </c>
      <c r="N120">
        <f t="shared" si="9"/>
        <v>0</v>
      </c>
    </row>
    <row r="121" spans="1:14" x14ac:dyDescent="0.25">
      <c r="A121">
        <v>1120</v>
      </c>
      <c r="B121" t="s">
        <v>15010</v>
      </c>
      <c r="C121" t="s">
        <v>15011</v>
      </c>
      <c r="D121" t="s">
        <v>14929</v>
      </c>
      <c r="E121">
        <v>643</v>
      </c>
      <c r="F121" s="2">
        <v>44643.922951388893</v>
      </c>
      <c r="G121">
        <v>72</v>
      </c>
      <c r="H121" t="s">
        <v>1070</v>
      </c>
      <c r="I121">
        <f t="shared" si="5"/>
        <v>46296</v>
      </c>
      <c r="J121" s="6">
        <v>45186.094074074077</v>
      </c>
      <c r="K121" t="str">
        <f t="shared" si="6"/>
        <v>Long Term</v>
      </c>
      <c r="L121">
        <f t="shared" si="7"/>
        <v>45653</v>
      </c>
      <c r="M121">
        <f t="shared" si="8"/>
        <v>0</v>
      </c>
      <c r="N121">
        <f t="shared" si="9"/>
        <v>0</v>
      </c>
    </row>
    <row r="122" spans="1:14" x14ac:dyDescent="0.25">
      <c r="A122">
        <v>1121</v>
      </c>
      <c r="B122" t="s">
        <v>14990</v>
      </c>
      <c r="C122" t="s">
        <v>14991</v>
      </c>
      <c r="D122" t="s">
        <v>14929</v>
      </c>
      <c r="E122">
        <v>832</v>
      </c>
      <c r="F122" s="2">
        <v>44584.661030092589</v>
      </c>
      <c r="G122">
        <v>68</v>
      </c>
      <c r="H122" t="s">
        <v>1154</v>
      </c>
      <c r="I122">
        <f t="shared" si="5"/>
        <v>56576</v>
      </c>
      <c r="J122" s="6">
        <v>45186.094074074077</v>
      </c>
      <c r="K122" t="str">
        <f t="shared" si="6"/>
        <v>Long Term</v>
      </c>
      <c r="L122">
        <f t="shared" si="7"/>
        <v>55744</v>
      </c>
      <c r="M122">
        <f t="shared" si="8"/>
        <v>0</v>
      </c>
      <c r="N122">
        <f t="shared" si="9"/>
        <v>0</v>
      </c>
    </row>
    <row r="123" spans="1:14" x14ac:dyDescent="0.25">
      <c r="A123">
        <v>1122</v>
      </c>
      <c r="B123" t="s">
        <v>14930</v>
      </c>
      <c r="C123" t="s">
        <v>14931</v>
      </c>
      <c r="D123" t="s">
        <v>14922</v>
      </c>
      <c r="E123">
        <v>561</v>
      </c>
      <c r="F123" s="2">
        <v>44264.754479166673</v>
      </c>
      <c r="G123">
        <v>57</v>
      </c>
      <c r="H123" t="s">
        <v>922</v>
      </c>
      <c r="I123">
        <f t="shared" si="5"/>
        <v>31977</v>
      </c>
      <c r="J123" s="6">
        <v>45186.094074074077</v>
      </c>
      <c r="K123" t="str">
        <f t="shared" si="6"/>
        <v>Long Term</v>
      </c>
      <c r="L123">
        <f t="shared" si="7"/>
        <v>31416</v>
      </c>
      <c r="M123">
        <f t="shared" si="8"/>
        <v>0</v>
      </c>
      <c r="N123">
        <f t="shared" si="9"/>
        <v>0</v>
      </c>
    </row>
    <row r="124" spans="1:14" x14ac:dyDescent="0.25">
      <c r="A124">
        <v>1123</v>
      </c>
      <c r="B124" t="s">
        <v>14942</v>
      </c>
      <c r="C124" t="s">
        <v>14943</v>
      </c>
      <c r="D124" t="s">
        <v>14929</v>
      </c>
      <c r="E124">
        <v>108</v>
      </c>
      <c r="F124" s="2">
        <v>44380.530636574083</v>
      </c>
      <c r="G124">
        <v>34</v>
      </c>
      <c r="H124" t="s">
        <v>1043</v>
      </c>
      <c r="I124">
        <f t="shared" si="5"/>
        <v>3672</v>
      </c>
      <c r="J124" s="6">
        <v>45186.094074074077</v>
      </c>
      <c r="K124" t="str">
        <f t="shared" si="6"/>
        <v>Long Term</v>
      </c>
      <c r="L124">
        <f t="shared" si="7"/>
        <v>3564</v>
      </c>
      <c r="M124">
        <f t="shared" si="8"/>
        <v>0</v>
      </c>
      <c r="N124">
        <f t="shared" si="9"/>
        <v>0</v>
      </c>
    </row>
    <row r="125" spans="1:14" x14ac:dyDescent="0.25">
      <c r="A125">
        <v>1124</v>
      </c>
      <c r="B125" t="s">
        <v>15012</v>
      </c>
      <c r="C125" t="s">
        <v>15013</v>
      </c>
      <c r="D125" t="s">
        <v>14929</v>
      </c>
      <c r="E125">
        <v>793</v>
      </c>
      <c r="F125" s="2">
        <v>44832.285104166673</v>
      </c>
      <c r="G125">
        <v>65</v>
      </c>
      <c r="H125" t="s">
        <v>2560</v>
      </c>
      <c r="I125">
        <f t="shared" si="5"/>
        <v>51545</v>
      </c>
      <c r="J125" s="6">
        <v>45186.094074074077</v>
      </c>
      <c r="K125" t="str">
        <f t="shared" si="6"/>
        <v>Short Term</v>
      </c>
      <c r="L125">
        <f t="shared" si="7"/>
        <v>50752</v>
      </c>
      <c r="M125">
        <f t="shared" si="8"/>
        <v>0.15</v>
      </c>
      <c r="N125">
        <f t="shared" si="9"/>
        <v>7612.7999999999993</v>
      </c>
    </row>
    <row r="126" spans="1:14" x14ac:dyDescent="0.25">
      <c r="A126">
        <v>1125</v>
      </c>
      <c r="B126" t="s">
        <v>14925</v>
      </c>
      <c r="C126" t="s">
        <v>14926</v>
      </c>
      <c r="D126" t="s">
        <v>14922</v>
      </c>
      <c r="E126">
        <v>117</v>
      </c>
      <c r="F126" s="2">
        <v>43935.555069444446</v>
      </c>
      <c r="G126">
        <v>72</v>
      </c>
      <c r="H126" t="s">
        <v>1300</v>
      </c>
      <c r="I126">
        <f t="shared" si="5"/>
        <v>8424</v>
      </c>
      <c r="J126" s="6">
        <v>45186.094074074077</v>
      </c>
      <c r="K126" t="str">
        <f t="shared" si="6"/>
        <v>Long Term</v>
      </c>
      <c r="L126">
        <f t="shared" si="7"/>
        <v>8307</v>
      </c>
      <c r="M126">
        <f t="shared" si="8"/>
        <v>0</v>
      </c>
      <c r="N126">
        <f t="shared" si="9"/>
        <v>0</v>
      </c>
    </row>
    <row r="127" spans="1:14" x14ac:dyDescent="0.25">
      <c r="A127">
        <v>1126</v>
      </c>
      <c r="B127" t="s">
        <v>15010</v>
      </c>
      <c r="C127" t="s">
        <v>15011</v>
      </c>
      <c r="D127" t="s">
        <v>14929</v>
      </c>
      <c r="E127">
        <v>596</v>
      </c>
      <c r="F127" s="2">
        <v>44060.368402777778</v>
      </c>
      <c r="G127">
        <v>75</v>
      </c>
      <c r="H127" t="s">
        <v>1220</v>
      </c>
      <c r="I127">
        <f t="shared" si="5"/>
        <v>44700</v>
      </c>
      <c r="J127" s="6">
        <v>45186.094074074077</v>
      </c>
      <c r="K127" t="str">
        <f t="shared" si="6"/>
        <v>Long Term</v>
      </c>
      <c r="L127">
        <f t="shared" si="7"/>
        <v>44104</v>
      </c>
      <c r="M127">
        <f t="shared" si="8"/>
        <v>0</v>
      </c>
      <c r="N127">
        <f t="shared" si="9"/>
        <v>0</v>
      </c>
    </row>
    <row r="128" spans="1:14" x14ac:dyDescent="0.25">
      <c r="A128">
        <v>1127</v>
      </c>
      <c r="B128" t="s">
        <v>14956</v>
      </c>
      <c r="C128" t="s">
        <v>14957</v>
      </c>
      <c r="D128" t="s">
        <v>14929</v>
      </c>
      <c r="E128">
        <v>100</v>
      </c>
      <c r="F128" s="2">
        <v>44653.347349537027</v>
      </c>
      <c r="G128">
        <v>29</v>
      </c>
      <c r="H128" t="s">
        <v>104</v>
      </c>
      <c r="I128">
        <f t="shared" si="5"/>
        <v>2900</v>
      </c>
      <c r="J128" s="6">
        <v>45186.094074074077</v>
      </c>
      <c r="K128" t="str">
        <f t="shared" si="6"/>
        <v>Long Term</v>
      </c>
      <c r="L128">
        <f t="shared" si="7"/>
        <v>2800</v>
      </c>
      <c r="M128">
        <f t="shared" si="8"/>
        <v>0</v>
      </c>
      <c r="N128">
        <f t="shared" si="9"/>
        <v>0</v>
      </c>
    </row>
    <row r="129" spans="1:14" x14ac:dyDescent="0.25">
      <c r="A129">
        <v>1128</v>
      </c>
      <c r="B129" t="s">
        <v>14948</v>
      </c>
      <c r="C129" t="s">
        <v>14949</v>
      </c>
      <c r="D129" t="s">
        <v>14929</v>
      </c>
      <c r="E129">
        <v>487</v>
      </c>
      <c r="F129" s="2">
        <v>43407.783159722218</v>
      </c>
      <c r="G129">
        <v>4</v>
      </c>
      <c r="H129" t="s">
        <v>465</v>
      </c>
      <c r="I129">
        <f t="shared" si="5"/>
        <v>1948</v>
      </c>
      <c r="J129" s="6">
        <v>45186.094074074077</v>
      </c>
      <c r="K129" t="str">
        <f t="shared" si="6"/>
        <v>Long Term</v>
      </c>
      <c r="L129">
        <f t="shared" si="7"/>
        <v>1461</v>
      </c>
      <c r="M129">
        <f t="shared" si="8"/>
        <v>0</v>
      </c>
      <c r="N129">
        <f t="shared" si="9"/>
        <v>0</v>
      </c>
    </row>
    <row r="130" spans="1:14" x14ac:dyDescent="0.25">
      <c r="A130">
        <v>1129</v>
      </c>
      <c r="B130" t="s">
        <v>14948</v>
      </c>
      <c r="C130" t="s">
        <v>14949</v>
      </c>
      <c r="D130" t="s">
        <v>14922</v>
      </c>
      <c r="E130">
        <v>698</v>
      </c>
      <c r="F130" s="2">
        <v>44559.461215277777</v>
      </c>
      <c r="G130">
        <v>34</v>
      </c>
      <c r="H130" t="s">
        <v>2803</v>
      </c>
      <c r="I130">
        <f t="shared" si="5"/>
        <v>23732</v>
      </c>
      <c r="J130" s="6">
        <v>45186.094074074077</v>
      </c>
      <c r="K130" t="str">
        <f t="shared" si="6"/>
        <v>Long Term</v>
      </c>
      <c r="L130">
        <f t="shared" si="7"/>
        <v>23034</v>
      </c>
      <c r="M130">
        <f t="shared" si="8"/>
        <v>0</v>
      </c>
      <c r="N130">
        <f t="shared" si="9"/>
        <v>0</v>
      </c>
    </row>
    <row r="131" spans="1:14" x14ac:dyDescent="0.25">
      <c r="A131">
        <v>1130</v>
      </c>
      <c r="B131" t="s">
        <v>14956</v>
      </c>
      <c r="C131" t="s">
        <v>14957</v>
      </c>
      <c r="D131" t="s">
        <v>14922</v>
      </c>
      <c r="E131">
        <v>602</v>
      </c>
      <c r="F131" s="2">
        <v>45023.285243055558</v>
      </c>
      <c r="G131">
        <v>9</v>
      </c>
      <c r="H131" t="s">
        <v>683</v>
      </c>
      <c r="I131">
        <f t="shared" ref="I131:I194" si="10">E131*G131</f>
        <v>5418</v>
      </c>
      <c r="J131" s="6">
        <v>45186.094074074077</v>
      </c>
      <c r="K131" t="str">
        <f t="shared" ref="K131:K194" si="11">IF((J131-F131)&lt;=365,"Short Term","Long Term")</f>
        <v>Short Term</v>
      </c>
      <c r="L131">
        <f t="shared" ref="L131:L194" si="12">I131-E131</f>
        <v>4816</v>
      </c>
      <c r="M131">
        <f t="shared" ref="M131:M194" si="13">IF(K131="short Term",15%,IF(K131="Long Term",IF(L131&gt;100000,10%,0),0))</f>
        <v>0.15</v>
      </c>
      <c r="N131">
        <f t="shared" ref="N131:N194" si="14">L131*M131</f>
        <v>722.4</v>
      </c>
    </row>
    <row r="132" spans="1:14" x14ac:dyDescent="0.25">
      <c r="A132">
        <v>1131</v>
      </c>
      <c r="B132" t="s">
        <v>14994</v>
      </c>
      <c r="C132" t="s">
        <v>14995</v>
      </c>
      <c r="D132" t="s">
        <v>14922</v>
      </c>
      <c r="E132">
        <v>201</v>
      </c>
      <c r="F132" s="2">
        <v>43640.65184027778</v>
      </c>
      <c r="G132">
        <v>17</v>
      </c>
      <c r="H132" t="s">
        <v>1142</v>
      </c>
      <c r="I132">
        <f t="shared" si="10"/>
        <v>3417</v>
      </c>
      <c r="J132" s="6">
        <v>45186.094074074077</v>
      </c>
      <c r="K132" t="str">
        <f t="shared" si="11"/>
        <v>Long Term</v>
      </c>
      <c r="L132">
        <f t="shared" si="12"/>
        <v>3216</v>
      </c>
      <c r="M132">
        <f t="shared" si="13"/>
        <v>0</v>
      </c>
      <c r="N132">
        <f t="shared" si="14"/>
        <v>0</v>
      </c>
    </row>
    <row r="133" spans="1:14" x14ac:dyDescent="0.25">
      <c r="A133">
        <v>1132</v>
      </c>
      <c r="B133" t="s">
        <v>15004</v>
      </c>
      <c r="C133" t="s">
        <v>15005</v>
      </c>
      <c r="D133" t="s">
        <v>14922</v>
      </c>
      <c r="E133">
        <v>847</v>
      </c>
      <c r="F133" s="2">
        <v>44485.113275462973</v>
      </c>
      <c r="G133">
        <v>68</v>
      </c>
      <c r="H133" t="s">
        <v>819</v>
      </c>
      <c r="I133">
        <f t="shared" si="10"/>
        <v>57596</v>
      </c>
      <c r="J133" s="6">
        <v>45186.094074074077</v>
      </c>
      <c r="K133" t="str">
        <f t="shared" si="11"/>
        <v>Long Term</v>
      </c>
      <c r="L133">
        <f t="shared" si="12"/>
        <v>56749</v>
      </c>
      <c r="M133">
        <f t="shared" si="13"/>
        <v>0</v>
      </c>
      <c r="N133">
        <f t="shared" si="14"/>
        <v>0</v>
      </c>
    </row>
    <row r="134" spans="1:14" x14ac:dyDescent="0.25">
      <c r="A134">
        <v>1133</v>
      </c>
      <c r="B134" t="s">
        <v>15008</v>
      </c>
      <c r="C134" t="s">
        <v>15009</v>
      </c>
      <c r="D134" t="s">
        <v>14922</v>
      </c>
      <c r="E134">
        <v>269</v>
      </c>
      <c r="F134" s="2">
        <v>43482.099282407413</v>
      </c>
      <c r="G134">
        <v>68</v>
      </c>
      <c r="H134" t="s">
        <v>2025</v>
      </c>
      <c r="I134">
        <f t="shared" si="10"/>
        <v>18292</v>
      </c>
      <c r="J134" s="6">
        <v>45186.094074074077</v>
      </c>
      <c r="K134" t="str">
        <f t="shared" si="11"/>
        <v>Long Term</v>
      </c>
      <c r="L134">
        <f t="shared" si="12"/>
        <v>18023</v>
      </c>
      <c r="M134">
        <f t="shared" si="13"/>
        <v>0</v>
      </c>
      <c r="N134">
        <f t="shared" si="14"/>
        <v>0</v>
      </c>
    </row>
    <row r="135" spans="1:14" x14ac:dyDescent="0.25">
      <c r="A135">
        <v>1134</v>
      </c>
      <c r="B135" t="s">
        <v>14956</v>
      </c>
      <c r="C135" t="s">
        <v>14957</v>
      </c>
      <c r="D135" t="s">
        <v>14929</v>
      </c>
      <c r="E135">
        <v>935</v>
      </c>
      <c r="F135" s="2">
        <v>45026.850937499999</v>
      </c>
      <c r="G135">
        <v>96</v>
      </c>
      <c r="H135" t="s">
        <v>216</v>
      </c>
      <c r="I135">
        <f t="shared" si="10"/>
        <v>89760</v>
      </c>
      <c r="J135" s="6">
        <v>45186.094074074077</v>
      </c>
      <c r="K135" t="str">
        <f t="shared" si="11"/>
        <v>Short Term</v>
      </c>
      <c r="L135">
        <f t="shared" si="12"/>
        <v>88825</v>
      </c>
      <c r="M135">
        <f t="shared" si="13"/>
        <v>0.15</v>
      </c>
      <c r="N135">
        <f t="shared" si="14"/>
        <v>13323.75</v>
      </c>
    </row>
    <row r="136" spans="1:14" x14ac:dyDescent="0.25">
      <c r="A136">
        <v>1135</v>
      </c>
      <c r="B136" t="s">
        <v>14978</v>
      </c>
      <c r="C136" t="s">
        <v>14979</v>
      </c>
      <c r="D136" t="s">
        <v>14922</v>
      </c>
      <c r="E136">
        <v>366</v>
      </c>
      <c r="F136" s="2">
        <v>44493.103865740741</v>
      </c>
      <c r="G136">
        <v>4</v>
      </c>
      <c r="H136" t="s">
        <v>55</v>
      </c>
      <c r="I136">
        <f t="shared" si="10"/>
        <v>1464</v>
      </c>
      <c r="J136" s="6">
        <v>45186.094074074077</v>
      </c>
      <c r="K136" t="str">
        <f t="shared" si="11"/>
        <v>Long Term</v>
      </c>
      <c r="L136">
        <f t="shared" si="12"/>
        <v>1098</v>
      </c>
      <c r="M136">
        <f t="shared" si="13"/>
        <v>0</v>
      </c>
      <c r="N136">
        <f t="shared" si="14"/>
        <v>0</v>
      </c>
    </row>
    <row r="137" spans="1:14" x14ac:dyDescent="0.25">
      <c r="A137">
        <v>1136</v>
      </c>
      <c r="B137" t="s">
        <v>14942</v>
      </c>
      <c r="C137" t="s">
        <v>14943</v>
      </c>
      <c r="D137" t="s">
        <v>14922</v>
      </c>
      <c r="E137">
        <v>846</v>
      </c>
      <c r="F137" s="2">
        <v>43871.687314814822</v>
      </c>
      <c r="G137">
        <v>55</v>
      </c>
      <c r="H137" t="s">
        <v>677</v>
      </c>
      <c r="I137">
        <f t="shared" si="10"/>
        <v>46530</v>
      </c>
      <c r="J137" s="6">
        <v>45186.094074074077</v>
      </c>
      <c r="K137" t="str">
        <f t="shared" si="11"/>
        <v>Long Term</v>
      </c>
      <c r="L137">
        <f t="shared" si="12"/>
        <v>45684</v>
      </c>
      <c r="M137">
        <f t="shared" si="13"/>
        <v>0</v>
      </c>
      <c r="N137">
        <f t="shared" si="14"/>
        <v>0</v>
      </c>
    </row>
    <row r="138" spans="1:14" x14ac:dyDescent="0.25">
      <c r="A138">
        <v>1137</v>
      </c>
      <c r="B138" t="s">
        <v>14994</v>
      </c>
      <c r="C138" t="s">
        <v>14995</v>
      </c>
      <c r="D138" t="s">
        <v>14929</v>
      </c>
      <c r="E138">
        <v>360</v>
      </c>
      <c r="F138" s="2">
        <v>44629.240879629629</v>
      </c>
      <c r="G138">
        <v>11</v>
      </c>
      <c r="H138" t="s">
        <v>1111</v>
      </c>
      <c r="I138">
        <f t="shared" si="10"/>
        <v>3960</v>
      </c>
      <c r="J138" s="6">
        <v>45186.094074074077</v>
      </c>
      <c r="K138" t="str">
        <f t="shared" si="11"/>
        <v>Long Term</v>
      </c>
      <c r="L138">
        <f t="shared" si="12"/>
        <v>3600</v>
      </c>
      <c r="M138">
        <f t="shared" si="13"/>
        <v>0</v>
      </c>
      <c r="N138">
        <f t="shared" si="14"/>
        <v>0</v>
      </c>
    </row>
    <row r="139" spans="1:14" x14ac:dyDescent="0.25">
      <c r="A139">
        <v>1138</v>
      </c>
      <c r="B139" t="s">
        <v>14940</v>
      </c>
      <c r="C139" t="s">
        <v>14941</v>
      </c>
      <c r="D139" t="s">
        <v>14922</v>
      </c>
      <c r="E139">
        <v>231</v>
      </c>
      <c r="F139" s="2">
        <v>43586.008703703701</v>
      </c>
      <c r="G139">
        <v>64</v>
      </c>
      <c r="H139" t="s">
        <v>1177</v>
      </c>
      <c r="I139">
        <f t="shared" si="10"/>
        <v>14784</v>
      </c>
      <c r="J139" s="6">
        <v>45186.094074074077</v>
      </c>
      <c r="K139" t="str">
        <f t="shared" si="11"/>
        <v>Long Term</v>
      </c>
      <c r="L139">
        <f t="shared" si="12"/>
        <v>14553</v>
      </c>
      <c r="M139">
        <f t="shared" si="13"/>
        <v>0</v>
      </c>
      <c r="N139">
        <f t="shared" si="14"/>
        <v>0</v>
      </c>
    </row>
    <row r="140" spans="1:14" x14ac:dyDescent="0.25">
      <c r="A140">
        <v>1139</v>
      </c>
      <c r="B140" t="s">
        <v>14942</v>
      </c>
      <c r="C140" t="s">
        <v>14943</v>
      </c>
      <c r="D140" t="s">
        <v>14922</v>
      </c>
      <c r="E140">
        <v>535</v>
      </c>
      <c r="F140" s="2">
        <v>44984.007488425923</v>
      </c>
      <c r="G140">
        <v>38</v>
      </c>
      <c r="H140" t="s">
        <v>1331</v>
      </c>
      <c r="I140">
        <f t="shared" si="10"/>
        <v>20330</v>
      </c>
      <c r="J140" s="6">
        <v>45186.094074074077</v>
      </c>
      <c r="K140" t="str">
        <f t="shared" si="11"/>
        <v>Short Term</v>
      </c>
      <c r="L140">
        <f t="shared" si="12"/>
        <v>19795</v>
      </c>
      <c r="M140">
        <f t="shared" si="13"/>
        <v>0.15</v>
      </c>
      <c r="N140">
        <f t="shared" si="14"/>
        <v>2969.25</v>
      </c>
    </row>
    <row r="141" spans="1:14" x14ac:dyDescent="0.25">
      <c r="A141">
        <v>1140</v>
      </c>
      <c r="B141" t="s">
        <v>14932</v>
      </c>
      <c r="C141" t="s">
        <v>14933</v>
      </c>
      <c r="D141" t="s">
        <v>14922</v>
      </c>
      <c r="E141">
        <v>406</v>
      </c>
      <c r="F141" s="2">
        <v>43820.344155092593</v>
      </c>
      <c r="G141">
        <v>1</v>
      </c>
      <c r="H141" t="s">
        <v>118</v>
      </c>
      <c r="I141">
        <f t="shared" si="10"/>
        <v>406</v>
      </c>
      <c r="J141" s="6">
        <v>45186.094074074077</v>
      </c>
      <c r="K141" t="str">
        <f t="shared" si="11"/>
        <v>Long Term</v>
      </c>
      <c r="L141">
        <f t="shared" si="12"/>
        <v>0</v>
      </c>
      <c r="M141">
        <f t="shared" si="13"/>
        <v>0</v>
      </c>
      <c r="N141">
        <f t="shared" si="14"/>
        <v>0</v>
      </c>
    </row>
    <row r="142" spans="1:14" x14ac:dyDescent="0.25">
      <c r="A142">
        <v>1141</v>
      </c>
      <c r="B142" t="s">
        <v>14990</v>
      </c>
      <c r="C142" t="s">
        <v>14991</v>
      </c>
      <c r="D142" t="s">
        <v>14929</v>
      </c>
      <c r="E142">
        <v>286</v>
      </c>
      <c r="F142" s="2">
        <v>43394.935960648138</v>
      </c>
      <c r="G142">
        <v>72</v>
      </c>
      <c r="H142" t="s">
        <v>2540</v>
      </c>
      <c r="I142">
        <f t="shared" si="10"/>
        <v>20592</v>
      </c>
      <c r="J142" s="6">
        <v>45186.094074074077</v>
      </c>
      <c r="K142" t="str">
        <f t="shared" si="11"/>
        <v>Long Term</v>
      </c>
      <c r="L142">
        <f t="shared" si="12"/>
        <v>20306</v>
      </c>
      <c r="M142">
        <f t="shared" si="13"/>
        <v>0</v>
      </c>
      <c r="N142">
        <f t="shared" si="14"/>
        <v>0</v>
      </c>
    </row>
    <row r="143" spans="1:14" x14ac:dyDescent="0.25">
      <c r="A143">
        <v>1142</v>
      </c>
      <c r="B143" t="s">
        <v>14938</v>
      </c>
      <c r="C143" t="s">
        <v>14939</v>
      </c>
      <c r="D143" t="s">
        <v>14929</v>
      </c>
      <c r="E143">
        <v>788</v>
      </c>
      <c r="F143" s="2">
        <v>44901.440601851849</v>
      </c>
      <c r="G143">
        <v>97</v>
      </c>
      <c r="H143" t="s">
        <v>281</v>
      </c>
      <c r="I143">
        <f t="shared" si="10"/>
        <v>76436</v>
      </c>
      <c r="J143" s="6">
        <v>45186.094074074077</v>
      </c>
      <c r="K143" t="str">
        <f t="shared" si="11"/>
        <v>Short Term</v>
      </c>
      <c r="L143">
        <f t="shared" si="12"/>
        <v>75648</v>
      </c>
      <c r="M143">
        <f t="shared" si="13"/>
        <v>0.15</v>
      </c>
      <c r="N143">
        <f t="shared" si="14"/>
        <v>11347.199999999999</v>
      </c>
    </row>
    <row r="144" spans="1:14" x14ac:dyDescent="0.25">
      <c r="A144">
        <v>1143</v>
      </c>
      <c r="B144" t="s">
        <v>14920</v>
      </c>
      <c r="C144" t="s">
        <v>14921</v>
      </c>
      <c r="D144" t="s">
        <v>14922</v>
      </c>
      <c r="E144">
        <v>176</v>
      </c>
      <c r="F144" s="2">
        <v>44640.327881944453</v>
      </c>
      <c r="G144">
        <v>22</v>
      </c>
      <c r="H144" t="s">
        <v>696</v>
      </c>
      <c r="I144">
        <f t="shared" si="10"/>
        <v>3872</v>
      </c>
      <c r="J144" s="6">
        <v>45186.094074074077</v>
      </c>
      <c r="K144" t="str">
        <f t="shared" si="11"/>
        <v>Long Term</v>
      </c>
      <c r="L144">
        <f t="shared" si="12"/>
        <v>3696</v>
      </c>
      <c r="M144">
        <f t="shared" si="13"/>
        <v>0</v>
      </c>
      <c r="N144">
        <f t="shared" si="14"/>
        <v>0</v>
      </c>
    </row>
    <row r="145" spans="1:14" x14ac:dyDescent="0.25">
      <c r="A145">
        <v>1144</v>
      </c>
      <c r="B145" t="s">
        <v>14920</v>
      </c>
      <c r="C145" t="s">
        <v>14921</v>
      </c>
      <c r="D145" t="s">
        <v>14922</v>
      </c>
      <c r="E145">
        <v>451</v>
      </c>
      <c r="F145" s="2">
        <v>44806.621215277781</v>
      </c>
      <c r="G145">
        <v>6</v>
      </c>
      <c r="H145" t="s">
        <v>1245</v>
      </c>
      <c r="I145">
        <f t="shared" si="10"/>
        <v>2706</v>
      </c>
      <c r="J145" s="6">
        <v>45186.094074074077</v>
      </c>
      <c r="K145" t="str">
        <f t="shared" si="11"/>
        <v>Long Term</v>
      </c>
      <c r="L145">
        <f t="shared" si="12"/>
        <v>2255</v>
      </c>
      <c r="M145">
        <f t="shared" si="13"/>
        <v>0</v>
      </c>
      <c r="N145">
        <f t="shared" si="14"/>
        <v>0</v>
      </c>
    </row>
    <row r="146" spans="1:14" x14ac:dyDescent="0.25">
      <c r="A146">
        <v>1145</v>
      </c>
      <c r="B146" t="s">
        <v>14956</v>
      </c>
      <c r="C146" t="s">
        <v>14957</v>
      </c>
      <c r="D146" t="s">
        <v>14922</v>
      </c>
      <c r="E146">
        <v>324</v>
      </c>
      <c r="F146" s="2">
        <v>44127.380520833343</v>
      </c>
      <c r="G146">
        <v>10</v>
      </c>
      <c r="H146" t="s">
        <v>679</v>
      </c>
      <c r="I146">
        <f t="shared" si="10"/>
        <v>3240</v>
      </c>
      <c r="J146" s="6">
        <v>45186.094074074077</v>
      </c>
      <c r="K146" t="str">
        <f t="shared" si="11"/>
        <v>Long Term</v>
      </c>
      <c r="L146">
        <f t="shared" si="12"/>
        <v>2916</v>
      </c>
      <c r="M146">
        <f t="shared" si="13"/>
        <v>0</v>
      </c>
      <c r="N146">
        <f t="shared" si="14"/>
        <v>0</v>
      </c>
    </row>
    <row r="147" spans="1:14" x14ac:dyDescent="0.25">
      <c r="A147">
        <v>1146</v>
      </c>
      <c r="B147" t="s">
        <v>14966</v>
      </c>
      <c r="C147" t="s">
        <v>14967</v>
      </c>
      <c r="D147" t="s">
        <v>14929</v>
      </c>
      <c r="E147">
        <v>370</v>
      </c>
      <c r="F147" s="2">
        <v>45171.353773148148</v>
      </c>
      <c r="G147">
        <v>89</v>
      </c>
      <c r="H147" t="s">
        <v>1306</v>
      </c>
      <c r="I147">
        <f t="shared" si="10"/>
        <v>32930</v>
      </c>
      <c r="J147" s="6">
        <v>45186.094074074077</v>
      </c>
      <c r="K147" t="str">
        <f t="shared" si="11"/>
        <v>Short Term</v>
      </c>
      <c r="L147">
        <f t="shared" si="12"/>
        <v>32560</v>
      </c>
      <c r="M147">
        <f t="shared" si="13"/>
        <v>0.15</v>
      </c>
      <c r="N147">
        <f t="shared" si="14"/>
        <v>4884</v>
      </c>
    </row>
    <row r="148" spans="1:14" x14ac:dyDescent="0.25">
      <c r="A148">
        <v>1147</v>
      </c>
      <c r="B148" t="s">
        <v>15014</v>
      </c>
      <c r="C148" t="s">
        <v>15015</v>
      </c>
      <c r="D148" t="s">
        <v>14922</v>
      </c>
      <c r="E148">
        <v>792</v>
      </c>
      <c r="F148" s="2">
        <v>44936.863715277781</v>
      </c>
      <c r="G148">
        <v>93</v>
      </c>
      <c r="H148" t="s">
        <v>854</v>
      </c>
      <c r="I148">
        <f t="shared" si="10"/>
        <v>73656</v>
      </c>
      <c r="J148" s="6">
        <v>45186.094074074077</v>
      </c>
      <c r="K148" t="str">
        <f t="shared" si="11"/>
        <v>Short Term</v>
      </c>
      <c r="L148">
        <f t="shared" si="12"/>
        <v>72864</v>
      </c>
      <c r="M148">
        <f t="shared" si="13"/>
        <v>0.15</v>
      </c>
      <c r="N148">
        <f t="shared" si="14"/>
        <v>10929.6</v>
      </c>
    </row>
    <row r="149" spans="1:14" x14ac:dyDescent="0.25">
      <c r="A149">
        <v>1148</v>
      </c>
      <c r="B149" t="s">
        <v>14994</v>
      </c>
      <c r="C149" t="s">
        <v>14995</v>
      </c>
      <c r="D149" t="s">
        <v>14922</v>
      </c>
      <c r="E149">
        <v>630</v>
      </c>
      <c r="F149" s="2">
        <v>45175.761145833327</v>
      </c>
      <c r="G149">
        <v>76</v>
      </c>
      <c r="H149" t="s">
        <v>1007</v>
      </c>
      <c r="I149">
        <f t="shared" si="10"/>
        <v>47880</v>
      </c>
      <c r="J149" s="6">
        <v>45186.094074074077</v>
      </c>
      <c r="K149" t="str">
        <f t="shared" si="11"/>
        <v>Short Term</v>
      </c>
      <c r="L149">
        <f t="shared" si="12"/>
        <v>47250</v>
      </c>
      <c r="M149">
        <f t="shared" si="13"/>
        <v>0.15</v>
      </c>
      <c r="N149">
        <f t="shared" si="14"/>
        <v>7087.5</v>
      </c>
    </row>
    <row r="150" spans="1:14" x14ac:dyDescent="0.25">
      <c r="A150">
        <v>1149</v>
      </c>
      <c r="B150" t="s">
        <v>14982</v>
      </c>
      <c r="C150" t="s">
        <v>14983</v>
      </c>
      <c r="D150" t="s">
        <v>14922</v>
      </c>
      <c r="E150">
        <v>706</v>
      </c>
      <c r="F150" s="2">
        <v>44719.302164351851</v>
      </c>
      <c r="G150">
        <v>43</v>
      </c>
      <c r="H150" t="s">
        <v>542</v>
      </c>
      <c r="I150">
        <f t="shared" si="10"/>
        <v>30358</v>
      </c>
      <c r="J150" s="6">
        <v>45186.094074074077</v>
      </c>
      <c r="K150" t="str">
        <f t="shared" si="11"/>
        <v>Long Term</v>
      </c>
      <c r="L150">
        <f t="shared" si="12"/>
        <v>29652</v>
      </c>
      <c r="M150">
        <f t="shared" si="13"/>
        <v>0</v>
      </c>
      <c r="N150">
        <f t="shared" si="14"/>
        <v>0</v>
      </c>
    </row>
    <row r="151" spans="1:14" x14ac:dyDescent="0.25">
      <c r="A151">
        <v>1150</v>
      </c>
      <c r="B151" t="s">
        <v>14944</v>
      </c>
      <c r="C151" t="s">
        <v>14945</v>
      </c>
      <c r="D151" t="s">
        <v>14922</v>
      </c>
      <c r="E151">
        <v>255</v>
      </c>
      <c r="F151" s="2">
        <v>44479.436493055553</v>
      </c>
      <c r="G151">
        <v>91</v>
      </c>
      <c r="H151" t="s">
        <v>741</v>
      </c>
      <c r="I151">
        <f t="shared" si="10"/>
        <v>23205</v>
      </c>
      <c r="J151" s="6">
        <v>45186.094074074077</v>
      </c>
      <c r="K151" t="str">
        <f t="shared" si="11"/>
        <v>Long Term</v>
      </c>
      <c r="L151">
        <f t="shared" si="12"/>
        <v>22950</v>
      </c>
      <c r="M151">
        <f t="shared" si="13"/>
        <v>0</v>
      </c>
      <c r="N151">
        <f t="shared" si="14"/>
        <v>0</v>
      </c>
    </row>
    <row r="152" spans="1:14" x14ac:dyDescent="0.25">
      <c r="A152">
        <v>1151</v>
      </c>
      <c r="B152" t="s">
        <v>14974</v>
      </c>
      <c r="C152" t="s">
        <v>14975</v>
      </c>
      <c r="D152" t="s">
        <v>14929</v>
      </c>
      <c r="E152">
        <v>297</v>
      </c>
      <c r="F152" s="2">
        <v>45111.756018518521</v>
      </c>
      <c r="G152">
        <v>49</v>
      </c>
      <c r="H152" t="s">
        <v>1181</v>
      </c>
      <c r="I152">
        <f t="shared" si="10"/>
        <v>14553</v>
      </c>
      <c r="J152" s="6">
        <v>45186.094074074077</v>
      </c>
      <c r="K152" t="str">
        <f t="shared" si="11"/>
        <v>Short Term</v>
      </c>
      <c r="L152">
        <f t="shared" si="12"/>
        <v>14256</v>
      </c>
      <c r="M152">
        <f t="shared" si="13"/>
        <v>0.15</v>
      </c>
      <c r="N152">
        <f t="shared" si="14"/>
        <v>2138.4</v>
      </c>
    </row>
    <row r="153" spans="1:14" x14ac:dyDescent="0.25">
      <c r="A153">
        <v>1152</v>
      </c>
      <c r="B153" t="s">
        <v>14950</v>
      </c>
      <c r="C153" t="s">
        <v>14951</v>
      </c>
      <c r="D153" t="s">
        <v>14929</v>
      </c>
      <c r="E153">
        <v>388</v>
      </c>
      <c r="F153" s="2">
        <v>44898.424375000002</v>
      </c>
      <c r="G153">
        <v>76</v>
      </c>
      <c r="H153" t="s">
        <v>964</v>
      </c>
      <c r="I153">
        <f t="shared" si="10"/>
        <v>29488</v>
      </c>
      <c r="J153" s="6">
        <v>45186.094074074077</v>
      </c>
      <c r="K153" t="str">
        <f t="shared" si="11"/>
        <v>Short Term</v>
      </c>
      <c r="L153">
        <f t="shared" si="12"/>
        <v>29100</v>
      </c>
      <c r="M153">
        <f t="shared" si="13"/>
        <v>0.15</v>
      </c>
      <c r="N153">
        <f t="shared" si="14"/>
        <v>4365</v>
      </c>
    </row>
    <row r="154" spans="1:14" x14ac:dyDescent="0.25">
      <c r="A154">
        <v>1153</v>
      </c>
      <c r="B154" t="s">
        <v>14934</v>
      </c>
      <c r="C154" t="s">
        <v>14935</v>
      </c>
      <c r="D154" t="s">
        <v>14922</v>
      </c>
      <c r="E154">
        <v>945</v>
      </c>
      <c r="F154" s="2">
        <v>44133.132349537038</v>
      </c>
      <c r="G154">
        <v>59</v>
      </c>
      <c r="H154" t="s">
        <v>792</v>
      </c>
      <c r="I154">
        <f t="shared" si="10"/>
        <v>55755</v>
      </c>
      <c r="J154" s="6">
        <v>45186.094074074077</v>
      </c>
      <c r="K154" t="str">
        <f t="shared" si="11"/>
        <v>Long Term</v>
      </c>
      <c r="L154">
        <f t="shared" si="12"/>
        <v>54810</v>
      </c>
      <c r="M154">
        <f t="shared" si="13"/>
        <v>0</v>
      </c>
      <c r="N154">
        <f t="shared" si="14"/>
        <v>0</v>
      </c>
    </row>
    <row r="155" spans="1:14" x14ac:dyDescent="0.25">
      <c r="A155">
        <v>1154</v>
      </c>
      <c r="B155" t="s">
        <v>14938</v>
      </c>
      <c r="C155" t="s">
        <v>14939</v>
      </c>
      <c r="D155" t="s">
        <v>14922</v>
      </c>
      <c r="E155">
        <v>582</v>
      </c>
      <c r="F155" s="2">
        <v>44878.291435185187</v>
      </c>
      <c r="G155">
        <v>4</v>
      </c>
      <c r="H155" t="s">
        <v>367</v>
      </c>
      <c r="I155">
        <f t="shared" si="10"/>
        <v>2328</v>
      </c>
      <c r="J155" s="6">
        <v>45186.094074074077</v>
      </c>
      <c r="K155" t="str">
        <f t="shared" si="11"/>
        <v>Short Term</v>
      </c>
      <c r="L155">
        <f t="shared" si="12"/>
        <v>1746</v>
      </c>
      <c r="M155">
        <f t="shared" si="13"/>
        <v>0.15</v>
      </c>
      <c r="N155">
        <f t="shared" si="14"/>
        <v>261.89999999999998</v>
      </c>
    </row>
    <row r="156" spans="1:14" x14ac:dyDescent="0.25">
      <c r="A156">
        <v>1155</v>
      </c>
      <c r="B156" t="s">
        <v>14960</v>
      </c>
      <c r="C156" t="s">
        <v>14961</v>
      </c>
      <c r="D156" t="s">
        <v>14929</v>
      </c>
      <c r="E156">
        <v>440</v>
      </c>
      <c r="F156" s="2">
        <v>44010.22991898148</v>
      </c>
      <c r="G156">
        <v>33</v>
      </c>
      <c r="H156" t="s">
        <v>197</v>
      </c>
      <c r="I156">
        <f t="shared" si="10"/>
        <v>14520</v>
      </c>
      <c r="J156" s="6">
        <v>45186.094074074077</v>
      </c>
      <c r="K156" t="str">
        <f t="shared" si="11"/>
        <v>Long Term</v>
      </c>
      <c r="L156">
        <f t="shared" si="12"/>
        <v>14080</v>
      </c>
      <c r="M156">
        <f t="shared" si="13"/>
        <v>0</v>
      </c>
      <c r="N156">
        <f t="shared" si="14"/>
        <v>0</v>
      </c>
    </row>
    <row r="157" spans="1:14" x14ac:dyDescent="0.25">
      <c r="A157">
        <v>1156</v>
      </c>
      <c r="B157" t="s">
        <v>14930</v>
      </c>
      <c r="C157" t="s">
        <v>14931</v>
      </c>
      <c r="D157" t="s">
        <v>14929</v>
      </c>
      <c r="E157">
        <v>347</v>
      </c>
      <c r="F157" s="2">
        <v>44865.93378472222</v>
      </c>
      <c r="G157">
        <v>30</v>
      </c>
      <c r="H157" t="s">
        <v>1166</v>
      </c>
      <c r="I157">
        <f t="shared" si="10"/>
        <v>10410</v>
      </c>
      <c r="J157" s="6">
        <v>45186.094074074077</v>
      </c>
      <c r="K157" t="str">
        <f t="shared" si="11"/>
        <v>Short Term</v>
      </c>
      <c r="L157">
        <f t="shared" si="12"/>
        <v>10063</v>
      </c>
      <c r="M157">
        <f t="shared" si="13"/>
        <v>0.15</v>
      </c>
      <c r="N157">
        <f t="shared" si="14"/>
        <v>1509.45</v>
      </c>
    </row>
    <row r="158" spans="1:14" x14ac:dyDescent="0.25">
      <c r="A158">
        <v>1157</v>
      </c>
      <c r="B158" t="s">
        <v>14996</v>
      </c>
      <c r="C158" t="s">
        <v>14997</v>
      </c>
      <c r="D158" t="s">
        <v>14922</v>
      </c>
      <c r="E158">
        <v>758</v>
      </c>
      <c r="F158" s="2">
        <v>44944.791307870371</v>
      </c>
      <c r="G158">
        <v>85</v>
      </c>
      <c r="H158" t="s">
        <v>963</v>
      </c>
      <c r="I158">
        <f t="shared" si="10"/>
        <v>64430</v>
      </c>
      <c r="J158" s="6">
        <v>45186.094074074077</v>
      </c>
      <c r="K158" t="str">
        <f t="shared" si="11"/>
        <v>Short Term</v>
      </c>
      <c r="L158">
        <f t="shared" si="12"/>
        <v>63672</v>
      </c>
      <c r="M158">
        <f t="shared" si="13"/>
        <v>0.15</v>
      </c>
      <c r="N158">
        <f t="shared" si="14"/>
        <v>9550.7999999999993</v>
      </c>
    </row>
    <row r="159" spans="1:14" x14ac:dyDescent="0.25">
      <c r="A159">
        <v>1158</v>
      </c>
      <c r="B159" t="s">
        <v>14994</v>
      </c>
      <c r="C159" t="s">
        <v>14995</v>
      </c>
      <c r="D159" t="s">
        <v>14922</v>
      </c>
      <c r="E159">
        <v>956</v>
      </c>
      <c r="F159" s="2">
        <v>43938.583171296297</v>
      </c>
      <c r="G159">
        <v>95</v>
      </c>
      <c r="H159" t="s">
        <v>896</v>
      </c>
      <c r="I159">
        <f t="shared" si="10"/>
        <v>90820</v>
      </c>
      <c r="J159" s="6">
        <v>45186.094074074077</v>
      </c>
      <c r="K159" t="str">
        <f t="shared" si="11"/>
        <v>Long Term</v>
      </c>
      <c r="L159">
        <f t="shared" si="12"/>
        <v>89864</v>
      </c>
      <c r="M159">
        <f t="shared" si="13"/>
        <v>0</v>
      </c>
      <c r="N159">
        <f t="shared" si="14"/>
        <v>0</v>
      </c>
    </row>
    <row r="160" spans="1:14" x14ac:dyDescent="0.25">
      <c r="A160">
        <v>1159</v>
      </c>
      <c r="B160" t="s">
        <v>14966</v>
      </c>
      <c r="C160" t="s">
        <v>14967</v>
      </c>
      <c r="D160" t="s">
        <v>14922</v>
      </c>
      <c r="E160">
        <v>644</v>
      </c>
      <c r="F160" s="2">
        <v>44721.016736111109</v>
      </c>
      <c r="G160">
        <v>43</v>
      </c>
      <c r="H160" t="s">
        <v>591</v>
      </c>
      <c r="I160">
        <f t="shared" si="10"/>
        <v>27692</v>
      </c>
      <c r="J160" s="6">
        <v>45186.094074074077</v>
      </c>
      <c r="K160" t="str">
        <f t="shared" si="11"/>
        <v>Long Term</v>
      </c>
      <c r="L160">
        <f t="shared" si="12"/>
        <v>27048</v>
      </c>
      <c r="M160">
        <f t="shared" si="13"/>
        <v>0</v>
      </c>
      <c r="N160">
        <f t="shared" si="14"/>
        <v>0</v>
      </c>
    </row>
    <row r="161" spans="1:14" x14ac:dyDescent="0.25">
      <c r="A161">
        <v>1160</v>
      </c>
      <c r="B161" t="s">
        <v>14952</v>
      </c>
      <c r="C161" t="s">
        <v>14953</v>
      </c>
      <c r="D161" t="s">
        <v>14929</v>
      </c>
      <c r="E161">
        <v>114</v>
      </c>
      <c r="F161" s="2">
        <v>43586.337025462963</v>
      </c>
      <c r="G161">
        <v>59</v>
      </c>
      <c r="H161" t="s">
        <v>848</v>
      </c>
      <c r="I161">
        <f t="shared" si="10"/>
        <v>6726</v>
      </c>
      <c r="J161" s="6">
        <v>45186.094074074077</v>
      </c>
      <c r="K161" t="str">
        <f t="shared" si="11"/>
        <v>Long Term</v>
      </c>
      <c r="L161">
        <f t="shared" si="12"/>
        <v>6612</v>
      </c>
      <c r="M161">
        <f t="shared" si="13"/>
        <v>0</v>
      </c>
      <c r="N161">
        <f t="shared" si="14"/>
        <v>0</v>
      </c>
    </row>
    <row r="162" spans="1:14" x14ac:dyDescent="0.25">
      <c r="A162">
        <v>1161</v>
      </c>
      <c r="B162" t="s">
        <v>15004</v>
      </c>
      <c r="C162" t="s">
        <v>15005</v>
      </c>
      <c r="D162" t="s">
        <v>14922</v>
      </c>
      <c r="E162">
        <v>983</v>
      </c>
      <c r="F162" s="2">
        <v>44661.915462962963</v>
      </c>
      <c r="G162">
        <v>63</v>
      </c>
      <c r="H162" t="s">
        <v>477</v>
      </c>
      <c r="I162">
        <f t="shared" si="10"/>
        <v>61929</v>
      </c>
      <c r="J162" s="6">
        <v>45186.094074074077</v>
      </c>
      <c r="K162" t="str">
        <f t="shared" si="11"/>
        <v>Long Term</v>
      </c>
      <c r="L162">
        <f t="shared" si="12"/>
        <v>60946</v>
      </c>
      <c r="M162">
        <f t="shared" si="13"/>
        <v>0</v>
      </c>
      <c r="N162">
        <f t="shared" si="14"/>
        <v>0</v>
      </c>
    </row>
    <row r="163" spans="1:14" x14ac:dyDescent="0.25">
      <c r="A163">
        <v>1162</v>
      </c>
      <c r="B163" t="s">
        <v>14982</v>
      </c>
      <c r="C163" t="s">
        <v>14983</v>
      </c>
      <c r="D163" t="s">
        <v>14922</v>
      </c>
      <c r="E163">
        <v>205</v>
      </c>
      <c r="F163" s="2">
        <v>44534.364062499997</v>
      </c>
      <c r="G163">
        <v>16</v>
      </c>
      <c r="H163" t="s">
        <v>609</v>
      </c>
      <c r="I163">
        <f t="shared" si="10"/>
        <v>3280</v>
      </c>
      <c r="J163" s="6">
        <v>45186.094074074077</v>
      </c>
      <c r="K163" t="str">
        <f t="shared" si="11"/>
        <v>Long Term</v>
      </c>
      <c r="L163">
        <f t="shared" si="12"/>
        <v>3075</v>
      </c>
      <c r="M163">
        <f t="shared" si="13"/>
        <v>0</v>
      </c>
      <c r="N163">
        <f t="shared" si="14"/>
        <v>0</v>
      </c>
    </row>
    <row r="164" spans="1:14" x14ac:dyDescent="0.25">
      <c r="A164">
        <v>1163</v>
      </c>
      <c r="B164" t="s">
        <v>14974</v>
      </c>
      <c r="C164" t="s">
        <v>14975</v>
      </c>
      <c r="D164" t="s">
        <v>14929</v>
      </c>
      <c r="E164">
        <v>749</v>
      </c>
      <c r="F164" s="2">
        <v>45003.185763888891</v>
      </c>
      <c r="G164">
        <v>62</v>
      </c>
      <c r="H164" t="s">
        <v>985</v>
      </c>
      <c r="I164">
        <f t="shared" si="10"/>
        <v>46438</v>
      </c>
      <c r="J164" s="6">
        <v>45186.094074074077</v>
      </c>
      <c r="K164" t="str">
        <f t="shared" si="11"/>
        <v>Short Term</v>
      </c>
      <c r="L164">
        <f t="shared" si="12"/>
        <v>45689</v>
      </c>
      <c r="M164">
        <f t="shared" si="13"/>
        <v>0.15</v>
      </c>
      <c r="N164">
        <f t="shared" si="14"/>
        <v>6853.3499999999995</v>
      </c>
    </row>
    <row r="165" spans="1:14" x14ac:dyDescent="0.25">
      <c r="A165">
        <v>1164</v>
      </c>
      <c r="B165" t="s">
        <v>14925</v>
      </c>
      <c r="C165" t="s">
        <v>14926</v>
      </c>
      <c r="D165" t="s">
        <v>14929</v>
      </c>
      <c r="E165">
        <v>250</v>
      </c>
      <c r="F165" s="2">
        <v>44120.824942129628</v>
      </c>
      <c r="G165">
        <v>2</v>
      </c>
      <c r="H165" t="s">
        <v>1162</v>
      </c>
      <c r="I165">
        <f t="shared" si="10"/>
        <v>500</v>
      </c>
      <c r="J165" s="6">
        <v>45186.094074074077</v>
      </c>
      <c r="K165" t="str">
        <f t="shared" si="11"/>
        <v>Long Term</v>
      </c>
      <c r="L165">
        <f t="shared" si="12"/>
        <v>250</v>
      </c>
      <c r="M165">
        <f t="shared" si="13"/>
        <v>0</v>
      </c>
      <c r="N165">
        <f t="shared" si="14"/>
        <v>0</v>
      </c>
    </row>
    <row r="166" spans="1:14" x14ac:dyDescent="0.25">
      <c r="A166">
        <v>1165</v>
      </c>
      <c r="B166" t="s">
        <v>14970</v>
      </c>
      <c r="C166" t="s">
        <v>14971</v>
      </c>
      <c r="D166" t="s">
        <v>14922</v>
      </c>
      <c r="E166">
        <v>599</v>
      </c>
      <c r="F166" s="2">
        <v>44668.441145833327</v>
      </c>
      <c r="G166">
        <v>47</v>
      </c>
      <c r="H166" t="s">
        <v>962</v>
      </c>
      <c r="I166">
        <f t="shared" si="10"/>
        <v>28153</v>
      </c>
      <c r="J166" s="6">
        <v>45186.094074074077</v>
      </c>
      <c r="K166" t="str">
        <f t="shared" si="11"/>
        <v>Long Term</v>
      </c>
      <c r="L166">
        <f t="shared" si="12"/>
        <v>27554</v>
      </c>
      <c r="M166">
        <f t="shared" si="13"/>
        <v>0</v>
      </c>
      <c r="N166">
        <f t="shared" si="14"/>
        <v>0</v>
      </c>
    </row>
    <row r="167" spans="1:14" x14ac:dyDescent="0.25">
      <c r="A167">
        <v>1166</v>
      </c>
      <c r="B167" t="s">
        <v>14927</v>
      </c>
      <c r="C167" t="s">
        <v>14928</v>
      </c>
      <c r="D167" t="s">
        <v>14922</v>
      </c>
      <c r="E167">
        <v>429</v>
      </c>
      <c r="F167" s="2">
        <v>43938.503680555557</v>
      </c>
      <c r="G167">
        <v>15</v>
      </c>
      <c r="H167" t="s">
        <v>392</v>
      </c>
      <c r="I167">
        <f t="shared" si="10"/>
        <v>6435</v>
      </c>
      <c r="J167" s="6">
        <v>45186.094074074077</v>
      </c>
      <c r="K167" t="str">
        <f t="shared" si="11"/>
        <v>Long Term</v>
      </c>
      <c r="L167">
        <f t="shared" si="12"/>
        <v>6006</v>
      </c>
      <c r="M167">
        <f t="shared" si="13"/>
        <v>0</v>
      </c>
      <c r="N167">
        <f t="shared" si="14"/>
        <v>0</v>
      </c>
    </row>
    <row r="168" spans="1:14" x14ac:dyDescent="0.25">
      <c r="A168">
        <v>1167</v>
      </c>
      <c r="B168" t="s">
        <v>14974</v>
      </c>
      <c r="C168" t="s">
        <v>14975</v>
      </c>
      <c r="D168" t="s">
        <v>14922</v>
      </c>
      <c r="E168">
        <v>431</v>
      </c>
      <c r="F168" s="2">
        <v>43568.866689814808</v>
      </c>
      <c r="G168">
        <v>66</v>
      </c>
      <c r="H168" t="s">
        <v>808</v>
      </c>
      <c r="I168">
        <f t="shared" si="10"/>
        <v>28446</v>
      </c>
      <c r="J168" s="6">
        <v>45186.094074074077</v>
      </c>
      <c r="K168" t="str">
        <f t="shared" si="11"/>
        <v>Long Term</v>
      </c>
      <c r="L168">
        <f t="shared" si="12"/>
        <v>28015</v>
      </c>
      <c r="M168">
        <f t="shared" si="13"/>
        <v>0</v>
      </c>
      <c r="N168">
        <f t="shared" si="14"/>
        <v>0</v>
      </c>
    </row>
    <row r="169" spans="1:14" x14ac:dyDescent="0.25">
      <c r="A169">
        <v>1168</v>
      </c>
      <c r="B169" t="s">
        <v>14960</v>
      </c>
      <c r="C169" t="s">
        <v>14961</v>
      </c>
      <c r="D169" t="s">
        <v>14929</v>
      </c>
      <c r="E169">
        <v>350</v>
      </c>
      <c r="F169" s="2">
        <v>44756.960150462961</v>
      </c>
      <c r="G169">
        <v>71</v>
      </c>
      <c r="H169" t="s">
        <v>479</v>
      </c>
      <c r="I169">
        <f t="shared" si="10"/>
        <v>24850</v>
      </c>
      <c r="J169" s="6">
        <v>45186.094074074077</v>
      </c>
      <c r="K169" t="str">
        <f t="shared" si="11"/>
        <v>Long Term</v>
      </c>
      <c r="L169">
        <f t="shared" si="12"/>
        <v>24500</v>
      </c>
      <c r="M169">
        <f t="shared" si="13"/>
        <v>0</v>
      </c>
      <c r="N169">
        <f t="shared" si="14"/>
        <v>0</v>
      </c>
    </row>
    <row r="170" spans="1:14" x14ac:dyDescent="0.25">
      <c r="A170">
        <v>1169</v>
      </c>
      <c r="B170" t="s">
        <v>14990</v>
      </c>
      <c r="C170" t="s">
        <v>14991</v>
      </c>
      <c r="D170" t="s">
        <v>14922</v>
      </c>
      <c r="E170">
        <v>846</v>
      </c>
      <c r="F170" s="2">
        <v>44377.791944444441</v>
      </c>
      <c r="G170">
        <v>10</v>
      </c>
      <c r="H170" t="s">
        <v>327</v>
      </c>
      <c r="I170">
        <f t="shared" si="10"/>
        <v>8460</v>
      </c>
      <c r="J170" s="6">
        <v>45186.094074074077</v>
      </c>
      <c r="K170" t="str">
        <f t="shared" si="11"/>
        <v>Long Term</v>
      </c>
      <c r="L170">
        <f t="shared" si="12"/>
        <v>7614</v>
      </c>
      <c r="M170">
        <f t="shared" si="13"/>
        <v>0</v>
      </c>
      <c r="N170">
        <f t="shared" si="14"/>
        <v>0</v>
      </c>
    </row>
    <row r="171" spans="1:14" x14ac:dyDescent="0.25">
      <c r="A171">
        <v>1170</v>
      </c>
      <c r="B171" t="s">
        <v>14954</v>
      </c>
      <c r="C171" t="s">
        <v>14955</v>
      </c>
      <c r="D171" t="s">
        <v>14929</v>
      </c>
      <c r="E171">
        <v>868</v>
      </c>
      <c r="F171" s="2">
        <v>44331.423298611109</v>
      </c>
      <c r="G171">
        <v>12</v>
      </c>
      <c r="H171" t="s">
        <v>391</v>
      </c>
      <c r="I171">
        <f t="shared" si="10"/>
        <v>10416</v>
      </c>
      <c r="J171" s="6">
        <v>45186.094074074077</v>
      </c>
      <c r="K171" t="str">
        <f t="shared" si="11"/>
        <v>Long Term</v>
      </c>
      <c r="L171">
        <f t="shared" si="12"/>
        <v>9548</v>
      </c>
      <c r="M171">
        <f t="shared" si="13"/>
        <v>0</v>
      </c>
      <c r="N171">
        <f t="shared" si="14"/>
        <v>0</v>
      </c>
    </row>
    <row r="172" spans="1:14" x14ac:dyDescent="0.25">
      <c r="A172">
        <v>1171</v>
      </c>
      <c r="B172" t="s">
        <v>14923</v>
      </c>
      <c r="C172" t="s">
        <v>14924</v>
      </c>
      <c r="D172" t="s">
        <v>14922</v>
      </c>
      <c r="E172">
        <v>121</v>
      </c>
      <c r="F172" s="2">
        <v>45089.359837962962</v>
      </c>
      <c r="G172">
        <v>92</v>
      </c>
      <c r="H172" t="s">
        <v>2442</v>
      </c>
      <c r="I172">
        <f t="shared" si="10"/>
        <v>11132</v>
      </c>
      <c r="J172" s="6">
        <v>45186.094074074077</v>
      </c>
      <c r="K172" t="str">
        <f t="shared" si="11"/>
        <v>Short Term</v>
      </c>
      <c r="L172">
        <f t="shared" si="12"/>
        <v>11011</v>
      </c>
      <c r="M172">
        <f t="shared" si="13"/>
        <v>0.15</v>
      </c>
      <c r="N172">
        <f t="shared" si="14"/>
        <v>1651.6499999999999</v>
      </c>
    </row>
    <row r="173" spans="1:14" x14ac:dyDescent="0.25">
      <c r="A173">
        <v>1172</v>
      </c>
      <c r="B173" t="s">
        <v>15002</v>
      </c>
      <c r="C173" t="s">
        <v>15003</v>
      </c>
      <c r="D173" t="s">
        <v>14929</v>
      </c>
      <c r="E173">
        <v>325</v>
      </c>
      <c r="F173" s="2">
        <v>45149.16333333333</v>
      </c>
      <c r="G173">
        <v>71</v>
      </c>
      <c r="H173" t="s">
        <v>380</v>
      </c>
      <c r="I173">
        <f t="shared" si="10"/>
        <v>23075</v>
      </c>
      <c r="J173" s="6">
        <v>45186.094074074077</v>
      </c>
      <c r="K173" t="str">
        <f t="shared" si="11"/>
        <v>Short Term</v>
      </c>
      <c r="L173">
        <f t="shared" si="12"/>
        <v>22750</v>
      </c>
      <c r="M173">
        <f t="shared" si="13"/>
        <v>0.15</v>
      </c>
      <c r="N173">
        <f t="shared" si="14"/>
        <v>3412.5</v>
      </c>
    </row>
    <row r="174" spans="1:14" x14ac:dyDescent="0.25">
      <c r="A174">
        <v>1173</v>
      </c>
      <c r="B174" t="s">
        <v>14998</v>
      </c>
      <c r="C174" t="s">
        <v>14999</v>
      </c>
      <c r="D174" t="s">
        <v>14922</v>
      </c>
      <c r="E174">
        <v>170</v>
      </c>
      <c r="F174" s="2">
        <v>43715.853229166663</v>
      </c>
      <c r="G174">
        <v>9</v>
      </c>
      <c r="H174" t="s">
        <v>447</v>
      </c>
      <c r="I174">
        <f t="shared" si="10"/>
        <v>1530</v>
      </c>
      <c r="J174" s="6">
        <v>45186.094074074077</v>
      </c>
      <c r="K174" t="str">
        <f t="shared" si="11"/>
        <v>Long Term</v>
      </c>
      <c r="L174">
        <f t="shared" si="12"/>
        <v>1360</v>
      </c>
      <c r="M174">
        <f t="shared" si="13"/>
        <v>0</v>
      </c>
      <c r="N174">
        <f t="shared" si="14"/>
        <v>0</v>
      </c>
    </row>
    <row r="175" spans="1:14" x14ac:dyDescent="0.25">
      <c r="A175">
        <v>1174</v>
      </c>
      <c r="B175" t="s">
        <v>14990</v>
      </c>
      <c r="C175" t="s">
        <v>14991</v>
      </c>
      <c r="D175" t="s">
        <v>14929</v>
      </c>
      <c r="E175">
        <v>461</v>
      </c>
      <c r="F175" s="2">
        <v>43430.369293981479</v>
      </c>
      <c r="G175">
        <v>50</v>
      </c>
      <c r="H175" t="s">
        <v>350</v>
      </c>
      <c r="I175">
        <f t="shared" si="10"/>
        <v>23050</v>
      </c>
      <c r="J175" s="6">
        <v>45186.094074074077</v>
      </c>
      <c r="K175" t="str">
        <f t="shared" si="11"/>
        <v>Long Term</v>
      </c>
      <c r="L175">
        <f t="shared" si="12"/>
        <v>22589</v>
      </c>
      <c r="M175">
        <f t="shared" si="13"/>
        <v>0</v>
      </c>
      <c r="N175">
        <f t="shared" si="14"/>
        <v>0</v>
      </c>
    </row>
    <row r="176" spans="1:14" x14ac:dyDescent="0.25">
      <c r="A176">
        <v>1175</v>
      </c>
      <c r="B176" t="s">
        <v>14934</v>
      </c>
      <c r="C176" t="s">
        <v>14935</v>
      </c>
      <c r="D176" t="s">
        <v>14929</v>
      </c>
      <c r="E176">
        <v>148</v>
      </c>
      <c r="F176" s="2">
        <v>44392.728773148148</v>
      </c>
      <c r="G176">
        <v>9</v>
      </c>
      <c r="H176" t="s">
        <v>51</v>
      </c>
      <c r="I176">
        <f t="shared" si="10"/>
        <v>1332</v>
      </c>
      <c r="J176" s="6">
        <v>45186.094074074077</v>
      </c>
      <c r="K176" t="str">
        <f t="shared" si="11"/>
        <v>Long Term</v>
      </c>
      <c r="L176">
        <f t="shared" si="12"/>
        <v>1184</v>
      </c>
      <c r="M176">
        <f t="shared" si="13"/>
        <v>0</v>
      </c>
      <c r="N176">
        <f t="shared" si="14"/>
        <v>0</v>
      </c>
    </row>
    <row r="177" spans="1:14" x14ac:dyDescent="0.25">
      <c r="A177">
        <v>1176</v>
      </c>
      <c r="B177" t="s">
        <v>14946</v>
      </c>
      <c r="C177" t="s">
        <v>14947</v>
      </c>
      <c r="D177" t="s">
        <v>14922</v>
      </c>
      <c r="E177">
        <v>630</v>
      </c>
      <c r="F177" s="2">
        <v>45079.782418981478</v>
      </c>
      <c r="G177">
        <v>64</v>
      </c>
      <c r="H177" t="s">
        <v>595</v>
      </c>
      <c r="I177">
        <f t="shared" si="10"/>
        <v>40320</v>
      </c>
      <c r="J177" s="6">
        <v>45186.094074074077</v>
      </c>
      <c r="K177" t="str">
        <f t="shared" si="11"/>
        <v>Short Term</v>
      </c>
      <c r="L177">
        <f t="shared" si="12"/>
        <v>39690</v>
      </c>
      <c r="M177">
        <f t="shared" si="13"/>
        <v>0.15</v>
      </c>
      <c r="N177">
        <f t="shared" si="14"/>
        <v>5953.5</v>
      </c>
    </row>
    <row r="178" spans="1:14" x14ac:dyDescent="0.25">
      <c r="A178">
        <v>1177</v>
      </c>
      <c r="B178" t="s">
        <v>14946</v>
      </c>
      <c r="C178" t="s">
        <v>14947</v>
      </c>
      <c r="D178" t="s">
        <v>14929</v>
      </c>
      <c r="E178">
        <v>939</v>
      </c>
      <c r="F178" s="2">
        <v>44077.023043981477</v>
      </c>
      <c r="G178">
        <v>7</v>
      </c>
      <c r="H178" t="s">
        <v>860</v>
      </c>
      <c r="I178">
        <f t="shared" si="10"/>
        <v>6573</v>
      </c>
      <c r="J178" s="6">
        <v>45186.094074074077</v>
      </c>
      <c r="K178" t="str">
        <f t="shared" si="11"/>
        <v>Long Term</v>
      </c>
      <c r="L178">
        <f t="shared" si="12"/>
        <v>5634</v>
      </c>
      <c r="M178">
        <f t="shared" si="13"/>
        <v>0</v>
      </c>
      <c r="N178">
        <f t="shared" si="14"/>
        <v>0</v>
      </c>
    </row>
    <row r="179" spans="1:14" x14ac:dyDescent="0.25">
      <c r="A179">
        <v>1178</v>
      </c>
      <c r="B179" t="s">
        <v>14942</v>
      </c>
      <c r="C179" t="s">
        <v>14943</v>
      </c>
      <c r="D179" t="s">
        <v>14922</v>
      </c>
      <c r="E179">
        <v>323</v>
      </c>
      <c r="F179" s="2">
        <v>44000.553923611107</v>
      </c>
      <c r="G179">
        <v>60</v>
      </c>
      <c r="H179" t="s">
        <v>197</v>
      </c>
      <c r="I179">
        <f t="shared" si="10"/>
        <v>19380</v>
      </c>
      <c r="J179" s="6">
        <v>45186.094074074077</v>
      </c>
      <c r="K179" t="str">
        <f t="shared" si="11"/>
        <v>Long Term</v>
      </c>
      <c r="L179">
        <f t="shared" si="12"/>
        <v>19057</v>
      </c>
      <c r="M179">
        <f t="shared" si="13"/>
        <v>0</v>
      </c>
      <c r="N179">
        <f t="shared" si="14"/>
        <v>0</v>
      </c>
    </row>
    <row r="180" spans="1:14" x14ac:dyDescent="0.25">
      <c r="A180">
        <v>1179</v>
      </c>
      <c r="B180" t="s">
        <v>14974</v>
      </c>
      <c r="C180" t="s">
        <v>14975</v>
      </c>
      <c r="D180" t="s">
        <v>14922</v>
      </c>
      <c r="E180">
        <v>444</v>
      </c>
      <c r="F180" s="2">
        <v>44142.414571759262</v>
      </c>
      <c r="G180">
        <v>87</v>
      </c>
      <c r="H180" t="s">
        <v>337</v>
      </c>
      <c r="I180">
        <f t="shared" si="10"/>
        <v>38628</v>
      </c>
      <c r="J180" s="6">
        <v>45186.094074074077</v>
      </c>
      <c r="K180" t="str">
        <f t="shared" si="11"/>
        <v>Long Term</v>
      </c>
      <c r="L180">
        <f t="shared" si="12"/>
        <v>38184</v>
      </c>
      <c r="M180">
        <f t="shared" si="13"/>
        <v>0</v>
      </c>
      <c r="N180">
        <f t="shared" si="14"/>
        <v>0</v>
      </c>
    </row>
    <row r="181" spans="1:14" x14ac:dyDescent="0.25">
      <c r="A181">
        <v>1180</v>
      </c>
      <c r="B181" t="s">
        <v>14968</v>
      </c>
      <c r="C181" t="s">
        <v>14969</v>
      </c>
      <c r="D181" t="s">
        <v>14929</v>
      </c>
      <c r="E181">
        <v>350</v>
      </c>
      <c r="F181" s="2">
        <v>43890.880543981482</v>
      </c>
      <c r="G181">
        <v>9</v>
      </c>
      <c r="H181" t="s">
        <v>819</v>
      </c>
      <c r="I181">
        <f t="shared" si="10"/>
        <v>3150</v>
      </c>
      <c r="J181" s="6">
        <v>45186.094074074077</v>
      </c>
      <c r="K181" t="str">
        <f t="shared" si="11"/>
        <v>Long Term</v>
      </c>
      <c r="L181">
        <f t="shared" si="12"/>
        <v>2800</v>
      </c>
      <c r="M181">
        <f t="shared" si="13"/>
        <v>0</v>
      </c>
      <c r="N181">
        <f t="shared" si="14"/>
        <v>0</v>
      </c>
    </row>
    <row r="182" spans="1:14" x14ac:dyDescent="0.25">
      <c r="A182">
        <v>1181</v>
      </c>
      <c r="B182" t="s">
        <v>14932</v>
      </c>
      <c r="C182" t="s">
        <v>14933</v>
      </c>
      <c r="D182" t="s">
        <v>14922</v>
      </c>
      <c r="E182">
        <v>235</v>
      </c>
      <c r="F182" s="2">
        <v>44466.438379629632</v>
      </c>
      <c r="G182">
        <v>49</v>
      </c>
      <c r="H182" t="s">
        <v>1028</v>
      </c>
      <c r="I182">
        <f t="shared" si="10"/>
        <v>11515</v>
      </c>
      <c r="J182" s="6">
        <v>45186.094074074077</v>
      </c>
      <c r="K182" t="str">
        <f t="shared" si="11"/>
        <v>Long Term</v>
      </c>
      <c r="L182">
        <f t="shared" si="12"/>
        <v>11280</v>
      </c>
      <c r="M182">
        <f t="shared" si="13"/>
        <v>0</v>
      </c>
      <c r="N182">
        <f t="shared" si="14"/>
        <v>0</v>
      </c>
    </row>
    <row r="183" spans="1:14" x14ac:dyDescent="0.25">
      <c r="A183">
        <v>1182</v>
      </c>
      <c r="B183" t="s">
        <v>14938</v>
      </c>
      <c r="C183" t="s">
        <v>14939</v>
      </c>
      <c r="D183" t="s">
        <v>14929</v>
      </c>
      <c r="E183">
        <v>770</v>
      </c>
      <c r="F183" s="2">
        <v>44932.108831018522</v>
      </c>
      <c r="G183">
        <v>73</v>
      </c>
      <c r="H183" t="s">
        <v>1214</v>
      </c>
      <c r="I183">
        <f t="shared" si="10"/>
        <v>56210</v>
      </c>
      <c r="J183" s="6">
        <v>45186.094074074077</v>
      </c>
      <c r="K183" t="str">
        <f t="shared" si="11"/>
        <v>Short Term</v>
      </c>
      <c r="L183">
        <f t="shared" si="12"/>
        <v>55440</v>
      </c>
      <c r="M183">
        <f t="shared" si="13"/>
        <v>0.15</v>
      </c>
      <c r="N183">
        <f t="shared" si="14"/>
        <v>8316</v>
      </c>
    </row>
    <row r="184" spans="1:14" x14ac:dyDescent="0.25">
      <c r="A184">
        <v>1183</v>
      </c>
      <c r="B184" t="s">
        <v>14944</v>
      </c>
      <c r="C184" t="s">
        <v>14945</v>
      </c>
      <c r="D184" t="s">
        <v>14922</v>
      </c>
      <c r="E184">
        <v>853</v>
      </c>
      <c r="F184" s="2">
        <v>43754.856840277767</v>
      </c>
      <c r="G184">
        <v>40</v>
      </c>
      <c r="H184" t="s">
        <v>902</v>
      </c>
      <c r="I184">
        <f t="shared" si="10"/>
        <v>34120</v>
      </c>
      <c r="J184" s="6">
        <v>45186.094074074077</v>
      </c>
      <c r="K184" t="str">
        <f t="shared" si="11"/>
        <v>Long Term</v>
      </c>
      <c r="L184">
        <f t="shared" si="12"/>
        <v>33267</v>
      </c>
      <c r="M184">
        <f t="shared" si="13"/>
        <v>0</v>
      </c>
      <c r="N184">
        <f t="shared" si="14"/>
        <v>0</v>
      </c>
    </row>
    <row r="185" spans="1:14" x14ac:dyDescent="0.25">
      <c r="A185">
        <v>1184</v>
      </c>
      <c r="B185" t="s">
        <v>14978</v>
      </c>
      <c r="C185" t="s">
        <v>14979</v>
      </c>
      <c r="D185" t="s">
        <v>14929</v>
      </c>
      <c r="E185">
        <v>931</v>
      </c>
      <c r="F185" s="2">
        <v>44017.6247337963</v>
      </c>
      <c r="G185">
        <v>43</v>
      </c>
      <c r="H185" t="s">
        <v>963</v>
      </c>
      <c r="I185">
        <f t="shared" si="10"/>
        <v>40033</v>
      </c>
      <c r="J185" s="6">
        <v>45186.094074074077</v>
      </c>
      <c r="K185" t="str">
        <f t="shared" si="11"/>
        <v>Long Term</v>
      </c>
      <c r="L185">
        <f t="shared" si="12"/>
        <v>39102</v>
      </c>
      <c r="M185">
        <f t="shared" si="13"/>
        <v>0</v>
      </c>
      <c r="N185">
        <f t="shared" si="14"/>
        <v>0</v>
      </c>
    </row>
    <row r="186" spans="1:14" x14ac:dyDescent="0.25">
      <c r="A186">
        <v>1185</v>
      </c>
      <c r="B186" t="s">
        <v>14986</v>
      </c>
      <c r="C186" t="s">
        <v>14987</v>
      </c>
      <c r="D186" t="s">
        <v>14922</v>
      </c>
      <c r="E186">
        <v>594</v>
      </c>
      <c r="F186" s="2">
        <v>44046.495879629627</v>
      </c>
      <c r="G186">
        <v>74</v>
      </c>
      <c r="H186" t="s">
        <v>1132</v>
      </c>
      <c r="I186">
        <f t="shared" si="10"/>
        <v>43956</v>
      </c>
      <c r="J186" s="6">
        <v>45186.094074074077</v>
      </c>
      <c r="K186" t="str">
        <f t="shared" si="11"/>
        <v>Long Term</v>
      </c>
      <c r="L186">
        <f t="shared" si="12"/>
        <v>43362</v>
      </c>
      <c r="M186">
        <f t="shared" si="13"/>
        <v>0</v>
      </c>
      <c r="N186">
        <f t="shared" si="14"/>
        <v>0</v>
      </c>
    </row>
    <row r="187" spans="1:14" x14ac:dyDescent="0.25">
      <c r="A187">
        <v>1186</v>
      </c>
      <c r="B187" t="s">
        <v>14984</v>
      </c>
      <c r="C187" t="s">
        <v>14985</v>
      </c>
      <c r="D187" t="s">
        <v>14922</v>
      </c>
      <c r="E187">
        <v>864</v>
      </c>
      <c r="F187" s="2">
        <v>43778.47179398148</v>
      </c>
      <c r="G187">
        <v>93</v>
      </c>
      <c r="H187" t="s">
        <v>107</v>
      </c>
      <c r="I187">
        <f t="shared" si="10"/>
        <v>80352</v>
      </c>
      <c r="J187" s="6">
        <v>45186.094074074077</v>
      </c>
      <c r="K187" t="str">
        <f t="shared" si="11"/>
        <v>Long Term</v>
      </c>
      <c r="L187">
        <f t="shared" si="12"/>
        <v>79488</v>
      </c>
      <c r="M187">
        <f t="shared" si="13"/>
        <v>0</v>
      </c>
      <c r="N187">
        <f t="shared" si="14"/>
        <v>0</v>
      </c>
    </row>
    <row r="188" spans="1:14" x14ac:dyDescent="0.25">
      <c r="A188">
        <v>1187</v>
      </c>
      <c r="B188" t="s">
        <v>15010</v>
      </c>
      <c r="C188" t="s">
        <v>15011</v>
      </c>
      <c r="D188" t="s">
        <v>14922</v>
      </c>
      <c r="E188">
        <v>669</v>
      </c>
      <c r="F188" s="2">
        <v>43397.544502314813</v>
      </c>
      <c r="G188">
        <v>51</v>
      </c>
      <c r="H188" t="s">
        <v>300</v>
      </c>
      <c r="I188">
        <f t="shared" si="10"/>
        <v>34119</v>
      </c>
      <c r="J188" s="6">
        <v>45186.094074074077</v>
      </c>
      <c r="K188" t="str">
        <f t="shared" si="11"/>
        <v>Long Term</v>
      </c>
      <c r="L188">
        <f t="shared" si="12"/>
        <v>33450</v>
      </c>
      <c r="M188">
        <f t="shared" si="13"/>
        <v>0</v>
      </c>
      <c r="N188">
        <f t="shared" si="14"/>
        <v>0</v>
      </c>
    </row>
    <row r="189" spans="1:14" x14ac:dyDescent="0.25">
      <c r="A189">
        <v>1188</v>
      </c>
      <c r="B189" t="s">
        <v>14996</v>
      </c>
      <c r="C189" t="s">
        <v>14997</v>
      </c>
      <c r="D189" t="s">
        <v>14922</v>
      </c>
      <c r="E189">
        <v>555</v>
      </c>
      <c r="F189" s="2">
        <v>44840.287743055553</v>
      </c>
      <c r="G189">
        <v>90</v>
      </c>
      <c r="H189" t="s">
        <v>677</v>
      </c>
      <c r="I189">
        <f t="shared" si="10"/>
        <v>49950</v>
      </c>
      <c r="J189" s="6">
        <v>45186.094074074077</v>
      </c>
      <c r="K189" t="str">
        <f t="shared" si="11"/>
        <v>Short Term</v>
      </c>
      <c r="L189">
        <f t="shared" si="12"/>
        <v>49395</v>
      </c>
      <c r="M189">
        <f t="shared" si="13"/>
        <v>0.15</v>
      </c>
      <c r="N189">
        <f t="shared" si="14"/>
        <v>7409.25</v>
      </c>
    </row>
    <row r="190" spans="1:14" x14ac:dyDescent="0.25">
      <c r="A190">
        <v>1189</v>
      </c>
      <c r="B190" t="s">
        <v>14958</v>
      </c>
      <c r="C190" t="s">
        <v>14959</v>
      </c>
      <c r="D190" t="s">
        <v>14929</v>
      </c>
      <c r="E190">
        <v>323</v>
      </c>
      <c r="F190" s="2">
        <v>44379.657187500001</v>
      </c>
      <c r="G190">
        <v>92</v>
      </c>
      <c r="H190" t="s">
        <v>625</v>
      </c>
      <c r="I190">
        <f t="shared" si="10"/>
        <v>29716</v>
      </c>
      <c r="J190" s="6">
        <v>45186.094074074077</v>
      </c>
      <c r="K190" t="str">
        <f t="shared" si="11"/>
        <v>Long Term</v>
      </c>
      <c r="L190">
        <f t="shared" si="12"/>
        <v>29393</v>
      </c>
      <c r="M190">
        <f t="shared" si="13"/>
        <v>0</v>
      </c>
      <c r="N190">
        <f t="shared" si="14"/>
        <v>0</v>
      </c>
    </row>
    <row r="191" spans="1:14" x14ac:dyDescent="0.25">
      <c r="A191">
        <v>1190</v>
      </c>
      <c r="B191" t="s">
        <v>14996</v>
      </c>
      <c r="C191" t="s">
        <v>14997</v>
      </c>
      <c r="D191" t="s">
        <v>14929</v>
      </c>
      <c r="E191">
        <v>923</v>
      </c>
      <c r="F191" s="2">
        <v>44102.323865740742</v>
      </c>
      <c r="G191">
        <v>28</v>
      </c>
      <c r="H191" t="s">
        <v>562</v>
      </c>
      <c r="I191">
        <f t="shared" si="10"/>
        <v>25844</v>
      </c>
      <c r="J191" s="6">
        <v>45186.094074074077</v>
      </c>
      <c r="K191" t="str">
        <f t="shared" si="11"/>
        <v>Long Term</v>
      </c>
      <c r="L191">
        <f t="shared" si="12"/>
        <v>24921</v>
      </c>
      <c r="M191">
        <f t="shared" si="13"/>
        <v>0</v>
      </c>
      <c r="N191">
        <f t="shared" si="14"/>
        <v>0</v>
      </c>
    </row>
    <row r="192" spans="1:14" x14ac:dyDescent="0.25">
      <c r="A192">
        <v>1191</v>
      </c>
      <c r="B192" t="s">
        <v>14932</v>
      </c>
      <c r="C192" t="s">
        <v>14933</v>
      </c>
      <c r="D192" t="s">
        <v>14929</v>
      </c>
      <c r="E192">
        <v>719</v>
      </c>
      <c r="F192" s="2">
        <v>45114.278090277781</v>
      </c>
      <c r="G192">
        <v>63</v>
      </c>
      <c r="H192" t="s">
        <v>851</v>
      </c>
      <c r="I192">
        <f t="shared" si="10"/>
        <v>45297</v>
      </c>
      <c r="J192" s="6">
        <v>45186.094074074077</v>
      </c>
      <c r="K192" t="str">
        <f t="shared" si="11"/>
        <v>Short Term</v>
      </c>
      <c r="L192">
        <f t="shared" si="12"/>
        <v>44578</v>
      </c>
      <c r="M192">
        <f t="shared" si="13"/>
        <v>0.15</v>
      </c>
      <c r="N192">
        <f t="shared" si="14"/>
        <v>6686.7</v>
      </c>
    </row>
    <row r="193" spans="1:14" x14ac:dyDescent="0.25">
      <c r="A193">
        <v>1192</v>
      </c>
      <c r="B193" t="s">
        <v>14970</v>
      </c>
      <c r="C193" t="s">
        <v>14971</v>
      </c>
      <c r="D193" t="s">
        <v>14922</v>
      </c>
      <c r="E193">
        <v>708</v>
      </c>
      <c r="F193" s="2">
        <v>44353.240104166667</v>
      </c>
      <c r="G193">
        <v>67</v>
      </c>
      <c r="H193" t="s">
        <v>697</v>
      </c>
      <c r="I193">
        <f t="shared" si="10"/>
        <v>47436</v>
      </c>
      <c r="J193" s="6">
        <v>45186.094074074077</v>
      </c>
      <c r="K193" t="str">
        <f t="shared" si="11"/>
        <v>Long Term</v>
      </c>
      <c r="L193">
        <f t="shared" si="12"/>
        <v>46728</v>
      </c>
      <c r="M193">
        <f t="shared" si="13"/>
        <v>0</v>
      </c>
      <c r="N193">
        <f t="shared" si="14"/>
        <v>0</v>
      </c>
    </row>
    <row r="194" spans="1:14" x14ac:dyDescent="0.25">
      <c r="A194">
        <v>1193</v>
      </c>
      <c r="B194" t="s">
        <v>14974</v>
      </c>
      <c r="C194" t="s">
        <v>14975</v>
      </c>
      <c r="D194" t="s">
        <v>14922</v>
      </c>
      <c r="E194">
        <v>669</v>
      </c>
      <c r="F194" s="2">
        <v>43888.04109953704</v>
      </c>
      <c r="G194">
        <v>41</v>
      </c>
      <c r="H194" t="s">
        <v>862</v>
      </c>
      <c r="I194">
        <f t="shared" si="10"/>
        <v>27429</v>
      </c>
      <c r="J194" s="6">
        <v>45186.094074074077</v>
      </c>
      <c r="K194" t="str">
        <f t="shared" si="11"/>
        <v>Long Term</v>
      </c>
      <c r="L194">
        <f t="shared" si="12"/>
        <v>26760</v>
      </c>
      <c r="M194">
        <f t="shared" si="13"/>
        <v>0</v>
      </c>
      <c r="N194">
        <f t="shared" si="14"/>
        <v>0</v>
      </c>
    </row>
    <row r="195" spans="1:14" x14ac:dyDescent="0.25">
      <c r="A195">
        <v>1194</v>
      </c>
      <c r="B195" t="s">
        <v>14927</v>
      </c>
      <c r="C195" t="s">
        <v>14928</v>
      </c>
      <c r="D195" t="s">
        <v>14929</v>
      </c>
      <c r="E195">
        <v>596</v>
      </c>
      <c r="F195" s="2">
        <v>43968.78465277778</v>
      </c>
      <c r="G195">
        <v>21</v>
      </c>
      <c r="H195" t="s">
        <v>724</v>
      </c>
      <c r="I195">
        <f t="shared" ref="I195:I258" si="15">E195*G195</f>
        <v>12516</v>
      </c>
      <c r="J195" s="6">
        <v>45186.094074074077</v>
      </c>
      <c r="K195" t="str">
        <f t="shared" ref="K195:K258" si="16">IF((J195-F195)&lt;=365,"Short Term","Long Term")</f>
        <v>Long Term</v>
      </c>
      <c r="L195">
        <f t="shared" ref="L195:L258" si="17">I195-E195</f>
        <v>11920</v>
      </c>
      <c r="M195">
        <f t="shared" ref="M195:M258" si="18">IF(K195="short Term",15%,IF(K195="Long Term",IF(L195&gt;100000,10%,0),0))</f>
        <v>0</v>
      </c>
      <c r="N195">
        <f t="shared" ref="N195:N258" si="19">L195*M195</f>
        <v>0</v>
      </c>
    </row>
    <row r="196" spans="1:14" x14ac:dyDescent="0.25">
      <c r="A196">
        <v>1195</v>
      </c>
      <c r="B196" t="s">
        <v>14946</v>
      </c>
      <c r="C196" t="s">
        <v>14947</v>
      </c>
      <c r="D196" t="s">
        <v>14922</v>
      </c>
      <c r="E196">
        <v>244</v>
      </c>
      <c r="F196" s="2">
        <v>45118.642129629632</v>
      </c>
      <c r="G196">
        <v>23</v>
      </c>
      <c r="H196" t="s">
        <v>765</v>
      </c>
      <c r="I196">
        <f t="shared" si="15"/>
        <v>5612</v>
      </c>
      <c r="J196" s="6">
        <v>45186.094074074077</v>
      </c>
      <c r="K196" t="str">
        <f t="shared" si="16"/>
        <v>Short Term</v>
      </c>
      <c r="L196">
        <f t="shared" si="17"/>
        <v>5368</v>
      </c>
      <c r="M196">
        <f t="shared" si="18"/>
        <v>0.15</v>
      </c>
      <c r="N196">
        <f t="shared" si="19"/>
        <v>805.19999999999993</v>
      </c>
    </row>
    <row r="197" spans="1:14" x14ac:dyDescent="0.25">
      <c r="A197">
        <v>1196</v>
      </c>
      <c r="B197" t="s">
        <v>14990</v>
      </c>
      <c r="C197" t="s">
        <v>14991</v>
      </c>
      <c r="D197" t="s">
        <v>14922</v>
      </c>
      <c r="E197">
        <v>960</v>
      </c>
      <c r="F197" s="2">
        <v>43767.83116898148</v>
      </c>
      <c r="G197">
        <v>93</v>
      </c>
      <c r="H197" t="s">
        <v>1274</v>
      </c>
      <c r="I197">
        <f t="shared" si="15"/>
        <v>89280</v>
      </c>
      <c r="J197" s="6">
        <v>45186.094074074077</v>
      </c>
      <c r="K197" t="str">
        <f t="shared" si="16"/>
        <v>Long Term</v>
      </c>
      <c r="L197">
        <f t="shared" si="17"/>
        <v>88320</v>
      </c>
      <c r="M197">
        <f t="shared" si="18"/>
        <v>0</v>
      </c>
      <c r="N197">
        <f t="shared" si="19"/>
        <v>0</v>
      </c>
    </row>
    <row r="198" spans="1:14" x14ac:dyDescent="0.25">
      <c r="A198">
        <v>1197</v>
      </c>
      <c r="B198" t="s">
        <v>14956</v>
      </c>
      <c r="C198" t="s">
        <v>14957</v>
      </c>
      <c r="D198" t="s">
        <v>14929</v>
      </c>
      <c r="E198">
        <v>710</v>
      </c>
      <c r="F198" s="2">
        <v>43518.738321759258</v>
      </c>
      <c r="G198">
        <v>24</v>
      </c>
      <c r="H198" t="s">
        <v>1294</v>
      </c>
      <c r="I198">
        <f t="shared" si="15"/>
        <v>17040</v>
      </c>
      <c r="J198" s="6">
        <v>45186.094074074077</v>
      </c>
      <c r="K198" t="str">
        <f t="shared" si="16"/>
        <v>Long Term</v>
      </c>
      <c r="L198">
        <f t="shared" si="17"/>
        <v>16330</v>
      </c>
      <c r="M198">
        <f t="shared" si="18"/>
        <v>0</v>
      </c>
      <c r="N198">
        <f t="shared" si="19"/>
        <v>0</v>
      </c>
    </row>
    <row r="199" spans="1:14" x14ac:dyDescent="0.25">
      <c r="A199">
        <v>1198</v>
      </c>
      <c r="B199" t="s">
        <v>14968</v>
      </c>
      <c r="C199" t="s">
        <v>14969</v>
      </c>
      <c r="D199" t="s">
        <v>14922</v>
      </c>
      <c r="E199">
        <v>577</v>
      </c>
      <c r="F199" s="2">
        <v>45065.492800925917</v>
      </c>
      <c r="G199">
        <v>94</v>
      </c>
      <c r="H199" t="s">
        <v>924</v>
      </c>
      <c r="I199">
        <f t="shared" si="15"/>
        <v>54238</v>
      </c>
      <c r="J199" s="6">
        <v>45186.094074074077</v>
      </c>
      <c r="K199" t="str">
        <f t="shared" si="16"/>
        <v>Short Term</v>
      </c>
      <c r="L199">
        <f t="shared" si="17"/>
        <v>53661</v>
      </c>
      <c r="M199">
        <f t="shared" si="18"/>
        <v>0.15</v>
      </c>
      <c r="N199">
        <f t="shared" si="19"/>
        <v>8049.15</v>
      </c>
    </row>
    <row r="200" spans="1:14" x14ac:dyDescent="0.25">
      <c r="A200">
        <v>1199</v>
      </c>
      <c r="B200" t="s">
        <v>15008</v>
      </c>
      <c r="C200" t="s">
        <v>15009</v>
      </c>
      <c r="D200" t="s">
        <v>14922</v>
      </c>
      <c r="E200">
        <v>259</v>
      </c>
      <c r="F200" s="2">
        <v>44274.126643518517</v>
      </c>
      <c r="G200">
        <v>86</v>
      </c>
      <c r="H200" t="s">
        <v>106</v>
      </c>
      <c r="I200">
        <f t="shared" si="15"/>
        <v>22274</v>
      </c>
      <c r="J200" s="6">
        <v>45186.094074074077</v>
      </c>
      <c r="K200" t="str">
        <f t="shared" si="16"/>
        <v>Long Term</v>
      </c>
      <c r="L200">
        <f t="shared" si="17"/>
        <v>22015</v>
      </c>
      <c r="M200">
        <f t="shared" si="18"/>
        <v>0</v>
      </c>
      <c r="N200">
        <f t="shared" si="19"/>
        <v>0</v>
      </c>
    </row>
    <row r="201" spans="1:14" x14ac:dyDescent="0.25">
      <c r="A201">
        <v>1200</v>
      </c>
      <c r="B201" t="s">
        <v>14920</v>
      </c>
      <c r="C201" t="s">
        <v>14921</v>
      </c>
      <c r="D201" t="s">
        <v>14929</v>
      </c>
      <c r="E201">
        <v>585</v>
      </c>
      <c r="F201" s="2">
        <v>45155.148182870369</v>
      </c>
      <c r="G201">
        <v>99</v>
      </c>
      <c r="H201" t="s">
        <v>795</v>
      </c>
      <c r="I201">
        <f t="shared" si="15"/>
        <v>57915</v>
      </c>
      <c r="J201" s="6">
        <v>45186.094074074077</v>
      </c>
      <c r="K201" t="str">
        <f t="shared" si="16"/>
        <v>Short Term</v>
      </c>
      <c r="L201">
        <f t="shared" si="17"/>
        <v>57330</v>
      </c>
      <c r="M201">
        <f t="shared" si="18"/>
        <v>0.15</v>
      </c>
      <c r="N201">
        <f t="shared" si="19"/>
        <v>8599.5</v>
      </c>
    </row>
    <row r="202" spans="1:14" x14ac:dyDescent="0.25">
      <c r="A202">
        <v>1201</v>
      </c>
      <c r="B202" t="s">
        <v>14988</v>
      </c>
      <c r="C202" t="s">
        <v>14989</v>
      </c>
      <c r="D202" t="s">
        <v>14922</v>
      </c>
      <c r="E202">
        <v>367</v>
      </c>
      <c r="F202" s="2">
        <v>45129.472962962973</v>
      </c>
      <c r="G202">
        <v>24</v>
      </c>
      <c r="H202" t="s">
        <v>865</v>
      </c>
      <c r="I202">
        <f t="shared" si="15"/>
        <v>8808</v>
      </c>
      <c r="J202" s="6">
        <v>45186.094074074077</v>
      </c>
      <c r="K202" t="str">
        <f t="shared" si="16"/>
        <v>Short Term</v>
      </c>
      <c r="L202">
        <f t="shared" si="17"/>
        <v>8441</v>
      </c>
      <c r="M202">
        <f t="shared" si="18"/>
        <v>0.15</v>
      </c>
      <c r="N202">
        <f t="shared" si="19"/>
        <v>1266.1499999999999</v>
      </c>
    </row>
    <row r="203" spans="1:14" x14ac:dyDescent="0.25">
      <c r="A203">
        <v>1202</v>
      </c>
      <c r="B203" t="s">
        <v>15006</v>
      </c>
      <c r="C203" t="s">
        <v>15007</v>
      </c>
      <c r="D203" t="s">
        <v>14929</v>
      </c>
      <c r="E203">
        <v>619</v>
      </c>
      <c r="F203" s="2">
        <v>45078.404780092591</v>
      </c>
      <c r="G203">
        <v>34</v>
      </c>
      <c r="H203" t="s">
        <v>1143</v>
      </c>
      <c r="I203">
        <f t="shared" si="15"/>
        <v>21046</v>
      </c>
      <c r="J203" s="6">
        <v>45186.094074074077</v>
      </c>
      <c r="K203" t="str">
        <f t="shared" si="16"/>
        <v>Short Term</v>
      </c>
      <c r="L203">
        <f t="shared" si="17"/>
        <v>20427</v>
      </c>
      <c r="M203">
        <f t="shared" si="18"/>
        <v>0.15</v>
      </c>
      <c r="N203">
        <f t="shared" si="19"/>
        <v>3064.0499999999997</v>
      </c>
    </row>
    <row r="204" spans="1:14" x14ac:dyDescent="0.25">
      <c r="A204">
        <v>1203</v>
      </c>
      <c r="B204" t="s">
        <v>14966</v>
      </c>
      <c r="C204" t="s">
        <v>14967</v>
      </c>
      <c r="D204" t="s">
        <v>14922</v>
      </c>
      <c r="E204">
        <v>660</v>
      </c>
      <c r="F204" s="2">
        <v>43768.893842592603</v>
      </c>
      <c r="G204">
        <v>47</v>
      </c>
      <c r="H204" t="s">
        <v>1174</v>
      </c>
      <c r="I204">
        <f t="shared" si="15"/>
        <v>31020</v>
      </c>
      <c r="J204" s="6">
        <v>45186.094074074077</v>
      </c>
      <c r="K204" t="str">
        <f t="shared" si="16"/>
        <v>Long Term</v>
      </c>
      <c r="L204">
        <f t="shared" si="17"/>
        <v>30360</v>
      </c>
      <c r="M204">
        <f t="shared" si="18"/>
        <v>0</v>
      </c>
      <c r="N204">
        <f t="shared" si="19"/>
        <v>0</v>
      </c>
    </row>
    <row r="205" spans="1:14" x14ac:dyDescent="0.25">
      <c r="A205">
        <v>1204</v>
      </c>
      <c r="B205" t="s">
        <v>14930</v>
      </c>
      <c r="C205" t="s">
        <v>14931</v>
      </c>
      <c r="D205" t="s">
        <v>14929</v>
      </c>
      <c r="E205">
        <v>570</v>
      </c>
      <c r="F205" s="2">
        <v>43496.916921296302</v>
      </c>
      <c r="G205">
        <v>90</v>
      </c>
      <c r="H205" t="s">
        <v>1171</v>
      </c>
      <c r="I205">
        <f t="shared" si="15"/>
        <v>51300</v>
      </c>
      <c r="J205" s="6">
        <v>45186.094074074077</v>
      </c>
      <c r="K205" t="str">
        <f t="shared" si="16"/>
        <v>Long Term</v>
      </c>
      <c r="L205">
        <f t="shared" si="17"/>
        <v>50730</v>
      </c>
      <c r="M205">
        <f t="shared" si="18"/>
        <v>0</v>
      </c>
      <c r="N205">
        <f t="shared" si="19"/>
        <v>0</v>
      </c>
    </row>
    <row r="206" spans="1:14" x14ac:dyDescent="0.25">
      <c r="A206">
        <v>1205</v>
      </c>
      <c r="B206" t="s">
        <v>14940</v>
      </c>
      <c r="C206" t="s">
        <v>14941</v>
      </c>
      <c r="D206" t="s">
        <v>14922</v>
      </c>
      <c r="E206">
        <v>731</v>
      </c>
      <c r="F206" s="2">
        <v>44962.969560185193</v>
      </c>
      <c r="G206">
        <v>34</v>
      </c>
      <c r="H206" t="s">
        <v>1554</v>
      </c>
      <c r="I206">
        <f t="shared" si="15"/>
        <v>24854</v>
      </c>
      <c r="J206" s="6">
        <v>45186.094074074077</v>
      </c>
      <c r="K206" t="str">
        <f t="shared" si="16"/>
        <v>Short Term</v>
      </c>
      <c r="L206">
        <f t="shared" si="17"/>
        <v>24123</v>
      </c>
      <c r="M206">
        <f t="shared" si="18"/>
        <v>0.15</v>
      </c>
      <c r="N206">
        <f t="shared" si="19"/>
        <v>3618.45</v>
      </c>
    </row>
    <row r="207" spans="1:14" x14ac:dyDescent="0.25">
      <c r="A207">
        <v>1206</v>
      </c>
      <c r="B207" t="s">
        <v>14923</v>
      </c>
      <c r="C207" t="s">
        <v>14924</v>
      </c>
      <c r="D207" t="s">
        <v>14929</v>
      </c>
      <c r="E207">
        <v>279</v>
      </c>
      <c r="F207" s="2">
        <v>45043.001261574071</v>
      </c>
      <c r="G207">
        <v>63</v>
      </c>
      <c r="H207" t="s">
        <v>489</v>
      </c>
      <c r="I207">
        <f t="shared" si="15"/>
        <v>17577</v>
      </c>
      <c r="J207" s="6">
        <v>45186.094074074077</v>
      </c>
      <c r="K207" t="str">
        <f t="shared" si="16"/>
        <v>Short Term</v>
      </c>
      <c r="L207">
        <f t="shared" si="17"/>
        <v>17298</v>
      </c>
      <c r="M207">
        <f t="shared" si="18"/>
        <v>0.15</v>
      </c>
      <c r="N207">
        <f t="shared" si="19"/>
        <v>2594.6999999999998</v>
      </c>
    </row>
    <row r="208" spans="1:14" x14ac:dyDescent="0.25">
      <c r="A208">
        <v>1207</v>
      </c>
      <c r="B208" t="s">
        <v>15010</v>
      </c>
      <c r="C208" t="s">
        <v>15011</v>
      </c>
      <c r="D208" t="s">
        <v>14929</v>
      </c>
      <c r="E208">
        <v>397</v>
      </c>
      <c r="F208" s="2">
        <v>43618.053425925929</v>
      </c>
      <c r="G208">
        <v>84</v>
      </c>
      <c r="H208" t="s">
        <v>106</v>
      </c>
      <c r="I208">
        <f t="shared" si="15"/>
        <v>33348</v>
      </c>
      <c r="J208" s="6">
        <v>45186.094074074077</v>
      </c>
      <c r="K208" t="str">
        <f t="shared" si="16"/>
        <v>Long Term</v>
      </c>
      <c r="L208">
        <f t="shared" si="17"/>
        <v>32951</v>
      </c>
      <c r="M208">
        <f t="shared" si="18"/>
        <v>0</v>
      </c>
      <c r="N208">
        <f t="shared" si="19"/>
        <v>0</v>
      </c>
    </row>
    <row r="209" spans="1:14" x14ac:dyDescent="0.25">
      <c r="A209">
        <v>1208</v>
      </c>
      <c r="B209" t="s">
        <v>15002</v>
      </c>
      <c r="C209" t="s">
        <v>15003</v>
      </c>
      <c r="D209" t="s">
        <v>14929</v>
      </c>
      <c r="E209">
        <v>317</v>
      </c>
      <c r="F209" s="2">
        <v>44753.437824074077</v>
      </c>
      <c r="G209">
        <v>41</v>
      </c>
      <c r="H209" t="s">
        <v>674</v>
      </c>
      <c r="I209">
        <f t="shared" si="15"/>
        <v>12997</v>
      </c>
      <c r="J209" s="6">
        <v>45186.094074074077</v>
      </c>
      <c r="K209" t="str">
        <f t="shared" si="16"/>
        <v>Long Term</v>
      </c>
      <c r="L209">
        <f t="shared" si="17"/>
        <v>12680</v>
      </c>
      <c r="M209">
        <f t="shared" si="18"/>
        <v>0</v>
      </c>
      <c r="N209">
        <f t="shared" si="19"/>
        <v>0</v>
      </c>
    </row>
    <row r="210" spans="1:14" x14ac:dyDescent="0.25">
      <c r="A210">
        <v>1209</v>
      </c>
      <c r="B210" t="s">
        <v>14958</v>
      </c>
      <c r="C210" t="s">
        <v>14959</v>
      </c>
      <c r="D210" t="s">
        <v>14922</v>
      </c>
      <c r="E210">
        <v>250</v>
      </c>
      <c r="F210" s="2">
        <v>44453.283055555563</v>
      </c>
      <c r="G210">
        <v>34</v>
      </c>
      <c r="H210" t="s">
        <v>1020</v>
      </c>
      <c r="I210">
        <f t="shared" si="15"/>
        <v>8500</v>
      </c>
      <c r="J210" s="6">
        <v>45186.094074074077</v>
      </c>
      <c r="K210" t="str">
        <f t="shared" si="16"/>
        <v>Long Term</v>
      </c>
      <c r="L210">
        <f t="shared" si="17"/>
        <v>8250</v>
      </c>
      <c r="M210">
        <f t="shared" si="18"/>
        <v>0</v>
      </c>
      <c r="N210">
        <f t="shared" si="19"/>
        <v>0</v>
      </c>
    </row>
    <row r="211" spans="1:14" x14ac:dyDescent="0.25">
      <c r="A211">
        <v>1210</v>
      </c>
      <c r="B211" t="s">
        <v>14988</v>
      </c>
      <c r="C211" t="s">
        <v>14989</v>
      </c>
      <c r="D211" t="s">
        <v>14922</v>
      </c>
      <c r="E211">
        <v>619</v>
      </c>
      <c r="F211" s="2">
        <v>44561.077604166669</v>
      </c>
      <c r="G211">
        <v>92</v>
      </c>
      <c r="H211" t="s">
        <v>2257</v>
      </c>
      <c r="I211">
        <f t="shared" si="15"/>
        <v>56948</v>
      </c>
      <c r="J211" s="6">
        <v>45186.094074074077</v>
      </c>
      <c r="K211" t="str">
        <f t="shared" si="16"/>
        <v>Long Term</v>
      </c>
      <c r="L211">
        <f t="shared" si="17"/>
        <v>56329</v>
      </c>
      <c r="M211">
        <f t="shared" si="18"/>
        <v>0</v>
      </c>
      <c r="N211">
        <f t="shared" si="19"/>
        <v>0</v>
      </c>
    </row>
    <row r="212" spans="1:14" x14ac:dyDescent="0.25">
      <c r="A212">
        <v>1211</v>
      </c>
      <c r="B212" t="s">
        <v>14950</v>
      </c>
      <c r="C212" t="s">
        <v>14951</v>
      </c>
      <c r="D212" t="s">
        <v>14922</v>
      </c>
      <c r="E212">
        <v>102</v>
      </c>
      <c r="F212" s="2">
        <v>43672.929490740738</v>
      </c>
      <c r="G212">
        <v>75</v>
      </c>
      <c r="H212" t="s">
        <v>1062</v>
      </c>
      <c r="I212">
        <f t="shared" si="15"/>
        <v>7650</v>
      </c>
      <c r="J212" s="6">
        <v>45186.094074074077</v>
      </c>
      <c r="K212" t="str">
        <f t="shared" si="16"/>
        <v>Long Term</v>
      </c>
      <c r="L212">
        <f t="shared" si="17"/>
        <v>7548</v>
      </c>
      <c r="M212">
        <f t="shared" si="18"/>
        <v>0</v>
      </c>
      <c r="N212">
        <f t="shared" si="19"/>
        <v>0</v>
      </c>
    </row>
    <row r="213" spans="1:14" x14ac:dyDescent="0.25">
      <c r="A213">
        <v>1212</v>
      </c>
      <c r="B213" t="s">
        <v>15010</v>
      </c>
      <c r="C213" t="s">
        <v>15011</v>
      </c>
      <c r="D213" t="s">
        <v>14922</v>
      </c>
      <c r="E213">
        <v>426</v>
      </c>
      <c r="F213" s="2">
        <v>43652.675092592603</v>
      </c>
      <c r="G213">
        <v>48</v>
      </c>
      <c r="H213" t="s">
        <v>604</v>
      </c>
      <c r="I213">
        <f t="shared" si="15"/>
        <v>20448</v>
      </c>
      <c r="J213" s="6">
        <v>45186.094074074077</v>
      </c>
      <c r="K213" t="str">
        <f t="shared" si="16"/>
        <v>Long Term</v>
      </c>
      <c r="L213">
        <f t="shared" si="17"/>
        <v>20022</v>
      </c>
      <c r="M213">
        <f t="shared" si="18"/>
        <v>0</v>
      </c>
      <c r="N213">
        <f t="shared" si="19"/>
        <v>0</v>
      </c>
    </row>
    <row r="214" spans="1:14" x14ac:dyDescent="0.25">
      <c r="A214">
        <v>1213</v>
      </c>
      <c r="B214" t="s">
        <v>14920</v>
      </c>
      <c r="C214" t="s">
        <v>14921</v>
      </c>
      <c r="D214" t="s">
        <v>14929</v>
      </c>
      <c r="E214">
        <v>529</v>
      </c>
      <c r="F214" s="2">
        <v>43757.076412037037</v>
      </c>
      <c r="G214">
        <v>17</v>
      </c>
      <c r="H214" t="s">
        <v>541</v>
      </c>
      <c r="I214">
        <f t="shared" si="15"/>
        <v>8993</v>
      </c>
      <c r="J214" s="6">
        <v>45186.094074074077</v>
      </c>
      <c r="K214" t="str">
        <f t="shared" si="16"/>
        <v>Long Term</v>
      </c>
      <c r="L214">
        <f t="shared" si="17"/>
        <v>8464</v>
      </c>
      <c r="M214">
        <f t="shared" si="18"/>
        <v>0</v>
      </c>
      <c r="N214">
        <f t="shared" si="19"/>
        <v>0</v>
      </c>
    </row>
    <row r="215" spans="1:14" x14ac:dyDescent="0.25">
      <c r="A215">
        <v>1214</v>
      </c>
      <c r="B215" t="s">
        <v>14940</v>
      </c>
      <c r="C215" t="s">
        <v>14941</v>
      </c>
      <c r="D215" t="s">
        <v>14929</v>
      </c>
      <c r="E215">
        <v>776</v>
      </c>
      <c r="F215" s="2">
        <v>44772.548530092587</v>
      </c>
      <c r="G215">
        <v>50</v>
      </c>
      <c r="H215" t="s">
        <v>1325</v>
      </c>
      <c r="I215">
        <f t="shared" si="15"/>
        <v>38800</v>
      </c>
      <c r="J215" s="6">
        <v>45186.094074074077</v>
      </c>
      <c r="K215" t="str">
        <f t="shared" si="16"/>
        <v>Long Term</v>
      </c>
      <c r="L215">
        <f t="shared" si="17"/>
        <v>38024</v>
      </c>
      <c r="M215">
        <f t="shared" si="18"/>
        <v>0</v>
      </c>
      <c r="N215">
        <f t="shared" si="19"/>
        <v>0</v>
      </c>
    </row>
    <row r="216" spans="1:14" x14ac:dyDescent="0.25">
      <c r="A216">
        <v>1215</v>
      </c>
      <c r="B216" t="s">
        <v>14927</v>
      </c>
      <c r="C216" t="s">
        <v>14928</v>
      </c>
      <c r="D216" t="s">
        <v>14929</v>
      </c>
      <c r="E216">
        <v>504</v>
      </c>
      <c r="F216" s="2">
        <v>43391.007789351846</v>
      </c>
      <c r="G216">
        <v>67</v>
      </c>
      <c r="H216" t="s">
        <v>487</v>
      </c>
      <c r="I216">
        <f t="shared" si="15"/>
        <v>33768</v>
      </c>
      <c r="J216" s="6">
        <v>45186.094074074077</v>
      </c>
      <c r="K216" t="str">
        <f t="shared" si="16"/>
        <v>Long Term</v>
      </c>
      <c r="L216">
        <f t="shared" si="17"/>
        <v>33264</v>
      </c>
      <c r="M216">
        <f t="shared" si="18"/>
        <v>0</v>
      </c>
      <c r="N216">
        <f t="shared" si="19"/>
        <v>0</v>
      </c>
    </row>
    <row r="217" spans="1:14" x14ac:dyDescent="0.25">
      <c r="A217">
        <v>1216</v>
      </c>
      <c r="B217" t="s">
        <v>14923</v>
      </c>
      <c r="C217" t="s">
        <v>14924</v>
      </c>
      <c r="D217" t="s">
        <v>14929</v>
      </c>
      <c r="E217">
        <v>436</v>
      </c>
      <c r="F217" s="2">
        <v>45097.196631944447</v>
      </c>
      <c r="G217">
        <v>84</v>
      </c>
      <c r="H217" t="s">
        <v>587</v>
      </c>
      <c r="I217">
        <f t="shared" si="15"/>
        <v>36624</v>
      </c>
      <c r="J217" s="6">
        <v>45186.094074074077</v>
      </c>
      <c r="K217" t="str">
        <f t="shared" si="16"/>
        <v>Short Term</v>
      </c>
      <c r="L217">
        <f t="shared" si="17"/>
        <v>36188</v>
      </c>
      <c r="M217">
        <f t="shared" si="18"/>
        <v>0.15</v>
      </c>
      <c r="N217">
        <f t="shared" si="19"/>
        <v>5428.2</v>
      </c>
    </row>
    <row r="218" spans="1:14" x14ac:dyDescent="0.25">
      <c r="A218">
        <v>1217</v>
      </c>
      <c r="B218" t="s">
        <v>14948</v>
      </c>
      <c r="C218" t="s">
        <v>14949</v>
      </c>
      <c r="D218" t="s">
        <v>14929</v>
      </c>
      <c r="E218">
        <v>205</v>
      </c>
      <c r="F218" s="2">
        <v>43689.488402777781</v>
      </c>
      <c r="G218">
        <v>19</v>
      </c>
      <c r="H218" t="s">
        <v>857</v>
      </c>
      <c r="I218">
        <f t="shared" si="15"/>
        <v>3895</v>
      </c>
      <c r="J218" s="6">
        <v>45186.094074074077</v>
      </c>
      <c r="K218" t="str">
        <f t="shared" si="16"/>
        <v>Long Term</v>
      </c>
      <c r="L218">
        <f t="shared" si="17"/>
        <v>3690</v>
      </c>
      <c r="M218">
        <f t="shared" si="18"/>
        <v>0</v>
      </c>
      <c r="N218">
        <f t="shared" si="19"/>
        <v>0</v>
      </c>
    </row>
    <row r="219" spans="1:14" x14ac:dyDescent="0.25">
      <c r="A219">
        <v>1218</v>
      </c>
      <c r="B219" t="s">
        <v>15004</v>
      </c>
      <c r="C219" t="s">
        <v>15005</v>
      </c>
      <c r="D219" t="s">
        <v>14929</v>
      </c>
      <c r="E219">
        <v>582</v>
      </c>
      <c r="F219" s="2">
        <v>44503.726759259262</v>
      </c>
      <c r="G219">
        <v>64</v>
      </c>
      <c r="H219" t="s">
        <v>169</v>
      </c>
      <c r="I219">
        <f t="shared" si="15"/>
        <v>37248</v>
      </c>
      <c r="J219" s="6">
        <v>45186.094074074077</v>
      </c>
      <c r="K219" t="str">
        <f t="shared" si="16"/>
        <v>Long Term</v>
      </c>
      <c r="L219">
        <f t="shared" si="17"/>
        <v>36666</v>
      </c>
      <c r="M219">
        <f t="shared" si="18"/>
        <v>0</v>
      </c>
      <c r="N219">
        <f t="shared" si="19"/>
        <v>0</v>
      </c>
    </row>
    <row r="220" spans="1:14" x14ac:dyDescent="0.25">
      <c r="A220">
        <v>1219</v>
      </c>
      <c r="B220" t="s">
        <v>14946</v>
      </c>
      <c r="C220" t="s">
        <v>14947</v>
      </c>
      <c r="D220" t="s">
        <v>14922</v>
      </c>
      <c r="E220">
        <v>195</v>
      </c>
      <c r="F220" s="2">
        <v>43745.212870370371</v>
      </c>
      <c r="G220">
        <v>72</v>
      </c>
      <c r="H220" t="s">
        <v>1997</v>
      </c>
      <c r="I220">
        <f t="shared" si="15"/>
        <v>14040</v>
      </c>
      <c r="J220" s="6">
        <v>45186.094074074077</v>
      </c>
      <c r="K220" t="str">
        <f t="shared" si="16"/>
        <v>Long Term</v>
      </c>
      <c r="L220">
        <f t="shared" si="17"/>
        <v>13845</v>
      </c>
      <c r="M220">
        <f t="shared" si="18"/>
        <v>0</v>
      </c>
      <c r="N220">
        <f t="shared" si="19"/>
        <v>0</v>
      </c>
    </row>
    <row r="221" spans="1:14" x14ac:dyDescent="0.25">
      <c r="A221">
        <v>1220</v>
      </c>
      <c r="B221" t="s">
        <v>14996</v>
      </c>
      <c r="C221" t="s">
        <v>14997</v>
      </c>
      <c r="D221" t="s">
        <v>14922</v>
      </c>
      <c r="E221">
        <v>325</v>
      </c>
      <c r="F221" s="2">
        <v>43919.92150462963</v>
      </c>
      <c r="G221">
        <v>89</v>
      </c>
      <c r="H221" t="s">
        <v>1287</v>
      </c>
      <c r="I221">
        <f t="shared" si="15"/>
        <v>28925</v>
      </c>
      <c r="J221" s="6">
        <v>45186.094074074077</v>
      </c>
      <c r="K221" t="str">
        <f t="shared" si="16"/>
        <v>Long Term</v>
      </c>
      <c r="L221">
        <f t="shared" si="17"/>
        <v>28600</v>
      </c>
      <c r="M221">
        <f t="shared" si="18"/>
        <v>0</v>
      </c>
      <c r="N221">
        <f t="shared" si="19"/>
        <v>0</v>
      </c>
    </row>
    <row r="222" spans="1:14" x14ac:dyDescent="0.25">
      <c r="A222">
        <v>1221</v>
      </c>
      <c r="B222" t="s">
        <v>14990</v>
      </c>
      <c r="C222" t="s">
        <v>14991</v>
      </c>
      <c r="D222" t="s">
        <v>14922</v>
      </c>
      <c r="E222">
        <v>652</v>
      </c>
      <c r="F222" s="2">
        <v>44568.794918981483</v>
      </c>
      <c r="G222">
        <v>21</v>
      </c>
      <c r="H222" t="s">
        <v>716</v>
      </c>
      <c r="I222">
        <f t="shared" si="15"/>
        <v>13692</v>
      </c>
      <c r="J222" s="6">
        <v>45186.094074074077</v>
      </c>
      <c r="K222" t="str">
        <f t="shared" si="16"/>
        <v>Long Term</v>
      </c>
      <c r="L222">
        <f t="shared" si="17"/>
        <v>13040</v>
      </c>
      <c r="M222">
        <f t="shared" si="18"/>
        <v>0</v>
      </c>
      <c r="N222">
        <f t="shared" si="19"/>
        <v>0</v>
      </c>
    </row>
    <row r="223" spans="1:14" x14ac:dyDescent="0.25">
      <c r="A223">
        <v>1222</v>
      </c>
      <c r="B223" t="s">
        <v>14990</v>
      </c>
      <c r="C223" t="s">
        <v>14991</v>
      </c>
      <c r="D223" t="s">
        <v>14922</v>
      </c>
      <c r="E223">
        <v>911</v>
      </c>
      <c r="F223" s="2">
        <v>44682.752141203702</v>
      </c>
      <c r="G223">
        <v>31</v>
      </c>
      <c r="H223" t="s">
        <v>1060</v>
      </c>
      <c r="I223">
        <f t="shared" si="15"/>
        <v>28241</v>
      </c>
      <c r="J223" s="6">
        <v>45186.094074074077</v>
      </c>
      <c r="K223" t="str">
        <f t="shared" si="16"/>
        <v>Long Term</v>
      </c>
      <c r="L223">
        <f t="shared" si="17"/>
        <v>27330</v>
      </c>
      <c r="M223">
        <f t="shared" si="18"/>
        <v>0</v>
      </c>
      <c r="N223">
        <f t="shared" si="19"/>
        <v>0</v>
      </c>
    </row>
    <row r="224" spans="1:14" x14ac:dyDescent="0.25">
      <c r="A224">
        <v>1223</v>
      </c>
      <c r="B224" t="s">
        <v>14956</v>
      </c>
      <c r="C224" t="s">
        <v>14957</v>
      </c>
      <c r="D224" t="s">
        <v>14929</v>
      </c>
      <c r="E224">
        <v>265</v>
      </c>
      <c r="F224" s="2">
        <v>44188.482824074083</v>
      </c>
      <c r="G224">
        <v>93</v>
      </c>
      <c r="H224" t="s">
        <v>493</v>
      </c>
      <c r="I224">
        <f t="shared" si="15"/>
        <v>24645</v>
      </c>
      <c r="J224" s="6">
        <v>45186.094074074077</v>
      </c>
      <c r="K224" t="str">
        <f t="shared" si="16"/>
        <v>Long Term</v>
      </c>
      <c r="L224">
        <f t="shared" si="17"/>
        <v>24380</v>
      </c>
      <c r="M224">
        <f t="shared" si="18"/>
        <v>0</v>
      </c>
      <c r="N224">
        <f t="shared" si="19"/>
        <v>0</v>
      </c>
    </row>
    <row r="225" spans="1:14" x14ac:dyDescent="0.25">
      <c r="A225">
        <v>1224</v>
      </c>
      <c r="B225" t="s">
        <v>15006</v>
      </c>
      <c r="C225" t="s">
        <v>15007</v>
      </c>
      <c r="D225" t="s">
        <v>14929</v>
      </c>
      <c r="E225">
        <v>723</v>
      </c>
      <c r="F225" s="2">
        <v>44261.783020833333</v>
      </c>
      <c r="G225">
        <v>5</v>
      </c>
      <c r="H225" t="s">
        <v>732</v>
      </c>
      <c r="I225">
        <f t="shared" si="15"/>
        <v>3615</v>
      </c>
      <c r="J225" s="6">
        <v>45186.094074074077</v>
      </c>
      <c r="K225" t="str">
        <f t="shared" si="16"/>
        <v>Long Term</v>
      </c>
      <c r="L225">
        <f t="shared" si="17"/>
        <v>2892</v>
      </c>
      <c r="M225">
        <f t="shared" si="18"/>
        <v>0</v>
      </c>
      <c r="N225">
        <f t="shared" si="19"/>
        <v>0</v>
      </c>
    </row>
    <row r="226" spans="1:14" x14ac:dyDescent="0.25">
      <c r="A226">
        <v>1225</v>
      </c>
      <c r="B226" t="s">
        <v>14936</v>
      </c>
      <c r="C226" t="s">
        <v>14937</v>
      </c>
      <c r="D226" t="s">
        <v>14922</v>
      </c>
      <c r="E226">
        <v>413</v>
      </c>
      <c r="F226" s="2">
        <v>43466.997569444437</v>
      </c>
      <c r="G226">
        <v>12</v>
      </c>
      <c r="H226" t="s">
        <v>1160</v>
      </c>
      <c r="I226">
        <f t="shared" si="15"/>
        <v>4956</v>
      </c>
      <c r="J226" s="6">
        <v>45186.094074074077</v>
      </c>
      <c r="K226" t="str">
        <f t="shared" si="16"/>
        <v>Long Term</v>
      </c>
      <c r="L226">
        <f t="shared" si="17"/>
        <v>4543</v>
      </c>
      <c r="M226">
        <f t="shared" si="18"/>
        <v>0</v>
      </c>
      <c r="N226">
        <f t="shared" si="19"/>
        <v>0</v>
      </c>
    </row>
    <row r="227" spans="1:14" x14ac:dyDescent="0.25">
      <c r="A227">
        <v>1226</v>
      </c>
      <c r="B227" t="s">
        <v>14982</v>
      </c>
      <c r="C227" t="s">
        <v>14983</v>
      </c>
      <c r="D227" t="s">
        <v>14922</v>
      </c>
      <c r="E227">
        <v>130</v>
      </c>
      <c r="F227" s="2">
        <v>43762.75503472222</v>
      </c>
      <c r="G227">
        <v>2</v>
      </c>
      <c r="H227" t="s">
        <v>2638</v>
      </c>
      <c r="I227">
        <f t="shared" si="15"/>
        <v>260</v>
      </c>
      <c r="J227" s="6">
        <v>45186.094074074077</v>
      </c>
      <c r="K227" t="str">
        <f t="shared" si="16"/>
        <v>Long Term</v>
      </c>
      <c r="L227">
        <f t="shared" si="17"/>
        <v>130</v>
      </c>
      <c r="M227">
        <f t="shared" si="18"/>
        <v>0</v>
      </c>
      <c r="N227">
        <f t="shared" si="19"/>
        <v>0</v>
      </c>
    </row>
    <row r="228" spans="1:14" x14ac:dyDescent="0.25">
      <c r="A228">
        <v>1227</v>
      </c>
      <c r="B228" t="s">
        <v>14934</v>
      </c>
      <c r="C228" t="s">
        <v>14935</v>
      </c>
      <c r="D228" t="s">
        <v>14922</v>
      </c>
      <c r="E228">
        <v>854</v>
      </c>
      <c r="F228" s="2">
        <v>44005.622997685183</v>
      </c>
      <c r="G228">
        <v>97</v>
      </c>
      <c r="H228" t="s">
        <v>1084</v>
      </c>
      <c r="I228">
        <f t="shared" si="15"/>
        <v>82838</v>
      </c>
      <c r="J228" s="6">
        <v>45186.094074074077</v>
      </c>
      <c r="K228" t="str">
        <f t="shared" si="16"/>
        <v>Long Term</v>
      </c>
      <c r="L228">
        <f t="shared" si="17"/>
        <v>81984</v>
      </c>
      <c r="M228">
        <f t="shared" si="18"/>
        <v>0</v>
      </c>
      <c r="N228">
        <f t="shared" si="19"/>
        <v>0</v>
      </c>
    </row>
    <row r="229" spans="1:14" x14ac:dyDescent="0.25">
      <c r="A229">
        <v>1228</v>
      </c>
      <c r="B229" t="s">
        <v>14980</v>
      </c>
      <c r="C229" t="s">
        <v>14981</v>
      </c>
      <c r="D229" t="s">
        <v>14922</v>
      </c>
      <c r="E229">
        <v>537</v>
      </c>
      <c r="F229" s="2">
        <v>43996.630115740743</v>
      </c>
      <c r="G229">
        <v>10</v>
      </c>
      <c r="H229" t="s">
        <v>1072</v>
      </c>
      <c r="I229">
        <f t="shared" si="15"/>
        <v>5370</v>
      </c>
      <c r="J229" s="6">
        <v>45186.094074074077</v>
      </c>
      <c r="K229" t="str">
        <f t="shared" si="16"/>
        <v>Long Term</v>
      </c>
      <c r="L229">
        <f t="shared" si="17"/>
        <v>4833</v>
      </c>
      <c r="M229">
        <f t="shared" si="18"/>
        <v>0</v>
      </c>
      <c r="N229">
        <f t="shared" si="19"/>
        <v>0</v>
      </c>
    </row>
    <row r="230" spans="1:14" x14ac:dyDescent="0.25">
      <c r="A230">
        <v>1229</v>
      </c>
      <c r="B230" t="s">
        <v>14950</v>
      </c>
      <c r="C230" t="s">
        <v>14951</v>
      </c>
      <c r="D230" t="s">
        <v>14929</v>
      </c>
      <c r="E230">
        <v>214</v>
      </c>
      <c r="F230" s="2">
        <v>44326.775995370372</v>
      </c>
      <c r="G230">
        <v>33</v>
      </c>
      <c r="H230" t="s">
        <v>700</v>
      </c>
      <c r="I230">
        <f t="shared" si="15"/>
        <v>7062</v>
      </c>
      <c r="J230" s="6">
        <v>45186.094074074077</v>
      </c>
      <c r="K230" t="str">
        <f t="shared" si="16"/>
        <v>Long Term</v>
      </c>
      <c r="L230">
        <f t="shared" si="17"/>
        <v>6848</v>
      </c>
      <c r="M230">
        <f t="shared" si="18"/>
        <v>0</v>
      </c>
      <c r="N230">
        <f t="shared" si="19"/>
        <v>0</v>
      </c>
    </row>
    <row r="231" spans="1:14" x14ac:dyDescent="0.25">
      <c r="A231">
        <v>1230</v>
      </c>
      <c r="B231" t="s">
        <v>14960</v>
      </c>
      <c r="C231" t="s">
        <v>14961</v>
      </c>
      <c r="D231" t="s">
        <v>14922</v>
      </c>
      <c r="E231">
        <v>322</v>
      </c>
      <c r="F231" s="2">
        <v>43835.472546296303</v>
      </c>
      <c r="G231">
        <v>47</v>
      </c>
      <c r="H231" t="s">
        <v>1060</v>
      </c>
      <c r="I231">
        <f t="shared" si="15"/>
        <v>15134</v>
      </c>
      <c r="J231" s="6">
        <v>45186.094074074077</v>
      </c>
      <c r="K231" t="str">
        <f t="shared" si="16"/>
        <v>Long Term</v>
      </c>
      <c r="L231">
        <f t="shared" si="17"/>
        <v>14812</v>
      </c>
      <c r="M231">
        <f t="shared" si="18"/>
        <v>0</v>
      </c>
      <c r="N231">
        <f t="shared" si="19"/>
        <v>0</v>
      </c>
    </row>
    <row r="232" spans="1:14" x14ac:dyDescent="0.25">
      <c r="A232">
        <v>1231</v>
      </c>
      <c r="B232" t="s">
        <v>14944</v>
      </c>
      <c r="C232" t="s">
        <v>14945</v>
      </c>
      <c r="D232" t="s">
        <v>14929</v>
      </c>
      <c r="E232">
        <v>244</v>
      </c>
      <c r="F232" s="2">
        <v>43663.132222222222</v>
      </c>
      <c r="G232">
        <v>72</v>
      </c>
      <c r="H232" t="s">
        <v>714</v>
      </c>
      <c r="I232">
        <f t="shared" si="15"/>
        <v>17568</v>
      </c>
      <c r="J232" s="6">
        <v>45186.094074074077</v>
      </c>
      <c r="K232" t="str">
        <f t="shared" si="16"/>
        <v>Long Term</v>
      </c>
      <c r="L232">
        <f t="shared" si="17"/>
        <v>17324</v>
      </c>
      <c r="M232">
        <f t="shared" si="18"/>
        <v>0</v>
      </c>
      <c r="N232">
        <f t="shared" si="19"/>
        <v>0</v>
      </c>
    </row>
    <row r="233" spans="1:14" x14ac:dyDescent="0.25">
      <c r="A233">
        <v>1232</v>
      </c>
      <c r="B233" t="s">
        <v>14923</v>
      </c>
      <c r="C233" t="s">
        <v>14924</v>
      </c>
      <c r="D233" t="s">
        <v>14922</v>
      </c>
      <c r="E233">
        <v>526</v>
      </c>
      <c r="F233" s="2">
        <v>44568.836574074077</v>
      </c>
      <c r="G233">
        <v>90</v>
      </c>
      <c r="H233" t="s">
        <v>141</v>
      </c>
      <c r="I233">
        <f t="shared" si="15"/>
        <v>47340</v>
      </c>
      <c r="J233" s="6">
        <v>45186.094074074077</v>
      </c>
      <c r="K233" t="str">
        <f t="shared" si="16"/>
        <v>Long Term</v>
      </c>
      <c r="L233">
        <f t="shared" si="17"/>
        <v>46814</v>
      </c>
      <c r="M233">
        <f t="shared" si="18"/>
        <v>0</v>
      </c>
      <c r="N233">
        <f t="shared" si="19"/>
        <v>0</v>
      </c>
    </row>
    <row r="234" spans="1:14" x14ac:dyDescent="0.25">
      <c r="A234">
        <v>1233</v>
      </c>
      <c r="B234" t="s">
        <v>14940</v>
      </c>
      <c r="C234" t="s">
        <v>14941</v>
      </c>
      <c r="D234" t="s">
        <v>14922</v>
      </c>
      <c r="E234">
        <v>632</v>
      </c>
      <c r="F234" s="2">
        <v>44760.103321759263</v>
      </c>
      <c r="G234">
        <v>44</v>
      </c>
      <c r="H234" t="s">
        <v>127</v>
      </c>
      <c r="I234">
        <f t="shared" si="15"/>
        <v>27808</v>
      </c>
      <c r="J234" s="6">
        <v>45186.094074074077</v>
      </c>
      <c r="K234" t="str">
        <f t="shared" si="16"/>
        <v>Long Term</v>
      </c>
      <c r="L234">
        <f t="shared" si="17"/>
        <v>27176</v>
      </c>
      <c r="M234">
        <f t="shared" si="18"/>
        <v>0</v>
      </c>
      <c r="N234">
        <f t="shared" si="19"/>
        <v>0</v>
      </c>
    </row>
    <row r="235" spans="1:14" x14ac:dyDescent="0.25">
      <c r="A235">
        <v>1234</v>
      </c>
      <c r="B235" t="s">
        <v>15002</v>
      </c>
      <c r="C235" t="s">
        <v>15003</v>
      </c>
      <c r="D235" t="s">
        <v>14929</v>
      </c>
      <c r="E235">
        <v>739</v>
      </c>
      <c r="F235" s="2">
        <v>44962.681307870371</v>
      </c>
      <c r="G235">
        <v>100</v>
      </c>
      <c r="H235" t="s">
        <v>66</v>
      </c>
      <c r="I235">
        <f t="shared" si="15"/>
        <v>73900</v>
      </c>
      <c r="J235" s="6">
        <v>45186.094074074077</v>
      </c>
      <c r="K235" t="str">
        <f t="shared" si="16"/>
        <v>Short Term</v>
      </c>
      <c r="L235">
        <f t="shared" si="17"/>
        <v>73161</v>
      </c>
      <c r="M235">
        <f t="shared" si="18"/>
        <v>0.15</v>
      </c>
      <c r="N235">
        <f t="shared" si="19"/>
        <v>10974.15</v>
      </c>
    </row>
    <row r="236" spans="1:14" x14ac:dyDescent="0.25">
      <c r="A236">
        <v>1235</v>
      </c>
      <c r="B236" t="s">
        <v>15016</v>
      </c>
      <c r="C236" t="s">
        <v>15017</v>
      </c>
      <c r="D236" t="s">
        <v>14922</v>
      </c>
      <c r="E236">
        <v>730</v>
      </c>
      <c r="F236" s="2">
        <v>44196.203414351847</v>
      </c>
      <c r="G236">
        <v>59</v>
      </c>
      <c r="H236" t="s">
        <v>128</v>
      </c>
      <c r="I236">
        <f t="shared" si="15"/>
        <v>43070</v>
      </c>
      <c r="J236" s="6">
        <v>45186.094074074077</v>
      </c>
      <c r="K236" t="str">
        <f t="shared" si="16"/>
        <v>Long Term</v>
      </c>
      <c r="L236">
        <f t="shared" si="17"/>
        <v>42340</v>
      </c>
      <c r="M236">
        <f t="shared" si="18"/>
        <v>0</v>
      </c>
      <c r="N236">
        <f t="shared" si="19"/>
        <v>0</v>
      </c>
    </row>
    <row r="237" spans="1:14" x14ac:dyDescent="0.25">
      <c r="A237">
        <v>1236</v>
      </c>
      <c r="B237" t="s">
        <v>14938</v>
      </c>
      <c r="C237" t="s">
        <v>14939</v>
      </c>
      <c r="D237" t="s">
        <v>14922</v>
      </c>
      <c r="E237">
        <v>104</v>
      </c>
      <c r="F237" s="2">
        <v>43853.976076388892</v>
      </c>
      <c r="G237">
        <v>30</v>
      </c>
      <c r="H237" t="s">
        <v>638</v>
      </c>
      <c r="I237">
        <f t="shared" si="15"/>
        <v>3120</v>
      </c>
      <c r="J237" s="6">
        <v>45186.094074074077</v>
      </c>
      <c r="K237" t="str">
        <f t="shared" si="16"/>
        <v>Long Term</v>
      </c>
      <c r="L237">
        <f t="shared" si="17"/>
        <v>3016</v>
      </c>
      <c r="M237">
        <f t="shared" si="18"/>
        <v>0</v>
      </c>
      <c r="N237">
        <f t="shared" si="19"/>
        <v>0</v>
      </c>
    </row>
    <row r="238" spans="1:14" x14ac:dyDescent="0.25">
      <c r="A238">
        <v>1237</v>
      </c>
      <c r="B238" t="s">
        <v>14966</v>
      </c>
      <c r="C238" t="s">
        <v>14967</v>
      </c>
      <c r="D238" t="s">
        <v>14922</v>
      </c>
      <c r="E238">
        <v>809</v>
      </c>
      <c r="F238" s="2">
        <v>44069.630624999998</v>
      </c>
      <c r="G238">
        <v>21</v>
      </c>
      <c r="H238" t="s">
        <v>629</v>
      </c>
      <c r="I238">
        <f t="shared" si="15"/>
        <v>16989</v>
      </c>
      <c r="J238" s="6">
        <v>45186.094074074077</v>
      </c>
      <c r="K238" t="str">
        <f t="shared" si="16"/>
        <v>Long Term</v>
      </c>
      <c r="L238">
        <f t="shared" si="17"/>
        <v>16180</v>
      </c>
      <c r="M238">
        <f t="shared" si="18"/>
        <v>0</v>
      </c>
      <c r="N238">
        <f t="shared" si="19"/>
        <v>0</v>
      </c>
    </row>
    <row r="239" spans="1:14" x14ac:dyDescent="0.25">
      <c r="A239">
        <v>1238</v>
      </c>
      <c r="B239" t="s">
        <v>14925</v>
      </c>
      <c r="C239" t="s">
        <v>14926</v>
      </c>
      <c r="D239" t="s">
        <v>14922</v>
      </c>
      <c r="E239">
        <v>461</v>
      </c>
      <c r="F239" s="2">
        <v>44088.963738425933</v>
      </c>
      <c r="G239">
        <v>30</v>
      </c>
      <c r="H239" t="s">
        <v>650</v>
      </c>
      <c r="I239">
        <f t="shared" si="15"/>
        <v>13830</v>
      </c>
      <c r="J239" s="6">
        <v>45186.094074074077</v>
      </c>
      <c r="K239" t="str">
        <f t="shared" si="16"/>
        <v>Long Term</v>
      </c>
      <c r="L239">
        <f t="shared" si="17"/>
        <v>13369</v>
      </c>
      <c r="M239">
        <f t="shared" si="18"/>
        <v>0</v>
      </c>
      <c r="N239">
        <f t="shared" si="19"/>
        <v>0</v>
      </c>
    </row>
    <row r="240" spans="1:14" x14ac:dyDescent="0.25">
      <c r="A240">
        <v>1239</v>
      </c>
      <c r="B240" t="s">
        <v>14986</v>
      </c>
      <c r="C240" t="s">
        <v>14987</v>
      </c>
      <c r="D240" t="s">
        <v>14929</v>
      </c>
      <c r="E240">
        <v>577</v>
      </c>
      <c r="F240" s="2">
        <v>43756.435208333343</v>
      </c>
      <c r="G240">
        <v>70</v>
      </c>
      <c r="H240" t="s">
        <v>646</v>
      </c>
      <c r="I240">
        <f t="shared" si="15"/>
        <v>40390</v>
      </c>
      <c r="J240" s="6">
        <v>45186.094074074077</v>
      </c>
      <c r="K240" t="str">
        <f t="shared" si="16"/>
        <v>Long Term</v>
      </c>
      <c r="L240">
        <f t="shared" si="17"/>
        <v>39813</v>
      </c>
      <c r="M240">
        <f t="shared" si="18"/>
        <v>0</v>
      </c>
      <c r="N240">
        <f t="shared" si="19"/>
        <v>0</v>
      </c>
    </row>
    <row r="241" spans="1:14" x14ac:dyDescent="0.25">
      <c r="A241">
        <v>1240</v>
      </c>
      <c r="B241" t="s">
        <v>15012</v>
      </c>
      <c r="C241" t="s">
        <v>15013</v>
      </c>
      <c r="D241" t="s">
        <v>14929</v>
      </c>
      <c r="E241">
        <v>169</v>
      </c>
      <c r="F241" s="2">
        <v>44244.541377314818</v>
      </c>
      <c r="G241">
        <v>55</v>
      </c>
      <c r="H241" t="s">
        <v>628</v>
      </c>
      <c r="I241">
        <f t="shared" si="15"/>
        <v>9295</v>
      </c>
      <c r="J241" s="6">
        <v>45186.094074074077</v>
      </c>
      <c r="K241" t="str">
        <f t="shared" si="16"/>
        <v>Long Term</v>
      </c>
      <c r="L241">
        <f t="shared" si="17"/>
        <v>9126</v>
      </c>
      <c r="M241">
        <f t="shared" si="18"/>
        <v>0</v>
      </c>
      <c r="N241">
        <f t="shared" si="19"/>
        <v>0</v>
      </c>
    </row>
    <row r="242" spans="1:14" x14ac:dyDescent="0.25">
      <c r="A242">
        <v>1241</v>
      </c>
      <c r="B242" t="s">
        <v>14930</v>
      </c>
      <c r="C242" t="s">
        <v>14931</v>
      </c>
      <c r="D242" t="s">
        <v>14929</v>
      </c>
      <c r="E242">
        <v>259</v>
      </c>
      <c r="F242" s="2">
        <v>43912.544861111113</v>
      </c>
      <c r="G242">
        <v>62</v>
      </c>
      <c r="H242" t="s">
        <v>1391</v>
      </c>
      <c r="I242">
        <f t="shared" si="15"/>
        <v>16058</v>
      </c>
      <c r="J242" s="6">
        <v>45186.094074074077</v>
      </c>
      <c r="K242" t="str">
        <f t="shared" si="16"/>
        <v>Long Term</v>
      </c>
      <c r="L242">
        <f t="shared" si="17"/>
        <v>15799</v>
      </c>
      <c r="M242">
        <f t="shared" si="18"/>
        <v>0</v>
      </c>
      <c r="N242">
        <f t="shared" si="19"/>
        <v>0</v>
      </c>
    </row>
    <row r="243" spans="1:14" x14ac:dyDescent="0.25">
      <c r="A243">
        <v>1242</v>
      </c>
      <c r="B243" t="s">
        <v>14927</v>
      </c>
      <c r="C243" t="s">
        <v>14928</v>
      </c>
      <c r="D243" t="s">
        <v>14929</v>
      </c>
      <c r="E243">
        <v>557</v>
      </c>
      <c r="F243" s="2">
        <v>45145.663252314807</v>
      </c>
      <c r="G243">
        <v>62</v>
      </c>
      <c r="H243" t="s">
        <v>1135</v>
      </c>
      <c r="I243">
        <f t="shared" si="15"/>
        <v>34534</v>
      </c>
      <c r="J243" s="6">
        <v>45186.094074074077</v>
      </c>
      <c r="K243" t="str">
        <f t="shared" si="16"/>
        <v>Short Term</v>
      </c>
      <c r="L243">
        <f t="shared" si="17"/>
        <v>33977</v>
      </c>
      <c r="M243">
        <f t="shared" si="18"/>
        <v>0.15</v>
      </c>
      <c r="N243">
        <f t="shared" si="19"/>
        <v>5096.55</v>
      </c>
    </row>
    <row r="244" spans="1:14" x14ac:dyDescent="0.25">
      <c r="A244">
        <v>1243</v>
      </c>
      <c r="B244" t="s">
        <v>15006</v>
      </c>
      <c r="C244" t="s">
        <v>15007</v>
      </c>
      <c r="D244" t="s">
        <v>14922</v>
      </c>
      <c r="E244">
        <v>722</v>
      </c>
      <c r="F244" s="2">
        <v>44708.319525462961</v>
      </c>
      <c r="G244">
        <v>78</v>
      </c>
      <c r="H244" t="s">
        <v>2744</v>
      </c>
      <c r="I244">
        <f t="shared" si="15"/>
        <v>56316</v>
      </c>
      <c r="J244" s="6">
        <v>45186.094074074077</v>
      </c>
      <c r="K244" t="str">
        <f t="shared" si="16"/>
        <v>Long Term</v>
      </c>
      <c r="L244">
        <f t="shared" si="17"/>
        <v>55594</v>
      </c>
      <c r="M244">
        <f t="shared" si="18"/>
        <v>0</v>
      </c>
      <c r="N244">
        <f t="shared" si="19"/>
        <v>0</v>
      </c>
    </row>
    <row r="245" spans="1:14" x14ac:dyDescent="0.25">
      <c r="A245">
        <v>1244</v>
      </c>
      <c r="B245" t="s">
        <v>14944</v>
      </c>
      <c r="C245" t="s">
        <v>14945</v>
      </c>
      <c r="D245" t="s">
        <v>14922</v>
      </c>
      <c r="E245">
        <v>214</v>
      </c>
      <c r="F245" s="2">
        <v>44922.49417824074</v>
      </c>
      <c r="G245">
        <v>10</v>
      </c>
      <c r="H245" t="s">
        <v>483</v>
      </c>
      <c r="I245">
        <f t="shared" si="15"/>
        <v>2140</v>
      </c>
      <c r="J245" s="6">
        <v>45186.094074074077</v>
      </c>
      <c r="K245" t="str">
        <f t="shared" si="16"/>
        <v>Short Term</v>
      </c>
      <c r="L245">
        <f t="shared" si="17"/>
        <v>1926</v>
      </c>
      <c r="M245">
        <f t="shared" si="18"/>
        <v>0.15</v>
      </c>
      <c r="N245">
        <f t="shared" si="19"/>
        <v>288.89999999999998</v>
      </c>
    </row>
    <row r="246" spans="1:14" x14ac:dyDescent="0.25">
      <c r="A246">
        <v>1245</v>
      </c>
      <c r="B246" t="s">
        <v>14960</v>
      </c>
      <c r="C246" t="s">
        <v>14961</v>
      </c>
      <c r="D246" t="s">
        <v>14929</v>
      </c>
      <c r="E246">
        <v>892</v>
      </c>
      <c r="F246" s="2">
        <v>44285.139537037037</v>
      </c>
      <c r="G246">
        <v>86</v>
      </c>
      <c r="H246" t="s">
        <v>1361</v>
      </c>
      <c r="I246">
        <f t="shared" si="15"/>
        <v>76712</v>
      </c>
      <c r="J246" s="6">
        <v>45186.094074074077</v>
      </c>
      <c r="K246" t="str">
        <f t="shared" si="16"/>
        <v>Long Term</v>
      </c>
      <c r="L246">
        <f t="shared" si="17"/>
        <v>75820</v>
      </c>
      <c r="M246">
        <f t="shared" si="18"/>
        <v>0</v>
      </c>
      <c r="N246">
        <f t="shared" si="19"/>
        <v>0</v>
      </c>
    </row>
    <row r="247" spans="1:14" x14ac:dyDescent="0.25">
      <c r="A247">
        <v>1246</v>
      </c>
      <c r="B247" t="s">
        <v>15012</v>
      </c>
      <c r="C247" t="s">
        <v>15013</v>
      </c>
      <c r="D247" t="s">
        <v>14922</v>
      </c>
      <c r="E247">
        <v>504</v>
      </c>
      <c r="F247" s="2">
        <v>44821.677025462966</v>
      </c>
      <c r="G247">
        <v>56</v>
      </c>
      <c r="H247" t="s">
        <v>136</v>
      </c>
      <c r="I247">
        <f t="shared" si="15"/>
        <v>28224</v>
      </c>
      <c r="J247" s="6">
        <v>45186.094074074077</v>
      </c>
      <c r="K247" t="str">
        <f t="shared" si="16"/>
        <v>Short Term</v>
      </c>
      <c r="L247">
        <f t="shared" si="17"/>
        <v>27720</v>
      </c>
      <c r="M247">
        <f t="shared" si="18"/>
        <v>0.15</v>
      </c>
      <c r="N247">
        <f t="shared" si="19"/>
        <v>4158</v>
      </c>
    </row>
    <row r="248" spans="1:14" x14ac:dyDescent="0.25">
      <c r="A248">
        <v>1247</v>
      </c>
      <c r="B248" t="s">
        <v>14970</v>
      </c>
      <c r="C248" t="s">
        <v>14971</v>
      </c>
      <c r="D248" t="s">
        <v>14929</v>
      </c>
      <c r="E248">
        <v>362</v>
      </c>
      <c r="F248" s="2">
        <v>43882.749490740738</v>
      </c>
      <c r="G248">
        <v>6</v>
      </c>
      <c r="H248" t="s">
        <v>980</v>
      </c>
      <c r="I248">
        <f t="shared" si="15"/>
        <v>2172</v>
      </c>
      <c r="J248" s="6">
        <v>45186.094074074077</v>
      </c>
      <c r="K248" t="str">
        <f t="shared" si="16"/>
        <v>Long Term</v>
      </c>
      <c r="L248">
        <f t="shared" si="17"/>
        <v>1810</v>
      </c>
      <c r="M248">
        <f t="shared" si="18"/>
        <v>0</v>
      </c>
      <c r="N248">
        <f t="shared" si="19"/>
        <v>0</v>
      </c>
    </row>
    <row r="249" spans="1:14" x14ac:dyDescent="0.25">
      <c r="A249">
        <v>1248</v>
      </c>
      <c r="B249" t="s">
        <v>14962</v>
      </c>
      <c r="C249" t="s">
        <v>14963</v>
      </c>
      <c r="D249" t="s">
        <v>14929</v>
      </c>
      <c r="E249">
        <v>716</v>
      </c>
      <c r="F249" s="2">
        <v>43370.970810185187</v>
      </c>
      <c r="G249">
        <v>75</v>
      </c>
      <c r="H249" t="s">
        <v>1307</v>
      </c>
      <c r="I249">
        <f t="shared" si="15"/>
        <v>53700</v>
      </c>
      <c r="J249" s="6">
        <v>45186.094074074077</v>
      </c>
      <c r="K249" t="str">
        <f t="shared" si="16"/>
        <v>Long Term</v>
      </c>
      <c r="L249">
        <f t="shared" si="17"/>
        <v>52984</v>
      </c>
      <c r="M249">
        <f t="shared" si="18"/>
        <v>0</v>
      </c>
      <c r="N249">
        <f t="shared" si="19"/>
        <v>0</v>
      </c>
    </row>
    <row r="250" spans="1:14" x14ac:dyDescent="0.25">
      <c r="A250">
        <v>1249</v>
      </c>
      <c r="B250" t="s">
        <v>14970</v>
      </c>
      <c r="C250" t="s">
        <v>14971</v>
      </c>
      <c r="D250" t="s">
        <v>14929</v>
      </c>
      <c r="E250">
        <v>657</v>
      </c>
      <c r="F250" s="2">
        <v>44611.409120370372</v>
      </c>
      <c r="G250">
        <v>14</v>
      </c>
      <c r="H250" t="s">
        <v>2493</v>
      </c>
      <c r="I250">
        <f t="shared" si="15"/>
        <v>9198</v>
      </c>
      <c r="J250" s="6">
        <v>45186.094074074077</v>
      </c>
      <c r="K250" t="str">
        <f t="shared" si="16"/>
        <v>Long Term</v>
      </c>
      <c r="L250">
        <f t="shared" si="17"/>
        <v>8541</v>
      </c>
      <c r="M250">
        <f t="shared" si="18"/>
        <v>0</v>
      </c>
      <c r="N250">
        <f t="shared" si="19"/>
        <v>0</v>
      </c>
    </row>
    <row r="251" spans="1:14" x14ac:dyDescent="0.25">
      <c r="A251">
        <v>1250</v>
      </c>
      <c r="B251" t="s">
        <v>15004</v>
      </c>
      <c r="C251" t="s">
        <v>15005</v>
      </c>
      <c r="D251" t="s">
        <v>14929</v>
      </c>
      <c r="E251">
        <v>744</v>
      </c>
      <c r="F251" s="2">
        <v>45060.806388888886</v>
      </c>
      <c r="G251">
        <v>87</v>
      </c>
      <c r="H251" t="s">
        <v>2080</v>
      </c>
      <c r="I251">
        <f t="shared" si="15"/>
        <v>64728</v>
      </c>
      <c r="J251" s="6">
        <v>45186.094074074077</v>
      </c>
      <c r="K251" t="str">
        <f t="shared" si="16"/>
        <v>Short Term</v>
      </c>
      <c r="L251">
        <f t="shared" si="17"/>
        <v>63984</v>
      </c>
      <c r="M251">
        <f t="shared" si="18"/>
        <v>0.15</v>
      </c>
      <c r="N251">
        <f t="shared" si="19"/>
        <v>9597.6</v>
      </c>
    </row>
    <row r="252" spans="1:14" x14ac:dyDescent="0.25">
      <c r="A252">
        <v>1251</v>
      </c>
      <c r="B252" t="s">
        <v>14940</v>
      </c>
      <c r="C252" t="s">
        <v>14941</v>
      </c>
      <c r="D252" t="s">
        <v>14922</v>
      </c>
      <c r="E252">
        <v>286</v>
      </c>
      <c r="F252" s="2">
        <v>43970.637233796297</v>
      </c>
      <c r="G252">
        <v>80</v>
      </c>
      <c r="H252" t="s">
        <v>786</v>
      </c>
      <c r="I252">
        <f t="shared" si="15"/>
        <v>22880</v>
      </c>
      <c r="J252" s="6">
        <v>45186.094074074077</v>
      </c>
      <c r="K252" t="str">
        <f t="shared" si="16"/>
        <v>Long Term</v>
      </c>
      <c r="L252">
        <f t="shared" si="17"/>
        <v>22594</v>
      </c>
      <c r="M252">
        <f t="shared" si="18"/>
        <v>0</v>
      </c>
      <c r="N252">
        <f t="shared" si="19"/>
        <v>0</v>
      </c>
    </row>
    <row r="253" spans="1:14" x14ac:dyDescent="0.25">
      <c r="A253">
        <v>1252</v>
      </c>
      <c r="B253" t="s">
        <v>14923</v>
      </c>
      <c r="C253" t="s">
        <v>14924</v>
      </c>
      <c r="D253" t="s">
        <v>14929</v>
      </c>
      <c r="E253">
        <v>156</v>
      </c>
      <c r="F253" s="2">
        <v>45104.799178240741</v>
      </c>
      <c r="G253">
        <v>19</v>
      </c>
      <c r="H253" t="s">
        <v>2661</v>
      </c>
      <c r="I253">
        <f t="shared" si="15"/>
        <v>2964</v>
      </c>
      <c r="J253" s="6">
        <v>45186.094074074077</v>
      </c>
      <c r="K253" t="str">
        <f t="shared" si="16"/>
        <v>Short Term</v>
      </c>
      <c r="L253">
        <f t="shared" si="17"/>
        <v>2808</v>
      </c>
      <c r="M253">
        <f t="shared" si="18"/>
        <v>0.15</v>
      </c>
      <c r="N253">
        <f t="shared" si="19"/>
        <v>421.2</v>
      </c>
    </row>
    <row r="254" spans="1:14" x14ac:dyDescent="0.25">
      <c r="A254">
        <v>1253</v>
      </c>
      <c r="B254" t="s">
        <v>14978</v>
      </c>
      <c r="C254" t="s">
        <v>14979</v>
      </c>
      <c r="D254" t="s">
        <v>14929</v>
      </c>
      <c r="E254">
        <v>280</v>
      </c>
      <c r="F254" s="2">
        <v>44563.790763888886</v>
      </c>
      <c r="G254">
        <v>31</v>
      </c>
      <c r="H254" t="s">
        <v>422</v>
      </c>
      <c r="I254">
        <f t="shared" si="15"/>
        <v>8680</v>
      </c>
      <c r="J254" s="6">
        <v>45186.094074074077</v>
      </c>
      <c r="K254" t="str">
        <f t="shared" si="16"/>
        <v>Long Term</v>
      </c>
      <c r="L254">
        <f t="shared" si="17"/>
        <v>8400</v>
      </c>
      <c r="M254">
        <f t="shared" si="18"/>
        <v>0</v>
      </c>
      <c r="N254">
        <f t="shared" si="19"/>
        <v>0</v>
      </c>
    </row>
    <row r="255" spans="1:14" x14ac:dyDescent="0.25">
      <c r="A255">
        <v>1254</v>
      </c>
      <c r="B255" t="s">
        <v>14958</v>
      </c>
      <c r="C255" t="s">
        <v>14959</v>
      </c>
      <c r="D255" t="s">
        <v>14922</v>
      </c>
      <c r="E255">
        <v>469</v>
      </c>
      <c r="F255" s="2">
        <v>44929.841840277782</v>
      </c>
      <c r="G255">
        <v>44</v>
      </c>
      <c r="H255" t="s">
        <v>1169</v>
      </c>
      <c r="I255">
        <f t="shared" si="15"/>
        <v>20636</v>
      </c>
      <c r="J255" s="6">
        <v>45186.094074074077</v>
      </c>
      <c r="K255" t="str">
        <f t="shared" si="16"/>
        <v>Short Term</v>
      </c>
      <c r="L255">
        <f t="shared" si="17"/>
        <v>20167</v>
      </c>
      <c r="M255">
        <f t="shared" si="18"/>
        <v>0.15</v>
      </c>
      <c r="N255">
        <f t="shared" si="19"/>
        <v>3025.0499999999997</v>
      </c>
    </row>
    <row r="256" spans="1:14" x14ac:dyDescent="0.25">
      <c r="A256">
        <v>1255</v>
      </c>
      <c r="B256" t="s">
        <v>14984</v>
      </c>
      <c r="C256" t="s">
        <v>14985</v>
      </c>
      <c r="D256" t="s">
        <v>14922</v>
      </c>
      <c r="E256">
        <v>440</v>
      </c>
      <c r="F256" s="2">
        <v>43797.272349537037</v>
      </c>
      <c r="G256">
        <v>40</v>
      </c>
      <c r="H256" t="s">
        <v>340</v>
      </c>
      <c r="I256">
        <f t="shared" si="15"/>
        <v>17600</v>
      </c>
      <c r="J256" s="6">
        <v>45186.094074074077</v>
      </c>
      <c r="K256" t="str">
        <f t="shared" si="16"/>
        <v>Long Term</v>
      </c>
      <c r="L256">
        <f t="shared" si="17"/>
        <v>17160</v>
      </c>
      <c r="M256">
        <f t="shared" si="18"/>
        <v>0</v>
      </c>
      <c r="N256">
        <f t="shared" si="19"/>
        <v>0</v>
      </c>
    </row>
    <row r="257" spans="1:14" x14ac:dyDescent="0.25">
      <c r="A257">
        <v>1256</v>
      </c>
      <c r="B257" t="s">
        <v>14964</v>
      </c>
      <c r="C257" t="s">
        <v>14965</v>
      </c>
      <c r="D257" t="s">
        <v>14929</v>
      </c>
      <c r="E257">
        <v>590</v>
      </c>
      <c r="F257" s="2">
        <v>45152.369502314818</v>
      </c>
      <c r="G257">
        <v>16</v>
      </c>
      <c r="H257" t="s">
        <v>336</v>
      </c>
      <c r="I257">
        <f t="shared" si="15"/>
        <v>9440</v>
      </c>
      <c r="J257" s="6">
        <v>45186.094074074077</v>
      </c>
      <c r="K257" t="str">
        <f t="shared" si="16"/>
        <v>Short Term</v>
      </c>
      <c r="L257">
        <f t="shared" si="17"/>
        <v>8850</v>
      </c>
      <c r="M257">
        <f t="shared" si="18"/>
        <v>0.15</v>
      </c>
      <c r="N257">
        <f t="shared" si="19"/>
        <v>1327.5</v>
      </c>
    </row>
    <row r="258" spans="1:14" x14ac:dyDescent="0.25">
      <c r="A258">
        <v>1257</v>
      </c>
      <c r="B258" t="s">
        <v>14962</v>
      </c>
      <c r="C258" t="s">
        <v>14963</v>
      </c>
      <c r="D258" t="s">
        <v>14929</v>
      </c>
      <c r="E258">
        <v>656</v>
      </c>
      <c r="F258" s="2">
        <v>44717.585856481477</v>
      </c>
      <c r="G258">
        <v>47</v>
      </c>
      <c r="H258" t="s">
        <v>414</v>
      </c>
      <c r="I258">
        <f t="shared" si="15"/>
        <v>30832</v>
      </c>
      <c r="J258" s="6">
        <v>45186.094074074077</v>
      </c>
      <c r="K258" t="str">
        <f t="shared" si="16"/>
        <v>Long Term</v>
      </c>
      <c r="L258">
        <f t="shared" si="17"/>
        <v>30176</v>
      </c>
      <c r="M258">
        <f t="shared" si="18"/>
        <v>0</v>
      </c>
      <c r="N258">
        <f t="shared" si="19"/>
        <v>0</v>
      </c>
    </row>
    <row r="259" spans="1:14" x14ac:dyDescent="0.25">
      <c r="A259">
        <v>1258</v>
      </c>
      <c r="B259" t="s">
        <v>15014</v>
      </c>
      <c r="C259" t="s">
        <v>15015</v>
      </c>
      <c r="D259" t="s">
        <v>14922</v>
      </c>
      <c r="E259">
        <v>134</v>
      </c>
      <c r="F259" s="2">
        <v>43506.176562499997</v>
      </c>
      <c r="G259">
        <v>70</v>
      </c>
      <c r="H259" t="s">
        <v>391</v>
      </c>
      <c r="I259">
        <f t="shared" ref="I259:I322" si="20">E259*G259</f>
        <v>9380</v>
      </c>
      <c r="J259" s="6">
        <v>45186.094074074077</v>
      </c>
      <c r="K259" t="str">
        <f t="shared" ref="K259:K322" si="21">IF((J259-F259)&lt;=365,"Short Term","Long Term")</f>
        <v>Long Term</v>
      </c>
      <c r="L259">
        <f t="shared" ref="L259:L322" si="22">I259-E259</f>
        <v>9246</v>
      </c>
      <c r="M259">
        <f t="shared" ref="M259:M322" si="23">IF(K259="short Term",15%,IF(K259="Long Term",IF(L259&gt;100000,10%,0),0))</f>
        <v>0</v>
      </c>
      <c r="N259">
        <f t="shared" ref="N259:N322" si="24">L259*M259</f>
        <v>0</v>
      </c>
    </row>
    <row r="260" spans="1:14" x14ac:dyDescent="0.25">
      <c r="A260">
        <v>1259</v>
      </c>
      <c r="B260" t="s">
        <v>14988</v>
      </c>
      <c r="C260" t="s">
        <v>14989</v>
      </c>
      <c r="D260" t="s">
        <v>14922</v>
      </c>
      <c r="E260">
        <v>300</v>
      </c>
      <c r="F260" s="2">
        <v>43841.671435185177</v>
      </c>
      <c r="G260">
        <v>23</v>
      </c>
      <c r="H260" t="s">
        <v>744</v>
      </c>
      <c r="I260">
        <f t="shared" si="20"/>
        <v>6900</v>
      </c>
      <c r="J260" s="6">
        <v>45186.094074074077</v>
      </c>
      <c r="K260" t="str">
        <f t="shared" si="21"/>
        <v>Long Term</v>
      </c>
      <c r="L260">
        <f t="shared" si="22"/>
        <v>6600</v>
      </c>
      <c r="M260">
        <f t="shared" si="23"/>
        <v>0</v>
      </c>
      <c r="N260">
        <f t="shared" si="24"/>
        <v>0</v>
      </c>
    </row>
    <row r="261" spans="1:14" x14ac:dyDescent="0.25">
      <c r="A261">
        <v>1260</v>
      </c>
      <c r="B261" t="s">
        <v>14962</v>
      </c>
      <c r="C261" t="s">
        <v>14963</v>
      </c>
      <c r="D261" t="s">
        <v>14929</v>
      </c>
      <c r="E261">
        <v>375</v>
      </c>
      <c r="F261" s="2">
        <v>44350.138379629629</v>
      </c>
      <c r="G261">
        <v>6</v>
      </c>
      <c r="H261" t="s">
        <v>346</v>
      </c>
      <c r="I261">
        <f t="shared" si="20"/>
        <v>2250</v>
      </c>
      <c r="J261" s="6">
        <v>45186.094074074077</v>
      </c>
      <c r="K261" t="str">
        <f t="shared" si="21"/>
        <v>Long Term</v>
      </c>
      <c r="L261">
        <f t="shared" si="22"/>
        <v>1875</v>
      </c>
      <c r="M261">
        <f t="shared" si="23"/>
        <v>0</v>
      </c>
      <c r="N261">
        <f t="shared" si="24"/>
        <v>0</v>
      </c>
    </row>
    <row r="262" spans="1:14" x14ac:dyDescent="0.25">
      <c r="A262">
        <v>1261</v>
      </c>
      <c r="B262" t="s">
        <v>14986</v>
      </c>
      <c r="C262" t="s">
        <v>14987</v>
      </c>
      <c r="D262" t="s">
        <v>14929</v>
      </c>
      <c r="E262">
        <v>924</v>
      </c>
      <c r="F262" s="2">
        <v>43837.789074074077</v>
      </c>
      <c r="G262">
        <v>80</v>
      </c>
      <c r="H262" t="s">
        <v>547</v>
      </c>
      <c r="I262">
        <f t="shared" si="20"/>
        <v>73920</v>
      </c>
      <c r="J262" s="6">
        <v>45186.094074074077</v>
      </c>
      <c r="K262" t="str">
        <f t="shared" si="21"/>
        <v>Long Term</v>
      </c>
      <c r="L262">
        <f t="shared" si="22"/>
        <v>72996</v>
      </c>
      <c r="M262">
        <f t="shared" si="23"/>
        <v>0</v>
      </c>
      <c r="N262">
        <f t="shared" si="24"/>
        <v>0</v>
      </c>
    </row>
    <row r="263" spans="1:14" x14ac:dyDescent="0.25">
      <c r="A263">
        <v>1262</v>
      </c>
      <c r="B263" t="s">
        <v>14960</v>
      </c>
      <c r="C263" t="s">
        <v>14961</v>
      </c>
      <c r="D263" t="s">
        <v>14929</v>
      </c>
      <c r="E263">
        <v>361</v>
      </c>
      <c r="F263" s="2">
        <v>44115.534791666672</v>
      </c>
      <c r="G263">
        <v>82</v>
      </c>
      <c r="H263" t="s">
        <v>1255</v>
      </c>
      <c r="I263">
        <f t="shared" si="20"/>
        <v>29602</v>
      </c>
      <c r="J263" s="6">
        <v>45186.094074074077</v>
      </c>
      <c r="K263" t="str">
        <f t="shared" si="21"/>
        <v>Long Term</v>
      </c>
      <c r="L263">
        <f t="shared" si="22"/>
        <v>29241</v>
      </c>
      <c r="M263">
        <f t="shared" si="23"/>
        <v>0</v>
      </c>
      <c r="N263">
        <f t="shared" si="24"/>
        <v>0</v>
      </c>
    </row>
    <row r="264" spans="1:14" x14ac:dyDescent="0.25">
      <c r="A264">
        <v>1263</v>
      </c>
      <c r="B264" t="s">
        <v>14976</v>
      </c>
      <c r="C264" t="s">
        <v>14977</v>
      </c>
      <c r="D264" t="s">
        <v>14922</v>
      </c>
      <c r="E264">
        <v>278</v>
      </c>
      <c r="F264" s="2">
        <v>43981.226620370369</v>
      </c>
      <c r="G264">
        <v>84</v>
      </c>
      <c r="H264" t="s">
        <v>1278</v>
      </c>
      <c r="I264">
        <f t="shared" si="20"/>
        <v>23352</v>
      </c>
      <c r="J264" s="6">
        <v>45186.094074074077</v>
      </c>
      <c r="K264" t="str">
        <f t="shared" si="21"/>
        <v>Long Term</v>
      </c>
      <c r="L264">
        <f t="shared" si="22"/>
        <v>23074</v>
      </c>
      <c r="M264">
        <f t="shared" si="23"/>
        <v>0</v>
      </c>
      <c r="N264">
        <f t="shared" si="24"/>
        <v>0</v>
      </c>
    </row>
    <row r="265" spans="1:14" x14ac:dyDescent="0.25">
      <c r="A265">
        <v>1264</v>
      </c>
      <c r="B265" t="s">
        <v>14930</v>
      </c>
      <c r="C265" t="s">
        <v>14931</v>
      </c>
      <c r="D265" t="s">
        <v>14922</v>
      </c>
      <c r="E265">
        <v>286</v>
      </c>
      <c r="F265" s="2">
        <v>44719.188009259262</v>
      </c>
      <c r="G265">
        <v>13</v>
      </c>
      <c r="H265" t="s">
        <v>767</v>
      </c>
      <c r="I265">
        <f t="shared" si="20"/>
        <v>3718</v>
      </c>
      <c r="J265" s="6">
        <v>45186.094074074077</v>
      </c>
      <c r="K265" t="str">
        <f t="shared" si="21"/>
        <v>Long Term</v>
      </c>
      <c r="L265">
        <f t="shared" si="22"/>
        <v>3432</v>
      </c>
      <c r="M265">
        <f t="shared" si="23"/>
        <v>0</v>
      </c>
      <c r="N265">
        <f t="shared" si="24"/>
        <v>0</v>
      </c>
    </row>
    <row r="266" spans="1:14" x14ac:dyDescent="0.25">
      <c r="A266">
        <v>1265</v>
      </c>
      <c r="B266" t="s">
        <v>15004</v>
      </c>
      <c r="C266" t="s">
        <v>15005</v>
      </c>
      <c r="D266" t="s">
        <v>14929</v>
      </c>
      <c r="E266">
        <v>504</v>
      </c>
      <c r="F266" s="2">
        <v>43835.600289351853</v>
      </c>
      <c r="G266">
        <v>65</v>
      </c>
      <c r="H266" t="s">
        <v>2067</v>
      </c>
      <c r="I266">
        <f t="shared" si="20"/>
        <v>32760</v>
      </c>
      <c r="J266" s="6">
        <v>45186.094074074077</v>
      </c>
      <c r="K266" t="str">
        <f t="shared" si="21"/>
        <v>Long Term</v>
      </c>
      <c r="L266">
        <f t="shared" si="22"/>
        <v>32256</v>
      </c>
      <c r="M266">
        <f t="shared" si="23"/>
        <v>0</v>
      </c>
      <c r="N266">
        <f t="shared" si="24"/>
        <v>0</v>
      </c>
    </row>
    <row r="267" spans="1:14" x14ac:dyDescent="0.25">
      <c r="A267">
        <v>1266</v>
      </c>
      <c r="B267" t="s">
        <v>14956</v>
      </c>
      <c r="C267" t="s">
        <v>14957</v>
      </c>
      <c r="D267" t="s">
        <v>14929</v>
      </c>
      <c r="E267">
        <v>548</v>
      </c>
      <c r="F267" s="2">
        <v>45142.548657407409</v>
      </c>
      <c r="G267">
        <v>1</v>
      </c>
      <c r="H267" t="s">
        <v>508</v>
      </c>
      <c r="I267">
        <f t="shared" si="20"/>
        <v>548</v>
      </c>
      <c r="J267" s="6">
        <v>45186.094074074077</v>
      </c>
      <c r="K267" t="str">
        <f t="shared" si="21"/>
        <v>Short Term</v>
      </c>
      <c r="L267">
        <f t="shared" si="22"/>
        <v>0</v>
      </c>
      <c r="M267">
        <f t="shared" si="23"/>
        <v>0.15</v>
      </c>
      <c r="N267">
        <f t="shared" si="24"/>
        <v>0</v>
      </c>
    </row>
    <row r="268" spans="1:14" x14ac:dyDescent="0.25">
      <c r="A268">
        <v>1267</v>
      </c>
      <c r="B268" t="s">
        <v>15010</v>
      </c>
      <c r="C268" t="s">
        <v>15011</v>
      </c>
      <c r="D268" t="s">
        <v>14922</v>
      </c>
      <c r="E268">
        <v>381</v>
      </c>
      <c r="F268" s="2">
        <v>45058.981805555559</v>
      </c>
      <c r="G268">
        <v>46</v>
      </c>
      <c r="H268" t="s">
        <v>223</v>
      </c>
      <c r="I268">
        <f t="shared" si="20"/>
        <v>17526</v>
      </c>
      <c r="J268" s="6">
        <v>45186.094074074077</v>
      </c>
      <c r="K268" t="str">
        <f t="shared" si="21"/>
        <v>Short Term</v>
      </c>
      <c r="L268">
        <f t="shared" si="22"/>
        <v>17145</v>
      </c>
      <c r="M268">
        <f t="shared" si="23"/>
        <v>0.15</v>
      </c>
      <c r="N268">
        <f t="shared" si="24"/>
        <v>2571.75</v>
      </c>
    </row>
    <row r="269" spans="1:14" x14ac:dyDescent="0.25">
      <c r="A269">
        <v>1268</v>
      </c>
      <c r="B269" t="s">
        <v>14996</v>
      </c>
      <c r="C269" t="s">
        <v>14997</v>
      </c>
      <c r="D269" t="s">
        <v>14929</v>
      </c>
      <c r="E269">
        <v>555</v>
      </c>
      <c r="F269" s="2">
        <v>43390.415509259263</v>
      </c>
      <c r="G269">
        <v>55</v>
      </c>
      <c r="H269" t="s">
        <v>920</v>
      </c>
      <c r="I269">
        <f t="shared" si="20"/>
        <v>30525</v>
      </c>
      <c r="J269" s="6">
        <v>45186.094074074077</v>
      </c>
      <c r="K269" t="str">
        <f t="shared" si="21"/>
        <v>Long Term</v>
      </c>
      <c r="L269">
        <f t="shared" si="22"/>
        <v>29970</v>
      </c>
      <c r="M269">
        <f t="shared" si="23"/>
        <v>0</v>
      </c>
      <c r="N269">
        <f t="shared" si="24"/>
        <v>0</v>
      </c>
    </row>
    <row r="270" spans="1:14" x14ac:dyDescent="0.25">
      <c r="A270">
        <v>1269</v>
      </c>
      <c r="B270" t="s">
        <v>14970</v>
      </c>
      <c r="C270" t="s">
        <v>14971</v>
      </c>
      <c r="D270" t="s">
        <v>14922</v>
      </c>
      <c r="E270">
        <v>740</v>
      </c>
      <c r="F270" s="2">
        <v>44262.946215277778</v>
      </c>
      <c r="G270">
        <v>73</v>
      </c>
      <c r="H270" t="s">
        <v>1148</v>
      </c>
      <c r="I270">
        <f t="shared" si="20"/>
        <v>54020</v>
      </c>
      <c r="J270" s="6">
        <v>45186.094074074077</v>
      </c>
      <c r="K270" t="str">
        <f t="shared" si="21"/>
        <v>Long Term</v>
      </c>
      <c r="L270">
        <f t="shared" si="22"/>
        <v>53280</v>
      </c>
      <c r="M270">
        <f t="shared" si="23"/>
        <v>0</v>
      </c>
      <c r="N270">
        <f t="shared" si="24"/>
        <v>0</v>
      </c>
    </row>
    <row r="271" spans="1:14" x14ac:dyDescent="0.25">
      <c r="A271">
        <v>1270</v>
      </c>
      <c r="B271" t="s">
        <v>14936</v>
      </c>
      <c r="C271" t="s">
        <v>14937</v>
      </c>
      <c r="D271" t="s">
        <v>14922</v>
      </c>
      <c r="E271">
        <v>804</v>
      </c>
      <c r="F271" s="2">
        <v>43900.711655092593</v>
      </c>
      <c r="G271">
        <v>91</v>
      </c>
      <c r="H271" t="s">
        <v>1108</v>
      </c>
      <c r="I271">
        <f t="shared" si="20"/>
        <v>73164</v>
      </c>
      <c r="J271" s="6">
        <v>45186.094074074077</v>
      </c>
      <c r="K271" t="str">
        <f t="shared" si="21"/>
        <v>Long Term</v>
      </c>
      <c r="L271">
        <f t="shared" si="22"/>
        <v>72360</v>
      </c>
      <c r="M271">
        <f t="shared" si="23"/>
        <v>0</v>
      </c>
      <c r="N271">
        <f t="shared" si="24"/>
        <v>0</v>
      </c>
    </row>
    <row r="272" spans="1:14" x14ac:dyDescent="0.25">
      <c r="A272">
        <v>1271</v>
      </c>
      <c r="B272" t="s">
        <v>15012</v>
      </c>
      <c r="C272" t="s">
        <v>15013</v>
      </c>
      <c r="D272" t="s">
        <v>14929</v>
      </c>
      <c r="E272">
        <v>732</v>
      </c>
      <c r="F272" s="2">
        <v>44350.733935185177</v>
      </c>
      <c r="G272">
        <v>31</v>
      </c>
      <c r="H272" t="s">
        <v>1349</v>
      </c>
      <c r="I272">
        <f t="shared" si="20"/>
        <v>22692</v>
      </c>
      <c r="J272" s="6">
        <v>45186.094074074077</v>
      </c>
      <c r="K272" t="str">
        <f t="shared" si="21"/>
        <v>Long Term</v>
      </c>
      <c r="L272">
        <f t="shared" si="22"/>
        <v>21960</v>
      </c>
      <c r="M272">
        <f t="shared" si="23"/>
        <v>0</v>
      </c>
      <c r="N272">
        <f t="shared" si="24"/>
        <v>0</v>
      </c>
    </row>
    <row r="273" spans="1:14" x14ac:dyDescent="0.25">
      <c r="A273">
        <v>1272</v>
      </c>
      <c r="B273" t="s">
        <v>14962</v>
      </c>
      <c r="C273" t="s">
        <v>14963</v>
      </c>
      <c r="D273" t="s">
        <v>14922</v>
      </c>
      <c r="E273">
        <v>405</v>
      </c>
      <c r="F273" s="2">
        <v>44948.765601851846</v>
      </c>
      <c r="G273">
        <v>88</v>
      </c>
      <c r="H273" t="s">
        <v>1199</v>
      </c>
      <c r="I273">
        <f t="shared" si="20"/>
        <v>35640</v>
      </c>
      <c r="J273" s="6">
        <v>45186.094074074077</v>
      </c>
      <c r="K273" t="str">
        <f t="shared" si="21"/>
        <v>Short Term</v>
      </c>
      <c r="L273">
        <f t="shared" si="22"/>
        <v>35235</v>
      </c>
      <c r="M273">
        <f t="shared" si="23"/>
        <v>0.15</v>
      </c>
      <c r="N273">
        <f t="shared" si="24"/>
        <v>5285.25</v>
      </c>
    </row>
    <row r="274" spans="1:14" x14ac:dyDescent="0.25">
      <c r="A274">
        <v>1273</v>
      </c>
      <c r="B274" t="s">
        <v>14950</v>
      </c>
      <c r="C274" t="s">
        <v>14951</v>
      </c>
      <c r="D274" t="s">
        <v>14929</v>
      </c>
      <c r="E274">
        <v>652</v>
      </c>
      <c r="F274" s="2">
        <v>44978.898969907408</v>
      </c>
      <c r="G274">
        <v>15</v>
      </c>
      <c r="H274" t="s">
        <v>2460</v>
      </c>
      <c r="I274">
        <f t="shared" si="20"/>
        <v>9780</v>
      </c>
      <c r="J274" s="6">
        <v>45186.094074074077</v>
      </c>
      <c r="K274" t="str">
        <f t="shared" si="21"/>
        <v>Short Term</v>
      </c>
      <c r="L274">
        <f t="shared" si="22"/>
        <v>9128</v>
      </c>
      <c r="M274">
        <f t="shared" si="23"/>
        <v>0.15</v>
      </c>
      <c r="N274">
        <f t="shared" si="24"/>
        <v>1369.2</v>
      </c>
    </row>
    <row r="275" spans="1:14" x14ac:dyDescent="0.25">
      <c r="A275">
        <v>1274</v>
      </c>
      <c r="B275" t="s">
        <v>15004</v>
      </c>
      <c r="C275" t="s">
        <v>15005</v>
      </c>
      <c r="D275" t="s">
        <v>14929</v>
      </c>
      <c r="E275">
        <v>327</v>
      </c>
      <c r="F275" s="2">
        <v>43724.186828703707</v>
      </c>
      <c r="G275">
        <v>90</v>
      </c>
      <c r="H275" t="s">
        <v>1348</v>
      </c>
      <c r="I275">
        <f t="shared" si="20"/>
        <v>29430</v>
      </c>
      <c r="J275" s="6">
        <v>45186.094074074077</v>
      </c>
      <c r="K275" t="str">
        <f t="shared" si="21"/>
        <v>Long Term</v>
      </c>
      <c r="L275">
        <f t="shared" si="22"/>
        <v>29103</v>
      </c>
      <c r="M275">
        <f t="shared" si="23"/>
        <v>0</v>
      </c>
      <c r="N275">
        <f t="shared" si="24"/>
        <v>0</v>
      </c>
    </row>
    <row r="276" spans="1:14" x14ac:dyDescent="0.25">
      <c r="A276">
        <v>1275</v>
      </c>
      <c r="B276" t="s">
        <v>14994</v>
      </c>
      <c r="C276" t="s">
        <v>14995</v>
      </c>
      <c r="D276" t="s">
        <v>14922</v>
      </c>
      <c r="E276">
        <v>292</v>
      </c>
      <c r="F276" s="2">
        <v>44624.680844907409</v>
      </c>
      <c r="G276">
        <v>14</v>
      </c>
      <c r="H276" t="s">
        <v>1051</v>
      </c>
      <c r="I276">
        <f t="shared" si="20"/>
        <v>4088</v>
      </c>
      <c r="J276" s="6">
        <v>45186.094074074077</v>
      </c>
      <c r="K276" t="str">
        <f t="shared" si="21"/>
        <v>Long Term</v>
      </c>
      <c r="L276">
        <f t="shared" si="22"/>
        <v>3796</v>
      </c>
      <c r="M276">
        <f t="shared" si="23"/>
        <v>0</v>
      </c>
      <c r="N276">
        <f t="shared" si="24"/>
        <v>0</v>
      </c>
    </row>
    <row r="277" spans="1:14" x14ac:dyDescent="0.25">
      <c r="A277">
        <v>1276</v>
      </c>
      <c r="B277" t="s">
        <v>14970</v>
      </c>
      <c r="C277" t="s">
        <v>14971</v>
      </c>
      <c r="D277" t="s">
        <v>14929</v>
      </c>
      <c r="E277">
        <v>170</v>
      </c>
      <c r="F277" s="2">
        <v>44775.586273148147</v>
      </c>
      <c r="G277">
        <v>71</v>
      </c>
      <c r="H277" t="s">
        <v>564</v>
      </c>
      <c r="I277">
        <f t="shared" si="20"/>
        <v>12070</v>
      </c>
      <c r="J277" s="6">
        <v>45186.094074074077</v>
      </c>
      <c r="K277" t="str">
        <f t="shared" si="21"/>
        <v>Long Term</v>
      </c>
      <c r="L277">
        <f t="shared" si="22"/>
        <v>11900</v>
      </c>
      <c r="M277">
        <f t="shared" si="23"/>
        <v>0</v>
      </c>
      <c r="N277">
        <f t="shared" si="24"/>
        <v>0</v>
      </c>
    </row>
    <row r="278" spans="1:14" x14ac:dyDescent="0.25">
      <c r="A278">
        <v>1277</v>
      </c>
      <c r="B278" t="s">
        <v>15000</v>
      </c>
      <c r="C278" t="s">
        <v>15001</v>
      </c>
      <c r="D278" t="s">
        <v>14929</v>
      </c>
      <c r="E278">
        <v>372</v>
      </c>
      <c r="F278" s="2">
        <v>44471.655150462961</v>
      </c>
      <c r="G278">
        <v>70</v>
      </c>
      <c r="H278" t="s">
        <v>438</v>
      </c>
      <c r="I278">
        <f t="shared" si="20"/>
        <v>26040</v>
      </c>
      <c r="J278" s="6">
        <v>45186.094074074077</v>
      </c>
      <c r="K278" t="str">
        <f t="shared" si="21"/>
        <v>Long Term</v>
      </c>
      <c r="L278">
        <f t="shared" si="22"/>
        <v>25668</v>
      </c>
      <c r="M278">
        <f t="shared" si="23"/>
        <v>0</v>
      </c>
      <c r="N278">
        <f t="shared" si="24"/>
        <v>0</v>
      </c>
    </row>
    <row r="279" spans="1:14" x14ac:dyDescent="0.25">
      <c r="A279">
        <v>1278</v>
      </c>
      <c r="B279" t="s">
        <v>14990</v>
      </c>
      <c r="C279" t="s">
        <v>14991</v>
      </c>
      <c r="D279" t="s">
        <v>14922</v>
      </c>
      <c r="E279">
        <v>289</v>
      </c>
      <c r="F279" s="2">
        <v>44648.694305555553</v>
      </c>
      <c r="G279">
        <v>74</v>
      </c>
      <c r="H279" t="s">
        <v>256</v>
      </c>
      <c r="I279">
        <f t="shared" si="20"/>
        <v>21386</v>
      </c>
      <c r="J279" s="6">
        <v>45186.094074074077</v>
      </c>
      <c r="K279" t="str">
        <f t="shared" si="21"/>
        <v>Long Term</v>
      </c>
      <c r="L279">
        <f t="shared" si="22"/>
        <v>21097</v>
      </c>
      <c r="M279">
        <f t="shared" si="23"/>
        <v>0</v>
      </c>
      <c r="N279">
        <f t="shared" si="24"/>
        <v>0</v>
      </c>
    </row>
    <row r="280" spans="1:14" x14ac:dyDescent="0.25">
      <c r="A280">
        <v>1279</v>
      </c>
      <c r="B280" t="s">
        <v>14927</v>
      </c>
      <c r="C280" t="s">
        <v>14928</v>
      </c>
      <c r="D280" t="s">
        <v>14929</v>
      </c>
      <c r="E280">
        <v>564</v>
      </c>
      <c r="F280" s="2">
        <v>44518.471331018518</v>
      </c>
      <c r="G280">
        <v>54</v>
      </c>
      <c r="H280" t="s">
        <v>367</v>
      </c>
      <c r="I280">
        <f t="shared" si="20"/>
        <v>30456</v>
      </c>
      <c r="J280" s="6">
        <v>45186.094074074077</v>
      </c>
      <c r="K280" t="str">
        <f t="shared" si="21"/>
        <v>Long Term</v>
      </c>
      <c r="L280">
        <f t="shared" si="22"/>
        <v>29892</v>
      </c>
      <c r="M280">
        <f t="shared" si="23"/>
        <v>0</v>
      </c>
      <c r="N280">
        <f t="shared" si="24"/>
        <v>0</v>
      </c>
    </row>
    <row r="281" spans="1:14" x14ac:dyDescent="0.25">
      <c r="A281">
        <v>1280</v>
      </c>
      <c r="B281" t="s">
        <v>14964</v>
      </c>
      <c r="C281" t="s">
        <v>14965</v>
      </c>
      <c r="D281" t="s">
        <v>14929</v>
      </c>
      <c r="E281">
        <v>686</v>
      </c>
      <c r="F281" s="2">
        <v>43523.485983796287</v>
      </c>
      <c r="G281">
        <v>88</v>
      </c>
      <c r="H281" t="s">
        <v>1105</v>
      </c>
      <c r="I281">
        <f t="shared" si="20"/>
        <v>60368</v>
      </c>
      <c r="J281" s="6">
        <v>45186.094074074077</v>
      </c>
      <c r="K281" t="str">
        <f t="shared" si="21"/>
        <v>Long Term</v>
      </c>
      <c r="L281">
        <f t="shared" si="22"/>
        <v>59682</v>
      </c>
      <c r="M281">
        <f t="shared" si="23"/>
        <v>0</v>
      </c>
      <c r="N281">
        <f t="shared" si="24"/>
        <v>0</v>
      </c>
    </row>
    <row r="282" spans="1:14" x14ac:dyDescent="0.25">
      <c r="A282">
        <v>1281</v>
      </c>
      <c r="B282" t="s">
        <v>15004</v>
      </c>
      <c r="C282" t="s">
        <v>15005</v>
      </c>
      <c r="D282" t="s">
        <v>14929</v>
      </c>
      <c r="E282">
        <v>565</v>
      </c>
      <c r="F282" s="2">
        <v>44741.032233796293</v>
      </c>
      <c r="G282">
        <v>87</v>
      </c>
      <c r="H282" t="s">
        <v>302</v>
      </c>
      <c r="I282">
        <f t="shared" si="20"/>
        <v>49155</v>
      </c>
      <c r="J282" s="6">
        <v>45186.094074074077</v>
      </c>
      <c r="K282" t="str">
        <f t="shared" si="21"/>
        <v>Long Term</v>
      </c>
      <c r="L282">
        <f t="shared" si="22"/>
        <v>48590</v>
      </c>
      <c r="M282">
        <f t="shared" si="23"/>
        <v>0</v>
      </c>
      <c r="N282">
        <f t="shared" si="24"/>
        <v>0</v>
      </c>
    </row>
    <row r="283" spans="1:14" x14ac:dyDescent="0.25">
      <c r="A283">
        <v>1282</v>
      </c>
      <c r="B283" t="s">
        <v>15000</v>
      </c>
      <c r="C283" t="s">
        <v>15001</v>
      </c>
      <c r="D283" t="s">
        <v>14929</v>
      </c>
      <c r="E283">
        <v>175</v>
      </c>
      <c r="F283" s="2">
        <v>44745.052708333344</v>
      </c>
      <c r="G283">
        <v>9</v>
      </c>
      <c r="H283" t="s">
        <v>2445</v>
      </c>
      <c r="I283">
        <f t="shared" si="20"/>
        <v>1575</v>
      </c>
      <c r="J283" s="6">
        <v>45186.094074074077</v>
      </c>
      <c r="K283" t="str">
        <f t="shared" si="21"/>
        <v>Long Term</v>
      </c>
      <c r="L283">
        <f t="shared" si="22"/>
        <v>1400</v>
      </c>
      <c r="M283">
        <f t="shared" si="23"/>
        <v>0</v>
      </c>
      <c r="N283">
        <f t="shared" si="24"/>
        <v>0</v>
      </c>
    </row>
    <row r="284" spans="1:14" x14ac:dyDescent="0.25">
      <c r="A284">
        <v>1283</v>
      </c>
      <c r="B284" t="s">
        <v>14964</v>
      </c>
      <c r="C284" t="s">
        <v>14965</v>
      </c>
      <c r="D284" t="s">
        <v>14929</v>
      </c>
      <c r="E284">
        <v>904</v>
      </c>
      <c r="F284" s="2">
        <v>43943.881157407413</v>
      </c>
      <c r="G284">
        <v>71</v>
      </c>
      <c r="H284" t="s">
        <v>1997</v>
      </c>
      <c r="I284">
        <f t="shared" si="20"/>
        <v>64184</v>
      </c>
      <c r="J284" s="6">
        <v>45186.094074074077</v>
      </c>
      <c r="K284" t="str">
        <f t="shared" si="21"/>
        <v>Long Term</v>
      </c>
      <c r="L284">
        <f t="shared" si="22"/>
        <v>63280</v>
      </c>
      <c r="M284">
        <f t="shared" si="23"/>
        <v>0</v>
      </c>
      <c r="N284">
        <f t="shared" si="24"/>
        <v>0</v>
      </c>
    </row>
    <row r="285" spans="1:14" x14ac:dyDescent="0.25">
      <c r="A285">
        <v>1284</v>
      </c>
      <c r="B285" t="s">
        <v>15000</v>
      </c>
      <c r="C285" t="s">
        <v>15001</v>
      </c>
      <c r="D285" t="s">
        <v>14929</v>
      </c>
      <c r="E285">
        <v>335</v>
      </c>
      <c r="F285" s="2">
        <v>44730.526944444442</v>
      </c>
      <c r="G285">
        <v>41</v>
      </c>
      <c r="H285" t="s">
        <v>599</v>
      </c>
      <c r="I285">
        <f t="shared" si="20"/>
        <v>13735</v>
      </c>
      <c r="J285" s="6">
        <v>45186.094074074077</v>
      </c>
      <c r="K285" t="str">
        <f t="shared" si="21"/>
        <v>Long Term</v>
      </c>
      <c r="L285">
        <f t="shared" si="22"/>
        <v>13400</v>
      </c>
      <c r="M285">
        <f t="shared" si="23"/>
        <v>0</v>
      </c>
      <c r="N285">
        <f t="shared" si="24"/>
        <v>0</v>
      </c>
    </row>
    <row r="286" spans="1:14" x14ac:dyDescent="0.25">
      <c r="A286">
        <v>1285</v>
      </c>
      <c r="B286" t="s">
        <v>14920</v>
      </c>
      <c r="C286" t="s">
        <v>14921</v>
      </c>
      <c r="D286" t="s">
        <v>14929</v>
      </c>
      <c r="E286">
        <v>733</v>
      </c>
      <c r="F286" s="2">
        <v>44311.829710648148</v>
      </c>
      <c r="G286">
        <v>75</v>
      </c>
      <c r="H286" t="s">
        <v>87</v>
      </c>
      <c r="I286">
        <f t="shared" si="20"/>
        <v>54975</v>
      </c>
      <c r="J286" s="6">
        <v>45186.094074074077</v>
      </c>
      <c r="K286" t="str">
        <f t="shared" si="21"/>
        <v>Long Term</v>
      </c>
      <c r="L286">
        <f t="shared" si="22"/>
        <v>54242</v>
      </c>
      <c r="M286">
        <f t="shared" si="23"/>
        <v>0</v>
      </c>
      <c r="N286">
        <f t="shared" si="24"/>
        <v>0</v>
      </c>
    </row>
    <row r="287" spans="1:14" x14ac:dyDescent="0.25">
      <c r="A287">
        <v>1286</v>
      </c>
      <c r="B287" t="s">
        <v>14974</v>
      </c>
      <c r="C287" t="s">
        <v>14975</v>
      </c>
      <c r="D287" t="s">
        <v>14922</v>
      </c>
      <c r="E287">
        <v>333</v>
      </c>
      <c r="F287" s="2">
        <v>44651.259340277778</v>
      </c>
      <c r="G287">
        <v>39</v>
      </c>
      <c r="H287" t="s">
        <v>891</v>
      </c>
      <c r="I287">
        <f t="shared" si="20"/>
        <v>12987</v>
      </c>
      <c r="J287" s="6">
        <v>45186.094074074077</v>
      </c>
      <c r="K287" t="str">
        <f t="shared" si="21"/>
        <v>Long Term</v>
      </c>
      <c r="L287">
        <f t="shared" si="22"/>
        <v>12654</v>
      </c>
      <c r="M287">
        <f t="shared" si="23"/>
        <v>0</v>
      </c>
      <c r="N287">
        <f t="shared" si="24"/>
        <v>0</v>
      </c>
    </row>
    <row r="288" spans="1:14" x14ac:dyDescent="0.25">
      <c r="A288">
        <v>1287</v>
      </c>
      <c r="B288" t="s">
        <v>14927</v>
      </c>
      <c r="C288" t="s">
        <v>14928</v>
      </c>
      <c r="D288" t="s">
        <v>14929</v>
      </c>
      <c r="E288">
        <v>433</v>
      </c>
      <c r="F288" s="2">
        <v>44207.260775462957</v>
      </c>
      <c r="G288">
        <v>55</v>
      </c>
      <c r="H288" t="s">
        <v>933</v>
      </c>
      <c r="I288">
        <f t="shared" si="20"/>
        <v>23815</v>
      </c>
      <c r="J288" s="6">
        <v>45186.094074074077</v>
      </c>
      <c r="K288" t="str">
        <f t="shared" si="21"/>
        <v>Long Term</v>
      </c>
      <c r="L288">
        <f t="shared" si="22"/>
        <v>23382</v>
      </c>
      <c r="M288">
        <f t="shared" si="23"/>
        <v>0</v>
      </c>
      <c r="N288">
        <f t="shared" si="24"/>
        <v>0</v>
      </c>
    </row>
    <row r="289" spans="1:14" x14ac:dyDescent="0.25">
      <c r="A289">
        <v>1288</v>
      </c>
      <c r="B289" t="s">
        <v>14938</v>
      </c>
      <c r="C289" t="s">
        <v>14939</v>
      </c>
      <c r="D289" t="s">
        <v>14922</v>
      </c>
      <c r="E289">
        <v>150</v>
      </c>
      <c r="F289" s="2">
        <v>43812.674826388888</v>
      </c>
      <c r="G289">
        <v>86</v>
      </c>
      <c r="H289" t="s">
        <v>688</v>
      </c>
      <c r="I289">
        <f t="shared" si="20"/>
        <v>12900</v>
      </c>
      <c r="J289" s="6">
        <v>45186.094074074077</v>
      </c>
      <c r="K289" t="str">
        <f t="shared" si="21"/>
        <v>Long Term</v>
      </c>
      <c r="L289">
        <f t="shared" si="22"/>
        <v>12750</v>
      </c>
      <c r="M289">
        <f t="shared" si="23"/>
        <v>0</v>
      </c>
      <c r="N289">
        <f t="shared" si="24"/>
        <v>0</v>
      </c>
    </row>
    <row r="290" spans="1:14" x14ac:dyDescent="0.25">
      <c r="A290">
        <v>1289</v>
      </c>
      <c r="B290" t="s">
        <v>14972</v>
      </c>
      <c r="C290" t="s">
        <v>14973</v>
      </c>
      <c r="D290" t="s">
        <v>14929</v>
      </c>
      <c r="E290">
        <v>170</v>
      </c>
      <c r="F290" s="2">
        <v>43880.898275462961</v>
      </c>
      <c r="G290">
        <v>20</v>
      </c>
      <c r="H290" t="s">
        <v>411</v>
      </c>
      <c r="I290">
        <f t="shared" si="20"/>
        <v>3400</v>
      </c>
      <c r="J290" s="6">
        <v>45186.094074074077</v>
      </c>
      <c r="K290" t="str">
        <f t="shared" si="21"/>
        <v>Long Term</v>
      </c>
      <c r="L290">
        <f t="shared" si="22"/>
        <v>3230</v>
      </c>
      <c r="M290">
        <f t="shared" si="23"/>
        <v>0</v>
      </c>
      <c r="N290">
        <f t="shared" si="24"/>
        <v>0</v>
      </c>
    </row>
    <row r="291" spans="1:14" x14ac:dyDescent="0.25">
      <c r="A291">
        <v>1290</v>
      </c>
      <c r="B291" t="s">
        <v>14996</v>
      </c>
      <c r="C291" t="s">
        <v>14997</v>
      </c>
      <c r="D291" t="s">
        <v>14922</v>
      </c>
      <c r="E291">
        <v>219</v>
      </c>
      <c r="F291" s="2">
        <v>44706.977233796293</v>
      </c>
      <c r="G291">
        <v>48</v>
      </c>
      <c r="H291" t="s">
        <v>1781</v>
      </c>
      <c r="I291">
        <f t="shared" si="20"/>
        <v>10512</v>
      </c>
      <c r="J291" s="6">
        <v>45186.094074074077</v>
      </c>
      <c r="K291" t="str">
        <f t="shared" si="21"/>
        <v>Long Term</v>
      </c>
      <c r="L291">
        <f t="shared" si="22"/>
        <v>10293</v>
      </c>
      <c r="M291">
        <f t="shared" si="23"/>
        <v>0</v>
      </c>
      <c r="N291">
        <f t="shared" si="24"/>
        <v>0</v>
      </c>
    </row>
    <row r="292" spans="1:14" x14ac:dyDescent="0.25">
      <c r="A292">
        <v>1291</v>
      </c>
      <c r="B292" t="s">
        <v>14934</v>
      </c>
      <c r="C292" t="s">
        <v>14935</v>
      </c>
      <c r="D292" t="s">
        <v>14929</v>
      </c>
      <c r="E292">
        <v>215</v>
      </c>
      <c r="F292" s="2">
        <v>43770.900648148148</v>
      </c>
      <c r="G292">
        <v>1</v>
      </c>
      <c r="H292" t="s">
        <v>1319</v>
      </c>
      <c r="I292">
        <f t="shared" si="20"/>
        <v>215</v>
      </c>
      <c r="J292" s="6">
        <v>45186.094074074077</v>
      </c>
      <c r="K292" t="str">
        <f t="shared" si="21"/>
        <v>Long Term</v>
      </c>
      <c r="L292">
        <f t="shared" si="22"/>
        <v>0</v>
      </c>
      <c r="M292">
        <f t="shared" si="23"/>
        <v>0</v>
      </c>
      <c r="N292">
        <f t="shared" si="24"/>
        <v>0</v>
      </c>
    </row>
    <row r="293" spans="1:14" x14ac:dyDescent="0.25">
      <c r="A293">
        <v>1292</v>
      </c>
      <c r="B293" t="s">
        <v>14984</v>
      </c>
      <c r="C293" t="s">
        <v>14985</v>
      </c>
      <c r="D293" t="s">
        <v>14929</v>
      </c>
      <c r="E293">
        <v>243</v>
      </c>
      <c r="F293" s="2">
        <v>45181.007743055547</v>
      </c>
      <c r="G293">
        <v>45</v>
      </c>
      <c r="H293" t="s">
        <v>2057</v>
      </c>
      <c r="I293">
        <f t="shared" si="20"/>
        <v>10935</v>
      </c>
      <c r="J293" s="6">
        <v>45186.094074074077</v>
      </c>
      <c r="K293" t="str">
        <f t="shared" si="21"/>
        <v>Short Term</v>
      </c>
      <c r="L293">
        <f t="shared" si="22"/>
        <v>10692</v>
      </c>
      <c r="M293">
        <f t="shared" si="23"/>
        <v>0.15</v>
      </c>
      <c r="N293">
        <f t="shared" si="24"/>
        <v>1603.8</v>
      </c>
    </row>
    <row r="294" spans="1:14" x14ac:dyDescent="0.25">
      <c r="A294">
        <v>1293</v>
      </c>
      <c r="B294" t="s">
        <v>14972</v>
      </c>
      <c r="C294" t="s">
        <v>14973</v>
      </c>
      <c r="D294" t="s">
        <v>14929</v>
      </c>
      <c r="E294">
        <v>442</v>
      </c>
      <c r="F294" s="2">
        <v>44660.349918981483</v>
      </c>
      <c r="G294">
        <v>77</v>
      </c>
      <c r="H294" t="s">
        <v>338</v>
      </c>
      <c r="I294">
        <f t="shared" si="20"/>
        <v>34034</v>
      </c>
      <c r="J294" s="6">
        <v>45186.094074074077</v>
      </c>
      <c r="K294" t="str">
        <f t="shared" si="21"/>
        <v>Long Term</v>
      </c>
      <c r="L294">
        <f t="shared" si="22"/>
        <v>33592</v>
      </c>
      <c r="M294">
        <f t="shared" si="23"/>
        <v>0</v>
      </c>
      <c r="N294">
        <f t="shared" si="24"/>
        <v>0</v>
      </c>
    </row>
    <row r="295" spans="1:14" x14ac:dyDescent="0.25">
      <c r="A295">
        <v>1294</v>
      </c>
      <c r="B295" t="s">
        <v>14962</v>
      </c>
      <c r="C295" t="s">
        <v>14963</v>
      </c>
      <c r="D295" t="s">
        <v>14922</v>
      </c>
      <c r="E295">
        <v>418</v>
      </c>
      <c r="F295" s="2">
        <v>44758.22997685185</v>
      </c>
      <c r="G295">
        <v>61</v>
      </c>
      <c r="H295" t="s">
        <v>1216</v>
      </c>
      <c r="I295">
        <f t="shared" si="20"/>
        <v>25498</v>
      </c>
      <c r="J295" s="6">
        <v>45186.094074074077</v>
      </c>
      <c r="K295" t="str">
        <f t="shared" si="21"/>
        <v>Long Term</v>
      </c>
      <c r="L295">
        <f t="shared" si="22"/>
        <v>25080</v>
      </c>
      <c r="M295">
        <f t="shared" si="23"/>
        <v>0</v>
      </c>
      <c r="N295">
        <f t="shared" si="24"/>
        <v>0</v>
      </c>
    </row>
    <row r="296" spans="1:14" x14ac:dyDescent="0.25">
      <c r="A296">
        <v>1295</v>
      </c>
      <c r="B296" t="s">
        <v>14990</v>
      </c>
      <c r="C296" t="s">
        <v>14991</v>
      </c>
      <c r="D296" t="s">
        <v>14922</v>
      </c>
      <c r="E296">
        <v>204</v>
      </c>
      <c r="F296" s="2">
        <v>43852.724930555552</v>
      </c>
      <c r="G296">
        <v>91</v>
      </c>
      <c r="H296" t="s">
        <v>1233</v>
      </c>
      <c r="I296">
        <f t="shared" si="20"/>
        <v>18564</v>
      </c>
      <c r="J296" s="6">
        <v>45186.094074074077</v>
      </c>
      <c r="K296" t="str">
        <f t="shared" si="21"/>
        <v>Long Term</v>
      </c>
      <c r="L296">
        <f t="shared" si="22"/>
        <v>18360</v>
      </c>
      <c r="M296">
        <f t="shared" si="23"/>
        <v>0</v>
      </c>
      <c r="N296">
        <f t="shared" si="24"/>
        <v>0</v>
      </c>
    </row>
    <row r="297" spans="1:14" x14ac:dyDescent="0.25">
      <c r="A297">
        <v>1296</v>
      </c>
      <c r="B297" t="s">
        <v>14954</v>
      </c>
      <c r="C297" t="s">
        <v>14955</v>
      </c>
      <c r="D297" t="s">
        <v>14922</v>
      </c>
      <c r="E297">
        <v>807</v>
      </c>
      <c r="F297" s="2">
        <v>44015.341273148151</v>
      </c>
      <c r="G297">
        <v>12</v>
      </c>
      <c r="H297" t="s">
        <v>296</v>
      </c>
      <c r="I297">
        <f t="shared" si="20"/>
        <v>9684</v>
      </c>
      <c r="J297" s="6">
        <v>45186.094074074077</v>
      </c>
      <c r="K297" t="str">
        <f t="shared" si="21"/>
        <v>Long Term</v>
      </c>
      <c r="L297">
        <f t="shared" si="22"/>
        <v>8877</v>
      </c>
      <c r="M297">
        <f t="shared" si="23"/>
        <v>0</v>
      </c>
      <c r="N297">
        <f t="shared" si="24"/>
        <v>0</v>
      </c>
    </row>
    <row r="298" spans="1:14" x14ac:dyDescent="0.25">
      <c r="A298">
        <v>1297</v>
      </c>
      <c r="B298" t="s">
        <v>14936</v>
      </c>
      <c r="C298" t="s">
        <v>14937</v>
      </c>
      <c r="D298" t="s">
        <v>14922</v>
      </c>
      <c r="E298">
        <v>902</v>
      </c>
      <c r="F298" s="2">
        <v>45007.194224537037</v>
      </c>
      <c r="G298">
        <v>11</v>
      </c>
      <c r="H298" t="s">
        <v>891</v>
      </c>
      <c r="I298">
        <f t="shared" si="20"/>
        <v>9922</v>
      </c>
      <c r="J298" s="6">
        <v>45186.094074074077</v>
      </c>
      <c r="K298" t="str">
        <f t="shared" si="21"/>
        <v>Short Term</v>
      </c>
      <c r="L298">
        <f t="shared" si="22"/>
        <v>9020</v>
      </c>
      <c r="M298">
        <f t="shared" si="23"/>
        <v>0.15</v>
      </c>
      <c r="N298">
        <f t="shared" si="24"/>
        <v>1353</v>
      </c>
    </row>
    <row r="299" spans="1:14" x14ac:dyDescent="0.25">
      <c r="A299">
        <v>1298</v>
      </c>
      <c r="B299" t="s">
        <v>15004</v>
      </c>
      <c r="C299" t="s">
        <v>15005</v>
      </c>
      <c r="D299" t="s">
        <v>14922</v>
      </c>
      <c r="E299">
        <v>837</v>
      </c>
      <c r="F299" s="2">
        <v>44129.024108796293</v>
      </c>
      <c r="G299">
        <v>86</v>
      </c>
      <c r="H299" t="s">
        <v>2093</v>
      </c>
      <c r="I299">
        <f t="shared" si="20"/>
        <v>71982</v>
      </c>
      <c r="J299" s="6">
        <v>45186.094074074077</v>
      </c>
      <c r="K299" t="str">
        <f t="shared" si="21"/>
        <v>Long Term</v>
      </c>
      <c r="L299">
        <f t="shared" si="22"/>
        <v>71145</v>
      </c>
      <c r="M299">
        <f t="shared" si="23"/>
        <v>0</v>
      </c>
      <c r="N299">
        <f t="shared" si="24"/>
        <v>0</v>
      </c>
    </row>
    <row r="300" spans="1:14" x14ac:dyDescent="0.25">
      <c r="A300">
        <v>1299</v>
      </c>
      <c r="B300" t="s">
        <v>14934</v>
      </c>
      <c r="C300" t="s">
        <v>14935</v>
      </c>
      <c r="D300" t="s">
        <v>14929</v>
      </c>
      <c r="E300">
        <v>770</v>
      </c>
      <c r="F300" s="2">
        <v>44516.585763888892</v>
      </c>
      <c r="G300">
        <v>26</v>
      </c>
      <c r="H300" t="s">
        <v>133</v>
      </c>
      <c r="I300">
        <f t="shared" si="20"/>
        <v>20020</v>
      </c>
      <c r="J300" s="6">
        <v>45186.094074074077</v>
      </c>
      <c r="K300" t="str">
        <f t="shared" si="21"/>
        <v>Long Term</v>
      </c>
      <c r="L300">
        <f t="shared" si="22"/>
        <v>19250</v>
      </c>
      <c r="M300">
        <f t="shared" si="23"/>
        <v>0</v>
      </c>
      <c r="N300">
        <f t="shared" si="24"/>
        <v>0</v>
      </c>
    </row>
    <row r="301" spans="1:14" x14ac:dyDescent="0.25">
      <c r="A301">
        <v>1300</v>
      </c>
      <c r="B301" t="s">
        <v>14936</v>
      </c>
      <c r="C301" t="s">
        <v>14937</v>
      </c>
      <c r="D301" t="s">
        <v>14922</v>
      </c>
      <c r="E301">
        <v>549</v>
      </c>
      <c r="F301" s="2">
        <v>43396.698055555556</v>
      </c>
      <c r="G301">
        <v>27</v>
      </c>
      <c r="H301" t="s">
        <v>1034</v>
      </c>
      <c r="I301">
        <f t="shared" si="20"/>
        <v>14823</v>
      </c>
      <c r="J301" s="6">
        <v>45186.094074074077</v>
      </c>
      <c r="K301" t="str">
        <f t="shared" si="21"/>
        <v>Long Term</v>
      </c>
      <c r="L301">
        <f t="shared" si="22"/>
        <v>14274</v>
      </c>
      <c r="M301">
        <f t="shared" si="23"/>
        <v>0</v>
      </c>
      <c r="N301">
        <f t="shared" si="24"/>
        <v>0</v>
      </c>
    </row>
    <row r="302" spans="1:14" x14ac:dyDescent="0.25">
      <c r="A302">
        <v>1301</v>
      </c>
      <c r="B302" t="s">
        <v>14934</v>
      </c>
      <c r="C302" t="s">
        <v>14935</v>
      </c>
      <c r="D302" t="s">
        <v>14929</v>
      </c>
      <c r="E302">
        <v>374</v>
      </c>
      <c r="F302" s="2">
        <v>43650.107997685183</v>
      </c>
      <c r="G302">
        <v>85</v>
      </c>
      <c r="H302" t="s">
        <v>327</v>
      </c>
      <c r="I302">
        <f t="shared" si="20"/>
        <v>31790</v>
      </c>
      <c r="J302" s="6">
        <v>45186.094074074077</v>
      </c>
      <c r="K302" t="str">
        <f t="shared" si="21"/>
        <v>Long Term</v>
      </c>
      <c r="L302">
        <f t="shared" si="22"/>
        <v>31416</v>
      </c>
      <c r="M302">
        <f t="shared" si="23"/>
        <v>0</v>
      </c>
      <c r="N302">
        <f t="shared" si="24"/>
        <v>0</v>
      </c>
    </row>
    <row r="303" spans="1:14" x14ac:dyDescent="0.25">
      <c r="A303">
        <v>1302</v>
      </c>
      <c r="B303" t="s">
        <v>14990</v>
      </c>
      <c r="C303" t="s">
        <v>14991</v>
      </c>
      <c r="D303" t="s">
        <v>14922</v>
      </c>
      <c r="E303">
        <v>352</v>
      </c>
      <c r="F303" s="2">
        <v>43817.70585648148</v>
      </c>
      <c r="G303">
        <v>64</v>
      </c>
      <c r="H303" t="s">
        <v>534</v>
      </c>
      <c r="I303">
        <f t="shared" si="20"/>
        <v>22528</v>
      </c>
      <c r="J303" s="6">
        <v>45186.094074074077</v>
      </c>
      <c r="K303" t="str">
        <f t="shared" si="21"/>
        <v>Long Term</v>
      </c>
      <c r="L303">
        <f t="shared" si="22"/>
        <v>22176</v>
      </c>
      <c r="M303">
        <f t="shared" si="23"/>
        <v>0</v>
      </c>
      <c r="N303">
        <f t="shared" si="24"/>
        <v>0</v>
      </c>
    </row>
    <row r="304" spans="1:14" x14ac:dyDescent="0.25">
      <c r="A304">
        <v>1303</v>
      </c>
      <c r="B304" t="s">
        <v>15006</v>
      </c>
      <c r="C304" t="s">
        <v>15007</v>
      </c>
      <c r="D304" t="s">
        <v>14929</v>
      </c>
      <c r="E304">
        <v>771</v>
      </c>
      <c r="F304" s="2">
        <v>43567.583472222221</v>
      </c>
      <c r="G304">
        <v>40</v>
      </c>
      <c r="H304" t="s">
        <v>1081</v>
      </c>
      <c r="I304">
        <f t="shared" si="20"/>
        <v>30840</v>
      </c>
      <c r="J304" s="6">
        <v>45186.094074074077</v>
      </c>
      <c r="K304" t="str">
        <f t="shared" si="21"/>
        <v>Long Term</v>
      </c>
      <c r="L304">
        <f t="shared" si="22"/>
        <v>30069</v>
      </c>
      <c r="M304">
        <f t="shared" si="23"/>
        <v>0</v>
      </c>
      <c r="N304">
        <f t="shared" si="24"/>
        <v>0</v>
      </c>
    </row>
    <row r="305" spans="1:14" x14ac:dyDescent="0.25">
      <c r="A305">
        <v>1304</v>
      </c>
      <c r="B305" t="s">
        <v>15008</v>
      </c>
      <c r="C305" t="s">
        <v>15009</v>
      </c>
      <c r="D305" t="s">
        <v>14929</v>
      </c>
      <c r="E305">
        <v>469</v>
      </c>
      <c r="F305" s="2">
        <v>43786.62290509259</v>
      </c>
      <c r="G305">
        <v>26</v>
      </c>
      <c r="H305" t="s">
        <v>1938</v>
      </c>
      <c r="I305">
        <f t="shared" si="20"/>
        <v>12194</v>
      </c>
      <c r="J305" s="6">
        <v>45186.094074074077</v>
      </c>
      <c r="K305" t="str">
        <f t="shared" si="21"/>
        <v>Long Term</v>
      </c>
      <c r="L305">
        <f t="shared" si="22"/>
        <v>11725</v>
      </c>
      <c r="M305">
        <f t="shared" si="23"/>
        <v>0</v>
      </c>
      <c r="N305">
        <f t="shared" si="24"/>
        <v>0</v>
      </c>
    </row>
    <row r="306" spans="1:14" x14ac:dyDescent="0.25">
      <c r="A306">
        <v>1305</v>
      </c>
      <c r="B306" t="s">
        <v>14950</v>
      </c>
      <c r="C306" t="s">
        <v>14951</v>
      </c>
      <c r="D306" t="s">
        <v>14929</v>
      </c>
      <c r="E306">
        <v>602</v>
      </c>
      <c r="F306" s="2">
        <v>43676.267326388886</v>
      </c>
      <c r="G306">
        <v>23</v>
      </c>
      <c r="H306" t="s">
        <v>1631</v>
      </c>
      <c r="I306">
        <f t="shared" si="20"/>
        <v>13846</v>
      </c>
      <c r="J306" s="6">
        <v>45186.094074074077</v>
      </c>
      <c r="K306" t="str">
        <f t="shared" si="21"/>
        <v>Long Term</v>
      </c>
      <c r="L306">
        <f t="shared" si="22"/>
        <v>13244</v>
      </c>
      <c r="M306">
        <f t="shared" si="23"/>
        <v>0</v>
      </c>
      <c r="N306">
        <f t="shared" si="24"/>
        <v>0</v>
      </c>
    </row>
    <row r="307" spans="1:14" x14ac:dyDescent="0.25">
      <c r="A307">
        <v>1306</v>
      </c>
      <c r="B307" t="s">
        <v>15002</v>
      </c>
      <c r="C307" t="s">
        <v>15003</v>
      </c>
      <c r="D307" t="s">
        <v>14922</v>
      </c>
      <c r="E307">
        <v>577</v>
      </c>
      <c r="F307" s="2">
        <v>44739.937627314823</v>
      </c>
      <c r="G307">
        <v>19</v>
      </c>
      <c r="H307" t="s">
        <v>1028</v>
      </c>
      <c r="I307">
        <f t="shared" si="20"/>
        <v>10963</v>
      </c>
      <c r="J307" s="6">
        <v>45186.094074074077</v>
      </c>
      <c r="K307" t="str">
        <f t="shared" si="21"/>
        <v>Long Term</v>
      </c>
      <c r="L307">
        <f t="shared" si="22"/>
        <v>10386</v>
      </c>
      <c r="M307">
        <f t="shared" si="23"/>
        <v>0</v>
      </c>
      <c r="N307">
        <f t="shared" si="24"/>
        <v>0</v>
      </c>
    </row>
    <row r="308" spans="1:14" x14ac:dyDescent="0.25">
      <c r="A308">
        <v>1307</v>
      </c>
      <c r="B308" t="s">
        <v>15002</v>
      </c>
      <c r="C308" t="s">
        <v>15003</v>
      </c>
      <c r="D308" t="s">
        <v>14922</v>
      </c>
      <c r="E308">
        <v>886</v>
      </c>
      <c r="F308" s="2">
        <v>43490.883935185193</v>
      </c>
      <c r="G308">
        <v>45</v>
      </c>
      <c r="H308" t="s">
        <v>706</v>
      </c>
      <c r="I308">
        <f t="shared" si="20"/>
        <v>39870</v>
      </c>
      <c r="J308" s="6">
        <v>45186.094074074077</v>
      </c>
      <c r="K308" t="str">
        <f t="shared" si="21"/>
        <v>Long Term</v>
      </c>
      <c r="L308">
        <f t="shared" si="22"/>
        <v>38984</v>
      </c>
      <c r="M308">
        <f t="shared" si="23"/>
        <v>0</v>
      </c>
      <c r="N308">
        <f t="shared" si="24"/>
        <v>0</v>
      </c>
    </row>
    <row r="309" spans="1:14" x14ac:dyDescent="0.25">
      <c r="A309">
        <v>1308</v>
      </c>
      <c r="B309" t="s">
        <v>15010</v>
      </c>
      <c r="C309" t="s">
        <v>15011</v>
      </c>
      <c r="D309" t="s">
        <v>14922</v>
      </c>
      <c r="E309">
        <v>536</v>
      </c>
      <c r="F309" s="2">
        <v>43769.01</v>
      </c>
      <c r="G309">
        <v>66</v>
      </c>
      <c r="H309" t="s">
        <v>644</v>
      </c>
      <c r="I309">
        <f t="shared" si="20"/>
        <v>35376</v>
      </c>
      <c r="J309" s="6">
        <v>45186.094074074077</v>
      </c>
      <c r="K309" t="str">
        <f t="shared" si="21"/>
        <v>Long Term</v>
      </c>
      <c r="L309">
        <f t="shared" si="22"/>
        <v>34840</v>
      </c>
      <c r="M309">
        <f t="shared" si="23"/>
        <v>0</v>
      </c>
      <c r="N309">
        <f t="shared" si="24"/>
        <v>0</v>
      </c>
    </row>
    <row r="310" spans="1:14" x14ac:dyDescent="0.25">
      <c r="A310">
        <v>1309</v>
      </c>
      <c r="B310" t="s">
        <v>14940</v>
      </c>
      <c r="C310" t="s">
        <v>14941</v>
      </c>
      <c r="D310" t="s">
        <v>14922</v>
      </c>
      <c r="E310">
        <v>342</v>
      </c>
      <c r="F310" s="2">
        <v>43764.291539351849</v>
      </c>
      <c r="G310">
        <v>82</v>
      </c>
      <c r="H310" t="s">
        <v>241</v>
      </c>
      <c r="I310">
        <f t="shared" si="20"/>
        <v>28044</v>
      </c>
      <c r="J310" s="6">
        <v>45186.094074074077</v>
      </c>
      <c r="K310" t="str">
        <f t="shared" si="21"/>
        <v>Long Term</v>
      </c>
      <c r="L310">
        <f t="shared" si="22"/>
        <v>27702</v>
      </c>
      <c r="M310">
        <f t="shared" si="23"/>
        <v>0</v>
      </c>
      <c r="N310">
        <f t="shared" si="24"/>
        <v>0</v>
      </c>
    </row>
    <row r="311" spans="1:14" x14ac:dyDescent="0.25">
      <c r="A311">
        <v>1310</v>
      </c>
      <c r="B311" t="s">
        <v>14980</v>
      </c>
      <c r="C311" t="s">
        <v>14981</v>
      </c>
      <c r="D311" t="s">
        <v>14922</v>
      </c>
      <c r="E311">
        <v>750</v>
      </c>
      <c r="F311" s="2">
        <v>44489.516423611109</v>
      </c>
      <c r="G311">
        <v>50</v>
      </c>
      <c r="H311" t="s">
        <v>1391</v>
      </c>
      <c r="I311">
        <f t="shared" si="20"/>
        <v>37500</v>
      </c>
      <c r="J311" s="6">
        <v>45186.094074074077</v>
      </c>
      <c r="K311" t="str">
        <f t="shared" si="21"/>
        <v>Long Term</v>
      </c>
      <c r="L311">
        <f t="shared" si="22"/>
        <v>36750</v>
      </c>
      <c r="M311">
        <f t="shared" si="23"/>
        <v>0</v>
      </c>
      <c r="N311">
        <f t="shared" si="24"/>
        <v>0</v>
      </c>
    </row>
    <row r="312" spans="1:14" x14ac:dyDescent="0.25">
      <c r="A312">
        <v>1311</v>
      </c>
      <c r="B312" t="s">
        <v>14920</v>
      </c>
      <c r="C312" t="s">
        <v>14921</v>
      </c>
      <c r="D312" t="s">
        <v>14929</v>
      </c>
      <c r="E312">
        <v>895</v>
      </c>
      <c r="F312" s="2">
        <v>43464.003935185188</v>
      </c>
      <c r="G312">
        <v>87</v>
      </c>
      <c r="H312" t="s">
        <v>1093</v>
      </c>
      <c r="I312">
        <f t="shared" si="20"/>
        <v>77865</v>
      </c>
      <c r="J312" s="6">
        <v>45186.094074074077</v>
      </c>
      <c r="K312" t="str">
        <f t="shared" si="21"/>
        <v>Long Term</v>
      </c>
      <c r="L312">
        <f t="shared" si="22"/>
        <v>76970</v>
      </c>
      <c r="M312">
        <f t="shared" si="23"/>
        <v>0</v>
      </c>
      <c r="N312">
        <f t="shared" si="24"/>
        <v>0</v>
      </c>
    </row>
    <row r="313" spans="1:14" x14ac:dyDescent="0.25">
      <c r="A313">
        <v>1312</v>
      </c>
      <c r="B313" t="s">
        <v>14968</v>
      </c>
      <c r="C313" t="s">
        <v>14969</v>
      </c>
      <c r="D313" t="s">
        <v>14922</v>
      </c>
      <c r="E313">
        <v>470</v>
      </c>
      <c r="F313" s="2">
        <v>44908.515601851846</v>
      </c>
      <c r="G313">
        <v>86</v>
      </c>
      <c r="H313" t="s">
        <v>216</v>
      </c>
      <c r="I313">
        <f t="shared" si="20"/>
        <v>40420</v>
      </c>
      <c r="J313" s="6">
        <v>45186.094074074077</v>
      </c>
      <c r="K313" t="str">
        <f t="shared" si="21"/>
        <v>Short Term</v>
      </c>
      <c r="L313">
        <f t="shared" si="22"/>
        <v>39950</v>
      </c>
      <c r="M313">
        <f t="shared" si="23"/>
        <v>0.15</v>
      </c>
      <c r="N313">
        <f t="shared" si="24"/>
        <v>5992.5</v>
      </c>
    </row>
    <row r="314" spans="1:14" x14ac:dyDescent="0.25">
      <c r="A314">
        <v>1313</v>
      </c>
      <c r="B314" t="s">
        <v>14986</v>
      </c>
      <c r="C314" t="s">
        <v>14987</v>
      </c>
      <c r="D314" t="s">
        <v>14922</v>
      </c>
      <c r="E314">
        <v>367</v>
      </c>
      <c r="F314" s="2">
        <v>44675.790902777779</v>
      </c>
      <c r="G314">
        <v>73</v>
      </c>
      <c r="H314" t="s">
        <v>814</v>
      </c>
      <c r="I314">
        <f t="shared" si="20"/>
        <v>26791</v>
      </c>
      <c r="J314" s="6">
        <v>45186.094074074077</v>
      </c>
      <c r="K314" t="str">
        <f t="shared" si="21"/>
        <v>Long Term</v>
      </c>
      <c r="L314">
        <f t="shared" si="22"/>
        <v>26424</v>
      </c>
      <c r="M314">
        <f t="shared" si="23"/>
        <v>0</v>
      </c>
      <c r="N314">
        <f t="shared" si="24"/>
        <v>0</v>
      </c>
    </row>
    <row r="315" spans="1:14" x14ac:dyDescent="0.25">
      <c r="A315">
        <v>1314</v>
      </c>
      <c r="B315" t="s">
        <v>14942</v>
      </c>
      <c r="C315" t="s">
        <v>14943</v>
      </c>
      <c r="D315" t="s">
        <v>14922</v>
      </c>
      <c r="E315">
        <v>545</v>
      </c>
      <c r="F315" s="2">
        <v>44541.387384259258</v>
      </c>
      <c r="G315">
        <v>83</v>
      </c>
      <c r="H315" t="s">
        <v>1231</v>
      </c>
      <c r="I315">
        <f t="shared" si="20"/>
        <v>45235</v>
      </c>
      <c r="J315" s="6">
        <v>45186.094074074077</v>
      </c>
      <c r="K315" t="str">
        <f t="shared" si="21"/>
        <v>Long Term</v>
      </c>
      <c r="L315">
        <f t="shared" si="22"/>
        <v>44690</v>
      </c>
      <c r="M315">
        <f t="shared" si="23"/>
        <v>0</v>
      </c>
      <c r="N315">
        <f t="shared" si="24"/>
        <v>0</v>
      </c>
    </row>
    <row r="316" spans="1:14" x14ac:dyDescent="0.25">
      <c r="A316">
        <v>1315</v>
      </c>
      <c r="B316" t="s">
        <v>14958</v>
      </c>
      <c r="C316" t="s">
        <v>14959</v>
      </c>
      <c r="D316" t="s">
        <v>14922</v>
      </c>
      <c r="E316">
        <v>267</v>
      </c>
      <c r="F316" s="2">
        <v>43411.951423611114</v>
      </c>
      <c r="G316">
        <v>40</v>
      </c>
      <c r="H316" t="s">
        <v>420</v>
      </c>
      <c r="I316">
        <f t="shared" si="20"/>
        <v>10680</v>
      </c>
      <c r="J316" s="6">
        <v>45186.094074074077</v>
      </c>
      <c r="K316" t="str">
        <f t="shared" si="21"/>
        <v>Long Term</v>
      </c>
      <c r="L316">
        <f t="shared" si="22"/>
        <v>10413</v>
      </c>
      <c r="M316">
        <f t="shared" si="23"/>
        <v>0</v>
      </c>
      <c r="N316">
        <f t="shared" si="24"/>
        <v>0</v>
      </c>
    </row>
    <row r="317" spans="1:14" x14ac:dyDescent="0.25">
      <c r="A317">
        <v>1316</v>
      </c>
      <c r="B317" t="s">
        <v>14992</v>
      </c>
      <c r="C317" t="s">
        <v>14993</v>
      </c>
      <c r="D317" t="s">
        <v>14929</v>
      </c>
      <c r="E317">
        <v>582</v>
      </c>
      <c r="F317" s="2">
        <v>43507.766689814824</v>
      </c>
      <c r="G317">
        <v>65</v>
      </c>
      <c r="H317" t="s">
        <v>1649</v>
      </c>
      <c r="I317">
        <f t="shared" si="20"/>
        <v>37830</v>
      </c>
      <c r="J317" s="6">
        <v>45186.094074074077</v>
      </c>
      <c r="K317" t="str">
        <f t="shared" si="21"/>
        <v>Long Term</v>
      </c>
      <c r="L317">
        <f t="shared" si="22"/>
        <v>37248</v>
      </c>
      <c r="M317">
        <f t="shared" si="23"/>
        <v>0</v>
      </c>
      <c r="N317">
        <f t="shared" si="24"/>
        <v>0</v>
      </c>
    </row>
    <row r="318" spans="1:14" x14ac:dyDescent="0.25">
      <c r="A318">
        <v>1317</v>
      </c>
      <c r="B318" t="s">
        <v>14952</v>
      </c>
      <c r="C318" t="s">
        <v>14953</v>
      </c>
      <c r="D318" t="s">
        <v>14929</v>
      </c>
      <c r="E318">
        <v>991</v>
      </c>
      <c r="F318" s="2">
        <v>44788.162164351852</v>
      </c>
      <c r="G318">
        <v>77</v>
      </c>
      <c r="H318" t="s">
        <v>369</v>
      </c>
      <c r="I318">
        <f t="shared" si="20"/>
        <v>76307</v>
      </c>
      <c r="J318" s="6">
        <v>45186.094074074077</v>
      </c>
      <c r="K318" t="str">
        <f t="shared" si="21"/>
        <v>Long Term</v>
      </c>
      <c r="L318">
        <f t="shared" si="22"/>
        <v>75316</v>
      </c>
      <c r="M318">
        <f t="shared" si="23"/>
        <v>0</v>
      </c>
      <c r="N318">
        <f t="shared" si="24"/>
        <v>0</v>
      </c>
    </row>
    <row r="319" spans="1:14" x14ac:dyDescent="0.25">
      <c r="A319">
        <v>1318</v>
      </c>
      <c r="B319" t="s">
        <v>14950</v>
      </c>
      <c r="C319" t="s">
        <v>14951</v>
      </c>
      <c r="D319" t="s">
        <v>14929</v>
      </c>
      <c r="E319">
        <v>928</v>
      </c>
      <c r="F319" s="2">
        <v>43906.675393518519</v>
      </c>
      <c r="G319">
        <v>100</v>
      </c>
      <c r="H319" t="s">
        <v>486</v>
      </c>
      <c r="I319">
        <f t="shared" si="20"/>
        <v>92800</v>
      </c>
      <c r="J319" s="6">
        <v>45186.094074074077</v>
      </c>
      <c r="K319" t="str">
        <f t="shared" si="21"/>
        <v>Long Term</v>
      </c>
      <c r="L319">
        <f t="shared" si="22"/>
        <v>91872</v>
      </c>
      <c r="M319">
        <f t="shared" si="23"/>
        <v>0</v>
      </c>
      <c r="N319">
        <f t="shared" si="24"/>
        <v>0</v>
      </c>
    </row>
    <row r="320" spans="1:14" x14ac:dyDescent="0.25">
      <c r="A320">
        <v>1319</v>
      </c>
      <c r="B320" t="s">
        <v>14970</v>
      </c>
      <c r="C320" t="s">
        <v>14971</v>
      </c>
      <c r="D320" t="s">
        <v>14922</v>
      </c>
      <c r="E320">
        <v>561</v>
      </c>
      <c r="F320" s="2">
        <v>43874.723645833343</v>
      </c>
      <c r="G320">
        <v>15</v>
      </c>
      <c r="H320" t="s">
        <v>814</v>
      </c>
      <c r="I320">
        <f t="shared" si="20"/>
        <v>8415</v>
      </c>
      <c r="J320" s="6">
        <v>45186.094074074077</v>
      </c>
      <c r="K320" t="str">
        <f t="shared" si="21"/>
        <v>Long Term</v>
      </c>
      <c r="L320">
        <f t="shared" si="22"/>
        <v>7854</v>
      </c>
      <c r="M320">
        <f t="shared" si="23"/>
        <v>0</v>
      </c>
      <c r="N320">
        <f t="shared" si="24"/>
        <v>0</v>
      </c>
    </row>
    <row r="321" spans="1:14" x14ac:dyDescent="0.25">
      <c r="A321">
        <v>1320</v>
      </c>
      <c r="B321" t="s">
        <v>14990</v>
      </c>
      <c r="C321" t="s">
        <v>14991</v>
      </c>
      <c r="D321" t="s">
        <v>14929</v>
      </c>
      <c r="E321">
        <v>809</v>
      </c>
      <c r="F321" s="2">
        <v>44350.432881944442</v>
      </c>
      <c r="G321">
        <v>2</v>
      </c>
      <c r="H321" t="s">
        <v>524</v>
      </c>
      <c r="I321">
        <f t="shared" si="20"/>
        <v>1618</v>
      </c>
      <c r="J321" s="6">
        <v>45186.094074074077</v>
      </c>
      <c r="K321" t="str">
        <f t="shared" si="21"/>
        <v>Long Term</v>
      </c>
      <c r="L321">
        <f t="shared" si="22"/>
        <v>809</v>
      </c>
      <c r="M321">
        <f t="shared" si="23"/>
        <v>0</v>
      </c>
      <c r="N321">
        <f t="shared" si="24"/>
        <v>0</v>
      </c>
    </row>
    <row r="322" spans="1:14" x14ac:dyDescent="0.25">
      <c r="A322">
        <v>1321</v>
      </c>
      <c r="B322" t="s">
        <v>14968</v>
      </c>
      <c r="C322" t="s">
        <v>14969</v>
      </c>
      <c r="D322" t="s">
        <v>14929</v>
      </c>
      <c r="E322">
        <v>887</v>
      </c>
      <c r="F322" s="2">
        <v>43738.053043981483</v>
      </c>
      <c r="G322">
        <v>78</v>
      </c>
      <c r="H322" t="s">
        <v>1031</v>
      </c>
      <c r="I322">
        <f t="shared" si="20"/>
        <v>69186</v>
      </c>
      <c r="J322" s="6">
        <v>45186.094074074077</v>
      </c>
      <c r="K322" t="str">
        <f t="shared" si="21"/>
        <v>Long Term</v>
      </c>
      <c r="L322">
        <f t="shared" si="22"/>
        <v>68299</v>
      </c>
      <c r="M322">
        <f t="shared" si="23"/>
        <v>0</v>
      </c>
      <c r="N322">
        <f t="shared" si="24"/>
        <v>0</v>
      </c>
    </row>
    <row r="323" spans="1:14" x14ac:dyDescent="0.25">
      <c r="A323">
        <v>1322</v>
      </c>
      <c r="B323" t="s">
        <v>14934</v>
      </c>
      <c r="C323" t="s">
        <v>14935</v>
      </c>
      <c r="D323" t="s">
        <v>14929</v>
      </c>
      <c r="E323">
        <v>542</v>
      </c>
      <c r="F323" s="2">
        <v>44888.351354166669</v>
      </c>
      <c r="G323">
        <v>20</v>
      </c>
      <c r="H323" t="s">
        <v>1162</v>
      </c>
      <c r="I323">
        <f t="shared" ref="I323:I386" si="25">E323*G323</f>
        <v>10840</v>
      </c>
      <c r="J323" s="6">
        <v>45186.094074074077</v>
      </c>
      <c r="K323" t="str">
        <f t="shared" ref="K323:K386" si="26">IF((J323-F323)&lt;=365,"Short Term","Long Term")</f>
        <v>Short Term</v>
      </c>
      <c r="L323">
        <f t="shared" ref="L323:L386" si="27">I323-E323</f>
        <v>10298</v>
      </c>
      <c r="M323">
        <f t="shared" ref="M323:M386" si="28">IF(K323="short Term",15%,IF(K323="Long Term",IF(L323&gt;100000,10%,0),0))</f>
        <v>0.15</v>
      </c>
      <c r="N323">
        <f t="shared" ref="N323:N386" si="29">L323*M323</f>
        <v>1544.7</v>
      </c>
    </row>
    <row r="324" spans="1:14" x14ac:dyDescent="0.25">
      <c r="A324">
        <v>1323</v>
      </c>
      <c r="B324" t="s">
        <v>14934</v>
      </c>
      <c r="C324" t="s">
        <v>14935</v>
      </c>
      <c r="D324" t="s">
        <v>14922</v>
      </c>
      <c r="E324">
        <v>407</v>
      </c>
      <c r="F324" s="2">
        <v>43866.1090625</v>
      </c>
      <c r="G324">
        <v>81</v>
      </c>
      <c r="H324" t="s">
        <v>1364</v>
      </c>
      <c r="I324">
        <f t="shared" si="25"/>
        <v>32967</v>
      </c>
      <c r="J324" s="6">
        <v>45186.094074074077</v>
      </c>
      <c r="K324" t="str">
        <f t="shared" si="26"/>
        <v>Long Term</v>
      </c>
      <c r="L324">
        <f t="shared" si="27"/>
        <v>32560</v>
      </c>
      <c r="M324">
        <f t="shared" si="28"/>
        <v>0</v>
      </c>
      <c r="N324">
        <f t="shared" si="29"/>
        <v>0</v>
      </c>
    </row>
    <row r="325" spans="1:14" x14ac:dyDescent="0.25">
      <c r="A325">
        <v>1324</v>
      </c>
      <c r="B325" t="s">
        <v>14964</v>
      </c>
      <c r="C325" t="s">
        <v>14965</v>
      </c>
      <c r="D325" t="s">
        <v>14929</v>
      </c>
      <c r="E325">
        <v>918</v>
      </c>
      <c r="F325" s="2">
        <v>44839.749293981477</v>
      </c>
      <c r="G325">
        <v>23</v>
      </c>
      <c r="H325" t="s">
        <v>961</v>
      </c>
      <c r="I325">
        <f t="shared" si="25"/>
        <v>21114</v>
      </c>
      <c r="J325" s="6">
        <v>45186.094074074077</v>
      </c>
      <c r="K325" t="str">
        <f t="shared" si="26"/>
        <v>Short Term</v>
      </c>
      <c r="L325">
        <f t="shared" si="27"/>
        <v>20196</v>
      </c>
      <c r="M325">
        <f t="shared" si="28"/>
        <v>0.15</v>
      </c>
      <c r="N325">
        <f t="shared" si="29"/>
        <v>3029.4</v>
      </c>
    </row>
    <row r="326" spans="1:14" x14ac:dyDescent="0.25">
      <c r="A326">
        <v>1325</v>
      </c>
      <c r="B326" t="s">
        <v>14925</v>
      </c>
      <c r="C326" t="s">
        <v>14926</v>
      </c>
      <c r="D326" t="s">
        <v>14922</v>
      </c>
      <c r="E326">
        <v>409</v>
      </c>
      <c r="F326" s="2">
        <v>44467.975694444453</v>
      </c>
      <c r="G326">
        <v>75</v>
      </c>
      <c r="H326" t="s">
        <v>593</v>
      </c>
      <c r="I326">
        <f t="shared" si="25"/>
        <v>30675</v>
      </c>
      <c r="J326" s="6">
        <v>45186.094074074077</v>
      </c>
      <c r="K326" t="str">
        <f t="shared" si="26"/>
        <v>Long Term</v>
      </c>
      <c r="L326">
        <f t="shared" si="27"/>
        <v>30266</v>
      </c>
      <c r="M326">
        <f t="shared" si="28"/>
        <v>0</v>
      </c>
      <c r="N326">
        <f t="shared" si="29"/>
        <v>0</v>
      </c>
    </row>
    <row r="327" spans="1:14" x14ac:dyDescent="0.25">
      <c r="A327">
        <v>1326</v>
      </c>
      <c r="B327" t="s">
        <v>14940</v>
      </c>
      <c r="C327" t="s">
        <v>14941</v>
      </c>
      <c r="D327" t="s">
        <v>14929</v>
      </c>
      <c r="E327">
        <v>535</v>
      </c>
      <c r="F327" s="2">
        <v>44300.7656712963</v>
      </c>
      <c r="G327">
        <v>52</v>
      </c>
      <c r="H327" t="s">
        <v>1106</v>
      </c>
      <c r="I327">
        <f t="shared" si="25"/>
        <v>27820</v>
      </c>
      <c r="J327" s="6">
        <v>45186.094074074077</v>
      </c>
      <c r="K327" t="str">
        <f t="shared" si="26"/>
        <v>Long Term</v>
      </c>
      <c r="L327">
        <f t="shared" si="27"/>
        <v>27285</v>
      </c>
      <c r="M327">
        <f t="shared" si="28"/>
        <v>0</v>
      </c>
      <c r="N327">
        <f t="shared" si="29"/>
        <v>0</v>
      </c>
    </row>
    <row r="328" spans="1:14" x14ac:dyDescent="0.25">
      <c r="A328">
        <v>1327</v>
      </c>
      <c r="B328" t="s">
        <v>14958</v>
      </c>
      <c r="C328" t="s">
        <v>14959</v>
      </c>
      <c r="D328" t="s">
        <v>14922</v>
      </c>
      <c r="E328">
        <v>570</v>
      </c>
      <c r="F328" s="2">
        <v>44081.50576388889</v>
      </c>
      <c r="G328">
        <v>49</v>
      </c>
      <c r="H328" t="s">
        <v>383</v>
      </c>
      <c r="I328">
        <f t="shared" si="25"/>
        <v>27930</v>
      </c>
      <c r="J328" s="6">
        <v>45186.094074074077</v>
      </c>
      <c r="K328" t="str">
        <f t="shared" si="26"/>
        <v>Long Term</v>
      </c>
      <c r="L328">
        <f t="shared" si="27"/>
        <v>27360</v>
      </c>
      <c r="M328">
        <f t="shared" si="28"/>
        <v>0</v>
      </c>
      <c r="N328">
        <f t="shared" si="29"/>
        <v>0</v>
      </c>
    </row>
    <row r="329" spans="1:14" x14ac:dyDescent="0.25">
      <c r="A329">
        <v>1328</v>
      </c>
      <c r="B329" t="s">
        <v>14940</v>
      </c>
      <c r="C329" t="s">
        <v>14941</v>
      </c>
      <c r="D329" t="s">
        <v>14929</v>
      </c>
      <c r="E329">
        <v>263</v>
      </c>
      <c r="F329" s="2">
        <v>44116.685879629629</v>
      </c>
      <c r="G329">
        <v>68</v>
      </c>
      <c r="H329" t="s">
        <v>985</v>
      </c>
      <c r="I329">
        <f t="shared" si="25"/>
        <v>17884</v>
      </c>
      <c r="J329" s="6">
        <v>45186.094074074077</v>
      </c>
      <c r="K329" t="str">
        <f t="shared" si="26"/>
        <v>Long Term</v>
      </c>
      <c r="L329">
        <f t="shared" si="27"/>
        <v>17621</v>
      </c>
      <c r="M329">
        <f t="shared" si="28"/>
        <v>0</v>
      </c>
      <c r="N329">
        <f t="shared" si="29"/>
        <v>0</v>
      </c>
    </row>
    <row r="330" spans="1:14" x14ac:dyDescent="0.25">
      <c r="A330">
        <v>1329</v>
      </c>
      <c r="B330" t="s">
        <v>14946</v>
      </c>
      <c r="C330" t="s">
        <v>14947</v>
      </c>
      <c r="D330" t="s">
        <v>14929</v>
      </c>
      <c r="E330">
        <v>553</v>
      </c>
      <c r="F330" s="2">
        <v>44536.139120370368</v>
      </c>
      <c r="G330">
        <v>54</v>
      </c>
      <c r="H330" t="s">
        <v>2739</v>
      </c>
      <c r="I330">
        <f t="shared" si="25"/>
        <v>29862</v>
      </c>
      <c r="J330" s="6">
        <v>45186.094074074077</v>
      </c>
      <c r="K330" t="str">
        <f t="shared" si="26"/>
        <v>Long Term</v>
      </c>
      <c r="L330">
        <f t="shared" si="27"/>
        <v>29309</v>
      </c>
      <c r="M330">
        <f t="shared" si="28"/>
        <v>0</v>
      </c>
      <c r="N330">
        <f t="shared" si="29"/>
        <v>0</v>
      </c>
    </row>
    <row r="331" spans="1:14" x14ac:dyDescent="0.25">
      <c r="A331">
        <v>1330</v>
      </c>
      <c r="B331" t="s">
        <v>14984</v>
      </c>
      <c r="C331" t="s">
        <v>14985</v>
      </c>
      <c r="D331" t="s">
        <v>14929</v>
      </c>
      <c r="E331">
        <v>174</v>
      </c>
      <c r="F331" s="2">
        <v>44796.988981481481</v>
      </c>
      <c r="G331">
        <v>68</v>
      </c>
      <c r="H331" t="s">
        <v>429</v>
      </c>
      <c r="I331">
        <f t="shared" si="25"/>
        <v>11832</v>
      </c>
      <c r="J331" s="6">
        <v>45186.094074074077</v>
      </c>
      <c r="K331" t="str">
        <f t="shared" si="26"/>
        <v>Long Term</v>
      </c>
      <c r="L331">
        <f t="shared" si="27"/>
        <v>11658</v>
      </c>
      <c r="M331">
        <f t="shared" si="28"/>
        <v>0</v>
      </c>
      <c r="N331">
        <f t="shared" si="29"/>
        <v>0</v>
      </c>
    </row>
    <row r="332" spans="1:14" x14ac:dyDescent="0.25">
      <c r="A332">
        <v>1331</v>
      </c>
      <c r="B332" t="s">
        <v>15016</v>
      </c>
      <c r="C332" t="s">
        <v>15017</v>
      </c>
      <c r="D332" t="s">
        <v>14929</v>
      </c>
      <c r="E332">
        <v>674</v>
      </c>
      <c r="F332" s="2">
        <v>44512.684618055559</v>
      </c>
      <c r="G332">
        <v>6</v>
      </c>
      <c r="H332" t="s">
        <v>496</v>
      </c>
      <c r="I332">
        <f t="shared" si="25"/>
        <v>4044</v>
      </c>
      <c r="J332" s="6">
        <v>45186.094074074077</v>
      </c>
      <c r="K332" t="str">
        <f t="shared" si="26"/>
        <v>Long Term</v>
      </c>
      <c r="L332">
        <f t="shared" si="27"/>
        <v>3370</v>
      </c>
      <c r="M332">
        <f t="shared" si="28"/>
        <v>0</v>
      </c>
      <c r="N332">
        <f t="shared" si="29"/>
        <v>0</v>
      </c>
    </row>
    <row r="333" spans="1:14" x14ac:dyDescent="0.25">
      <c r="A333">
        <v>1332</v>
      </c>
      <c r="B333" t="s">
        <v>14988</v>
      </c>
      <c r="C333" t="s">
        <v>14989</v>
      </c>
      <c r="D333" t="s">
        <v>14922</v>
      </c>
      <c r="E333">
        <v>434</v>
      </c>
      <c r="F333" s="2">
        <v>44766.184918981482</v>
      </c>
      <c r="G333">
        <v>60</v>
      </c>
      <c r="H333" t="s">
        <v>994</v>
      </c>
      <c r="I333">
        <f t="shared" si="25"/>
        <v>26040</v>
      </c>
      <c r="J333" s="6">
        <v>45186.094074074077</v>
      </c>
      <c r="K333" t="str">
        <f t="shared" si="26"/>
        <v>Long Term</v>
      </c>
      <c r="L333">
        <f t="shared" si="27"/>
        <v>25606</v>
      </c>
      <c r="M333">
        <f t="shared" si="28"/>
        <v>0</v>
      </c>
      <c r="N333">
        <f t="shared" si="29"/>
        <v>0</v>
      </c>
    </row>
    <row r="334" spans="1:14" x14ac:dyDescent="0.25">
      <c r="A334">
        <v>1333</v>
      </c>
      <c r="B334" t="s">
        <v>14968</v>
      </c>
      <c r="C334" t="s">
        <v>14969</v>
      </c>
      <c r="D334" t="s">
        <v>14929</v>
      </c>
      <c r="E334">
        <v>102</v>
      </c>
      <c r="F334" s="2">
        <v>43604.211631944447</v>
      </c>
      <c r="G334">
        <v>3</v>
      </c>
      <c r="H334" t="s">
        <v>810</v>
      </c>
      <c r="I334">
        <f t="shared" si="25"/>
        <v>306</v>
      </c>
      <c r="J334" s="6">
        <v>45186.094074074077</v>
      </c>
      <c r="K334" t="str">
        <f t="shared" si="26"/>
        <v>Long Term</v>
      </c>
      <c r="L334">
        <f t="shared" si="27"/>
        <v>204</v>
      </c>
      <c r="M334">
        <f t="shared" si="28"/>
        <v>0</v>
      </c>
      <c r="N334">
        <f t="shared" si="29"/>
        <v>0</v>
      </c>
    </row>
    <row r="335" spans="1:14" x14ac:dyDescent="0.25">
      <c r="A335">
        <v>1334</v>
      </c>
      <c r="B335" t="s">
        <v>15000</v>
      </c>
      <c r="C335" t="s">
        <v>15001</v>
      </c>
      <c r="D335" t="s">
        <v>14929</v>
      </c>
      <c r="E335">
        <v>624</v>
      </c>
      <c r="F335" s="2">
        <v>44051.676712962973</v>
      </c>
      <c r="G335">
        <v>67</v>
      </c>
      <c r="H335" t="s">
        <v>839</v>
      </c>
      <c r="I335">
        <f t="shared" si="25"/>
        <v>41808</v>
      </c>
      <c r="J335" s="6">
        <v>45186.094074074077</v>
      </c>
      <c r="K335" t="str">
        <f t="shared" si="26"/>
        <v>Long Term</v>
      </c>
      <c r="L335">
        <f t="shared" si="27"/>
        <v>41184</v>
      </c>
      <c r="M335">
        <f t="shared" si="28"/>
        <v>0</v>
      </c>
      <c r="N335">
        <f t="shared" si="29"/>
        <v>0</v>
      </c>
    </row>
    <row r="336" spans="1:14" x14ac:dyDescent="0.25">
      <c r="A336">
        <v>1335</v>
      </c>
      <c r="B336" t="s">
        <v>14940</v>
      </c>
      <c r="C336" t="s">
        <v>14941</v>
      </c>
      <c r="D336" t="s">
        <v>14922</v>
      </c>
      <c r="E336">
        <v>286</v>
      </c>
      <c r="F336" s="2">
        <v>44023.136921296304</v>
      </c>
      <c r="G336">
        <v>20</v>
      </c>
      <c r="H336" t="s">
        <v>406</v>
      </c>
      <c r="I336">
        <f t="shared" si="25"/>
        <v>5720</v>
      </c>
      <c r="J336" s="6">
        <v>45186.094074074077</v>
      </c>
      <c r="K336" t="str">
        <f t="shared" si="26"/>
        <v>Long Term</v>
      </c>
      <c r="L336">
        <f t="shared" si="27"/>
        <v>5434</v>
      </c>
      <c r="M336">
        <f t="shared" si="28"/>
        <v>0</v>
      </c>
      <c r="N336">
        <f t="shared" si="29"/>
        <v>0</v>
      </c>
    </row>
    <row r="337" spans="1:14" x14ac:dyDescent="0.25">
      <c r="A337">
        <v>1336</v>
      </c>
      <c r="B337" t="s">
        <v>15004</v>
      </c>
      <c r="C337" t="s">
        <v>15005</v>
      </c>
      <c r="D337" t="s">
        <v>14922</v>
      </c>
      <c r="E337">
        <v>404</v>
      </c>
      <c r="F337" s="2">
        <v>43683.21292824074</v>
      </c>
      <c r="G337">
        <v>8</v>
      </c>
      <c r="H337" t="s">
        <v>2315</v>
      </c>
      <c r="I337">
        <f t="shared" si="25"/>
        <v>3232</v>
      </c>
      <c r="J337" s="6">
        <v>45186.094074074077</v>
      </c>
      <c r="K337" t="str">
        <f t="shared" si="26"/>
        <v>Long Term</v>
      </c>
      <c r="L337">
        <f t="shared" si="27"/>
        <v>2828</v>
      </c>
      <c r="M337">
        <f t="shared" si="28"/>
        <v>0</v>
      </c>
      <c r="N337">
        <f t="shared" si="29"/>
        <v>0</v>
      </c>
    </row>
    <row r="338" spans="1:14" x14ac:dyDescent="0.25">
      <c r="A338">
        <v>1337</v>
      </c>
      <c r="B338" t="s">
        <v>14970</v>
      </c>
      <c r="C338" t="s">
        <v>14971</v>
      </c>
      <c r="D338" t="s">
        <v>14922</v>
      </c>
      <c r="E338">
        <v>695</v>
      </c>
      <c r="F338" s="2">
        <v>44517.98060185185</v>
      </c>
      <c r="G338">
        <v>79</v>
      </c>
      <c r="H338" t="s">
        <v>146</v>
      </c>
      <c r="I338">
        <f t="shared" si="25"/>
        <v>54905</v>
      </c>
      <c r="J338" s="6">
        <v>45186.094074074077</v>
      </c>
      <c r="K338" t="str">
        <f t="shared" si="26"/>
        <v>Long Term</v>
      </c>
      <c r="L338">
        <f t="shared" si="27"/>
        <v>54210</v>
      </c>
      <c r="M338">
        <f t="shared" si="28"/>
        <v>0</v>
      </c>
      <c r="N338">
        <f t="shared" si="29"/>
        <v>0</v>
      </c>
    </row>
    <row r="339" spans="1:14" x14ac:dyDescent="0.25">
      <c r="A339">
        <v>1338</v>
      </c>
      <c r="B339" t="s">
        <v>15006</v>
      </c>
      <c r="C339" t="s">
        <v>15007</v>
      </c>
      <c r="D339" t="s">
        <v>14922</v>
      </c>
      <c r="E339">
        <v>124</v>
      </c>
      <c r="F339" s="2">
        <v>43453.377685185187</v>
      </c>
      <c r="G339">
        <v>61</v>
      </c>
      <c r="H339" t="s">
        <v>454</v>
      </c>
      <c r="I339">
        <f t="shared" si="25"/>
        <v>7564</v>
      </c>
      <c r="J339" s="6">
        <v>45186.094074074077</v>
      </c>
      <c r="K339" t="str">
        <f t="shared" si="26"/>
        <v>Long Term</v>
      </c>
      <c r="L339">
        <f t="shared" si="27"/>
        <v>7440</v>
      </c>
      <c r="M339">
        <f t="shared" si="28"/>
        <v>0</v>
      </c>
      <c r="N339">
        <f t="shared" si="29"/>
        <v>0</v>
      </c>
    </row>
    <row r="340" spans="1:14" x14ac:dyDescent="0.25">
      <c r="A340">
        <v>1339</v>
      </c>
      <c r="B340" t="s">
        <v>14920</v>
      </c>
      <c r="C340" t="s">
        <v>14921</v>
      </c>
      <c r="D340" t="s">
        <v>14922</v>
      </c>
      <c r="E340">
        <v>457</v>
      </c>
      <c r="F340" s="2">
        <v>43376.95207175926</v>
      </c>
      <c r="G340">
        <v>28</v>
      </c>
      <c r="H340" t="s">
        <v>915</v>
      </c>
      <c r="I340">
        <f t="shared" si="25"/>
        <v>12796</v>
      </c>
      <c r="J340" s="6">
        <v>45186.094074074077</v>
      </c>
      <c r="K340" t="str">
        <f t="shared" si="26"/>
        <v>Long Term</v>
      </c>
      <c r="L340">
        <f t="shared" si="27"/>
        <v>12339</v>
      </c>
      <c r="M340">
        <f t="shared" si="28"/>
        <v>0</v>
      </c>
      <c r="N340">
        <f t="shared" si="29"/>
        <v>0</v>
      </c>
    </row>
    <row r="341" spans="1:14" x14ac:dyDescent="0.25">
      <c r="A341">
        <v>1340</v>
      </c>
      <c r="B341" t="s">
        <v>14964</v>
      </c>
      <c r="C341" t="s">
        <v>14965</v>
      </c>
      <c r="D341" t="s">
        <v>14929</v>
      </c>
      <c r="E341">
        <v>849</v>
      </c>
      <c r="F341" s="2">
        <v>43993.856423611112</v>
      </c>
      <c r="G341">
        <v>22</v>
      </c>
      <c r="H341" t="s">
        <v>133</v>
      </c>
      <c r="I341">
        <f t="shared" si="25"/>
        <v>18678</v>
      </c>
      <c r="J341" s="6">
        <v>45186.094074074077</v>
      </c>
      <c r="K341" t="str">
        <f t="shared" si="26"/>
        <v>Long Term</v>
      </c>
      <c r="L341">
        <f t="shared" si="27"/>
        <v>17829</v>
      </c>
      <c r="M341">
        <f t="shared" si="28"/>
        <v>0</v>
      </c>
      <c r="N341">
        <f t="shared" si="29"/>
        <v>0</v>
      </c>
    </row>
    <row r="342" spans="1:14" x14ac:dyDescent="0.25">
      <c r="A342">
        <v>1341</v>
      </c>
      <c r="B342" t="s">
        <v>14962</v>
      </c>
      <c r="C342" t="s">
        <v>14963</v>
      </c>
      <c r="D342" t="s">
        <v>14929</v>
      </c>
      <c r="E342">
        <v>816</v>
      </c>
      <c r="F342" s="2">
        <v>44448.898958333331</v>
      </c>
      <c r="G342">
        <v>100</v>
      </c>
      <c r="H342" t="s">
        <v>891</v>
      </c>
      <c r="I342">
        <f t="shared" si="25"/>
        <v>81600</v>
      </c>
      <c r="J342" s="6">
        <v>45186.094074074077</v>
      </c>
      <c r="K342" t="str">
        <f t="shared" si="26"/>
        <v>Long Term</v>
      </c>
      <c r="L342">
        <f t="shared" si="27"/>
        <v>80784</v>
      </c>
      <c r="M342">
        <f t="shared" si="28"/>
        <v>0</v>
      </c>
      <c r="N342">
        <f t="shared" si="29"/>
        <v>0</v>
      </c>
    </row>
    <row r="343" spans="1:14" x14ac:dyDescent="0.25">
      <c r="A343">
        <v>1342</v>
      </c>
      <c r="B343" t="s">
        <v>14994</v>
      </c>
      <c r="C343" t="s">
        <v>14995</v>
      </c>
      <c r="D343" t="s">
        <v>14929</v>
      </c>
      <c r="E343">
        <v>318</v>
      </c>
      <c r="F343" s="2">
        <v>44482.659386574072</v>
      </c>
      <c r="G343">
        <v>69</v>
      </c>
      <c r="H343" t="s">
        <v>628</v>
      </c>
      <c r="I343">
        <f t="shared" si="25"/>
        <v>21942</v>
      </c>
      <c r="J343" s="6">
        <v>45186.094074074077</v>
      </c>
      <c r="K343" t="str">
        <f t="shared" si="26"/>
        <v>Long Term</v>
      </c>
      <c r="L343">
        <f t="shared" si="27"/>
        <v>21624</v>
      </c>
      <c r="M343">
        <f t="shared" si="28"/>
        <v>0</v>
      </c>
      <c r="N343">
        <f t="shared" si="29"/>
        <v>0</v>
      </c>
    </row>
    <row r="344" spans="1:14" x14ac:dyDescent="0.25">
      <c r="A344">
        <v>1343</v>
      </c>
      <c r="B344" t="s">
        <v>14948</v>
      </c>
      <c r="C344" t="s">
        <v>14949</v>
      </c>
      <c r="D344" t="s">
        <v>14929</v>
      </c>
      <c r="E344">
        <v>428</v>
      </c>
      <c r="F344" s="2">
        <v>44605.503831018519</v>
      </c>
      <c r="G344">
        <v>65</v>
      </c>
      <c r="H344" t="s">
        <v>569</v>
      </c>
      <c r="I344">
        <f t="shared" si="25"/>
        <v>27820</v>
      </c>
      <c r="J344" s="6">
        <v>45186.094074074077</v>
      </c>
      <c r="K344" t="str">
        <f t="shared" si="26"/>
        <v>Long Term</v>
      </c>
      <c r="L344">
        <f t="shared" si="27"/>
        <v>27392</v>
      </c>
      <c r="M344">
        <f t="shared" si="28"/>
        <v>0</v>
      </c>
      <c r="N344">
        <f t="shared" si="29"/>
        <v>0</v>
      </c>
    </row>
    <row r="345" spans="1:14" x14ac:dyDescent="0.25">
      <c r="A345">
        <v>1344</v>
      </c>
      <c r="B345" t="s">
        <v>15012</v>
      </c>
      <c r="C345" t="s">
        <v>15013</v>
      </c>
      <c r="D345" t="s">
        <v>14929</v>
      </c>
      <c r="E345">
        <v>683</v>
      </c>
      <c r="F345" s="2">
        <v>43404.996400462973</v>
      </c>
      <c r="G345">
        <v>13</v>
      </c>
      <c r="H345" t="s">
        <v>489</v>
      </c>
      <c r="I345">
        <f t="shared" si="25"/>
        <v>8879</v>
      </c>
      <c r="J345" s="6">
        <v>45186.094074074077</v>
      </c>
      <c r="K345" t="str">
        <f t="shared" si="26"/>
        <v>Long Term</v>
      </c>
      <c r="L345">
        <f t="shared" si="27"/>
        <v>8196</v>
      </c>
      <c r="M345">
        <f t="shared" si="28"/>
        <v>0</v>
      </c>
      <c r="N345">
        <f t="shared" si="29"/>
        <v>0</v>
      </c>
    </row>
    <row r="346" spans="1:14" x14ac:dyDescent="0.25">
      <c r="A346">
        <v>1345</v>
      </c>
      <c r="B346" t="s">
        <v>14986</v>
      </c>
      <c r="C346" t="s">
        <v>14987</v>
      </c>
      <c r="D346" t="s">
        <v>14929</v>
      </c>
      <c r="E346">
        <v>171</v>
      </c>
      <c r="F346" s="2">
        <v>43927.63758101852</v>
      </c>
      <c r="G346">
        <v>5</v>
      </c>
      <c r="H346" t="s">
        <v>466</v>
      </c>
      <c r="I346">
        <f t="shared" si="25"/>
        <v>855</v>
      </c>
      <c r="J346" s="6">
        <v>45186.094074074077</v>
      </c>
      <c r="K346" t="str">
        <f t="shared" si="26"/>
        <v>Long Term</v>
      </c>
      <c r="L346">
        <f t="shared" si="27"/>
        <v>684</v>
      </c>
      <c r="M346">
        <f t="shared" si="28"/>
        <v>0</v>
      </c>
      <c r="N346">
        <f t="shared" si="29"/>
        <v>0</v>
      </c>
    </row>
    <row r="347" spans="1:14" x14ac:dyDescent="0.25">
      <c r="A347">
        <v>1346</v>
      </c>
      <c r="B347" t="s">
        <v>14938</v>
      </c>
      <c r="C347" t="s">
        <v>14939</v>
      </c>
      <c r="D347" t="s">
        <v>14922</v>
      </c>
      <c r="E347">
        <v>818</v>
      </c>
      <c r="F347" s="2">
        <v>45085.905717592592</v>
      </c>
      <c r="G347">
        <v>33</v>
      </c>
      <c r="H347" t="s">
        <v>1193</v>
      </c>
      <c r="I347">
        <f t="shared" si="25"/>
        <v>26994</v>
      </c>
      <c r="J347" s="6">
        <v>45186.094074074077</v>
      </c>
      <c r="K347" t="str">
        <f t="shared" si="26"/>
        <v>Short Term</v>
      </c>
      <c r="L347">
        <f t="shared" si="27"/>
        <v>26176</v>
      </c>
      <c r="M347">
        <f t="shared" si="28"/>
        <v>0.15</v>
      </c>
      <c r="N347">
        <f t="shared" si="29"/>
        <v>3926.3999999999996</v>
      </c>
    </row>
    <row r="348" spans="1:14" x14ac:dyDescent="0.25">
      <c r="A348">
        <v>1347</v>
      </c>
      <c r="B348" t="s">
        <v>14946</v>
      </c>
      <c r="C348" t="s">
        <v>14947</v>
      </c>
      <c r="D348" t="s">
        <v>14929</v>
      </c>
      <c r="E348">
        <v>590</v>
      </c>
      <c r="F348" s="2">
        <v>44024.216099537043</v>
      </c>
      <c r="G348">
        <v>10</v>
      </c>
      <c r="H348" t="s">
        <v>1058</v>
      </c>
      <c r="I348">
        <f t="shared" si="25"/>
        <v>5900</v>
      </c>
      <c r="J348" s="6">
        <v>45186.094074074077</v>
      </c>
      <c r="K348" t="str">
        <f t="shared" si="26"/>
        <v>Long Term</v>
      </c>
      <c r="L348">
        <f t="shared" si="27"/>
        <v>5310</v>
      </c>
      <c r="M348">
        <f t="shared" si="28"/>
        <v>0</v>
      </c>
      <c r="N348">
        <f t="shared" si="29"/>
        <v>0</v>
      </c>
    </row>
    <row r="349" spans="1:14" x14ac:dyDescent="0.25">
      <c r="A349">
        <v>1348</v>
      </c>
      <c r="B349" t="s">
        <v>14964</v>
      </c>
      <c r="C349" t="s">
        <v>14965</v>
      </c>
      <c r="D349" t="s">
        <v>14922</v>
      </c>
      <c r="E349">
        <v>680</v>
      </c>
      <c r="F349" s="2">
        <v>44470.233032407406</v>
      </c>
      <c r="G349">
        <v>56</v>
      </c>
      <c r="H349" t="s">
        <v>277</v>
      </c>
      <c r="I349">
        <f t="shared" si="25"/>
        <v>38080</v>
      </c>
      <c r="J349" s="6">
        <v>45186.094074074077</v>
      </c>
      <c r="K349" t="str">
        <f t="shared" si="26"/>
        <v>Long Term</v>
      </c>
      <c r="L349">
        <f t="shared" si="27"/>
        <v>37400</v>
      </c>
      <c r="M349">
        <f t="shared" si="28"/>
        <v>0</v>
      </c>
      <c r="N349">
        <f t="shared" si="29"/>
        <v>0</v>
      </c>
    </row>
    <row r="350" spans="1:14" x14ac:dyDescent="0.25">
      <c r="A350">
        <v>1349</v>
      </c>
      <c r="B350" t="s">
        <v>14948</v>
      </c>
      <c r="C350" t="s">
        <v>14949</v>
      </c>
      <c r="D350" t="s">
        <v>14922</v>
      </c>
      <c r="E350">
        <v>150</v>
      </c>
      <c r="F350" s="2">
        <v>43479.709421296298</v>
      </c>
      <c r="G350">
        <v>94</v>
      </c>
      <c r="H350" t="s">
        <v>1338</v>
      </c>
      <c r="I350">
        <f t="shared" si="25"/>
        <v>14100</v>
      </c>
      <c r="J350" s="6">
        <v>45186.094074074077</v>
      </c>
      <c r="K350" t="str">
        <f t="shared" si="26"/>
        <v>Long Term</v>
      </c>
      <c r="L350">
        <f t="shared" si="27"/>
        <v>13950</v>
      </c>
      <c r="M350">
        <f t="shared" si="28"/>
        <v>0</v>
      </c>
      <c r="N350">
        <f t="shared" si="29"/>
        <v>0</v>
      </c>
    </row>
    <row r="351" spans="1:14" x14ac:dyDescent="0.25">
      <c r="A351">
        <v>1350</v>
      </c>
      <c r="B351" t="s">
        <v>14934</v>
      </c>
      <c r="C351" t="s">
        <v>14935</v>
      </c>
      <c r="D351" t="s">
        <v>14929</v>
      </c>
      <c r="E351">
        <v>129</v>
      </c>
      <c r="F351" s="2">
        <v>43619.292037037027</v>
      </c>
      <c r="G351">
        <v>6</v>
      </c>
      <c r="H351" t="s">
        <v>1166</v>
      </c>
      <c r="I351">
        <f t="shared" si="25"/>
        <v>774</v>
      </c>
      <c r="J351" s="6">
        <v>45186.094074074077</v>
      </c>
      <c r="K351" t="str">
        <f t="shared" si="26"/>
        <v>Long Term</v>
      </c>
      <c r="L351">
        <f t="shared" si="27"/>
        <v>645</v>
      </c>
      <c r="M351">
        <f t="shared" si="28"/>
        <v>0</v>
      </c>
      <c r="N351">
        <f t="shared" si="29"/>
        <v>0</v>
      </c>
    </row>
    <row r="352" spans="1:14" x14ac:dyDescent="0.25">
      <c r="A352">
        <v>1351</v>
      </c>
      <c r="B352" t="s">
        <v>14930</v>
      </c>
      <c r="C352" t="s">
        <v>14931</v>
      </c>
      <c r="D352" t="s">
        <v>14922</v>
      </c>
      <c r="E352">
        <v>239</v>
      </c>
      <c r="F352" s="2">
        <v>44033.459247685183</v>
      </c>
      <c r="G352">
        <v>4</v>
      </c>
      <c r="H352" t="s">
        <v>138</v>
      </c>
      <c r="I352">
        <f t="shared" si="25"/>
        <v>956</v>
      </c>
      <c r="J352" s="6">
        <v>45186.094074074077</v>
      </c>
      <c r="K352" t="str">
        <f t="shared" si="26"/>
        <v>Long Term</v>
      </c>
      <c r="L352">
        <f t="shared" si="27"/>
        <v>717</v>
      </c>
      <c r="M352">
        <f t="shared" si="28"/>
        <v>0</v>
      </c>
      <c r="N352">
        <f t="shared" si="29"/>
        <v>0</v>
      </c>
    </row>
    <row r="353" spans="1:14" x14ac:dyDescent="0.25">
      <c r="A353">
        <v>1352</v>
      </c>
      <c r="B353" t="s">
        <v>14990</v>
      </c>
      <c r="C353" t="s">
        <v>14991</v>
      </c>
      <c r="D353" t="s">
        <v>14929</v>
      </c>
      <c r="E353">
        <v>170</v>
      </c>
      <c r="F353" s="2">
        <v>45130.95753472222</v>
      </c>
      <c r="G353">
        <v>93</v>
      </c>
      <c r="H353" t="s">
        <v>1145</v>
      </c>
      <c r="I353">
        <f t="shared" si="25"/>
        <v>15810</v>
      </c>
      <c r="J353" s="6">
        <v>45186.094074074077</v>
      </c>
      <c r="K353" t="str">
        <f t="shared" si="26"/>
        <v>Short Term</v>
      </c>
      <c r="L353">
        <f t="shared" si="27"/>
        <v>15640</v>
      </c>
      <c r="M353">
        <f t="shared" si="28"/>
        <v>0.15</v>
      </c>
      <c r="N353">
        <f t="shared" si="29"/>
        <v>2346</v>
      </c>
    </row>
    <row r="354" spans="1:14" x14ac:dyDescent="0.25">
      <c r="A354">
        <v>1353</v>
      </c>
      <c r="B354" t="s">
        <v>14934</v>
      </c>
      <c r="C354" t="s">
        <v>14935</v>
      </c>
      <c r="D354" t="s">
        <v>14922</v>
      </c>
      <c r="E354">
        <v>140</v>
      </c>
      <c r="F354" s="2">
        <v>43440.702256944453</v>
      </c>
      <c r="G354">
        <v>52</v>
      </c>
      <c r="H354" t="s">
        <v>196</v>
      </c>
      <c r="I354">
        <f t="shared" si="25"/>
        <v>7280</v>
      </c>
      <c r="J354" s="6">
        <v>45186.094074074077</v>
      </c>
      <c r="K354" t="str">
        <f t="shared" si="26"/>
        <v>Long Term</v>
      </c>
      <c r="L354">
        <f t="shared" si="27"/>
        <v>7140</v>
      </c>
      <c r="M354">
        <f t="shared" si="28"/>
        <v>0</v>
      </c>
      <c r="N354">
        <f t="shared" si="29"/>
        <v>0</v>
      </c>
    </row>
    <row r="355" spans="1:14" x14ac:dyDescent="0.25">
      <c r="A355">
        <v>1354</v>
      </c>
      <c r="B355" t="s">
        <v>15006</v>
      </c>
      <c r="C355" t="s">
        <v>15007</v>
      </c>
      <c r="D355" t="s">
        <v>14929</v>
      </c>
      <c r="E355">
        <v>645</v>
      </c>
      <c r="F355" s="2">
        <v>45012.810416666667</v>
      </c>
      <c r="G355">
        <v>84</v>
      </c>
      <c r="H355" t="s">
        <v>1865</v>
      </c>
      <c r="I355">
        <f t="shared" si="25"/>
        <v>54180</v>
      </c>
      <c r="J355" s="6">
        <v>45186.094074074077</v>
      </c>
      <c r="K355" t="str">
        <f t="shared" si="26"/>
        <v>Short Term</v>
      </c>
      <c r="L355">
        <f t="shared" si="27"/>
        <v>53535</v>
      </c>
      <c r="M355">
        <f t="shared" si="28"/>
        <v>0.15</v>
      </c>
      <c r="N355">
        <f t="shared" si="29"/>
        <v>8030.25</v>
      </c>
    </row>
    <row r="356" spans="1:14" x14ac:dyDescent="0.25">
      <c r="A356">
        <v>1355</v>
      </c>
      <c r="B356" t="s">
        <v>15014</v>
      </c>
      <c r="C356" t="s">
        <v>15015</v>
      </c>
      <c r="D356" t="s">
        <v>14929</v>
      </c>
      <c r="E356">
        <v>287</v>
      </c>
      <c r="F356" s="2">
        <v>44706.107638888891</v>
      </c>
      <c r="G356">
        <v>95</v>
      </c>
      <c r="H356" t="s">
        <v>540</v>
      </c>
      <c r="I356">
        <f t="shared" si="25"/>
        <v>27265</v>
      </c>
      <c r="J356" s="6">
        <v>45186.094074074077</v>
      </c>
      <c r="K356" t="str">
        <f t="shared" si="26"/>
        <v>Long Term</v>
      </c>
      <c r="L356">
        <f t="shared" si="27"/>
        <v>26978</v>
      </c>
      <c r="M356">
        <f t="shared" si="28"/>
        <v>0</v>
      </c>
      <c r="N356">
        <f t="shared" si="29"/>
        <v>0</v>
      </c>
    </row>
    <row r="357" spans="1:14" x14ac:dyDescent="0.25">
      <c r="A357">
        <v>1356</v>
      </c>
      <c r="B357" t="s">
        <v>15006</v>
      </c>
      <c r="C357" t="s">
        <v>15007</v>
      </c>
      <c r="D357" t="s">
        <v>14929</v>
      </c>
      <c r="E357">
        <v>167</v>
      </c>
      <c r="F357" s="2">
        <v>44876.799826388888</v>
      </c>
      <c r="G357">
        <v>62</v>
      </c>
      <c r="H357" t="s">
        <v>254</v>
      </c>
      <c r="I357">
        <f t="shared" si="25"/>
        <v>10354</v>
      </c>
      <c r="J357" s="6">
        <v>45186.094074074077</v>
      </c>
      <c r="K357" t="str">
        <f t="shared" si="26"/>
        <v>Short Term</v>
      </c>
      <c r="L357">
        <f t="shared" si="27"/>
        <v>10187</v>
      </c>
      <c r="M357">
        <f t="shared" si="28"/>
        <v>0.15</v>
      </c>
      <c r="N357">
        <f t="shared" si="29"/>
        <v>1528.05</v>
      </c>
    </row>
    <row r="358" spans="1:14" x14ac:dyDescent="0.25">
      <c r="A358">
        <v>1357</v>
      </c>
      <c r="B358" t="s">
        <v>14948</v>
      </c>
      <c r="C358" t="s">
        <v>14949</v>
      </c>
      <c r="D358" t="s">
        <v>14922</v>
      </c>
      <c r="E358">
        <v>788</v>
      </c>
      <c r="F358" s="2">
        <v>45120.510706018518</v>
      </c>
      <c r="G358">
        <v>4</v>
      </c>
      <c r="H358" t="s">
        <v>115</v>
      </c>
      <c r="I358">
        <f t="shared" si="25"/>
        <v>3152</v>
      </c>
      <c r="J358" s="6">
        <v>45186.094074074077</v>
      </c>
      <c r="K358" t="str">
        <f t="shared" si="26"/>
        <v>Short Term</v>
      </c>
      <c r="L358">
        <f t="shared" si="27"/>
        <v>2364</v>
      </c>
      <c r="M358">
        <f t="shared" si="28"/>
        <v>0.15</v>
      </c>
      <c r="N358">
        <f t="shared" si="29"/>
        <v>354.59999999999997</v>
      </c>
    </row>
    <row r="359" spans="1:14" x14ac:dyDescent="0.25">
      <c r="A359">
        <v>1358</v>
      </c>
      <c r="B359" t="s">
        <v>14986</v>
      </c>
      <c r="C359" t="s">
        <v>14987</v>
      </c>
      <c r="D359" t="s">
        <v>14929</v>
      </c>
      <c r="E359">
        <v>316</v>
      </c>
      <c r="F359" s="2">
        <v>43917.860069444447</v>
      </c>
      <c r="G359">
        <v>19</v>
      </c>
      <c r="H359" t="s">
        <v>1337</v>
      </c>
      <c r="I359">
        <f t="shared" si="25"/>
        <v>6004</v>
      </c>
      <c r="J359" s="6">
        <v>45186.094074074077</v>
      </c>
      <c r="K359" t="str">
        <f t="shared" si="26"/>
        <v>Long Term</v>
      </c>
      <c r="L359">
        <f t="shared" si="27"/>
        <v>5688</v>
      </c>
      <c r="M359">
        <f t="shared" si="28"/>
        <v>0</v>
      </c>
      <c r="N359">
        <f t="shared" si="29"/>
        <v>0</v>
      </c>
    </row>
    <row r="360" spans="1:14" x14ac:dyDescent="0.25">
      <c r="A360">
        <v>1359</v>
      </c>
      <c r="B360" t="s">
        <v>14925</v>
      </c>
      <c r="C360" t="s">
        <v>14926</v>
      </c>
      <c r="D360" t="s">
        <v>14929</v>
      </c>
      <c r="E360">
        <v>801</v>
      </c>
      <c r="F360" s="2">
        <v>44947.337372685193</v>
      </c>
      <c r="G360">
        <v>28</v>
      </c>
      <c r="H360" t="s">
        <v>679</v>
      </c>
      <c r="I360">
        <f t="shared" si="25"/>
        <v>22428</v>
      </c>
      <c r="J360" s="6">
        <v>45186.094074074077</v>
      </c>
      <c r="K360" t="str">
        <f t="shared" si="26"/>
        <v>Short Term</v>
      </c>
      <c r="L360">
        <f t="shared" si="27"/>
        <v>21627</v>
      </c>
      <c r="M360">
        <f t="shared" si="28"/>
        <v>0.15</v>
      </c>
      <c r="N360">
        <f t="shared" si="29"/>
        <v>3244.0499999999997</v>
      </c>
    </row>
    <row r="361" spans="1:14" x14ac:dyDescent="0.25">
      <c r="A361">
        <v>1360</v>
      </c>
      <c r="B361" t="s">
        <v>14966</v>
      </c>
      <c r="C361" t="s">
        <v>14967</v>
      </c>
      <c r="D361" t="s">
        <v>14929</v>
      </c>
      <c r="E361">
        <v>181</v>
      </c>
      <c r="F361" s="2">
        <v>43920.686122685183</v>
      </c>
      <c r="G361">
        <v>13</v>
      </c>
      <c r="H361" t="s">
        <v>538</v>
      </c>
      <c r="I361">
        <f t="shared" si="25"/>
        <v>2353</v>
      </c>
      <c r="J361" s="6">
        <v>45186.094074074077</v>
      </c>
      <c r="K361" t="str">
        <f t="shared" si="26"/>
        <v>Long Term</v>
      </c>
      <c r="L361">
        <f t="shared" si="27"/>
        <v>2172</v>
      </c>
      <c r="M361">
        <f t="shared" si="28"/>
        <v>0</v>
      </c>
      <c r="N361">
        <f t="shared" si="29"/>
        <v>0</v>
      </c>
    </row>
    <row r="362" spans="1:14" x14ac:dyDescent="0.25">
      <c r="A362">
        <v>1361</v>
      </c>
      <c r="B362" t="s">
        <v>14996</v>
      </c>
      <c r="C362" t="s">
        <v>14997</v>
      </c>
      <c r="D362" t="s">
        <v>14922</v>
      </c>
      <c r="E362">
        <v>156</v>
      </c>
      <c r="F362" s="2">
        <v>44932.522858796299</v>
      </c>
      <c r="G362">
        <v>6</v>
      </c>
      <c r="H362" t="s">
        <v>1090</v>
      </c>
      <c r="I362">
        <f t="shared" si="25"/>
        <v>936</v>
      </c>
      <c r="J362" s="6">
        <v>45186.094074074077</v>
      </c>
      <c r="K362" t="str">
        <f t="shared" si="26"/>
        <v>Short Term</v>
      </c>
      <c r="L362">
        <f t="shared" si="27"/>
        <v>780</v>
      </c>
      <c r="M362">
        <f t="shared" si="28"/>
        <v>0.15</v>
      </c>
      <c r="N362">
        <f t="shared" si="29"/>
        <v>117</v>
      </c>
    </row>
    <row r="363" spans="1:14" x14ac:dyDescent="0.25">
      <c r="A363">
        <v>1362</v>
      </c>
      <c r="B363" t="s">
        <v>14984</v>
      </c>
      <c r="C363" t="s">
        <v>14985</v>
      </c>
      <c r="D363" t="s">
        <v>14922</v>
      </c>
      <c r="E363">
        <v>218</v>
      </c>
      <c r="F363" s="2">
        <v>43891.175439814811</v>
      </c>
      <c r="G363">
        <v>94</v>
      </c>
      <c r="H363" t="s">
        <v>245</v>
      </c>
      <c r="I363">
        <f t="shared" si="25"/>
        <v>20492</v>
      </c>
      <c r="J363" s="6">
        <v>45186.094074074077</v>
      </c>
      <c r="K363" t="str">
        <f t="shared" si="26"/>
        <v>Long Term</v>
      </c>
      <c r="L363">
        <f t="shared" si="27"/>
        <v>20274</v>
      </c>
      <c r="M363">
        <f t="shared" si="28"/>
        <v>0</v>
      </c>
      <c r="N363">
        <f t="shared" si="29"/>
        <v>0</v>
      </c>
    </row>
    <row r="364" spans="1:14" x14ac:dyDescent="0.25">
      <c r="A364">
        <v>1363</v>
      </c>
      <c r="B364" t="s">
        <v>14934</v>
      </c>
      <c r="C364" t="s">
        <v>14935</v>
      </c>
      <c r="D364" t="s">
        <v>14922</v>
      </c>
      <c r="E364">
        <v>923</v>
      </c>
      <c r="F364" s="2">
        <v>44411.561273148152</v>
      </c>
      <c r="G364">
        <v>75</v>
      </c>
      <c r="H364" t="s">
        <v>69</v>
      </c>
      <c r="I364">
        <f t="shared" si="25"/>
        <v>69225</v>
      </c>
      <c r="J364" s="6">
        <v>45186.094074074077</v>
      </c>
      <c r="K364" t="str">
        <f t="shared" si="26"/>
        <v>Long Term</v>
      </c>
      <c r="L364">
        <f t="shared" si="27"/>
        <v>68302</v>
      </c>
      <c r="M364">
        <f t="shared" si="28"/>
        <v>0</v>
      </c>
      <c r="N364">
        <f t="shared" si="29"/>
        <v>0</v>
      </c>
    </row>
    <row r="365" spans="1:14" x14ac:dyDescent="0.25">
      <c r="A365">
        <v>1364</v>
      </c>
      <c r="B365" t="s">
        <v>14948</v>
      </c>
      <c r="C365" t="s">
        <v>14949</v>
      </c>
      <c r="D365" t="s">
        <v>14922</v>
      </c>
      <c r="E365">
        <v>944</v>
      </c>
      <c r="F365" s="2">
        <v>44619.795277777783</v>
      </c>
      <c r="G365">
        <v>17</v>
      </c>
      <c r="H365" t="s">
        <v>495</v>
      </c>
      <c r="I365">
        <f t="shared" si="25"/>
        <v>16048</v>
      </c>
      <c r="J365" s="6">
        <v>45186.094074074077</v>
      </c>
      <c r="K365" t="str">
        <f t="shared" si="26"/>
        <v>Long Term</v>
      </c>
      <c r="L365">
        <f t="shared" si="27"/>
        <v>15104</v>
      </c>
      <c r="M365">
        <f t="shared" si="28"/>
        <v>0</v>
      </c>
      <c r="N365">
        <f t="shared" si="29"/>
        <v>0</v>
      </c>
    </row>
    <row r="366" spans="1:14" x14ac:dyDescent="0.25">
      <c r="A366">
        <v>1365</v>
      </c>
      <c r="B366" t="s">
        <v>14927</v>
      </c>
      <c r="C366" t="s">
        <v>14928</v>
      </c>
      <c r="D366" t="s">
        <v>14929</v>
      </c>
      <c r="E366">
        <v>773</v>
      </c>
      <c r="F366" s="2">
        <v>43885.249861111108</v>
      </c>
      <c r="G366">
        <v>29</v>
      </c>
      <c r="H366" t="s">
        <v>318</v>
      </c>
      <c r="I366">
        <f t="shared" si="25"/>
        <v>22417</v>
      </c>
      <c r="J366" s="6">
        <v>45186.094074074077</v>
      </c>
      <c r="K366" t="str">
        <f t="shared" si="26"/>
        <v>Long Term</v>
      </c>
      <c r="L366">
        <f t="shared" si="27"/>
        <v>21644</v>
      </c>
      <c r="M366">
        <f t="shared" si="28"/>
        <v>0</v>
      </c>
      <c r="N366">
        <f t="shared" si="29"/>
        <v>0</v>
      </c>
    </row>
    <row r="367" spans="1:14" x14ac:dyDescent="0.25">
      <c r="A367">
        <v>1366</v>
      </c>
      <c r="B367" t="s">
        <v>14940</v>
      </c>
      <c r="C367" t="s">
        <v>14941</v>
      </c>
      <c r="D367" t="s">
        <v>14929</v>
      </c>
      <c r="E367">
        <v>894</v>
      </c>
      <c r="F367" s="2">
        <v>45039.925208333327</v>
      </c>
      <c r="G367">
        <v>89</v>
      </c>
      <c r="H367" t="s">
        <v>1304</v>
      </c>
      <c r="I367">
        <f t="shared" si="25"/>
        <v>79566</v>
      </c>
      <c r="J367" s="6">
        <v>45186.094074074077</v>
      </c>
      <c r="K367" t="str">
        <f t="shared" si="26"/>
        <v>Short Term</v>
      </c>
      <c r="L367">
        <f t="shared" si="27"/>
        <v>78672</v>
      </c>
      <c r="M367">
        <f t="shared" si="28"/>
        <v>0.15</v>
      </c>
      <c r="N367">
        <f t="shared" si="29"/>
        <v>11800.8</v>
      </c>
    </row>
    <row r="368" spans="1:14" x14ac:dyDescent="0.25">
      <c r="A368">
        <v>1367</v>
      </c>
      <c r="B368" t="s">
        <v>14976</v>
      </c>
      <c r="C368" t="s">
        <v>14977</v>
      </c>
      <c r="D368" t="s">
        <v>14922</v>
      </c>
      <c r="E368">
        <v>604</v>
      </c>
      <c r="F368" s="2">
        <v>44447.572048611109</v>
      </c>
      <c r="G368">
        <v>15</v>
      </c>
      <c r="H368" t="s">
        <v>127</v>
      </c>
      <c r="I368">
        <f t="shared" si="25"/>
        <v>9060</v>
      </c>
      <c r="J368" s="6">
        <v>45186.094074074077</v>
      </c>
      <c r="K368" t="str">
        <f t="shared" si="26"/>
        <v>Long Term</v>
      </c>
      <c r="L368">
        <f t="shared" si="27"/>
        <v>8456</v>
      </c>
      <c r="M368">
        <f t="shared" si="28"/>
        <v>0</v>
      </c>
      <c r="N368">
        <f t="shared" si="29"/>
        <v>0</v>
      </c>
    </row>
    <row r="369" spans="1:14" x14ac:dyDescent="0.25">
      <c r="A369">
        <v>1368</v>
      </c>
      <c r="B369" t="s">
        <v>14964</v>
      </c>
      <c r="C369" t="s">
        <v>14965</v>
      </c>
      <c r="D369" t="s">
        <v>14922</v>
      </c>
      <c r="E369">
        <v>435</v>
      </c>
      <c r="F369" s="2">
        <v>43690.928287037037</v>
      </c>
      <c r="G369">
        <v>20</v>
      </c>
      <c r="H369" t="s">
        <v>373</v>
      </c>
      <c r="I369">
        <f t="shared" si="25"/>
        <v>8700</v>
      </c>
      <c r="J369" s="6">
        <v>45186.094074074077</v>
      </c>
      <c r="K369" t="str">
        <f t="shared" si="26"/>
        <v>Long Term</v>
      </c>
      <c r="L369">
        <f t="shared" si="27"/>
        <v>8265</v>
      </c>
      <c r="M369">
        <f t="shared" si="28"/>
        <v>0</v>
      </c>
      <c r="N369">
        <f t="shared" si="29"/>
        <v>0</v>
      </c>
    </row>
    <row r="370" spans="1:14" x14ac:dyDescent="0.25">
      <c r="A370">
        <v>1369</v>
      </c>
      <c r="B370" t="s">
        <v>14952</v>
      </c>
      <c r="C370" t="s">
        <v>14953</v>
      </c>
      <c r="D370" t="s">
        <v>14929</v>
      </c>
      <c r="E370">
        <v>568</v>
      </c>
      <c r="F370" s="2">
        <v>43744.001238425917</v>
      </c>
      <c r="G370">
        <v>70</v>
      </c>
      <c r="H370" t="s">
        <v>734</v>
      </c>
      <c r="I370">
        <f t="shared" si="25"/>
        <v>39760</v>
      </c>
      <c r="J370" s="6">
        <v>45186.094074074077</v>
      </c>
      <c r="K370" t="str">
        <f t="shared" si="26"/>
        <v>Long Term</v>
      </c>
      <c r="L370">
        <f t="shared" si="27"/>
        <v>39192</v>
      </c>
      <c r="M370">
        <f t="shared" si="28"/>
        <v>0</v>
      </c>
      <c r="N370">
        <f t="shared" si="29"/>
        <v>0</v>
      </c>
    </row>
    <row r="371" spans="1:14" x14ac:dyDescent="0.25">
      <c r="A371">
        <v>1370</v>
      </c>
      <c r="B371" t="s">
        <v>14944</v>
      </c>
      <c r="C371" t="s">
        <v>14945</v>
      </c>
      <c r="D371" t="s">
        <v>14929</v>
      </c>
      <c r="E371">
        <v>775</v>
      </c>
      <c r="F371" s="2">
        <v>43674.419918981483</v>
      </c>
      <c r="G371">
        <v>84</v>
      </c>
      <c r="H371" t="s">
        <v>1056</v>
      </c>
      <c r="I371">
        <f t="shared" si="25"/>
        <v>65100</v>
      </c>
      <c r="J371" s="6">
        <v>45186.094074074077</v>
      </c>
      <c r="K371" t="str">
        <f t="shared" si="26"/>
        <v>Long Term</v>
      </c>
      <c r="L371">
        <f t="shared" si="27"/>
        <v>64325</v>
      </c>
      <c r="M371">
        <f t="shared" si="28"/>
        <v>0</v>
      </c>
      <c r="N371">
        <f t="shared" si="29"/>
        <v>0</v>
      </c>
    </row>
    <row r="372" spans="1:14" x14ac:dyDescent="0.25">
      <c r="A372">
        <v>1371</v>
      </c>
      <c r="B372" t="s">
        <v>14925</v>
      </c>
      <c r="C372" t="s">
        <v>14926</v>
      </c>
      <c r="D372" t="s">
        <v>14929</v>
      </c>
      <c r="E372">
        <v>180</v>
      </c>
      <c r="F372" s="2">
        <v>44982.5077662037</v>
      </c>
      <c r="G372">
        <v>50</v>
      </c>
      <c r="H372" t="s">
        <v>663</v>
      </c>
      <c r="I372">
        <f t="shared" si="25"/>
        <v>9000</v>
      </c>
      <c r="J372" s="6">
        <v>45186.094074074077</v>
      </c>
      <c r="K372" t="str">
        <f t="shared" si="26"/>
        <v>Short Term</v>
      </c>
      <c r="L372">
        <f t="shared" si="27"/>
        <v>8820</v>
      </c>
      <c r="M372">
        <f t="shared" si="28"/>
        <v>0.15</v>
      </c>
      <c r="N372">
        <f t="shared" si="29"/>
        <v>1323</v>
      </c>
    </row>
    <row r="373" spans="1:14" x14ac:dyDescent="0.25">
      <c r="A373">
        <v>1372</v>
      </c>
      <c r="B373" t="s">
        <v>14938</v>
      </c>
      <c r="C373" t="s">
        <v>14939</v>
      </c>
      <c r="D373" t="s">
        <v>14929</v>
      </c>
      <c r="E373">
        <v>548</v>
      </c>
      <c r="F373" s="2">
        <v>44401.439629629633</v>
      </c>
      <c r="G373">
        <v>56</v>
      </c>
      <c r="H373" t="s">
        <v>1045</v>
      </c>
      <c r="I373">
        <f t="shared" si="25"/>
        <v>30688</v>
      </c>
      <c r="J373" s="6">
        <v>45186.094074074077</v>
      </c>
      <c r="K373" t="str">
        <f t="shared" si="26"/>
        <v>Long Term</v>
      </c>
      <c r="L373">
        <f t="shared" si="27"/>
        <v>30140</v>
      </c>
      <c r="M373">
        <f t="shared" si="28"/>
        <v>0</v>
      </c>
      <c r="N373">
        <f t="shared" si="29"/>
        <v>0</v>
      </c>
    </row>
    <row r="374" spans="1:14" x14ac:dyDescent="0.25">
      <c r="A374">
        <v>1373</v>
      </c>
      <c r="B374" t="s">
        <v>14956</v>
      </c>
      <c r="C374" t="s">
        <v>14957</v>
      </c>
      <c r="D374" t="s">
        <v>14929</v>
      </c>
      <c r="E374">
        <v>104</v>
      </c>
      <c r="F374" s="2">
        <v>44192.848645833343</v>
      </c>
      <c r="G374">
        <v>61</v>
      </c>
      <c r="H374" t="s">
        <v>1357</v>
      </c>
      <c r="I374">
        <f t="shared" si="25"/>
        <v>6344</v>
      </c>
      <c r="J374" s="6">
        <v>45186.094074074077</v>
      </c>
      <c r="K374" t="str">
        <f t="shared" si="26"/>
        <v>Long Term</v>
      </c>
      <c r="L374">
        <f t="shared" si="27"/>
        <v>6240</v>
      </c>
      <c r="M374">
        <f t="shared" si="28"/>
        <v>0</v>
      </c>
      <c r="N374">
        <f t="shared" si="29"/>
        <v>0</v>
      </c>
    </row>
    <row r="375" spans="1:14" x14ac:dyDescent="0.25">
      <c r="A375">
        <v>1374</v>
      </c>
      <c r="B375" t="s">
        <v>14950</v>
      </c>
      <c r="C375" t="s">
        <v>14951</v>
      </c>
      <c r="D375" t="s">
        <v>14922</v>
      </c>
      <c r="E375">
        <v>465</v>
      </c>
      <c r="F375" s="2">
        <v>44488.390370370369</v>
      </c>
      <c r="G375">
        <v>70</v>
      </c>
      <c r="H375" t="s">
        <v>233</v>
      </c>
      <c r="I375">
        <f t="shared" si="25"/>
        <v>32550</v>
      </c>
      <c r="J375" s="6">
        <v>45186.094074074077</v>
      </c>
      <c r="K375" t="str">
        <f t="shared" si="26"/>
        <v>Long Term</v>
      </c>
      <c r="L375">
        <f t="shared" si="27"/>
        <v>32085</v>
      </c>
      <c r="M375">
        <f t="shared" si="28"/>
        <v>0</v>
      </c>
      <c r="N375">
        <f t="shared" si="29"/>
        <v>0</v>
      </c>
    </row>
    <row r="376" spans="1:14" x14ac:dyDescent="0.25">
      <c r="A376">
        <v>1375</v>
      </c>
      <c r="B376" t="s">
        <v>15012</v>
      </c>
      <c r="C376" t="s">
        <v>15013</v>
      </c>
      <c r="D376" t="s">
        <v>14929</v>
      </c>
      <c r="E376">
        <v>148</v>
      </c>
      <c r="F376" s="2">
        <v>45159.958935185183</v>
      </c>
      <c r="G376">
        <v>61</v>
      </c>
      <c r="H376" t="s">
        <v>587</v>
      </c>
      <c r="I376">
        <f t="shared" si="25"/>
        <v>9028</v>
      </c>
      <c r="J376" s="6">
        <v>45186.094074074077</v>
      </c>
      <c r="K376" t="str">
        <f t="shared" si="26"/>
        <v>Short Term</v>
      </c>
      <c r="L376">
        <f t="shared" si="27"/>
        <v>8880</v>
      </c>
      <c r="M376">
        <f t="shared" si="28"/>
        <v>0.15</v>
      </c>
      <c r="N376">
        <f t="shared" si="29"/>
        <v>1332</v>
      </c>
    </row>
    <row r="377" spans="1:14" x14ac:dyDescent="0.25">
      <c r="A377">
        <v>1376</v>
      </c>
      <c r="B377" t="s">
        <v>14927</v>
      </c>
      <c r="C377" t="s">
        <v>14928</v>
      </c>
      <c r="D377" t="s">
        <v>14922</v>
      </c>
      <c r="E377">
        <v>344</v>
      </c>
      <c r="F377" s="2">
        <v>44166.64135416667</v>
      </c>
      <c r="G377">
        <v>49</v>
      </c>
      <c r="H377" t="s">
        <v>56</v>
      </c>
      <c r="I377">
        <f t="shared" si="25"/>
        <v>16856</v>
      </c>
      <c r="J377" s="6">
        <v>45186.094074074077</v>
      </c>
      <c r="K377" t="str">
        <f t="shared" si="26"/>
        <v>Long Term</v>
      </c>
      <c r="L377">
        <f t="shared" si="27"/>
        <v>16512</v>
      </c>
      <c r="M377">
        <f t="shared" si="28"/>
        <v>0</v>
      </c>
      <c r="N377">
        <f t="shared" si="29"/>
        <v>0</v>
      </c>
    </row>
    <row r="378" spans="1:14" x14ac:dyDescent="0.25">
      <c r="A378">
        <v>1377</v>
      </c>
      <c r="B378" t="s">
        <v>14946</v>
      </c>
      <c r="C378" t="s">
        <v>14947</v>
      </c>
      <c r="D378" t="s">
        <v>14922</v>
      </c>
      <c r="E378">
        <v>103</v>
      </c>
      <c r="F378" s="2">
        <v>44563.997662037043</v>
      </c>
      <c r="G378">
        <v>38</v>
      </c>
      <c r="H378" t="s">
        <v>505</v>
      </c>
      <c r="I378">
        <f t="shared" si="25"/>
        <v>3914</v>
      </c>
      <c r="J378" s="6">
        <v>45186.094074074077</v>
      </c>
      <c r="K378" t="str">
        <f t="shared" si="26"/>
        <v>Long Term</v>
      </c>
      <c r="L378">
        <f t="shared" si="27"/>
        <v>3811</v>
      </c>
      <c r="M378">
        <f t="shared" si="28"/>
        <v>0</v>
      </c>
      <c r="N378">
        <f t="shared" si="29"/>
        <v>0</v>
      </c>
    </row>
    <row r="379" spans="1:14" x14ac:dyDescent="0.25">
      <c r="A379">
        <v>1378</v>
      </c>
      <c r="B379" t="s">
        <v>14960</v>
      </c>
      <c r="C379" t="s">
        <v>14961</v>
      </c>
      <c r="D379" t="s">
        <v>14929</v>
      </c>
      <c r="E379">
        <v>362</v>
      </c>
      <c r="F379" s="2">
        <v>43782.806192129632</v>
      </c>
      <c r="G379">
        <v>3</v>
      </c>
      <c r="H379" t="s">
        <v>1059</v>
      </c>
      <c r="I379">
        <f t="shared" si="25"/>
        <v>1086</v>
      </c>
      <c r="J379" s="6">
        <v>45186.094074074077</v>
      </c>
      <c r="K379" t="str">
        <f t="shared" si="26"/>
        <v>Long Term</v>
      </c>
      <c r="L379">
        <f t="shared" si="27"/>
        <v>724</v>
      </c>
      <c r="M379">
        <f t="shared" si="28"/>
        <v>0</v>
      </c>
      <c r="N379">
        <f t="shared" si="29"/>
        <v>0</v>
      </c>
    </row>
    <row r="380" spans="1:14" x14ac:dyDescent="0.25">
      <c r="A380">
        <v>1379</v>
      </c>
      <c r="B380" t="s">
        <v>14934</v>
      </c>
      <c r="C380" t="s">
        <v>14935</v>
      </c>
      <c r="D380" t="s">
        <v>14929</v>
      </c>
      <c r="E380">
        <v>639</v>
      </c>
      <c r="F380" s="2">
        <v>43915.673981481479</v>
      </c>
      <c r="G380">
        <v>22</v>
      </c>
      <c r="H380" t="s">
        <v>740</v>
      </c>
      <c r="I380">
        <f t="shared" si="25"/>
        <v>14058</v>
      </c>
      <c r="J380" s="6">
        <v>45186.094074074077</v>
      </c>
      <c r="K380" t="str">
        <f t="shared" si="26"/>
        <v>Long Term</v>
      </c>
      <c r="L380">
        <f t="shared" si="27"/>
        <v>13419</v>
      </c>
      <c r="M380">
        <f t="shared" si="28"/>
        <v>0</v>
      </c>
      <c r="N380">
        <f t="shared" si="29"/>
        <v>0</v>
      </c>
    </row>
    <row r="381" spans="1:14" x14ac:dyDescent="0.25">
      <c r="A381">
        <v>1380</v>
      </c>
      <c r="B381" t="s">
        <v>14950</v>
      </c>
      <c r="C381" t="s">
        <v>14951</v>
      </c>
      <c r="D381" t="s">
        <v>14929</v>
      </c>
      <c r="E381">
        <v>659</v>
      </c>
      <c r="F381" s="2">
        <v>44271.884432870371</v>
      </c>
      <c r="G381">
        <v>5</v>
      </c>
      <c r="H381" t="s">
        <v>1248</v>
      </c>
      <c r="I381">
        <f t="shared" si="25"/>
        <v>3295</v>
      </c>
      <c r="J381" s="6">
        <v>45186.094074074077</v>
      </c>
      <c r="K381" t="str">
        <f t="shared" si="26"/>
        <v>Long Term</v>
      </c>
      <c r="L381">
        <f t="shared" si="27"/>
        <v>2636</v>
      </c>
      <c r="M381">
        <f t="shared" si="28"/>
        <v>0</v>
      </c>
      <c r="N381">
        <f t="shared" si="29"/>
        <v>0</v>
      </c>
    </row>
    <row r="382" spans="1:14" x14ac:dyDescent="0.25">
      <c r="A382">
        <v>1381</v>
      </c>
      <c r="B382" t="s">
        <v>14946</v>
      </c>
      <c r="C382" t="s">
        <v>14947</v>
      </c>
      <c r="D382" t="s">
        <v>14922</v>
      </c>
      <c r="E382">
        <v>355</v>
      </c>
      <c r="F382" s="2">
        <v>44694.581886574073</v>
      </c>
      <c r="G382">
        <v>81</v>
      </c>
      <c r="H382" t="s">
        <v>2460</v>
      </c>
      <c r="I382">
        <f t="shared" si="25"/>
        <v>28755</v>
      </c>
      <c r="J382" s="6">
        <v>45186.094074074077</v>
      </c>
      <c r="K382" t="str">
        <f t="shared" si="26"/>
        <v>Long Term</v>
      </c>
      <c r="L382">
        <f t="shared" si="27"/>
        <v>28400</v>
      </c>
      <c r="M382">
        <f t="shared" si="28"/>
        <v>0</v>
      </c>
      <c r="N382">
        <f t="shared" si="29"/>
        <v>0</v>
      </c>
    </row>
    <row r="383" spans="1:14" x14ac:dyDescent="0.25">
      <c r="A383">
        <v>1382</v>
      </c>
      <c r="B383" t="s">
        <v>14934</v>
      </c>
      <c r="C383" t="s">
        <v>14935</v>
      </c>
      <c r="D383" t="s">
        <v>14929</v>
      </c>
      <c r="E383">
        <v>493</v>
      </c>
      <c r="F383" s="2">
        <v>43497.089571759258</v>
      </c>
      <c r="G383">
        <v>75</v>
      </c>
      <c r="H383" t="s">
        <v>631</v>
      </c>
      <c r="I383">
        <f t="shared" si="25"/>
        <v>36975</v>
      </c>
      <c r="J383" s="6">
        <v>45186.094074074077</v>
      </c>
      <c r="K383" t="str">
        <f t="shared" si="26"/>
        <v>Long Term</v>
      </c>
      <c r="L383">
        <f t="shared" si="27"/>
        <v>36482</v>
      </c>
      <c r="M383">
        <f t="shared" si="28"/>
        <v>0</v>
      </c>
      <c r="N383">
        <f t="shared" si="29"/>
        <v>0</v>
      </c>
    </row>
    <row r="384" spans="1:14" x14ac:dyDescent="0.25">
      <c r="A384">
        <v>1383</v>
      </c>
      <c r="B384" t="s">
        <v>14956</v>
      </c>
      <c r="C384" t="s">
        <v>14957</v>
      </c>
      <c r="D384" t="s">
        <v>14922</v>
      </c>
      <c r="E384">
        <v>697</v>
      </c>
      <c r="F384" s="2">
        <v>43870.537453703713</v>
      </c>
      <c r="G384">
        <v>46</v>
      </c>
      <c r="H384" t="s">
        <v>640</v>
      </c>
      <c r="I384">
        <f t="shared" si="25"/>
        <v>32062</v>
      </c>
      <c r="J384" s="6">
        <v>45186.094074074077</v>
      </c>
      <c r="K384" t="str">
        <f t="shared" si="26"/>
        <v>Long Term</v>
      </c>
      <c r="L384">
        <f t="shared" si="27"/>
        <v>31365</v>
      </c>
      <c r="M384">
        <f t="shared" si="28"/>
        <v>0</v>
      </c>
      <c r="N384">
        <f t="shared" si="29"/>
        <v>0</v>
      </c>
    </row>
    <row r="385" spans="1:14" x14ac:dyDescent="0.25">
      <c r="A385">
        <v>1384</v>
      </c>
      <c r="B385" t="s">
        <v>14976</v>
      </c>
      <c r="C385" t="s">
        <v>14977</v>
      </c>
      <c r="D385" t="s">
        <v>14922</v>
      </c>
      <c r="E385">
        <v>111</v>
      </c>
      <c r="F385" s="2">
        <v>43419.480393518519</v>
      </c>
      <c r="G385">
        <v>97</v>
      </c>
      <c r="H385" t="s">
        <v>609</v>
      </c>
      <c r="I385">
        <f t="shared" si="25"/>
        <v>10767</v>
      </c>
      <c r="J385" s="6">
        <v>45186.094074074077</v>
      </c>
      <c r="K385" t="str">
        <f t="shared" si="26"/>
        <v>Long Term</v>
      </c>
      <c r="L385">
        <f t="shared" si="27"/>
        <v>10656</v>
      </c>
      <c r="M385">
        <f t="shared" si="28"/>
        <v>0</v>
      </c>
      <c r="N385">
        <f t="shared" si="29"/>
        <v>0</v>
      </c>
    </row>
    <row r="386" spans="1:14" x14ac:dyDescent="0.25">
      <c r="A386">
        <v>1385</v>
      </c>
      <c r="B386" t="s">
        <v>14990</v>
      </c>
      <c r="C386" t="s">
        <v>14991</v>
      </c>
      <c r="D386" t="s">
        <v>14929</v>
      </c>
      <c r="E386">
        <v>540</v>
      </c>
      <c r="F386" s="2">
        <v>43897.947847222233</v>
      </c>
      <c r="G386">
        <v>55</v>
      </c>
      <c r="H386" t="s">
        <v>1376</v>
      </c>
      <c r="I386">
        <f t="shared" si="25"/>
        <v>29700</v>
      </c>
      <c r="J386" s="6">
        <v>45186.094074074077</v>
      </c>
      <c r="K386" t="str">
        <f t="shared" si="26"/>
        <v>Long Term</v>
      </c>
      <c r="L386">
        <f t="shared" si="27"/>
        <v>29160</v>
      </c>
      <c r="M386">
        <f t="shared" si="28"/>
        <v>0</v>
      </c>
      <c r="N386">
        <f t="shared" si="29"/>
        <v>0</v>
      </c>
    </row>
    <row r="387" spans="1:14" x14ac:dyDescent="0.25">
      <c r="A387">
        <v>1386</v>
      </c>
      <c r="B387" t="s">
        <v>15010</v>
      </c>
      <c r="C387" t="s">
        <v>15011</v>
      </c>
      <c r="D387" t="s">
        <v>14922</v>
      </c>
      <c r="E387">
        <v>301</v>
      </c>
      <c r="F387" s="2">
        <v>43782.788287037038</v>
      </c>
      <c r="G387">
        <v>51</v>
      </c>
      <c r="H387" t="s">
        <v>1128</v>
      </c>
      <c r="I387">
        <f t="shared" ref="I387:I450" si="30">E387*G387</f>
        <v>15351</v>
      </c>
      <c r="J387" s="6">
        <v>45186.094074074077</v>
      </c>
      <c r="K387" t="str">
        <f t="shared" ref="K387:K450" si="31">IF((J387-F387)&lt;=365,"Short Term","Long Term")</f>
        <v>Long Term</v>
      </c>
      <c r="L387">
        <f t="shared" ref="L387:L450" si="32">I387-E387</f>
        <v>15050</v>
      </c>
      <c r="M387">
        <f t="shared" ref="M387:M450" si="33">IF(K387="short Term",15%,IF(K387="Long Term",IF(L387&gt;100000,10%,0),0))</f>
        <v>0</v>
      </c>
      <c r="N387">
        <f t="shared" ref="N387:N450" si="34">L387*M387</f>
        <v>0</v>
      </c>
    </row>
    <row r="388" spans="1:14" x14ac:dyDescent="0.25">
      <c r="A388">
        <v>1387</v>
      </c>
      <c r="B388" t="s">
        <v>14962</v>
      </c>
      <c r="C388" t="s">
        <v>14963</v>
      </c>
      <c r="D388" t="s">
        <v>14929</v>
      </c>
      <c r="E388">
        <v>445</v>
      </c>
      <c r="F388" s="2">
        <v>45080.005659722221</v>
      </c>
      <c r="G388">
        <v>76</v>
      </c>
      <c r="H388" t="s">
        <v>1214</v>
      </c>
      <c r="I388">
        <f t="shared" si="30"/>
        <v>33820</v>
      </c>
      <c r="J388" s="6">
        <v>45186.094074074077</v>
      </c>
      <c r="K388" t="str">
        <f t="shared" si="31"/>
        <v>Short Term</v>
      </c>
      <c r="L388">
        <f t="shared" si="32"/>
        <v>33375</v>
      </c>
      <c r="M388">
        <f t="shared" si="33"/>
        <v>0.15</v>
      </c>
      <c r="N388">
        <f t="shared" si="34"/>
        <v>5006.25</v>
      </c>
    </row>
    <row r="389" spans="1:14" x14ac:dyDescent="0.25">
      <c r="A389">
        <v>1388</v>
      </c>
      <c r="B389" t="s">
        <v>14944</v>
      </c>
      <c r="C389" t="s">
        <v>14945</v>
      </c>
      <c r="D389" t="s">
        <v>14929</v>
      </c>
      <c r="E389">
        <v>340</v>
      </c>
      <c r="F389" s="2">
        <v>44528.140405092592</v>
      </c>
      <c r="G389">
        <v>42</v>
      </c>
      <c r="H389" t="s">
        <v>204</v>
      </c>
      <c r="I389">
        <f t="shared" si="30"/>
        <v>14280</v>
      </c>
      <c r="J389" s="6">
        <v>45186.094074074077</v>
      </c>
      <c r="K389" t="str">
        <f t="shared" si="31"/>
        <v>Long Term</v>
      </c>
      <c r="L389">
        <f t="shared" si="32"/>
        <v>13940</v>
      </c>
      <c r="M389">
        <f t="shared" si="33"/>
        <v>0</v>
      </c>
      <c r="N389">
        <f t="shared" si="34"/>
        <v>0</v>
      </c>
    </row>
    <row r="390" spans="1:14" x14ac:dyDescent="0.25">
      <c r="A390">
        <v>1389</v>
      </c>
      <c r="B390" t="s">
        <v>14956</v>
      </c>
      <c r="C390" t="s">
        <v>14957</v>
      </c>
      <c r="D390" t="s">
        <v>14922</v>
      </c>
      <c r="E390">
        <v>506</v>
      </c>
      <c r="F390" s="2">
        <v>44649.26635416667</v>
      </c>
      <c r="G390">
        <v>67</v>
      </c>
      <c r="H390" t="s">
        <v>1686</v>
      </c>
      <c r="I390">
        <f t="shared" si="30"/>
        <v>33902</v>
      </c>
      <c r="J390" s="6">
        <v>45186.094074074077</v>
      </c>
      <c r="K390" t="str">
        <f t="shared" si="31"/>
        <v>Long Term</v>
      </c>
      <c r="L390">
        <f t="shared" si="32"/>
        <v>33396</v>
      </c>
      <c r="M390">
        <f t="shared" si="33"/>
        <v>0</v>
      </c>
      <c r="N390">
        <f t="shared" si="34"/>
        <v>0</v>
      </c>
    </row>
    <row r="391" spans="1:14" x14ac:dyDescent="0.25">
      <c r="A391">
        <v>1390</v>
      </c>
      <c r="B391" t="s">
        <v>15012</v>
      </c>
      <c r="C391" t="s">
        <v>15013</v>
      </c>
      <c r="D391" t="s">
        <v>14929</v>
      </c>
      <c r="E391">
        <v>787</v>
      </c>
      <c r="F391" s="2">
        <v>43469.417280092603</v>
      </c>
      <c r="G391">
        <v>98</v>
      </c>
      <c r="H391" t="s">
        <v>567</v>
      </c>
      <c r="I391">
        <f t="shared" si="30"/>
        <v>77126</v>
      </c>
      <c r="J391" s="6">
        <v>45186.094074074077</v>
      </c>
      <c r="K391" t="str">
        <f t="shared" si="31"/>
        <v>Long Term</v>
      </c>
      <c r="L391">
        <f t="shared" si="32"/>
        <v>76339</v>
      </c>
      <c r="M391">
        <f t="shared" si="33"/>
        <v>0</v>
      </c>
      <c r="N391">
        <f t="shared" si="34"/>
        <v>0</v>
      </c>
    </row>
    <row r="392" spans="1:14" x14ac:dyDescent="0.25">
      <c r="A392">
        <v>1391</v>
      </c>
      <c r="B392" t="s">
        <v>14920</v>
      </c>
      <c r="C392" t="s">
        <v>14921</v>
      </c>
      <c r="D392" t="s">
        <v>14922</v>
      </c>
      <c r="E392">
        <v>276</v>
      </c>
      <c r="F392" s="2">
        <v>43457.576770833337</v>
      </c>
      <c r="G392">
        <v>78</v>
      </c>
      <c r="H392" t="s">
        <v>692</v>
      </c>
      <c r="I392">
        <f t="shared" si="30"/>
        <v>21528</v>
      </c>
      <c r="J392" s="6">
        <v>45186.094074074077</v>
      </c>
      <c r="K392" t="str">
        <f t="shared" si="31"/>
        <v>Long Term</v>
      </c>
      <c r="L392">
        <f t="shared" si="32"/>
        <v>21252</v>
      </c>
      <c r="M392">
        <f t="shared" si="33"/>
        <v>0</v>
      </c>
      <c r="N392">
        <f t="shared" si="34"/>
        <v>0</v>
      </c>
    </row>
    <row r="393" spans="1:14" x14ac:dyDescent="0.25">
      <c r="A393">
        <v>1392</v>
      </c>
      <c r="B393" t="s">
        <v>15002</v>
      </c>
      <c r="C393" t="s">
        <v>15003</v>
      </c>
      <c r="D393" t="s">
        <v>14929</v>
      </c>
      <c r="E393">
        <v>114</v>
      </c>
      <c r="F393" s="2">
        <v>43683.909918981481</v>
      </c>
      <c r="G393">
        <v>69</v>
      </c>
      <c r="H393" t="s">
        <v>346</v>
      </c>
      <c r="I393">
        <f t="shared" si="30"/>
        <v>7866</v>
      </c>
      <c r="J393" s="6">
        <v>45186.094074074077</v>
      </c>
      <c r="K393" t="str">
        <f t="shared" si="31"/>
        <v>Long Term</v>
      </c>
      <c r="L393">
        <f t="shared" si="32"/>
        <v>7752</v>
      </c>
      <c r="M393">
        <f t="shared" si="33"/>
        <v>0</v>
      </c>
      <c r="N393">
        <f t="shared" si="34"/>
        <v>0</v>
      </c>
    </row>
    <row r="394" spans="1:14" x14ac:dyDescent="0.25">
      <c r="A394">
        <v>1393</v>
      </c>
      <c r="B394" t="s">
        <v>14944</v>
      </c>
      <c r="C394" t="s">
        <v>14945</v>
      </c>
      <c r="D394" t="s">
        <v>14929</v>
      </c>
      <c r="E394">
        <v>157</v>
      </c>
      <c r="F394" s="2">
        <v>44172.303553240738</v>
      </c>
      <c r="G394">
        <v>75</v>
      </c>
      <c r="H394" t="s">
        <v>2153</v>
      </c>
      <c r="I394">
        <f t="shared" si="30"/>
        <v>11775</v>
      </c>
      <c r="J394" s="6">
        <v>45186.094074074077</v>
      </c>
      <c r="K394" t="str">
        <f t="shared" si="31"/>
        <v>Long Term</v>
      </c>
      <c r="L394">
        <f t="shared" si="32"/>
        <v>11618</v>
      </c>
      <c r="M394">
        <f t="shared" si="33"/>
        <v>0</v>
      </c>
      <c r="N394">
        <f t="shared" si="34"/>
        <v>0</v>
      </c>
    </row>
    <row r="395" spans="1:14" x14ac:dyDescent="0.25">
      <c r="A395">
        <v>1394</v>
      </c>
      <c r="B395" t="s">
        <v>15008</v>
      </c>
      <c r="C395" t="s">
        <v>15009</v>
      </c>
      <c r="D395" t="s">
        <v>14929</v>
      </c>
      <c r="E395">
        <v>693</v>
      </c>
      <c r="F395" s="2">
        <v>44834.708298611113</v>
      </c>
      <c r="G395">
        <v>43</v>
      </c>
      <c r="H395" t="s">
        <v>281</v>
      </c>
      <c r="I395">
        <f t="shared" si="30"/>
        <v>29799</v>
      </c>
      <c r="J395" s="6">
        <v>45186.094074074077</v>
      </c>
      <c r="K395" t="str">
        <f t="shared" si="31"/>
        <v>Short Term</v>
      </c>
      <c r="L395">
        <f t="shared" si="32"/>
        <v>29106</v>
      </c>
      <c r="M395">
        <f t="shared" si="33"/>
        <v>0.15</v>
      </c>
      <c r="N395">
        <f t="shared" si="34"/>
        <v>4365.8999999999996</v>
      </c>
    </row>
    <row r="396" spans="1:14" x14ac:dyDescent="0.25">
      <c r="A396">
        <v>1395</v>
      </c>
      <c r="B396" t="s">
        <v>15008</v>
      </c>
      <c r="C396" t="s">
        <v>15009</v>
      </c>
      <c r="D396" t="s">
        <v>14922</v>
      </c>
      <c r="E396">
        <v>949</v>
      </c>
      <c r="F396" s="2">
        <v>44852.270451388889</v>
      </c>
      <c r="G396">
        <v>94</v>
      </c>
      <c r="H396" t="s">
        <v>2231</v>
      </c>
      <c r="I396">
        <f t="shared" si="30"/>
        <v>89206</v>
      </c>
      <c r="J396" s="6">
        <v>45186.094074074077</v>
      </c>
      <c r="K396" t="str">
        <f t="shared" si="31"/>
        <v>Short Term</v>
      </c>
      <c r="L396">
        <f t="shared" si="32"/>
        <v>88257</v>
      </c>
      <c r="M396">
        <f t="shared" si="33"/>
        <v>0.15</v>
      </c>
      <c r="N396">
        <f t="shared" si="34"/>
        <v>13238.55</v>
      </c>
    </row>
    <row r="397" spans="1:14" x14ac:dyDescent="0.25">
      <c r="A397">
        <v>1396</v>
      </c>
      <c r="B397" t="s">
        <v>14990</v>
      </c>
      <c r="C397" t="s">
        <v>14991</v>
      </c>
      <c r="D397" t="s">
        <v>14929</v>
      </c>
      <c r="E397">
        <v>412</v>
      </c>
      <c r="F397" s="2">
        <v>44172.435034722221</v>
      </c>
      <c r="G397">
        <v>24</v>
      </c>
      <c r="H397" t="s">
        <v>167</v>
      </c>
      <c r="I397">
        <f t="shared" si="30"/>
        <v>9888</v>
      </c>
      <c r="J397" s="6">
        <v>45186.094074074077</v>
      </c>
      <c r="K397" t="str">
        <f t="shared" si="31"/>
        <v>Long Term</v>
      </c>
      <c r="L397">
        <f t="shared" si="32"/>
        <v>9476</v>
      </c>
      <c r="M397">
        <f t="shared" si="33"/>
        <v>0</v>
      </c>
      <c r="N397">
        <f t="shared" si="34"/>
        <v>0</v>
      </c>
    </row>
    <row r="398" spans="1:14" x14ac:dyDescent="0.25">
      <c r="A398">
        <v>1397</v>
      </c>
      <c r="B398" t="s">
        <v>14956</v>
      </c>
      <c r="C398" t="s">
        <v>14957</v>
      </c>
      <c r="D398" t="s">
        <v>14922</v>
      </c>
      <c r="E398">
        <v>944</v>
      </c>
      <c r="F398" s="2">
        <v>43586.056956018518</v>
      </c>
      <c r="G398">
        <v>77</v>
      </c>
      <c r="H398" t="s">
        <v>464</v>
      </c>
      <c r="I398">
        <f t="shared" si="30"/>
        <v>72688</v>
      </c>
      <c r="J398" s="6">
        <v>45186.094074074077</v>
      </c>
      <c r="K398" t="str">
        <f t="shared" si="31"/>
        <v>Long Term</v>
      </c>
      <c r="L398">
        <f t="shared" si="32"/>
        <v>71744</v>
      </c>
      <c r="M398">
        <f t="shared" si="33"/>
        <v>0</v>
      </c>
      <c r="N398">
        <f t="shared" si="34"/>
        <v>0</v>
      </c>
    </row>
    <row r="399" spans="1:14" x14ac:dyDescent="0.25">
      <c r="A399">
        <v>1398</v>
      </c>
      <c r="B399" t="s">
        <v>14940</v>
      </c>
      <c r="C399" t="s">
        <v>14941</v>
      </c>
      <c r="D399" t="s">
        <v>14929</v>
      </c>
      <c r="E399">
        <v>128</v>
      </c>
      <c r="F399" s="2">
        <v>43999.5784375</v>
      </c>
      <c r="G399">
        <v>37</v>
      </c>
      <c r="H399" t="s">
        <v>574</v>
      </c>
      <c r="I399">
        <f t="shared" si="30"/>
        <v>4736</v>
      </c>
      <c r="J399" s="6">
        <v>45186.094074074077</v>
      </c>
      <c r="K399" t="str">
        <f t="shared" si="31"/>
        <v>Long Term</v>
      </c>
      <c r="L399">
        <f t="shared" si="32"/>
        <v>4608</v>
      </c>
      <c r="M399">
        <f t="shared" si="33"/>
        <v>0</v>
      </c>
      <c r="N399">
        <f t="shared" si="34"/>
        <v>0</v>
      </c>
    </row>
    <row r="400" spans="1:14" x14ac:dyDescent="0.25">
      <c r="A400">
        <v>1399</v>
      </c>
      <c r="B400" t="s">
        <v>14930</v>
      </c>
      <c r="C400" t="s">
        <v>14931</v>
      </c>
      <c r="D400" t="s">
        <v>14929</v>
      </c>
      <c r="E400">
        <v>579</v>
      </c>
      <c r="F400" s="2">
        <v>44737.212025462963</v>
      </c>
      <c r="G400">
        <v>45</v>
      </c>
      <c r="H400" t="s">
        <v>2198</v>
      </c>
      <c r="I400">
        <f t="shared" si="30"/>
        <v>26055</v>
      </c>
      <c r="J400" s="6">
        <v>45186.094074074077</v>
      </c>
      <c r="K400" t="str">
        <f t="shared" si="31"/>
        <v>Long Term</v>
      </c>
      <c r="L400">
        <f t="shared" si="32"/>
        <v>25476</v>
      </c>
      <c r="M400">
        <f t="shared" si="33"/>
        <v>0</v>
      </c>
      <c r="N400">
        <f t="shared" si="34"/>
        <v>0</v>
      </c>
    </row>
    <row r="401" spans="1:14" x14ac:dyDescent="0.25">
      <c r="A401">
        <v>1400</v>
      </c>
      <c r="B401" t="s">
        <v>14925</v>
      </c>
      <c r="C401" t="s">
        <v>14926</v>
      </c>
      <c r="D401" t="s">
        <v>14929</v>
      </c>
      <c r="E401">
        <v>686</v>
      </c>
      <c r="F401" s="2">
        <v>44312.226493055547</v>
      </c>
      <c r="G401">
        <v>5</v>
      </c>
      <c r="H401" t="s">
        <v>374</v>
      </c>
      <c r="I401">
        <f t="shared" si="30"/>
        <v>3430</v>
      </c>
      <c r="J401" s="6">
        <v>45186.094074074077</v>
      </c>
      <c r="K401" t="str">
        <f t="shared" si="31"/>
        <v>Long Term</v>
      </c>
      <c r="L401">
        <f t="shared" si="32"/>
        <v>2744</v>
      </c>
      <c r="M401">
        <f t="shared" si="33"/>
        <v>0</v>
      </c>
      <c r="N401">
        <f t="shared" si="34"/>
        <v>0</v>
      </c>
    </row>
    <row r="402" spans="1:14" x14ac:dyDescent="0.25">
      <c r="A402">
        <v>1401</v>
      </c>
      <c r="B402" t="s">
        <v>14974</v>
      </c>
      <c r="C402" t="s">
        <v>14975</v>
      </c>
      <c r="D402" t="s">
        <v>14929</v>
      </c>
      <c r="E402">
        <v>781</v>
      </c>
      <c r="F402" s="2">
        <v>44326.978680555563</v>
      </c>
      <c r="G402">
        <v>90</v>
      </c>
      <c r="H402" t="s">
        <v>659</v>
      </c>
      <c r="I402">
        <f t="shared" si="30"/>
        <v>70290</v>
      </c>
      <c r="J402" s="6">
        <v>45186.094074074077</v>
      </c>
      <c r="K402" t="str">
        <f t="shared" si="31"/>
        <v>Long Term</v>
      </c>
      <c r="L402">
        <f t="shared" si="32"/>
        <v>69509</v>
      </c>
      <c r="M402">
        <f t="shared" si="33"/>
        <v>0</v>
      </c>
      <c r="N402">
        <f t="shared" si="34"/>
        <v>0</v>
      </c>
    </row>
    <row r="403" spans="1:14" x14ac:dyDescent="0.25">
      <c r="A403">
        <v>1402</v>
      </c>
      <c r="B403" t="s">
        <v>14948</v>
      </c>
      <c r="C403" t="s">
        <v>14949</v>
      </c>
      <c r="D403" t="s">
        <v>14922</v>
      </c>
      <c r="E403">
        <v>180</v>
      </c>
      <c r="F403" s="2">
        <v>45090.475115740737</v>
      </c>
      <c r="G403">
        <v>44</v>
      </c>
      <c r="H403" t="s">
        <v>728</v>
      </c>
      <c r="I403">
        <f t="shared" si="30"/>
        <v>7920</v>
      </c>
      <c r="J403" s="6">
        <v>45186.094074074077</v>
      </c>
      <c r="K403" t="str">
        <f t="shared" si="31"/>
        <v>Short Term</v>
      </c>
      <c r="L403">
        <f t="shared" si="32"/>
        <v>7740</v>
      </c>
      <c r="M403">
        <f t="shared" si="33"/>
        <v>0.15</v>
      </c>
      <c r="N403">
        <f t="shared" si="34"/>
        <v>1161</v>
      </c>
    </row>
    <row r="404" spans="1:14" x14ac:dyDescent="0.25">
      <c r="A404">
        <v>1403</v>
      </c>
      <c r="B404" t="s">
        <v>15002</v>
      </c>
      <c r="C404" t="s">
        <v>15003</v>
      </c>
      <c r="D404" t="s">
        <v>14922</v>
      </c>
      <c r="E404">
        <v>518</v>
      </c>
      <c r="F404" s="2">
        <v>43904.605057870373</v>
      </c>
      <c r="G404">
        <v>21</v>
      </c>
      <c r="H404" t="s">
        <v>2908</v>
      </c>
      <c r="I404">
        <f t="shared" si="30"/>
        <v>10878</v>
      </c>
      <c r="J404" s="6">
        <v>45186.094074074077</v>
      </c>
      <c r="K404" t="str">
        <f t="shared" si="31"/>
        <v>Long Term</v>
      </c>
      <c r="L404">
        <f t="shared" si="32"/>
        <v>10360</v>
      </c>
      <c r="M404">
        <f t="shared" si="33"/>
        <v>0</v>
      </c>
      <c r="N404">
        <f t="shared" si="34"/>
        <v>0</v>
      </c>
    </row>
    <row r="405" spans="1:14" x14ac:dyDescent="0.25">
      <c r="A405">
        <v>1404</v>
      </c>
      <c r="B405" t="s">
        <v>14986</v>
      </c>
      <c r="C405" t="s">
        <v>14987</v>
      </c>
      <c r="D405" t="s">
        <v>14929</v>
      </c>
      <c r="E405">
        <v>742</v>
      </c>
      <c r="F405" s="2">
        <v>44656.670740740738</v>
      </c>
      <c r="G405">
        <v>1</v>
      </c>
      <c r="H405" t="s">
        <v>398</v>
      </c>
      <c r="I405">
        <f t="shared" si="30"/>
        <v>742</v>
      </c>
      <c r="J405" s="6">
        <v>45186.094074074077</v>
      </c>
      <c r="K405" t="str">
        <f t="shared" si="31"/>
        <v>Long Term</v>
      </c>
      <c r="L405">
        <f t="shared" si="32"/>
        <v>0</v>
      </c>
      <c r="M405">
        <f t="shared" si="33"/>
        <v>0</v>
      </c>
      <c r="N405">
        <f t="shared" si="34"/>
        <v>0</v>
      </c>
    </row>
    <row r="406" spans="1:14" x14ac:dyDescent="0.25">
      <c r="A406">
        <v>1405</v>
      </c>
      <c r="B406" t="s">
        <v>14978</v>
      </c>
      <c r="C406" t="s">
        <v>14979</v>
      </c>
      <c r="D406" t="s">
        <v>14922</v>
      </c>
      <c r="E406">
        <v>641</v>
      </c>
      <c r="F406" s="2">
        <v>43624.990104166667</v>
      </c>
      <c r="G406">
        <v>18</v>
      </c>
      <c r="H406" t="s">
        <v>228</v>
      </c>
      <c r="I406">
        <f t="shared" si="30"/>
        <v>11538</v>
      </c>
      <c r="J406" s="6">
        <v>45186.094074074077</v>
      </c>
      <c r="K406" t="str">
        <f t="shared" si="31"/>
        <v>Long Term</v>
      </c>
      <c r="L406">
        <f t="shared" si="32"/>
        <v>10897</v>
      </c>
      <c r="M406">
        <f t="shared" si="33"/>
        <v>0</v>
      </c>
      <c r="N406">
        <f t="shared" si="34"/>
        <v>0</v>
      </c>
    </row>
    <row r="407" spans="1:14" x14ac:dyDescent="0.25">
      <c r="A407">
        <v>1406</v>
      </c>
      <c r="B407" t="s">
        <v>14938</v>
      </c>
      <c r="C407" t="s">
        <v>14939</v>
      </c>
      <c r="D407" t="s">
        <v>14929</v>
      </c>
      <c r="E407">
        <v>960</v>
      </c>
      <c r="F407" s="2">
        <v>43912.646874999999</v>
      </c>
      <c r="G407">
        <v>97</v>
      </c>
      <c r="H407" t="s">
        <v>654</v>
      </c>
      <c r="I407">
        <f t="shared" si="30"/>
        <v>93120</v>
      </c>
      <c r="J407" s="6">
        <v>45186.094074074077</v>
      </c>
      <c r="K407" t="str">
        <f t="shared" si="31"/>
        <v>Long Term</v>
      </c>
      <c r="L407">
        <f t="shared" si="32"/>
        <v>92160</v>
      </c>
      <c r="M407">
        <f t="shared" si="33"/>
        <v>0</v>
      </c>
      <c r="N407">
        <f t="shared" si="34"/>
        <v>0</v>
      </c>
    </row>
    <row r="408" spans="1:14" x14ac:dyDescent="0.25">
      <c r="A408">
        <v>1407</v>
      </c>
      <c r="B408" t="s">
        <v>14940</v>
      </c>
      <c r="C408" t="s">
        <v>14941</v>
      </c>
      <c r="D408" t="s">
        <v>14929</v>
      </c>
      <c r="E408">
        <v>379</v>
      </c>
      <c r="F408" s="2">
        <v>44499.31181712963</v>
      </c>
      <c r="G408">
        <v>78</v>
      </c>
      <c r="H408" t="s">
        <v>855</v>
      </c>
      <c r="I408">
        <f t="shared" si="30"/>
        <v>29562</v>
      </c>
      <c r="J408" s="6">
        <v>45186.094074074077</v>
      </c>
      <c r="K408" t="str">
        <f t="shared" si="31"/>
        <v>Long Term</v>
      </c>
      <c r="L408">
        <f t="shared" si="32"/>
        <v>29183</v>
      </c>
      <c r="M408">
        <f t="shared" si="33"/>
        <v>0</v>
      </c>
      <c r="N408">
        <f t="shared" si="34"/>
        <v>0</v>
      </c>
    </row>
    <row r="409" spans="1:14" x14ac:dyDescent="0.25">
      <c r="A409">
        <v>1408</v>
      </c>
      <c r="B409" t="s">
        <v>14964</v>
      </c>
      <c r="C409" t="s">
        <v>14965</v>
      </c>
      <c r="D409" t="s">
        <v>14929</v>
      </c>
      <c r="E409">
        <v>293</v>
      </c>
      <c r="F409" s="2">
        <v>43822.614374999997</v>
      </c>
      <c r="G409">
        <v>23</v>
      </c>
      <c r="H409" t="s">
        <v>1030</v>
      </c>
      <c r="I409">
        <f t="shared" si="30"/>
        <v>6739</v>
      </c>
      <c r="J409" s="6">
        <v>45186.094074074077</v>
      </c>
      <c r="K409" t="str">
        <f t="shared" si="31"/>
        <v>Long Term</v>
      </c>
      <c r="L409">
        <f t="shared" si="32"/>
        <v>6446</v>
      </c>
      <c r="M409">
        <f t="shared" si="33"/>
        <v>0</v>
      </c>
      <c r="N409">
        <f t="shared" si="34"/>
        <v>0</v>
      </c>
    </row>
    <row r="410" spans="1:14" x14ac:dyDescent="0.25">
      <c r="A410">
        <v>1409</v>
      </c>
      <c r="B410" t="s">
        <v>14944</v>
      </c>
      <c r="C410" t="s">
        <v>14945</v>
      </c>
      <c r="D410" t="s">
        <v>14929</v>
      </c>
      <c r="E410">
        <v>573</v>
      </c>
      <c r="F410" s="2">
        <v>44693.04896990741</v>
      </c>
      <c r="G410">
        <v>13</v>
      </c>
      <c r="H410" t="s">
        <v>53</v>
      </c>
      <c r="I410">
        <f t="shared" si="30"/>
        <v>7449</v>
      </c>
      <c r="J410" s="6">
        <v>45186.094074074077</v>
      </c>
      <c r="K410" t="str">
        <f t="shared" si="31"/>
        <v>Long Term</v>
      </c>
      <c r="L410">
        <f t="shared" si="32"/>
        <v>6876</v>
      </c>
      <c r="M410">
        <f t="shared" si="33"/>
        <v>0</v>
      </c>
      <c r="N410">
        <f t="shared" si="34"/>
        <v>0</v>
      </c>
    </row>
    <row r="411" spans="1:14" x14ac:dyDescent="0.25">
      <c r="A411">
        <v>1410</v>
      </c>
      <c r="B411" t="s">
        <v>14978</v>
      </c>
      <c r="C411" t="s">
        <v>14979</v>
      </c>
      <c r="D411" t="s">
        <v>14929</v>
      </c>
      <c r="E411">
        <v>447</v>
      </c>
      <c r="F411" s="2">
        <v>44667.783217592587</v>
      </c>
      <c r="G411">
        <v>1</v>
      </c>
      <c r="H411" t="s">
        <v>843</v>
      </c>
      <c r="I411">
        <f t="shared" si="30"/>
        <v>447</v>
      </c>
      <c r="J411" s="6">
        <v>45186.094074074077</v>
      </c>
      <c r="K411" t="str">
        <f t="shared" si="31"/>
        <v>Long Term</v>
      </c>
      <c r="L411">
        <f t="shared" si="32"/>
        <v>0</v>
      </c>
      <c r="M411">
        <f t="shared" si="33"/>
        <v>0</v>
      </c>
      <c r="N411">
        <f t="shared" si="34"/>
        <v>0</v>
      </c>
    </row>
    <row r="412" spans="1:14" x14ac:dyDescent="0.25">
      <c r="A412">
        <v>1411</v>
      </c>
      <c r="B412" t="s">
        <v>14968</v>
      </c>
      <c r="C412" t="s">
        <v>14969</v>
      </c>
      <c r="D412" t="s">
        <v>14929</v>
      </c>
      <c r="E412">
        <v>590</v>
      </c>
      <c r="F412" s="2">
        <v>43456.317210648151</v>
      </c>
      <c r="G412">
        <v>44</v>
      </c>
      <c r="H412" t="s">
        <v>756</v>
      </c>
      <c r="I412">
        <f t="shared" si="30"/>
        <v>25960</v>
      </c>
      <c r="J412" s="6">
        <v>45186.094074074077</v>
      </c>
      <c r="K412" t="str">
        <f t="shared" si="31"/>
        <v>Long Term</v>
      </c>
      <c r="L412">
        <f t="shared" si="32"/>
        <v>25370</v>
      </c>
      <c r="M412">
        <f t="shared" si="33"/>
        <v>0</v>
      </c>
      <c r="N412">
        <f t="shared" si="34"/>
        <v>0</v>
      </c>
    </row>
    <row r="413" spans="1:14" x14ac:dyDescent="0.25">
      <c r="A413">
        <v>1412</v>
      </c>
      <c r="B413" t="s">
        <v>15010</v>
      </c>
      <c r="C413" t="s">
        <v>15011</v>
      </c>
      <c r="D413" t="s">
        <v>14929</v>
      </c>
      <c r="E413">
        <v>654</v>
      </c>
      <c r="F413" s="2">
        <v>44816.350208333337</v>
      </c>
      <c r="G413">
        <v>62</v>
      </c>
      <c r="H413" t="s">
        <v>566</v>
      </c>
      <c r="I413">
        <f t="shared" si="30"/>
        <v>40548</v>
      </c>
      <c r="J413" s="6">
        <v>45186.094074074077</v>
      </c>
      <c r="K413" t="str">
        <f t="shared" si="31"/>
        <v>Long Term</v>
      </c>
      <c r="L413">
        <f t="shared" si="32"/>
        <v>39894</v>
      </c>
      <c r="M413">
        <f t="shared" si="33"/>
        <v>0</v>
      </c>
      <c r="N413">
        <f t="shared" si="34"/>
        <v>0</v>
      </c>
    </row>
    <row r="414" spans="1:14" x14ac:dyDescent="0.25">
      <c r="A414">
        <v>1413</v>
      </c>
      <c r="B414" t="s">
        <v>14946</v>
      </c>
      <c r="C414" t="s">
        <v>14947</v>
      </c>
      <c r="D414" t="s">
        <v>14929</v>
      </c>
      <c r="E414">
        <v>675</v>
      </c>
      <c r="F414" s="2">
        <v>44473.52039351852</v>
      </c>
      <c r="G414">
        <v>17</v>
      </c>
      <c r="H414" t="s">
        <v>517</v>
      </c>
      <c r="I414">
        <f t="shared" si="30"/>
        <v>11475</v>
      </c>
      <c r="J414" s="6">
        <v>45186.094074074077</v>
      </c>
      <c r="K414" t="str">
        <f t="shared" si="31"/>
        <v>Long Term</v>
      </c>
      <c r="L414">
        <f t="shared" si="32"/>
        <v>10800</v>
      </c>
      <c r="M414">
        <f t="shared" si="33"/>
        <v>0</v>
      </c>
      <c r="N414">
        <f t="shared" si="34"/>
        <v>0</v>
      </c>
    </row>
    <row r="415" spans="1:14" x14ac:dyDescent="0.25">
      <c r="A415">
        <v>1414</v>
      </c>
      <c r="B415" t="s">
        <v>14998</v>
      </c>
      <c r="C415" t="s">
        <v>14999</v>
      </c>
      <c r="D415" t="s">
        <v>14922</v>
      </c>
      <c r="E415">
        <v>190</v>
      </c>
      <c r="F415" s="2">
        <v>45039.932789351849</v>
      </c>
      <c r="G415">
        <v>46</v>
      </c>
      <c r="H415" t="s">
        <v>1363</v>
      </c>
      <c r="I415">
        <f t="shared" si="30"/>
        <v>8740</v>
      </c>
      <c r="J415" s="6">
        <v>45186.094074074077</v>
      </c>
      <c r="K415" t="str">
        <f t="shared" si="31"/>
        <v>Short Term</v>
      </c>
      <c r="L415">
        <f t="shared" si="32"/>
        <v>8550</v>
      </c>
      <c r="M415">
        <f t="shared" si="33"/>
        <v>0.15</v>
      </c>
      <c r="N415">
        <f t="shared" si="34"/>
        <v>1282.5</v>
      </c>
    </row>
    <row r="416" spans="1:14" x14ac:dyDescent="0.25">
      <c r="A416">
        <v>1415</v>
      </c>
      <c r="B416" t="s">
        <v>14982</v>
      </c>
      <c r="C416" t="s">
        <v>14983</v>
      </c>
      <c r="D416" t="s">
        <v>14922</v>
      </c>
      <c r="E416">
        <v>323</v>
      </c>
      <c r="F416" s="2">
        <v>44361.349895833337</v>
      </c>
      <c r="G416">
        <v>90</v>
      </c>
      <c r="H416" t="s">
        <v>1189</v>
      </c>
      <c r="I416">
        <f t="shared" si="30"/>
        <v>29070</v>
      </c>
      <c r="J416" s="6">
        <v>45186.094074074077</v>
      </c>
      <c r="K416" t="str">
        <f t="shared" si="31"/>
        <v>Long Term</v>
      </c>
      <c r="L416">
        <f t="shared" si="32"/>
        <v>28747</v>
      </c>
      <c r="M416">
        <f t="shared" si="33"/>
        <v>0</v>
      </c>
      <c r="N416">
        <f t="shared" si="34"/>
        <v>0</v>
      </c>
    </row>
    <row r="417" spans="1:14" x14ac:dyDescent="0.25">
      <c r="A417">
        <v>1416</v>
      </c>
      <c r="B417" t="s">
        <v>14966</v>
      </c>
      <c r="C417" t="s">
        <v>14967</v>
      </c>
      <c r="D417" t="s">
        <v>14922</v>
      </c>
      <c r="E417">
        <v>863</v>
      </c>
      <c r="F417" s="2">
        <v>44888.07671296296</v>
      </c>
      <c r="G417">
        <v>12</v>
      </c>
      <c r="H417" t="s">
        <v>829</v>
      </c>
      <c r="I417">
        <f t="shared" si="30"/>
        <v>10356</v>
      </c>
      <c r="J417" s="6">
        <v>45186.094074074077</v>
      </c>
      <c r="K417" t="str">
        <f t="shared" si="31"/>
        <v>Short Term</v>
      </c>
      <c r="L417">
        <f t="shared" si="32"/>
        <v>9493</v>
      </c>
      <c r="M417">
        <f t="shared" si="33"/>
        <v>0.15</v>
      </c>
      <c r="N417">
        <f t="shared" si="34"/>
        <v>1423.95</v>
      </c>
    </row>
    <row r="418" spans="1:14" x14ac:dyDescent="0.25">
      <c r="A418">
        <v>1417</v>
      </c>
      <c r="B418" t="s">
        <v>14954</v>
      </c>
      <c r="C418" t="s">
        <v>14955</v>
      </c>
      <c r="D418" t="s">
        <v>14922</v>
      </c>
      <c r="E418">
        <v>587</v>
      </c>
      <c r="F418" s="2">
        <v>44494.660937499997</v>
      </c>
      <c r="G418">
        <v>92</v>
      </c>
      <c r="H418" t="s">
        <v>1090</v>
      </c>
      <c r="I418">
        <f t="shared" si="30"/>
        <v>54004</v>
      </c>
      <c r="J418" s="6">
        <v>45186.094074074077</v>
      </c>
      <c r="K418" t="str">
        <f t="shared" si="31"/>
        <v>Long Term</v>
      </c>
      <c r="L418">
        <f t="shared" si="32"/>
        <v>53417</v>
      </c>
      <c r="M418">
        <f t="shared" si="33"/>
        <v>0</v>
      </c>
      <c r="N418">
        <f t="shared" si="34"/>
        <v>0</v>
      </c>
    </row>
    <row r="419" spans="1:14" x14ac:dyDescent="0.25">
      <c r="A419">
        <v>1418</v>
      </c>
      <c r="B419" t="s">
        <v>14952</v>
      </c>
      <c r="C419" t="s">
        <v>14953</v>
      </c>
      <c r="D419" t="s">
        <v>14922</v>
      </c>
      <c r="E419">
        <v>713</v>
      </c>
      <c r="F419" s="2">
        <v>44265.370335648149</v>
      </c>
      <c r="G419">
        <v>99</v>
      </c>
      <c r="H419" t="s">
        <v>282</v>
      </c>
      <c r="I419">
        <f t="shared" si="30"/>
        <v>70587</v>
      </c>
      <c r="J419" s="6">
        <v>45186.094074074077</v>
      </c>
      <c r="K419" t="str">
        <f t="shared" si="31"/>
        <v>Long Term</v>
      </c>
      <c r="L419">
        <f t="shared" si="32"/>
        <v>69874</v>
      </c>
      <c r="M419">
        <f t="shared" si="33"/>
        <v>0</v>
      </c>
      <c r="N419">
        <f t="shared" si="34"/>
        <v>0</v>
      </c>
    </row>
    <row r="420" spans="1:14" x14ac:dyDescent="0.25">
      <c r="A420">
        <v>1419</v>
      </c>
      <c r="B420" t="s">
        <v>14982</v>
      </c>
      <c r="C420" t="s">
        <v>14983</v>
      </c>
      <c r="D420" t="s">
        <v>14922</v>
      </c>
      <c r="E420">
        <v>296</v>
      </c>
      <c r="F420" s="2">
        <v>43717.514641203707</v>
      </c>
      <c r="G420">
        <v>94</v>
      </c>
      <c r="H420" t="s">
        <v>144</v>
      </c>
      <c r="I420">
        <f t="shared" si="30"/>
        <v>27824</v>
      </c>
      <c r="J420" s="6">
        <v>45186.094074074077</v>
      </c>
      <c r="K420" t="str">
        <f t="shared" si="31"/>
        <v>Long Term</v>
      </c>
      <c r="L420">
        <f t="shared" si="32"/>
        <v>27528</v>
      </c>
      <c r="M420">
        <f t="shared" si="33"/>
        <v>0</v>
      </c>
      <c r="N420">
        <f t="shared" si="34"/>
        <v>0</v>
      </c>
    </row>
    <row r="421" spans="1:14" x14ac:dyDescent="0.25">
      <c r="A421">
        <v>1420</v>
      </c>
      <c r="B421" t="s">
        <v>14978</v>
      </c>
      <c r="C421" t="s">
        <v>14979</v>
      </c>
      <c r="D421" t="s">
        <v>14929</v>
      </c>
      <c r="E421">
        <v>173</v>
      </c>
      <c r="F421" s="2">
        <v>43736.726319444453</v>
      </c>
      <c r="G421">
        <v>4</v>
      </c>
      <c r="H421" t="s">
        <v>908</v>
      </c>
      <c r="I421">
        <f t="shared" si="30"/>
        <v>692</v>
      </c>
      <c r="J421" s="6">
        <v>45186.094074074077</v>
      </c>
      <c r="K421" t="str">
        <f t="shared" si="31"/>
        <v>Long Term</v>
      </c>
      <c r="L421">
        <f t="shared" si="32"/>
        <v>519</v>
      </c>
      <c r="M421">
        <f t="shared" si="33"/>
        <v>0</v>
      </c>
      <c r="N421">
        <f t="shared" si="34"/>
        <v>0</v>
      </c>
    </row>
    <row r="422" spans="1:14" x14ac:dyDescent="0.25">
      <c r="A422">
        <v>1421</v>
      </c>
      <c r="B422" t="s">
        <v>15008</v>
      </c>
      <c r="C422" t="s">
        <v>15009</v>
      </c>
      <c r="D422" t="s">
        <v>14929</v>
      </c>
      <c r="E422">
        <v>801</v>
      </c>
      <c r="F422" s="2">
        <v>43576.180914351848</v>
      </c>
      <c r="G422">
        <v>66</v>
      </c>
      <c r="H422" t="s">
        <v>1349</v>
      </c>
      <c r="I422">
        <f t="shared" si="30"/>
        <v>52866</v>
      </c>
      <c r="J422" s="6">
        <v>45186.094074074077</v>
      </c>
      <c r="K422" t="str">
        <f t="shared" si="31"/>
        <v>Long Term</v>
      </c>
      <c r="L422">
        <f t="shared" si="32"/>
        <v>52065</v>
      </c>
      <c r="M422">
        <f t="shared" si="33"/>
        <v>0</v>
      </c>
      <c r="N422">
        <f t="shared" si="34"/>
        <v>0</v>
      </c>
    </row>
    <row r="423" spans="1:14" x14ac:dyDescent="0.25">
      <c r="A423">
        <v>1422</v>
      </c>
      <c r="B423" t="s">
        <v>15000</v>
      </c>
      <c r="C423" t="s">
        <v>15001</v>
      </c>
      <c r="D423" t="s">
        <v>14922</v>
      </c>
      <c r="E423">
        <v>616</v>
      </c>
      <c r="F423" s="2">
        <v>43606.674641203703</v>
      </c>
      <c r="G423">
        <v>84</v>
      </c>
      <c r="H423" t="s">
        <v>2231</v>
      </c>
      <c r="I423">
        <f t="shared" si="30"/>
        <v>51744</v>
      </c>
      <c r="J423" s="6">
        <v>45186.094074074077</v>
      </c>
      <c r="K423" t="str">
        <f t="shared" si="31"/>
        <v>Long Term</v>
      </c>
      <c r="L423">
        <f t="shared" si="32"/>
        <v>51128</v>
      </c>
      <c r="M423">
        <f t="shared" si="33"/>
        <v>0</v>
      </c>
      <c r="N423">
        <f t="shared" si="34"/>
        <v>0</v>
      </c>
    </row>
    <row r="424" spans="1:14" x14ac:dyDescent="0.25">
      <c r="A424">
        <v>1423</v>
      </c>
      <c r="B424" t="s">
        <v>14934</v>
      </c>
      <c r="C424" t="s">
        <v>14935</v>
      </c>
      <c r="D424" t="s">
        <v>14929</v>
      </c>
      <c r="E424">
        <v>885</v>
      </c>
      <c r="F424" s="2">
        <v>43583.812708333331</v>
      </c>
      <c r="G424">
        <v>73</v>
      </c>
      <c r="H424" t="s">
        <v>352</v>
      </c>
      <c r="I424">
        <f t="shared" si="30"/>
        <v>64605</v>
      </c>
      <c r="J424" s="6">
        <v>45186.094074074077</v>
      </c>
      <c r="K424" t="str">
        <f t="shared" si="31"/>
        <v>Long Term</v>
      </c>
      <c r="L424">
        <f t="shared" si="32"/>
        <v>63720</v>
      </c>
      <c r="M424">
        <f t="shared" si="33"/>
        <v>0</v>
      </c>
      <c r="N424">
        <f t="shared" si="34"/>
        <v>0</v>
      </c>
    </row>
    <row r="425" spans="1:14" x14ac:dyDescent="0.25">
      <c r="A425">
        <v>1424</v>
      </c>
      <c r="B425" t="s">
        <v>14998</v>
      </c>
      <c r="C425" t="s">
        <v>14999</v>
      </c>
      <c r="D425" t="s">
        <v>14922</v>
      </c>
      <c r="E425">
        <v>760</v>
      </c>
      <c r="F425" s="2">
        <v>44998.645300925928</v>
      </c>
      <c r="G425">
        <v>40</v>
      </c>
      <c r="H425" t="s">
        <v>103</v>
      </c>
      <c r="I425">
        <f t="shared" si="30"/>
        <v>30400</v>
      </c>
      <c r="J425" s="6">
        <v>45186.094074074077</v>
      </c>
      <c r="K425" t="str">
        <f t="shared" si="31"/>
        <v>Short Term</v>
      </c>
      <c r="L425">
        <f t="shared" si="32"/>
        <v>29640</v>
      </c>
      <c r="M425">
        <f t="shared" si="33"/>
        <v>0.15</v>
      </c>
      <c r="N425">
        <f t="shared" si="34"/>
        <v>4446</v>
      </c>
    </row>
    <row r="426" spans="1:14" x14ac:dyDescent="0.25">
      <c r="A426">
        <v>1425</v>
      </c>
      <c r="B426" t="s">
        <v>15016</v>
      </c>
      <c r="C426" t="s">
        <v>15017</v>
      </c>
      <c r="D426" t="s">
        <v>14922</v>
      </c>
      <c r="E426">
        <v>367</v>
      </c>
      <c r="F426" s="2">
        <v>44448.511342592603</v>
      </c>
      <c r="G426">
        <v>80</v>
      </c>
      <c r="H426" t="s">
        <v>814</v>
      </c>
      <c r="I426">
        <f t="shared" si="30"/>
        <v>29360</v>
      </c>
      <c r="J426" s="6">
        <v>45186.094074074077</v>
      </c>
      <c r="K426" t="str">
        <f t="shared" si="31"/>
        <v>Long Term</v>
      </c>
      <c r="L426">
        <f t="shared" si="32"/>
        <v>28993</v>
      </c>
      <c r="M426">
        <f t="shared" si="33"/>
        <v>0</v>
      </c>
      <c r="N426">
        <f t="shared" si="34"/>
        <v>0</v>
      </c>
    </row>
    <row r="427" spans="1:14" x14ac:dyDescent="0.25">
      <c r="A427">
        <v>1426</v>
      </c>
      <c r="B427" t="s">
        <v>14940</v>
      </c>
      <c r="C427" t="s">
        <v>14941</v>
      </c>
      <c r="D427" t="s">
        <v>14922</v>
      </c>
      <c r="E427">
        <v>366</v>
      </c>
      <c r="F427" s="2">
        <v>44566.117048611108</v>
      </c>
      <c r="G427">
        <v>3</v>
      </c>
      <c r="H427" t="s">
        <v>843</v>
      </c>
      <c r="I427">
        <f t="shared" si="30"/>
        <v>1098</v>
      </c>
      <c r="J427" s="6">
        <v>45186.094074074077</v>
      </c>
      <c r="K427" t="str">
        <f t="shared" si="31"/>
        <v>Long Term</v>
      </c>
      <c r="L427">
        <f t="shared" si="32"/>
        <v>732</v>
      </c>
      <c r="M427">
        <f t="shared" si="33"/>
        <v>0</v>
      </c>
      <c r="N427">
        <f t="shared" si="34"/>
        <v>0</v>
      </c>
    </row>
    <row r="428" spans="1:14" x14ac:dyDescent="0.25">
      <c r="A428">
        <v>1427</v>
      </c>
      <c r="B428" t="s">
        <v>14968</v>
      </c>
      <c r="C428" t="s">
        <v>14969</v>
      </c>
      <c r="D428" t="s">
        <v>14922</v>
      </c>
      <c r="E428">
        <v>682</v>
      </c>
      <c r="F428" s="2">
        <v>44098.846747685187</v>
      </c>
      <c r="G428">
        <v>12</v>
      </c>
      <c r="H428" t="s">
        <v>1159</v>
      </c>
      <c r="I428">
        <f t="shared" si="30"/>
        <v>8184</v>
      </c>
      <c r="J428" s="6">
        <v>45186.094074074077</v>
      </c>
      <c r="K428" t="str">
        <f t="shared" si="31"/>
        <v>Long Term</v>
      </c>
      <c r="L428">
        <f t="shared" si="32"/>
        <v>7502</v>
      </c>
      <c r="M428">
        <f t="shared" si="33"/>
        <v>0</v>
      </c>
      <c r="N428">
        <f t="shared" si="34"/>
        <v>0</v>
      </c>
    </row>
    <row r="429" spans="1:14" x14ac:dyDescent="0.25">
      <c r="A429">
        <v>1428</v>
      </c>
      <c r="B429" t="s">
        <v>14940</v>
      </c>
      <c r="C429" t="s">
        <v>14941</v>
      </c>
      <c r="D429" t="s">
        <v>14922</v>
      </c>
      <c r="E429">
        <v>617</v>
      </c>
      <c r="F429" s="2">
        <v>44736.326041666667</v>
      </c>
      <c r="G429">
        <v>51</v>
      </c>
      <c r="H429" t="s">
        <v>687</v>
      </c>
      <c r="I429">
        <f t="shared" si="30"/>
        <v>31467</v>
      </c>
      <c r="J429" s="6">
        <v>45186.094074074077</v>
      </c>
      <c r="K429" t="str">
        <f t="shared" si="31"/>
        <v>Long Term</v>
      </c>
      <c r="L429">
        <f t="shared" si="32"/>
        <v>30850</v>
      </c>
      <c r="M429">
        <f t="shared" si="33"/>
        <v>0</v>
      </c>
      <c r="N429">
        <f t="shared" si="34"/>
        <v>0</v>
      </c>
    </row>
    <row r="430" spans="1:14" x14ac:dyDescent="0.25">
      <c r="A430">
        <v>1429</v>
      </c>
      <c r="B430" t="s">
        <v>14956</v>
      </c>
      <c r="C430" t="s">
        <v>14957</v>
      </c>
      <c r="D430" t="s">
        <v>14922</v>
      </c>
      <c r="E430">
        <v>828</v>
      </c>
      <c r="F430" s="2">
        <v>44024.208148148151</v>
      </c>
      <c r="G430">
        <v>61</v>
      </c>
      <c r="H430" t="s">
        <v>349</v>
      </c>
      <c r="I430">
        <f t="shared" si="30"/>
        <v>50508</v>
      </c>
      <c r="J430" s="6">
        <v>45186.094074074077</v>
      </c>
      <c r="K430" t="str">
        <f t="shared" si="31"/>
        <v>Long Term</v>
      </c>
      <c r="L430">
        <f t="shared" si="32"/>
        <v>49680</v>
      </c>
      <c r="M430">
        <f t="shared" si="33"/>
        <v>0</v>
      </c>
      <c r="N430">
        <f t="shared" si="34"/>
        <v>0</v>
      </c>
    </row>
    <row r="431" spans="1:14" x14ac:dyDescent="0.25">
      <c r="A431">
        <v>1430</v>
      </c>
      <c r="B431" t="s">
        <v>14986</v>
      </c>
      <c r="C431" t="s">
        <v>14987</v>
      </c>
      <c r="D431" t="s">
        <v>14922</v>
      </c>
      <c r="E431">
        <v>838</v>
      </c>
      <c r="F431" s="2">
        <v>44248.592245370368</v>
      </c>
      <c r="G431">
        <v>3</v>
      </c>
      <c r="H431" t="s">
        <v>734</v>
      </c>
      <c r="I431">
        <f t="shared" si="30"/>
        <v>2514</v>
      </c>
      <c r="J431" s="6">
        <v>45186.094074074077</v>
      </c>
      <c r="K431" t="str">
        <f t="shared" si="31"/>
        <v>Long Term</v>
      </c>
      <c r="L431">
        <f t="shared" si="32"/>
        <v>1676</v>
      </c>
      <c r="M431">
        <f t="shared" si="33"/>
        <v>0</v>
      </c>
      <c r="N431">
        <f t="shared" si="34"/>
        <v>0</v>
      </c>
    </row>
    <row r="432" spans="1:14" x14ac:dyDescent="0.25">
      <c r="A432">
        <v>1431</v>
      </c>
      <c r="B432" t="s">
        <v>15000</v>
      </c>
      <c r="C432" t="s">
        <v>15001</v>
      </c>
      <c r="D432" t="s">
        <v>14929</v>
      </c>
      <c r="E432">
        <v>448</v>
      </c>
      <c r="F432" s="2">
        <v>45036.047152777777</v>
      </c>
      <c r="G432">
        <v>82</v>
      </c>
      <c r="H432" t="s">
        <v>151</v>
      </c>
      <c r="I432">
        <f t="shared" si="30"/>
        <v>36736</v>
      </c>
      <c r="J432" s="6">
        <v>45186.094074074077</v>
      </c>
      <c r="K432" t="str">
        <f t="shared" si="31"/>
        <v>Short Term</v>
      </c>
      <c r="L432">
        <f t="shared" si="32"/>
        <v>36288</v>
      </c>
      <c r="M432">
        <f t="shared" si="33"/>
        <v>0.15</v>
      </c>
      <c r="N432">
        <f t="shared" si="34"/>
        <v>5443.2</v>
      </c>
    </row>
    <row r="433" spans="1:14" x14ac:dyDescent="0.25">
      <c r="A433">
        <v>1432</v>
      </c>
      <c r="B433" t="s">
        <v>15002</v>
      </c>
      <c r="C433" t="s">
        <v>15003</v>
      </c>
      <c r="D433" t="s">
        <v>14922</v>
      </c>
      <c r="E433">
        <v>737</v>
      </c>
      <c r="F433" s="2">
        <v>43761.391805555562</v>
      </c>
      <c r="G433">
        <v>57</v>
      </c>
      <c r="H433" t="s">
        <v>977</v>
      </c>
      <c r="I433">
        <f t="shared" si="30"/>
        <v>42009</v>
      </c>
      <c r="J433" s="6">
        <v>45186.094074074077</v>
      </c>
      <c r="K433" t="str">
        <f t="shared" si="31"/>
        <v>Long Term</v>
      </c>
      <c r="L433">
        <f t="shared" si="32"/>
        <v>41272</v>
      </c>
      <c r="M433">
        <f t="shared" si="33"/>
        <v>0</v>
      </c>
      <c r="N433">
        <f t="shared" si="34"/>
        <v>0</v>
      </c>
    </row>
    <row r="434" spans="1:14" x14ac:dyDescent="0.25">
      <c r="A434">
        <v>1433</v>
      </c>
      <c r="B434" t="s">
        <v>14980</v>
      </c>
      <c r="C434" t="s">
        <v>14981</v>
      </c>
      <c r="D434" t="s">
        <v>14922</v>
      </c>
      <c r="E434">
        <v>794</v>
      </c>
      <c r="F434" s="2">
        <v>44066.120798611111</v>
      </c>
      <c r="G434">
        <v>88</v>
      </c>
      <c r="H434" t="s">
        <v>127</v>
      </c>
      <c r="I434">
        <f t="shared" si="30"/>
        <v>69872</v>
      </c>
      <c r="J434" s="6">
        <v>45186.094074074077</v>
      </c>
      <c r="K434" t="str">
        <f t="shared" si="31"/>
        <v>Long Term</v>
      </c>
      <c r="L434">
        <f t="shared" si="32"/>
        <v>69078</v>
      </c>
      <c r="M434">
        <f t="shared" si="33"/>
        <v>0</v>
      </c>
      <c r="N434">
        <f t="shared" si="34"/>
        <v>0</v>
      </c>
    </row>
    <row r="435" spans="1:14" x14ac:dyDescent="0.25">
      <c r="A435">
        <v>1434</v>
      </c>
      <c r="B435" t="s">
        <v>14923</v>
      </c>
      <c r="C435" t="s">
        <v>14924</v>
      </c>
      <c r="D435" t="s">
        <v>14929</v>
      </c>
      <c r="E435">
        <v>412</v>
      </c>
      <c r="F435" s="2">
        <v>44347.131898148153</v>
      </c>
      <c r="G435">
        <v>50</v>
      </c>
      <c r="H435" t="s">
        <v>527</v>
      </c>
      <c r="I435">
        <f t="shared" si="30"/>
        <v>20600</v>
      </c>
      <c r="J435" s="6">
        <v>45186.094074074077</v>
      </c>
      <c r="K435" t="str">
        <f t="shared" si="31"/>
        <v>Long Term</v>
      </c>
      <c r="L435">
        <f t="shared" si="32"/>
        <v>20188</v>
      </c>
      <c r="M435">
        <f t="shared" si="33"/>
        <v>0</v>
      </c>
      <c r="N435">
        <f t="shared" si="34"/>
        <v>0</v>
      </c>
    </row>
    <row r="436" spans="1:14" x14ac:dyDescent="0.25">
      <c r="A436">
        <v>1435</v>
      </c>
      <c r="B436" t="s">
        <v>14988</v>
      </c>
      <c r="C436" t="s">
        <v>14989</v>
      </c>
      <c r="D436" t="s">
        <v>14922</v>
      </c>
      <c r="E436">
        <v>822</v>
      </c>
      <c r="F436" s="2">
        <v>44992.399409722217</v>
      </c>
      <c r="G436">
        <v>97</v>
      </c>
      <c r="H436" t="s">
        <v>1265</v>
      </c>
      <c r="I436">
        <f t="shared" si="30"/>
        <v>79734</v>
      </c>
      <c r="J436" s="6">
        <v>45186.094074074077</v>
      </c>
      <c r="K436" t="str">
        <f t="shared" si="31"/>
        <v>Short Term</v>
      </c>
      <c r="L436">
        <f t="shared" si="32"/>
        <v>78912</v>
      </c>
      <c r="M436">
        <f t="shared" si="33"/>
        <v>0.15</v>
      </c>
      <c r="N436">
        <f t="shared" si="34"/>
        <v>11836.8</v>
      </c>
    </row>
    <row r="437" spans="1:14" x14ac:dyDescent="0.25">
      <c r="A437">
        <v>1436</v>
      </c>
      <c r="B437" t="s">
        <v>14988</v>
      </c>
      <c r="C437" t="s">
        <v>14989</v>
      </c>
      <c r="D437" t="s">
        <v>14922</v>
      </c>
      <c r="E437">
        <v>358</v>
      </c>
      <c r="F437" s="2">
        <v>44052.186493055553</v>
      </c>
      <c r="G437">
        <v>11</v>
      </c>
      <c r="H437" t="s">
        <v>643</v>
      </c>
      <c r="I437">
        <f t="shared" si="30"/>
        <v>3938</v>
      </c>
      <c r="J437" s="6">
        <v>45186.094074074077</v>
      </c>
      <c r="K437" t="str">
        <f t="shared" si="31"/>
        <v>Long Term</v>
      </c>
      <c r="L437">
        <f t="shared" si="32"/>
        <v>3580</v>
      </c>
      <c r="M437">
        <f t="shared" si="33"/>
        <v>0</v>
      </c>
      <c r="N437">
        <f t="shared" si="34"/>
        <v>0</v>
      </c>
    </row>
    <row r="438" spans="1:14" x14ac:dyDescent="0.25">
      <c r="A438">
        <v>1437</v>
      </c>
      <c r="B438" t="s">
        <v>14944</v>
      </c>
      <c r="C438" t="s">
        <v>14945</v>
      </c>
      <c r="D438" t="s">
        <v>14929</v>
      </c>
      <c r="E438">
        <v>886</v>
      </c>
      <c r="F438" s="2">
        <v>45049.856805555559</v>
      </c>
      <c r="G438">
        <v>91</v>
      </c>
      <c r="H438" t="s">
        <v>1954</v>
      </c>
      <c r="I438">
        <f t="shared" si="30"/>
        <v>80626</v>
      </c>
      <c r="J438" s="6">
        <v>45186.094074074077</v>
      </c>
      <c r="K438" t="str">
        <f t="shared" si="31"/>
        <v>Short Term</v>
      </c>
      <c r="L438">
        <f t="shared" si="32"/>
        <v>79740</v>
      </c>
      <c r="M438">
        <f t="shared" si="33"/>
        <v>0.15</v>
      </c>
      <c r="N438">
        <f t="shared" si="34"/>
        <v>11961</v>
      </c>
    </row>
    <row r="439" spans="1:14" x14ac:dyDescent="0.25">
      <c r="A439">
        <v>1438</v>
      </c>
      <c r="B439" t="s">
        <v>15006</v>
      </c>
      <c r="C439" t="s">
        <v>15007</v>
      </c>
      <c r="D439" t="s">
        <v>14922</v>
      </c>
      <c r="E439">
        <v>250</v>
      </c>
      <c r="F439" s="2">
        <v>44242.046030092592</v>
      </c>
      <c r="G439">
        <v>47</v>
      </c>
      <c r="H439" t="s">
        <v>464</v>
      </c>
      <c r="I439">
        <f t="shared" si="30"/>
        <v>11750</v>
      </c>
      <c r="J439" s="6">
        <v>45186.094074074077</v>
      </c>
      <c r="K439" t="str">
        <f t="shared" si="31"/>
        <v>Long Term</v>
      </c>
      <c r="L439">
        <f t="shared" si="32"/>
        <v>11500</v>
      </c>
      <c r="M439">
        <f t="shared" si="33"/>
        <v>0</v>
      </c>
      <c r="N439">
        <f t="shared" si="34"/>
        <v>0</v>
      </c>
    </row>
    <row r="440" spans="1:14" x14ac:dyDescent="0.25">
      <c r="A440">
        <v>1439</v>
      </c>
      <c r="B440" t="s">
        <v>14984</v>
      </c>
      <c r="C440" t="s">
        <v>14985</v>
      </c>
      <c r="D440" t="s">
        <v>14922</v>
      </c>
      <c r="E440">
        <v>223</v>
      </c>
      <c r="F440" s="2">
        <v>44742.526736111111</v>
      </c>
      <c r="G440">
        <v>34</v>
      </c>
      <c r="H440" t="s">
        <v>387</v>
      </c>
      <c r="I440">
        <f t="shared" si="30"/>
        <v>7582</v>
      </c>
      <c r="J440" s="6">
        <v>45186.094074074077</v>
      </c>
      <c r="K440" t="str">
        <f t="shared" si="31"/>
        <v>Long Term</v>
      </c>
      <c r="L440">
        <f t="shared" si="32"/>
        <v>7359</v>
      </c>
      <c r="M440">
        <f t="shared" si="33"/>
        <v>0</v>
      </c>
      <c r="N440">
        <f t="shared" si="34"/>
        <v>0</v>
      </c>
    </row>
    <row r="441" spans="1:14" x14ac:dyDescent="0.25">
      <c r="A441">
        <v>1440</v>
      </c>
      <c r="B441" t="s">
        <v>14946</v>
      </c>
      <c r="C441" t="s">
        <v>14947</v>
      </c>
      <c r="D441" t="s">
        <v>14922</v>
      </c>
      <c r="E441">
        <v>176</v>
      </c>
      <c r="F441" s="2">
        <v>44888.433738425927</v>
      </c>
      <c r="G441">
        <v>88</v>
      </c>
      <c r="H441" t="s">
        <v>976</v>
      </c>
      <c r="I441">
        <f t="shared" si="30"/>
        <v>15488</v>
      </c>
      <c r="J441" s="6">
        <v>45186.094074074077</v>
      </c>
      <c r="K441" t="str">
        <f t="shared" si="31"/>
        <v>Short Term</v>
      </c>
      <c r="L441">
        <f t="shared" si="32"/>
        <v>15312</v>
      </c>
      <c r="M441">
        <f t="shared" si="33"/>
        <v>0.15</v>
      </c>
      <c r="N441">
        <f t="shared" si="34"/>
        <v>2296.7999999999997</v>
      </c>
    </row>
    <row r="442" spans="1:14" x14ac:dyDescent="0.25">
      <c r="A442">
        <v>1441</v>
      </c>
      <c r="B442" t="s">
        <v>14956</v>
      </c>
      <c r="C442" t="s">
        <v>14957</v>
      </c>
      <c r="D442" t="s">
        <v>14929</v>
      </c>
      <c r="E442">
        <v>621</v>
      </c>
      <c r="F442" s="2">
        <v>43761.472187500003</v>
      </c>
      <c r="G442">
        <v>3</v>
      </c>
      <c r="H442" t="s">
        <v>635</v>
      </c>
      <c r="I442">
        <f t="shared" si="30"/>
        <v>1863</v>
      </c>
      <c r="J442" s="6">
        <v>45186.094074074077</v>
      </c>
      <c r="K442" t="str">
        <f t="shared" si="31"/>
        <v>Long Term</v>
      </c>
      <c r="L442">
        <f t="shared" si="32"/>
        <v>1242</v>
      </c>
      <c r="M442">
        <f t="shared" si="33"/>
        <v>0</v>
      </c>
      <c r="N442">
        <f t="shared" si="34"/>
        <v>0</v>
      </c>
    </row>
    <row r="443" spans="1:14" x14ac:dyDescent="0.25">
      <c r="A443">
        <v>1442</v>
      </c>
      <c r="B443" t="s">
        <v>15008</v>
      </c>
      <c r="C443" t="s">
        <v>15009</v>
      </c>
      <c r="D443" t="s">
        <v>14929</v>
      </c>
      <c r="E443">
        <v>749</v>
      </c>
      <c r="F443" s="2">
        <v>44305.693159722221</v>
      </c>
      <c r="G443">
        <v>16</v>
      </c>
      <c r="H443" t="s">
        <v>92</v>
      </c>
      <c r="I443">
        <f t="shared" si="30"/>
        <v>11984</v>
      </c>
      <c r="J443" s="6">
        <v>45186.094074074077</v>
      </c>
      <c r="K443" t="str">
        <f t="shared" si="31"/>
        <v>Long Term</v>
      </c>
      <c r="L443">
        <f t="shared" si="32"/>
        <v>11235</v>
      </c>
      <c r="M443">
        <f t="shared" si="33"/>
        <v>0</v>
      </c>
      <c r="N443">
        <f t="shared" si="34"/>
        <v>0</v>
      </c>
    </row>
    <row r="444" spans="1:14" x14ac:dyDescent="0.25">
      <c r="A444">
        <v>1443</v>
      </c>
      <c r="B444" t="s">
        <v>14923</v>
      </c>
      <c r="C444" t="s">
        <v>14924</v>
      </c>
      <c r="D444" t="s">
        <v>14929</v>
      </c>
      <c r="E444">
        <v>291</v>
      </c>
      <c r="F444" s="2">
        <v>44129.259004629632</v>
      </c>
      <c r="G444">
        <v>46</v>
      </c>
      <c r="H444" t="s">
        <v>1031</v>
      </c>
      <c r="I444">
        <f t="shared" si="30"/>
        <v>13386</v>
      </c>
      <c r="J444" s="6">
        <v>45186.094074074077</v>
      </c>
      <c r="K444" t="str">
        <f t="shared" si="31"/>
        <v>Long Term</v>
      </c>
      <c r="L444">
        <f t="shared" si="32"/>
        <v>13095</v>
      </c>
      <c r="M444">
        <f t="shared" si="33"/>
        <v>0</v>
      </c>
      <c r="N444">
        <f t="shared" si="34"/>
        <v>0</v>
      </c>
    </row>
    <row r="445" spans="1:14" x14ac:dyDescent="0.25">
      <c r="A445">
        <v>1444</v>
      </c>
      <c r="B445" t="s">
        <v>14932</v>
      </c>
      <c r="C445" t="s">
        <v>14933</v>
      </c>
      <c r="D445" t="s">
        <v>14929</v>
      </c>
      <c r="E445">
        <v>233</v>
      </c>
      <c r="F445" s="2">
        <v>43953.747534722221</v>
      </c>
      <c r="G445">
        <v>42</v>
      </c>
      <c r="H445" t="s">
        <v>74</v>
      </c>
      <c r="I445">
        <f t="shared" si="30"/>
        <v>9786</v>
      </c>
      <c r="J445" s="6">
        <v>45186.094074074077</v>
      </c>
      <c r="K445" t="str">
        <f t="shared" si="31"/>
        <v>Long Term</v>
      </c>
      <c r="L445">
        <f t="shared" si="32"/>
        <v>9553</v>
      </c>
      <c r="M445">
        <f t="shared" si="33"/>
        <v>0</v>
      </c>
      <c r="N445">
        <f t="shared" si="34"/>
        <v>0</v>
      </c>
    </row>
    <row r="446" spans="1:14" x14ac:dyDescent="0.25">
      <c r="A446">
        <v>1445</v>
      </c>
      <c r="B446" t="s">
        <v>15016</v>
      </c>
      <c r="C446" t="s">
        <v>15017</v>
      </c>
      <c r="D446" t="s">
        <v>14929</v>
      </c>
      <c r="E446">
        <v>530</v>
      </c>
      <c r="F446" s="2">
        <v>45153.77275462963</v>
      </c>
      <c r="G446">
        <v>51</v>
      </c>
      <c r="H446" t="s">
        <v>1022</v>
      </c>
      <c r="I446">
        <f t="shared" si="30"/>
        <v>27030</v>
      </c>
      <c r="J446" s="6">
        <v>45186.094074074077</v>
      </c>
      <c r="K446" t="str">
        <f t="shared" si="31"/>
        <v>Short Term</v>
      </c>
      <c r="L446">
        <f t="shared" si="32"/>
        <v>26500</v>
      </c>
      <c r="M446">
        <f t="shared" si="33"/>
        <v>0.15</v>
      </c>
      <c r="N446">
        <f t="shared" si="34"/>
        <v>3975</v>
      </c>
    </row>
    <row r="447" spans="1:14" x14ac:dyDescent="0.25">
      <c r="A447">
        <v>1446</v>
      </c>
      <c r="B447" t="s">
        <v>14962</v>
      </c>
      <c r="C447" t="s">
        <v>14963</v>
      </c>
      <c r="D447" t="s">
        <v>14922</v>
      </c>
      <c r="E447">
        <v>697</v>
      </c>
      <c r="F447" s="2">
        <v>43635.158541666657</v>
      </c>
      <c r="G447">
        <v>66</v>
      </c>
      <c r="H447" t="s">
        <v>1079</v>
      </c>
      <c r="I447">
        <f t="shared" si="30"/>
        <v>46002</v>
      </c>
      <c r="J447" s="6">
        <v>45186.094074074077</v>
      </c>
      <c r="K447" t="str">
        <f t="shared" si="31"/>
        <v>Long Term</v>
      </c>
      <c r="L447">
        <f t="shared" si="32"/>
        <v>45305</v>
      </c>
      <c r="M447">
        <f t="shared" si="33"/>
        <v>0</v>
      </c>
      <c r="N447">
        <f t="shared" si="34"/>
        <v>0</v>
      </c>
    </row>
    <row r="448" spans="1:14" x14ac:dyDescent="0.25">
      <c r="A448">
        <v>1447</v>
      </c>
      <c r="B448" t="s">
        <v>14940</v>
      </c>
      <c r="C448" t="s">
        <v>14941</v>
      </c>
      <c r="D448" t="s">
        <v>14929</v>
      </c>
      <c r="E448">
        <v>460</v>
      </c>
      <c r="F448" s="2">
        <v>45073.099305555559</v>
      </c>
      <c r="G448">
        <v>92</v>
      </c>
      <c r="H448" t="s">
        <v>2739</v>
      </c>
      <c r="I448">
        <f t="shared" si="30"/>
        <v>42320</v>
      </c>
      <c r="J448" s="6">
        <v>45186.094074074077</v>
      </c>
      <c r="K448" t="str">
        <f t="shared" si="31"/>
        <v>Short Term</v>
      </c>
      <c r="L448">
        <f t="shared" si="32"/>
        <v>41860</v>
      </c>
      <c r="M448">
        <f t="shared" si="33"/>
        <v>0.15</v>
      </c>
      <c r="N448">
        <f t="shared" si="34"/>
        <v>6279</v>
      </c>
    </row>
    <row r="449" spans="1:14" x14ac:dyDescent="0.25">
      <c r="A449">
        <v>1448</v>
      </c>
      <c r="B449" t="s">
        <v>14932</v>
      </c>
      <c r="C449" t="s">
        <v>14933</v>
      </c>
      <c r="D449" t="s">
        <v>14922</v>
      </c>
      <c r="E449">
        <v>229</v>
      </c>
      <c r="F449" s="2">
        <v>44840.982002314813</v>
      </c>
      <c r="G449">
        <v>95</v>
      </c>
      <c r="H449" t="s">
        <v>1261</v>
      </c>
      <c r="I449">
        <f t="shared" si="30"/>
        <v>21755</v>
      </c>
      <c r="J449" s="6">
        <v>45186.094074074077</v>
      </c>
      <c r="K449" t="str">
        <f t="shared" si="31"/>
        <v>Short Term</v>
      </c>
      <c r="L449">
        <f t="shared" si="32"/>
        <v>21526</v>
      </c>
      <c r="M449">
        <f t="shared" si="33"/>
        <v>0.15</v>
      </c>
      <c r="N449">
        <f t="shared" si="34"/>
        <v>3228.9</v>
      </c>
    </row>
    <row r="450" spans="1:14" x14ac:dyDescent="0.25">
      <c r="A450">
        <v>1449</v>
      </c>
      <c r="B450" t="s">
        <v>14932</v>
      </c>
      <c r="C450" t="s">
        <v>14933</v>
      </c>
      <c r="D450" t="s">
        <v>14922</v>
      </c>
      <c r="E450">
        <v>718</v>
      </c>
      <c r="F450" s="2">
        <v>43451.251215277778</v>
      </c>
      <c r="G450">
        <v>71</v>
      </c>
      <c r="H450" t="s">
        <v>1059</v>
      </c>
      <c r="I450">
        <f t="shared" si="30"/>
        <v>50978</v>
      </c>
      <c r="J450" s="6">
        <v>45186.094074074077</v>
      </c>
      <c r="K450" t="str">
        <f t="shared" si="31"/>
        <v>Long Term</v>
      </c>
      <c r="L450">
        <f t="shared" si="32"/>
        <v>50260</v>
      </c>
      <c r="M450">
        <f t="shared" si="33"/>
        <v>0</v>
      </c>
      <c r="N450">
        <f t="shared" si="34"/>
        <v>0</v>
      </c>
    </row>
    <row r="451" spans="1:14" x14ac:dyDescent="0.25">
      <c r="A451">
        <v>1450</v>
      </c>
      <c r="B451" t="s">
        <v>14927</v>
      </c>
      <c r="C451" t="s">
        <v>14928</v>
      </c>
      <c r="D451" t="s">
        <v>14922</v>
      </c>
      <c r="E451">
        <v>714</v>
      </c>
      <c r="F451" s="2">
        <v>43532.331122685187</v>
      </c>
      <c r="G451">
        <v>44</v>
      </c>
      <c r="H451" t="s">
        <v>435</v>
      </c>
      <c r="I451">
        <f t="shared" ref="I451:I514" si="35">E451*G451</f>
        <v>31416</v>
      </c>
      <c r="J451" s="6">
        <v>45186.094074074077</v>
      </c>
      <c r="K451" t="str">
        <f t="shared" ref="K451:K514" si="36">IF((J451-F451)&lt;=365,"Short Term","Long Term")</f>
        <v>Long Term</v>
      </c>
      <c r="L451">
        <f t="shared" ref="L451:L514" si="37">I451-E451</f>
        <v>30702</v>
      </c>
      <c r="M451">
        <f t="shared" ref="M451:M514" si="38">IF(K451="short Term",15%,IF(K451="Long Term",IF(L451&gt;100000,10%,0),0))</f>
        <v>0</v>
      </c>
      <c r="N451">
        <f t="shared" ref="N451:N514" si="39">L451*M451</f>
        <v>0</v>
      </c>
    </row>
    <row r="452" spans="1:14" x14ac:dyDescent="0.25">
      <c r="A452">
        <v>1451</v>
      </c>
      <c r="B452" t="s">
        <v>15010</v>
      </c>
      <c r="C452" t="s">
        <v>15011</v>
      </c>
      <c r="D452" t="s">
        <v>14922</v>
      </c>
      <c r="E452">
        <v>864</v>
      </c>
      <c r="F452" s="2">
        <v>43622.72111111111</v>
      </c>
      <c r="G452">
        <v>24</v>
      </c>
      <c r="H452" t="s">
        <v>2995</v>
      </c>
      <c r="I452">
        <f t="shared" si="35"/>
        <v>20736</v>
      </c>
      <c r="J452" s="6">
        <v>45186.094074074077</v>
      </c>
      <c r="K452" t="str">
        <f t="shared" si="36"/>
        <v>Long Term</v>
      </c>
      <c r="L452">
        <f t="shared" si="37"/>
        <v>19872</v>
      </c>
      <c r="M452">
        <f t="shared" si="38"/>
        <v>0</v>
      </c>
      <c r="N452">
        <f t="shared" si="39"/>
        <v>0</v>
      </c>
    </row>
    <row r="453" spans="1:14" x14ac:dyDescent="0.25">
      <c r="A453">
        <v>1452</v>
      </c>
      <c r="B453" t="s">
        <v>14946</v>
      </c>
      <c r="C453" t="s">
        <v>14947</v>
      </c>
      <c r="D453" t="s">
        <v>14922</v>
      </c>
      <c r="E453">
        <v>602</v>
      </c>
      <c r="F453" s="2">
        <v>44679.226666666669</v>
      </c>
      <c r="G453">
        <v>4</v>
      </c>
      <c r="H453" t="s">
        <v>413</v>
      </c>
      <c r="I453">
        <f t="shared" si="35"/>
        <v>2408</v>
      </c>
      <c r="J453" s="6">
        <v>45186.094074074077</v>
      </c>
      <c r="K453" t="str">
        <f t="shared" si="36"/>
        <v>Long Term</v>
      </c>
      <c r="L453">
        <f t="shared" si="37"/>
        <v>1806</v>
      </c>
      <c r="M453">
        <f t="shared" si="38"/>
        <v>0</v>
      </c>
      <c r="N453">
        <f t="shared" si="39"/>
        <v>0</v>
      </c>
    </row>
    <row r="454" spans="1:14" x14ac:dyDescent="0.25">
      <c r="A454">
        <v>1453</v>
      </c>
      <c r="B454" t="s">
        <v>14962</v>
      </c>
      <c r="C454" t="s">
        <v>14963</v>
      </c>
      <c r="D454" t="s">
        <v>14922</v>
      </c>
      <c r="E454">
        <v>408</v>
      </c>
      <c r="F454" s="2">
        <v>44170.81590277778</v>
      </c>
      <c r="G454">
        <v>18</v>
      </c>
      <c r="H454" t="s">
        <v>1223</v>
      </c>
      <c r="I454">
        <f t="shared" si="35"/>
        <v>7344</v>
      </c>
      <c r="J454" s="6">
        <v>45186.094074074077</v>
      </c>
      <c r="K454" t="str">
        <f t="shared" si="36"/>
        <v>Long Term</v>
      </c>
      <c r="L454">
        <f t="shared" si="37"/>
        <v>6936</v>
      </c>
      <c r="M454">
        <f t="shared" si="38"/>
        <v>0</v>
      </c>
      <c r="N454">
        <f t="shared" si="39"/>
        <v>0</v>
      </c>
    </row>
    <row r="455" spans="1:14" x14ac:dyDescent="0.25">
      <c r="A455">
        <v>1454</v>
      </c>
      <c r="B455" t="s">
        <v>14920</v>
      </c>
      <c r="C455" t="s">
        <v>14921</v>
      </c>
      <c r="D455" t="s">
        <v>14922</v>
      </c>
      <c r="E455">
        <v>983</v>
      </c>
      <c r="F455" s="2">
        <v>44956.666076388887</v>
      </c>
      <c r="G455">
        <v>70</v>
      </c>
      <c r="H455" t="s">
        <v>571</v>
      </c>
      <c r="I455">
        <f t="shared" si="35"/>
        <v>68810</v>
      </c>
      <c r="J455" s="6">
        <v>45186.094074074077</v>
      </c>
      <c r="K455" t="str">
        <f t="shared" si="36"/>
        <v>Short Term</v>
      </c>
      <c r="L455">
        <f t="shared" si="37"/>
        <v>67827</v>
      </c>
      <c r="M455">
        <f t="shared" si="38"/>
        <v>0.15</v>
      </c>
      <c r="N455">
        <f t="shared" si="39"/>
        <v>10174.049999999999</v>
      </c>
    </row>
    <row r="456" spans="1:14" x14ac:dyDescent="0.25">
      <c r="A456">
        <v>1455</v>
      </c>
      <c r="B456" t="s">
        <v>14948</v>
      </c>
      <c r="C456" t="s">
        <v>14949</v>
      </c>
      <c r="D456" t="s">
        <v>14922</v>
      </c>
      <c r="E456">
        <v>140</v>
      </c>
      <c r="F456" s="2">
        <v>43546.194212962961</v>
      </c>
      <c r="G456">
        <v>95</v>
      </c>
      <c r="H456" t="s">
        <v>1130</v>
      </c>
      <c r="I456">
        <f t="shared" si="35"/>
        <v>13300</v>
      </c>
      <c r="J456" s="6">
        <v>45186.094074074077</v>
      </c>
      <c r="K456" t="str">
        <f t="shared" si="36"/>
        <v>Long Term</v>
      </c>
      <c r="L456">
        <f t="shared" si="37"/>
        <v>13160</v>
      </c>
      <c r="M456">
        <f t="shared" si="38"/>
        <v>0</v>
      </c>
      <c r="N456">
        <f t="shared" si="39"/>
        <v>0</v>
      </c>
    </row>
    <row r="457" spans="1:14" x14ac:dyDescent="0.25">
      <c r="A457">
        <v>1456</v>
      </c>
      <c r="B457" t="s">
        <v>14940</v>
      </c>
      <c r="C457" t="s">
        <v>14941</v>
      </c>
      <c r="D457" t="s">
        <v>14929</v>
      </c>
      <c r="E457">
        <v>569</v>
      </c>
      <c r="F457" s="2">
        <v>44518.732222222221</v>
      </c>
      <c r="G457">
        <v>70</v>
      </c>
      <c r="H457" t="s">
        <v>181</v>
      </c>
      <c r="I457">
        <f t="shared" si="35"/>
        <v>39830</v>
      </c>
      <c r="J457" s="6">
        <v>45186.094074074077</v>
      </c>
      <c r="K457" t="str">
        <f t="shared" si="36"/>
        <v>Long Term</v>
      </c>
      <c r="L457">
        <f t="shared" si="37"/>
        <v>39261</v>
      </c>
      <c r="M457">
        <f t="shared" si="38"/>
        <v>0</v>
      </c>
      <c r="N457">
        <f t="shared" si="39"/>
        <v>0</v>
      </c>
    </row>
    <row r="458" spans="1:14" x14ac:dyDescent="0.25">
      <c r="A458">
        <v>1457</v>
      </c>
      <c r="B458" t="s">
        <v>15014</v>
      </c>
      <c r="C458" t="s">
        <v>15015</v>
      </c>
      <c r="D458" t="s">
        <v>14929</v>
      </c>
      <c r="E458">
        <v>347</v>
      </c>
      <c r="F458" s="2">
        <v>44721.690613425933</v>
      </c>
      <c r="G458">
        <v>54</v>
      </c>
      <c r="H458" t="s">
        <v>1209</v>
      </c>
      <c r="I458">
        <f t="shared" si="35"/>
        <v>18738</v>
      </c>
      <c r="J458" s="6">
        <v>45186.094074074077</v>
      </c>
      <c r="K458" t="str">
        <f t="shared" si="36"/>
        <v>Long Term</v>
      </c>
      <c r="L458">
        <f t="shared" si="37"/>
        <v>18391</v>
      </c>
      <c r="M458">
        <f t="shared" si="38"/>
        <v>0</v>
      </c>
      <c r="N458">
        <f t="shared" si="39"/>
        <v>0</v>
      </c>
    </row>
    <row r="459" spans="1:14" x14ac:dyDescent="0.25">
      <c r="A459">
        <v>1458</v>
      </c>
      <c r="B459" t="s">
        <v>14923</v>
      </c>
      <c r="C459" t="s">
        <v>14924</v>
      </c>
      <c r="D459" t="s">
        <v>14922</v>
      </c>
      <c r="E459">
        <v>496</v>
      </c>
      <c r="F459" s="2">
        <v>43854.555266203701</v>
      </c>
      <c r="G459">
        <v>8</v>
      </c>
      <c r="H459" t="s">
        <v>359</v>
      </c>
      <c r="I459">
        <f t="shared" si="35"/>
        <v>3968</v>
      </c>
      <c r="J459" s="6">
        <v>45186.094074074077</v>
      </c>
      <c r="K459" t="str">
        <f t="shared" si="36"/>
        <v>Long Term</v>
      </c>
      <c r="L459">
        <f t="shared" si="37"/>
        <v>3472</v>
      </c>
      <c r="M459">
        <f t="shared" si="38"/>
        <v>0</v>
      </c>
      <c r="N459">
        <f t="shared" si="39"/>
        <v>0</v>
      </c>
    </row>
    <row r="460" spans="1:14" x14ac:dyDescent="0.25">
      <c r="A460">
        <v>1459</v>
      </c>
      <c r="B460" t="s">
        <v>14954</v>
      </c>
      <c r="C460" t="s">
        <v>14955</v>
      </c>
      <c r="D460" t="s">
        <v>14922</v>
      </c>
      <c r="E460">
        <v>709</v>
      </c>
      <c r="F460" s="2">
        <v>44013.600937499999</v>
      </c>
      <c r="G460">
        <v>1</v>
      </c>
      <c r="H460" t="s">
        <v>1364</v>
      </c>
      <c r="I460">
        <f t="shared" si="35"/>
        <v>709</v>
      </c>
      <c r="J460" s="6">
        <v>45186.094074074077</v>
      </c>
      <c r="K460" t="str">
        <f t="shared" si="36"/>
        <v>Long Term</v>
      </c>
      <c r="L460">
        <f t="shared" si="37"/>
        <v>0</v>
      </c>
      <c r="M460">
        <f t="shared" si="38"/>
        <v>0</v>
      </c>
      <c r="N460">
        <f t="shared" si="39"/>
        <v>0</v>
      </c>
    </row>
    <row r="461" spans="1:14" x14ac:dyDescent="0.25">
      <c r="A461">
        <v>1460</v>
      </c>
      <c r="B461" t="s">
        <v>14952</v>
      </c>
      <c r="C461" t="s">
        <v>14953</v>
      </c>
      <c r="D461" t="s">
        <v>14929</v>
      </c>
      <c r="E461">
        <v>354</v>
      </c>
      <c r="F461" s="2">
        <v>44592.166273148148</v>
      </c>
      <c r="G461">
        <v>47</v>
      </c>
      <c r="H461" t="s">
        <v>1093</v>
      </c>
      <c r="I461">
        <f t="shared" si="35"/>
        <v>16638</v>
      </c>
      <c r="J461" s="6">
        <v>45186.094074074077</v>
      </c>
      <c r="K461" t="str">
        <f t="shared" si="36"/>
        <v>Long Term</v>
      </c>
      <c r="L461">
        <f t="shared" si="37"/>
        <v>16284</v>
      </c>
      <c r="M461">
        <f t="shared" si="38"/>
        <v>0</v>
      </c>
      <c r="N461">
        <f t="shared" si="39"/>
        <v>0</v>
      </c>
    </row>
    <row r="462" spans="1:14" x14ac:dyDescent="0.25">
      <c r="A462">
        <v>1461</v>
      </c>
      <c r="B462" t="s">
        <v>15006</v>
      </c>
      <c r="C462" t="s">
        <v>15007</v>
      </c>
      <c r="D462" t="s">
        <v>14922</v>
      </c>
      <c r="E462">
        <v>784</v>
      </c>
      <c r="F462" s="2">
        <v>43888.711712962962</v>
      </c>
      <c r="G462">
        <v>57</v>
      </c>
      <c r="H462" t="s">
        <v>857</v>
      </c>
      <c r="I462">
        <f t="shared" si="35"/>
        <v>44688</v>
      </c>
      <c r="J462" s="6">
        <v>45186.094074074077</v>
      </c>
      <c r="K462" t="str">
        <f t="shared" si="36"/>
        <v>Long Term</v>
      </c>
      <c r="L462">
        <f t="shared" si="37"/>
        <v>43904</v>
      </c>
      <c r="M462">
        <f t="shared" si="38"/>
        <v>0</v>
      </c>
      <c r="N462">
        <f t="shared" si="39"/>
        <v>0</v>
      </c>
    </row>
    <row r="463" spans="1:14" x14ac:dyDescent="0.25">
      <c r="A463">
        <v>1462</v>
      </c>
      <c r="B463" t="s">
        <v>14958</v>
      </c>
      <c r="C463" t="s">
        <v>14959</v>
      </c>
      <c r="D463" t="s">
        <v>14929</v>
      </c>
      <c r="E463">
        <v>761</v>
      </c>
      <c r="F463" s="2">
        <v>44691.447476851848</v>
      </c>
      <c r="G463">
        <v>60</v>
      </c>
      <c r="H463" t="s">
        <v>1333</v>
      </c>
      <c r="I463">
        <f t="shared" si="35"/>
        <v>45660</v>
      </c>
      <c r="J463" s="6">
        <v>45186.094074074077</v>
      </c>
      <c r="K463" t="str">
        <f t="shared" si="36"/>
        <v>Long Term</v>
      </c>
      <c r="L463">
        <f t="shared" si="37"/>
        <v>44899</v>
      </c>
      <c r="M463">
        <f t="shared" si="38"/>
        <v>0</v>
      </c>
      <c r="N463">
        <f t="shared" si="39"/>
        <v>0</v>
      </c>
    </row>
    <row r="464" spans="1:14" x14ac:dyDescent="0.25">
      <c r="A464">
        <v>1463</v>
      </c>
      <c r="B464" t="s">
        <v>14968</v>
      </c>
      <c r="C464" t="s">
        <v>14969</v>
      </c>
      <c r="D464" t="s">
        <v>14922</v>
      </c>
      <c r="E464">
        <v>511</v>
      </c>
      <c r="F464" s="2">
        <v>43627.38349537037</v>
      </c>
      <c r="G464">
        <v>90</v>
      </c>
      <c r="H464" t="s">
        <v>686</v>
      </c>
      <c r="I464">
        <f t="shared" si="35"/>
        <v>45990</v>
      </c>
      <c r="J464" s="6">
        <v>45186.094074074077</v>
      </c>
      <c r="K464" t="str">
        <f t="shared" si="36"/>
        <v>Long Term</v>
      </c>
      <c r="L464">
        <f t="shared" si="37"/>
        <v>45479</v>
      </c>
      <c r="M464">
        <f t="shared" si="38"/>
        <v>0</v>
      </c>
      <c r="N464">
        <f t="shared" si="39"/>
        <v>0</v>
      </c>
    </row>
    <row r="465" spans="1:14" x14ac:dyDescent="0.25">
      <c r="A465">
        <v>1464</v>
      </c>
      <c r="B465" t="s">
        <v>14927</v>
      </c>
      <c r="C465" t="s">
        <v>14928</v>
      </c>
      <c r="D465" t="s">
        <v>14922</v>
      </c>
      <c r="E465">
        <v>197</v>
      </c>
      <c r="F465" s="2">
        <v>44496.021967592591</v>
      </c>
      <c r="G465">
        <v>56</v>
      </c>
      <c r="H465" t="s">
        <v>200</v>
      </c>
      <c r="I465">
        <f t="shared" si="35"/>
        <v>11032</v>
      </c>
      <c r="J465" s="6">
        <v>45186.094074074077</v>
      </c>
      <c r="K465" t="str">
        <f t="shared" si="36"/>
        <v>Long Term</v>
      </c>
      <c r="L465">
        <f t="shared" si="37"/>
        <v>10835</v>
      </c>
      <c r="M465">
        <f t="shared" si="38"/>
        <v>0</v>
      </c>
      <c r="N465">
        <f t="shared" si="39"/>
        <v>0</v>
      </c>
    </row>
    <row r="466" spans="1:14" x14ac:dyDescent="0.25">
      <c r="A466">
        <v>1465</v>
      </c>
      <c r="B466" t="s">
        <v>15010</v>
      </c>
      <c r="C466" t="s">
        <v>15011</v>
      </c>
      <c r="D466" t="s">
        <v>14929</v>
      </c>
      <c r="E466">
        <v>182</v>
      </c>
      <c r="F466" s="2">
        <v>44357.586041666669</v>
      </c>
      <c r="G466">
        <v>3</v>
      </c>
      <c r="H466" t="s">
        <v>491</v>
      </c>
      <c r="I466">
        <f t="shared" si="35"/>
        <v>546</v>
      </c>
      <c r="J466" s="6">
        <v>45186.094074074077</v>
      </c>
      <c r="K466" t="str">
        <f t="shared" si="36"/>
        <v>Long Term</v>
      </c>
      <c r="L466">
        <f t="shared" si="37"/>
        <v>364</v>
      </c>
      <c r="M466">
        <f t="shared" si="38"/>
        <v>0</v>
      </c>
      <c r="N466">
        <f t="shared" si="39"/>
        <v>0</v>
      </c>
    </row>
    <row r="467" spans="1:14" x14ac:dyDescent="0.25">
      <c r="A467">
        <v>1466</v>
      </c>
      <c r="B467" t="s">
        <v>14962</v>
      </c>
      <c r="C467" t="s">
        <v>14963</v>
      </c>
      <c r="D467" t="s">
        <v>14929</v>
      </c>
      <c r="E467">
        <v>896</v>
      </c>
      <c r="F467" s="2">
        <v>43941.885891203703</v>
      </c>
      <c r="G467">
        <v>7</v>
      </c>
      <c r="H467" t="s">
        <v>1240</v>
      </c>
      <c r="I467">
        <f t="shared" si="35"/>
        <v>6272</v>
      </c>
      <c r="J467" s="6">
        <v>45186.094074074077</v>
      </c>
      <c r="K467" t="str">
        <f t="shared" si="36"/>
        <v>Long Term</v>
      </c>
      <c r="L467">
        <f t="shared" si="37"/>
        <v>5376</v>
      </c>
      <c r="M467">
        <f t="shared" si="38"/>
        <v>0</v>
      </c>
      <c r="N467">
        <f t="shared" si="39"/>
        <v>0</v>
      </c>
    </row>
    <row r="468" spans="1:14" x14ac:dyDescent="0.25">
      <c r="A468">
        <v>1467</v>
      </c>
      <c r="B468" t="s">
        <v>14927</v>
      </c>
      <c r="C468" t="s">
        <v>14928</v>
      </c>
      <c r="D468" t="s">
        <v>14929</v>
      </c>
      <c r="E468">
        <v>100</v>
      </c>
      <c r="F468" s="2">
        <v>44003.73814814815</v>
      </c>
      <c r="G468">
        <v>48</v>
      </c>
      <c r="H468" t="s">
        <v>1129</v>
      </c>
      <c r="I468">
        <f t="shared" si="35"/>
        <v>4800</v>
      </c>
      <c r="J468" s="6">
        <v>45186.094074074077</v>
      </c>
      <c r="K468" t="str">
        <f t="shared" si="36"/>
        <v>Long Term</v>
      </c>
      <c r="L468">
        <f t="shared" si="37"/>
        <v>4700</v>
      </c>
      <c r="M468">
        <f t="shared" si="38"/>
        <v>0</v>
      </c>
      <c r="N468">
        <f t="shared" si="39"/>
        <v>0</v>
      </c>
    </row>
    <row r="469" spans="1:14" x14ac:dyDescent="0.25">
      <c r="A469">
        <v>1468</v>
      </c>
      <c r="B469" t="s">
        <v>14996</v>
      </c>
      <c r="C469" t="s">
        <v>14997</v>
      </c>
      <c r="D469" t="s">
        <v>14929</v>
      </c>
      <c r="E469">
        <v>695</v>
      </c>
      <c r="F469" s="2">
        <v>43654.287511574083</v>
      </c>
      <c r="G469">
        <v>46</v>
      </c>
      <c r="H469" t="s">
        <v>61</v>
      </c>
      <c r="I469">
        <f t="shared" si="35"/>
        <v>31970</v>
      </c>
      <c r="J469" s="6">
        <v>45186.094074074077</v>
      </c>
      <c r="K469" t="str">
        <f t="shared" si="36"/>
        <v>Long Term</v>
      </c>
      <c r="L469">
        <f t="shared" si="37"/>
        <v>31275</v>
      </c>
      <c r="M469">
        <f t="shared" si="38"/>
        <v>0</v>
      </c>
      <c r="N469">
        <f t="shared" si="39"/>
        <v>0</v>
      </c>
    </row>
    <row r="470" spans="1:14" x14ac:dyDescent="0.25">
      <c r="A470">
        <v>1469</v>
      </c>
      <c r="B470" t="s">
        <v>14930</v>
      </c>
      <c r="C470" t="s">
        <v>14931</v>
      </c>
      <c r="D470" t="s">
        <v>14929</v>
      </c>
      <c r="E470">
        <v>885</v>
      </c>
      <c r="F470" s="2">
        <v>44999.970555555563</v>
      </c>
      <c r="G470">
        <v>35</v>
      </c>
      <c r="H470" t="s">
        <v>1134</v>
      </c>
      <c r="I470">
        <f t="shared" si="35"/>
        <v>30975</v>
      </c>
      <c r="J470" s="6">
        <v>45186.094074074077</v>
      </c>
      <c r="K470" t="str">
        <f t="shared" si="36"/>
        <v>Short Term</v>
      </c>
      <c r="L470">
        <f t="shared" si="37"/>
        <v>30090</v>
      </c>
      <c r="M470">
        <f t="shared" si="38"/>
        <v>0.15</v>
      </c>
      <c r="N470">
        <f t="shared" si="39"/>
        <v>4513.5</v>
      </c>
    </row>
    <row r="471" spans="1:14" x14ac:dyDescent="0.25">
      <c r="A471">
        <v>1470</v>
      </c>
      <c r="B471" t="s">
        <v>14950</v>
      </c>
      <c r="C471" t="s">
        <v>14951</v>
      </c>
      <c r="D471" t="s">
        <v>14929</v>
      </c>
      <c r="E471">
        <v>380</v>
      </c>
      <c r="F471" s="2">
        <v>43684.18346064815</v>
      </c>
      <c r="G471">
        <v>24</v>
      </c>
      <c r="H471" t="s">
        <v>138</v>
      </c>
      <c r="I471">
        <f t="shared" si="35"/>
        <v>9120</v>
      </c>
      <c r="J471" s="6">
        <v>45186.094074074077</v>
      </c>
      <c r="K471" t="str">
        <f t="shared" si="36"/>
        <v>Long Term</v>
      </c>
      <c r="L471">
        <f t="shared" si="37"/>
        <v>8740</v>
      </c>
      <c r="M471">
        <f t="shared" si="38"/>
        <v>0</v>
      </c>
      <c r="N471">
        <f t="shared" si="39"/>
        <v>0</v>
      </c>
    </row>
    <row r="472" spans="1:14" x14ac:dyDescent="0.25">
      <c r="A472">
        <v>1471</v>
      </c>
      <c r="B472" t="s">
        <v>14984</v>
      </c>
      <c r="C472" t="s">
        <v>14985</v>
      </c>
      <c r="D472" t="s">
        <v>14922</v>
      </c>
      <c r="E472">
        <v>293</v>
      </c>
      <c r="F472" s="2">
        <v>44019.249814814822</v>
      </c>
      <c r="G472">
        <v>73</v>
      </c>
      <c r="H472" t="s">
        <v>184</v>
      </c>
      <c r="I472">
        <f t="shared" si="35"/>
        <v>21389</v>
      </c>
      <c r="J472" s="6">
        <v>45186.094074074077</v>
      </c>
      <c r="K472" t="str">
        <f t="shared" si="36"/>
        <v>Long Term</v>
      </c>
      <c r="L472">
        <f t="shared" si="37"/>
        <v>21096</v>
      </c>
      <c r="M472">
        <f t="shared" si="38"/>
        <v>0</v>
      </c>
      <c r="N472">
        <f t="shared" si="39"/>
        <v>0</v>
      </c>
    </row>
    <row r="473" spans="1:14" x14ac:dyDescent="0.25">
      <c r="A473">
        <v>1472</v>
      </c>
      <c r="B473" t="s">
        <v>14954</v>
      </c>
      <c r="C473" t="s">
        <v>14955</v>
      </c>
      <c r="D473" t="s">
        <v>14929</v>
      </c>
      <c r="E473">
        <v>889</v>
      </c>
      <c r="F473" s="2">
        <v>45001.216793981483</v>
      </c>
      <c r="G473">
        <v>87</v>
      </c>
      <c r="H473" t="s">
        <v>572</v>
      </c>
      <c r="I473">
        <f t="shared" si="35"/>
        <v>77343</v>
      </c>
      <c r="J473" s="6">
        <v>45186.094074074077</v>
      </c>
      <c r="K473" t="str">
        <f t="shared" si="36"/>
        <v>Short Term</v>
      </c>
      <c r="L473">
        <f t="shared" si="37"/>
        <v>76454</v>
      </c>
      <c r="M473">
        <f t="shared" si="38"/>
        <v>0.15</v>
      </c>
      <c r="N473">
        <f t="shared" si="39"/>
        <v>11468.1</v>
      </c>
    </row>
    <row r="474" spans="1:14" x14ac:dyDescent="0.25">
      <c r="A474">
        <v>1473</v>
      </c>
      <c r="B474" t="s">
        <v>14972</v>
      </c>
      <c r="C474" t="s">
        <v>14973</v>
      </c>
      <c r="D474" t="s">
        <v>14922</v>
      </c>
      <c r="E474">
        <v>403</v>
      </c>
      <c r="F474" s="2">
        <v>44636.427523148152</v>
      </c>
      <c r="G474">
        <v>67</v>
      </c>
      <c r="H474" t="s">
        <v>75</v>
      </c>
      <c r="I474">
        <f t="shared" si="35"/>
        <v>27001</v>
      </c>
      <c r="J474" s="6">
        <v>45186.094074074077</v>
      </c>
      <c r="K474" t="str">
        <f t="shared" si="36"/>
        <v>Long Term</v>
      </c>
      <c r="L474">
        <f t="shared" si="37"/>
        <v>26598</v>
      </c>
      <c r="M474">
        <f t="shared" si="38"/>
        <v>0</v>
      </c>
      <c r="N474">
        <f t="shared" si="39"/>
        <v>0</v>
      </c>
    </row>
    <row r="475" spans="1:14" x14ac:dyDescent="0.25">
      <c r="A475">
        <v>1474</v>
      </c>
      <c r="B475" t="s">
        <v>14932</v>
      </c>
      <c r="C475" t="s">
        <v>14933</v>
      </c>
      <c r="D475" t="s">
        <v>14922</v>
      </c>
      <c r="E475">
        <v>743</v>
      </c>
      <c r="F475" s="2">
        <v>44442.133981481478</v>
      </c>
      <c r="G475">
        <v>61</v>
      </c>
      <c r="H475" t="s">
        <v>2711</v>
      </c>
      <c r="I475">
        <f t="shared" si="35"/>
        <v>45323</v>
      </c>
      <c r="J475" s="6">
        <v>45186.094074074077</v>
      </c>
      <c r="K475" t="str">
        <f t="shared" si="36"/>
        <v>Long Term</v>
      </c>
      <c r="L475">
        <f t="shared" si="37"/>
        <v>44580</v>
      </c>
      <c r="M475">
        <f t="shared" si="38"/>
        <v>0</v>
      </c>
      <c r="N475">
        <f t="shared" si="39"/>
        <v>0</v>
      </c>
    </row>
    <row r="476" spans="1:14" x14ac:dyDescent="0.25">
      <c r="A476">
        <v>1475</v>
      </c>
      <c r="B476" t="s">
        <v>14980</v>
      </c>
      <c r="C476" t="s">
        <v>14981</v>
      </c>
      <c r="D476" t="s">
        <v>14929</v>
      </c>
      <c r="E476">
        <v>296</v>
      </c>
      <c r="F476" s="2">
        <v>43407.846377314818</v>
      </c>
      <c r="G476">
        <v>64</v>
      </c>
      <c r="H476" t="s">
        <v>1128</v>
      </c>
      <c r="I476">
        <f t="shared" si="35"/>
        <v>18944</v>
      </c>
      <c r="J476" s="6">
        <v>45186.094074074077</v>
      </c>
      <c r="K476" t="str">
        <f t="shared" si="36"/>
        <v>Long Term</v>
      </c>
      <c r="L476">
        <f t="shared" si="37"/>
        <v>18648</v>
      </c>
      <c r="M476">
        <f t="shared" si="38"/>
        <v>0</v>
      </c>
      <c r="N476">
        <f t="shared" si="39"/>
        <v>0</v>
      </c>
    </row>
    <row r="477" spans="1:14" x14ac:dyDescent="0.25">
      <c r="A477">
        <v>1476</v>
      </c>
      <c r="B477" t="s">
        <v>14970</v>
      </c>
      <c r="C477" t="s">
        <v>14971</v>
      </c>
      <c r="D477" t="s">
        <v>14922</v>
      </c>
      <c r="E477">
        <v>880</v>
      </c>
      <c r="F477" s="2">
        <v>44600.697152777779</v>
      </c>
      <c r="G477">
        <v>7</v>
      </c>
      <c r="H477" t="s">
        <v>850</v>
      </c>
      <c r="I477">
        <f t="shared" si="35"/>
        <v>6160</v>
      </c>
      <c r="J477" s="6">
        <v>45186.094074074077</v>
      </c>
      <c r="K477" t="str">
        <f t="shared" si="36"/>
        <v>Long Term</v>
      </c>
      <c r="L477">
        <f t="shared" si="37"/>
        <v>5280</v>
      </c>
      <c r="M477">
        <f t="shared" si="38"/>
        <v>0</v>
      </c>
      <c r="N477">
        <f t="shared" si="39"/>
        <v>0</v>
      </c>
    </row>
    <row r="478" spans="1:14" x14ac:dyDescent="0.25">
      <c r="A478">
        <v>1477</v>
      </c>
      <c r="B478" t="s">
        <v>14940</v>
      </c>
      <c r="C478" t="s">
        <v>14941</v>
      </c>
      <c r="D478" t="s">
        <v>14929</v>
      </c>
      <c r="E478">
        <v>259</v>
      </c>
      <c r="F478" s="2">
        <v>44572.082962962973</v>
      </c>
      <c r="G478">
        <v>32</v>
      </c>
      <c r="H478" t="s">
        <v>202</v>
      </c>
      <c r="I478">
        <f t="shared" si="35"/>
        <v>8288</v>
      </c>
      <c r="J478" s="6">
        <v>45186.094074074077</v>
      </c>
      <c r="K478" t="str">
        <f t="shared" si="36"/>
        <v>Long Term</v>
      </c>
      <c r="L478">
        <f t="shared" si="37"/>
        <v>8029</v>
      </c>
      <c r="M478">
        <f t="shared" si="38"/>
        <v>0</v>
      </c>
      <c r="N478">
        <f t="shared" si="39"/>
        <v>0</v>
      </c>
    </row>
    <row r="479" spans="1:14" x14ac:dyDescent="0.25">
      <c r="A479">
        <v>1478</v>
      </c>
      <c r="B479" t="s">
        <v>14996</v>
      </c>
      <c r="C479" t="s">
        <v>14997</v>
      </c>
      <c r="D479" t="s">
        <v>14929</v>
      </c>
      <c r="E479">
        <v>183</v>
      </c>
      <c r="F479" s="2">
        <v>43405.550138888888</v>
      </c>
      <c r="G479">
        <v>40</v>
      </c>
      <c r="H479" t="s">
        <v>1040</v>
      </c>
      <c r="I479">
        <f t="shared" si="35"/>
        <v>7320</v>
      </c>
      <c r="J479" s="6">
        <v>45186.094074074077</v>
      </c>
      <c r="K479" t="str">
        <f t="shared" si="36"/>
        <v>Long Term</v>
      </c>
      <c r="L479">
        <f t="shared" si="37"/>
        <v>7137</v>
      </c>
      <c r="M479">
        <f t="shared" si="38"/>
        <v>0</v>
      </c>
      <c r="N479">
        <f t="shared" si="39"/>
        <v>0</v>
      </c>
    </row>
    <row r="480" spans="1:14" x14ac:dyDescent="0.25">
      <c r="A480">
        <v>1479</v>
      </c>
      <c r="B480" t="s">
        <v>14998</v>
      </c>
      <c r="C480" t="s">
        <v>14999</v>
      </c>
      <c r="D480" t="s">
        <v>14922</v>
      </c>
      <c r="E480">
        <v>608</v>
      </c>
      <c r="F480" s="2">
        <v>44996.41605324074</v>
      </c>
      <c r="G480">
        <v>82</v>
      </c>
      <c r="H480" t="s">
        <v>61</v>
      </c>
      <c r="I480">
        <f t="shared" si="35"/>
        <v>49856</v>
      </c>
      <c r="J480" s="6">
        <v>45186.094074074077</v>
      </c>
      <c r="K480" t="str">
        <f t="shared" si="36"/>
        <v>Short Term</v>
      </c>
      <c r="L480">
        <f t="shared" si="37"/>
        <v>49248</v>
      </c>
      <c r="M480">
        <f t="shared" si="38"/>
        <v>0.15</v>
      </c>
      <c r="N480">
        <f t="shared" si="39"/>
        <v>7387.2</v>
      </c>
    </row>
    <row r="481" spans="1:14" x14ac:dyDescent="0.25">
      <c r="A481">
        <v>1480</v>
      </c>
      <c r="B481" t="s">
        <v>14998</v>
      </c>
      <c r="C481" t="s">
        <v>14999</v>
      </c>
      <c r="D481" t="s">
        <v>14929</v>
      </c>
      <c r="E481">
        <v>859</v>
      </c>
      <c r="F481" s="2">
        <v>44275.009756944448</v>
      </c>
      <c r="G481">
        <v>81</v>
      </c>
      <c r="H481" t="s">
        <v>446</v>
      </c>
      <c r="I481">
        <f t="shared" si="35"/>
        <v>69579</v>
      </c>
      <c r="J481" s="6">
        <v>45186.094074074077</v>
      </c>
      <c r="K481" t="str">
        <f t="shared" si="36"/>
        <v>Long Term</v>
      </c>
      <c r="L481">
        <f t="shared" si="37"/>
        <v>68720</v>
      </c>
      <c r="M481">
        <f t="shared" si="38"/>
        <v>0</v>
      </c>
      <c r="N481">
        <f t="shared" si="39"/>
        <v>0</v>
      </c>
    </row>
    <row r="482" spans="1:14" x14ac:dyDescent="0.25">
      <c r="A482">
        <v>1481</v>
      </c>
      <c r="B482" t="s">
        <v>14932</v>
      </c>
      <c r="C482" t="s">
        <v>14933</v>
      </c>
      <c r="D482" t="s">
        <v>14922</v>
      </c>
      <c r="E482">
        <v>925</v>
      </c>
      <c r="F482" s="2">
        <v>44167.372407407413</v>
      </c>
      <c r="G482">
        <v>44</v>
      </c>
      <c r="H482" t="s">
        <v>1257</v>
      </c>
      <c r="I482">
        <f t="shared" si="35"/>
        <v>40700</v>
      </c>
      <c r="J482" s="6">
        <v>45186.094074074077</v>
      </c>
      <c r="K482" t="str">
        <f t="shared" si="36"/>
        <v>Long Term</v>
      </c>
      <c r="L482">
        <f t="shared" si="37"/>
        <v>39775</v>
      </c>
      <c r="M482">
        <f t="shared" si="38"/>
        <v>0</v>
      </c>
      <c r="N482">
        <f t="shared" si="39"/>
        <v>0</v>
      </c>
    </row>
    <row r="483" spans="1:14" x14ac:dyDescent="0.25">
      <c r="A483">
        <v>1482</v>
      </c>
      <c r="B483" t="s">
        <v>14942</v>
      </c>
      <c r="C483" t="s">
        <v>14943</v>
      </c>
      <c r="D483" t="s">
        <v>14929</v>
      </c>
      <c r="E483">
        <v>157</v>
      </c>
      <c r="F483" s="2">
        <v>44961.719618055547</v>
      </c>
      <c r="G483">
        <v>2</v>
      </c>
      <c r="H483" t="s">
        <v>877</v>
      </c>
      <c r="I483">
        <f t="shared" si="35"/>
        <v>314</v>
      </c>
      <c r="J483" s="6">
        <v>45186.094074074077</v>
      </c>
      <c r="K483" t="str">
        <f t="shared" si="36"/>
        <v>Short Term</v>
      </c>
      <c r="L483">
        <f t="shared" si="37"/>
        <v>157</v>
      </c>
      <c r="M483">
        <f t="shared" si="38"/>
        <v>0.15</v>
      </c>
      <c r="N483">
        <f t="shared" si="39"/>
        <v>23.55</v>
      </c>
    </row>
    <row r="484" spans="1:14" x14ac:dyDescent="0.25">
      <c r="A484">
        <v>1483</v>
      </c>
      <c r="B484" t="s">
        <v>15000</v>
      </c>
      <c r="C484" t="s">
        <v>15001</v>
      </c>
      <c r="D484" t="s">
        <v>14929</v>
      </c>
      <c r="E484">
        <v>508</v>
      </c>
      <c r="F484" s="2">
        <v>45071.838750000003</v>
      </c>
      <c r="G484">
        <v>47</v>
      </c>
      <c r="H484" t="s">
        <v>464</v>
      </c>
      <c r="I484">
        <f t="shared" si="35"/>
        <v>23876</v>
      </c>
      <c r="J484" s="6">
        <v>45186.094074074077</v>
      </c>
      <c r="K484" t="str">
        <f t="shared" si="36"/>
        <v>Short Term</v>
      </c>
      <c r="L484">
        <f t="shared" si="37"/>
        <v>23368</v>
      </c>
      <c r="M484">
        <f t="shared" si="38"/>
        <v>0.15</v>
      </c>
      <c r="N484">
        <f t="shared" si="39"/>
        <v>3505.2</v>
      </c>
    </row>
    <row r="485" spans="1:14" x14ac:dyDescent="0.25">
      <c r="A485">
        <v>1484</v>
      </c>
      <c r="B485" t="s">
        <v>14962</v>
      </c>
      <c r="C485" t="s">
        <v>14963</v>
      </c>
      <c r="D485" t="s">
        <v>14929</v>
      </c>
      <c r="E485">
        <v>598</v>
      </c>
      <c r="F485" s="2">
        <v>44127.459340277783</v>
      </c>
      <c r="G485">
        <v>91</v>
      </c>
      <c r="H485" t="s">
        <v>77</v>
      </c>
      <c r="I485">
        <f t="shared" si="35"/>
        <v>54418</v>
      </c>
      <c r="J485" s="6">
        <v>45186.094074074077</v>
      </c>
      <c r="K485" t="str">
        <f t="shared" si="36"/>
        <v>Long Term</v>
      </c>
      <c r="L485">
        <f t="shared" si="37"/>
        <v>53820</v>
      </c>
      <c r="M485">
        <f t="shared" si="38"/>
        <v>0</v>
      </c>
      <c r="N485">
        <f t="shared" si="39"/>
        <v>0</v>
      </c>
    </row>
    <row r="486" spans="1:14" x14ac:dyDescent="0.25">
      <c r="A486">
        <v>1485</v>
      </c>
      <c r="B486" t="s">
        <v>14972</v>
      </c>
      <c r="C486" t="s">
        <v>14973</v>
      </c>
      <c r="D486" t="s">
        <v>14929</v>
      </c>
      <c r="E486">
        <v>544</v>
      </c>
      <c r="F486" s="2">
        <v>44199.670972222222</v>
      </c>
      <c r="G486">
        <v>61</v>
      </c>
      <c r="H486" t="s">
        <v>2023</v>
      </c>
      <c r="I486">
        <f t="shared" si="35"/>
        <v>33184</v>
      </c>
      <c r="J486" s="6">
        <v>45186.094074074077</v>
      </c>
      <c r="K486" t="str">
        <f t="shared" si="36"/>
        <v>Long Term</v>
      </c>
      <c r="L486">
        <f t="shared" si="37"/>
        <v>32640</v>
      </c>
      <c r="M486">
        <f t="shared" si="38"/>
        <v>0</v>
      </c>
      <c r="N486">
        <f t="shared" si="39"/>
        <v>0</v>
      </c>
    </row>
    <row r="487" spans="1:14" x14ac:dyDescent="0.25">
      <c r="A487">
        <v>1486</v>
      </c>
      <c r="B487" t="s">
        <v>14968</v>
      </c>
      <c r="C487" t="s">
        <v>14969</v>
      </c>
      <c r="D487" t="s">
        <v>14929</v>
      </c>
      <c r="E487">
        <v>553</v>
      </c>
      <c r="F487" s="2">
        <v>43445.222280092603</v>
      </c>
      <c r="G487">
        <v>56</v>
      </c>
      <c r="H487" t="s">
        <v>673</v>
      </c>
      <c r="I487">
        <f t="shared" si="35"/>
        <v>30968</v>
      </c>
      <c r="J487" s="6">
        <v>45186.094074074077</v>
      </c>
      <c r="K487" t="str">
        <f t="shared" si="36"/>
        <v>Long Term</v>
      </c>
      <c r="L487">
        <f t="shared" si="37"/>
        <v>30415</v>
      </c>
      <c r="M487">
        <f t="shared" si="38"/>
        <v>0</v>
      </c>
      <c r="N487">
        <f t="shared" si="39"/>
        <v>0</v>
      </c>
    </row>
    <row r="488" spans="1:14" x14ac:dyDescent="0.25">
      <c r="A488">
        <v>1487</v>
      </c>
      <c r="B488" t="s">
        <v>14978</v>
      </c>
      <c r="C488" t="s">
        <v>14979</v>
      </c>
      <c r="D488" t="s">
        <v>14922</v>
      </c>
      <c r="E488">
        <v>220</v>
      </c>
      <c r="F488" s="2">
        <v>43985.397604166668</v>
      </c>
      <c r="G488">
        <v>95</v>
      </c>
      <c r="H488" t="s">
        <v>1183</v>
      </c>
      <c r="I488">
        <f t="shared" si="35"/>
        <v>20900</v>
      </c>
      <c r="J488" s="6">
        <v>45186.094074074077</v>
      </c>
      <c r="K488" t="str">
        <f t="shared" si="36"/>
        <v>Long Term</v>
      </c>
      <c r="L488">
        <f t="shared" si="37"/>
        <v>20680</v>
      </c>
      <c r="M488">
        <f t="shared" si="38"/>
        <v>0</v>
      </c>
      <c r="N488">
        <f t="shared" si="39"/>
        <v>0</v>
      </c>
    </row>
    <row r="489" spans="1:14" x14ac:dyDescent="0.25">
      <c r="A489">
        <v>1488</v>
      </c>
      <c r="B489" t="s">
        <v>15008</v>
      </c>
      <c r="C489" t="s">
        <v>15009</v>
      </c>
      <c r="D489" t="s">
        <v>14929</v>
      </c>
      <c r="E489">
        <v>424</v>
      </c>
      <c r="F489" s="2">
        <v>44260.109652777777</v>
      </c>
      <c r="G489">
        <v>37</v>
      </c>
      <c r="H489" t="s">
        <v>1631</v>
      </c>
      <c r="I489">
        <f t="shared" si="35"/>
        <v>15688</v>
      </c>
      <c r="J489" s="6">
        <v>45186.094074074077</v>
      </c>
      <c r="K489" t="str">
        <f t="shared" si="36"/>
        <v>Long Term</v>
      </c>
      <c r="L489">
        <f t="shared" si="37"/>
        <v>15264</v>
      </c>
      <c r="M489">
        <f t="shared" si="38"/>
        <v>0</v>
      </c>
      <c r="N489">
        <f t="shared" si="39"/>
        <v>0</v>
      </c>
    </row>
    <row r="490" spans="1:14" x14ac:dyDescent="0.25">
      <c r="A490">
        <v>1489</v>
      </c>
      <c r="B490" t="s">
        <v>14962</v>
      </c>
      <c r="C490" t="s">
        <v>14963</v>
      </c>
      <c r="D490" t="s">
        <v>14929</v>
      </c>
      <c r="E490">
        <v>616</v>
      </c>
      <c r="F490" s="2">
        <v>44319.324791666673</v>
      </c>
      <c r="G490">
        <v>82</v>
      </c>
      <c r="H490" t="s">
        <v>1258</v>
      </c>
      <c r="I490">
        <f t="shared" si="35"/>
        <v>50512</v>
      </c>
      <c r="J490" s="6">
        <v>45186.094074074077</v>
      </c>
      <c r="K490" t="str">
        <f t="shared" si="36"/>
        <v>Long Term</v>
      </c>
      <c r="L490">
        <f t="shared" si="37"/>
        <v>49896</v>
      </c>
      <c r="M490">
        <f t="shared" si="38"/>
        <v>0</v>
      </c>
      <c r="N490">
        <f t="shared" si="39"/>
        <v>0</v>
      </c>
    </row>
    <row r="491" spans="1:14" x14ac:dyDescent="0.25">
      <c r="A491">
        <v>1490</v>
      </c>
      <c r="B491" t="s">
        <v>14940</v>
      </c>
      <c r="C491" t="s">
        <v>14941</v>
      </c>
      <c r="D491" t="s">
        <v>14929</v>
      </c>
      <c r="E491">
        <v>402</v>
      </c>
      <c r="F491" s="2">
        <v>44008.644004629627</v>
      </c>
      <c r="G491">
        <v>36</v>
      </c>
      <c r="H491" t="s">
        <v>1323</v>
      </c>
      <c r="I491">
        <f t="shared" si="35"/>
        <v>14472</v>
      </c>
      <c r="J491" s="6">
        <v>45186.094074074077</v>
      </c>
      <c r="K491" t="str">
        <f t="shared" si="36"/>
        <v>Long Term</v>
      </c>
      <c r="L491">
        <f t="shared" si="37"/>
        <v>14070</v>
      </c>
      <c r="M491">
        <f t="shared" si="38"/>
        <v>0</v>
      </c>
      <c r="N491">
        <f t="shared" si="39"/>
        <v>0</v>
      </c>
    </row>
    <row r="492" spans="1:14" x14ac:dyDescent="0.25">
      <c r="A492">
        <v>1491</v>
      </c>
      <c r="B492" t="s">
        <v>14960</v>
      </c>
      <c r="C492" t="s">
        <v>14961</v>
      </c>
      <c r="D492" t="s">
        <v>14929</v>
      </c>
      <c r="E492">
        <v>675</v>
      </c>
      <c r="F492" s="2">
        <v>43636.921724537038</v>
      </c>
      <c r="G492">
        <v>99</v>
      </c>
      <c r="H492" t="s">
        <v>537</v>
      </c>
      <c r="I492">
        <f t="shared" si="35"/>
        <v>66825</v>
      </c>
      <c r="J492" s="6">
        <v>45186.094074074077</v>
      </c>
      <c r="K492" t="str">
        <f t="shared" si="36"/>
        <v>Long Term</v>
      </c>
      <c r="L492">
        <f t="shared" si="37"/>
        <v>66150</v>
      </c>
      <c r="M492">
        <f t="shared" si="38"/>
        <v>0</v>
      </c>
      <c r="N492">
        <f t="shared" si="39"/>
        <v>0</v>
      </c>
    </row>
    <row r="493" spans="1:14" x14ac:dyDescent="0.25">
      <c r="A493">
        <v>1492</v>
      </c>
      <c r="B493" t="s">
        <v>14994</v>
      </c>
      <c r="C493" t="s">
        <v>14995</v>
      </c>
      <c r="D493" t="s">
        <v>14929</v>
      </c>
      <c r="E493">
        <v>518</v>
      </c>
      <c r="F493" s="2">
        <v>44915.247997685183</v>
      </c>
      <c r="G493">
        <v>35</v>
      </c>
      <c r="H493" t="s">
        <v>1013</v>
      </c>
      <c r="I493">
        <f t="shared" si="35"/>
        <v>18130</v>
      </c>
      <c r="J493" s="6">
        <v>45186.094074074077</v>
      </c>
      <c r="K493" t="str">
        <f t="shared" si="36"/>
        <v>Short Term</v>
      </c>
      <c r="L493">
        <f t="shared" si="37"/>
        <v>17612</v>
      </c>
      <c r="M493">
        <f t="shared" si="38"/>
        <v>0.15</v>
      </c>
      <c r="N493">
        <f t="shared" si="39"/>
        <v>2641.7999999999997</v>
      </c>
    </row>
    <row r="494" spans="1:14" x14ac:dyDescent="0.25">
      <c r="A494">
        <v>1493</v>
      </c>
      <c r="B494" t="s">
        <v>14980</v>
      </c>
      <c r="C494" t="s">
        <v>14981</v>
      </c>
      <c r="D494" t="s">
        <v>14922</v>
      </c>
      <c r="E494">
        <v>923</v>
      </c>
      <c r="F494" s="2">
        <v>44417.157199074078</v>
      </c>
      <c r="G494">
        <v>31</v>
      </c>
      <c r="H494" t="s">
        <v>2839</v>
      </c>
      <c r="I494">
        <f t="shared" si="35"/>
        <v>28613</v>
      </c>
      <c r="J494" s="6">
        <v>45186.094074074077</v>
      </c>
      <c r="K494" t="str">
        <f t="shared" si="36"/>
        <v>Long Term</v>
      </c>
      <c r="L494">
        <f t="shared" si="37"/>
        <v>27690</v>
      </c>
      <c r="M494">
        <f t="shared" si="38"/>
        <v>0</v>
      </c>
      <c r="N494">
        <f t="shared" si="39"/>
        <v>0</v>
      </c>
    </row>
    <row r="495" spans="1:14" x14ac:dyDescent="0.25">
      <c r="A495">
        <v>1494</v>
      </c>
      <c r="B495" t="s">
        <v>15002</v>
      </c>
      <c r="C495" t="s">
        <v>15003</v>
      </c>
      <c r="D495" t="s">
        <v>14929</v>
      </c>
      <c r="E495">
        <v>876</v>
      </c>
      <c r="F495" s="2">
        <v>44114.433923611112</v>
      </c>
      <c r="G495">
        <v>78</v>
      </c>
      <c r="H495" t="s">
        <v>900</v>
      </c>
      <c r="I495">
        <f t="shared" si="35"/>
        <v>68328</v>
      </c>
      <c r="J495" s="6">
        <v>45186.094074074077</v>
      </c>
      <c r="K495" t="str">
        <f t="shared" si="36"/>
        <v>Long Term</v>
      </c>
      <c r="L495">
        <f t="shared" si="37"/>
        <v>67452</v>
      </c>
      <c r="M495">
        <f t="shared" si="38"/>
        <v>0</v>
      </c>
      <c r="N495">
        <f t="shared" si="39"/>
        <v>0</v>
      </c>
    </row>
    <row r="496" spans="1:14" x14ac:dyDescent="0.25">
      <c r="A496">
        <v>1495</v>
      </c>
      <c r="B496" t="s">
        <v>14923</v>
      </c>
      <c r="C496" t="s">
        <v>14924</v>
      </c>
      <c r="D496" t="s">
        <v>14929</v>
      </c>
      <c r="E496">
        <v>480</v>
      </c>
      <c r="F496" s="2">
        <v>45148.283842592587</v>
      </c>
      <c r="G496">
        <v>59</v>
      </c>
      <c r="H496" t="s">
        <v>90</v>
      </c>
      <c r="I496">
        <f t="shared" si="35"/>
        <v>28320</v>
      </c>
      <c r="J496" s="6">
        <v>45186.094074074077</v>
      </c>
      <c r="K496" t="str">
        <f t="shared" si="36"/>
        <v>Short Term</v>
      </c>
      <c r="L496">
        <f t="shared" si="37"/>
        <v>27840</v>
      </c>
      <c r="M496">
        <f t="shared" si="38"/>
        <v>0.15</v>
      </c>
      <c r="N496">
        <f t="shared" si="39"/>
        <v>4176</v>
      </c>
    </row>
    <row r="497" spans="1:14" x14ac:dyDescent="0.25">
      <c r="A497">
        <v>1496</v>
      </c>
      <c r="B497" t="s">
        <v>14988</v>
      </c>
      <c r="C497" t="s">
        <v>14989</v>
      </c>
      <c r="D497" t="s">
        <v>14929</v>
      </c>
      <c r="E497">
        <v>197</v>
      </c>
      <c r="F497" s="2">
        <v>44287.683923611112</v>
      </c>
      <c r="G497">
        <v>49</v>
      </c>
      <c r="H497" t="s">
        <v>1820</v>
      </c>
      <c r="I497">
        <f t="shared" si="35"/>
        <v>9653</v>
      </c>
      <c r="J497" s="6">
        <v>45186.094074074077</v>
      </c>
      <c r="K497" t="str">
        <f t="shared" si="36"/>
        <v>Long Term</v>
      </c>
      <c r="L497">
        <f t="shared" si="37"/>
        <v>9456</v>
      </c>
      <c r="M497">
        <f t="shared" si="38"/>
        <v>0</v>
      </c>
      <c r="N497">
        <f t="shared" si="39"/>
        <v>0</v>
      </c>
    </row>
    <row r="498" spans="1:14" x14ac:dyDescent="0.25">
      <c r="A498">
        <v>1497</v>
      </c>
      <c r="B498" t="s">
        <v>14927</v>
      </c>
      <c r="C498" t="s">
        <v>14928</v>
      </c>
      <c r="D498" t="s">
        <v>14922</v>
      </c>
      <c r="E498">
        <v>228</v>
      </c>
      <c r="F498" s="2">
        <v>44465.42664351852</v>
      </c>
      <c r="G498">
        <v>78</v>
      </c>
      <c r="H498" t="s">
        <v>851</v>
      </c>
      <c r="I498">
        <f t="shared" si="35"/>
        <v>17784</v>
      </c>
      <c r="J498" s="6">
        <v>45186.094074074077</v>
      </c>
      <c r="K498" t="str">
        <f t="shared" si="36"/>
        <v>Long Term</v>
      </c>
      <c r="L498">
        <f t="shared" si="37"/>
        <v>17556</v>
      </c>
      <c r="M498">
        <f t="shared" si="38"/>
        <v>0</v>
      </c>
      <c r="N498">
        <f t="shared" si="39"/>
        <v>0</v>
      </c>
    </row>
    <row r="499" spans="1:14" x14ac:dyDescent="0.25">
      <c r="A499">
        <v>1498</v>
      </c>
      <c r="B499" t="s">
        <v>15008</v>
      </c>
      <c r="C499" t="s">
        <v>15009</v>
      </c>
      <c r="D499" t="s">
        <v>14929</v>
      </c>
      <c r="E499">
        <v>793</v>
      </c>
      <c r="F499" s="2">
        <v>43461.555138888893</v>
      </c>
      <c r="G499">
        <v>84</v>
      </c>
      <c r="H499" t="s">
        <v>671</v>
      </c>
      <c r="I499">
        <f t="shared" si="35"/>
        <v>66612</v>
      </c>
      <c r="J499" s="6">
        <v>45186.094074074077</v>
      </c>
      <c r="K499" t="str">
        <f t="shared" si="36"/>
        <v>Long Term</v>
      </c>
      <c r="L499">
        <f t="shared" si="37"/>
        <v>65819</v>
      </c>
      <c r="M499">
        <f t="shared" si="38"/>
        <v>0</v>
      </c>
      <c r="N499">
        <f t="shared" si="39"/>
        <v>0</v>
      </c>
    </row>
    <row r="500" spans="1:14" x14ac:dyDescent="0.25">
      <c r="A500">
        <v>1499</v>
      </c>
      <c r="B500" t="s">
        <v>14978</v>
      </c>
      <c r="C500" t="s">
        <v>14979</v>
      </c>
      <c r="D500" t="s">
        <v>14922</v>
      </c>
      <c r="E500">
        <v>475</v>
      </c>
      <c r="F500" s="2">
        <v>43859.617002314822</v>
      </c>
      <c r="G500">
        <v>30</v>
      </c>
      <c r="H500" t="s">
        <v>250</v>
      </c>
      <c r="I500">
        <f t="shared" si="35"/>
        <v>14250</v>
      </c>
      <c r="J500" s="6">
        <v>45186.094074074077</v>
      </c>
      <c r="K500" t="str">
        <f t="shared" si="36"/>
        <v>Long Term</v>
      </c>
      <c r="L500">
        <f t="shared" si="37"/>
        <v>13775</v>
      </c>
      <c r="M500">
        <f t="shared" si="38"/>
        <v>0</v>
      </c>
      <c r="N500">
        <f t="shared" si="39"/>
        <v>0</v>
      </c>
    </row>
    <row r="501" spans="1:14" x14ac:dyDescent="0.25">
      <c r="A501">
        <v>1500</v>
      </c>
      <c r="B501" t="s">
        <v>14964</v>
      </c>
      <c r="C501" t="s">
        <v>14965</v>
      </c>
      <c r="D501" t="s">
        <v>14929</v>
      </c>
      <c r="E501">
        <v>710</v>
      </c>
      <c r="F501" s="2">
        <v>43919.332951388889</v>
      </c>
      <c r="G501">
        <v>95</v>
      </c>
      <c r="H501" t="s">
        <v>339</v>
      </c>
      <c r="I501">
        <f t="shared" si="35"/>
        <v>67450</v>
      </c>
      <c r="J501" s="6">
        <v>45186.094074074077</v>
      </c>
      <c r="K501" t="str">
        <f t="shared" si="36"/>
        <v>Long Term</v>
      </c>
      <c r="L501">
        <f t="shared" si="37"/>
        <v>66740</v>
      </c>
      <c r="M501">
        <f t="shared" si="38"/>
        <v>0</v>
      </c>
      <c r="N501">
        <f t="shared" si="39"/>
        <v>0</v>
      </c>
    </row>
    <row r="502" spans="1:14" x14ac:dyDescent="0.25">
      <c r="A502">
        <v>1501</v>
      </c>
      <c r="B502" t="s">
        <v>14976</v>
      </c>
      <c r="C502" t="s">
        <v>14977</v>
      </c>
      <c r="D502" t="s">
        <v>14929</v>
      </c>
      <c r="E502">
        <v>676</v>
      </c>
      <c r="F502" s="2">
        <v>44188.712523148148</v>
      </c>
      <c r="G502">
        <v>11</v>
      </c>
      <c r="H502" t="s">
        <v>280</v>
      </c>
      <c r="I502">
        <f t="shared" si="35"/>
        <v>7436</v>
      </c>
      <c r="J502" s="6">
        <v>45186.094074074077</v>
      </c>
      <c r="K502" t="str">
        <f t="shared" si="36"/>
        <v>Long Term</v>
      </c>
      <c r="L502">
        <f t="shared" si="37"/>
        <v>6760</v>
      </c>
      <c r="M502">
        <f t="shared" si="38"/>
        <v>0</v>
      </c>
      <c r="N502">
        <f t="shared" si="39"/>
        <v>0</v>
      </c>
    </row>
    <row r="503" spans="1:14" x14ac:dyDescent="0.25">
      <c r="A503">
        <v>1502</v>
      </c>
      <c r="B503" t="s">
        <v>14925</v>
      </c>
      <c r="C503" t="s">
        <v>14926</v>
      </c>
      <c r="D503" t="s">
        <v>14922</v>
      </c>
      <c r="E503">
        <v>601</v>
      </c>
      <c r="F503" s="2">
        <v>43789.345196759263</v>
      </c>
      <c r="G503">
        <v>62</v>
      </c>
      <c r="H503" t="s">
        <v>1049</v>
      </c>
      <c r="I503">
        <f t="shared" si="35"/>
        <v>37262</v>
      </c>
      <c r="J503" s="6">
        <v>45186.094074074077</v>
      </c>
      <c r="K503" t="str">
        <f t="shared" si="36"/>
        <v>Long Term</v>
      </c>
      <c r="L503">
        <f t="shared" si="37"/>
        <v>36661</v>
      </c>
      <c r="M503">
        <f t="shared" si="38"/>
        <v>0</v>
      </c>
      <c r="N503">
        <f t="shared" si="39"/>
        <v>0</v>
      </c>
    </row>
    <row r="504" spans="1:14" x14ac:dyDescent="0.25">
      <c r="A504">
        <v>1503</v>
      </c>
      <c r="B504" t="s">
        <v>14940</v>
      </c>
      <c r="C504" t="s">
        <v>14941</v>
      </c>
      <c r="D504" t="s">
        <v>14922</v>
      </c>
      <c r="E504">
        <v>326</v>
      </c>
      <c r="F504" s="2">
        <v>43447.296168981477</v>
      </c>
      <c r="G504">
        <v>8</v>
      </c>
      <c r="H504" t="s">
        <v>91</v>
      </c>
      <c r="I504">
        <f t="shared" si="35"/>
        <v>2608</v>
      </c>
      <c r="J504" s="6">
        <v>45186.094074074077</v>
      </c>
      <c r="K504" t="str">
        <f t="shared" si="36"/>
        <v>Long Term</v>
      </c>
      <c r="L504">
        <f t="shared" si="37"/>
        <v>2282</v>
      </c>
      <c r="M504">
        <f t="shared" si="38"/>
        <v>0</v>
      </c>
      <c r="N504">
        <f t="shared" si="39"/>
        <v>0</v>
      </c>
    </row>
    <row r="505" spans="1:14" x14ac:dyDescent="0.25">
      <c r="A505">
        <v>1504</v>
      </c>
      <c r="B505" t="s">
        <v>15012</v>
      </c>
      <c r="C505" t="s">
        <v>15013</v>
      </c>
      <c r="D505" t="s">
        <v>14922</v>
      </c>
      <c r="E505">
        <v>455</v>
      </c>
      <c r="F505" s="2">
        <v>44745.716909722221</v>
      </c>
      <c r="G505">
        <v>63</v>
      </c>
      <c r="H505" t="s">
        <v>1210</v>
      </c>
      <c r="I505">
        <f t="shared" si="35"/>
        <v>28665</v>
      </c>
      <c r="J505" s="6">
        <v>45186.094074074077</v>
      </c>
      <c r="K505" t="str">
        <f t="shared" si="36"/>
        <v>Long Term</v>
      </c>
      <c r="L505">
        <f t="shared" si="37"/>
        <v>28210</v>
      </c>
      <c r="M505">
        <f t="shared" si="38"/>
        <v>0</v>
      </c>
      <c r="N505">
        <f t="shared" si="39"/>
        <v>0</v>
      </c>
    </row>
    <row r="506" spans="1:14" x14ac:dyDescent="0.25">
      <c r="A506">
        <v>1505</v>
      </c>
      <c r="B506" t="s">
        <v>14930</v>
      </c>
      <c r="C506" t="s">
        <v>14931</v>
      </c>
      <c r="D506" t="s">
        <v>14922</v>
      </c>
      <c r="E506">
        <v>398</v>
      </c>
      <c r="F506" s="2">
        <v>44352.952048611107</v>
      </c>
      <c r="G506">
        <v>28</v>
      </c>
      <c r="H506" t="s">
        <v>978</v>
      </c>
      <c r="I506">
        <f t="shared" si="35"/>
        <v>11144</v>
      </c>
      <c r="J506" s="6">
        <v>45186.094074074077</v>
      </c>
      <c r="K506" t="str">
        <f t="shared" si="36"/>
        <v>Long Term</v>
      </c>
      <c r="L506">
        <f t="shared" si="37"/>
        <v>10746</v>
      </c>
      <c r="M506">
        <f t="shared" si="38"/>
        <v>0</v>
      </c>
      <c r="N506">
        <f t="shared" si="39"/>
        <v>0</v>
      </c>
    </row>
    <row r="507" spans="1:14" x14ac:dyDescent="0.25">
      <c r="A507">
        <v>1506</v>
      </c>
      <c r="B507" t="s">
        <v>14972</v>
      </c>
      <c r="C507" t="s">
        <v>14973</v>
      </c>
      <c r="D507" t="s">
        <v>14922</v>
      </c>
      <c r="E507">
        <v>973</v>
      </c>
      <c r="F507" s="2">
        <v>43987.648495370369</v>
      </c>
      <c r="G507">
        <v>38</v>
      </c>
      <c r="H507" t="s">
        <v>1649</v>
      </c>
      <c r="I507">
        <f t="shared" si="35"/>
        <v>36974</v>
      </c>
      <c r="J507" s="6">
        <v>45186.094074074077</v>
      </c>
      <c r="K507" t="str">
        <f t="shared" si="36"/>
        <v>Long Term</v>
      </c>
      <c r="L507">
        <f t="shared" si="37"/>
        <v>36001</v>
      </c>
      <c r="M507">
        <f t="shared" si="38"/>
        <v>0</v>
      </c>
      <c r="N507">
        <f t="shared" si="39"/>
        <v>0</v>
      </c>
    </row>
    <row r="508" spans="1:14" x14ac:dyDescent="0.25">
      <c r="A508">
        <v>1507</v>
      </c>
      <c r="B508" t="s">
        <v>14938</v>
      </c>
      <c r="C508" t="s">
        <v>14939</v>
      </c>
      <c r="D508" t="s">
        <v>14929</v>
      </c>
      <c r="E508">
        <v>348</v>
      </c>
      <c r="F508" s="2">
        <v>44363.693159722221</v>
      </c>
      <c r="G508">
        <v>79</v>
      </c>
      <c r="H508" t="s">
        <v>543</v>
      </c>
      <c r="I508">
        <f t="shared" si="35"/>
        <v>27492</v>
      </c>
      <c r="J508" s="6">
        <v>45186.094074074077</v>
      </c>
      <c r="K508" t="str">
        <f t="shared" si="36"/>
        <v>Long Term</v>
      </c>
      <c r="L508">
        <f t="shared" si="37"/>
        <v>27144</v>
      </c>
      <c r="M508">
        <f t="shared" si="38"/>
        <v>0</v>
      </c>
      <c r="N508">
        <f t="shared" si="39"/>
        <v>0</v>
      </c>
    </row>
    <row r="509" spans="1:14" x14ac:dyDescent="0.25">
      <c r="A509">
        <v>1508</v>
      </c>
      <c r="B509" t="s">
        <v>14986</v>
      </c>
      <c r="C509" t="s">
        <v>14987</v>
      </c>
      <c r="D509" t="s">
        <v>14929</v>
      </c>
      <c r="E509">
        <v>466</v>
      </c>
      <c r="F509" s="2">
        <v>44271.374293981477</v>
      </c>
      <c r="G509">
        <v>50</v>
      </c>
      <c r="H509" t="s">
        <v>2839</v>
      </c>
      <c r="I509">
        <f t="shared" si="35"/>
        <v>23300</v>
      </c>
      <c r="J509" s="6">
        <v>45186.094074074077</v>
      </c>
      <c r="K509" t="str">
        <f t="shared" si="36"/>
        <v>Long Term</v>
      </c>
      <c r="L509">
        <f t="shared" si="37"/>
        <v>22834</v>
      </c>
      <c r="M509">
        <f t="shared" si="38"/>
        <v>0</v>
      </c>
      <c r="N509">
        <f t="shared" si="39"/>
        <v>0</v>
      </c>
    </row>
    <row r="510" spans="1:14" x14ac:dyDescent="0.25">
      <c r="A510">
        <v>1509</v>
      </c>
      <c r="B510" t="s">
        <v>14958</v>
      </c>
      <c r="C510" t="s">
        <v>14959</v>
      </c>
      <c r="D510" t="s">
        <v>14922</v>
      </c>
      <c r="E510">
        <v>954</v>
      </c>
      <c r="F510" s="2">
        <v>45004.266226851847</v>
      </c>
      <c r="G510">
        <v>45</v>
      </c>
      <c r="H510" t="s">
        <v>1323</v>
      </c>
      <c r="I510">
        <f t="shared" si="35"/>
        <v>42930</v>
      </c>
      <c r="J510" s="6">
        <v>45186.094074074077</v>
      </c>
      <c r="K510" t="str">
        <f t="shared" si="36"/>
        <v>Short Term</v>
      </c>
      <c r="L510">
        <f t="shared" si="37"/>
        <v>41976</v>
      </c>
      <c r="M510">
        <f t="shared" si="38"/>
        <v>0.15</v>
      </c>
      <c r="N510">
        <f t="shared" si="39"/>
        <v>6296.4</v>
      </c>
    </row>
    <row r="511" spans="1:14" x14ac:dyDescent="0.25">
      <c r="A511">
        <v>1510</v>
      </c>
      <c r="B511" t="s">
        <v>14942</v>
      </c>
      <c r="C511" t="s">
        <v>14943</v>
      </c>
      <c r="D511" t="s">
        <v>14929</v>
      </c>
      <c r="E511">
        <v>223</v>
      </c>
      <c r="F511" s="2">
        <v>43786.552847222221</v>
      </c>
      <c r="G511">
        <v>87</v>
      </c>
      <c r="H511" t="s">
        <v>158</v>
      </c>
      <c r="I511">
        <f t="shared" si="35"/>
        <v>19401</v>
      </c>
      <c r="J511" s="6">
        <v>45186.094074074077</v>
      </c>
      <c r="K511" t="str">
        <f t="shared" si="36"/>
        <v>Long Term</v>
      </c>
      <c r="L511">
        <f t="shared" si="37"/>
        <v>19178</v>
      </c>
      <c r="M511">
        <f t="shared" si="38"/>
        <v>0</v>
      </c>
      <c r="N511">
        <f t="shared" si="39"/>
        <v>0</v>
      </c>
    </row>
    <row r="512" spans="1:14" x14ac:dyDescent="0.25">
      <c r="A512">
        <v>1511</v>
      </c>
      <c r="B512" t="s">
        <v>15004</v>
      </c>
      <c r="C512" t="s">
        <v>15005</v>
      </c>
      <c r="D512" t="s">
        <v>14922</v>
      </c>
      <c r="E512">
        <v>643</v>
      </c>
      <c r="F512" s="2">
        <v>45019.563692129632</v>
      </c>
      <c r="G512">
        <v>33</v>
      </c>
      <c r="H512" t="s">
        <v>1255</v>
      </c>
      <c r="I512">
        <f t="shared" si="35"/>
        <v>21219</v>
      </c>
      <c r="J512" s="6">
        <v>45186.094074074077</v>
      </c>
      <c r="K512" t="str">
        <f t="shared" si="36"/>
        <v>Short Term</v>
      </c>
      <c r="L512">
        <f t="shared" si="37"/>
        <v>20576</v>
      </c>
      <c r="M512">
        <f t="shared" si="38"/>
        <v>0.15</v>
      </c>
      <c r="N512">
        <f t="shared" si="39"/>
        <v>3086.4</v>
      </c>
    </row>
    <row r="513" spans="1:14" x14ac:dyDescent="0.25">
      <c r="A513">
        <v>1512</v>
      </c>
      <c r="B513" t="s">
        <v>15010</v>
      </c>
      <c r="C513" t="s">
        <v>15011</v>
      </c>
      <c r="D513" t="s">
        <v>14929</v>
      </c>
      <c r="E513">
        <v>257</v>
      </c>
      <c r="F513" s="2">
        <v>43775.505243055559</v>
      </c>
      <c r="G513">
        <v>43</v>
      </c>
      <c r="H513" t="s">
        <v>618</v>
      </c>
      <c r="I513">
        <f t="shared" si="35"/>
        <v>11051</v>
      </c>
      <c r="J513" s="6">
        <v>45186.094074074077</v>
      </c>
      <c r="K513" t="str">
        <f t="shared" si="36"/>
        <v>Long Term</v>
      </c>
      <c r="L513">
        <f t="shared" si="37"/>
        <v>10794</v>
      </c>
      <c r="M513">
        <f t="shared" si="38"/>
        <v>0</v>
      </c>
      <c r="N513">
        <f t="shared" si="39"/>
        <v>0</v>
      </c>
    </row>
    <row r="514" spans="1:14" x14ac:dyDescent="0.25">
      <c r="A514">
        <v>1513</v>
      </c>
      <c r="B514" t="s">
        <v>14998</v>
      </c>
      <c r="C514" t="s">
        <v>14999</v>
      </c>
      <c r="D514" t="s">
        <v>14922</v>
      </c>
      <c r="E514">
        <v>509</v>
      </c>
      <c r="F514" s="2">
        <v>44054.568726851852</v>
      </c>
      <c r="G514">
        <v>78</v>
      </c>
      <c r="H514" t="s">
        <v>598</v>
      </c>
      <c r="I514">
        <f t="shared" si="35"/>
        <v>39702</v>
      </c>
      <c r="J514" s="6">
        <v>45186.094074074077</v>
      </c>
      <c r="K514" t="str">
        <f t="shared" si="36"/>
        <v>Long Term</v>
      </c>
      <c r="L514">
        <f t="shared" si="37"/>
        <v>39193</v>
      </c>
      <c r="M514">
        <f t="shared" si="38"/>
        <v>0</v>
      </c>
      <c r="N514">
        <f t="shared" si="39"/>
        <v>0</v>
      </c>
    </row>
    <row r="515" spans="1:14" x14ac:dyDescent="0.25">
      <c r="A515">
        <v>1514</v>
      </c>
      <c r="B515" t="s">
        <v>14992</v>
      </c>
      <c r="C515" t="s">
        <v>14993</v>
      </c>
      <c r="D515" t="s">
        <v>14922</v>
      </c>
      <c r="E515">
        <v>421</v>
      </c>
      <c r="F515" s="2">
        <v>44282.321851851862</v>
      </c>
      <c r="G515">
        <v>15</v>
      </c>
      <c r="H515" t="s">
        <v>901</v>
      </c>
      <c r="I515">
        <f t="shared" ref="I515:I578" si="40">E515*G515</f>
        <v>6315</v>
      </c>
      <c r="J515" s="6">
        <v>45186.094074074077</v>
      </c>
      <c r="K515" t="str">
        <f t="shared" ref="K515:K578" si="41">IF((J515-F515)&lt;=365,"Short Term","Long Term")</f>
        <v>Long Term</v>
      </c>
      <c r="L515">
        <f t="shared" ref="L515:L578" si="42">I515-E515</f>
        <v>5894</v>
      </c>
      <c r="M515">
        <f t="shared" ref="M515:M578" si="43">IF(K515="short Term",15%,IF(K515="Long Term",IF(L515&gt;100000,10%,0),0))</f>
        <v>0</v>
      </c>
      <c r="N515">
        <f t="shared" ref="N515:N578" si="44">L515*M515</f>
        <v>0</v>
      </c>
    </row>
    <row r="516" spans="1:14" x14ac:dyDescent="0.25">
      <c r="A516">
        <v>1515</v>
      </c>
      <c r="B516" t="s">
        <v>14964</v>
      </c>
      <c r="C516" t="s">
        <v>14965</v>
      </c>
      <c r="D516" t="s">
        <v>14922</v>
      </c>
      <c r="E516">
        <v>995</v>
      </c>
      <c r="F516" s="2">
        <v>43684.253067129634</v>
      </c>
      <c r="G516">
        <v>43</v>
      </c>
      <c r="H516" t="s">
        <v>973</v>
      </c>
      <c r="I516">
        <f t="shared" si="40"/>
        <v>42785</v>
      </c>
      <c r="J516" s="6">
        <v>45186.094074074077</v>
      </c>
      <c r="K516" t="str">
        <f t="shared" si="41"/>
        <v>Long Term</v>
      </c>
      <c r="L516">
        <f t="shared" si="42"/>
        <v>41790</v>
      </c>
      <c r="M516">
        <f t="shared" si="43"/>
        <v>0</v>
      </c>
      <c r="N516">
        <f t="shared" si="44"/>
        <v>0</v>
      </c>
    </row>
    <row r="517" spans="1:14" x14ac:dyDescent="0.25">
      <c r="A517">
        <v>1516</v>
      </c>
      <c r="B517" t="s">
        <v>15006</v>
      </c>
      <c r="C517" t="s">
        <v>15007</v>
      </c>
      <c r="D517" t="s">
        <v>14929</v>
      </c>
      <c r="E517">
        <v>353</v>
      </c>
      <c r="F517" s="2">
        <v>44201.218043981477</v>
      </c>
      <c r="G517">
        <v>79</v>
      </c>
      <c r="H517" t="s">
        <v>193</v>
      </c>
      <c r="I517">
        <f t="shared" si="40"/>
        <v>27887</v>
      </c>
      <c r="J517" s="6">
        <v>45186.094074074077</v>
      </c>
      <c r="K517" t="str">
        <f t="shared" si="41"/>
        <v>Long Term</v>
      </c>
      <c r="L517">
        <f t="shared" si="42"/>
        <v>27534</v>
      </c>
      <c r="M517">
        <f t="shared" si="43"/>
        <v>0</v>
      </c>
      <c r="N517">
        <f t="shared" si="44"/>
        <v>0</v>
      </c>
    </row>
    <row r="518" spans="1:14" x14ac:dyDescent="0.25">
      <c r="A518">
        <v>1517</v>
      </c>
      <c r="B518" t="s">
        <v>14960</v>
      </c>
      <c r="C518" t="s">
        <v>14961</v>
      </c>
      <c r="D518" t="s">
        <v>14929</v>
      </c>
      <c r="E518">
        <v>272</v>
      </c>
      <c r="F518" s="2">
        <v>43424.291076388887</v>
      </c>
      <c r="G518">
        <v>72</v>
      </c>
      <c r="H518" t="s">
        <v>353</v>
      </c>
      <c r="I518">
        <f t="shared" si="40"/>
        <v>19584</v>
      </c>
      <c r="J518" s="6">
        <v>45186.094074074077</v>
      </c>
      <c r="K518" t="str">
        <f t="shared" si="41"/>
        <v>Long Term</v>
      </c>
      <c r="L518">
        <f t="shared" si="42"/>
        <v>19312</v>
      </c>
      <c r="M518">
        <f t="shared" si="43"/>
        <v>0</v>
      </c>
      <c r="N518">
        <f t="shared" si="44"/>
        <v>0</v>
      </c>
    </row>
    <row r="519" spans="1:14" x14ac:dyDescent="0.25">
      <c r="A519">
        <v>1518</v>
      </c>
      <c r="B519" t="s">
        <v>14938</v>
      </c>
      <c r="C519" t="s">
        <v>14939</v>
      </c>
      <c r="D519" t="s">
        <v>14922</v>
      </c>
      <c r="E519">
        <v>130</v>
      </c>
      <c r="F519" s="2">
        <v>44853.215983796297</v>
      </c>
      <c r="G519">
        <v>69</v>
      </c>
      <c r="H519" t="s">
        <v>1096</v>
      </c>
      <c r="I519">
        <f t="shared" si="40"/>
        <v>8970</v>
      </c>
      <c r="J519" s="6">
        <v>45186.094074074077</v>
      </c>
      <c r="K519" t="str">
        <f t="shared" si="41"/>
        <v>Short Term</v>
      </c>
      <c r="L519">
        <f t="shared" si="42"/>
        <v>8840</v>
      </c>
      <c r="M519">
        <f t="shared" si="43"/>
        <v>0.15</v>
      </c>
      <c r="N519">
        <f t="shared" si="44"/>
        <v>1326</v>
      </c>
    </row>
    <row r="520" spans="1:14" x14ac:dyDescent="0.25">
      <c r="A520">
        <v>1519</v>
      </c>
      <c r="B520" t="s">
        <v>14996</v>
      </c>
      <c r="C520" t="s">
        <v>14997</v>
      </c>
      <c r="D520" t="s">
        <v>14922</v>
      </c>
      <c r="E520">
        <v>134</v>
      </c>
      <c r="F520" s="2">
        <v>43728.742013888892</v>
      </c>
      <c r="G520">
        <v>60</v>
      </c>
      <c r="H520" t="s">
        <v>139</v>
      </c>
      <c r="I520">
        <f t="shared" si="40"/>
        <v>8040</v>
      </c>
      <c r="J520" s="6">
        <v>45186.094074074077</v>
      </c>
      <c r="K520" t="str">
        <f t="shared" si="41"/>
        <v>Long Term</v>
      </c>
      <c r="L520">
        <f t="shared" si="42"/>
        <v>7906</v>
      </c>
      <c r="M520">
        <f t="shared" si="43"/>
        <v>0</v>
      </c>
      <c r="N520">
        <f t="shared" si="44"/>
        <v>0</v>
      </c>
    </row>
    <row r="521" spans="1:14" x14ac:dyDescent="0.25">
      <c r="A521">
        <v>1520</v>
      </c>
      <c r="B521" t="s">
        <v>14948</v>
      </c>
      <c r="C521" t="s">
        <v>14949</v>
      </c>
      <c r="D521" t="s">
        <v>14929</v>
      </c>
      <c r="E521">
        <v>826</v>
      </c>
      <c r="F521" s="2">
        <v>44421.981400462973</v>
      </c>
      <c r="G521">
        <v>4</v>
      </c>
      <c r="H521" t="s">
        <v>1186</v>
      </c>
      <c r="I521">
        <f t="shared" si="40"/>
        <v>3304</v>
      </c>
      <c r="J521" s="6">
        <v>45186.094074074077</v>
      </c>
      <c r="K521" t="str">
        <f t="shared" si="41"/>
        <v>Long Term</v>
      </c>
      <c r="L521">
        <f t="shared" si="42"/>
        <v>2478</v>
      </c>
      <c r="M521">
        <f t="shared" si="43"/>
        <v>0</v>
      </c>
      <c r="N521">
        <f t="shared" si="44"/>
        <v>0</v>
      </c>
    </row>
    <row r="522" spans="1:14" x14ac:dyDescent="0.25">
      <c r="A522">
        <v>1521</v>
      </c>
      <c r="B522" t="s">
        <v>15008</v>
      </c>
      <c r="C522" t="s">
        <v>15009</v>
      </c>
      <c r="D522" t="s">
        <v>14922</v>
      </c>
      <c r="E522">
        <v>310</v>
      </c>
      <c r="F522" s="2">
        <v>44140.215578703697</v>
      </c>
      <c r="G522">
        <v>20</v>
      </c>
      <c r="H522" t="s">
        <v>932</v>
      </c>
      <c r="I522">
        <f t="shared" si="40"/>
        <v>6200</v>
      </c>
      <c r="J522" s="6">
        <v>45186.094074074077</v>
      </c>
      <c r="K522" t="str">
        <f t="shared" si="41"/>
        <v>Long Term</v>
      </c>
      <c r="L522">
        <f t="shared" si="42"/>
        <v>5890</v>
      </c>
      <c r="M522">
        <f t="shared" si="43"/>
        <v>0</v>
      </c>
      <c r="N522">
        <f t="shared" si="44"/>
        <v>0</v>
      </c>
    </row>
    <row r="523" spans="1:14" x14ac:dyDescent="0.25">
      <c r="A523">
        <v>1522</v>
      </c>
      <c r="B523" t="s">
        <v>14970</v>
      </c>
      <c r="C523" t="s">
        <v>14971</v>
      </c>
      <c r="D523" t="s">
        <v>14929</v>
      </c>
      <c r="E523">
        <v>775</v>
      </c>
      <c r="F523" s="2">
        <v>44096.26353009259</v>
      </c>
      <c r="G523">
        <v>6</v>
      </c>
      <c r="H523" t="s">
        <v>1200</v>
      </c>
      <c r="I523">
        <f t="shared" si="40"/>
        <v>4650</v>
      </c>
      <c r="J523" s="6">
        <v>45186.094074074077</v>
      </c>
      <c r="K523" t="str">
        <f t="shared" si="41"/>
        <v>Long Term</v>
      </c>
      <c r="L523">
        <f t="shared" si="42"/>
        <v>3875</v>
      </c>
      <c r="M523">
        <f t="shared" si="43"/>
        <v>0</v>
      </c>
      <c r="N523">
        <f t="shared" si="44"/>
        <v>0</v>
      </c>
    </row>
    <row r="524" spans="1:14" x14ac:dyDescent="0.25">
      <c r="A524">
        <v>1523</v>
      </c>
      <c r="B524" t="s">
        <v>14976</v>
      </c>
      <c r="C524" t="s">
        <v>14977</v>
      </c>
      <c r="D524" t="s">
        <v>14922</v>
      </c>
      <c r="E524">
        <v>615</v>
      </c>
      <c r="F524" s="2">
        <v>44636.972962962973</v>
      </c>
      <c r="G524">
        <v>53</v>
      </c>
      <c r="H524" t="s">
        <v>1275</v>
      </c>
      <c r="I524">
        <f t="shared" si="40"/>
        <v>32595</v>
      </c>
      <c r="J524" s="6">
        <v>45186.094074074077</v>
      </c>
      <c r="K524" t="str">
        <f t="shared" si="41"/>
        <v>Long Term</v>
      </c>
      <c r="L524">
        <f t="shared" si="42"/>
        <v>31980</v>
      </c>
      <c r="M524">
        <f t="shared" si="43"/>
        <v>0</v>
      </c>
      <c r="N524">
        <f t="shared" si="44"/>
        <v>0</v>
      </c>
    </row>
    <row r="525" spans="1:14" x14ac:dyDescent="0.25">
      <c r="A525">
        <v>1524</v>
      </c>
      <c r="B525" t="s">
        <v>14948</v>
      </c>
      <c r="C525" t="s">
        <v>14949</v>
      </c>
      <c r="D525" t="s">
        <v>14929</v>
      </c>
      <c r="E525">
        <v>999</v>
      </c>
      <c r="F525" s="2">
        <v>44047.301469907397</v>
      </c>
      <c r="G525">
        <v>34</v>
      </c>
      <c r="H525" t="s">
        <v>58</v>
      </c>
      <c r="I525">
        <f t="shared" si="40"/>
        <v>33966</v>
      </c>
      <c r="J525" s="6">
        <v>45186.094074074077</v>
      </c>
      <c r="K525" t="str">
        <f t="shared" si="41"/>
        <v>Long Term</v>
      </c>
      <c r="L525">
        <f t="shared" si="42"/>
        <v>32967</v>
      </c>
      <c r="M525">
        <f t="shared" si="43"/>
        <v>0</v>
      </c>
      <c r="N525">
        <f t="shared" si="44"/>
        <v>0</v>
      </c>
    </row>
    <row r="526" spans="1:14" x14ac:dyDescent="0.25">
      <c r="A526">
        <v>1525</v>
      </c>
      <c r="B526" t="s">
        <v>15016</v>
      </c>
      <c r="C526" t="s">
        <v>15017</v>
      </c>
      <c r="D526" t="s">
        <v>14929</v>
      </c>
      <c r="E526">
        <v>789</v>
      </c>
      <c r="F526" s="2">
        <v>43382.033946759257</v>
      </c>
      <c r="G526">
        <v>87</v>
      </c>
      <c r="H526" t="s">
        <v>520</v>
      </c>
      <c r="I526">
        <f t="shared" si="40"/>
        <v>68643</v>
      </c>
      <c r="J526" s="6">
        <v>45186.094074074077</v>
      </c>
      <c r="K526" t="str">
        <f t="shared" si="41"/>
        <v>Long Term</v>
      </c>
      <c r="L526">
        <f t="shared" si="42"/>
        <v>67854</v>
      </c>
      <c r="M526">
        <f t="shared" si="43"/>
        <v>0</v>
      </c>
      <c r="N526">
        <f t="shared" si="44"/>
        <v>0</v>
      </c>
    </row>
    <row r="527" spans="1:14" x14ac:dyDescent="0.25">
      <c r="A527">
        <v>1526</v>
      </c>
      <c r="B527" t="s">
        <v>14940</v>
      </c>
      <c r="C527" t="s">
        <v>14941</v>
      </c>
      <c r="D527" t="s">
        <v>14922</v>
      </c>
      <c r="E527">
        <v>485</v>
      </c>
      <c r="F527" s="2">
        <v>45065.139861111107</v>
      </c>
      <c r="G527">
        <v>48</v>
      </c>
      <c r="H527" t="s">
        <v>217</v>
      </c>
      <c r="I527">
        <f t="shared" si="40"/>
        <v>23280</v>
      </c>
      <c r="J527" s="6">
        <v>45186.094074074077</v>
      </c>
      <c r="K527" t="str">
        <f t="shared" si="41"/>
        <v>Short Term</v>
      </c>
      <c r="L527">
        <f t="shared" si="42"/>
        <v>22795</v>
      </c>
      <c r="M527">
        <f t="shared" si="43"/>
        <v>0.15</v>
      </c>
      <c r="N527">
        <f t="shared" si="44"/>
        <v>3419.25</v>
      </c>
    </row>
    <row r="528" spans="1:14" x14ac:dyDescent="0.25">
      <c r="A528">
        <v>1527</v>
      </c>
      <c r="B528" t="s">
        <v>14940</v>
      </c>
      <c r="C528" t="s">
        <v>14941</v>
      </c>
      <c r="D528" t="s">
        <v>14922</v>
      </c>
      <c r="E528">
        <v>382</v>
      </c>
      <c r="F528" s="2">
        <v>45157.612835648149</v>
      </c>
      <c r="G528">
        <v>60</v>
      </c>
      <c r="H528" t="s">
        <v>1217</v>
      </c>
      <c r="I528">
        <f t="shared" si="40"/>
        <v>22920</v>
      </c>
      <c r="J528" s="6">
        <v>45186.094074074077</v>
      </c>
      <c r="K528" t="str">
        <f t="shared" si="41"/>
        <v>Short Term</v>
      </c>
      <c r="L528">
        <f t="shared" si="42"/>
        <v>22538</v>
      </c>
      <c r="M528">
        <f t="shared" si="43"/>
        <v>0.15</v>
      </c>
      <c r="N528">
        <f t="shared" si="44"/>
        <v>3380.7</v>
      </c>
    </row>
    <row r="529" spans="1:14" x14ac:dyDescent="0.25">
      <c r="A529">
        <v>1528</v>
      </c>
      <c r="B529" t="s">
        <v>14936</v>
      </c>
      <c r="C529" t="s">
        <v>14937</v>
      </c>
      <c r="D529" t="s">
        <v>14929</v>
      </c>
      <c r="E529">
        <v>504</v>
      </c>
      <c r="F529" s="2">
        <v>43547.392789351848</v>
      </c>
      <c r="G529">
        <v>41</v>
      </c>
      <c r="H529" t="s">
        <v>174</v>
      </c>
      <c r="I529">
        <f t="shared" si="40"/>
        <v>20664</v>
      </c>
      <c r="J529" s="6">
        <v>45186.094074074077</v>
      </c>
      <c r="K529" t="str">
        <f t="shared" si="41"/>
        <v>Long Term</v>
      </c>
      <c r="L529">
        <f t="shared" si="42"/>
        <v>20160</v>
      </c>
      <c r="M529">
        <f t="shared" si="43"/>
        <v>0</v>
      </c>
      <c r="N529">
        <f t="shared" si="44"/>
        <v>0</v>
      </c>
    </row>
    <row r="530" spans="1:14" x14ac:dyDescent="0.25">
      <c r="A530">
        <v>1529</v>
      </c>
      <c r="B530" t="s">
        <v>14998</v>
      </c>
      <c r="C530" t="s">
        <v>14999</v>
      </c>
      <c r="D530" t="s">
        <v>14922</v>
      </c>
      <c r="E530">
        <v>547</v>
      </c>
      <c r="F530" s="2">
        <v>44375.360208333332</v>
      </c>
      <c r="G530">
        <v>22</v>
      </c>
      <c r="H530" t="s">
        <v>2911</v>
      </c>
      <c r="I530">
        <f t="shared" si="40"/>
        <v>12034</v>
      </c>
      <c r="J530" s="6">
        <v>45186.094074074077</v>
      </c>
      <c r="K530" t="str">
        <f t="shared" si="41"/>
        <v>Long Term</v>
      </c>
      <c r="L530">
        <f t="shared" si="42"/>
        <v>11487</v>
      </c>
      <c r="M530">
        <f t="shared" si="43"/>
        <v>0</v>
      </c>
      <c r="N530">
        <f t="shared" si="44"/>
        <v>0</v>
      </c>
    </row>
    <row r="531" spans="1:14" x14ac:dyDescent="0.25">
      <c r="A531">
        <v>1530</v>
      </c>
      <c r="B531" t="s">
        <v>15016</v>
      </c>
      <c r="C531" t="s">
        <v>15017</v>
      </c>
      <c r="D531" t="s">
        <v>14922</v>
      </c>
      <c r="E531">
        <v>372</v>
      </c>
      <c r="F531" s="2">
        <v>44383.013645833344</v>
      </c>
      <c r="G531">
        <v>60</v>
      </c>
      <c r="H531" t="s">
        <v>1179</v>
      </c>
      <c r="I531">
        <f t="shared" si="40"/>
        <v>22320</v>
      </c>
      <c r="J531" s="6">
        <v>45186.094074074077</v>
      </c>
      <c r="K531" t="str">
        <f t="shared" si="41"/>
        <v>Long Term</v>
      </c>
      <c r="L531">
        <f t="shared" si="42"/>
        <v>21948</v>
      </c>
      <c r="M531">
        <f t="shared" si="43"/>
        <v>0</v>
      </c>
      <c r="N531">
        <f t="shared" si="44"/>
        <v>0</v>
      </c>
    </row>
    <row r="532" spans="1:14" x14ac:dyDescent="0.25">
      <c r="A532">
        <v>1531</v>
      </c>
      <c r="B532" t="s">
        <v>14964</v>
      </c>
      <c r="C532" t="s">
        <v>14965</v>
      </c>
      <c r="D532" t="s">
        <v>14922</v>
      </c>
      <c r="E532">
        <v>750</v>
      </c>
      <c r="F532" s="2">
        <v>43410.247870370367</v>
      </c>
      <c r="G532">
        <v>77</v>
      </c>
      <c r="H532" t="s">
        <v>796</v>
      </c>
      <c r="I532">
        <f t="shared" si="40"/>
        <v>57750</v>
      </c>
      <c r="J532" s="6">
        <v>45186.094074074077</v>
      </c>
      <c r="K532" t="str">
        <f t="shared" si="41"/>
        <v>Long Term</v>
      </c>
      <c r="L532">
        <f t="shared" si="42"/>
        <v>57000</v>
      </c>
      <c r="M532">
        <f t="shared" si="43"/>
        <v>0</v>
      </c>
      <c r="N532">
        <f t="shared" si="44"/>
        <v>0</v>
      </c>
    </row>
    <row r="533" spans="1:14" x14ac:dyDescent="0.25">
      <c r="A533">
        <v>1532</v>
      </c>
      <c r="B533" t="s">
        <v>14920</v>
      </c>
      <c r="C533" t="s">
        <v>14921</v>
      </c>
      <c r="D533" t="s">
        <v>14929</v>
      </c>
      <c r="E533">
        <v>208</v>
      </c>
      <c r="F533" s="2">
        <v>44394.003171296303</v>
      </c>
      <c r="G533">
        <v>45</v>
      </c>
      <c r="H533" t="s">
        <v>2763</v>
      </c>
      <c r="I533">
        <f t="shared" si="40"/>
        <v>9360</v>
      </c>
      <c r="J533" s="6">
        <v>45186.094074074077</v>
      </c>
      <c r="K533" t="str">
        <f t="shared" si="41"/>
        <v>Long Term</v>
      </c>
      <c r="L533">
        <f t="shared" si="42"/>
        <v>9152</v>
      </c>
      <c r="M533">
        <f t="shared" si="43"/>
        <v>0</v>
      </c>
      <c r="N533">
        <f t="shared" si="44"/>
        <v>0</v>
      </c>
    </row>
    <row r="534" spans="1:14" x14ac:dyDescent="0.25">
      <c r="A534">
        <v>1533</v>
      </c>
      <c r="B534" t="s">
        <v>14920</v>
      </c>
      <c r="C534" t="s">
        <v>14921</v>
      </c>
      <c r="D534" t="s">
        <v>14929</v>
      </c>
      <c r="E534">
        <v>676</v>
      </c>
      <c r="F534" s="2">
        <v>44487.030636574083</v>
      </c>
      <c r="G534">
        <v>97</v>
      </c>
      <c r="H534" t="s">
        <v>981</v>
      </c>
      <c r="I534">
        <f t="shared" si="40"/>
        <v>65572</v>
      </c>
      <c r="J534" s="6">
        <v>45186.094074074077</v>
      </c>
      <c r="K534" t="str">
        <f t="shared" si="41"/>
        <v>Long Term</v>
      </c>
      <c r="L534">
        <f t="shared" si="42"/>
        <v>64896</v>
      </c>
      <c r="M534">
        <f t="shared" si="43"/>
        <v>0</v>
      </c>
      <c r="N534">
        <f t="shared" si="44"/>
        <v>0</v>
      </c>
    </row>
    <row r="535" spans="1:14" x14ac:dyDescent="0.25">
      <c r="A535">
        <v>1534</v>
      </c>
      <c r="B535" t="s">
        <v>14946</v>
      </c>
      <c r="C535" t="s">
        <v>14947</v>
      </c>
      <c r="D535" t="s">
        <v>14922</v>
      </c>
      <c r="E535">
        <v>434</v>
      </c>
      <c r="F535" s="2">
        <v>44372.122766203713</v>
      </c>
      <c r="G535">
        <v>14</v>
      </c>
      <c r="H535" t="s">
        <v>419</v>
      </c>
      <c r="I535">
        <f t="shared" si="40"/>
        <v>6076</v>
      </c>
      <c r="J535" s="6">
        <v>45186.094074074077</v>
      </c>
      <c r="K535" t="str">
        <f t="shared" si="41"/>
        <v>Long Term</v>
      </c>
      <c r="L535">
        <f t="shared" si="42"/>
        <v>5642</v>
      </c>
      <c r="M535">
        <f t="shared" si="43"/>
        <v>0</v>
      </c>
      <c r="N535">
        <f t="shared" si="44"/>
        <v>0</v>
      </c>
    </row>
    <row r="536" spans="1:14" x14ac:dyDescent="0.25">
      <c r="A536">
        <v>1535</v>
      </c>
      <c r="B536" t="s">
        <v>14960</v>
      </c>
      <c r="C536" t="s">
        <v>14961</v>
      </c>
      <c r="D536" t="s">
        <v>14929</v>
      </c>
      <c r="E536">
        <v>413</v>
      </c>
      <c r="F536" s="2">
        <v>43905.84443287037</v>
      </c>
      <c r="G536">
        <v>73</v>
      </c>
      <c r="H536" t="s">
        <v>686</v>
      </c>
      <c r="I536">
        <f t="shared" si="40"/>
        <v>30149</v>
      </c>
      <c r="J536" s="6">
        <v>45186.094074074077</v>
      </c>
      <c r="K536" t="str">
        <f t="shared" si="41"/>
        <v>Long Term</v>
      </c>
      <c r="L536">
        <f t="shared" si="42"/>
        <v>29736</v>
      </c>
      <c r="M536">
        <f t="shared" si="43"/>
        <v>0</v>
      </c>
      <c r="N536">
        <f t="shared" si="44"/>
        <v>0</v>
      </c>
    </row>
    <row r="537" spans="1:14" x14ac:dyDescent="0.25">
      <c r="A537">
        <v>1536</v>
      </c>
      <c r="B537" t="s">
        <v>14923</v>
      </c>
      <c r="C537" t="s">
        <v>14924</v>
      </c>
      <c r="D537" t="s">
        <v>14922</v>
      </c>
      <c r="E537">
        <v>739</v>
      </c>
      <c r="F537" s="2">
        <v>45108.980162037027</v>
      </c>
      <c r="G537">
        <v>93</v>
      </c>
      <c r="H537" t="s">
        <v>417</v>
      </c>
      <c r="I537">
        <f t="shared" si="40"/>
        <v>68727</v>
      </c>
      <c r="J537" s="6">
        <v>45186.094074074077</v>
      </c>
      <c r="K537" t="str">
        <f t="shared" si="41"/>
        <v>Short Term</v>
      </c>
      <c r="L537">
        <f t="shared" si="42"/>
        <v>67988</v>
      </c>
      <c r="M537">
        <f t="shared" si="43"/>
        <v>0.15</v>
      </c>
      <c r="N537">
        <f t="shared" si="44"/>
        <v>10198.199999999999</v>
      </c>
    </row>
    <row r="538" spans="1:14" x14ac:dyDescent="0.25">
      <c r="A538">
        <v>1537</v>
      </c>
      <c r="B538" t="s">
        <v>14934</v>
      </c>
      <c r="C538" t="s">
        <v>14935</v>
      </c>
      <c r="D538" t="s">
        <v>14929</v>
      </c>
      <c r="E538">
        <v>304</v>
      </c>
      <c r="F538" s="2">
        <v>43891.120729166672</v>
      </c>
      <c r="G538">
        <v>25</v>
      </c>
      <c r="H538" t="s">
        <v>2861</v>
      </c>
      <c r="I538">
        <f t="shared" si="40"/>
        <v>7600</v>
      </c>
      <c r="J538" s="6">
        <v>45186.094074074077</v>
      </c>
      <c r="K538" t="str">
        <f t="shared" si="41"/>
        <v>Long Term</v>
      </c>
      <c r="L538">
        <f t="shared" si="42"/>
        <v>7296</v>
      </c>
      <c r="M538">
        <f t="shared" si="43"/>
        <v>0</v>
      </c>
      <c r="N538">
        <f t="shared" si="44"/>
        <v>0</v>
      </c>
    </row>
    <row r="539" spans="1:14" x14ac:dyDescent="0.25">
      <c r="A539">
        <v>1538</v>
      </c>
      <c r="B539" t="s">
        <v>14986</v>
      </c>
      <c r="C539" t="s">
        <v>14987</v>
      </c>
      <c r="D539" t="s">
        <v>14929</v>
      </c>
      <c r="E539">
        <v>247</v>
      </c>
      <c r="F539" s="2">
        <v>45185.55537037037</v>
      </c>
      <c r="G539">
        <v>42</v>
      </c>
      <c r="H539" t="s">
        <v>885</v>
      </c>
      <c r="I539">
        <f t="shared" si="40"/>
        <v>10374</v>
      </c>
      <c r="J539" s="6">
        <v>45186.094074074077</v>
      </c>
      <c r="K539" t="str">
        <f t="shared" si="41"/>
        <v>Short Term</v>
      </c>
      <c r="L539">
        <f t="shared" si="42"/>
        <v>10127</v>
      </c>
      <c r="M539">
        <f t="shared" si="43"/>
        <v>0.15</v>
      </c>
      <c r="N539">
        <f t="shared" si="44"/>
        <v>1519.05</v>
      </c>
    </row>
    <row r="540" spans="1:14" x14ac:dyDescent="0.25">
      <c r="A540">
        <v>1539</v>
      </c>
      <c r="B540" t="s">
        <v>14948</v>
      </c>
      <c r="C540" t="s">
        <v>14949</v>
      </c>
      <c r="D540" t="s">
        <v>14922</v>
      </c>
      <c r="E540">
        <v>302</v>
      </c>
      <c r="F540" s="2">
        <v>43874.131458333337</v>
      </c>
      <c r="G540">
        <v>12</v>
      </c>
      <c r="H540" t="s">
        <v>806</v>
      </c>
      <c r="I540">
        <f t="shared" si="40"/>
        <v>3624</v>
      </c>
      <c r="J540" s="6">
        <v>45186.094074074077</v>
      </c>
      <c r="K540" t="str">
        <f t="shared" si="41"/>
        <v>Long Term</v>
      </c>
      <c r="L540">
        <f t="shared" si="42"/>
        <v>3322</v>
      </c>
      <c r="M540">
        <f t="shared" si="43"/>
        <v>0</v>
      </c>
      <c r="N540">
        <f t="shared" si="44"/>
        <v>0</v>
      </c>
    </row>
    <row r="541" spans="1:14" x14ac:dyDescent="0.25">
      <c r="A541">
        <v>1540</v>
      </c>
      <c r="B541" t="s">
        <v>14936</v>
      </c>
      <c r="C541" t="s">
        <v>14937</v>
      </c>
      <c r="D541" t="s">
        <v>14922</v>
      </c>
      <c r="E541">
        <v>456</v>
      </c>
      <c r="F541" s="2">
        <v>43520.426747685182</v>
      </c>
      <c r="G541">
        <v>37</v>
      </c>
      <c r="H541" t="s">
        <v>538</v>
      </c>
      <c r="I541">
        <f t="shared" si="40"/>
        <v>16872</v>
      </c>
      <c r="J541" s="6">
        <v>45186.094074074077</v>
      </c>
      <c r="K541" t="str">
        <f t="shared" si="41"/>
        <v>Long Term</v>
      </c>
      <c r="L541">
        <f t="shared" si="42"/>
        <v>16416</v>
      </c>
      <c r="M541">
        <f t="shared" si="43"/>
        <v>0</v>
      </c>
      <c r="N541">
        <f t="shared" si="44"/>
        <v>0</v>
      </c>
    </row>
    <row r="542" spans="1:14" x14ac:dyDescent="0.25">
      <c r="A542">
        <v>1541</v>
      </c>
      <c r="B542" t="s">
        <v>14954</v>
      </c>
      <c r="C542" t="s">
        <v>14955</v>
      </c>
      <c r="D542" t="s">
        <v>14922</v>
      </c>
      <c r="E542">
        <v>878</v>
      </c>
      <c r="F542" s="2">
        <v>44305.82571759259</v>
      </c>
      <c r="G542">
        <v>9</v>
      </c>
      <c r="H542" t="s">
        <v>981</v>
      </c>
      <c r="I542">
        <f t="shared" si="40"/>
        <v>7902</v>
      </c>
      <c r="J542" s="6">
        <v>45186.094074074077</v>
      </c>
      <c r="K542" t="str">
        <f t="shared" si="41"/>
        <v>Long Term</v>
      </c>
      <c r="L542">
        <f t="shared" si="42"/>
        <v>7024</v>
      </c>
      <c r="M542">
        <f t="shared" si="43"/>
        <v>0</v>
      </c>
      <c r="N542">
        <f t="shared" si="44"/>
        <v>0</v>
      </c>
    </row>
    <row r="543" spans="1:14" x14ac:dyDescent="0.25">
      <c r="A543">
        <v>1542</v>
      </c>
      <c r="B543" t="s">
        <v>14990</v>
      </c>
      <c r="C543" t="s">
        <v>14991</v>
      </c>
      <c r="D543" t="s">
        <v>14922</v>
      </c>
      <c r="E543">
        <v>418</v>
      </c>
      <c r="F543" s="2">
        <v>44209.101226851853</v>
      </c>
      <c r="G543">
        <v>65</v>
      </c>
      <c r="H543" t="s">
        <v>1102</v>
      </c>
      <c r="I543">
        <f t="shared" si="40"/>
        <v>27170</v>
      </c>
      <c r="J543" s="6">
        <v>45186.094074074077</v>
      </c>
      <c r="K543" t="str">
        <f t="shared" si="41"/>
        <v>Long Term</v>
      </c>
      <c r="L543">
        <f t="shared" si="42"/>
        <v>26752</v>
      </c>
      <c r="M543">
        <f t="shared" si="43"/>
        <v>0</v>
      </c>
      <c r="N543">
        <f t="shared" si="44"/>
        <v>0</v>
      </c>
    </row>
    <row r="544" spans="1:14" x14ac:dyDescent="0.25">
      <c r="A544">
        <v>1543</v>
      </c>
      <c r="B544" t="s">
        <v>14968</v>
      </c>
      <c r="C544" t="s">
        <v>14969</v>
      </c>
      <c r="D544" t="s">
        <v>14929</v>
      </c>
      <c r="E544">
        <v>846</v>
      </c>
      <c r="F544" s="2">
        <v>43934.900856481479</v>
      </c>
      <c r="G544">
        <v>17</v>
      </c>
      <c r="H544" t="s">
        <v>1422</v>
      </c>
      <c r="I544">
        <f t="shared" si="40"/>
        <v>14382</v>
      </c>
      <c r="J544" s="6">
        <v>45186.094074074077</v>
      </c>
      <c r="K544" t="str">
        <f t="shared" si="41"/>
        <v>Long Term</v>
      </c>
      <c r="L544">
        <f t="shared" si="42"/>
        <v>13536</v>
      </c>
      <c r="M544">
        <f t="shared" si="43"/>
        <v>0</v>
      </c>
      <c r="N544">
        <f t="shared" si="44"/>
        <v>0</v>
      </c>
    </row>
    <row r="545" spans="1:14" x14ac:dyDescent="0.25">
      <c r="A545">
        <v>1544</v>
      </c>
      <c r="B545" t="s">
        <v>14923</v>
      </c>
      <c r="C545" t="s">
        <v>14924</v>
      </c>
      <c r="D545" t="s">
        <v>14929</v>
      </c>
      <c r="E545">
        <v>884</v>
      </c>
      <c r="F545" s="2">
        <v>44811.709756944438</v>
      </c>
      <c r="G545">
        <v>72</v>
      </c>
      <c r="H545" t="s">
        <v>1113</v>
      </c>
      <c r="I545">
        <f t="shared" si="40"/>
        <v>63648</v>
      </c>
      <c r="J545" s="6">
        <v>45186.094074074077</v>
      </c>
      <c r="K545" t="str">
        <f t="shared" si="41"/>
        <v>Long Term</v>
      </c>
      <c r="L545">
        <f t="shared" si="42"/>
        <v>62764</v>
      </c>
      <c r="M545">
        <f t="shared" si="43"/>
        <v>0</v>
      </c>
      <c r="N545">
        <f t="shared" si="44"/>
        <v>0</v>
      </c>
    </row>
    <row r="546" spans="1:14" x14ac:dyDescent="0.25">
      <c r="A546">
        <v>1545</v>
      </c>
      <c r="B546" t="s">
        <v>15012</v>
      </c>
      <c r="C546" t="s">
        <v>15013</v>
      </c>
      <c r="D546" t="s">
        <v>14922</v>
      </c>
      <c r="E546">
        <v>857</v>
      </c>
      <c r="F546" s="2">
        <v>43480.849699074082</v>
      </c>
      <c r="G546">
        <v>42</v>
      </c>
      <c r="H546" t="s">
        <v>1175</v>
      </c>
      <c r="I546">
        <f t="shared" si="40"/>
        <v>35994</v>
      </c>
      <c r="J546" s="6">
        <v>45186.094074074077</v>
      </c>
      <c r="K546" t="str">
        <f t="shared" si="41"/>
        <v>Long Term</v>
      </c>
      <c r="L546">
        <f t="shared" si="42"/>
        <v>35137</v>
      </c>
      <c r="M546">
        <f t="shared" si="43"/>
        <v>0</v>
      </c>
      <c r="N546">
        <f t="shared" si="44"/>
        <v>0</v>
      </c>
    </row>
    <row r="547" spans="1:14" x14ac:dyDescent="0.25">
      <c r="A547">
        <v>1546</v>
      </c>
      <c r="B547" t="s">
        <v>14932</v>
      </c>
      <c r="C547" t="s">
        <v>14933</v>
      </c>
      <c r="D547" t="s">
        <v>14922</v>
      </c>
      <c r="E547">
        <v>763</v>
      </c>
      <c r="F547" s="2">
        <v>43854.938009259262</v>
      </c>
      <c r="G547">
        <v>98</v>
      </c>
      <c r="H547" t="s">
        <v>912</v>
      </c>
      <c r="I547">
        <f t="shared" si="40"/>
        <v>74774</v>
      </c>
      <c r="J547" s="6">
        <v>45186.094074074077</v>
      </c>
      <c r="K547" t="str">
        <f t="shared" si="41"/>
        <v>Long Term</v>
      </c>
      <c r="L547">
        <f t="shared" si="42"/>
        <v>74011</v>
      </c>
      <c r="M547">
        <f t="shared" si="43"/>
        <v>0</v>
      </c>
      <c r="N547">
        <f t="shared" si="44"/>
        <v>0</v>
      </c>
    </row>
    <row r="548" spans="1:14" x14ac:dyDescent="0.25">
      <c r="A548">
        <v>1547</v>
      </c>
      <c r="B548" t="s">
        <v>14920</v>
      </c>
      <c r="C548" t="s">
        <v>14921</v>
      </c>
      <c r="D548" t="s">
        <v>14922</v>
      </c>
      <c r="E548">
        <v>189</v>
      </c>
      <c r="F548" s="2">
        <v>44200.189583333333</v>
      </c>
      <c r="G548">
        <v>29</v>
      </c>
      <c r="H548" t="s">
        <v>649</v>
      </c>
      <c r="I548">
        <f t="shared" si="40"/>
        <v>5481</v>
      </c>
      <c r="J548" s="6">
        <v>45186.094074074077</v>
      </c>
      <c r="K548" t="str">
        <f t="shared" si="41"/>
        <v>Long Term</v>
      </c>
      <c r="L548">
        <f t="shared" si="42"/>
        <v>5292</v>
      </c>
      <c r="M548">
        <f t="shared" si="43"/>
        <v>0</v>
      </c>
      <c r="N548">
        <f t="shared" si="44"/>
        <v>0</v>
      </c>
    </row>
    <row r="549" spans="1:14" x14ac:dyDescent="0.25">
      <c r="A549">
        <v>1548</v>
      </c>
      <c r="B549" t="s">
        <v>14990</v>
      </c>
      <c r="C549" t="s">
        <v>14991</v>
      </c>
      <c r="D549" t="s">
        <v>14929</v>
      </c>
      <c r="E549">
        <v>653</v>
      </c>
      <c r="F549" s="2">
        <v>44879.993645833332</v>
      </c>
      <c r="G549">
        <v>33</v>
      </c>
      <c r="H549" t="s">
        <v>2686</v>
      </c>
      <c r="I549">
        <f t="shared" si="40"/>
        <v>21549</v>
      </c>
      <c r="J549" s="6">
        <v>45186.094074074077</v>
      </c>
      <c r="K549" t="str">
        <f t="shared" si="41"/>
        <v>Short Term</v>
      </c>
      <c r="L549">
        <f t="shared" si="42"/>
        <v>20896</v>
      </c>
      <c r="M549">
        <f t="shared" si="43"/>
        <v>0.15</v>
      </c>
      <c r="N549">
        <f t="shared" si="44"/>
        <v>3134.4</v>
      </c>
    </row>
    <row r="550" spans="1:14" x14ac:dyDescent="0.25">
      <c r="A550">
        <v>1549</v>
      </c>
      <c r="B550" t="s">
        <v>14992</v>
      </c>
      <c r="C550" t="s">
        <v>14993</v>
      </c>
      <c r="D550" t="s">
        <v>14922</v>
      </c>
      <c r="E550">
        <v>399</v>
      </c>
      <c r="F550" s="2">
        <v>44415.217546296299</v>
      </c>
      <c r="G550">
        <v>41</v>
      </c>
      <c r="H550" t="s">
        <v>378</v>
      </c>
      <c r="I550">
        <f t="shared" si="40"/>
        <v>16359</v>
      </c>
      <c r="J550" s="6">
        <v>45186.094074074077</v>
      </c>
      <c r="K550" t="str">
        <f t="shared" si="41"/>
        <v>Long Term</v>
      </c>
      <c r="L550">
        <f t="shared" si="42"/>
        <v>15960</v>
      </c>
      <c r="M550">
        <f t="shared" si="43"/>
        <v>0</v>
      </c>
      <c r="N550">
        <f t="shared" si="44"/>
        <v>0</v>
      </c>
    </row>
    <row r="551" spans="1:14" x14ac:dyDescent="0.25">
      <c r="A551">
        <v>1550</v>
      </c>
      <c r="B551" t="s">
        <v>14964</v>
      </c>
      <c r="C551" t="s">
        <v>14965</v>
      </c>
      <c r="D551" t="s">
        <v>14929</v>
      </c>
      <c r="E551">
        <v>287</v>
      </c>
      <c r="F551" s="2">
        <v>44375.578668981478</v>
      </c>
      <c r="G551">
        <v>79</v>
      </c>
      <c r="H551" t="s">
        <v>1347</v>
      </c>
      <c r="I551">
        <f t="shared" si="40"/>
        <v>22673</v>
      </c>
      <c r="J551" s="6">
        <v>45186.094074074077</v>
      </c>
      <c r="K551" t="str">
        <f t="shared" si="41"/>
        <v>Long Term</v>
      </c>
      <c r="L551">
        <f t="shared" si="42"/>
        <v>22386</v>
      </c>
      <c r="M551">
        <f t="shared" si="43"/>
        <v>0</v>
      </c>
      <c r="N551">
        <f t="shared" si="44"/>
        <v>0</v>
      </c>
    </row>
    <row r="552" spans="1:14" x14ac:dyDescent="0.25">
      <c r="A552">
        <v>1551</v>
      </c>
      <c r="B552" t="s">
        <v>14982</v>
      </c>
      <c r="C552" t="s">
        <v>14983</v>
      </c>
      <c r="D552" t="s">
        <v>14922</v>
      </c>
      <c r="E552">
        <v>892</v>
      </c>
      <c r="F552" s="2">
        <v>44563.685312499998</v>
      </c>
      <c r="G552">
        <v>68</v>
      </c>
      <c r="H552" t="s">
        <v>1832</v>
      </c>
      <c r="I552">
        <f t="shared" si="40"/>
        <v>60656</v>
      </c>
      <c r="J552" s="6">
        <v>45186.094074074077</v>
      </c>
      <c r="K552" t="str">
        <f t="shared" si="41"/>
        <v>Long Term</v>
      </c>
      <c r="L552">
        <f t="shared" si="42"/>
        <v>59764</v>
      </c>
      <c r="M552">
        <f t="shared" si="43"/>
        <v>0</v>
      </c>
      <c r="N552">
        <f t="shared" si="44"/>
        <v>0</v>
      </c>
    </row>
    <row r="553" spans="1:14" x14ac:dyDescent="0.25">
      <c r="A553">
        <v>1552</v>
      </c>
      <c r="B553" t="s">
        <v>14984</v>
      </c>
      <c r="C553" t="s">
        <v>14985</v>
      </c>
      <c r="D553" t="s">
        <v>14929</v>
      </c>
      <c r="E553">
        <v>833</v>
      </c>
      <c r="F553" s="2">
        <v>44218.427939814806</v>
      </c>
      <c r="G553">
        <v>75</v>
      </c>
      <c r="H553" t="s">
        <v>1193</v>
      </c>
      <c r="I553">
        <f t="shared" si="40"/>
        <v>62475</v>
      </c>
      <c r="J553" s="6">
        <v>45186.094074074077</v>
      </c>
      <c r="K553" t="str">
        <f t="shared" si="41"/>
        <v>Long Term</v>
      </c>
      <c r="L553">
        <f t="shared" si="42"/>
        <v>61642</v>
      </c>
      <c r="M553">
        <f t="shared" si="43"/>
        <v>0</v>
      </c>
      <c r="N553">
        <f t="shared" si="44"/>
        <v>0</v>
      </c>
    </row>
    <row r="554" spans="1:14" x14ac:dyDescent="0.25">
      <c r="A554">
        <v>1553</v>
      </c>
      <c r="B554" t="s">
        <v>14923</v>
      </c>
      <c r="C554" t="s">
        <v>14924</v>
      </c>
      <c r="D554" t="s">
        <v>14922</v>
      </c>
      <c r="E554">
        <v>817</v>
      </c>
      <c r="F554" s="2">
        <v>43696.467534722222</v>
      </c>
      <c r="G554">
        <v>89</v>
      </c>
      <c r="H554" t="s">
        <v>605</v>
      </c>
      <c r="I554">
        <f t="shared" si="40"/>
        <v>72713</v>
      </c>
      <c r="J554" s="6">
        <v>45186.094074074077</v>
      </c>
      <c r="K554" t="str">
        <f t="shared" si="41"/>
        <v>Long Term</v>
      </c>
      <c r="L554">
        <f t="shared" si="42"/>
        <v>71896</v>
      </c>
      <c r="M554">
        <f t="shared" si="43"/>
        <v>0</v>
      </c>
      <c r="N554">
        <f t="shared" si="44"/>
        <v>0</v>
      </c>
    </row>
    <row r="555" spans="1:14" x14ac:dyDescent="0.25">
      <c r="A555">
        <v>1554</v>
      </c>
      <c r="B555" t="s">
        <v>14994</v>
      </c>
      <c r="C555" t="s">
        <v>14995</v>
      </c>
      <c r="D555" t="s">
        <v>14929</v>
      </c>
      <c r="E555">
        <v>619</v>
      </c>
      <c r="F555" s="2">
        <v>43452.497291666667</v>
      </c>
      <c r="G555">
        <v>73</v>
      </c>
      <c r="H555" t="s">
        <v>1120</v>
      </c>
      <c r="I555">
        <f t="shared" si="40"/>
        <v>45187</v>
      </c>
      <c r="J555" s="6">
        <v>45186.094074074077</v>
      </c>
      <c r="K555" t="str">
        <f t="shared" si="41"/>
        <v>Long Term</v>
      </c>
      <c r="L555">
        <f t="shared" si="42"/>
        <v>44568</v>
      </c>
      <c r="M555">
        <f t="shared" si="43"/>
        <v>0</v>
      </c>
      <c r="N555">
        <f t="shared" si="44"/>
        <v>0</v>
      </c>
    </row>
    <row r="556" spans="1:14" x14ac:dyDescent="0.25">
      <c r="A556">
        <v>1555</v>
      </c>
      <c r="B556" t="s">
        <v>14948</v>
      </c>
      <c r="C556" t="s">
        <v>14949</v>
      </c>
      <c r="D556" t="s">
        <v>14922</v>
      </c>
      <c r="E556">
        <v>108</v>
      </c>
      <c r="F556" s="2">
        <v>44173.522152777783</v>
      </c>
      <c r="G556">
        <v>2</v>
      </c>
      <c r="H556" t="s">
        <v>928</v>
      </c>
      <c r="I556">
        <f t="shared" si="40"/>
        <v>216</v>
      </c>
      <c r="J556" s="6">
        <v>45186.094074074077</v>
      </c>
      <c r="K556" t="str">
        <f t="shared" si="41"/>
        <v>Long Term</v>
      </c>
      <c r="L556">
        <f t="shared" si="42"/>
        <v>108</v>
      </c>
      <c r="M556">
        <f t="shared" si="43"/>
        <v>0</v>
      </c>
      <c r="N556">
        <f t="shared" si="44"/>
        <v>0</v>
      </c>
    </row>
    <row r="557" spans="1:14" x14ac:dyDescent="0.25">
      <c r="A557">
        <v>1556</v>
      </c>
      <c r="B557" t="s">
        <v>14958</v>
      </c>
      <c r="C557" t="s">
        <v>14959</v>
      </c>
      <c r="D557" t="s">
        <v>14922</v>
      </c>
      <c r="E557">
        <v>347</v>
      </c>
      <c r="F557" s="2">
        <v>44977.882523148153</v>
      </c>
      <c r="G557">
        <v>25</v>
      </c>
      <c r="H557" t="s">
        <v>1165</v>
      </c>
      <c r="I557">
        <f t="shared" si="40"/>
        <v>8675</v>
      </c>
      <c r="J557" s="6">
        <v>45186.094074074077</v>
      </c>
      <c r="K557" t="str">
        <f t="shared" si="41"/>
        <v>Short Term</v>
      </c>
      <c r="L557">
        <f t="shared" si="42"/>
        <v>8328</v>
      </c>
      <c r="M557">
        <f t="shared" si="43"/>
        <v>0.15</v>
      </c>
      <c r="N557">
        <f t="shared" si="44"/>
        <v>1249.2</v>
      </c>
    </row>
    <row r="558" spans="1:14" x14ac:dyDescent="0.25">
      <c r="A558">
        <v>1557</v>
      </c>
      <c r="B558" t="s">
        <v>14946</v>
      </c>
      <c r="C558" t="s">
        <v>14947</v>
      </c>
      <c r="D558" t="s">
        <v>14929</v>
      </c>
      <c r="E558">
        <v>969</v>
      </c>
      <c r="F558" s="2">
        <v>44443.952800925923</v>
      </c>
      <c r="G558">
        <v>80</v>
      </c>
      <c r="H558" t="s">
        <v>291</v>
      </c>
      <c r="I558">
        <f t="shared" si="40"/>
        <v>77520</v>
      </c>
      <c r="J558" s="6">
        <v>45186.094074074077</v>
      </c>
      <c r="K558" t="str">
        <f t="shared" si="41"/>
        <v>Long Term</v>
      </c>
      <c r="L558">
        <f t="shared" si="42"/>
        <v>76551</v>
      </c>
      <c r="M558">
        <f t="shared" si="43"/>
        <v>0</v>
      </c>
      <c r="N558">
        <f t="shared" si="44"/>
        <v>0</v>
      </c>
    </row>
    <row r="559" spans="1:14" x14ac:dyDescent="0.25">
      <c r="A559">
        <v>1558</v>
      </c>
      <c r="B559" t="s">
        <v>14974</v>
      </c>
      <c r="C559" t="s">
        <v>14975</v>
      </c>
      <c r="D559" t="s">
        <v>14929</v>
      </c>
      <c r="E559">
        <v>507</v>
      </c>
      <c r="F559" s="2">
        <v>43647.371215277781</v>
      </c>
      <c r="G559">
        <v>58</v>
      </c>
      <c r="H559" t="s">
        <v>707</v>
      </c>
      <c r="I559">
        <f t="shared" si="40"/>
        <v>29406</v>
      </c>
      <c r="J559" s="6">
        <v>45186.094074074077</v>
      </c>
      <c r="K559" t="str">
        <f t="shared" si="41"/>
        <v>Long Term</v>
      </c>
      <c r="L559">
        <f t="shared" si="42"/>
        <v>28899</v>
      </c>
      <c r="M559">
        <f t="shared" si="43"/>
        <v>0</v>
      </c>
      <c r="N559">
        <f t="shared" si="44"/>
        <v>0</v>
      </c>
    </row>
    <row r="560" spans="1:14" x14ac:dyDescent="0.25">
      <c r="A560">
        <v>1559</v>
      </c>
      <c r="B560" t="s">
        <v>14934</v>
      </c>
      <c r="C560" t="s">
        <v>14935</v>
      </c>
      <c r="D560" t="s">
        <v>14922</v>
      </c>
      <c r="E560">
        <v>919</v>
      </c>
      <c r="F560" s="2">
        <v>44803.685972222222</v>
      </c>
      <c r="G560">
        <v>61</v>
      </c>
      <c r="H560" t="s">
        <v>1347</v>
      </c>
      <c r="I560">
        <f t="shared" si="40"/>
        <v>56059</v>
      </c>
      <c r="J560" s="6">
        <v>45186.094074074077</v>
      </c>
      <c r="K560" t="str">
        <f t="shared" si="41"/>
        <v>Long Term</v>
      </c>
      <c r="L560">
        <f t="shared" si="42"/>
        <v>55140</v>
      </c>
      <c r="M560">
        <f t="shared" si="43"/>
        <v>0</v>
      </c>
      <c r="N560">
        <f t="shared" si="44"/>
        <v>0</v>
      </c>
    </row>
    <row r="561" spans="1:14" x14ac:dyDescent="0.25">
      <c r="A561">
        <v>1560</v>
      </c>
      <c r="B561" t="s">
        <v>14950</v>
      </c>
      <c r="C561" t="s">
        <v>14951</v>
      </c>
      <c r="D561" t="s">
        <v>14929</v>
      </c>
      <c r="E561">
        <v>372</v>
      </c>
      <c r="F561" s="2">
        <v>43719.305856481478</v>
      </c>
      <c r="G561">
        <v>67</v>
      </c>
      <c r="H561" t="s">
        <v>349</v>
      </c>
      <c r="I561">
        <f t="shared" si="40"/>
        <v>24924</v>
      </c>
      <c r="J561" s="6">
        <v>45186.094074074077</v>
      </c>
      <c r="K561" t="str">
        <f t="shared" si="41"/>
        <v>Long Term</v>
      </c>
      <c r="L561">
        <f t="shared" si="42"/>
        <v>24552</v>
      </c>
      <c r="M561">
        <f t="shared" si="43"/>
        <v>0</v>
      </c>
      <c r="N561">
        <f t="shared" si="44"/>
        <v>0</v>
      </c>
    </row>
    <row r="562" spans="1:14" x14ac:dyDescent="0.25">
      <c r="A562">
        <v>1561</v>
      </c>
      <c r="B562" t="s">
        <v>15016</v>
      </c>
      <c r="C562" t="s">
        <v>15017</v>
      </c>
      <c r="D562" t="s">
        <v>14929</v>
      </c>
      <c r="E562">
        <v>507</v>
      </c>
      <c r="F562" s="2">
        <v>43604.164189814823</v>
      </c>
      <c r="G562">
        <v>64</v>
      </c>
      <c r="H562" t="s">
        <v>223</v>
      </c>
      <c r="I562">
        <f t="shared" si="40"/>
        <v>32448</v>
      </c>
      <c r="J562" s="6">
        <v>45186.094074074077</v>
      </c>
      <c r="K562" t="str">
        <f t="shared" si="41"/>
        <v>Long Term</v>
      </c>
      <c r="L562">
        <f t="shared" si="42"/>
        <v>31941</v>
      </c>
      <c r="M562">
        <f t="shared" si="43"/>
        <v>0</v>
      </c>
      <c r="N562">
        <f t="shared" si="44"/>
        <v>0</v>
      </c>
    </row>
    <row r="563" spans="1:14" x14ac:dyDescent="0.25">
      <c r="A563">
        <v>1562</v>
      </c>
      <c r="B563" t="s">
        <v>14988</v>
      </c>
      <c r="C563" t="s">
        <v>14989</v>
      </c>
      <c r="D563" t="s">
        <v>14929</v>
      </c>
      <c r="E563">
        <v>201</v>
      </c>
      <c r="F563" s="2">
        <v>44587.384409722217</v>
      </c>
      <c r="G563">
        <v>2</v>
      </c>
      <c r="H563" t="s">
        <v>791</v>
      </c>
      <c r="I563">
        <f t="shared" si="40"/>
        <v>402</v>
      </c>
      <c r="J563" s="6">
        <v>45186.094074074077</v>
      </c>
      <c r="K563" t="str">
        <f t="shared" si="41"/>
        <v>Long Term</v>
      </c>
      <c r="L563">
        <f t="shared" si="42"/>
        <v>201</v>
      </c>
      <c r="M563">
        <f t="shared" si="43"/>
        <v>0</v>
      </c>
      <c r="N563">
        <f t="shared" si="44"/>
        <v>0</v>
      </c>
    </row>
    <row r="564" spans="1:14" x14ac:dyDescent="0.25">
      <c r="A564">
        <v>1563</v>
      </c>
      <c r="B564" t="s">
        <v>14980</v>
      </c>
      <c r="C564" t="s">
        <v>14981</v>
      </c>
      <c r="D564" t="s">
        <v>14922</v>
      </c>
      <c r="E564">
        <v>193</v>
      </c>
      <c r="F564" s="2">
        <v>44935.680300925917</v>
      </c>
      <c r="G564">
        <v>66</v>
      </c>
      <c r="H564" t="s">
        <v>407</v>
      </c>
      <c r="I564">
        <f t="shared" si="40"/>
        <v>12738</v>
      </c>
      <c r="J564" s="6">
        <v>45186.094074074077</v>
      </c>
      <c r="K564" t="str">
        <f t="shared" si="41"/>
        <v>Short Term</v>
      </c>
      <c r="L564">
        <f t="shared" si="42"/>
        <v>12545</v>
      </c>
      <c r="M564">
        <f t="shared" si="43"/>
        <v>0.15</v>
      </c>
      <c r="N564">
        <f t="shared" si="44"/>
        <v>1881.75</v>
      </c>
    </row>
    <row r="565" spans="1:14" x14ac:dyDescent="0.25">
      <c r="A565">
        <v>1564</v>
      </c>
      <c r="B565" t="s">
        <v>14934</v>
      </c>
      <c r="C565" t="s">
        <v>14935</v>
      </c>
      <c r="D565" t="s">
        <v>14922</v>
      </c>
      <c r="E565">
        <v>467</v>
      </c>
      <c r="F565" s="2">
        <v>43543.885937500003</v>
      </c>
      <c r="G565">
        <v>85</v>
      </c>
      <c r="H565" t="s">
        <v>1069</v>
      </c>
      <c r="I565">
        <f t="shared" si="40"/>
        <v>39695</v>
      </c>
      <c r="J565" s="6">
        <v>45186.094074074077</v>
      </c>
      <c r="K565" t="str">
        <f t="shared" si="41"/>
        <v>Long Term</v>
      </c>
      <c r="L565">
        <f t="shared" si="42"/>
        <v>39228</v>
      </c>
      <c r="M565">
        <f t="shared" si="43"/>
        <v>0</v>
      </c>
      <c r="N565">
        <f t="shared" si="44"/>
        <v>0</v>
      </c>
    </row>
    <row r="566" spans="1:14" x14ac:dyDescent="0.25">
      <c r="A566">
        <v>1565</v>
      </c>
      <c r="B566" t="s">
        <v>14972</v>
      </c>
      <c r="C566" t="s">
        <v>14973</v>
      </c>
      <c r="D566" t="s">
        <v>14922</v>
      </c>
      <c r="E566">
        <v>445</v>
      </c>
      <c r="F566" s="2">
        <v>43680.304305555554</v>
      </c>
      <c r="G566">
        <v>44</v>
      </c>
      <c r="H566" t="s">
        <v>1290</v>
      </c>
      <c r="I566">
        <f t="shared" si="40"/>
        <v>19580</v>
      </c>
      <c r="J566" s="6">
        <v>45186.094074074077</v>
      </c>
      <c r="K566" t="str">
        <f t="shared" si="41"/>
        <v>Long Term</v>
      </c>
      <c r="L566">
        <f t="shared" si="42"/>
        <v>19135</v>
      </c>
      <c r="M566">
        <f t="shared" si="43"/>
        <v>0</v>
      </c>
      <c r="N566">
        <f t="shared" si="44"/>
        <v>0</v>
      </c>
    </row>
    <row r="567" spans="1:14" x14ac:dyDescent="0.25">
      <c r="A567">
        <v>1566</v>
      </c>
      <c r="B567" t="s">
        <v>14930</v>
      </c>
      <c r="C567" t="s">
        <v>14931</v>
      </c>
      <c r="D567" t="s">
        <v>14929</v>
      </c>
      <c r="E567">
        <v>347</v>
      </c>
      <c r="F567" s="2">
        <v>44024.112754629627</v>
      </c>
      <c r="G567">
        <v>18</v>
      </c>
      <c r="H567" t="s">
        <v>1072</v>
      </c>
      <c r="I567">
        <f t="shared" si="40"/>
        <v>6246</v>
      </c>
      <c r="J567" s="6">
        <v>45186.094074074077</v>
      </c>
      <c r="K567" t="str">
        <f t="shared" si="41"/>
        <v>Long Term</v>
      </c>
      <c r="L567">
        <f t="shared" si="42"/>
        <v>5899</v>
      </c>
      <c r="M567">
        <f t="shared" si="43"/>
        <v>0</v>
      </c>
      <c r="N567">
        <f t="shared" si="44"/>
        <v>0</v>
      </c>
    </row>
    <row r="568" spans="1:14" x14ac:dyDescent="0.25">
      <c r="A568">
        <v>1567</v>
      </c>
      <c r="B568" t="s">
        <v>14932</v>
      </c>
      <c r="C568" t="s">
        <v>14933</v>
      </c>
      <c r="D568" t="s">
        <v>14929</v>
      </c>
      <c r="E568">
        <v>129</v>
      </c>
      <c r="F568" s="2">
        <v>44511.40121527778</v>
      </c>
      <c r="G568">
        <v>89</v>
      </c>
      <c r="H568" t="s">
        <v>283</v>
      </c>
      <c r="I568">
        <f t="shared" si="40"/>
        <v>11481</v>
      </c>
      <c r="J568" s="6">
        <v>45186.094074074077</v>
      </c>
      <c r="K568" t="str">
        <f t="shared" si="41"/>
        <v>Long Term</v>
      </c>
      <c r="L568">
        <f t="shared" si="42"/>
        <v>11352</v>
      </c>
      <c r="M568">
        <f t="shared" si="43"/>
        <v>0</v>
      </c>
      <c r="N568">
        <f t="shared" si="44"/>
        <v>0</v>
      </c>
    </row>
    <row r="569" spans="1:14" x14ac:dyDescent="0.25">
      <c r="A569">
        <v>1568</v>
      </c>
      <c r="B569" t="s">
        <v>14946</v>
      </c>
      <c r="C569" t="s">
        <v>14947</v>
      </c>
      <c r="D569" t="s">
        <v>14929</v>
      </c>
      <c r="E569">
        <v>287</v>
      </c>
      <c r="F569" s="2">
        <v>45139.711354166669</v>
      </c>
      <c r="G569">
        <v>92</v>
      </c>
      <c r="H569" t="s">
        <v>1260</v>
      </c>
      <c r="I569">
        <f t="shared" si="40"/>
        <v>26404</v>
      </c>
      <c r="J569" s="6">
        <v>45186.094074074077</v>
      </c>
      <c r="K569" t="str">
        <f t="shared" si="41"/>
        <v>Short Term</v>
      </c>
      <c r="L569">
        <f t="shared" si="42"/>
        <v>26117</v>
      </c>
      <c r="M569">
        <f t="shared" si="43"/>
        <v>0.15</v>
      </c>
      <c r="N569">
        <f t="shared" si="44"/>
        <v>3917.5499999999997</v>
      </c>
    </row>
    <row r="570" spans="1:14" x14ac:dyDescent="0.25">
      <c r="A570">
        <v>1569</v>
      </c>
      <c r="B570" t="s">
        <v>14978</v>
      </c>
      <c r="C570" t="s">
        <v>14979</v>
      </c>
      <c r="D570" t="s">
        <v>14922</v>
      </c>
      <c r="E570">
        <v>995</v>
      </c>
      <c r="F570" s="2">
        <v>44313.448761574073</v>
      </c>
      <c r="G570">
        <v>85</v>
      </c>
      <c r="H570" t="s">
        <v>101</v>
      </c>
      <c r="I570">
        <f t="shared" si="40"/>
        <v>84575</v>
      </c>
      <c r="J570" s="6">
        <v>45186.094074074077</v>
      </c>
      <c r="K570" t="str">
        <f t="shared" si="41"/>
        <v>Long Term</v>
      </c>
      <c r="L570">
        <f t="shared" si="42"/>
        <v>83580</v>
      </c>
      <c r="M570">
        <f t="shared" si="43"/>
        <v>0</v>
      </c>
      <c r="N570">
        <f t="shared" si="44"/>
        <v>0</v>
      </c>
    </row>
    <row r="571" spans="1:14" x14ac:dyDescent="0.25">
      <c r="A571">
        <v>1570</v>
      </c>
      <c r="B571" t="s">
        <v>14984</v>
      </c>
      <c r="C571" t="s">
        <v>14985</v>
      </c>
      <c r="D571" t="s">
        <v>14929</v>
      </c>
      <c r="E571">
        <v>897</v>
      </c>
      <c r="F571" s="2">
        <v>44501.516550925917</v>
      </c>
      <c r="G571">
        <v>99</v>
      </c>
      <c r="H571" t="s">
        <v>1194</v>
      </c>
      <c r="I571">
        <f t="shared" si="40"/>
        <v>88803</v>
      </c>
      <c r="J571" s="6">
        <v>45186.094074074077</v>
      </c>
      <c r="K571" t="str">
        <f t="shared" si="41"/>
        <v>Long Term</v>
      </c>
      <c r="L571">
        <f t="shared" si="42"/>
        <v>87906</v>
      </c>
      <c r="M571">
        <f t="shared" si="43"/>
        <v>0</v>
      </c>
      <c r="N571">
        <f t="shared" si="44"/>
        <v>0</v>
      </c>
    </row>
    <row r="572" spans="1:14" x14ac:dyDescent="0.25">
      <c r="A572">
        <v>1571</v>
      </c>
      <c r="B572" t="s">
        <v>14950</v>
      </c>
      <c r="C572" t="s">
        <v>14951</v>
      </c>
      <c r="D572" t="s">
        <v>14922</v>
      </c>
      <c r="E572">
        <v>562</v>
      </c>
      <c r="F572" s="2">
        <v>44200.498124999998</v>
      </c>
      <c r="G572">
        <v>85</v>
      </c>
      <c r="H572" t="s">
        <v>54</v>
      </c>
      <c r="I572">
        <f t="shared" si="40"/>
        <v>47770</v>
      </c>
      <c r="J572" s="6">
        <v>45186.094074074077</v>
      </c>
      <c r="K572" t="str">
        <f t="shared" si="41"/>
        <v>Long Term</v>
      </c>
      <c r="L572">
        <f t="shared" si="42"/>
        <v>47208</v>
      </c>
      <c r="M572">
        <f t="shared" si="43"/>
        <v>0</v>
      </c>
      <c r="N572">
        <f t="shared" si="44"/>
        <v>0</v>
      </c>
    </row>
    <row r="573" spans="1:14" x14ac:dyDescent="0.25">
      <c r="A573">
        <v>1572</v>
      </c>
      <c r="B573" t="s">
        <v>15014</v>
      </c>
      <c r="C573" t="s">
        <v>15015</v>
      </c>
      <c r="D573" t="s">
        <v>14922</v>
      </c>
      <c r="E573">
        <v>821</v>
      </c>
      <c r="F573" s="2">
        <v>44581.159432870372</v>
      </c>
      <c r="G573">
        <v>65</v>
      </c>
      <c r="H573" t="s">
        <v>1838</v>
      </c>
      <c r="I573">
        <f t="shared" si="40"/>
        <v>53365</v>
      </c>
      <c r="J573" s="6">
        <v>45186.094074074077</v>
      </c>
      <c r="K573" t="str">
        <f t="shared" si="41"/>
        <v>Long Term</v>
      </c>
      <c r="L573">
        <f t="shared" si="42"/>
        <v>52544</v>
      </c>
      <c r="M573">
        <f t="shared" si="43"/>
        <v>0</v>
      </c>
      <c r="N573">
        <f t="shared" si="44"/>
        <v>0</v>
      </c>
    </row>
    <row r="574" spans="1:14" x14ac:dyDescent="0.25">
      <c r="A574">
        <v>1573</v>
      </c>
      <c r="B574" t="s">
        <v>14940</v>
      </c>
      <c r="C574" t="s">
        <v>14941</v>
      </c>
      <c r="D574" t="s">
        <v>14922</v>
      </c>
      <c r="E574">
        <v>446</v>
      </c>
      <c r="F574" s="2">
        <v>43659.689513888887</v>
      </c>
      <c r="G574">
        <v>79</v>
      </c>
      <c r="H574" t="s">
        <v>868</v>
      </c>
      <c r="I574">
        <f t="shared" si="40"/>
        <v>35234</v>
      </c>
      <c r="J574" s="6">
        <v>45186.094074074077</v>
      </c>
      <c r="K574" t="str">
        <f t="shared" si="41"/>
        <v>Long Term</v>
      </c>
      <c r="L574">
        <f t="shared" si="42"/>
        <v>34788</v>
      </c>
      <c r="M574">
        <f t="shared" si="43"/>
        <v>0</v>
      </c>
      <c r="N574">
        <f t="shared" si="44"/>
        <v>0</v>
      </c>
    </row>
    <row r="575" spans="1:14" x14ac:dyDescent="0.25">
      <c r="A575">
        <v>1574</v>
      </c>
      <c r="B575" t="s">
        <v>14956</v>
      </c>
      <c r="C575" t="s">
        <v>14957</v>
      </c>
      <c r="D575" t="s">
        <v>14929</v>
      </c>
      <c r="E575">
        <v>512</v>
      </c>
      <c r="F575" s="2">
        <v>45041.203148148154</v>
      </c>
      <c r="G575">
        <v>1</v>
      </c>
      <c r="H575" t="s">
        <v>2319</v>
      </c>
      <c r="I575">
        <f t="shared" si="40"/>
        <v>512</v>
      </c>
      <c r="J575" s="6">
        <v>45186.094074074077</v>
      </c>
      <c r="K575" t="str">
        <f t="shared" si="41"/>
        <v>Short Term</v>
      </c>
      <c r="L575">
        <f t="shared" si="42"/>
        <v>0</v>
      </c>
      <c r="M575">
        <f t="shared" si="43"/>
        <v>0.15</v>
      </c>
      <c r="N575">
        <f t="shared" si="44"/>
        <v>0</v>
      </c>
    </row>
    <row r="576" spans="1:14" x14ac:dyDescent="0.25">
      <c r="A576">
        <v>1575</v>
      </c>
      <c r="B576" t="s">
        <v>14946</v>
      </c>
      <c r="C576" t="s">
        <v>14947</v>
      </c>
      <c r="D576" t="s">
        <v>14922</v>
      </c>
      <c r="E576">
        <v>330</v>
      </c>
      <c r="F576" s="2">
        <v>44490.870439814818</v>
      </c>
      <c r="G576">
        <v>21</v>
      </c>
      <c r="H576" t="s">
        <v>905</v>
      </c>
      <c r="I576">
        <f t="shared" si="40"/>
        <v>6930</v>
      </c>
      <c r="J576" s="6">
        <v>45186.094074074077</v>
      </c>
      <c r="K576" t="str">
        <f t="shared" si="41"/>
        <v>Long Term</v>
      </c>
      <c r="L576">
        <f t="shared" si="42"/>
        <v>6600</v>
      </c>
      <c r="M576">
        <f t="shared" si="43"/>
        <v>0</v>
      </c>
      <c r="N576">
        <f t="shared" si="44"/>
        <v>0</v>
      </c>
    </row>
    <row r="577" spans="1:14" x14ac:dyDescent="0.25">
      <c r="A577">
        <v>1576</v>
      </c>
      <c r="B577" t="s">
        <v>14923</v>
      </c>
      <c r="C577" t="s">
        <v>14924</v>
      </c>
      <c r="D577" t="s">
        <v>14929</v>
      </c>
      <c r="E577">
        <v>244</v>
      </c>
      <c r="F577" s="2">
        <v>43405.021412037036</v>
      </c>
      <c r="G577">
        <v>89</v>
      </c>
      <c r="H577" t="s">
        <v>838</v>
      </c>
      <c r="I577">
        <f t="shared" si="40"/>
        <v>21716</v>
      </c>
      <c r="J577" s="6">
        <v>45186.094074074077</v>
      </c>
      <c r="K577" t="str">
        <f t="shared" si="41"/>
        <v>Long Term</v>
      </c>
      <c r="L577">
        <f t="shared" si="42"/>
        <v>21472</v>
      </c>
      <c r="M577">
        <f t="shared" si="43"/>
        <v>0</v>
      </c>
      <c r="N577">
        <f t="shared" si="44"/>
        <v>0</v>
      </c>
    </row>
    <row r="578" spans="1:14" x14ac:dyDescent="0.25">
      <c r="A578">
        <v>1577</v>
      </c>
      <c r="B578" t="s">
        <v>14978</v>
      </c>
      <c r="C578" t="s">
        <v>14979</v>
      </c>
      <c r="D578" t="s">
        <v>14929</v>
      </c>
      <c r="E578">
        <v>942</v>
      </c>
      <c r="F578" s="2">
        <v>44353.485509259262</v>
      </c>
      <c r="G578">
        <v>3</v>
      </c>
      <c r="H578" t="s">
        <v>173</v>
      </c>
      <c r="I578">
        <f t="shared" si="40"/>
        <v>2826</v>
      </c>
      <c r="J578" s="6">
        <v>45186.094074074077</v>
      </c>
      <c r="K578" t="str">
        <f t="shared" si="41"/>
        <v>Long Term</v>
      </c>
      <c r="L578">
        <f t="shared" si="42"/>
        <v>1884</v>
      </c>
      <c r="M578">
        <f t="shared" si="43"/>
        <v>0</v>
      </c>
      <c r="N578">
        <f t="shared" si="44"/>
        <v>0</v>
      </c>
    </row>
    <row r="579" spans="1:14" x14ac:dyDescent="0.25">
      <c r="A579">
        <v>1578</v>
      </c>
      <c r="B579" t="s">
        <v>14990</v>
      </c>
      <c r="C579" t="s">
        <v>14991</v>
      </c>
      <c r="D579" t="s">
        <v>14922</v>
      </c>
      <c r="E579">
        <v>868</v>
      </c>
      <c r="F579" s="2">
        <v>44787.047280092593</v>
      </c>
      <c r="G579">
        <v>8</v>
      </c>
      <c r="H579" t="s">
        <v>144</v>
      </c>
      <c r="I579">
        <f t="shared" ref="I579:I642" si="45">E579*G579</f>
        <v>6944</v>
      </c>
      <c r="J579" s="6">
        <v>45186.094074074077</v>
      </c>
      <c r="K579" t="str">
        <f t="shared" ref="K579:K642" si="46">IF((J579-F579)&lt;=365,"Short Term","Long Term")</f>
        <v>Long Term</v>
      </c>
      <c r="L579">
        <f t="shared" ref="L579:L642" si="47">I579-E579</f>
        <v>6076</v>
      </c>
      <c r="M579">
        <f t="shared" ref="M579:M642" si="48">IF(K579="short Term",15%,IF(K579="Long Term",IF(L579&gt;100000,10%,0),0))</f>
        <v>0</v>
      </c>
      <c r="N579">
        <f t="shared" ref="N579:N642" si="49">L579*M579</f>
        <v>0</v>
      </c>
    </row>
    <row r="580" spans="1:14" x14ac:dyDescent="0.25">
      <c r="A580">
        <v>1579</v>
      </c>
      <c r="B580" t="s">
        <v>14940</v>
      </c>
      <c r="C580" t="s">
        <v>14941</v>
      </c>
      <c r="D580" t="s">
        <v>14929</v>
      </c>
      <c r="E580">
        <v>776</v>
      </c>
      <c r="F580" s="2">
        <v>44495.628020833326</v>
      </c>
      <c r="G580">
        <v>44</v>
      </c>
      <c r="H580" t="s">
        <v>816</v>
      </c>
      <c r="I580">
        <f t="shared" si="45"/>
        <v>34144</v>
      </c>
      <c r="J580" s="6">
        <v>45186.094074074077</v>
      </c>
      <c r="K580" t="str">
        <f t="shared" si="46"/>
        <v>Long Term</v>
      </c>
      <c r="L580">
        <f t="shared" si="47"/>
        <v>33368</v>
      </c>
      <c r="M580">
        <f t="shared" si="48"/>
        <v>0</v>
      </c>
      <c r="N580">
        <f t="shared" si="49"/>
        <v>0</v>
      </c>
    </row>
    <row r="581" spans="1:14" x14ac:dyDescent="0.25">
      <c r="A581">
        <v>1580</v>
      </c>
      <c r="B581" t="s">
        <v>15016</v>
      </c>
      <c r="C581" t="s">
        <v>15017</v>
      </c>
      <c r="D581" t="s">
        <v>14929</v>
      </c>
      <c r="E581">
        <v>562</v>
      </c>
      <c r="F581" s="2">
        <v>43557.166377314818</v>
      </c>
      <c r="G581">
        <v>19</v>
      </c>
      <c r="H581" t="s">
        <v>238</v>
      </c>
      <c r="I581">
        <f t="shared" si="45"/>
        <v>10678</v>
      </c>
      <c r="J581" s="6">
        <v>45186.094074074077</v>
      </c>
      <c r="K581" t="str">
        <f t="shared" si="46"/>
        <v>Long Term</v>
      </c>
      <c r="L581">
        <f t="shared" si="47"/>
        <v>10116</v>
      </c>
      <c r="M581">
        <f t="shared" si="48"/>
        <v>0</v>
      </c>
      <c r="N581">
        <f t="shared" si="49"/>
        <v>0</v>
      </c>
    </row>
    <row r="582" spans="1:14" x14ac:dyDescent="0.25">
      <c r="A582">
        <v>1581</v>
      </c>
      <c r="B582" t="s">
        <v>14925</v>
      </c>
      <c r="C582" t="s">
        <v>14926</v>
      </c>
      <c r="D582" t="s">
        <v>14922</v>
      </c>
      <c r="E582">
        <v>786</v>
      </c>
      <c r="F582" s="2">
        <v>43892.234456018523</v>
      </c>
      <c r="G582">
        <v>82</v>
      </c>
      <c r="H582" t="s">
        <v>500</v>
      </c>
      <c r="I582">
        <f t="shared" si="45"/>
        <v>64452</v>
      </c>
      <c r="J582" s="6">
        <v>45186.094074074077</v>
      </c>
      <c r="K582" t="str">
        <f t="shared" si="46"/>
        <v>Long Term</v>
      </c>
      <c r="L582">
        <f t="shared" si="47"/>
        <v>63666</v>
      </c>
      <c r="M582">
        <f t="shared" si="48"/>
        <v>0</v>
      </c>
      <c r="N582">
        <f t="shared" si="49"/>
        <v>0</v>
      </c>
    </row>
    <row r="583" spans="1:14" x14ac:dyDescent="0.25">
      <c r="A583">
        <v>1582</v>
      </c>
      <c r="B583" t="s">
        <v>14956</v>
      </c>
      <c r="C583" t="s">
        <v>14957</v>
      </c>
      <c r="D583" t="s">
        <v>14922</v>
      </c>
      <c r="E583">
        <v>355</v>
      </c>
      <c r="F583" s="2">
        <v>43485.748310185183</v>
      </c>
      <c r="G583">
        <v>63</v>
      </c>
      <c r="H583" t="s">
        <v>217</v>
      </c>
      <c r="I583">
        <f t="shared" si="45"/>
        <v>22365</v>
      </c>
      <c r="J583" s="6">
        <v>45186.094074074077</v>
      </c>
      <c r="K583" t="str">
        <f t="shared" si="46"/>
        <v>Long Term</v>
      </c>
      <c r="L583">
        <f t="shared" si="47"/>
        <v>22010</v>
      </c>
      <c r="M583">
        <f t="shared" si="48"/>
        <v>0</v>
      </c>
      <c r="N583">
        <f t="shared" si="49"/>
        <v>0</v>
      </c>
    </row>
    <row r="584" spans="1:14" x14ac:dyDescent="0.25">
      <c r="A584">
        <v>1583</v>
      </c>
      <c r="B584" t="s">
        <v>14925</v>
      </c>
      <c r="C584" t="s">
        <v>14926</v>
      </c>
      <c r="D584" t="s">
        <v>14922</v>
      </c>
      <c r="E584">
        <v>585</v>
      </c>
      <c r="F584" s="2">
        <v>44613.361018518517</v>
      </c>
      <c r="G584">
        <v>8</v>
      </c>
      <c r="H584" t="s">
        <v>2156</v>
      </c>
      <c r="I584">
        <f t="shared" si="45"/>
        <v>4680</v>
      </c>
      <c r="J584" s="6">
        <v>45186.094074074077</v>
      </c>
      <c r="K584" t="str">
        <f t="shared" si="46"/>
        <v>Long Term</v>
      </c>
      <c r="L584">
        <f t="shared" si="47"/>
        <v>4095</v>
      </c>
      <c r="M584">
        <f t="shared" si="48"/>
        <v>0</v>
      </c>
      <c r="N584">
        <f t="shared" si="49"/>
        <v>0</v>
      </c>
    </row>
    <row r="585" spans="1:14" x14ac:dyDescent="0.25">
      <c r="A585">
        <v>1584</v>
      </c>
      <c r="B585" t="s">
        <v>14934</v>
      </c>
      <c r="C585" t="s">
        <v>14935</v>
      </c>
      <c r="D585" t="s">
        <v>14929</v>
      </c>
      <c r="E585">
        <v>575</v>
      </c>
      <c r="F585" s="2">
        <v>43849.472060185188</v>
      </c>
      <c r="G585">
        <v>8</v>
      </c>
      <c r="H585" t="s">
        <v>1729</v>
      </c>
      <c r="I585">
        <f t="shared" si="45"/>
        <v>4600</v>
      </c>
      <c r="J585" s="6">
        <v>45186.094074074077</v>
      </c>
      <c r="K585" t="str">
        <f t="shared" si="46"/>
        <v>Long Term</v>
      </c>
      <c r="L585">
        <f t="shared" si="47"/>
        <v>4025</v>
      </c>
      <c r="M585">
        <f t="shared" si="48"/>
        <v>0</v>
      </c>
      <c r="N585">
        <f t="shared" si="49"/>
        <v>0</v>
      </c>
    </row>
    <row r="586" spans="1:14" x14ac:dyDescent="0.25">
      <c r="A586">
        <v>1585</v>
      </c>
      <c r="B586" t="s">
        <v>14930</v>
      </c>
      <c r="C586" t="s">
        <v>14931</v>
      </c>
      <c r="D586" t="s">
        <v>14929</v>
      </c>
      <c r="E586">
        <v>362</v>
      </c>
      <c r="F586" s="2">
        <v>44896.696539351848</v>
      </c>
      <c r="G586">
        <v>13</v>
      </c>
      <c r="H586" t="s">
        <v>946</v>
      </c>
      <c r="I586">
        <f t="shared" si="45"/>
        <v>4706</v>
      </c>
      <c r="J586" s="6">
        <v>45186.094074074077</v>
      </c>
      <c r="K586" t="str">
        <f t="shared" si="46"/>
        <v>Short Term</v>
      </c>
      <c r="L586">
        <f t="shared" si="47"/>
        <v>4344</v>
      </c>
      <c r="M586">
        <f t="shared" si="48"/>
        <v>0.15</v>
      </c>
      <c r="N586">
        <f t="shared" si="49"/>
        <v>651.6</v>
      </c>
    </row>
    <row r="587" spans="1:14" x14ac:dyDescent="0.25">
      <c r="A587">
        <v>1586</v>
      </c>
      <c r="B587" t="s">
        <v>14992</v>
      </c>
      <c r="C587" t="s">
        <v>14993</v>
      </c>
      <c r="D587" t="s">
        <v>14922</v>
      </c>
      <c r="E587">
        <v>489</v>
      </c>
      <c r="F587" s="2">
        <v>44392.265023148153</v>
      </c>
      <c r="G587">
        <v>69</v>
      </c>
      <c r="H587" t="s">
        <v>2679</v>
      </c>
      <c r="I587">
        <f t="shared" si="45"/>
        <v>33741</v>
      </c>
      <c r="J587" s="6">
        <v>45186.094074074077</v>
      </c>
      <c r="K587" t="str">
        <f t="shared" si="46"/>
        <v>Long Term</v>
      </c>
      <c r="L587">
        <f t="shared" si="47"/>
        <v>33252</v>
      </c>
      <c r="M587">
        <f t="shared" si="48"/>
        <v>0</v>
      </c>
      <c r="N587">
        <f t="shared" si="49"/>
        <v>0</v>
      </c>
    </row>
    <row r="588" spans="1:14" x14ac:dyDescent="0.25">
      <c r="A588">
        <v>1587</v>
      </c>
      <c r="B588" t="s">
        <v>14932</v>
      </c>
      <c r="C588" t="s">
        <v>14933</v>
      </c>
      <c r="D588" t="s">
        <v>14922</v>
      </c>
      <c r="E588">
        <v>615</v>
      </c>
      <c r="F588" s="2">
        <v>44039.790972222218</v>
      </c>
      <c r="G588">
        <v>62</v>
      </c>
      <c r="H588" t="s">
        <v>530</v>
      </c>
      <c r="I588">
        <f t="shared" si="45"/>
        <v>38130</v>
      </c>
      <c r="J588" s="6">
        <v>45186.094074074077</v>
      </c>
      <c r="K588" t="str">
        <f t="shared" si="46"/>
        <v>Long Term</v>
      </c>
      <c r="L588">
        <f t="shared" si="47"/>
        <v>37515</v>
      </c>
      <c r="M588">
        <f t="shared" si="48"/>
        <v>0</v>
      </c>
      <c r="N588">
        <f t="shared" si="49"/>
        <v>0</v>
      </c>
    </row>
    <row r="589" spans="1:14" x14ac:dyDescent="0.25">
      <c r="A589">
        <v>1588</v>
      </c>
      <c r="B589" t="s">
        <v>14948</v>
      </c>
      <c r="C589" t="s">
        <v>14949</v>
      </c>
      <c r="D589" t="s">
        <v>14929</v>
      </c>
      <c r="E589">
        <v>531</v>
      </c>
      <c r="F589" s="2">
        <v>43509.892442129632</v>
      </c>
      <c r="G589">
        <v>17</v>
      </c>
      <c r="H589" t="s">
        <v>1131</v>
      </c>
      <c r="I589">
        <f t="shared" si="45"/>
        <v>9027</v>
      </c>
      <c r="J589" s="6">
        <v>45186.094074074077</v>
      </c>
      <c r="K589" t="str">
        <f t="shared" si="46"/>
        <v>Long Term</v>
      </c>
      <c r="L589">
        <f t="shared" si="47"/>
        <v>8496</v>
      </c>
      <c r="M589">
        <f t="shared" si="48"/>
        <v>0</v>
      </c>
      <c r="N589">
        <f t="shared" si="49"/>
        <v>0</v>
      </c>
    </row>
    <row r="590" spans="1:14" x14ac:dyDescent="0.25">
      <c r="A590">
        <v>1589</v>
      </c>
      <c r="B590" t="s">
        <v>14968</v>
      </c>
      <c r="C590" t="s">
        <v>14969</v>
      </c>
      <c r="D590" t="s">
        <v>14929</v>
      </c>
      <c r="E590">
        <v>628</v>
      </c>
      <c r="F590" s="2">
        <v>44812.686863425923</v>
      </c>
      <c r="G590">
        <v>12</v>
      </c>
      <c r="H590" t="s">
        <v>1205</v>
      </c>
      <c r="I590">
        <f t="shared" si="45"/>
        <v>7536</v>
      </c>
      <c r="J590" s="6">
        <v>45186.094074074077</v>
      </c>
      <c r="K590" t="str">
        <f t="shared" si="46"/>
        <v>Long Term</v>
      </c>
      <c r="L590">
        <f t="shared" si="47"/>
        <v>6908</v>
      </c>
      <c r="M590">
        <f t="shared" si="48"/>
        <v>0</v>
      </c>
      <c r="N590">
        <f t="shared" si="49"/>
        <v>0</v>
      </c>
    </row>
    <row r="591" spans="1:14" x14ac:dyDescent="0.25">
      <c r="A591">
        <v>1590</v>
      </c>
      <c r="B591" t="s">
        <v>14934</v>
      </c>
      <c r="C591" t="s">
        <v>14935</v>
      </c>
      <c r="D591" t="s">
        <v>14922</v>
      </c>
      <c r="E591">
        <v>599</v>
      </c>
      <c r="F591" s="2">
        <v>44033.88795138889</v>
      </c>
      <c r="G591">
        <v>8</v>
      </c>
      <c r="H591" t="s">
        <v>1052</v>
      </c>
      <c r="I591">
        <f t="shared" si="45"/>
        <v>4792</v>
      </c>
      <c r="J591" s="6">
        <v>45186.094074074077</v>
      </c>
      <c r="K591" t="str">
        <f t="shared" si="46"/>
        <v>Long Term</v>
      </c>
      <c r="L591">
        <f t="shared" si="47"/>
        <v>4193</v>
      </c>
      <c r="M591">
        <f t="shared" si="48"/>
        <v>0</v>
      </c>
      <c r="N591">
        <f t="shared" si="49"/>
        <v>0</v>
      </c>
    </row>
    <row r="592" spans="1:14" x14ac:dyDescent="0.25">
      <c r="A592">
        <v>1591</v>
      </c>
      <c r="B592" t="s">
        <v>14972</v>
      </c>
      <c r="C592" t="s">
        <v>14973</v>
      </c>
      <c r="D592" t="s">
        <v>14922</v>
      </c>
      <c r="E592">
        <v>476</v>
      </c>
      <c r="F592" s="2">
        <v>43397.510277777779</v>
      </c>
      <c r="G592">
        <v>19</v>
      </c>
      <c r="H592" t="s">
        <v>963</v>
      </c>
      <c r="I592">
        <f t="shared" si="45"/>
        <v>9044</v>
      </c>
      <c r="J592" s="6">
        <v>45186.094074074077</v>
      </c>
      <c r="K592" t="str">
        <f t="shared" si="46"/>
        <v>Long Term</v>
      </c>
      <c r="L592">
        <f t="shared" si="47"/>
        <v>8568</v>
      </c>
      <c r="M592">
        <f t="shared" si="48"/>
        <v>0</v>
      </c>
      <c r="N592">
        <f t="shared" si="49"/>
        <v>0</v>
      </c>
    </row>
    <row r="593" spans="1:14" x14ac:dyDescent="0.25">
      <c r="A593">
        <v>1592</v>
      </c>
      <c r="B593" t="s">
        <v>14946</v>
      </c>
      <c r="C593" t="s">
        <v>14947</v>
      </c>
      <c r="D593" t="s">
        <v>14922</v>
      </c>
      <c r="E593">
        <v>387</v>
      </c>
      <c r="F593" s="2">
        <v>44501.660405092603</v>
      </c>
      <c r="G593">
        <v>54</v>
      </c>
      <c r="H593" t="s">
        <v>2929</v>
      </c>
      <c r="I593">
        <f t="shared" si="45"/>
        <v>20898</v>
      </c>
      <c r="J593" s="6">
        <v>45186.094074074077</v>
      </c>
      <c r="K593" t="str">
        <f t="shared" si="46"/>
        <v>Long Term</v>
      </c>
      <c r="L593">
        <f t="shared" si="47"/>
        <v>20511</v>
      </c>
      <c r="M593">
        <f t="shared" si="48"/>
        <v>0</v>
      </c>
      <c r="N593">
        <f t="shared" si="49"/>
        <v>0</v>
      </c>
    </row>
    <row r="594" spans="1:14" x14ac:dyDescent="0.25">
      <c r="A594">
        <v>1593</v>
      </c>
      <c r="B594" t="s">
        <v>14962</v>
      </c>
      <c r="C594" t="s">
        <v>14963</v>
      </c>
      <c r="D594" t="s">
        <v>14922</v>
      </c>
      <c r="E594">
        <v>938</v>
      </c>
      <c r="F594" s="2">
        <v>43528.46361111111</v>
      </c>
      <c r="G594">
        <v>84</v>
      </c>
      <c r="H594" t="s">
        <v>722</v>
      </c>
      <c r="I594">
        <f t="shared" si="45"/>
        <v>78792</v>
      </c>
      <c r="J594" s="6">
        <v>45186.094074074077</v>
      </c>
      <c r="K594" t="str">
        <f t="shared" si="46"/>
        <v>Long Term</v>
      </c>
      <c r="L594">
        <f t="shared" si="47"/>
        <v>77854</v>
      </c>
      <c r="M594">
        <f t="shared" si="48"/>
        <v>0</v>
      </c>
      <c r="N594">
        <f t="shared" si="49"/>
        <v>0</v>
      </c>
    </row>
    <row r="595" spans="1:14" x14ac:dyDescent="0.25">
      <c r="A595">
        <v>1594</v>
      </c>
      <c r="B595" t="s">
        <v>14996</v>
      </c>
      <c r="C595" t="s">
        <v>14997</v>
      </c>
      <c r="D595" t="s">
        <v>14922</v>
      </c>
      <c r="E595">
        <v>969</v>
      </c>
      <c r="F595" s="2">
        <v>43565.143530092602</v>
      </c>
      <c r="G595">
        <v>99</v>
      </c>
      <c r="H595" t="s">
        <v>1362</v>
      </c>
      <c r="I595">
        <f t="shared" si="45"/>
        <v>95931</v>
      </c>
      <c r="J595" s="6">
        <v>45186.094074074077</v>
      </c>
      <c r="K595" t="str">
        <f t="shared" si="46"/>
        <v>Long Term</v>
      </c>
      <c r="L595">
        <f t="shared" si="47"/>
        <v>94962</v>
      </c>
      <c r="M595">
        <f t="shared" si="48"/>
        <v>0</v>
      </c>
      <c r="N595">
        <f t="shared" si="49"/>
        <v>0</v>
      </c>
    </row>
    <row r="596" spans="1:14" x14ac:dyDescent="0.25">
      <c r="A596">
        <v>1595</v>
      </c>
      <c r="B596" t="s">
        <v>14940</v>
      </c>
      <c r="C596" t="s">
        <v>14941</v>
      </c>
      <c r="D596" t="s">
        <v>14929</v>
      </c>
      <c r="E596">
        <v>785</v>
      </c>
      <c r="F596" s="2">
        <v>43504.232465277782</v>
      </c>
      <c r="G596">
        <v>56</v>
      </c>
      <c r="H596" t="s">
        <v>281</v>
      </c>
      <c r="I596">
        <f t="shared" si="45"/>
        <v>43960</v>
      </c>
      <c r="J596" s="6">
        <v>45186.094074074077</v>
      </c>
      <c r="K596" t="str">
        <f t="shared" si="46"/>
        <v>Long Term</v>
      </c>
      <c r="L596">
        <f t="shared" si="47"/>
        <v>43175</v>
      </c>
      <c r="M596">
        <f t="shared" si="48"/>
        <v>0</v>
      </c>
      <c r="N596">
        <f t="shared" si="49"/>
        <v>0</v>
      </c>
    </row>
    <row r="597" spans="1:14" x14ac:dyDescent="0.25">
      <c r="A597">
        <v>1596</v>
      </c>
      <c r="B597" t="s">
        <v>14934</v>
      </c>
      <c r="C597" t="s">
        <v>14935</v>
      </c>
      <c r="D597" t="s">
        <v>14929</v>
      </c>
      <c r="E597">
        <v>294</v>
      </c>
      <c r="F597" s="2">
        <v>43872.533541666657</v>
      </c>
      <c r="G597">
        <v>83</v>
      </c>
      <c r="H597" t="s">
        <v>1141</v>
      </c>
      <c r="I597">
        <f t="shared" si="45"/>
        <v>24402</v>
      </c>
      <c r="J597" s="6">
        <v>45186.094074074077</v>
      </c>
      <c r="K597" t="str">
        <f t="shared" si="46"/>
        <v>Long Term</v>
      </c>
      <c r="L597">
        <f t="shared" si="47"/>
        <v>24108</v>
      </c>
      <c r="M597">
        <f t="shared" si="48"/>
        <v>0</v>
      </c>
      <c r="N597">
        <f t="shared" si="49"/>
        <v>0</v>
      </c>
    </row>
    <row r="598" spans="1:14" x14ac:dyDescent="0.25">
      <c r="A598">
        <v>1597</v>
      </c>
      <c r="B598" t="s">
        <v>14925</v>
      </c>
      <c r="C598" t="s">
        <v>14926</v>
      </c>
      <c r="D598" t="s">
        <v>14922</v>
      </c>
      <c r="E598">
        <v>531</v>
      </c>
      <c r="F598" s="2">
        <v>43791.098136574074</v>
      </c>
      <c r="G598">
        <v>35</v>
      </c>
      <c r="H598" t="s">
        <v>402</v>
      </c>
      <c r="I598">
        <f t="shared" si="45"/>
        <v>18585</v>
      </c>
      <c r="J598" s="6">
        <v>45186.094074074077</v>
      </c>
      <c r="K598" t="str">
        <f t="shared" si="46"/>
        <v>Long Term</v>
      </c>
      <c r="L598">
        <f t="shared" si="47"/>
        <v>18054</v>
      </c>
      <c r="M598">
        <f t="shared" si="48"/>
        <v>0</v>
      </c>
      <c r="N598">
        <f t="shared" si="49"/>
        <v>0</v>
      </c>
    </row>
    <row r="599" spans="1:14" x14ac:dyDescent="0.25">
      <c r="A599">
        <v>1598</v>
      </c>
      <c r="B599" t="s">
        <v>14925</v>
      </c>
      <c r="C599" t="s">
        <v>14926</v>
      </c>
      <c r="D599" t="s">
        <v>14929</v>
      </c>
      <c r="E599">
        <v>594</v>
      </c>
      <c r="F599" s="2">
        <v>43461.543900462973</v>
      </c>
      <c r="G599">
        <v>82</v>
      </c>
      <c r="H599" t="s">
        <v>154</v>
      </c>
      <c r="I599">
        <f t="shared" si="45"/>
        <v>48708</v>
      </c>
      <c r="J599" s="6">
        <v>45186.094074074077</v>
      </c>
      <c r="K599" t="str">
        <f t="shared" si="46"/>
        <v>Long Term</v>
      </c>
      <c r="L599">
        <f t="shared" si="47"/>
        <v>48114</v>
      </c>
      <c r="M599">
        <f t="shared" si="48"/>
        <v>0</v>
      </c>
      <c r="N599">
        <f t="shared" si="49"/>
        <v>0</v>
      </c>
    </row>
    <row r="600" spans="1:14" x14ac:dyDescent="0.25">
      <c r="A600">
        <v>1599</v>
      </c>
      <c r="B600" t="s">
        <v>15006</v>
      </c>
      <c r="C600" t="s">
        <v>15007</v>
      </c>
      <c r="D600" t="s">
        <v>14922</v>
      </c>
      <c r="E600">
        <v>141</v>
      </c>
      <c r="F600" s="2">
        <v>43775.990312499998</v>
      </c>
      <c r="G600">
        <v>16</v>
      </c>
      <c r="H600" t="s">
        <v>319</v>
      </c>
      <c r="I600">
        <f t="shared" si="45"/>
        <v>2256</v>
      </c>
      <c r="J600" s="6">
        <v>45186.094074074077</v>
      </c>
      <c r="K600" t="str">
        <f t="shared" si="46"/>
        <v>Long Term</v>
      </c>
      <c r="L600">
        <f t="shared" si="47"/>
        <v>2115</v>
      </c>
      <c r="M600">
        <f t="shared" si="48"/>
        <v>0</v>
      </c>
      <c r="N600">
        <f t="shared" si="49"/>
        <v>0</v>
      </c>
    </row>
    <row r="601" spans="1:14" x14ac:dyDescent="0.25">
      <c r="A601">
        <v>1600</v>
      </c>
      <c r="B601" t="s">
        <v>14970</v>
      </c>
      <c r="C601" t="s">
        <v>14971</v>
      </c>
      <c r="D601" t="s">
        <v>14929</v>
      </c>
      <c r="E601">
        <v>457</v>
      </c>
      <c r="F601" s="2">
        <v>43621.065312500003</v>
      </c>
      <c r="G601">
        <v>65</v>
      </c>
      <c r="H601" t="s">
        <v>1004</v>
      </c>
      <c r="I601">
        <f t="shared" si="45"/>
        <v>29705</v>
      </c>
      <c r="J601" s="6">
        <v>45186.094074074077</v>
      </c>
      <c r="K601" t="str">
        <f t="shared" si="46"/>
        <v>Long Term</v>
      </c>
      <c r="L601">
        <f t="shared" si="47"/>
        <v>29248</v>
      </c>
      <c r="M601">
        <f t="shared" si="48"/>
        <v>0</v>
      </c>
      <c r="N601">
        <f t="shared" si="49"/>
        <v>0</v>
      </c>
    </row>
    <row r="602" spans="1:14" x14ac:dyDescent="0.25">
      <c r="A602">
        <v>1601</v>
      </c>
      <c r="B602" t="s">
        <v>14956</v>
      </c>
      <c r="C602" t="s">
        <v>14957</v>
      </c>
      <c r="D602" t="s">
        <v>14922</v>
      </c>
      <c r="E602">
        <v>544</v>
      </c>
      <c r="F602" s="2">
        <v>44696.737175925933</v>
      </c>
      <c r="G602">
        <v>6</v>
      </c>
      <c r="H602" t="s">
        <v>284</v>
      </c>
      <c r="I602">
        <f t="shared" si="45"/>
        <v>3264</v>
      </c>
      <c r="J602" s="6">
        <v>45186.094074074077</v>
      </c>
      <c r="K602" t="str">
        <f t="shared" si="46"/>
        <v>Long Term</v>
      </c>
      <c r="L602">
        <f t="shared" si="47"/>
        <v>2720</v>
      </c>
      <c r="M602">
        <f t="shared" si="48"/>
        <v>0</v>
      </c>
      <c r="N602">
        <f t="shared" si="49"/>
        <v>0</v>
      </c>
    </row>
    <row r="603" spans="1:14" x14ac:dyDescent="0.25">
      <c r="A603">
        <v>1602</v>
      </c>
      <c r="B603" t="s">
        <v>14964</v>
      </c>
      <c r="C603" t="s">
        <v>14965</v>
      </c>
      <c r="D603" t="s">
        <v>14929</v>
      </c>
      <c r="E603">
        <v>474</v>
      </c>
      <c r="F603" s="2">
        <v>45116.958518518521</v>
      </c>
      <c r="G603">
        <v>45</v>
      </c>
      <c r="H603" t="s">
        <v>467</v>
      </c>
      <c r="I603">
        <f t="shared" si="45"/>
        <v>21330</v>
      </c>
      <c r="J603" s="6">
        <v>45186.094074074077</v>
      </c>
      <c r="K603" t="str">
        <f t="shared" si="46"/>
        <v>Short Term</v>
      </c>
      <c r="L603">
        <f t="shared" si="47"/>
        <v>20856</v>
      </c>
      <c r="M603">
        <f t="shared" si="48"/>
        <v>0.15</v>
      </c>
      <c r="N603">
        <f t="shared" si="49"/>
        <v>3128.4</v>
      </c>
    </row>
    <row r="604" spans="1:14" x14ac:dyDescent="0.25">
      <c r="A604">
        <v>1603</v>
      </c>
      <c r="B604" t="s">
        <v>15016</v>
      </c>
      <c r="C604" t="s">
        <v>15017</v>
      </c>
      <c r="D604" t="s">
        <v>14922</v>
      </c>
      <c r="E604">
        <v>209</v>
      </c>
      <c r="F604" s="2">
        <v>44127.136203703703</v>
      </c>
      <c r="G604">
        <v>66</v>
      </c>
      <c r="H604" t="s">
        <v>690</v>
      </c>
      <c r="I604">
        <f t="shared" si="45"/>
        <v>13794</v>
      </c>
      <c r="J604" s="6">
        <v>45186.094074074077</v>
      </c>
      <c r="K604" t="str">
        <f t="shared" si="46"/>
        <v>Long Term</v>
      </c>
      <c r="L604">
        <f t="shared" si="47"/>
        <v>13585</v>
      </c>
      <c r="M604">
        <f t="shared" si="48"/>
        <v>0</v>
      </c>
      <c r="N604">
        <f t="shared" si="49"/>
        <v>0</v>
      </c>
    </row>
    <row r="605" spans="1:14" x14ac:dyDescent="0.25">
      <c r="A605">
        <v>1604</v>
      </c>
      <c r="B605" t="s">
        <v>14964</v>
      </c>
      <c r="C605" t="s">
        <v>14965</v>
      </c>
      <c r="D605" t="s">
        <v>14929</v>
      </c>
      <c r="E605">
        <v>687</v>
      </c>
      <c r="F605" s="2">
        <v>44883.350219907406</v>
      </c>
      <c r="G605">
        <v>73</v>
      </c>
      <c r="H605" t="s">
        <v>665</v>
      </c>
      <c r="I605">
        <f t="shared" si="45"/>
        <v>50151</v>
      </c>
      <c r="J605" s="6">
        <v>45186.094074074077</v>
      </c>
      <c r="K605" t="str">
        <f t="shared" si="46"/>
        <v>Short Term</v>
      </c>
      <c r="L605">
        <f t="shared" si="47"/>
        <v>49464</v>
      </c>
      <c r="M605">
        <f t="shared" si="48"/>
        <v>0.15</v>
      </c>
      <c r="N605">
        <f t="shared" si="49"/>
        <v>7419.5999999999995</v>
      </c>
    </row>
    <row r="606" spans="1:14" x14ac:dyDescent="0.25">
      <c r="A606">
        <v>1605</v>
      </c>
      <c r="B606" t="s">
        <v>14998</v>
      </c>
      <c r="C606" t="s">
        <v>14999</v>
      </c>
      <c r="D606" t="s">
        <v>14922</v>
      </c>
      <c r="E606">
        <v>785</v>
      </c>
      <c r="F606" s="2">
        <v>44502.759710648148</v>
      </c>
      <c r="G606">
        <v>84</v>
      </c>
      <c r="H606" t="s">
        <v>2328</v>
      </c>
      <c r="I606">
        <f t="shared" si="45"/>
        <v>65940</v>
      </c>
      <c r="J606" s="6">
        <v>45186.094074074077</v>
      </c>
      <c r="K606" t="str">
        <f t="shared" si="46"/>
        <v>Long Term</v>
      </c>
      <c r="L606">
        <f t="shared" si="47"/>
        <v>65155</v>
      </c>
      <c r="M606">
        <f t="shared" si="48"/>
        <v>0</v>
      </c>
      <c r="N606">
        <f t="shared" si="49"/>
        <v>0</v>
      </c>
    </row>
    <row r="607" spans="1:14" x14ac:dyDescent="0.25">
      <c r="A607">
        <v>1606</v>
      </c>
      <c r="B607" t="s">
        <v>14982</v>
      </c>
      <c r="C607" t="s">
        <v>14983</v>
      </c>
      <c r="D607" t="s">
        <v>14929</v>
      </c>
      <c r="E607">
        <v>109</v>
      </c>
      <c r="F607" s="2">
        <v>44016.303425925929</v>
      </c>
      <c r="G607">
        <v>6</v>
      </c>
      <c r="H607" t="s">
        <v>89</v>
      </c>
      <c r="I607">
        <f t="shared" si="45"/>
        <v>654</v>
      </c>
      <c r="J607" s="6">
        <v>45186.094074074077</v>
      </c>
      <c r="K607" t="str">
        <f t="shared" si="46"/>
        <v>Long Term</v>
      </c>
      <c r="L607">
        <f t="shared" si="47"/>
        <v>545</v>
      </c>
      <c r="M607">
        <f t="shared" si="48"/>
        <v>0</v>
      </c>
      <c r="N607">
        <f t="shared" si="49"/>
        <v>0</v>
      </c>
    </row>
    <row r="608" spans="1:14" x14ac:dyDescent="0.25">
      <c r="A608">
        <v>1607</v>
      </c>
      <c r="B608" t="s">
        <v>14925</v>
      </c>
      <c r="C608" t="s">
        <v>14926</v>
      </c>
      <c r="D608" t="s">
        <v>14922</v>
      </c>
      <c r="E608">
        <v>618</v>
      </c>
      <c r="F608" s="2">
        <v>44589.271805555552</v>
      </c>
      <c r="G608">
        <v>40</v>
      </c>
      <c r="H608" t="s">
        <v>2739</v>
      </c>
      <c r="I608">
        <f t="shared" si="45"/>
        <v>24720</v>
      </c>
      <c r="J608" s="6">
        <v>45186.094074074077</v>
      </c>
      <c r="K608" t="str">
        <f t="shared" si="46"/>
        <v>Long Term</v>
      </c>
      <c r="L608">
        <f t="shared" si="47"/>
        <v>24102</v>
      </c>
      <c r="M608">
        <f t="shared" si="48"/>
        <v>0</v>
      </c>
      <c r="N608">
        <f t="shared" si="49"/>
        <v>0</v>
      </c>
    </row>
    <row r="609" spans="1:14" x14ac:dyDescent="0.25">
      <c r="A609">
        <v>1608</v>
      </c>
      <c r="B609" t="s">
        <v>14998</v>
      </c>
      <c r="C609" t="s">
        <v>14999</v>
      </c>
      <c r="D609" t="s">
        <v>14929</v>
      </c>
      <c r="E609">
        <v>340</v>
      </c>
      <c r="F609" s="2">
        <v>43499.992719907408</v>
      </c>
      <c r="G609">
        <v>69</v>
      </c>
      <c r="H609" t="s">
        <v>620</v>
      </c>
      <c r="I609">
        <f t="shared" si="45"/>
        <v>23460</v>
      </c>
      <c r="J609" s="6">
        <v>45186.094074074077</v>
      </c>
      <c r="K609" t="str">
        <f t="shared" si="46"/>
        <v>Long Term</v>
      </c>
      <c r="L609">
        <f t="shared" si="47"/>
        <v>23120</v>
      </c>
      <c r="M609">
        <f t="shared" si="48"/>
        <v>0</v>
      </c>
      <c r="N609">
        <f t="shared" si="49"/>
        <v>0</v>
      </c>
    </row>
    <row r="610" spans="1:14" x14ac:dyDescent="0.25">
      <c r="A610">
        <v>1609</v>
      </c>
      <c r="B610" t="s">
        <v>14968</v>
      </c>
      <c r="C610" t="s">
        <v>14969</v>
      </c>
      <c r="D610" t="s">
        <v>14929</v>
      </c>
      <c r="E610">
        <v>458</v>
      </c>
      <c r="F610" s="2">
        <v>43716.365497685183</v>
      </c>
      <c r="G610">
        <v>38</v>
      </c>
      <c r="H610" t="s">
        <v>1320</v>
      </c>
      <c r="I610">
        <f t="shared" si="45"/>
        <v>17404</v>
      </c>
      <c r="J610" s="6">
        <v>45186.094074074077</v>
      </c>
      <c r="K610" t="str">
        <f t="shared" si="46"/>
        <v>Long Term</v>
      </c>
      <c r="L610">
        <f t="shared" si="47"/>
        <v>16946</v>
      </c>
      <c r="M610">
        <f t="shared" si="48"/>
        <v>0</v>
      </c>
      <c r="N610">
        <f t="shared" si="49"/>
        <v>0</v>
      </c>
    </row>
    <row r="611" spans="1:14" x14ac:dyDescent="0.25">
      <c r="A611">
        <v>1610</v>
      </c>
      <c r="B611" t="s">
        <v>14964</v>
      </c>
      <c r="C611" t="s">
        <v>14965</v>
      </c>
      <c r="D611" t="s">
        <v>14929</v>
      </c>
      <c r="E611">
        <v>1000</v>
      </c>
      <c r="F611" s="2">
        <v>44035.371111111112</v>
      </c>
      <c r="G611">
        <v>72</v>
      </c>
      <c r="H611" t="s">
        <v>1244</v>
      </c>
      <c r="I611">
        <f t="shared" si="45"/>
        <v>72000</v>
      </c>
      <c r="J611" s="6">
        <v>45186.094074074077</v>
      </c>
      <c r="K611" t="str">
        <f t="shared" si="46"/>
        <v>Long Term</v>
      </c>
      <c r="L611">
        <f t="shared" si="47"/>
        <v>71000</v>
      </c>
      <c r="M611">
        <f t="shared" si="48"/>
        <v>0</v>
      </c>
      <c r="N611">
        <f t="shared" si="49"/>
        <v>0</v>
      </c>
    </row>
    <row r="612" spans="1:14" x14ac:dyDescent="0.25">
      <c r="A612">
        <v>1611</v>
      </c>
      <c r="B612" t="s">
        <v>14923</v>
      </c>
      <c r="C612" t="s">
        <v>14924</v>
      </c>
      <c r="D612" t="s">
        <v>14929</v>
      </c>
      <c r="E612">
        <v>964</v>
      </c>
      <c r="F612" s="2">
        <v>45170.511342592603</v>
      </c>
      <c r="G612">
        <v>90</v>
      </c>
      <c r="H612" t="s">
        <v>1021</v>
      </c>
      <c r="I612">
        <f t="shared" si="45"/>
        <v>86760</v>
      </c>
      <c r="J612" s="6">
        <v>45186.094074074077</v>
      </c>
      <c r="K612" t="str">
        <f t="shared" si="46"/>
        <v>Short Term</v>
      </c>
      <c r="L612">
        <f t="shared" si="47"/>
        <v>85796</v>
      </c>
      <c r="M612">
        <f t="shared" si="48"/>
        <v>0.15</v>
      </c>
      <c r="N612">
        <f t="shared" si="49"/>
        <v>12869.4</v>
      </c>
    </row>
    <row r="613" spans="1:14" x14ac:dyDescent="0.25">
      <c r="A613">
        <v>1612</v>
      </c>
      <c r="B613" t="s">
        <v>14972</v>
      </c>
      <c r="C613" t="s">
        <v>14973</v>
      </c>
      <c r="D613" t="s">
        <v>14929</v>
      </c>
      <c r="E613">
        <v>570</v>
      </c>
      <c r="F613" s="2">
        <v>43403.589560185188</v>
      </c>
      <c r="G613">
        <v>54</v>
      </c>
      <c r="H613" t="s">
        <v>870</v>
      </c>
      <c r="I613">
        <f t="shared" si="45"/>
        <v>30780</v>
      </c>
      <c r="J613" s="6">
        <v>45186.094074074077</v>
      </c>
      <c r="K613" t="str">
        <f t="shared" si="46"/>
        <v>Long Term</v>
      </c>
      <c r="L613">
        <f t="shared" si="47"/>
        <v>30210</v>
      </c>
      <c r="M613">
        <f t="shared" si="48"/>
        <v>0</v>
      </c>
      <c r="N613">
        <f t="shared" si="49"/>
        <v>0</v>
      </c>
    </row>
    <row r="614" spans="1:14" x14ac:dyDescent="0.25">
      <c r="A614">
        <v>1613</v>
      </c>
      <c r="B614" t="s">
        <v>14960</v>
      </c>
      <c r="C614" t="s">
        <v>14961</v>
      </c>
      <c r="D614" t="s">
        <v>14922</v>
      </c>
      <c r="E614">
        <v>942</v>
      </c>
      <c r="F614" s="2">
        <v>43390.496655092589</v>
      </c>
      <c r="G614">
        <v>100</v>
      </c>
      <c r="H614" t="s">
        <v>951</v>
      </c>
      <c r="I614">
        <f t="shared" si="45"/>
        <v>94200</v>
      </c>
      <c r="J614" s="6">
        <v>45186.094074074077</v>
      </c>
      <c r="K614" t="str">
        <f t="shared" si="46"/>
        <v>Long Term</v>
      </c>
      <c r="L614">
        <f t="shared" si="47"/>
        <v>93258</v>
      </c>
      <c r="M614">
        <f t="shared" si="48"/>
        <v>0</v>
      </c>
      <c r="N614">
        <f t="shared" si="49"/>
        <v>0</v>
      </c>
    </row>
    <row r="615" spans="1:14" x14ac:dyDescent="0.25">
      <c r="A615">
        <v>1614</v>
      </c>
      <c r="B615" t="s">
        <v>14986</v>
      </c>
      <c r="C615" t="s">
        <v>14987</v>
      </c>
      <c r="D615" t="s">
        <v>14929</v>
      </c>
      <c r="E615">
        <v>594</v>
      </c>
      <c r="F615" s="2">
        <v>44296.558009259257</v>
      </c>
      <c r="G615">
        <v>62</v>
      </c>
      <c r="H615" t="s">
        <v>1348</v>
      </c>
      <c r="I615">
        <f t="shared" si="45"/>
        <v>36828</v>
      </c>
      <c r="J615" s="6">
        <v>45186.094074074077</v>
      </c>
      <c r="K615" t="str">
        <f t="shared" si="46"/>
        <v>Long Term</v>
      </c>
      <c r="L615">
        <f t="shared" si="47"/>
        <v>36234</v>
      </c>
      <c r="M615">
        <f t="shared" si="48"/>
        <v>0</v>
      </c>
      <c r="N615">
        <f t="shared" si="49"/>
        <v>0</v>
      </c>
    </row>
    <row r="616" spans="1:14" x14ac:dyDescent="0.25">
      <c r="A616">
        <v>1615</v>
      </c>
      <c r="B616" t="s">
        <v>14956</v>
      </c>
      <c r="C616" t="s">
        <v>14957</v>
      </c>
      <c r="D616" t="s">
        <v>14929</v>
      </c>
      <c r="E616">
        <v>138</v>
      </c>
      <c r="F616" s="2">
        <v>43856.545289351852</v>
      </c>
      <c r="G616">
        <v>34</v>
      </c>
      <c r="H616" t="s">
        <v>866</v>
      </c>
      <c r="I616">
        <f t="shared" si="45"/>
        <v>4692</v>
      </c>
      <c r="J616" s="6">
        <v>45186.094074074077</v>
      </c>
      <c r="K616" t="str">
        <f t="shared" si="46"/>
        <v>Long Term</v>
      </c>
      <c r="L616">
        <f t="shared" si="47"/>
        <v>4554</v>
      </c>
      <c r="M616">
        <f t="shared" si="48"/>
        <v>0</v>
      </c>
      <c r="N616">
        <f t="shared" si="49"/>
        <v>0</v>
      </c>
    </row>
    <row r="617" spans="1:14" x14ac:dyDescent="0.25">
      <c r="A617">
        <v>1616</v>
      </c>
      <c r="B617" t="s">
        <v>14998</v>
      </c>
      <c r="C617" t="s">
        <v>14999</v>
      </c>
      <c r="D617" t="s">
        <v>14922</v>
      </c>
      <c r="E617">
        <v>932</v>
      </c>
      <c r="F617" s="2">
        <v>43748.736458333333</v>
      </c>
      <c r="G617">
        <v>62</v>
      </c>
      <c r="H617" t="s">
        <v>1132</v>
      </c>
      <c r="I617">
        <f t="shared" si="45"/>
        <v>57784</v>
      </c>
      <c r="J617" s="6">
        <v>45186.094074074077</v>
      </c>
      <c r="K617" t="str">
        <f t="shared" si="46"/>
        <v>Long Term</v>
      </c>
      <c r="L617">
        <f t="shared" si="47"/>
        <v>56852</v>
      </c>
      <c r="M617">
        <f t="shared" si="48"/>
        <v>0</v>
      </c>
      <c r="N617">
        <f t="shared" si="49"/>
        <v>0</v>
      </c>
    </row>
    <row r="618" spans="1:14" x14ac:dyDescent="0.25">
      <c r="A618">
        <v>1617</v>
      </c>
      <c r="B618" t="s">
        <v>15010</v>
      </c>
      <c r="C618" t="s">
        <v>15011</v>
      </c>
      <c r="D618" t="s">
        <v>14922</v>
      </c>
      <c r="E618">
        <v>835</v>
      </c>
      <c r="F618" s="2">
        <v>44220.961111111108</v>
      </c>
      <c r="G618">
        <v>57</v>
      </c>
      <c r="H618" t="s">
        <v>609</v>
      </c>
      <c r="I618">
        <f t="shared" si="45"/>
        <v>47595</v>
      </c>
      <c r="J618" s="6">
        <v>45186.094074074077</v>
      </c>
      <c r="K618" t="str">
        <f t="shared" si="46"/>
        <v>Long Term</v>
      </c>
      <c r="L618">
        <f t="shared" si="47"/>
        <v>46760</v>
      </c>
      <c r="M618">
        <f t="shared" si="48"/>
        <v>0</v>
      </c>
      <c r="N618">
        <f t="shared" si="49"/>
        <v>0</v>
      </c>
    </row>
    <row r="619" spans="1:14" x14ac:dyDescent="0.25">
      <c r="A619">
        <v>1618</v>
      </c>
      <c r="B619" t="s">
        <v>14960</v>
      </c>
      <c r="C619" t="s">
        <v>14961</v>
      </c>
      <c r="D619" t="s">
        <v>14922</v>
      </c>
      <c r="E619">
        <v>594</v>
      </c>
      <c r="F619" s="2">
        <v>45150.638935185183</v>
      </c>
      <c r="G619">
        <v>21</v>
      </c>
      <c r="H619" t="s">
        <v>913</v>
      </c>
      <c r="I619">
        <f t="shared" si="45"/>
        <v>12474</v>
      </c>
      <c r="J619" s="6">
        <v>45186.094074074077</v>
      </c>
      <c r="K619" t="str">
        <f t="shared" si="46"/>
        <v>Short Term</v>
      </c>
      <c r="L619">
        <f t="shared" si="47"/>
        <v>11880</v>
      </c>
      <c r="M619">
        <f t="shared" si="48"/>
        <v>0.15</v>
      </c>
      <c r="N619">
        <f t="shared" si="49"/>
        <v>1782</v>
      </c>
    </row>
    <row r="620" spans="1:14" x14ac:dyDescent="0.25">
      <c r="A620">
        <v>1619</v>
      </c>
      <c r="B620" t="s">
        <v>14920</v>
      </c>
      <c r="C620" t="s">
        <v>14921</v>
      </c>
      <c r="D620" t="s">
        <v>14929</v>
      </c>
      <c r="E620">
        <v>706</v>
      </c>
      <c r="F620" s="2">
        <v>44784.340925925928</v>
      </c>
      <c r="G620">
        <v>73</v>
      </c>
      <c r="H620" t="s">
        <v>582</v>
      </c>
      <c r="I620">
        <f t="shared" si="45"/>
        <v>51538</v>
      </c>
      <c r="J620" s="6">
        <v>45186.094074074077</v>
      </c>
      <c r="K620" t="str">
        <f t="shared" si="46"/>
        <v>Long Term</v>
      </c>
      <c r="L620">
        <f t="shared" si="47"/>
        <v>50832</v>
      </c>
      <c r="M620">
        <f t="shared" si="48"/>
        <v>0</v>
      </c>
      <c r="N620">
        <f t="shared" si="49"/>
        <v>0</v>
      </c>
    </row>
    <row r="621" spans="1:14" x14ac:dyDescent="0.25">
      <c r="A621">
        <v>1620</v>
      </c>
      <c r="B621" t="s">
        <v>14927</v>
      </c>
      <c r="C621" t="s">
        <v>14928</v>
      </c>
      <c r="D621" t="s">
        <v>14922</v>
      </c>
      <c r="E621">
        <v>852</v>
      </c>
      <c r="F621" s="2">
        <v>44258.614108796297</v>
      </c>
      <c r="G621">
        <v>81</v>
      </c>
      <c r="H621" t="s">
        <v>1389</v>
      </c>
      <c r="I621">
        <f t="shared" si="45"/>
        <v>69012</v>
      </c>
      <c r="J621" s="6">
        <v>45186.094074074077</v>
      </c>
      <c r="K621" t="str">
        <f t="shared" si="46"/>
        <v>Long Term</v>
      </c>
      <c r="L621">
        <f t="shared" si="47"/>
        <v>68160</v>
      </c>
      <c r="M621">
        <f t="shared" si="48"/>
        <v>0</v>
      </c>
      <c r="N621">
        <f t="shared" si="49"/>
        <v>0</v>
      </c>
    </row>
    <row r="622" spans="1:14" x14ac:dyDescent="0.25">
      <c r="A622">
        <v>1621</v>
      </c>
      <c r="B622" t="s">
        <v>14982</v>
      </c>
      <c r="C622" t="s">
        <v>14983</v>
      </c>
      <c r="D622" t="s">
        <v>14922</v>
      </c>
      <c r="E622">
        <v>381</v>
      </c>
      <c r="F622" s="2">
        <v>44141.687395833331</v>
      </c>
      <c r="G622">
        <v>48</v>
      </c>
      <c r="H622" t="s">
        <v>376</v>
      </c>
      <c r="I622">
        <f t="shared" si="45"/>
        <v>18288</v>
      </c>
      <c r="J622" s="6">
        <v>45186.094074074077</v>
      </c>
      <c r="K622" t="str">
        <f t="shared" si="46"/>
        <v>Long Term</v>
      </c>
      <c r="L622">
        <f t="shared" si="47"/>
        <v>17907</v>
      </c>
      <c r="M622">
        <f t="shared" si="48"/>
        <v>0</v>
      </c>
      <c r="N622">
        <f t="shared" si="49"/>
        <v>0</v>
      </c>
    </row>
    <row r="623" spans="1:14" x14ac:dyDescent="0.25">
      <c r="A623">
        <v>1622</v>
      </c>
      <c r="B623" t="s">
        <v>14940</v>
      </c>
      <c r="C623" t="s">
        <v>14941</v>
      </c>
      <c r="D623" t="s">
        <v>14929</v>
      </c>
      <c r="E623">
        <v>318</v>
      </c>
      <c r="F623" s="2">
        <v>44456.843252314808</v>
      </c>
      <c r="G623">
        <v>68</v>
      </c>
      <c r="H623" t="s">
        <v>801</v>
      </c>
      <c r="I623">
        <f t="shared" si="45"/>
        <v>21624</v>
      </c>
      <c r="J623" s="6">
        <v>45186.094074074077</v>
      </c>
      <c r="K623" t="str">
        <f t="shared" si="46"/>
        <v>Long Term</v>
      </c>
      <c r="L623">
        <f t="shared" si="47"/>
        <v>21306</v>
      </c>
      <c r="M623">
        <f t="shared" si="48"/>
        <v>0</v>
      </c>
      <c r="N623">
        <f t="shared" si="49"/>
        <v>0</v>
      </c>
    </row>
    <row r="624" spans="1:14" x14ac:dyDescent="0.25">
      <c r="A624">
        <v>1623</v>
      </c>
      <c r="B624" t="s">
        <v>14982</v>
      </c>
      <c r="C624" t="s">
        <v>14983</v>
      </c>
      <c r="D624" t="s">
        <v>14922</v>
      </c>
      <c r="E624">
        <v>467</v>
      </c>
      <c r="F624" s="2">
        <v>44468.143194444441</v>
      </c>
      <c r="G624">
        <v>17</v>
      </c>
      <c r="H624" t="s">
        <v>1270</v>
      </c>
      <c r="I624">
        <f t="shared" si="45"/>
        <v>7939</v>
      </c>
      <c r="J624" s="6">
        <v>45186.094074074077</v>
      </c>
      <c r="K624" t="str">
        <f t="shared" si="46"/>
        <v>Long Term</v>
      </c>
      <c r="L624">
        <f t="shared" si="47"/>
        <v>7472</v>
      </c>
      <c r="M624">
        <f t="shared" si="48"/>
        <v>0</v>
      </c>
      <c r="N624">
        <f t="shared" si="49"/>
        <v>0</v>
      </c>
    </row>
    <row r="625" spans="1:14" x14ac:dyDescent="0.25">
      <c r="A625">
        <v>1624</v>
      </c>
      <c r="B625" t="s">
        <v>15012</v>
      </c>
      <c r="C625" t="s">
        <v>15013</v>
      </c>
      <c r="D625" t="s">
        <v>14922</v>
      </c>
      <c r="E625">
        <v>584</v>
      </c>
      <c r="F625" s="2">
        <v>44877.198553240742</v>
      </c>
      <c r="G625">
        <v>56</v>
      </c>
      <c r="H625" t="s">
        <v>455</v>
      </c>
      <c r="I625">
        <f t="shared" si="45"/>
        <v>32704</v>
      </c>
      <c r="J625" s="6">
        <v>45186.094074074077</v>
      </c>
      <c r="K625" t="str">
        <f t="shared" si="46"/>
        <v>Short Term</v>
      </c>
      <c r="L625">
        <f t="shared" si="47"/>
        <v>32120</v>
      </c>
      <c r="M625">
        <f t="shared" si="48"/>
        <v>0.15</v>
      </c>
      <c r="N625">
        <f t="shared" si="49"/>
        <v>4818</v>
      </c>
    </row>
    <row r="626" spans="1:14" x14ac:dyDescent="0.25">
      <c r="A626">
        <v>1625</v>
      </c>
      <c r="B626" t="s">
        <v>14994</v>
      </c>
      <c r="C626" t="s">
        <v>14995</v>
      </c>
      <c r="D626" t="s">
        <v>14929</v>
      </c>
      <c r="E626">
        <v>392</v>
      </c>
      <c r="F626" s="2">
        <v>43397.779699074083</v>
      </c>
      <c r="G626">
        <v>58</v>
      </c>
      <c r="H626" t="s">
        <v>793</v>
      </c>
      <c r="I626">
        <f t="shared" si="45"/>
        <v>22736</v>
      </c>
      <c r="J626" s="6">
        <v>45186.094074074077</v>
      </c>
      <c r="K626" t="str">
        <f t="shared" si="46"/>
        <v>Long Term</v>
      </c>
      <c r="L626">
        <f t="shared" si="47"/>
        <v>22344</v>
      </c>
      <c r="M626">
        <f t="shared" si="48"/>
        <v>0</v>
      </c>
      <c r="N626">
        <f t="shared" si="49"/>
        <v>0</v>
      </c>
    </row>
    <row r="627" spans="1:14" x14ac:dyDescent="0.25">
      <c r="A627">
        <v>1626</v>
      </c>
      <c r="B627" t="s">
        <v>14962</v>
      </c>
      <c r="C627" t="s">
        <v>14963</v>
      </c>
      <c r="D627" t="s">
        <v>14929</v>
      </c>
      <c r="E627">
        <v>135</v>
      </c>
      <c r="F627" s="2">
        <v>45116.316562499997</v>
      </c>
      <c r="G627">
        <v>24</v>
      </c>
      <c r="H627" t="s">
        <v>666</v>
      </c>
      <c r="I627">
        <f t="shared" si="45"/>
        <v>3240</v>
      </c>
      <c r="J627" s="6">
        <v>45186.094074074077</v>
      </c>
      <c r="K627" t="str">
        <f t="shared" si="46"/>
        <v>Short Term</v>
      </c>
      <c r="L627">
        <f t="shared" si="47"/>
        <v>3105</v>
      </c>
      <c r="M627">
        <f t="shared" si="48"/>
        <v>0.15</v>
      </c>
      <c r="N627">
        <f t="shared" si="49"/>
        <v>465.75</v>
      </c>
    </row>
    <row r="628" spans="1:14" x14ac:dyDescent="0.25">
      <c r="A628">
        <v>1627</v>
      </c>
      <c r="B628" t="s">
        <v>14974</v>
      </c>
      <c r="C628" t="s">
        <v>14975</v>
      </c>
      <c r="D628" t="s">
        <v>14929</v>
      </c>
      <c r="E628">
        <v>759</v>
      </c>
      <c r="F628" s="2">
        <v>44580.568009259259</v>
      </c>
      <c r="G628">
        <v>56</v>
      </c>
      <c r="H628" t="s">
        <v>965</v>
      </c>
      <c r="I628">
        <f t="shared" si="45"/>
        <v>42504</v>
      </c>
      <c r="J628" s="6">
        <v>45186.094074074077</v>
      </c>
      <c r="K628" t="str">
        <f t="shared" si="46"/>
        <v>Long Term</v>
      </c>
      <c r="L628">
        <f t="shared" si="47"/>
        <v>41745</v>
      </c>
      <c r="M628">
        <f t="shared" si="48"/>
        <v>0</v>
      </c>
      <c r="N628">
        <f t="shared" si="49"/>
        <v>0</v>
      </c>
    </row>
    <row r="629" spans="1:14" x14ac:dyDescent="0.25">
      <c r="A629">
        <v>1628</v>
      </c>
      <c r="B629" t="s">
        <v>14944</v>
      </c>
      <c r="C629" t="s">
        <v>14945</v>
      </c>
      <c r="D629" t="s">
        <v>14929</v>
      </c>
      <c r="E629">
        <v>727</v>
      </c>
      <c r="F629" s="2">
        <v>45061.043576388889</v>
      </c>
      <c r="G629">
        <v>40</v>
      </c>
      <c r="H629" t="s">
        <v>1167</v>
      </c>
      <c r="I629">
        <f t="shared" si="45"/>
        <v>29080</v>
      </c>
      <c r="J629" s="6">
        <v>45186.094074074077</v>
      </c>
      <c r="K629" t="str">
        <f t="shared" si="46"/>
        <v>Short Term</v>
      </c>
      <c r="L629">
        <f t="shared" si="47"/>
        <v>28353</v>
      </c>
      <c r="M629">
        <f t="shared" si="48"/>
        <v>0.15</v>
      </c>
      <c r="N629">
        <f t="shared" si="49"/>
        <v>4252.95</v>
      </c>
    </row>
    <row r="630" spans="1:14" x14ac:dyDescent="0.25">
      <c r="A630">
        <v>1629</v>
      </c>
      <c r="B630" t="s">
        <v>14942</v>
      </c>
      <c r="C630" t="s">
        <v>14943</v>
      </c>
      <c r="D630" t="s">
        <v>14929</v>
      </c>
      <c r="E630">
        <v>496</v>
      </c>
      <c r="F630" s="2">
        <v>43784.444016203714</v>
      </c>
      <c r="G630">
        <v>19</v>
      </c>
      <c r="H630" t="s">
        <v>560</v>
      </c>
      <c r="I630">
        <f t="shared" si="45"/>
        <v>9424</v>
      </c>
      <c r="J630" s="6">
        <v>45186.094074074077</v>
      </c>
      <c r="K630" t="str">
        <f t="shared" si="46"/>
        <v>Long Term</v>
      </c>
      <c r="L630">
        <f t="shared" si="47"/>
        <v>8928</v>
      </c>
      <c r="M630">
        <f t="shared" si="48"/>
        <v>0</v>
      </c>
      <c r="N630">
        <f t="shared" si="49"/>
        <v>0</v>
      </c>
    </row>
    <row r="631" spans="1:14" x14ac:dyDescent="0.25">
      <c r="A631">
        <v>1630</v>
      </c>
      <c r="B631" t="s">
        <v>14978</v>
      </c>
      <c r="C631" t="s">
        <v>14979</v>
      </c>
      <c r="D631" t="s">
        <v>14929</v>
      </c>
      <c r="E631">
        <v>239</v>
      </c>
      <c r="F631" s="2">
        <v>44199.475995370369</v>
      </c>
      <c r="G631">
        <v>60</v>
      </c>
      <c r="H631" t="s">
        <v>1027</v>
      </c>
      <c r="I631">
        <f t="shared" si="45"/>
        <v>14340</v>
      </c>
      <c r="J631" s="6">
        <v>45186.094074074077</v>
      </c>
      <c r="K631" t="str">
        <f t="shared" si="46"/>
        <v>Long Term</v>
      </c>
      <c r="L631">
        <f t="shared" si="47"/>
        <v>14101</v>
      </c>
      <c r="M631">
        <f t="shared" si="48"/>
        <v>0</v>
      </c>
      <c r="N631">
        <f t="shared" si="49"/>
        <v>0</v>
      </c>
    </row>
    <row r="632" spans="1:14" x14ac:dyDescent="0.25">
      <c r="A632">
        <v>1631</v>
      </c>
      <c r="B632" t="s">
        <v>14954</v>
      </c>
      <c r="C632" t="s">
        <v>14955</v>
      </c>
      <c r="D632" t="s">
        <v>14929</v>
      </c>
      <c r="E632">
        <v>317</v>
      </c>
      <c r="F632" s="2">
        <v>45105.290173611109</v>
      </c>
      <c r="G632">
        <v>55</v>
      </c>
      <c r="H632" t="s">
        <v>1006</v>
      </c>
      <c r="I632">
        <f t="shared" si="45"/>
        <v>17435</v>
      </c>
      <c r="J632" s="6">
        <v>45186.094074074077</v>
      </c>
      <c r="K632" t="str">
        <f t="shared" si="46"/>
        <v>Short Term</v>
      </c>
      <c r="L632">
        <f t="shared" si="47"/>
        <v>17118</v>
      </c>
      <c r="M632">
        <f t="shared" si="48"/>
        <v>0.15</v>
      </c>
      <c r="N632">
        <f t="shared" si="49"/>
        <v>2567.6999999999998</v>
      </c>
    </row>
    <row r="633" spans="1:14" x14ac:dyDescent="0.25">
      <c r="A633">
        <v>1632</v>
      </c>
      <c r="B633" t="s">
        <v>15010</v>
      </c>
      <c r="C633" t="s">
        <v>15011</v>
      </c>
      <c r="D633" t="s">
        <v>14929</v>
      </c>
      <c r="E633">
        <v>979</v>
      </c>
      <c r="F633" s="2">
        <v>43470.035034722219</v>
      </c>
      <c r="G633">
        <v>13</v>
      </c>
      <c r="H633" t="s">
        <v>137</v>
      </c>
      <c r="I633">
        <f t="shared" si="45"/>
        <v>12727</v>
      </c>
      <c r="J633" s="6">
        <v>45186.094074074077</v>
      </c>
      <c r="K633" t="str">
        <f t="shared" si="46"/>
        <v>Long Term</v>
      </c>
      <c r="L633">
        <f t="shared" si="47"/>
        <v>11748</v>
      </c>
      <c r="M633">
        <f t="shared" si="48"/>
        <v>0</v>
      </c>
      <c r="N633">
        <f t="shared" si="49"/>
        <v>0</v>
      </c>
    </row>
    <row r="634" spans="1:14" x14ac:dyDescent="0.25">
      <c r="A634">
        <v>1633</v>
      </c>
      <c r="B634" t="s">
        <v>15006</v>
      </c>
      <c r="C634" t="s">
        <v>15007</v>
      </c>
      <c r="D634" t="s">
        <v>14922</v>
      </c>
      <c r="E634">
        <v>575</v>
      </c>
      <c r="F634" s="2">
        <v>44132.024895833332</v>
      </c>
      <c r="G634">
        <v>93</v>
      </c>
      <c r="H634" t="s">
        <v>573</v>
      </c>
      <c r="I634">
        <f t="shared" si="45"/>
        <v>53475</v>
      </c>
      <c r="J634" s="6">
        <v>45186.094074074077</v>
      </c>
      <c r="K634" t="str">
        <f t="shared" si="46"/>
        <v>Long Term</v>
      </c>
      <c r="L634">
        <f t="shared" si="47"/>
        <v>52900</v>
      </c>
      <c r="M634">
        <f t="shared" si="48"/>
        <v>0</v>
      </c>
      <c r="N634">
        <f t="shared" si="49"/>
        <v>0</v>
      </c>
    </row>
    <row r="635" spans="1:14" x14ac:dyDescent="0.25">
      <c r="A635">
        <v>1634</v>
      </c>
      <c r="B635" t="s">
        <v>14932</v>
      </c>
      <c r="C635" t="s">
        <v>14933</v>
      </c>
      <c r="D635" t="s">
        <v>14929</v>
      </c>
      <c r="E635">
        <v>352</v>
      </c>
      <c r="F635" s="2">
        <v>44350.417800925927</v>
      </c>
      <c r="G635">
        <v>6</v>
      </c>
      <c r="H635" t="s">
        <v>206</v>
      </c>
      <c r="I635">
        <f t="shared" si="45"/>
        <v>2112</v>
      </c>
      <c r="J635" s="6">
        <v>45186.094074074077</v>
      </c>
      <c r="K635" t="str">
        <f t="shared" si="46"/>
        <v>Long Term</v>
      </c>
      <c r="L635">
        <f t="shared" si="47"/>
        <v>1760</v>
      </c>
      <c r="M635">
        <f t="shared" si="48"/>
        <v>0</v>
      </c>
      <c r="N635">
        <f t="shared" si="49"/>
        <v>0</v>
      </c>
    </row>
    <row r="636" spans="1:14" x14ac:dyDescent="0.25">
      <c r="A636">
        <v>1635</v>
      </c>
      <c r="B636" t="s">
        <v>14927</v>
      </c>
      <c r="C636" t="s">
        <v>14928</v>
      </c>
      <c r="D636" t="s">
        <v>14929</v>
      </c>
      <c r="E636">
        <v>310</v>
      </c>
      <c r="F636" s="2">
        <v>43667.747974537036</v>
      </c>
      <c r="G636">
        <v>38</v>
      </c>
      <c r="H636" t="s">
        <v>1021</v>
      </c>
      <c r="I636">
        <f t="shared" si="45"/>
        <v>11780</v>
      </c>
      <c r="J636" s="6">
        <v>45186.094074074077</v>
      </c>
      <c r="K636" t="str">
        <f t="shared" si="46"/>
        <v>Long Term</v>
      </c>
      <c r="L636">
        <f t="shared" si="47"/>
        <v>11470</v>
      </c>
      <c r="M636">
        <f t="shared" si="48"/>
        <v>0</v>
      </c>
      <c r="N636">
        <f t="shared" si="49"/>
        <v>0</v>
      </c>
    </row>
    <row r="637" spans="1:14" x14ac:dyDescent="0.25">
      <c r="A637">
        <v>1636</v>
      </c>
      <c r="B637" t="s">
        <v>14990</v>
      </c>
      <c r="C637" t="s">
        <v>14991</v>
      </c>
      <c r="D637" t="s">
        <v>14922</v>
      </c>
      <c r="E637">
        <v>236</v>
      </c>
      <c r="F637" s="2">
        <v>43472.759467592587</v>
      </c>
      <c r="G637">
        <v>59</v>
      </c>
      <c r="H637" t="s">
        <v>105</v>
      </c>
      <c r="I637">
        <f t="shared" si="45"/>
        <v>13924</v>
      </c>
      <c r="J637" s="6">
        <v>45186.094074074077</v>
      </c>
      <c r="K637" t="str">
        <f t="shared" si="46"/>
        <v>Long Term</v>
      </c>
      <c r="L637">
        <f t="shared" si="47"/>
        <v>13688</v>
      </c>
      <c r="M637">
        <f t="shared" si="48"/>
        <v>0</v>
      </c>
      <c r="N637">
        <f t="shared" si="49"/>
        <v>0</v>
      </c>
    </row>
    <row r="638" spans="1:14" x14ac:dyDescent="0.25">
      <c r="A638">
        <v>1637</v>
      </c>
      <c r="B638" t="s">
        <v>14992</v>
      </c>
      <c r="C638" t="s">
        <v>14993</v>
      </c>
      <c r="D638" t="s">
        <v>14929</v>
      </c>
      <c r="E638">
        <v>451</v>
      </c>
      <c r="F638" s="2">
        <v>43921.368020833332</v>
      </c>
      <c r="G638">
        <v>27</v>
      </c>
      <c r="H638" t="s">
        <v>380</v>
      </c>
      <c r="I638">
        <f t="shared" si="45"/>
        <v>12177</v>
      </c>
      <c r="J638" s="6">
        <v>45186.094074074077</v>
      </c>
      <c r="K638" t="str">
        <f t="shared" si="46"/>
        <v>Long Term</v>
      </c>
      <c r="L638">
        <f t="shared" si="47"/>
        <v>11726</v>
      </c>
      <c r="M638">
        <f t="shared" si="48"/>
        <v>0</v>
      </c>
      <c r="N638">
        <f t="shared" si="49"/>
        <v>0</v>
      </c>
    </row>
    <row r="639" spans="1:14" x14ac:dyDescent="0.25">
      <c r="A639">
        <v>1638</v>
      </c>
      <c r="B639" t="s">
        <v>14960</v>
      </c>
      <c r="C639" t="s">
        <v>14961</v>
      </c>
      <c r="D639" t="s">
        <v>14929</v>
      </c>
      <c r="E639">
        <v>610</v>
      </c>
      <c r="F639" s="2">
        <v>44167.158854166657</v>
      </c>
      <c r="G639">
        <v>2</v>
      </c>
      <c r="H639" t="s">
        <v>2412</v>
      </c>
      <c r="I639">
        <f t="shared" si="45"/>
        <v>1220</v>
      </c>
      <c r="J639" s="6">
        <v>45186.094074074077</v>
      </c>
      <c r="K639" t="str">
        <f t="shared" si="46"/>
        <v>Long Term</v>
      </c>
      <c r="L639">
        <f t="shared" si="47"/>
        <v>610</v>
      </c>
      <c r="M639">
        <f t="shared" si="48"/>
        <v>0</v>
      </c>
      <c r="N639">
        <f t="shared" si="49"/>
        <v>0</v>
      </c>
    </row>
    <row r="640" spans="1:14" x14ac:dyDescent="0.25">
      <c r="A640">
        <v>1639</v>
      </c>
      <c r="B640" t="s">
        <v>14960</v>
      </c>
      <c r="C640" t="s">
        <v>14961</v>
      </c>
      <c r="D640" t="s">
        <v>14929</v>
      </c>
      <c r="E640">
        <v>928</v>
      </c>
      <c r="F640" s="2">
        <v>44269.592476851853</v>
      </c>
      <c r="G640">
        <v>91</v>
      </c>
      <c r="H640" t="s">
        <v>306</v>
      </c>
      <c r="I640">
        <f t="shared" si="45"/>
        <v>84448</v>
      </c>
      <c r="J640" s="6">
        <v>45186.094074074077</v>
      </c>
      <c r="K640" t="str">
        <f t="shared" si="46"/>
        <v>Long Term</v>
      </c>
      <c r="L640">
        <f t="shared" si="47"/>
        <v>83520</v>
      </c>
      <c r="M640">
        <f t="shared" si="48"/>
        <v>0</v>
      </c>
      <c r="N640">
        <f t="shared" si="49"/>
        <v>0</v>
      </c>
    </row>
    <row r="641" spans="1:14" x14ac:dyDescent="0.25">
      <c r="A641">
        <v>1640</v>
      </c>
      <c r="B641" t="s">
        <v>14968</v>
      </c>
      <c r="C641" t="s">
        <v>14969</v>
      </c>
      <c r="D641" t="s">
        <v>14929</v>
      </c>
      <c r="E641">
        <v>432</v>
      </c>
      <c r="F641" s="2">
        <v>44797.588321759264</v>
      </c>
      <c r="G641">
        <v>6</v>
      </c>
      <c r="H641" t="s">
        <v>1905</v>
      </c>
      <c r="I641">
        <f t="shared" si="45"/>
        <v>2592</v>
      </c>
      <c r="J641" s="6">
        <v>45186.094074074077</v>
      </c>
      <c r="K641" t="str">
        <f t="shared" si="46"/>
        <v>Long Term</v>
      </c>
      <c r="L641">
        <f t="shared" si="47"/>
        <v>2160</v>
      </c>
      <c r="M641">
        <f t="shared" si="48"/>
        <v>0</v>
      </c>
      <c r="N641">
        <f t="shared" si="49"/>
        <v>0</v>
      </c>
    </row>
    <row r="642" spans="1:14" x14ac:dyDescent="0.25">
      <c r="A642">
        <v>1641</v>
      </c>
      <c r="B642" t="s">
        <v>14925</v>
      </c>
      <c r="C642" t="s">
        <v>14926</v>
      </c>
      <c r="D642" t="s">
        <v>14929</v>
      </c>
      <c r="E642">
        <v>164</v>
      </c>
      <c r="F642" s="2">
        <v>44970.576435185183</v>
      </c>
      <c r="G642">
        <v>71</v>
      </c>
      <c r="H642" t="s">
        <v>831</v>
      </c>
      <c r="I642">
        <f t="shared" si="45"/>
        <v>11644</v>
      </c>
      <c r="J642" s="6">
        <v>45186.094074074077</v>
      </c>
      <c r="K642" t="str">
        <f t="shared" si="46"/>
        <v>Short Term</v>
      </c>
      <c r="L642">
        <f t="shared" si="47"/>
        <v>11480</v>
      </c>
      <c r="M642">
        <f t="shared" si="48"/>
        <v>0.15</v>
      </c>
      <c r="N642">
        <f t="shared" si="49"/>
        <v>1722</v>
      </c>
    </row>
    <row r="643" spans="1:14" x14ac:dyDescent="0.25">
      <c r="A643">
        <v>1642</v>
      </c>
      <c r="B643" t="s">
        <v>14958</v>
      </c>
      <c r="C643" t="s">
        <v>14959</v>
      </c>
      <c r="D643" t="s">
        <v>14929</v>
      </c>
      <c r="E643">
        <v>581</v>
      </c>
      <c r="F643" s="2">
        <v>43556.029513888891</v>
      </c>
      <c r="G643">
        <v>98</v>
      </c>
      <c r="H643" t="s">
        <v>710</v>
      </c>
      <c r="I643">
        <f t="shared" ref="I643:I706" si="50">E643*G643</f>
        <v>56938</v>
      </c>
      <c r="J643" s="6">
        <v>45186.094074074077</v>
      </c>
      <c r="K643" t="str">
        <f t="shared" ref="K643:K706" si="51">IF((J643-F643)&lt;=365,"Short Term","Long Term")</f>
        <v>Long Term</v>
      </c>
      <c r="L643">
        <f t="shared" ref="L643:L706" si="52">I643-E643</f>
        <v>56357</v>
      </c>
      <c r="M643">
        <f t="shared" ref="M643:M706" si="53">IF(K643="short Term",15%,IF(K643="Long Term",IF(L643&gt;100000,10%,0),0))</f>
        <v>0</v>
      </c>
      <c r="N643">
        <f t="shared" ref="N643:N706" si="54">L643*M643</f>
        <v>0</v>
      </c>
    </row>
    <row r="644" spans="1:14" x14ac:dyDescent="0.25">
      <c r="A644">
        <v>1643</v>
      </c>
      <c r="B644" t="s">
        <v>14994</v>
      </c>
      <c r="C644" t="s">
        <v>14995</v>
      </c>
      <c r="D644" t="s">
        <v>14922</v>
      </c>
      <c r="E644">
        <v>478</v>
      </c>
      <c r="F644" s="2">
        <v>43437.021099537043</v>
      </c>
      <c r="G644">
        <v>2</v>
      </c>
      <c r="H644" t="s">
        <v>929</v>
      </c>
      <c r="I644">
        <f t="shared" si="50"/>
        <v>956</v>
      </c>
      <c r="J644" s="6">
        <v>45186.094074074077</v>
      </c>
      <c r="K644" t="str">
        <f t="shared" si="51"/>
        <v>Long Term</v>
      </c>
      <c r="L644">
        <f t="shared" si="52"/>
        <v>478</v>
      </c>
      <c r="M644">
        <f t="shared" si="53"/>
        <v>0</v>
      </c>
      <c r="N644">
        <f t="shared" si="54"/>
        <v>0</v>
      </c>
    </row>
    <row r="645" spans="1:14" x14ac:dyDescent="0.25">
      <c r="A645">
        <v>1644</v>
      </c>
      <c r="B645" t="s">
        <v>15002</v>
      </c>
      <c r="C645" t="s">
        <v>15003</v>
      </c>
      <c r="D645" t="s">
        <v>14922</v>
      </c>
      <c r="E645">
        <v>613</v>
      </c>
      <c r="F645" s="2">
        <v>44847.228275462963</v>
      </c>
      <c r="G645">
        <v>39</v>
      </c>
      <c r="H645" t="s">
        <v>935</v>
      </c>
      <c r="I645">
        <f t="shared" si="50"/>
        <v>23907</v>
      </c>
      <c r="J645" s="6">
        <v>45186.094074074077</v>
      </c>
      <c r="K645" t="str">
        <f t="shared" si="51"/>
        <v>Short Term</v>
      </c>
      <c r="L645">
        <f t="shared" si="52"/>
        <v>23294</v>
      </c>
      <c r="M645">
        <f t="shared" si="53"/>
        <v>0.15</v>
      </c>
      <c r="N645">
        <f t="shared" si="54"/>
        <v>3494.1</v>
      </c>
    </row>
    <row r="646" spans="1:14" x14ac:dyDescent="0.25">
      <c r="A646">
        <v>1645</v>
      </c>
      <c r="B646" t="s">
        <v>14998</v>
      </c>
      <c r="C646" t="s">
        <v>14999</v>
      </c>
      <c r="D646" t="s">
        <v>14929</v>
      </c>
      <c r="E646">
        <v>504</v>
      </c>
      <c r="F646" s="2">
        <v>44960.301377314812</v>
      </c>
      <c r="G646">
        <v>76</v>
      </c>
      <c r="H646" t="s">
        <v>2980</v>
      </c>
      <c r="I646">
        <f t="shared" si="50"/>
        <v>38304</v>
      </c>
      <c r="J646" s="6">
        <v>45186.094074074077</v>
      </c>
      <c r="K646" t="str">
        <f t="shared" si="51"/>
        <v>Short Term</v>
      </c>
      <c r="L646">
        <f t="shared" si="52"/>
        <v>37800</v>
      </c>
      <c r="M646">
        <f t="shared" si="53"/>
        <v>0.15</v>
      </c>
      <c r="N646">
        <f t="shared" si="54"/>
        <v>5670</v>
      </c>
    </row>
    <row r="647" spans="1:14" x14ac:dyDescent="0.25">
      <c r="A647">
        <v>1646</v>
      </c>
      <c r="B647" t="s">
        <v>14948</v>
      </c>
      <c r="C647" t="s">
        <v>14949</v>
      </c>
      <c r="D647" t="s">
        <v>14922</v>
      </c>
      <c r="E647">
        <v>434</v>
      </c>
      <c r="F647" s="2">
        <v>44423.520682870367</v>
      </c>
      <c r="G647">
        <v>1</v>
      </c>
      <c r="H647" t="s">
        <v>470</v>
      </c>
      <c r="I647">
        <f t="shared" si="50"/>
        <v>434</v>
      </c>
      <c r="J647" s="6">
        <v>45186.094074074077</v>
      </c>
      <c r="K647" t="str">
        <f t="shared" si="51"/>
        <v>Long Term</v>
      </c>
      <c r="L647">
        <f t="shared" si="52"/>
        <v>0</v>
      </c>
      <c r="M647">
        <f t="shared" si="53"/>
        <v>0</v>
      </c>
      <c r="N647">
        <f t="shared" si="54"/>
        <v>0</v>
      </c>
    </row>
    <row r="648" spans="1:14" x14ac:dyDescent="0.25">
      <c r="A648">
        <v>1647</v>
      </c>
      <c r="B648" t="s">
        <v>14964</v>
      </c>
      <c r="C648" t="s">
        <v>14965</v>
      </c>
      <c r="D648" t="s">
        <v>14922</v>
      </c>
      <c r="E648">
        <v>438</v>
      </c>
      <c r="F648" s="2">
        <v>44085.87840277778</v>
      </c>
      <c r="G648">
        <v>32</v>
      </c>
      <c r="H648" t="s">
        <v>64</v>
      </c>
      <c r="I648">
        <f t="shared" si="50"/>
        <v>14016</v>
      </c>
      <c r="J648" s="6">
        <v>45186.094074074077</v>
      </c>
      <c r="K648" t="str">
        <f t="shared" si="51"/>
        <v>Long Term</v>
      </c>
      <c r="L648">
        <f t="shared" si="52"/>
        <v>13578</v>
      </c>
      <c r="M648">
        <f t="shared" si="53"/>
        <v>0</v>
      </c>
      <c r="N648">
        <f t="shared" si="54"/>
        <v>0</v>
      </c>
    </row>
    <row r="649" spans="1:14" x14ac:dyDescent="0.25">
      <c r="A649">
        <v>1648</v>
      </c>
      <c r="B649" t="s">
        <v>14940</v>
      </c>
      <c r="C649" t="s">
        <v>14941</v>
      </c>
      <c r="D649" t="s">
        <v>14922</v>
      </c>
      <c r="E649">
        <v>870</v>
      </c>
      <c r="F649" s="2">
        <v>44972.130439814813</v>
      </c>
      <c r="G649">
        <v>4</v>
      </c>
      <c r="H649" t="s">
        <v>1327</v>
      </c>
      <c r="I649">
        <f t="shared" si="50"/>
        <v>3480</v>
      </c>
      <c r="J649" s="6">
        <v>45186.094074074077</v>
      </c>
      <c r="K649" t="str">
        <f t="shared" si="51"/>
        <v>Short Term</v>
      </c>
      <c r="L649">
        <f t="shared" si="52"/>
        <v>2610</v>
      </c>
      <c r="M649">
        <f t="shared" si="53"/>
        <v>0.15</v>
      </c>
      <c r="N649">
        <f t="shared" si="54"/>
        <v>391.5</v>
      </c>
    </row>
    <row r="650" spans="1:14" x14ac:dyDescent="0.25">
      <c r="A650">
        <v>1649</v>
      </c>
      <c r="B650" t="s">
        <v>14940</v>
      </c>
      <c r="C650" t="s">
        <v>14941</v>
      </c>
      <c r="D650" t="s">
        <v>14922</v>
      </c>
      <c r="E650">
        <v>550</v>
      </c>
      <c r="F650" s="2">
        <v>43657.652291666673</v>
      </c>
      <c r="G650">
        <v>68</v>
      </c>
      <c r="H650" t="s">
        <v>1076</v>
      </c>
      <c r="I650">
        <f t="shared" si="50"/>
        <v>37400</v>
      </c>
      <c r="J650" s="6">
        <v>45186.094074074077</v>
      </c>
      <c r="K650" t="str">
        <f t="shared" si="51"/>
        <v>Long Term</v>
      </c>
      <c r="L650">
        <f t="shared" si="52"/>
        <v>36850</v>
      </c>
      <c r="M650">
        <f t="shared" si="53"/>
        <v>0</v>
      </c>
      <c r="N650">
        <f t="shared" si="54"/>
        <v>0</v>
      </c>
    </row>
    <row r="651" spans="1:14" x14ac:dyDescent="0.25">
      <c r="A651">
        <v>1650</v>
      </c>
      <c r="B651" t="s">
        <v>14954</v>
      </c>
      <c r="C651" t="s">
        <v>14955</v>
      </c>
      <c r="D651" t="s">
        <v>14922</v>
      </c>
      <c r="E651">
        <v>469</v>
      </c>
      <c r="F651" s="2">
        <v>44306.751377314817</v>
      </c>
      <c r="G651">
        <v>30</v>
      </c>
      <c r="H651" t="s">
        <v>1498</v>
      </c>
      <c r="I651">
        <f t="shared" si="50"/>
        <v>14070</v>
      </c>
      <c r="J651" s="6">
        <v>45186.094074074077</v>
      </c>
      <c r="K651" t="str">
        <f t="shared" si="51"/>
        <v>Long Term</v>
      </c>
      <c r="L651">
        <f t="shared" si="52"/>
        <v>13601</v>
      </c>
      <c r="M651">
        <f t="shared" si="53"/>
        <v>0</v>
      </c>
      <c r="N651">
        <f t="shared" si="54"/>
        <v>0</v>
      </c>
    </row>
    <row r="652" spans="1:14" x14ac:dyDescent="0.25">
      <c r="A652">
        <v>1651</v>
      </c>
      <c r="B652" t="s">
        <v>14970</v>
      </c>
      <c r="C652" t="s">
        <v>14971</v>
      </c>
      <c r="D652" t="s">
        <v>14929</v>
      </c>
      <c r="E652">
        <v>130</v>
      </c>
      <c r="F652" s="2">
        <v>44320.556215277778</v>
      </c>
      <c r="G652">
        <v>60</v>
      </c>
      <c r="H652" t="s">
        <v>1329</v>
      </c>
      <c r="I652">
        <f t="shared" si="50"/>
        <v>7800</v>
      </c>
      <c r="J652" s="6">
        <v>45186.094074074077</v>
      </c>
      <c r="K652" t="str">
        <f t="shared" si="51"/>
        <v>Long Term</v>
      </c>
      <c r="L652">
        <f t="shared" si="52"/>
        <v>7670</v>
      </c>
      <c r="M652">
        <f t="shared" si="53"/>
        <v>0</v>
      </c>
      <c r="N652">
        <f t="shared" si="54"/>
        <v>0</v>
      </c>
    </row>
    <row r="653" spans="1:14" x14ac:dyDescent="0.25">
      <c r="A653">
        <v>1652</v>
      </c>
      <c r="B653" t="s">
        <v>15014</v>
      </c>
      <c r="C653" t="s">
        <v>15015</v>
      </c>
      <c r="D653" t="s">
        <v>14922</v>
      </c>
      <c r="E653">
        <v>725</v>
      </c>
      <c r="F653" s="2">
        <v>44723.244444444441</v>
      </c>
      <c r="G653">
        <v>60</v>
      </c>
      <c r="H653" t="s">
        <v>1168</v>
      </c>
      <c r="I653">
        <f t="shared" si="50"/>
        <v>43500</v>
      </c>
      <c r="J653" s="6">
        <v>45186.094074074077</v>
      </c>
      <c r="K653" t="str">
        <f t="shared" si="51"/>
        <v>Long Term</v>
      </c>
      <c r="L653">
        <f t="shared" si="52"/>
        <v>42775</v>
      </c>
      <c r="M653">
        <f t="shared" si="53"/>
        <v>0</v>
      </c>
      <c r="N653">
        <f t="shared" si="54"/>
        <v>0</v>
      </c>
    </row>
    <row r="654" spans="1:14" x14ac:dyDescent="0.25">
      <c r="A654">
        <v>1653</v>
      </c>
      <c r="B654" t="s">
        <v>15000</v>
      </c>
      <c r="C654" t="s">
        <v>15001</v>
      </c>
      <c r="D654" t="s">
        <v>14929</v>
      </c>
      <c r="E654">
        <v>758</v>
      </c>
      <c r="F654" s="2">
        <v>44970.2733912037</v>
      </c>
      <c r="G654">
        <v>39</v>
      </c>
      <c r="H654" t="s">
        <v>1246</v>
      </c>
      <c r="I654">
        <f t="shared" si="50"/>
        <v>29562</v>
      </c>
      <c r="J654" s="6">
        <v>45186.094074074077</v>
      </c>
      <c r="K654" t="str">
        <f t="shared" si="51"/>
        <v>Short Term</v>
      </c>
      <c r="L654">
        <f t="shared" si="52"/>
        <v>28804</v>
      </c>
      <c r="M654">
        <f t="shared" si="53"/>
        <v>0.15</v>
      </c>
      <c r="N654">
        <f t="shared" si="54"/>
        <v>4320.5999999999995</v>
      </c>
    </row>
    <row r="655" spans="1:14" x14ac:dyDescent="0.25">
      <c r="A655">
        <v>1654</v>
      </c>
      <c r="B655" t="s">
        <v>14932</v>
      </c>
      <c r="C655" t="s">
        <v>14933</v>
      </c>
      <c r="D655" t="s">
        <v>14922</v>
      </c>
      <c r="E655">
        <v>130</v>
      </c>
      <c r="F655" s="2">
        <v>44972.286666666667</v>
      </c>
      <c r="G655">
        <v>35</v>
      </c>
      <c r="H655" t="s">
        <v>1006</v>
      </c>
      <c r="I655">
        <f t="shared" si="50"/>
        <v>4550</v>
      </c>
      <c r="J655" s="6">
        <v>45186.094074074077</v>
      </c>
      <c r="K655" t="str">
        <f t="shared" si="51"/>
        <v>Short Term</v>
      </c>
      <c r="L655">
        <f t="shared" si="52"/>
        <v>4420</v>
      </c>
      <c r="M655">
        <f t="shared" si="53"/>
        <v>0.15</v>
      </c>
      <c r="N655">
        <f t="shared" si="54"/>
        <v>663</v>
      </c>
    </row>
    <row r="656" spans="1:14" x14ac:dyDescent="0.25">
      <c r="A656">
        <v>1655</v>
      </c>
      <c r="B656" t="s">
        <v>14984</v>
      </c>
      <c r="C656" t="s">
        <v>14985</v>
      </c>
      <c r="D656" t="s">
        <v>14929</v>
      </c>
      <c r="E656">
        <v>598</v>
      </c>
      <c r="F656" s="2">
        <v>44294.36755787037</v>
      </c>
      <c r="G656">
        <v>36</v>
      </c>
      <c r="H656" t="s">
        <v>599</v>
      </c>
      <c r="I656">
        <f t="shared" si="50"/>
        <v>21528</v>
      </c>
      <c r="J656" s="6">
        <v>45186.094074074077</v>
      </c>
      <c r="K656" t="str">
        <f t="shared" si="51"/>
        <v>Long Term</v>
      </c>
      <c r="L656">
        <f t="shared" si="52"/>
        <v>20930</v>
      </c>
      <c r="M656">
        <f t="shared" si="53"/>
        <v>0</v>
      </c>
      <c r="N656">
        <f t="shared" si="54"/>
        <v>0</v>
      </c>
    </row>
    <row r="657" spans="1:14" x14ac:dyDescent="0.25">
      <c r="A657">
        <v>1656</v>
      </c>
      <c r="B657" t="s">
        <v>14932</v>
      </c>
      <c r="C657" t="s">
        <v>14933</v>
      </c>
      <c r="D657" t="s">
        <v>14929</v>
      </c>
      <c r="E657">
        <v>157</v>
      </c>
      <c r="F657" s="2">
        <v>44131.89329861111</v>
      </c>
      <c r="G657">
        <v>60</v>
      </c>
      <c r="H657" t="s">
        <v>916</v>
      </c>
      <c r="I657">
        <f t="shared" si="50"/>
        <v>9420</v>
      </c>
      <c r="J657" s="6">
        <v>45186.094074074077</v>
      </c>
      <c r="K657" t="str">
        <f t="shared" si="51"/>
        <v>Long Term</v>
      </c>
      <c r="L657">
        <f t="shared" si="52"/>
        <v>9263</v>
      </c>
      <c r="M657">
        <f t="shared" si="53"/>
        <v>0</v>
      </c>
      <c r="N657">
        <f t="shared" si="54"/>
        <v>0</v>
      </c>
    </row>
    <row r="658" spans="1:14" x14ac:dyDescent="0.25">
      <c r="A658">
        <v>1657</v>
      </c>
      <c r="B658" t="s">
        <v>14980</v>
      </c>
      <c r="C658" t="s">
        <v>14981</v>
      </c>
      <c r="D658" t="s">
        <v>14929</v>
      </c>
      <c r="E658">
        <v>123</v>
      </c>
      <c r="F658" s="2">
        <v>44842.598263888889</v>
      </c>
      <c r="G658">
        <v>54</v>
      </c>
      <c r="H658" t="s">
        <v>1122</v>
      </c>
      <c r="I658">
        <f t="shared" si="50"/>
        <v>6642</v>
      </c>
      <c r="J658" s="6">
        <v>45186.094074074077</v>
      </c>
      <c r="K658" t="str">
        <f t="shared" si="51"/>
        <v>Short Term</v>
      </c>
      <c r="L658">
        <f t="shared" si="52"/>
        <v>6519</v>
      </c>
      <c r="M658">
        <f t="shared" si="53"/>
        <v>0.15</v>
      </c>
      <c r="N658">
        <f t="shared" si="54"/>
        <v>977.84999999999991</v>
      </c>
    </row>
    <row r="659" spans="1:14" x14ac:dyDescent="0.25">
      <c r="A659">
        <v>1658</v>
      </c>
      <c r="B659" t="s">
        <v>14938</v>
      </c>
      <c r="C659" t="s">
        <v>14939</v>
      </c>
      <c r="D659" t="s">
        <v>14929</v>
      </c>
      <c r="E659">
        <v>822</v>
      </c>
      <c r="F659" s="2">
        <v>44157.31212962963</v>
      </c>
      <c r="G659">
        <v>47</v>
      </c>
      <c r="H659" t="s">
        <v>1114</v>
      </c>
      <c r="I659">
        <f t="shared" si="50"/>
        <v>38634</v>
      </c>
      <c r="J659" s="6">
        <v>45186.094074074077</v>
      </c>
      <c r="K659" t="str">
        <f t="shared" si="51"/>
        <v>Long Term</v>
      </c>
      <c r="L659">
        <f t="shared" si="52"/>
        <v>37812</v>
      </c>
      <c r="M659">
        <f t="shared" si="53"/>
        <v>0</v>
      </c>
      <c r="N659">
        <f t="shared" si="54"/>
        <v>0</v>
      </c>
    </row>
    <row r="660" spans="1:14" x14ac:dyDescent="0.25">
      <c r="A660">
        <v>1659</v>
      </c>
      <c r="B660" t="s">
        <v>15014</v>
      </c>
      <c r="C660" t="s">
        <v>15015</v>
      </c>
      <c r="D660" t="s">
        <v>14922</v>
      </c>
      <c r="E660">
        <v>658</v>
      </c>
      <c r="F660" s="2">
        <v>45088.495428240742</v>
      </c>
      <c r="G660">
        <v>20</v>
      </c>
      <c r="H660" t="s">
        <v>606</v>
      </c>
      <c r="I660">
        <f t="shared" si="50"/>
        <v>13160</v>
      </c>
      <c r="J660" s="6">
        <v>45186.094074074077</v>
      </c>
      <c r="K660" t="str">
        <f t="shared" si="51"/>
        <v>Short Term</v>
      </c>
      <c r="L660">
        <f t="shared" si="52"/>
        <v>12502</v>
      </c>
      <c r="M660">
        <f t="shared" si="53"/>
        <v>0.15</v>
      </c>
      <c r="N660">
        <f t="shared" si="54"/>
        <v>1875.3</v>
      </c>
    </row>
    <row r="661" spans="1:14" x14ac:dyDescent="0.25">
      <c r="A661">
        <v>1660</v>
      </c>
      <c r="B661" t="s">
        <v>15016</v>
      </c>
      <c r="C661" t="s">
        <v>15017</v>
      </c>
      <c r="D661" t="s">
        <v>14922</v>
      </c>
      <c r="E661">
        <v>209</v>
      </c>
      <c r="F661" s="2">
        <v>44590.202789351853</v>
      </c>
      <c r="G661">
        <v>13</v>
      </c>
      <c r="H661" t="s">
        <v>241</v>
      </c>
      <c r="I661">
        <f t="shared" si="50"/>
        <v>2717</v>
      </c>
      <c r="J661" s="6">
        <v>45186.094074074077</v>
      </c>
      <c r="K661" t="str">
        <f t="shared" si="51"/>
        <v>Long Term</v>
      </c>
      <c r="L661">
        <f t="shared" si="52"/>
        <v>2508</v>
      </c>
      <c r="M661">
        <f t="shared" si="53"/>
        <v>0</v>
      </c>
      <c r="N661">
        <f t="shared" si="54"/>
        <v>0</v>
      </c>
    </row>
    <row r="662" spans="1:14" x14ac:dyDescent="0.25">
      <c r="A662">
        <v>1661</v>
      </c>
      <c r="B662" t="s">
        <v>14944</v>
      </c>
      <c r="C662" t="s">
        <v>14945</v>
      </c>
      <c r="D662" t="s">
        <v>14929</v>
      </c>
      <c r="E662">
        <v>576</v>
      </c>
      <c r="F662" s="2">
        <v>44722.844988425917</v>
      </c>
      <c r="G662">
        <v>80</v>
      </c>
      <c r="H662" t="s">
        <v>297</v>
      </c>
      <c r="I662">
        <f t="shared" si="50"/>
        <v>46080</v>
      </c>
      <c r="J662" s="6">
        <v>45186.094074074077</v>
      </c>
      <c r="K662" t="str">
        <f t="shared" si="51"/>
        <v>Long Term</v>
      </c>
      <c r="L662">
        <f t="shared" si="52"/>
        <v>45504</v>
      </c>
      <c r="M662">
        <f t="shared" si="53"/>
        <v>0</v>
      </c>
      <c r="N662">
        <f t="shared" si="54"/>
        <v>0</v>
      </c>
    </row>
    <row r="663" spans="1:14" x14ac:dyDescent="0.25">
      <c r="A663">
        <v>1662</v>
      </c>
      <c r="B663" t="s">
        <v>14932</v>
      </c>
      <c r="C663" t="s">
        <v>14933</v>
      </c>
      <c r="D663" t="s">
        <v>14922</v>
      </c>
      <c r="E663">
        <v>249</v>
      </c>
      <c r="F663" s="2">
        <v>44185.004282407397</v>
      </c>
      <c r="G663">
        <v>2</v>
      </c>
      <c r="H663" t="s">
        <v>769</v>
      </c>
      <c r="I663">
        <f t="shared" si="50"/>
        <v>498</v>
      </c>
      <c r="J663" s="6">
        <v>45186.094074074077</v>
      </c>
      <c r="K663" t="str">
        <f t="shared" si="51"/>
        <v>Long Term</v>
      </c>
      <c r="L663">
        <f t="shared" si="52"/>
        <v>249</v>
      </c>
      <c r="M663">
        <f t="shared" si="53"/>
        <v>0</v>
      </c>
      <c r="N663">
        <f t="shared" si="54"/>
        <v>0</v>
      </c>
    </row>
    <row r="664" spans="1:14" x14ac:dyDescent="0.25">
      <c r="A664">
        <v>1663</v>
      </c>
      <c r="B664" t="s">
        <v>15012</v>
      </c>
      <c r="C664" t="s">
        <v>15013</v>
      </c>
      <c r="D664" t="s">
        <v>14922</v>
      </c>
      <c r="E664">
        <v>520</v>
      </c>
      <c r="F664" s="2">
        <v>44854.157349537039</v>
      </c>
      <c r="G664">
        <v>96</v>
      </c>
      <c r="H664" t="s">
        <v>2686</v>
      </c>
      <c r="I664">
        <f t="shared" si="50"/>
        <v>49920</v>
      </c>
      <c r="J664" s="6">
        <v>45186.094074074077</v>
      </c>
      <c r="K664" t="str">
        <f t="shared" si="51"/>
        <v>Short Term</v>
      </c>
      <c r="L664">
        <f t="shared" si="52"/>
        <v>49400</v>
      </c>
      <c r="M664">
        <f t="shared" si="53"/>
        <v>0.15</v>
      </c>
      <c r="N664">
        <f t="shared" si="54"/>
        <v>7410</v>
      </c>
    </row>
    <row r="665" spans="1:14" x14ac:dyDescent="0.25">
      <c r="A665">
        <v>1664</v>
      </c>
      <c r="B665" t="s">
        <v>14966</v>
      </c>
      <c r="C665" t="s">
        <v>14967</v>
      </c>
      <c r="D665" t="s">
        <v>14922</v>
      </c>
      <c r="E665">
        <v>284</v>
      </c>
      <c r="F665" s="2">
        <v>44837.865937499999</v>
      </c>
      <c r="G665">
        <v>14</v>
      </c>
      <c r="H665" t="s">
        <v>1064</v>
      </c>
      <c r="I665">
        <f t="shared" si="50"/>
        <v>3976</v>
      </c>
      <c r="J665" s="6">
        <v>45186.094074074077</v>
      </c>
      <c r="K665" t="str">
        <f t="shared" si="51"/>
        <v>Short Term</v>
      </c>
      <c r="L665">
        <f t="shared" si="52"/>
        <v>3692</v>
      </c>
      <c r="M665">
        <f t="shared" si="53"/>
        <v>0.15</v>
      </c>
      <c r="N665">
        <f t="shared" si="54"/>
        <v>553.79999999999995</v>
      </c>
    </row>
    <row r="666" spans="1:14" x14ac:dyDescent="0.25">
      <c r="A666">
        <v>1665</v>
      </c>
      <c r="B666" t="s">
        <v>14974</v>
      </c>
      <c r="C666" t="s">
        <v>14975</v>
      </c>
      <c r="D666" t="s">
        <v>14922</v>
      </c>
      <c r="E666">
        <v>322</v>
      </c>
      <c r="F666" s="2">
        <v>44610.083437499998</v>
      </c>
      <c r="G666">
        <v>69</v>
      </c>
      <c r="H666" t="s">
        <v>1114</v>
      </c>
      <c r="I666">
        <f t="shared" si="50"/>
        <v>22218</v>
      </c>
      <c r="J666" s="6">
        <v>45186.094074074077</v>
      </c>
      <c r="K666" t="str">
        <f t="shared" si="51"/>
        <v>Long Term</v>
      </c>
      <c r="L666">
        <f t="shared" si="52"/>
        <v>21896</v>
      </c>
      <c r="M666">
        <f t="shared" si="53"/>
        <v>0</v>
      </c>
      <c r="N666">
        <f t="shared" si="54"/>
        <v>0</v>
      </c>
    </row>
    <row r="667" spans="1:14" x14ac:dyDescent="0.25">
      <c r="A667">
        <v>1666</v>
      </c>
      <c r="B667" t="s">
        <v>14996</v>
      </c>
      <c r="C667" t="s">
        <v>14997</v>
      </c>
      <c r="D667" t="s">
        <v>14922</v>
      </c>
      <c r="E667">
        <v>431</v>
      </c>
      <c r="F667" s="2">
        <v>43879.51835648148</v>
      </c>
      <c r="G667">
        <v>49</v>
      </c>
      <c r="H667" t="s">
        <v>2315</v>
      </c>
      <c r="I667">
        <f t="shared" si="50"/>
        <v>21119</v>
      </c>
      <c r="J667" s="6">
        <v>45186.094074074077</v>
      </c>
      <c r="K667" t="str">
        <f t="shared" si="51"/>
        <v>Long Term</v>
      </c>
      <c r="L667">
        <f t="shared" si="52"/>
        <v>20688</v>
      </c>
      <c r="M667">
        <f t="shared" si="53"/>
        <v>0</v>
      </c>
      <c r="N667">
        <f t="shared" si="54"/>
        <v>0</v>
      </c>
    </row>
    <row r="668" spans="1:14" x14ac:dyDescent="0.25">
      <c r="A668">
        <v>1667</v>
      </c>
      <c r="B668" t="s">
        <v>14932</v>
      </c>
      <c r="C668" t="s">
        <v>14933</v>
      </c>
      <c r="D668" t="s">
        <v>14922</v>
      </c>
      <c r="E668">
        <v>626</v>
      </c>
      <c r="F668" s="2">
        <v>44467.125428240739</v>
      </c>
      <c r="G668">
        <v>11</v>
      </c>
      <c r="H668" t="s">
        <v>688</v>
      </c>
      <c r="I668">
        <f t="shared" si="50"/>
        <v>6886</v>
      </c>
      <c r="J668" s="6">
        <v>45186.094074074077</v>
      </c>
      <c r="K668" t="str">
        <f t="shared" si="51"/>
        <v>Long Term</v>
      </c>
      <c r="L668">
        <f t="shared" si="52"/>
        <v>6260</v>
      </c>
      <c r="M668">
        <f t="shared" si="53"/>
        <v>0</v>
      </c>
      <c r="N668">
        <f t="shared" si="54"/>
        <v>0</v>
      </c>
    </row>
    <row r="669" spans="1:14" x14ac:dyDescent="0.25">
      <c r="A669">
        <v>1668</v>
      </c>
      <c r="B669" t="s">
        <v>14978</v>
      </c>
      <c r="C669" t="s">
        <v>14979</v>
      </c>
      <c r="D669" t="s">
        <v>14929</v>
      </c>
      <c r="E669">
        <v>636</v>
      </c>
      <c r="F669" s="2">
        <v>43414.100081018521</v>
      </c>
      <c r="G669">
        <v>32</v>
      </c>
      <c r="H669" t="s">
        <v>901</v>
      </c>
      <c r="I669">
        <f t="shared" si="50"/>
        <v>20352</v>
      </c>
      <c r="J669" s="6">
        <v>45186.094074074077</v>
      </c>
      <c r="K669" t="str">
        <f t="shared" si="51"/>
        <v>Long Term</v>
      </c>
      <c r="L669">
        <f t="shared" si="52"/>
        <v>19716</v>
      </c>
      <c r="M669">
        <f t="shared" si="53"/>
        <v>0</v>
      </c>
      <c r="N669">
        <f t="shared" si="54"/>
        <v>0</v>
      </c>
    </row>
    <row r="670" spans="1:14" x14ac:dyDescent="0.25">
      <c r="A670">
        <v>1669</v>
      </c>
      <c r="B670" t="s">
        <v>14972</v>
      </c>
      <c r="C670" t="s">
        <v>14973</v>
      </c>
      <c r="D670" t="s">
        <v>14929</v>
      </c>
      <c r="E670">
        <v>907</v>
      </c>
      <c r="F670" s="2">
        <v>44663.301111111112</v>
      </c>
      <c r="G670">
        <v>5</v>
      </c>
      <c r="H670" t="s">
        <v>1100</v>
      </c>
      <c r="I670">
        <f t="shared" si="50"/>
        <v>4535</v>
      </c>
      <c r="J670" s="6">
        <v>45186.094074074077</v>
      </c>
      <c r="K670" t="str">
        <f t="shared" si="51"/>
        <v>Long Term</v>
      </c>
      <c r="L670">
        <f t="shared" si="52"/>
        <v>3628</v>
      </c>
      <c r="M670">
        <f t="shared" si="53"/>
        <v>0</v>
      </c>
      <c r="N670">
        <f t="shared" si="54"/>
        <v>0</v>
      </c>
    </row>
    <row r="671" spans="1:14" x14ac:dyDescent="0.25">
      <c r="A671">
        <v>1670</v>
      </c>
      <c r="B671" t="s">
        <v>14950</v>
      </c>
      <c r="C671" t="s">
        <v>14951</v>
      </c>
      <c r="D671" t="s">
        <v>14922</v>
      </c>
      <c r="E671">
        <v>582</v>
      </c>
      <c r="F671" s="2">
        <v>43399.736620370371</v>
      </c>
      <c r="G671">
        <v>77</v>
      </c>
      <c r="H671" t="s">
        <v>168</v>
      </c>
      <c r="I671">
        <f t="shared" si="50"/>
        <v>44814</v>
      </c>
      <c r="J671" s="6">
        <v>45186.094074074077</v>
      </c>
      <c r="K671" t="str">
        <f t="shared" si="51"/>
        <v>Long Term</v>
      </c>
      <c r="L671">
        <f t="shared" si="52"/>
        <v>44232</v>
      </c>
      <c r="M671">
        <f t="shared" si="53"/>
        <v>0</v>
      </c>
      <c r="N671">
        <f t="shared" si="54"/>
        <v>0</v>
      </c>
    </row>
    <row r="672" spans="1:14" x14ac:dyDescent="0.25">
      <c r="A672">
        <v>1671</v>
      </c>
      <c r="B672" t="s">
        <v>15004</v>
      </c>
      <c r="C672" t="s">
        <v>15005</v>
      </c>
      <c r="D672" t="s">
        <v>14922</v>
      </c>
      <c r="E672">
        <v>312</v>
      </c>
      <c r="F672" s="2">
        <v>43941.056631944448</v>
      </c>
      <c r="G672">
        <v>62</v>
      </c>
      <c r="H672" t="s">
        <v>1326</v>
      </c>
      <c r="I672">
        <f t="shared" si="50"/>
        <v>19344</v>
      </c>
      <c r="J672" s="6">
        <v>45186.094074074077</v>
      </c>
      <c r="K672" t="str">
        <f t="shared" si="51"/>
        <v>Long Term</v>
      </c>
      <c r="L672">
        <f t="shared" si="52"/>
        <v>19032</v>
      </c>
      <c r="M672">
        <f t="shared" si="53"/>
        <v>0</v>
      </c>
      <c r="N672">
        <f t="shared" si="54"/>
        <v>0</v>
      </c>
    </row>
    <row r="673" spans="1:14" x14ac:dyDescent="0.25">
      <c r="A673">
        <v>1672</v>
      </c>
      <c r="B673" t="s">
        <v>14992</v>
      </c>
      <c r="C673" t="s">
        <v>14993</v>
      </c>
      <c r="D673" t="s">
        <v>14929</v>
      </c>
      <c r="E673">
        <v>884</v>
      </c>
      <c r="F673" s="2">
        <v>44504.754988425928</v>
      </c>
      <c r="G673">
        <v>89</v>
      </c>
      <c r="H673" t="s">
        <v>701</v>
      </c>
      <c r="I673">
        <f t="shared" si="50"/>
        <v>78676</v>
      </c>
      <c r="J673" s="6">
        <v>45186.094074074077</v>
      </c>
      <c r="K673" t="str">
        <f t="shared" si="51"/>
        <v>Long Term</v>
      </c>
      <c r="L673">
        <f t="shared" si="52"/>
        <v>77792</v>
      </c>
      <c r="M673">
        <f t="shared" si="53"/>
        <v>0</v>
      </c>
      <c r="N673">
        <f t="shared" si="54"/>
        <v>0</v>
      </c>
    </row>
    <row r="674" spans="1:14" x14ac:dyDescent="0.25">
      <c r="A674">
        <v>1673</v>
      </c>
      <c r="B674" t="s">
        <v>15002</v>
      </c>
      <c r="C674" t="s">
        <v>15003</v>
      </c>
      <c r="D674" t="s">
        <v>14922</v>
      </c>
      <c r="E674">
        <v>961</v>
      </c>
      <c r="F674" s="2">
        <v>44902.629236111112</v>
      </c>
      <c r="G674">
        <v>24</v>
      </c>
      <c r="H674" t="s">
        <v>1110</v>
      </c>
      <c r="I674">
        <f t="shared" si="50"/>
        <v>23064</v>
      </c>
      <c r="J674" s="6">
        <v>45186.094074074077</v>
      </c>
      <c r="K674" t="str">
        <f t="shared" si="51"/>
        <v>Short Term</v>
      </c>
      <c r="L674">
        <f t="shared" si="52"/>
        <v>22103</v>
      </c>
      <c r="M674">
        <f t="shared" si="53"/>
        <v>0.15</v>
      </c>
      <c r="N674">
        <f t="shared" si="54"/>
        <v>3315.45</v>
      </c>
    </row>
    <row r="675" spans="1:14" x14ac:dyDescent="0.25">
      <c r="A675">
        <v>1674</v>
      </c>
      <c r="B675" t="s">
        <v>15016</v>
      </c>
      <c r="C675" t="s">
        <v>15017</v>
      </c>
      <c r="D675" t="s">
        <v>14922</v>
      </c>
      <c r="E675">
        <v>400</v>
      </c>
      <c r="F675" s="2">
        <v>44524.768877314818</v>
      </c>
      <c r="G675">
        <v>53</v>
      </c>
      <c r="H675" t="s">
        <v>788</v>
      </c>
      <c r="I675">
        <f t="shared" si="50"/>
        <v>21200</v>
      </c>
      <c r="J675" s="6">
        <v>45186.094074074077</v>
      </c>
      <c r="K675" t="str">
        <f t="shared" si="51"/>
        <v>Long Term</v>
      </c>
      <c r="L675">
        <f t="shared" si="52"/>
        <v>20800</v>
      </c>
      <c r="M675">
        <f t="shared" si="53"/>
        <v>0</v>
      </c>
      <c r="N675">
        <f t="shared" si="54"/>
        <v>0</v>
      </c>
    </row>
    <row r="676" spans="1:14" x14ac:dyDescent="0.25">
      <c r="A676">
        <v>1675</v>
      </c>
      <c r="B676" t="s">
        <v>14962</v>
      </c>
      <c r="C676" t="s">
        <v>14963</v>
      </c>
      <c r="D676" t="s">
        <v>14922</v>
      </c>
      <c r="E676">
        <v>775</v>
      </c>
      <c r="F676" s="2">
        <v>44472.293877314813</v>
      </c>
      <c r="G676">
        <v>85</v>
      </c>
      <c r="H676" t="s">
        <v>924</v>
      </c>
      <c r="I676">
        <f t="shared" si="50"/>
        <v>65875</v>
      </c>
      <c r="J676" s="6">
        <v>45186.094074074077</v>
      </c>
      <c r="K676" t="str">
        <f t="shared" si="51"/>
        <v>Long Term</v>
      </c>
      <c r="L676">
        <f t="shared" si="52"/>
        <v>65100</v>
      </c>
      <c r="M676">
        <f t="shared" si="53"/>
        <v>0</v>
      </c>
      <c r="N676">
        <f t="shared" si="54"/>
        <v>0</v>
      </c>
    </row>
    <row r="677" spans="1:14" x14ac:dyDescent="0.25">
      <c r="A677">
        <v>1676</v>
      </c>
      <c r="B677" t="s">
        <v>15010</v>
      </c>
      <c r="C677" t="s">
        <v>15011</v>
      </c>
      <c r="D677" t="s">
        <v>14929</v>
      </c>
      <c r="E677">
        <v>878</v>
      </c>
      <c r="F677" s="2">
        <v>43420.573807870373</v>
      </c>
      <c r="G677">
        <v>17</v>
      </c>
      <c r="H677" t="s">
        <v>341</v>
      </c>
      <c r="I677">
        <f t="shared" si="50"/>
        <v>14926</v>
      </c>
      <c r="J677" s="6">
        <v>45186.094074074077</v>
      </c>
      <c r="K677" t="str">
        <f t="shared" si="51"/>
        <v>Long Term</v>
      </c>
      <c r="L677">
        <f t="shared" si="52"/>
        <v>14048</v>
      </c>
      <c r="M677">
        <f t="shared" si="53"/>
        <v>0</v>
      </c>
      <c r="N677">
        <f t="shared" si="54"/>
        <v>0</v>
      </c>
    </row>
    <row r="678" spans="1:14" x14ac:dyDescent="0.25">
      <c r="A678">
        <v>1677</v>
      </c>
      <c r="B678" t="s">
        <v>14974</v>
      </c>
      <c r="C678" t="s">
        <v>14975</v>
      </c>
      <c r="D678" t="s">
        <v>14929</v>
      </c>
      <c r="E678">
        <v>158</v>
      </c>
      <c r="F678" s="2">
        <v>44172.593611111108</v>
      </c>
      <c r="G678">
        <v>36</v>
      </c>
      <c r="H678" t="s">
        <v>366</v>
      </c>
      <c r="I678">
        <f t="shared" si="50"/>
        <v>5688</v>
      </c>
      <c r="J678" s="6">
        <v>45186.094074074077</v>
      </c>
      <c r="K678" t="str">
        <f t="shared" si="51"/>
        <v>Long Term</v>
      </c>
      <c r="L678">
        <f t="shared" si="52"/>
        <v>5530</v>
      </c>
      <c r="M678">
        <f t="shared" si="53"/>
        <v>0</v>
      </c>
      <c r="N678">
        <f t="shared" si="54"/>
        <v>0</v>
      </c>
    </row>
    <row r="679" spans="1:14" x14ac:dyDescent="0.25">
      <c r="A679">
        <v>1678</v>
      </c>
      <c r="B679" t="s">
        <v>14998</v>
      </c>
      <c r="C679" t="s">
        <v>14999</v>
      </c>
      <c r="D679" t="s">
        <v>14929</v>
      </c>
      <c r="E679">
        <v>414</v>
      </c>
      <c r="F679" s="2">
        <v>44783.814166666663</v>
      </c>
      <c r="G679">
        <v>82</v>
      </c>
      <c r="H679" t="s">
        <v>265</v>
      </c>
      <c r="I679">
        <f t="shared" si="50"/>
        <v>33948</v>
      </c>
      <c r="J679" s="6">
        <v>45186.094074074077</v>
      </c>
      <c r="K679" t="str">
        <f t="shared" si="51"/>
        <v>Long Term</v>
      </c>
      <c r="L679">
        <f t="shared" si="52"/>
        <v>33534</v>
      </c>
      <c r="M679">
        <f t="shared" si="53"/>
        <v>0</v>
      </c>
      <c r="N679">
        <f t="shared" si="54"/>
        <v>0</v>
      </c>
    </row>
    <row r="680" spans="1:14" x14ac:dyDescent="0.25">
      <c r="A680">
        <v>1679</v>
      </c>
      <c r="B680" t="s">
        <v>14944</v>
      </c>
      <c r="C680" t="s">
        <v>14945</v>
      </c>
      <c r="D680" t="s">
        <v>14929</v>
      </c>
      <c r="E680">
        <v>467</v>
      </c>
      <c r="F680" s="2">
        <v>44048.830393518518</v>
      </c>
      <c r="G680">
        <v>67</v>
      </c>
      <c r="H680" t="s">
        <v>473</v>
      </c>
      <c r="I680">
        <f t="shared" si="50"/>
        <v>31289</v>
      </c>
      <c r="J680" s="6">
        <v>45186.094074074077</v>
      </c>
      <c r="K680" t="str">
        <f t="shared" si="51"/>
        <v>Long Term</v>
      </c>
      <c r="L680">
        <f t="shared" si="52"/>
        <v>30822</v>
      </c>
      <c r="M680">
        <f t="shared" si="53"/>
        <v>0</v>
      </c>
      <c r="N680">
        <f t="shared" si="54"/>
        <v>0</v>
      </c>
    </row>
    <row r="681" spans="1:14" x14ac:dyDescent="0.25">
      <c r="A681">
        <v>1680</v>
      </c>
      <c r="B681" t="s">
        <v>14932</v>
      </c>
      <c r="C681" t="s">
        <v>14933</v>
      </c>
      <c r="D681" t="s">
        <v>14929</v>
      </c>
      <c r="E681">
        <v>903</v>
      </c>
      <c r="F681" s="2">
        <v>44879.888935185183</v>
      </c>
      <c r="G681">
        <v>2</v>
      </c>
      <c r="H681" t="s">
        <v>1257</v>
      </c>
      <c r="I681">
        <f t="shared" si="50"/>
        <v>1806</v>
      </c>
      <c r="J681" s="6">
        <v>45186.094074074077</v>
      </c>
      <c r="K681" t="str">
        <f t="shared" si="51"/>
        <v>Short Term</v>
      </c>
      <c r="L681">
        <f t="shared" si="52"/>
        <v>903</v>
      </c>
      <c r="M681">
        <f t="shared" si="53"/>
        <v>0.15</v>
      </c>
      <c r="N681">
        <f t="shared" si="54"/>
        <v>135.44999999999999</v>
      </c>
    </row>
    <row r="682" spans="1:14" x14ac:dyDescent="0.25">
      <c r="A682">
        <v>1681</v>
      </c>
      <c r="B682" t="s">
        <v>14960</v>
      </c>
      <c r="C682" t="s">
        <v>14961</v>
      </c>
      <c r="D682" t="s">
        <v>14922</v>
      </c>
      <c r="E682">
        <v>697</v>
      </c>
      <c r="F682" s="2">
        <v>44035.912222222221</v>
      </c>
      <c r="G682">
        <v>79</v>
      </c>
      <c r="H682" t="s">
        <v>1168</v>
      </c>
      <c r="I682">
        <f t="shared" si="50"/>
        <v>55063</v>
      </c>
      <c r="J682" s="6">
        <v>45186.094074074077</v>
      </c>
      <c r="K682" t="str">
        <f t="shared" si="51"/>
        <v>Long Term</v>
      </c>
      <c r="L682">
        <f t="shared" si="52"/>
        <v>54366</v>
      </c>
      <c r="M682">
        <f t="shared" si="53"/>
        <v>0</v>
      </c>
      <c r="N682">
        <f t="shared" si="54"/>
        <v>0</v>
      </c>
    </row>
    <row r="683" spans="1:14" x14ac:dyDescent="0.25">
      <c r="A683">
        <v>1682</v>
      </c>
      <c r="B683" t="s">
        <v>15000</v>
      </c>
      <c r="C683" t="s">
        <v>15001</v>
      </c>
      <c r="D683" t="s">
        <v>14922</v>
      </c>
      <c r="E683">
        <v>145</v>
      </c>
      <c r="F683" s="2">
        <v>44476.969965277778</v>
      </c>
      <c r="G683">
        <v>93</v>
      </c>
      <c r="H683" t="s">
        <v>1122</v>
      </c>
      <c r="I683">
        <f t="shared" si="50"/>
        <v>13485</v>
      </c>
      <c r="J683" s="6">
        <v>45186.094074074077</v>
      </c>
      <c r="K683" t="str">
        <f t="shared" si="51"/>
        <v>Long Term</v>
      </c>
      <c r="L683">
        <f t="shared" si="52"/>
        <v>13340</v>
      </c>
      <c r="M683">
        <f t="shared" si="53"/>
        <v>0</v>
      </c>
      <c r="N683">
        <f t="shared" si="54"/>
        <v>0</v>
      </c>
    </row>
    <row r="684" spans="1:14" x14ac:dyDescent="0.25">
      <c r="A684">
        <v>1683</v>
      </c>
      <c r="B684" t="s">
        <v>14968</v>
      </c>
      <c r="C684" t="s">
        <v>14969</v>
      </c>
      <c r="D684" t="s">
        <v>14922</v>
      </c>
      <c r="E684">
        <v>723</v>
      </c>
      <c r="F684" s="2">
        <v>45154.477141203701</v>
      </c>
      <c r="G684">
        <v>5</v>
      </c>
      <c r="H684" t="s">
        <v>77</v>
      </c>
      <c r="I684">
        <f t="shared" si="50"/>
        <v>3615</v>
      </c>
      <c r="J684" s="6">
        <v>45186.094074074077</v>
      </c>
      <c r="K684" t="str">
        <f t="shared" si="51"/>
        <v>Short Term</v>
      </c>
      <c r="L684">
        <f t="shared" si="52"/>
        <v>2892</v>
      </c>
      <c r="M684">
        <f t="shared" si="53"/>
        <v>0.15</v>
      </c>
      <c r="N684">
        <f t="shared" si="54"/>
        <v>433.8</v>
      </c>
    </row>
    <row r="685" spans="1:14" x14ac:dyDescent="0.25">
      <c r="A685">
        <v>1684</v>
      </c>
      <c r="B685" t="s">
        <v>14972</v>
      </c>
      <c r="C685" t="s">
        <v>14973</v>
      </c>
      <c r="D685" t="s">
        <v>14922</v>
      </c>
      <c r="E685">
        <v>625</v>
      </c>
      <c r="F685" s="2">
        <v>44484.518888888888</v>
      </c>
      <c r="G685">
        <v>60</v>
      </c>
      <c r="H685" t="s">
        <v>1237</v>
      </c>
      <c r="I685">
        <f t="shared" si="50"/>
        <v>37500</v>
      </c>
      <c r="J685" s="6">
        <v>45186.094074074077</v>
      </c>
      <c r="K685" t="str">
        <f t="shared" si="51"/>
        <v>Long Term</v>
      </c>
      <c r="L685">
        <f t="shared" si="52"/>
        <v>36875</v>
      </c>
      <c r="M685">
        <f t="shared" si="53"/>
        <v>0</v>
      </c>
      <c r="N685">
        <f t="shared" si="54"/>
        <v>0</v>
      </c>
    </row>
    <row r="686" spans="1:14" x14ac:dyDescent="0.25">
      <c r="A686">
        <v>1685</v>
      </c>
      <c r="B686" t="s">
        <v>15014</v>
      </c>
      <c r="C686" t="s">
        <v>15015</v>
      </c>
      <c r="D686" t="s">
        <v>14929</v>
      </c>
      <c r="E686">
        <v>174</v>
      </c>
      <c r="F686" s="2">
        <v>45137.955243055563</v>
      </c>
      <c r="G686">
        <v>68</v>
      </c>
      <c r="H686" t="s">
        <v>790</v>
      </c>
      <c r="I686">
        <f t="shared" si="50"/>
        <v>11832</v>
      </c>
      <c r="J686" s="6">
        <v>45186.094074074077</v>
      </c>
      <c r="K686" t="str">
        <f t="shared" si="51"/>
        <v>Short Term</v>
      </c>
      <c r="L686">
        <f t="shared" si="52"/>
        <v>11658</v>
      </c>
      <c r="M686">
        <f t="shared" si="53"/>
        <v>0.15</v>
      </c>
      <c r="N686">
        <f t="shared" si="54"/>
        <v>1748.7</v>
      </c>
    </row>
    <row r="687" spans="1:14" x14ac:dyDescent="0.25">
      <c r="A687">
        <v>1686</v>
      </c>
      <c r="B687" t="s">
        <v>14958</v>
      </c>
      <c r="C687" t="s">
        <v>14959</v>
      </c>
      <c r="D687" t="s">
        <v>14929</v>
      </c>
      <c r="E687">
        <v>118</v>
      </c>
      <c r="F687" s="2">
        <v>44930.787604166668</v>
      </c>
      <c r="G687">
        <v>9</v>
      </c>
      <c r="H687" t="s">
        <v>655</v>
      </c>
      <c r="I687">
        <f t="shared" si="50"/>
        <v>1062</v>
      </c>
      <c r="J687" s="6">
        <v>45186.094074074077</v>
      </c>
      <c r="K687" t="str">
        <f t="shared" si="51"/>
        <v>Short Term</v>
      </c>
      <c r="L687">
        <f t="shared" si="52"/>
        <v>944</v>
      </c>
      <c r="M687">
        <f t="shared" si="53"/>
        <v>0.15</v>
      </c>
      <c r="N687">
        <f t="shared" si="54"/>
        <v>141.6</v>
      </c>
    </row>
    <row r="688" spans="1:14" x14ac:dyDescent="0.25">
      <c r="A688">
        <v>1687</v>
      </c>
      <c r="B688" t="s">
        <v>14978</v>
      </c>
      <c r="C688" t="s">
        <v>14979</v>
      </c>
      <c r="D688" t="s">
        <v>14922</v>
      </c>
      <c r="E688">
        <v>117</v>
      </c>
      <c r="F688" s="2">
        <v>45099.5780787037</v>
      </c>
      <c r="G688">
        <v>14</v>
      </c>
      <c r="H688" t="s">
        <v>145</v>
      </c>
      <c r="I688">
        <f t="shared" si="50"/>
        <v>1638</v>
      </c>
      <c r="J688" s="6">
        <v>45186.094074074077</v>
      </c>
      <c r="K688" t="str">
        <f t="shared" si="51"/>
        <v>Short Term</v>
      </c>
      <c r="L688">
        <f t="shared" si="52"/>
        <v>1521</v>
      </c>
      <c r="M688">
        <f t="shared" si="53"/>
        <v>0.15</v>
      </c>
      <c r="N688">
        <f t="shared" si="54"/>
        <v>228.15</v>
      </c>
    </row>
    <row r="689" spans="1:14" x14ac:dyDescent="0.25">
      <c r="A689">
        <v>1688</v>
      </c>
      <c r="B689" t="s">
        <v>14923</v>
      </c>
      <c r="C689" t="s">
        <v>14924</v>
      </c>
      <c r="D689" t="s">
        <v>14929</v>
      </c>
      <c r="E689">
        <v>426</v>
      </c>
      <c r="F689" s="2">
        <v>43611.963113425933</v>
      </c>
      <c r="G689">
        <v>61</v>
      </c>
      <c r="H689" t="s">
        <v>895</v>
      </c>
      <c r="I689">
        <f t="shared" si="50"/>
        <v>25986</v>
      </c>
      <c r="J689" s="6">
        <v>45186.094074074077</v>
      </c>
      <c r="K689" t="str">
        <f t="shared" si="51"/>
        <v>Long Term</v>
      </c>
      <c r="L689">
        <f t="shared" si="52"/>
        <v>25560</v>
      </c>
      <c r="M689">
        <f t="shared" si="53"/>
        <v>0</v>
      </c>
      <c r="N689">
        <f t="shared" si="54"/>
        <v>0</v>
      </c>
    </row>
    <row r="690" spans="1:14" x14ac:dyDescent="0.25">
      <c r="A690">
        <v>1689</v>
      </c>
      <c r="B690" t="s">
        <v>14972</v>
      </c>
      <c r="C690" t="s">
        <v>14973</v>
      </c>
      <c r="D690" t="s">
        <v>14929</v>
      </c>
      <c r="E690">
        <v>629</v>
      </c>
      <c r="F690" s="2">
        <v>44878.780578703707</v>
      </c>
      <c r="G690">
        <v>75</v>
      </c>
      <c r="H690" t="s">
        <v>929</v>
      </c>
      <c r="I690">
        <f t="shared" si="50"/>
        <v>47175</v>
      </c>
      <c r="J690" s="6">
        <v>45186.094074074077</v>
      </c>
      <c r="K690" t="str">
        <f t="shared" si="51"/>
        <v>Short Term</v>
      </c>
      <c r="L690">
        <f t="shared" si="52"/>
        <v>46546</v>
      </c>
      <c r="M690">
        <f t="shared" si="53"/>
        <v>0.15</v>
      </c>
      <c r="N690">
        <f t="shared" si="54"/>
        <v>6981.9</v>
      </c>
    </row>
    <row r="691" spans="1:14" x14ac:dyDescent="0.25">
      <c r="A691">
        <v>1690</v>
      </c>
      <c r="B691" t="s">
        <v>14962</v>
      </c>
      <c r="C691" t="s">
        <v>14963</v>
      </c>
      <c r="D691" t="s">
        <v>14922</v>
      </c>
      <c r="E691">
        <v>470</v>
      </c>
      <c r="F691" s="2">
        <v>43399.407083333332</v>
      </c>
      <c r="G691">
        <v>34</v>
      </c>
      <c r="H691" t="s">
        <v>1176</v>
      </c>
      <c r="I691">
        <f t="shared" si="50"/>
        <v>15980</v>
      </c>
      <c r="J691" s="6">
        <v>45186.094074074077</v>
      </c>
      <c r="K691" t="str">
        <f t="shared" si="51"/>
        <v>Long Term</v>
      </c>
      <c r="L691">
        <f t="shared" si="52"/>
        <v>15510</v>
      </c>
      <c r="M691">
        <f t="shared" si="53"/>
        <v>0</v>
      </c>
      <c r="N691">
        <f t="shared" si="54"/>
        <v>0</v>
      </c>
    </row>
    <row r="692" spans="1:14" x14ac:dyDescent="0.25">
      <c r="A692">
        <v>1691</v>
      </c>
      <c r="B692" t="s">
        <v>14948</v>
      </c>
      <c r="C692" t="s">
        <v>14949</v>
      </c>
      <c r="D692" t="s">
        <v>14929</v>
      </c>
      <c r="E692">
        <v>489</v>
      </c>
      <c r="F692" s="2">
        <v>44326.008125</v>
      </c>
      <c r="G692">
        <v>79</v>
      </c>
      <c r="H692" t="s">
        <v>1838</v>
      </c>
      <c r="I692">
        <f t="shared" si="50"/>
        <v>38631</v>
      </c>
      <c r="J692" s="6">
        <v>45186.094074074077</v>
      </c>
      <c r="K692" t="str">
        <f t="shared" si="51"/>
        <v>Long Term</v>
      </c>
      <c r="L692">
        <f t="shared" si="52"/>
        <v>38142</v>
      </c>
      <c r="M692">
        <f t="shared" si="53"/>
        <v>0</v>
      </c>
      <c r="N692">
        <f t="shared" si="54"/>
        <v>0</v>
      </c>
    </row>
    <row r="693" spans="1:14" x14ac:dyDescent="0.25">
      <c r="A693">
        <v>1692</v>
      </c>
      <c r="B693" t="s">
        <v>15000</v>
      </c>
      <c r="C693" t="s">
        <v>15001</v>
      </c>
      <c r="D693" t="s">
        <v>14929</v>
      </c>
      <c r="E693">
        <v>357</v>
      </c>
      <c r="F693" s="2">
        <v>43705.380254629628</v>
      </c>
      <c r="G693">
        <v>22</v>
      </c>
      <c r="H693" t="s">
        <v>273</v>
      </c>
      <c r="I693">
        <f t="shared" si="50"/>
        <v>7854</v>
      </c>
      <c r="J693" s="6">
        <v>45186.094074074077</v>
      </c>
      <c r="K693" t="str">
        <f t="shared" si="51"/>
        <v>Long Term</v>
      </c>
      <c r="L693">
        <f t="shared" si="52"/>
        <v>7497</v>
      </c>
      <c r="M693">
        <f t="shared" si="53"/>
        <v>0</v>
      </c>
      <c r="N693">
        <f t="shared" si="54"/>
        <v>0</v>
      </c>
    </row>
    <row r="694" spans="1:14" x14ac:dyDescent="0.25">
      <c r="A694">
        <v>1693</v>
      </c>
      <c r="B694" t="s">
        <v>15006</v>
      </c>
      <c r="C694" t="s">
        <v>15007</v>
      </c>
      <c r="D694" t="s">
        <v>14929</v>
      </c>
      <c r="E694">
        <v>648</v>
      </c>
      <c r="F694" s="2">
        <v>44722.714872685188</v>
      </c>
      <c r="G694">
        <v>42</v>
      </c>
      <c r="H694" t="s">
        <v>591</v>
      </c>
      <c r="I694">
        <f t="shared" si="50"/>
        <v>27216</v>
      </c>
      <c r="J694" s="6">
        <v>45186.094074074077</v>
      </c>
      <c r="K694" t="str">
        <f t="shared" si="51"/>
        <v>Long Term</v>
      </c>
      <c r="L694">
        <f t="shared" si="52"/>
        <v>26568</v>
      </c>
      <c r="M694">
        <f t="shared" si="53"/>
        <v>0</v>
      </c>
      <c r="N694">
        <f t="shared" si="54"/>
        <v>0</v>
      </c>
    </row>
    <row r="695" spans="1:14" x14ac:dyDescent="0.25">
      <c r="A695">
        <v>1694</v>
      </c>
      <c r="B695" t="s">
        <v>14934</v>
      </c>
      <c r="C695" t="s">
        <v>14935</v>
      </c>
      <c r="D695" t="s">
        <v>14929</v>
      </c>
      <c r="E695">
        <v>851</v>
      </c>
      <c r="F695" s="2">
        <v>44223.475532407407</v>
      </c>
      <c r="G695">
        <v>13</v>
      </c>
      <c r="H695" t="s">
        <v>1115</v>
      </c>
      <c r="I695">
        <f t="shared" si="50"/>
        <v>11063</v>
      </c>
      <c r="J695" s="6">
        <v>45186.094074074077</v>
      </c>
      <c r="K695" t="str">
        <f t="shared" si="51"/>
        <v>Long Term</v>
      </c>
      <c r="L695">
        <f t="shared" si="52"/>
        <v>10212</v>
      </c>
      <c r="M695">
        <f t="shared" si="53"/>
        <v>0</v>
      </c>
      <c r="N695">
        <f t="shared" si="54"/>
        <v>0</v>
      </c>
    </row>
    <row r="696" spans="1:14" x14ac:dyDescent="0.25">
      <c r="A696">
        <v>1695</v>
      </c>
      <c r="B696" t="s">
        <v>15010</v>
      </c>
      <c r="C696" t="s">
        <v>15011</v>
      </c>
      <c r="D696" t="s">
        <v>14922</v>
      </c>
      <c r="E696">
        <v>213</v>
      </c>
      <c r="F696" s="2">
        <v>43976.155046296299</v>
      </c>
      <c r="G696">
        <v>25</v>
      </c>
      <c r="H696" t="s">
        <v>431</v>
      </c>
      <c r="I696">
        <f t="shared" si="50"/>
        <v>5325</v>
      </c>
      <c r="J696" s="6">
        <v>45186.094074074077</v>
      </c>
      <c r="K696" t="str">
        <f t="shared" si="51"/>
        <v>Long Term</v>
      </c>
      <c r="L696">
        <f t="shared" si="52"/>
        <v>5112</v>
      </c>
      <c r="M696">
        <f t="shared" si="53"/>
        <v>0</v>
      </c>
      <c r="N696">
        <f t="shared" si="54"/>
        <v>0</v>
      </c>
    </row>
    <row r="697" spans="1:14" x14ac:dyDescent="0.25">
      <c r="A697">
        <v>1696</v>
      </c>
      <c r="B697" t="s">
        <v>14948</v>
      </c>
      <c r="C697" t="s">
        <v>14949</v>
      </c>
      <c r="D697" t="s">
        <v>14922</v>
      </c>
      <c r="E697">
        <v>819</v>
      </c>
      <c r="F697" s="2">
        <v>43959.050439814811</v>
      </c>
      <c r="G697">
        <v>72</v>
      </c>
      <c r="H697" t="s">
        <v>948</v>
      </c>
      <c r="I697">
        <f t="shared" si="50"/>
        <v>58968</v>
      </c>
      <c r="J697" s="6">
        <v>45186.094074074077</v>
      </c>
      <c r="K697" t="str">
        <f t="shared" si="51"/>
        <v>Long Term</v>
      </c>
      <c r="L697">
        <f t="shared" si="52"/>
        <v>58149</v>
      </c>
      <c r="M697">
        <f t="shared" si="53"/>
        <v>0</v>
      </c>
      <c r="N697">
        <f t="shared" si="54"/>
        <v>0</v>
      </c>
    </row>
    <row r="698" spans="1:14" x14ac:dyDescent="0.25">
      <c r="A698">
        <v>1697</v>
      </c>
      <c r="B698" t="s">
        <v>14940</v>
      </c>
      <c r="C698" t="s">
        <v>14941</v>
      </c>
      <c r="D698" t="s">
        <v>14929</v>
      </c>
      <c r="E698">
        <v>637</v>
      </c>
      <c r="F698" s="2">
        <v>45133.761469907397</v>
      </c>
      <c r="G698">
        <v>57</v>
      </c>
      <c r="H698" t="s">
        <v>876</v>
      </c>
      <c r="I698">
        <f t="shared" si="50"/>
        <v>36309</v>
      </c>
      <c r="J698" s="6">
        <v>45186.094074074077</v>
      </c>
      <c r="K698" t="str">
        <f t="shared" si="51"/>
        <v>Short Term</v>
      </c>
      <c r="L698">
        <f t="shared" si="52"/>
        <v>35672</v>
      </c>
      <c r="M698">
        <f t="shared" si="53"/>
        <v>0.15</v>
      </c>
      <c r="N698">
        <f t="shared" si="54"/>
        <v>5350.8</v>
      </c>
    </row>
    <row r="699" spans="1:14" x14ac:dyDescent="0.25">
      <c r="A699">
        <v>1698</v>
      </c>
      <c r="B699" t="s">
        <v>14946</v>
      </c>
      <c r="C699" t="s">
        <v>14947</v>
      </c>
      <c r="D699" t="s">
        <v>14922</v>
      </c>
      <c r="E699">
        <v>408</v>
      </c>
      <c r="F699" s="2">
        <v>45154.651539351849</v>
      </c>
      <c r="G699">
        <v>71</v>
      </c>
      <c r="H699" t="s">
        <v>747</v>
      </c>
      <c r="I699">
        <f t="shared" si="50"/>
        <v>28968</v>
      </c>
      <c r="J699" s="6">
        <v>45186.094074074077</v>
      </c>
      <c r="K699" t="str">
        <f t="shared" si="51"/>
        <v>Short Term</v>
      </c>
      <c r="L699">
        <f t="shared" si="52"/>
        <v>28560</v>
      </c>
      <c r="M699">
        <f t="shared" si="53"/>
        <v>0.15</v>
      </c>
      <c r="N699">
        <f t="shared" si="54"/>
        <v>4284</v>
      </c>
    </row>
    <row r="700" spans="1:14" x14ac:dyDescent="0.25">
      <c r="A700">
        <v>1699</v>
      </c>
      <c r="B700" t="s">
        <v>14988</v>
      </c>
      <c r="C700" t="s">
        <v>14989</v>
      </c>
      <c r="D700" t="s">
        <v>14929</v>
      </c>
      <c r="E700">
        <v>433</v>
      </c>
      <c r="F700" s="2">
        <v>44673.853298611109</v>
      </c>
      <c r="G700">
        <v>91</v>
      </c>
      <c r="H700" t="s">
        <v>1160</v>
      </c>
      <c r="I700">
        <f t="shared" si="50"/>
        <v>39403</v>
      </c>
      <c r="J700" s="6">
        <v>45186.094074074077</v>
      </c>
      <c r="K700" t="str">
        <f t="shared" si="51"/>
        <v>Long Term</v>
      </c>
      <c r="L700">
        <f t="shared" si="52"/>
        <v>38970</v>
      </c>
      <c r="M700">
        <f t="shared" si="53"/>
        <v>0</v>
      </c>
      <c r="N700">
        <f t="shared" si="54"/>
        <v>0</v>
      </c>
    </row>
    <row r="701" spans="1:14" x14ac:dyDescent="0.25">
      <c r="A701">
        <v>1700</v>
      </c>
      <c r="B701" t="s">
        <v>14978</v>
      </c>
      <c r="C701" t="s">
        <v>14979</v>
      </c>
      <c r="D701" t="s">
        <v>14929</v>
      </c>
      <c r="E701">
        <v>266</v>
      </c>
      <c r="F701" s="2">
        <v>45034.556944444441</v>
      </c>
      <c r="G701">
        <v>60</v>
      </c>
      <c r="H701" t="s">
        <v>394</v>
      </c>
      <c r="I701">
        <f t="shared" si="50"/>
        <v>15960</v>
      </c>
      <c r="J701" s="6">
        <v>45186.094074074077</v>
      </c>
      <c r="K701" t="str">
        <f t="shared" si="51"/>
        <v>Short Term</v>
      </c>
      <c r="L701">
        <f t="shared" si="52"/>
        <v>15694</v>
      </c>
      <c r="M701">
        <f t="shared" si="53"/>
        <v>0.15</v>
      </c>
      <c r="N701">
        <f t="shared" si="54"/>
        <v>2354.1</v>
      </c>
    </row>
    <row r="702" spans="1:14" x14ac:dyDescent="0.25">
      <c r="A702">
        <v>1701</v>
      </c>
      <c r="B702" t="s">
        <v>14942</v>
      </c>
      <c r="C702" t="s">
        <v>14943</v>
      </c>
      <c r="D702" t="s">
        <v>14929</v>
      </c>
      <c r="E702">
        <v>612</v>
      </c>
      <c r="F702" s="2">
        <v>44605.061400462961</v>
      </c>
      <c r="G702">
        <v>38</v>
      </c>
      <c r="H702" t="s">
        <v>565</v>
      </c>
      <c r="I702">
        <f t="shared" si="50"/>
        <v>23256</v>
      </c>
      <c r="J702" s="6">
        <v>45186.094074074077</v>
      </c>
      <c r="K702" t="str">
        <f t="shared" si="51"/>
        <v>Long Term</v>
      </c>
      <c r="L702">
        <f t="shared" si="52"/>
        <v>22644</v>
      </c>
      <c r="M702">
        <f t="shared" si="53"/>
        <v>0</v>
      </c>
      <c r="N702">
        <f t="shared" si="54"/>
        <v>0</v>
      </c>
    </row>
    <row r="703" spans="1:14" x14ac:dyDescent="0.25">
      <c r="A703">
        <v>1702</v>
      </c>
      <c r="B703" t="s">
        <v>14952</v>
      </c>
      <c r="C703" t="s">
        <v>14953</v>
      </c>
      <c r="D703" t="s">
        <v>14929</v>
      </c>
      <c r="E703">
        <v>456</v>
      </c>
      <c r="F703" s="2">
        <v>43482.923125000001</v>
      </c>
      <c r="G703">
        <v>83</v>
      </c>
      <c r="H703" t="s">
        <v>552</v>
      </c>
      <c r="I703">
        <f t="shared" si="50"/>
        <v>37848</v>
      </c>
      <c r="J703" s="6">
        <v>45186.094074074077</v>
      </c>
      <c r="K703" t="str">
        <f t="shared" si="51"/>
        <v>Long Term</v>
      </c>
      <c r="L703">
        <f t="shared" si="52"/>
        <v>37392</v>
      </c>
      <c r="M703">
        <f t="shared" si="53"/>
        <v>0</v>
      </c>
      <c r="N703">
        <f t="shared" si="54"/>
        <v>0</v>
      </c>
    </row>
    <row r="704" spans="1:14" x14ac:dyDescent="0.25">
      <c r="A704">
        <v>1703</v>
      </c>
      <c r="B704" t="s">
        <v>14938</v>
      </c>
      <c r="C704" t="s">
        <v>14939</v>
      </c>
      <c r="D704" t="s">
        <v>14922</v>
      </c>
      <c r="E704">
        <v>425</v>
      </c>
      <c r="F704" s="2">
        <v>43934.225428240738</v>
      </c>
      <c r="G704">
        <v>54</v>
      </c>
      <c r="H704" t="s">
        <v>1391</v>
      </c>
      <c r="I704">
        <f t="shared" si="50"/>
        <v>22950</v>
      </c>
      <c r="J704" s="6">
        <v>45186.094074074077</v>
      </c>
      <c r="K704" t="str">
        <f t="shared" si="51"/>
        <v>Long Term</v>
      </c>
      <c r="L704">
        <f t="shared" si="52"/>
        <v>22525</v>
      </c>
      <c r="M704">
        <f t="shared" si="53"/>
        <v>0</v>
      </c>
      <c r="N704">
        <f t="shared" si="54"/>
        <v>0</v>
      </c>
    </row>
    <row r="705" spans="1:14" x14ac:dyDescent="0.25">
      <c r="A705">
        <v>1704</v>
      </c>
      <c r="B705" t="s">
        <v>14986</v>
      </c>
      <c r="C705" t="s">
        <v>14987</v>
      </c>
      <c r="D705" t="s">
        <v>14922</v>
      </c>
      <c r="E705">
        <v>291</v>
      </c>
      <c r="F705" s="2">
        <v>43954.039652777778</v>
      </c>
      <c r="G705">
        <v>80</v>
      </c>
      <c r="H705" t="s">
        <v>323</v>
      </c>
      <c r="I705">
        <f t="shared" si="50"/>
        <v>23280</v>
      </c>
      <c r="J705" s="6">
        <v>45186.094074074077</v>
      </c>
      <c r="K705" t="str">
        <f t="shared" si="51"/>
        <v>Long Term</v>
      </c>
      <c r="L705">
        <f t="shared" si="52"/>
        <v>22989</v>
      </c>
      <c r="M705">
        <f t="shared" si="53"/>
        <v>0</v>
      </c>
      <c r="N705">
        <f t="shared" si="54"/>
        <v>0</v>
      </c>
    </row>
    <row r="706" spans="1:14" x14ac:dyDescent="0.25">
      <c r="A706">
        <v>1705</v>
      </c>
      <c r="B706" t="s">
        <v>14942</v>
      </c>
      <c r="C706" t="s">
        <v>14943</v>
      </c>
      <c r="D706" t="s">
        <v>14922</v>
      </c>
      <c r="E706">
        <v>548</v>
      </c>
      <c r="F706" s="2">
        <v>44965.301817129628</v>
      </c>
      <c r="G706">
        <v>86</v>
      </c>
      <c r="H706" t="s">
        <v>1288</v>
      </c>
      <c r="I706">
        <f t="shared" si="50"/>
        <v>47128</v>
      </c>
      <c r="J706" s="6">
        <v>45186.094074074077</v>
      </c>
      <c r="K706" t="str">
        <f t="shared" si="51"/>
        <v>Short Term</v>
      </c>
      <c r="L706">
        <f t="shared" si="52"/>
        <v>46580</v>
      </c>
      <c r="M706">
        <f t="shared" si="53"/>
        <v>0.15</v>
      </c>
      <c r="N706">
        <f t="shared" si="54"/>
        <v>6987</v>
      </c>
    </row>
    <row r="707" spans="1:14" x14ac:dyDescent="0.25">
      <c r="A707">
        <v>1706</v>
      </c>
      <c r="B707" t="s">
        <v>14940</v>
      </c>
      <c r="C707" t="s">
        <v>14941</v>
      </c>
      <c r="D707" t="s">
        <v>14922</v>
      </c>
      <c r="E707">
        <v>112</v>
      </c>
      <c r="F707" s="2">
        <v>43625.038136574083</v>
      </c>
      <c r="G707">
        <v>77</v>
      </c>
      <c r="H707" t="s">
        <v>919</v>
      </c>
      <c r="I707">
        <f t="shared" ref="I707:I770" si="55">E707*G707</f>
        <v>8624</v>
      </c>
      <c r="J707" s="6">
        <v>45186.094074074077</v>
      </c>
      <c r="K707" t="str">
        <f t="shared" ref="K707:K770" si="56">IF((J707-F707)&lt;=365,"Short Term","Long Term")</f>
        <v>Long Term</v>
      </c>
      <c r="L707">
        <f t="shared" ref="L707:L770" si="57">I707-E707</f>
        <v>8512</v>
      </c>
      <c r="M707">
        <f t="shared" ref="M707:M770" si="58">IF(K707="short Term",15%,IF(K707="Long Term",IF(L707&gt;100000,10%,0),0))</f>
        <v>0</v>
      </c>
      <c r="N707">
        <f t="shared" ref="N707:N770" si="59">L707*M707</f>
        <v>0</v>
      </c>
    </row>
    <row r="708" spans="1:14" x14ac:dyDescent="0.25">
      <c r="A708">
        <v>1707</v>
      </c>
      <c r="B708" t="s">
        <v>14994</v>
      </c>
      <c r="C708" t="s">
        <v>14995</v>
      </c>
      <c r="D708" t="s">
        <v>14929</v>
      </c>
      <c r="E708">
        <v>856</v>
      </c>
      <c r="F708" s="2">
        <v>44164.491307870368</v>
      </c>
      <c r="G708">
        <v>69</v>
      </c>
      <c r="H708" t="s">
        <v>267</v>
      </c>
      <c r="I708">
        <f t="shared" si="55"/>
        <v>59064</v>
      </c>
      <c r="J708" s="6">
        <v>45186.094074074077</v>
      </c>
      <c r="K708" t="str">
        <f t="shared" si="56"/>
        <v>Long Term</v>
      </c>
      <c r="L708">
        <f t="shared" si="57"/>
        <v>58208</v>
      </c>
      <c r="M708">
        <f t="shared" si="58"/>
        <v>0</v>
      </c>
      <c r="N708">
        <f t="shared" si="59"/>
        <v>0</v>
      </c>
    </row>
    <row r="709" spans="1:14" x14ac:dyDescent="0.25">
      <c r="A709">
        <v>1708</v>
      </c>
      <c r="B709" t="s">
        <v>14934</v>
      </c>
      <c r="C709" t="s">
        <v>14935</v>
      </c>
      <c r="D709" t="s">
        <v>14929</v>
      </c>
      <c r="E709">
        <v>383</v>
      </c>
      <c r="F709" s="2">
        <v>45135.441793981481</v>
      </c>
      <c r="G709">
        <v>66</v>
      </c>
      <c r="H709" t="s">
        <v>832</v>
      </c>
      <c r="I709">
        <f t="shared" si="55"/>
        <v>25278</v>
      </c>
      <c r="J709" s="6">
        <v>45186.094074074077</v>
      </c>
      <c r="K709" t="str">
        <f t="shared" si="56"/>
        <v>Short Term</v>
      </c>
      <c r="L709">
        <f t="shared" si="57"/>
        <v>24895</v>
      </c>
      <c r="M709">
        <f t="shared" si="58"/>
        <v>0.15</v>
      </c>
      <c r="N709">
        <f t="shared" si="59"/>
        <v>3734.25</v>
      </c>
    </row>
    <row r="710" spans="1:14" x14ac:dyDescent="0.25">
      <c r="A710">
        <v>1709</v>
      </c>
      <c r="B710" t="s">
        <v>14972</v>
      </c>
      <c r="C710" t="s">
        <v>14973</v>
      </c>
      <c r="D710" t="s">
        <v>14929</v>
      </c>
      <c r="E710">
        <v>895</v>
      </c>
      <c r="F710" s="2">
        <v>45025.589745370373</v>
      </c>
      <c r="G710">
        <v>47</v>
      </c>
      <c r="H710" t="s">
        <v>591</v>
      </c>
      <c r="I710">
        <f t="shared" si="55"/>
        <v>42065</v>
      </c>
      <c r="J710" s="6">
        <v>45186.094074074077</v>
      </c>
      <c r="K710" t="str">
        <f t="shared" si="56"/>
        <v>Short Term</v>
      </c>
      <c r="L710">
        <f t="shared" si="57"/>
        <v>41170</v>
      </c>
      <c r="M710">
        <f t="shared" si="58"/>
        <v>0.15</v>
      </c>
      <c r="N710">
        <f t="shared" si="59"/>
        <v>6175.5</v>
      </c>
    </row>
    <row r="711" spans="1:14" x14ac:dyDescent="0.25">
      <c r="A711">
        <v>1710</v>
      </c>
      <c r="B711" t="s">
        <v>14958</v>
      </c>
      <c r="C711" t="s">
        <v>14959</v>
      </c>
      <c r="D711" t="s">
        <v>14922</v>
      </c>
      <c r="E711">
        <v>693</v>
      </c>
      <c r="F711" s="2">
        <v>45014.988993055558</v>
      </c>
      <c r="G711">
        <v>40</v>
      </c>
      <c r="H711" t="s">
        <v>458</v>
      </c>
      <c r="I711">
        <f t="shared" si="55"/>
        <v>27720</v>
      </c>
      <c r="J711" s="6">
        <v>45186.094074074077</v>
      </c>
      <c r="K711" t="str">
        <f t="shared" si="56"/>
        <v>Short Term</v>
      </c>
      <c r="L711">
        <f t="shared" si="57"/>
        <v>27027</v>
      </c>
      <c r="M711">
        <f t="shared" si="58"/>
        <v>0.15</v>
      </c>
      <c r="N711">
        <f t="shared" si="59"/>
        <v>4054.0499999999997</v>
      </c>
    </row>
    <row r="712" spans="1:14" x14ac:dyDescent="0.25">
      <c r="A712">
        <v>1711</v>
      </c>
      <c r="B712" t="s">
        <v>14990</v>
      </c>
      <c r="C712" t="s">
        <v>14991</v>
      </c>
      <c r="D712" t="s">
        <v>14922</v>
      </c>
      <c r="E712">
        <v>541</v>
      </c>
      <c r="F712" s="2">
        <v>43787.059131944443</v>
      </c>
      <c r="G712">
        <v>1</v>
      </c>
      <c r="H712" t="s">
        <v>915</v>
      </c>
      <c r="I712">
        <f t="shared" si="55"/>
        <v>541</v>
      </c>
      <c r="J712" s="6">
        <v>45186.094074074077</v>
      </c>
      <c r="K712" t="str">
        <f t="shared" si="56"/>
        <v>Long Term</v>
      </c>
      <c r="L712">
        <f t="shared" si="57"/>
        <v>0</v>
      </c>
      <c r="M712">
        <f t="shared" si="58"/>
        <v>0</v>
      </c>
      <c r="N712">
        <f t="shared" si="59"/>
        <v>0</v>
      </c>
    </row>
    <row r="713" spans="1:14" x14ac:dyDescent="0.25">
      <c r="A713">
        <v>1712</v>
      </c>
      <c r="B713" t="s">
        <v>14986</v>
      </c>
      <c r="C713" t="s">
        <v>14987</v>
      </c>
      <c r="D713" t="s">
        <v>14922</v>
      </c>
      <c r="E713">
        <v>414</v>
      </c>
      <c r="F713" s="2">
        <v>45034.276203703703</v>
      </c>
      <c r="G713">
        <v>63</v>
      </c>
      <c r="H713" t="s">
        <v>431</v>
      </c>
      <c r="I713">
        <f t="shared" si="55"/>
        <v>26082</v>
      </c>
      <c r="J713" s="6">
        <v>45186.094074074077</v>
      </c>
      <c r="K713" t="str">
        <f t="shared" si="56"/>
        <v>Short Term</v>
      </c>
      <c r="L713">
        <f t="shared" si="57"/>
        <v>25668</v>
      </c>
      <c r="M713">
        <f t="shared" si="58"/>
        <v>0.15</v>
      </c>
      <c r="N713">
        <f t="shared" si="59"/>
        <v>3850.2</v>
      </c>
    </row>
    <row r="714" spans="1:14" x14ac:dyDescent="0.25">
      <c r="A714">
        <v>1713</v>
      </c>
      <c r="B714" t="s">
        <v>14958</v>
      </c>
      <c r="C714" t="s">
        <v>14959</v>
      </c>
      <c r="D714" t="s">
        <v>14929</v>
      </c>
      <c r="E714">
        <v>628</v>
      </c>
      <c r="F714" s="2">
        <v>43758.533043981479</v>
      </c>
      <c r="G714">
        <v>73</v>
      </c>
      <c r="H714" t="s">
        <v>782</v>
      </c>
      <c r="I714">
        <f t="shared" si="55"/>
        <v>45844</v>
      </c>
      <c r="J714" s="6">
        <v>45186.094074074077</v>
      </c>
      <c r="K714" t="str">
        <f t="shared" si="56"/>
        <v>Long Term</v>
      </c>
      <c r="L714">
        <f t="shared" si="57"/>
        <v>45216</v>
      </c>
      <c r="M714">
        <f t="shared" si="58"/>
        <v>0</v>
      </c>
      <c r="N714">
        <f t="shared" si="59"/>
        <v>0</v>
      </c>
    </row>
    <row r="715" spans="1:14" x14ac:dyDescent="0.25">
      <c r="A715">
        <v>1714</v>
      </c>
      <c r="B715" t="s">
        <v>14994</v>
      </c>
      <c r="C715" t="s">
        <v>14995</v>
      </c>
      <c r="D715" t="s">
        <v>14929</v>
      </c>
      <c r="E715">
        <v>151</v>
      </c>
      <c r="F715" s="2">
        <v>44073.759594907409</v>
      </c>
      <c r="G715">
        <v>59</v>
      </c>
      <c r="H715" t="s">
        <v>2156</v>
      </c>
      <c r="I715">
        <f t="shared" si="55"/>
        <v>8909</v>
      </c>
      <c r="J715" s="6">
        <v>45186.094074074077</v>
      </c>
      <c r="K715" t="str">
        <f t="shared" si="56"/>
        <v>Long Term</v>
      </c>
      <c r="L715">
        <f t="shared" si="57"/>
        <v>8758</v>
      </c>
      <c r="M715">
        <f t="shared" si="58"/>
        <v>0</v>
      </c>
      <c r="N715">
        <f t="shared" si="59"/>
        <v>0</v>
      </c>
    </row>
    <row r="716" spans="1:14" x14ac:dyDescent="0.25">
      <c r="A716">
        <v>1715</v>
      </c>
      <c r="B716" t="s">
        <v>14934</v>
      </c>
      <c r="C716" t="s">
        <v>14935</v>
      </c>
      <c r="D716" t="s">
        <v>14922</v>
      </c>
      <c r="E716">
        <v>862</v>
      </c>
      <c r="F716" s="2">
        <v>45132.869895833333</v>
      </c>
      <c r="G716">
        <v>16</v>
      </c>
      <c r="H716" t="s">
        <v>212</v>
      </c>
      <c r="I716">
        <f t="shared" si="55"/>
        <v>13792</v>
      </c>
      <c r="J716" s="6">
        <v>45186.094074074077</v>
      </c>
      <c r="K716" t="str">
        <f t="shared" si="56"/>
        <v>Short Term</v>
      </c>
      <c r="L716">
        <f t="shared" si="57"/>
        <v>12930</v>
      </c>
      <c r="M716">
        <f t="shared" si="58"/>
        <v>0.15</v>
      </c>
      <c r="N716">
        <f t="shared" si="59"/>
        <v>1939.5</v>
      </c>
    </row>
    <row r="717" spans="1:14" x14ac:dyDescent="0.25">
      <c r="A717">
        <v>1716</v>
      </c>
      <c r="B717" t="s">
        <v>14968</v>
      </c>
      <c r="C717" t="s">
        <v>14969</v>
      </c>
      <c r="D717" t="s">
        <v>14922</v>
      </c>
      <c r="E717">
        <v>332</v>
      </c>
      <c r="F717" s="2">
        <v>43642.52547453704</v>
      </c>
      <c r="G717">
        <v>59</v>
      </c>
      <c r="H717" t="s">
        <v>622</v>
      </c>
      <c r="I717">
        <f t="shared" si="55"/>
        <v>19588</v>
      </c>
      <c r="J717" s="6">
        <v>45186.094074074077</v>
      </c>
      <c r="K717" t="str">
        <f t="shared" si="56"/>
        <v>Long Term</v>
      </c>
      <c r="L717">
        <f t="shared" si="57"/>
        <v>19256</v>
      </c>
      <c r="M717">
        <f t="shared" si="58"/>
        <v>0</v>
      </c>
      <c r="N717">
        <f t="shared" si="59"/>
        <v>0</v>
      </c>
    </row>
    <row r="718" spans="1:14" x14ac:dyDescent="0.25">
      <c r="A718">
        <v>1717</v>
      </c>
      <c r="B718" t="s">
        <v>15012</v>
      </c>
      <c r="C718" t="s">
        <v>15013</v>
      </c>
      <c r="D718" t="s">
        <v>14922</v>
      </c>
      <c r="E718">
        <v>170</v>
      </c>
      <c r="F718" s="2">
        <v>44732.915046296293</v>
      </c>
      <c r="G718">
        <v>20</v>
      </c>
      <c r="H718" t="s">
        <v>477</v>
      </c>
      <c r="I718">
        <f t="shared" si="55"/>
        <v>3400</v>
      </c>
      <c r="J718" s="6">
        <v>45186.094074074077</v>
      </c>
      <c r="K718" t="str">
        <f t="shared" si="56"/>
        <v>Long Term</v>
      </c>
      <c r="L718">
        <f t="shared" si="57"/>
        <v>3230</v>
      </c>
      <c r="M718">
        <f t="shared" si="58"/>
        <v>0</v>
      </c>
      <c r="N718">
        <f t="shared" si="59"/>
        <v>0</v>
      </c>
    </row>
    <row r="719" spans="1:14" x14ac:dyDescent="0.25">
      <c r="A719">
        <v>1718</v>
      </c>
      <c r="B719" t="s">
        <v>15006</v>
      </c>
      <c r="C719" t="s">
        <v>15007</v>
      </c>
      <c r="D719" t="s">
        <v>14929</v>
      </c>
      <c r="E719">
        <v>235</v>
      </c>
      <c r="F719" s="2">
        <v>44326.51939814815</v>
      </c>
      <c r="G719">
        <v>86</v>
      </c>
      <c r="H719" t="s">
        <v>225</v>
      </c>
      <c r="I719">
        <f t="shared" si="55"/>
        <v>20210</v>
      </c>
      <c r="J719" s="6">
        <v>45186.094074074077</v>
      </c>
      <c r="K719" t="str">
        <f t="shared" si="56"/>
        <v>Long Term</v>
      </c>
      <c r="L719">
        <f t="shared" si="57"/>
        <v>19975</v>
      </c>
      <c r="M719">
        <f t="shared" si="58"/>
        <v>0</v>
      </c>
      <c r="N719">
        <f t="shared" si="59"/>
        <v>0</v>
      </c>
    </row>
    <row r="720" spans="1:14" x14ac:dyDescent="0.25">
      <c r="A720">
        <v>1719</v>
      </c>
      <c r="B720" t="s">
        <v>14986</v>
      </c>
      <c r="C720" t="s">
        <v>14987</v>
      </c>
      <c r="D720" t="s">
        <v>14922</v>
      </c>
      <c r="E720">
        <v>707</v>
      </c>
      <c r="F720" s="2">
        <v>43994.746631944443</v>
      </c>
      <c r="G720">
        <v>52</v>
      </c>
      <c r="H720" t="s">
        <v>1363</v>
      </c>
      <c r="I720">
        <f t="shared" si="55"/>
        <v>36764</v>
      </c>
      <c r="J720" s="6">
        <v>45186.094074074077</v>
      </c>
      <c r="K720" t="str">
        <f t="shared" si="56"/>
        <v>Long Term</v>
      </c>
      <c r="L720">
        <f t="shared" si="57"/>
        <v>36057</v>
      </c>
      <c r="M720">
        <f t="shared" si="58"/>
        <v>0</v>
      </c>
      <c r="N720">
        <f t="shared" si="59"/>
        <v>0</v>
      </c>
    </row>
    <row r="721" spans="1:14" x14ac:dyDescent="0.25">
      <c r="A721">
        <v>1720</v>
      </c>
      <c r="B721" t="s">
        <v>14966</v>
      </c>
      <c r="C721" t="s">
        <v>14967</v>
      </c>
      <c r="D721" t="s">
        <v>14922</v>
      </c>
      <c r="E721">
        <v>792</v>
      </c>
      <c r="F721" s="2">
        <v>43909.141689814824</v>
      </c>
      <c r="G721">
        <v>49</v>
      </c>
      <c r="H721" t="s">
        <v>948</v>
      </c>
      <c r="I721">
        <f t="shared" si="55"/>
        <v>38808</v>
      </c>
      <c r="J721" s="6">
        <v>45186.094074074077</v>
      </c>
      <c r="K721" t="str">
        <f t="shared" si="56"/>
        <v>Long Term</v>
      </c>
      <c r="L721">
        <f t="shared" si="57"/>
        <v>38016</v>
      </c>
      <c r="M721">
        <f t="shared" si="58"/>
        <v>0</v>
      </c>
      <c r="N721">
        <f t="shared" si="59"/>
        <v>0</v>
      </c>
    </row>
    <row r="722" spans="1:14" x14ac:dyDescent="0.25">
      <c r="A722">
        <v>1721</v>
      </c>
      <c r="B722" t="s">
        <v>14960</v>
      </c>
      <c r="C722" t="s">
        <v>14961</v>
      </c>
      <c r="D722" t="s">
        <v>14922</v>
      </c>
      <c r="E722">
        <v>739</v>
      </c>
      <c r="F722" s="2">
        <v>44252.702013888891</v>
      </c>
      <c r="G722">
        <v>16</v>
      </c>
      <c r="H722" t="s">
        <v>1325</v>
      </c>
      <c r="I722">
        <f t="shared" si="55"/>
        <v>11824</v>
      </c>
      <c r="J722" s="6">
        <v>45186.094074074077</v>
      </c>
      <c r="K722" t="str">
        <f t="shared" si="56"/>
        <v>Long Term</v>
      </c>
      <c r="L722">
        <f t="shared" si="57"/>
        <v>11085</v>
      </c>
      <c r="M722">
        <f t="shared" si="58"/>
        <v>0</v>
      </c>
      <c r="N722">
        <f t="shared" si="59"/>
        <v>0</v>
      </c>
    </row>
    <row r="723" spans="1:14" x14ac:dyDescent="0.25">
      <c r="A723">
        <v>1722</v>
      </c>
      <c r="B723" t="s">
        <v>14978</v>
      </c>
      <c r="C723" t="s">
        <v>14979</v>
      </c>
      <c r="D723" t="s">
        <v>14929</v>
      </c>
      <c r="E723">
        <v>666</v>
      </c>
      <c r="F723" s="2">
        <v>45141.696886574071</v>
      </c>
      <c r="G723">
        <v>28</v>
      </c>
      <c r="H723" t="s">
        <v>943</v>
      </c>
      <c r="I723">
        <f t="shared" si="55"/>
        <v>18648</v>
      </c>
      <c r="J723" s="6">
        <v>45186.094074074077</v>
      </c>
      <c r="K723" t="str">
        <f t="shared" si="56"/>
        <v>Short Term</v>
      </c>
      <c r="L723">
        <f t="shared" si="57"/>
        <v>17982</v>
      </c>
      <c r="M723">
        <f t="shared" si="58"/>
        <v>0.15</v>
      </c>
      <c r="N723">
        <f t="shared" si="59"/>
        <v>2697.2999999999997</v>
      </c>
    </row>
    <row r="724" spans="1:14" x14ac:dyDescent="0.25">
      <c r="A724">
        <v>1723</v>
      </c>
      <c r="B724" t="s">
        <v>14923</v>
      </c>
      <c r="C724" t="s">
        <v>14924</v>
      </c>
      <c r="D724" t="s">
        <v>14929</v>
      </c>
      <c r="E724">
        <v>374</v>
      </c>
      <c r="F724" s="2">
        <v>44531.197511574072</v>
      </c>
      <c r="G724">
        <v>66</v>
      </c>
      <c r="H724" t="s">
        <v>173</v>
      </c>
      <c r="I724">
        <f t="shared" si="55"/>
        <v>24684</v>
      </c>
      <c r="J724" s="6">
        <v>45186.094074074077</v>
      </c>
      <c r="K724" t="str">
        <f t="shared" si="56"/>
        <v>Long Term</v>
      </c>
      <c r="L724">
        <f t="shared" si="57"/>
        <v>24310</v>
      </c>
      <c r="M724">
        <f t="shared" si="58"/>
        <v>0</v>
      </c>
      <c r="N724">
        <f t="shared" si="59"/>
        <v>0</v>
      </c>
    </row>
    <row r="725" spans="1:14" x14ac:dyDescent="0.25">
      <c r="A725">
        <v>1724</v>
      </c>
      <c r="B725" t="s">
        <v>14990</v>
      </c>
      <c r="C725" t="s">
        <v>14991</v>
      </c>
      <c r="D725" t="s">
        <v>14922</v>
      </c>
      <c r="E725">
        <v>217</v>
      </c>
      <c r="F725" s="2">
        <v>44616.552534722221</v>
      </c>
      <c r="G725">
        <v>59</v>
      </c>
      <c r="H725" t="s">
        <v>576</v>
      </c>
      <c r="I725">
        <f t="shared" si="55"/>
        <v>12803</v>
      </c>
      <c r="J725" s="6">
        <v>45186.094074074077</v>
      </c>
      <c r="K725" t="str">
        <f t="shared" si="56"/>
        <v>Long Term</v>
      </c>
      <c r="L725">
        <f t="shared" si="57"/>
        <v>12586</v>
      </c>
      <c r="M725">
        <f t="shared" si="58"/>
        <v>0</v>
      </c>
      <c r="N725">
        <f t="shared" si="59"/>
        <v>0</v>
      </c>
    </row>
    <row r="726" spans="1:14" x14ac:dyDescent="0.25">
      <c r="A726">
        <v>1725</v>
      </c>
      <c r="B726" t="s">
        <v>14966</v>
      </c>
      <c r="C726" t="s">
        <v>14967</v>
      </c>
      <c r="D726" t="s">
        <v>14922</v>
      </c>
      <c r="E726">
        <v>548</v>
      </c>
      <c r="F726" s="2">
        <v>45089.658113425918</v>
      </c>
      <c r="G726">
        <v>55</v>
      </c>
      <c r="H726" t="s">
        <v>867</v>
      </c>
      <c r="I726">
        <f t="shared" si="55"/>
        <v>30140</v>
      </c>
      <c r="J726" s="6">
        <v>45186.094074074077</v>
      </c>
      <c r="K726" t="str">
        <f t="shared" si="56"/>
        <v>Short Term</v>
      </c>
      <c r="L726">
        <f t="shared" si="57"/>
        <v>29592</v>
      </c>
      <c r="M726">
        <f t="shared" si="58"/>
        <v>0.15</v>
      </c>
      <c r="N726">
        <f t="shared" si="59"/>
        <v>4438.8</v>
      </c>
    </row>
    <row r="727" spans="1:14" x14ac:dyDescent="0.25">
      <c r="A727">
        <v>1726</v>
      </c>
      <c r="B727" t="s">
        <v>14936</v>
      </c>
      <c r="C727" t="s">
        <v>14937</v>
      </c>
      <c r="D727" t="s">
        <v>14929</v>
      </c>
      <c r="E727">
        <v>778</v>
      </c>
      <c r="F727" s="2">
        <v>43743.762326388889</v>
      </c>
      <c r="G727">
        <v>2</v>
      </c>
      <c r="H727" t="s">
        <v>1280</v>
      </c>
      <c r="I727">
        <f t="shared" si="55"/>
        <v>1556</v>
      </c>
      <c r="J727" s="6">
        <v>45186.094074074077</v>
      </c>
      <c r="K727" t="str">
        <f t="shared" si="56"/>
        <v>Long Term</v>
      </c>
      <c r="L727">
        <f t="shared" si="57"/>
        <v>778</v>
      </c>
      <c r="M727">
        <f t="shared" si="58"/>
        <v>0</v>
      </c>
      <c r="N727">
        <f t="shared" si="59"/>
        <v>0</v>
      </c>
    </row>
    <row r="728" spans="1:14" x14ac:dyDescent="0.25">
      <c r="A728">
        <v>1727</v>
      </c>
      <c r="B728" t="s">
        <v>14996</v>
      </c>
      <c r="C728" t="s">
        <v>14997</v>
      </c>
      <c r="D728" t="s">
        <v>14922</v>
      </c>
      <c r="E728">
        <v>109</v>
      </c>
      <c r="F728" s="2">
        <v>45063.428935185177</v>
      </c>
      <c r="G728">
        <v>8</v>
      </c>
      <c r="H728" t="s">
        <v>121</v>
      </c>
      <c r="I728">
        <f t="shared" si="55"/>
        <v>872</v>
      </c>
      <c r="J728" s="6">
        <v>45186.094074074077</v>
      </c>
      <c r="K728" t="str">
        <f t="shared" si="56"/>
        <v>Short Term</v>
      </c>
      <c r="L728">
        <f t="shared" si="57"/>
        <v>763</v>
      </c>
      <c r="M728">
        <f t="shared" si="58"/>
        <v>0.15</v>
      </c>
      <c r="N728">
        <f t="shared" si="59"/>
        <v>114.45</v>
      </c>
    </row>
    <row r="729" spans="1:14" x14ac:dyDescent="0.25">
      <c r="A729">
        <v>1728</v>
      </c>
      <c r="B729" t="s">
        <v>14948</v>
      </c>
      <c r="C729" t="s">
        <v>14949</v>
      </c>
      <c r="D729" t="s">
        <v>14929</v>
      </c>
      <c r="E729">
        <v>330</v>
      </c>
      <c r="F729" s="2">
        <v>44691.053229166668</v>
      </c>
      <c r="G729">
        <v>94</v>
      </c>
      <c r="H729" t="s">
        <v>50</v>
      </c>
      <c r="I729">
        <f t="shared" si="55"/>
        <v>31020</v>
      </c>
      <c r="J729" s="6">
        <v>45186.094074074077</v>
      </c>
      <c r="K729" t="str">
        <f t="shared" si="56"/>
        <v>Long Term</v>
      </c>
      <c r="L729">
        <f t="shared" si="57"/>
        <v>30690</v>
      </c>
      <c r="M729">
        <f t="shared" si="58"/>
        <v>0</v>
      </c>
      <c r="N729">
        <f t="shared" si="59"/>
        <v>0</v>
      </c>
    </row>
    <row r="730" spans="1:14" x14ac:dyDescent="0.25">
      <c r="A730">
        <v>1729</v>
      </c>
      <c r="B730" t="s">
        <v>14930</v>
      </c>
      <c r="C730" t="s">
        <v>14931</v>
      </c>
      <c r="D730" t="s">
        <v>14922</v>
      </c>
      <c r="E730">
        <v>395</v>
      </c>
      <c r="F730" s="2">
        <v>44329.312141203707</v>
      </c>
      <c r="G730">
        <v>73</v>
      </c>
      <c r="H730" t="s">
        <v>975</v>
      </c>
      <c r="I730">
        <f t="shared" si="55"/>
        <v>28835</v>
      </c>
      <c r="J730" s="6">
        <v>45186.094074074077</v>
      </c>
      <c r="K730" t="str">
        <f t="shared" si="56"/>
        <v>Long Term</v>
      </c>
      <c r="L730">
        <f t="shared" si="57"/>
        <v>28440</v>
      </c>
      <c r="M730">
        <f t="shared" si="58"/>
        <v>0</v>
      </c>
      <c r="N730">
        <f t="shared" si="59"/>
        <v>0</v>
      </c>
    </row>
    <row r="731" spans="1:14" x14ac:dyDescent="0.25">
      <c r="A731">
        <v>1730</v>
      </c>
      <c r="B731" t="s">
        <v>14982</v>
      </c>
      <c r="C731" t="s">
        <v>14983</v>
      </c>
      <c r="D731" t="s">
        <v>14922</v>
      </c>
      <c r="E731">
        <v>531</v>
      </c>
      <c r="F731" s="2">
        <v>43643.534444444442</v>
      </c>
      <c r="G731">
        <v>67</v>
      </c>
      <c r="H731" t="s">
        <v>263</v>
      </c>
      <c r="I731">
        <f t="shared" si="55"/>
        <v>35577</v>
      </c>
      <c r="J731" s="6">
        <v>45186.094074074077</v>
      </c>
      <c r="K731" t="str">
        <f t="shared" si="56"/>
        <v>Long Term</v>
      </c>
      <c r="L731">
        <f t="shared" si="57"/>
        <v>35046</v>
      </c>
      <c r="M731">
        <f t="shared" si="58"/>
        <v>0</v>
      </c>
      <c r="N731">
        <f t="shared" si="59"/>
        <v>0</v>
      </c>
    </row>
    <row r="732" spans="1:14" x14ac:dyDescent="0.25">
      <c r="A732">
        <v>1731</v>
      </c>
      <c r="B732" t="s">
        <v>14964</v>
      </c>
      <c r="C732" t="s">
        <v>14965</v>
      </c>
      <c r="D732" t="s">
        <v>14922</v>
      </c>
      <c r="E732">
        <v>498</v>
      </c>
      <c r="F732" s="2">
        <v>44166.641018518523</v>
      </c>
      <c r="G732">
        <v>71</v>
      </c>
      <c r="H732" t="s">
        <v>1333</v>
      </c>
      <c r="I732">
        <f t="shared" si="55"/>
        <v>35358</v>
      </c>
      <c r="J732" s="6">
        <v>45186.094074074077</v>
      </c>
      <c r="K732" t="str">
        <f t="shared" si="56"/>
        <v>Long Term</v>
      </c>
      <c r="L732">
        <f t="shared" si="57"/>
        <v>34860</v>
      </c>
      <c r="M732">
        <f t="shared" si="58"/>
        <v>0</v>
      </c>
      <c r="N732">
        <f t="shared" si="59"/>
        <v>0</v>
      </c>
    </row>
    <row r="733" spans="1:14" x14ac:dyDescent="0.25">
      <c r="A733">
        <v>1732</v>
      </c>
      <c r="B733" t="s">
        <v>14986</v>
      </c>
      <c r="C733" t="s">
        <v>14987</v>
      </c>
      <c r="D733" t="s">
        <v>14922</v>
      </c>
      <c r="E733">
        <v>633</v>
      </c>
      <c r="F733" s="2">
        <v>44856.054120370369</v>
      </c>
      <c r="G733">
        <v>68</v>
      </c>
      <c r="H733" t="s">
        <v>974</v>
      </c>
      <c r="I733">
        <f t="shared" si="55"/>
        <v>43044</v>
      </c>
      <c r="J733" s="6">
        <v>45186.094074074077</v>
      </c>
      <c r="K733" t="str">
        <f t="shared" si="56"/>
        <v>Short Term</v>
      </c>
      <c r="L733">
        <f t="shared" si="57"/>
        <v>42411</v>
      </c>
      <c r="M733">
        <f t="shared" si="58"/>
        <v>0.15</v>
      </c>
      <c r="N733">
        <f t="shared" si="59"/>
        <v>6361.65</v>
      </c>
    </row>
    <row r="734" spans="1:14" x14ac:dyDescent="0.25">
      <c r="A734">
        <v>1733</v>
      </c>
      <c r="B734" t="s">
        <v>14936</v>
      </c>
      <c r="C734" t="s">
        <v>14937</v>
      </c>
      <c r="D734" t="s">
        <v>14922</v>
      </c>
      <c r="E734">
        <v>883</v>
      </c>
      <c r="F734" s="2">
        <v>45002.518865740742</v>
      </c>
      <c r="G734">
        <v>54</v>
      </c>
      <c r="H734" t="s">
        <v>972</v>
      </c>
      <c r="I734">
        <f t="shared" si="55"/>
        <v>47682</v>
      </c>
      <c r="J734" s="6">
        <v>45186.094074074077</v>
      </c>
      <c r="K734" t="str">
        <f t="shared" si="56"/>
        <v>Short Term</v>
      </c>
      <c r="L734">
        <f t="shared" si="57"/>
        <v>46799</v>
      </c>
      <c r="M734">
        <f t="shared" si="58"/>
        <v>0.15</v>
      </c>
      <c r="N734">
        <f t="shared" si="59"/>
        <v>7019.8499999999995</v>
      </c>
    </row>
    <row r="735" spans="1:14" x14ac:dyDescent="0.25">
      <c r="A735">
        <v>1734</v>
      </c>
      <c r="B735" t="s">
        <v>14954</v>
      </c>
      <c r="C735" t="s">
        <v>14955</v>
      </c>
      <c r="D735" t="s">
        <v>14929</v>
      </c>
      <c r="E735">
        <v>294</v>
      </c>
      <c r="F735" s="2">
        <v>44127.655914351853</v>
      </c>
      <c r="G735">
        <v>15</v>
      </c>
      <c r="H735" t="s">
        <v>797</v>
      </c>
      <c r="I735">
        <f t="shared" si="55"/>
        <v>4410</v>
      </c>
      <c r="J735" s="6">
        <v>45186.094074074077</v>
      </c>
      <c r="K735" t="str">
        <f t="shared" si="56"/>
        <v>Long Term</v>
      </c>
      <c r="L735">
        <f t="shared" si="57"/>
        <v>4116</v>
      </c>
      <c r="M735">
        <f t="shared" si="58"/>
        <v>0</v>
      </c>
      <c r="N735">
        <f t="shared" si="59"/>
        <v>0</v>
      </c>
    </row>
    <row r="736" spans="1:14" x14ac:dyDescent="0.25">
      <c r="A736">
        <v>1735</v>
      </c>
      <c r="B736" t="s">
        <v>14994</v>
      </c>
      <c r="C736" t="s">
        <v>14995</v>
      </c>
      <c r="D736" t="s">
        <v>14922</v>
      </c>
      <c r="E736">
        <v>927</v>
      </c>
      <c r="F736" s="2">
        <v>44660.175000000003</v>
      </c>
      <c r="G736">
        <v>91</v>
      </c>
      <c r="H736" t="s">
        <v>1211</v>
      </c>
      <c r="I736">
        <f t="shared" si="55"/>
        <v>84357</v>
      </c>
      <c r="J736" s="6">
        <v>45186.094074074077</v>
      </c>
      <c r="K736" t="str">
        <f t="shared" si="56"/>
        <v>Long Term</v>
      </c>
      <c r="L736">
        <f t="shared" si="57"/>
        <v>83430</v>
      </c>
      <c r="M736">
        <f t="shared" si="58"/>
        <v>0</v>
      </c>
      <c r="N736">
        <f t="shared" si="59"/>
        <v>0</v>
      </c>
    </row>
    <row r="737" spans="1:14" x14ac:dyDescent="0.25">
      <c r="A737">
        <v>1736</v>
      </c>
      <c r="B737" t="s">
        <v>14996</v>
      </c>
      <c r="C737" t="s">
        <v>14997</v>
      </c>
      <c r="D737" t="s">
        <v>14922</v>
      </c>
      <c r="E737">
        <v>996</v>
      </c>
      <c r="F737" s="2">
        <v>43903.502812500003</v>
      </c>
      <c r="G737">
        <v>90</v>
      </c>
      <c r="H737" t="s">
        <v>1225</v>
      </c>
      <c r="I737">
        <f t="shared" si="55"/>
        <v>89640</v>
      </c>
      <c r="J737" s="6">
        <v>45186.094074074077</v>
      </c>
      <c r="K737" t="str">
        <f t="shared" si="56"/>
        <v>Long Term</v>
      </c>
      <c r="L737">
        <f t="shared" si="57"/>
        <v>88644</v>
      </c>
      <c r="M737">
        <f t="shared" si="58"/>
        <v>0</v>
      </c>
      <c r="N737">
        <f t="shared" si="59"/>
        <v>0</v>
      </c>
    </row>
    <row r="738" spans="1:14" x14ac:dyDescent="0.25">
      <c r="A738">
        <v>1737</v>
      </c>
      <c r="B738" t="s">
        <v>14988</v>
      </c>
      <c r="C738" t="s">
        <v>14989</v>
      </c>
      <c r="D738" t="s">
        <v>14922</v>
      </c>
      <c r="E738">
        <v>753</v>
      </c>
      <c r="F738" s="2">
        <v>43920.88994212963</v>
      </c>
      <c r="G738">
        <v>70</v>
      </c>
      <c r="H738" t="s">
        <v>86</v>
      </c>
      <c r="I738">
        <f t="shared" si="55"/>
        <v>52710</v>
      </c>
      <c r="J738" s="6">
        <v>45186.094074074077</v>
      </c>
      <c r="K738" t="str">
        <f t="shared" si="56"/>
        <v>Long Term</v>
      </c>
      <c r="L738">
        <f t="shared" si="57"/>
        <v>51957</v>
      </c>
      <c r="M738">
        <f t="shared" si="58"/>
        <v>0</v>
      </c>
      <c r="N738">
        <f t="shared" si="59"/>
        <v>0</v>
      </c>
    </row>
    <row r="739" spans="1:14" x14ac:dyDescent="0.25">
      <c r="A739">
        <v>1738</v>
      </c>
      <c r="B739" t="s">
        <v>14978</v>
      </c>
      <c r="C739" t="s">
        <v>14979</v>
      </c>
      <c r="D739" t="s">
        <v>14922</v>
      </c>
      <c r="E739">
        <v>580</v>
      </c>
      <c r="F739" s="2">
        <v>44880.820173611108</v>
      </c>
      <c r="G739">
        <v>67</v>
      </c>
      <c r="H739" t="s">
        <v>1930</v>
      </c>
      <c r="I739">
        <f t="shared" si="55"/>
        <v>38860</v>
      </c>
      <c r="J739" s="6">
        <v>45186.094074074077</v>
      </c>
      <c r="K739" t="str">
        <f t="shared" si="56"/>
        <v>Short Term</v>
      </c>
      <c r="L739">
        <f t="shared" si="57"/>
        <v>38280</v>
      </c>
      <c r="M739">
        <f t="shared" si="58"/>
        <v>0.15</v>
      </c>
      <c r="N739">
        <f t="shared" si="59"/>
        <v>5742</v>
      </c>
    </row>
    <row r="740" spans="1:14" x14ac:dyDescent="0.25">
      <c r="A740">
        <v>1739</v>
      </c>
      <c r="B740" t="s">
        <v>14996</v>
      </c>
      <c r="C740" t="s">
        <v>14997</v>
      </c>
      <c r="D740" t="s">
        <v>14929</v>
      </c>
      <c r="E740">
        <v>962</v>
      </c>
      <c r="F740" s="2">
        <v>43395.450208333343</v>
      </c>
      <c r="G740">
        <v>7</v>
      </c>
      <c r="H740" t="s">
        <v>487</v>
      </c>
      <c r="I740">
        <f t="shared" si="55"/>
        <v>6734</v>
      </c>
      <c r="J740" s="6">
        <v>45186.094074074077</v>
      </c>
      <c r="K740" t="str">
        <f t="shared" si="56"/>
        <v>Long Term</v>
      </c>
      <c r="L740">
        <f t="shared" si="57"/>
        <v>5772</v>
      </c>
      <c r="M740">
        <f t="shared" si="58"/>
        <v>0</v>
      </c>
      <c r="N740">
        <f t="shared" si="59"/>
        <v>0</v>
      </c>
    </row>
    <row r="741" spans="1:14" x14ac:dyDescent="0.25">
      <c r="A741">
        <v>1740</v>
      </c>
      <c r="B741" t="s">
        <v>14974</v>
      </c>
      <c r="C741" t="s">
        <v>14975</v>
      </c>
      <c r="D741" t="s">
        <v>14922</v>
      </c>
      <c r="E741">
        <v>304</v>
      </c>
      <c r="F741" s="2">
        <v>44997.260752314818</v>
      </c>
      <c r="G741">
        <v>25</v>
      </c>
      <c r="H741" t="s">
        <v>1043</v>
      </c>
      <c r="I741">
        <f t="shared" si="55"/>
        <v>7600</v>
      </c>
      <c r="J741" s="6">
        <v>45186.094074074077</v>
      </c>
      <c r="K741" t="str">
        <f t="shared" si="56"/>
        <v>Short Term</v>
      </c>
      <c r="L741">
        <f t="shared" si="57"/>
        <v>7296</v>
      </c>
      <c r="M741">
        <f t="shared" si="58"/>
        <v>0.15</v>
      </c>
      <c r="N741">
        <f t="shared" si="59"/>
        <v>1094.3999999999999</v>
      </c>
    </row>
    <row r="742" spans="1:14" x14ac:dyDescent="0.25">
      <c r="A742">
        <v>1741</v>
      </c>
      <c r="B742" t="s">
        <v>14964</v>
      </c>
      <c r="C742" t="s">
        <v>14965</v>
      </c>
      <c r="D742" t="s">
        <v>14922</v>
      </c>
      <c r="E742">
        <v>341</v>
      </c>
      <c r="F742" s="2">
        <v>44504.693715277783</v>
      </c>
      <c r="G742">
        <v>76</v>
      </c>
      <c r="H742" t="s">
        <v>1253</v>
      </c>
      <c r="I742">
        <f t="shared" si="55"/>
        <v>25916</v>
      </c>
      <c r="J742" s="6">
        <v>45186.094074074077</v>
      </c>
      <c r="K742" t="str">
        <f t="shared" si="56"/>
        <v>Long Term</v>
      </c>
      <c r="L742">
        <f t="shared" si="57"/>
        <v>25575</v>
      </c>
      <c r="M742">
        <f t="shared" si="58"/>
        <v>0</v>
      </c>
      <c r="N742">
        <f t="shared" si="59"/>
        <v>0</v>
      </c>
    </row>
    <row r="743" spans="1:14" x14ac:dyDescent="0.25">
      <c r="A743">
        <v>1742</v>
      </c>
      <c r="B743" t="s">
        <v>14920</v>
      </c>
      <c r="C743" t="s">
        <v>14921</v>
      </c>
      <c r="D743" t="s">
        <v>14929</v>
      </c>
      <c r="E743">
        <v>336</v>
      </c>
      <c r="F743" s="2">
        <v>43864.504791666674</v>
      </c>
      <c r="G743">
        <v>75</v>
      </c>
      <c r="H743" t="s">
        <v>867</v>
      </c>
      <c r="I743">
        <f t="shared" si="55"/>
        <v>25200</v>
      </c>
      <c r="J743" s="6">
        <v>45186.094074074077</v>
      </c>
      <c r="K743" t="str">
        <f t="shared" si="56"/>
        <v>Long Term</v>
      </c>
      <c r="L743">
        <f t="shared" si="57"/>
        <v>24864</v>
      </c>
      <c r="M743">
        <f t="shared" si="58"/>
        <v>0</v>
      </c>
      <c r="N743">
        <f t="shared" si="59"/>
        <v>0</v>
      </c>
    </row>
    <row r="744" spans="1:14" x14ac:dyDescent="0.25">
      <c r="A744">
        <v>1743</v>
      </c>
      <c r="B744" t="s">
        <v>14972</v>
      </c>
      <c r="C744" t="s">
        <v>14973</v>
      </c>
      <c r="D744" t="s">
        <v>14929</v>
      </c>
      <c r="E744">
        <v>592</v>
      </c>
      <c r="F744" s="2">
        <v>44880.895972222221</v>
      </c>
      <c r="G744">
        <v>4</v>
      </c>
      <c r="H744" t="s">
        <v>886</v>
      </c>
      <c r="I744">
        <f t="shared" si="55"/>
        <v>2368</v>
      </c>
      <c r="J744" s="6">
        <v>45186.094074074077</v>
      </c>
      <c r="K744" t="str">
        <f t="shared" si="56"/>
        <v>Short Term</v>
      </c>
      <c r="L744">
        <f t="shared" si="57"/>
        <v>1776</v>
      </c>
      <c r="M744">
        <f t="shared" si="58"/>
        <v>0.15</v>
      </c>
      <c r="N744">
        <f t="shared" si="59"/>
        <v>266.39999999999998</v>
      </c>
    </row>
    <row r="745" spans="1:14" x14ac:dyDescent="0.25">
      <c r="A745">
        <v>1744</v>
      </c>
      <c r="B745" t="s">
        <v>14980</v>
      </c>
      <c r="C745" t="s">
        <v>14981</v>
      </c>
      <c r="D745" t="s">
        <v>14922</v>
      </c>
      <c r="E745">
        <v>146</v>
      </c>
      <c r="F745" s="2">
        <v>43681.212118055562</v>
      </c>
      <c r="G745">
        <v>48</v>
      </c>
      <c r="H745" t="s">
        <v>1080</v>
      </c>
      <c r="I745">
        <f t="shared" si="55"/>
        <v>7008</v>
      </c>
      <c r="J745" s="6">
        <v>45186.094074074077</v>
      </c>
      <c r="K745" t="str">
        <f t="shared" si="56"/>
        <v>Long Term</v>
      </c>
      <c r="L745">
        <f t="shared" si="57"/>
        <v>6862</v>
      </c>
      <c r="M745">
        <f t="shared" si="58"/>
        <v>0</v>
      </c>
      <c r="N745">
        <f t="shared" si="59"/>
        <v>0</v>
      </c>
    </row>
    <row r="746" spans="1:14" x14ac:dyDescent="0.25">
      <c r="A746">
        <v>1745</v>
      </c>
      <c r="B746" t="s">
        <v>14934</v>
      </c>
      <c r="C746" t="s">
        <v>14935</v>
      </c>
      <c r="D746" t="s">
        <v>14929</v>
      </c>
      <c r="E746">
        <v>203</v>
      </c>
      <c r="F746" s="2">
        <v>43658.076053240737</v>
      </c>
      <c r="G746">
        <v>31</v>
      </c>
      <c r="H746" t="s">
        <v>606</v>
      </c>
      <c r="I746">
        <f t="shared" si="55"/>
        <v>6293</v>
      </c>
      <c r="J746" s="6">
        <v>45186.094074074077</v>
      </c>
      <c r="K746" t="str">
        <f t="shared" si="56"/>
        <v>Long Term</v>
      </c>
      <c r="L746">
        <f t="shared" si="57"/>
        <v>6090</v>
      </c>
      <c r="M746">
        <f t="shared" si="58"/>
        <v>0</v>
      </c>
      <c r="N746">
        <f t="shared" si="59"/>
        <v>0</v>
      </c>
    </row>
    <row r="747" spans="1:14" x14ac:dyDescent="0.25">
      <c r="A747">
        <v>1746</v>
      </c>
      <c r="B747" t="s">
        <v>15016</v>
      </c>
      <c r="C747" t="s">
        <v>15017</v>
      </c>
      <c r="D747" t="s">
        <v>14929</v>
      </c>
      <c r="E747">
        <v>629</v>
      </c>
      <c r="F747" s="2">
        <v>43681.133229166669</v>
      </c>
      <c r="G747">
        <v>76</v>
      </c>
      <c r="H747" t="s">
        <v>1228</v>
      </c>
      <c r="I747">
        <f t="shared" si="55"/>
        <v>47804</v>
      </c>
      <c r="J747" s="6">
        <v>45186.094074074077</v>
      </c>
      <c r="K747" t="str">
        <f t="shared" si="56"/>
        <v>Long Term</v>
      </c>
      <c r="L747">
        <f t="shared" si="57"/>
        <v>47175</v>
      </c>
      <c r="M747">
        <f t="shared" si="58"/>
        <v>0</v>
      </c>
      <c r="N747">
        <f t="shared" si="59"/>
        <v>0</v>
      </c>
    </row>
    <row r="748" spans="1:14" x14ac:dyDescent="0.25">
      <c r="A748">
        <v>1747</v>
      </c>
      <c r="B748" t="s">
        <v>14948</v>
      </c>
      <c r="C748" t="s">
        <v>14949</v>
      </c>
      <c r="D748" t="s">
        <v>14929</v>
      </c>
      <c r="E748">
        <v>137</v>
      </c>
      <c r="F748" s="2">
        <v>44816.091446759259</v>
      </c>
      <c r="G748">
        <v>59</v>
      </c>
      <c r="H748" t="s">
        <v>1104</v>
      </c>
      <c r="I748">
        <f t="shared" si="55"/>
        <v>8083</v>
      </c>
      <c r="J748" s="6">
        <v>45186.094074074077</v>
      </c>
      <c r="K748" t="str">
        <f t="shared" si="56"/>
        <v>Long Term</v>
      </c>
      <c r="L748">
        <f t="shared" si="57"/>
        <v>7946</v>
      </c>
      <c r="M748">
        <f t="shared" si="58"/>
        <v>0</v>
      </c>
      <c r="N748">
        <f t="shared" si="59"/>
        <v>0</v>
      </c>
    </row>
    <row r="749" spans="1:14" x14ac:dyDescent="0.25">
      <c r="A749">
        <v>1748</v>
      </c>
      <c r="B749" t="s">
        <v>14986</v>
      </c>
      <c r="C749" t="s">
        <v>14987</v>
      </c>
      <c r="D749" t="s">
        <v>14922</v>
      </c>
      <c r="E749">
        <v>916</v>
      </c>
      <c r="F749" s="2">
        <v>44656.801562499997</v>
      </c>
      <c r="G749">
        <v>17</v>
      </c>
      <c r="H749" t="s">
        <v>714</v>
      </c>
      <c r="I749">
        <f t="shared" si="55"/>
        <v>15572</v>
      </c>
      <c r="J749" s="6">
        <v>45186.094074074077</v>
      </c>
      <c r="K749" t="str">
        <f t="shared" si="56"/>
        <v>Long Term</v>
      </c>
      <c r="L749">
        <f t="shared" si="57"/>
        <v>14656</v>
      </c>
      <c r="M749">
        <f t="shared" si="58"/>
        <v>0</v>
      </c>
      <c r="N749">
        <f t="shared" si="59"/>
        <v>0</v>
      </c>
    </row>
    <row r="750" spans="1:14" x14ac:dyDescent="0.25">
      <c r="A750">
        <v>1749</v>
      </c>
      <c r="B750" t="s">
        <v>15014</v>
      </c>
      <c r="C750" t="s">
        <v>15015</v>
      </c>
      <c r="D750" t="s">
        <v>14929</v>
      </c>
      <c r="E750">
        <v>725</v>
      </c>
      <c r="F750" s="2">
        <v>45049.588587962957</v>
      </c>
      <c r="G750">
        <v>22</v>
      </c>
      <c r="H750" t="s">
        <v>893</v>
      </c>
      <c r="I750">
        <f t="shared" si="55"/>
        <v>15950</v>
      </c>
      <c r="J750" s="6">
        <v>45186.094074074077</v>
      </c>
      <c r="K750" t="str">
        <f t="shared" si="56"/>
        <v>Short Term</v>
      </c>
      <c r="L750">
        <f t="shared" si="57"/>
        <v>15225</v>
      </c>
      <c r="M750">
        <f t="shared" si="58"/>
        <v>0.15</v>
      </c>
      <c r="N750">
        <f t="shared" si="59"/>
        <v>2283.75</v>
      </c>
    </row>
    <row r="751" spans="1:14" x14ac:dyDescent="0.25">
      <c r="A751">
        <v>1750</v>
      </c>
      <c r="B751" t="s">
        <v>14962</v>
      </c>
      <c r="C751" t="s">
        <v>14963</v>
      </c>
      <c r="D751" t="s">
        <v>14922</v>
      </c>
      <c r="E751">
        <v>396</v>
      </c>
      <c r="F751" s="2">
        <v>44672.087789351863</v>
      </c>
      <c r="G751">
        <v>99</v>
      </c>
      <c r="H751" t="s">
        <v>221</v>
      </c>
      <c r="I751">
        <f t="shared" si="55"/>
        <v>39204</v>
      </c>
      <c r="J751" s="6">
        <v>45186.094074074077</v>
      </c>
      <c r="K751" t="str">
        <f t="shared" si="56"/>
        <v>Long Term</v>
      </c>
      <c r="L751">
        <f t="shared" si="57"/>
        <v>38808</v>
      </c>
      <c r="M751">
        <f t="shared" si="58"/>
        <v>0</v>
      </c>
      <c r="N751">
        <f t="shared" si="59"/>
        <v>0</v>
      </c>
    </row>
    <row r="752" spans="1:14" x14ac:dyDescent="0.25">
      <c r="A752">
        <v>1751</v>
      </c>
      <c r="B752" t="s">
        <v>14992</v>
      </c>
      <c r="C752" t="s">
        <v>14993</v>
      </c>
      <c r="D752" t="s">
        <v>14929</v>
      </c>
      <c r="E752">
        <v>747</v>
      </c>
      <c r="F752" s="2">
        <v>43494.75577546296</v>
      </c>
      <c r="G752">
        <v>100</v>
      </c>
      <c r="H752" t="s">
        <v>1122</v>
      </c>
      <c r="I752">
        <f t="shared" si="55"/>
        <v>74700</v>
      </c>
      <c r="J752" s="6">
        <v>45186.094074074077</v>
      </c>
      <c r="K752" t="str">
        <f t="shared" si="56"/>
        <v>Long Term</v>
      </c>
      <c r="L752">
        <f t="shared" si="57"/>
        <v>73953</v>
      </c>
      <c r="M752">
        <f t="shared" si="58"/>
        <v>0</v>
      </c>
      <c r="N752">
        <f t="shared" si="59"/>
        <v>0</v>
      </c>
    </row>
    <row r="753" spans="1:14" x14ac:dyDescent="0.25">
      <c r="A753">
        <v>1752</v>
      </c>
      <c r="B753" t="s">
        <v>14974</v>
      </c>
      <c r="C753" t="s">
        <v>14975</v>
      </c>
      <c r="D753" t="s">
        <v>14929</v>
      </c>
      <c r="E753">
        <v>170</v>
      </c>
      <c r="F753" s="2">
        <v>44552.963009259263</v>
      </c>
      <c r="G753">
        <v>63</v>
      </c>
      <c r="H753" t="s">
        <v>1169</v>
      </c>
      <c r="I753">
        <f t="shared" si="55"/>
        <v>10710</v>
      </c>
      <c r="J753" s="6">
        <v>45186.094074074077</v>
      </c>
      <c r="K753" t="str">
        <f t="shared" si="56"/>
        <v>Long Term</v>
      </c>
      <c r="L753">
        <f t="shared" si="57"/>
        <v>10540</v>
      </c>
      <c r="M753">
        <f t="shared" si="58"/>
        <v>0</v>
      </c>
      <c r="N753">
        <f t="shared" si="59"/>
        <v>0</v>
      </c>
    </row>
    <row r="754" spans="1:14" x14ac:dyDescent="0.25">
      <c r="A754">
        <v>1753</v>
      </c>
      <c r="B754" t="s">
        <v>14986</v>
      </c>
      <c r="C754" t="s">
        <v>14987</v>
      </c>
      <c r="D754" t="s">
        <v>14922</v>
      </c>
      <c r="E754">
        <v>927</v>
      </c>
      <c r="F754" s="2">
        <v>43987.317048611112</v>
      </c>
      <c r="G754">
        <v>54</v>
      </c>
      <c r="H754" t="s">
        <v>2911</v>
      </c>
      <c r="I754">
        <f t="shared" si="55"/>
        <v>50058</v>
      </c>
      <c r="J754" s="6">
        <v>45186.094074074077</v>
      </c>
      <c r="K754" t="str">
        <f t="shared" si="56"/>
        <v>Long Term</v>
      </c>
      <c r="L754">
        <f t="shared" si="57"/>
        <v>49131</v>
      </c>
      <c r="M754">
        <f t="shared" si="58"/>
        <v>0</v>
      </c>
      <c r="N754">
        <f t="shared" si="59"/>
        <v>0</v>
      </c>
    </row>
    <row r="755" spans="1:14" x14ac:dyDescent="0.25">
      <c r="A755">
        <v>1754</v>
      </c>
      <c r="B755" t="s">
        <v>14925</v>
      </c>
      <c r="C755" t="s">
        <v>14926</v>
      </c>
      <c r="D755" t="s">
        <v>14929</v>
      </c>
      <c r="E755">
        <v>531</v>
      </c>
      <c r="F755" s="2">
        <v>44308.658136574071</v>
      </c>
      <c r="G755">
        <v>28</v>
      </c>
      <c r="H755" t="s">
        <v>1221</v>
      </c>
      <c r="I755">
        <f t="shared" si="55"/>
        <v>14868</v>
      </c>
      <c r="J755" s="6">
        <v>45186.094074074077</v>
      </c>
      <c r="K755" t="str">
        <f t="shared" si="56"/>
        <v>Long Term</v>
      </c>
      <c r="L755">
        <f t="shared" si="57"/>
        <v>14337</v>
      </c>
      <c r="M755">
        <f t="shared" si="58"/>
        <v>0</v>
      </c>
      <c r="N755">
        <f t="shared" si="59"/>
        <v>0</v>
      </c>
    </row>
    <row r="756" spans="1:14" x14ac:dyDescent="0.25">
      <c r="A756">
        <v>1755</v>
      </c>
      <c r="B756" t="s">
        <v>14956</v>
      </c>
      <c r="C756" t="s">
        <v>14957</v>
      </c>
      <c r="D756" t="s">
        <v>14922</v>
      </c>
      <c r="E756">
        <v>914</v>
      </c>
      <c r="F756" s="2">
        <v>44588.916516203702</v>
      </c>
      <c r="G756">
        <v>42</v>
      </c>
      <c r="H756" t="s">
        <v>1330</v>
      </c>
      <c r="I756">
        <f t="shared" si="55"/>
        <v>38388</v>
      </c>
      <c r="J756" s="6">
        <v>45186.094074074077</v>
      </c>
      <c r="K756" t="str">
        <f t="shared" si="56"/>
        <v>Long Term</v>
      </c>
      <c r="L756">
        <f t="shared" si="57"/>
        <v>37474</v>
      </c>
      <c r="M756">
        <f t="shared" si="58"/>
        <v>0</v>
      </c>
      <c r="N756">
        <f t="shared" si="59"/>
        <v>0</v>
      </c>
    </row>
    <row r="757" spans="1:14" x14ac:dyDescent="0.25">
      <c r="A757">
        <v>1756</v>
      </c>
      <c r="B757" t="s">
        <v>15008</v>
      </c>
      <c r="C757" t="s">
        <v>15009</v>
      </c>
      <c r="D757" t="s">
        <v>14922</v>
      </c>
      <c r="E757">
        <v>371</v>
      </c>
      <c r="F757" s="2">
        <v>45006.85565972222</v>
      </c>
      <c r="G757">
        <v>17</v>
      </c>
      <c r="H757" t="s">
        <v>869</v>
      </c>
      <c r="I757">
        <f t="shared" si="55"/>
        <v>6307</v>
      </c>
      <c r="J757" s="6">
        <v>45186.094074074077</v>
      </c>
      <c r="K757" t="str">
        <f t="shared" si="56"/>
        <v>Short Term</v>
      </c>
      <c r="L757">
        <f t="shared" si="57"/>
        <v>5936</v>
      </c>
      <c r="M757">
        <f t="shared" si="58"/>
        <v>0.15</v>
      </c>
      <c r="N757">
        <f t="shared" si="59"/>
        <v>890.4</v>
      </c>
    </row>
    <row r="758" spans="1:14" x14ac:dyDescent="0.25">
      <c r="A758">
        <v>1757</v>
      </c>
      <c r="B758" t="s">
        <v>14934</v>
      </c>
      <c r="C758" t="s">
        <v>14935</v>
      </c>
      <c r="D758" t="s">
        <v>14922</v>
      </c>
      <c r="E758">
        <v>441</v>
      </c>
      <c r="F758" s="2">
        <v>43488.636874999997</v>
      </c>
      <c r="G758">
        <v>100</v>
      </c>
      <c r="H758" t="s">
        <v>572</v>
      </c>
      <c r="I758">
        <f t="shared" si="55"/>
        <v>44100</v>
      </c>
      <c r="J758" s="6">
        <v>45186.094074074077</v>
      </c>
      <c r="K758" t="str">
        <f t="shared" si="56"/>
        <v>Long Term</v>
      </c>
      <c r="L758">
        <f t="shared" si="57"/>
        <v>43659</v>
      </c>
      <c r="M758">
        <f t="shared" si="58"/>
        <v>0</v>
      </c>
      <c r="N758">
        <f t="shared" si="59"/>
        <v>0</v>
      </c>
    </row>
    <row r="759" spans="1:14" x14ac:dyDescent="0.25">
      <c r="A759">
        <v>1758</v>
      </c>
      <c r="B759" t="s">
        <v>14920</v>
      </c>
      <c r="C759" t="s">
        <v>14921</v>
      </c>
      <c r="D759" t="s">
        <v>14929</v>
      </c>
      <c r="E759">
        <v>113</v>
      </c>
      <c r="F759" s="2">
        <v>44719.91883101852</v>
      </c>
      <c r="G759">
        <v>19</v>
      </c>
      <c r="H759" t="s">
        <v>422</v>
      </c>
      <c r="I759">
        <f t="shared" si="55"/>
        <v>2147</v>
      </c>
      <c r="J759" s="6">
        <v>45186.094074074077</v>
      </c>
      <c r="K759" t="str">
        <f t="shared" si="56"/>
        <v>Long Term</v>
      </c>
      <c r="L759">
        <f t="shared" si="57"/>
        <v>2034</v>
      </c>
      <c r="M759">
        <f t="shared" si="58"/>
        <v>0</v>
      </c>
      <c r="N759">
        <f t="shared" si="59"/>
        <v>0</v>
      </c>
    </row>
    <row r="760" spans="1:14" x14ac:dyDescent="0.25">
      <c r="A760">
        <v>1759</v>
      </c>
      <c r="B760" t="s">
        <v>14954</v>
      </c>
      <c r="C760" t="s">
        <v>14955</v>
      </c>
      <c r="D760" t="s">
        <v>14922</v>
      </c>
      <c r="E760">
        <v>976</v>
      </c>
      <c r="F760" s="2">
        <v>43884.164039351846</v>
      </c>
      <c r="G760">
        <v>27</v>
      </c>
      <c r="H760" t="s">
        <v>822</v>
      </c>
      <c r="I760">
        <f t="shared" si="55"/>
        <v>26352</v>
      </c>
      <c r="J760" s="6">
        <v>45186.094074074077</v>
      </c>
      <c r="K760" t="str">
        <f t="shared" si="56"/>
        <v>Long Term</v>
      </c>
      <c r="L760">
        <f t="shared" si="57"/>
        <v>25376</v>
      </c>
      <c r="M760">
        <f t="shared" si="58"/>
        <v>0</v>
      </c>
      <c r="N760">
        <f t="shared" si="59"/>
        <v>0</v>
      </c>
    </row>
    <row r="761" spans="1:14" x14ac:dyDescent="0.25">
      <c r="A761">
        <v>1760</v>
      </c>
      <c r="B761" t="s">
        <v>14938</v>
      </c>
      <c r="C761" t="s">
        <v>14939</v>
      </c>
      <c r="D761" t="s">
        <v>14922</v>
      </c>
      <c r="E761">
        <v>507</v>
      </c>
      <c r="F761" s="2">
        <v>44311.536006944443</v>
      </c>
      <c r="G761">
        <v>64</v>
      </c>
      <c r="H761" t="s">
        <v>2911</v>
      </c>
      <c r="I761">
        <f t="shared" si="55"/>
        <v>32448</v>
      </c>
      <c r="J761" s="6">
        <v>45186.094074074077</v>
      </c>
      <c r="K761" t="str">
        <f t="shared" si="56"/>
        <v>Long Term</v>
      </c>
      <c r="L761">
        <f t="shared" si="57"/>
        <v>31941</v>
      </c>
      <c r="M761">
        <f t="shared" si="58"/>
        <v>0</v>
      </c>
      <c r="N761">
        <f t="shared" si="59"/>
        <v>0</v>
      </c>
    </row>
    <row r="762" spans="1:14" x14ac:dyDescent="0.25">
      <c r="A762">
        <v>1761</v>
      </c>
      <c r="B762" t="s">
        <v>14960</v>
      </c>
      <c r="C762" t="s">
        <v>14961</v>
      </c>
      <c r="D762" t="s">
        <v>14922</v>
      </c>
      <c r="E762">
        <v>399</v>
      </c>
      <c r="F762" s="2">
        <v>43902.577615740738</v>
      </c>
      <c r="G762">
        <v>41</v>
      </c>
      <c r="H762" t="s">
        <v>1186</v>
      </c>
      <c r="I762">
        <f t="shared" si="55"/>
        <v>16359</v>
      </c>
      <c r="J762" s="6">
        <v>45186.094074074077</v>
      </c>
      <c r="K762" t="str">
        <f t="shared" si="56"/>
        <v>Long Term</v>
      </c>
      <c r="L762">
        <f t="shared" si="57"/>
        <v>15960</v>
      </c>
      <c r="M762">
        <f t="shared" si="58"/>
        <v>0</v>
      </c>
      <c r="N762">
        <f t="shared" si="59"/>
        <v>0</v>
      </c>
    </row>
    <row r="763" spans="1:14" x14ac:dyDescent="0.25">
      <c r="A763">
        <v>1762</v>
      </c>
      <c r="B763" t="s">
        <v>14927</v>
      </c>
      <c r="C763" t="s">
        <v>14928</v>
      </c>
      <c r="D763" t="s">
        <v>14929</v>
      </c>
      <c r="E763">
        <v>285</v>
      </c>
      <c r="F763" s="2">
        <v>44528.672939814824</v>
      </c>
      <c r="G763">
        <v>55</v>
      </c>
      <c r="H763" t="s">
        <v>999</v>
      </c>
      <c r="I763">
        <f t="shared" si="55"/>
        <v>15675</v>
      </c>
      <c r="J763" s="6">
        <v>45186.094074074077</v>
      </c>
      <c r="K763" t="str">
        <f t="shared" si="56"/>
        <v>Long Term</v>
      </c>
      <c r="L763">
        <f t="shared" si="57"/>
        <v>15390</v>
      </c>
      <c r="M763">
        <f t="shared" si="58"/>
        <v>0</v>
      </c>
      <c r="N763">
        <f t="shared" si="59"/>
        <v>0</v>
      </c>
    </row>
    <row r="764" spans="1:14" x14ac:dyDescent="0.25">
      <c r="A764">
        <v>1763</v>
      </c>
      <c r="B764" t="s">
        <v>14998</v>
      </c>
      <c r="C764" t="s">
        <v>14999</v>
      </c>
      <c r="D764" t="s">
        <v>14922</v>
      </c>
      <c r="E764">
        <v>889</v>
      </c>
      <c r="F764" s="2">
        <v>43572.753657407397</v>
      </c>
      <c r="G764">
        <v>58</v>
      </c>
      <c r="H764" t="s">
        <v>556</v>
      </c>
      <c r="I764">
        <f t="shared" si="55"/>
        <v>51562</v>
      </c>
      <c r="J764" s="6">
        <v>45186.094074074077</v>
      </c>
      <c r="K764" t="str">
        <f t="shared" si="56"/>
        <v>Long Term</v>
      </c>
      <c r="L764">
        <f t="shared" si="57"/>
        <v>50673</v>
      </c>
      <c r="M764">
        <f t="shared" si="58"/>
        <v>0</v>
      </c>
      <c r="N764">
        <f t="shared" si="59"/>
        <v>0</v>
      </c>
    </row>
    <row r="765" spans="1:14" x14ac:dyDescent="0.25">
      <c r="A765">
        <v>1764</v>
      </c>
      <c r="B765" t="s">
        <v>14932</v>
      </c>
      <c r="C765" t="s">
        <v>14933</v>
      </c>
      <c r="D765" t="s">
        <v>14922</v>
      </c>
      <c r="E765">
        <v>492</v>
      </c>
      <c r="F765" s="2">
        <v>44478.896307870367</v>
      </c>
      <c r="G765">
        <v>88</v>
      </c>
      <c r="H765" t="s">
        <v>1047</v>
      </c>
      <c r="I765">
        <f t="shared" si="55"/>
        <v>43296</v>
      </c>
      <c r="J765" s="6">
        <v>45186.094074074077</v>
      </c>
      <c r="K765" t="str">
        <f t="shared" si="56"/>
        <v>Long Term</v>
      </c>
      <c r="L765">
        <f t="shared" si="57"/>
        <v>42804</v>
      </c>
      <c r="M765">
        <f t="shared" si="58"/>
        <v>0</v>
      </c>
      <c r="N765">
        <f t="shared" si="59"/>
        <v>0</v>
      </c>
    </row>
    <row r="766" spans="1:14" x14ac:dyDescent="0.25">
      <c r="A766">
        <v>1765</v>
      </c>
      <c r="B766" t="s">
        <v>14923</v>
      </c>
      <c r="C766" t="s">
        <v>14924</v>
      </c>
      <c r="D766" t="s">
        <v>14929</v>
      </c>
      <c r="E766">
        <v>757</v>
      </c>
      <c r="F766" s="2">
        <v>44460.518101851849</v>
      </c>
      <c r="G766">
        <v>58</v>
      </c>
      <c r="H766" t="s">
        <v>1040</v>
      </c>
      <c r="I766">
        <f t="shared" si="55"/>
        <v>43906</v>
      </c>
      <c r="J766" s="6">
        <v>45186.094074074077</v>
      </c>
      <c r="K766" t="str">
        <f t="shared" si="56"/>
        <v>Long Term</v>
      </c>
      <c r="L766">
        <f t="shared" si="57"/>
        <v>43149</v>
      </c>
      <c r="M766">
        <f t="shared" si="58"/>
        <v>0</v>
      </c>
      <c r="N766">
        <f t="shared" si="59"/>
        <v>0</v>
      </c>
    </row>
    <row r="767" spans="1:14" x14ac:dyDescent="0.25">
      <c r="A767">
        <v>1766</v>
      </c>
      <c r="B767" t="s">
        <v>14956</v>
      </c>
      <c r="C767" t="s">
        <v>14957</v>
      </c>
      <c r="D767" t="s">
        <v>14922</v>
      </c>
      <c r="E767">
        <v>175</v>
      </c>
      <c r="F767" s="2">
        <v>44035.557071759264</v>
      </c>
      <c r="G767">
        <v>42</v>
      </c>
      <c r="H767" t="s">
        <v>87</v>
      </c>
      <c r="I767">
        <f t="shared" si="55"/>
        <v>7350</v>
      </c>
      <c r="J767" s="6">
        <v>45186.094074074077</v>
      </c>
      <c r="K767" t="str">
        <f t="shared" si="56"/>
        <v>Long Term</v>
      </c>
      <c r="L767">
        <f t="shared" si="57"/>
        <v>7175</v>
      </c>
      <c r="M767">
        <f t="shared" si="58"/>
        <v>0</v>
      </c>
      <c r="N767">
        <f t="shared" si="59"/>
        <v>0</v>
      </c>
    </row>
    <row r="768" spans="1:14" x14ac:dyDescent="0.25">
      <c r="A768">
        <v>1767</v>
      </c>
      <c r="B768" t="s">
        <v>15006</v>
      </c>
      <c r="C768" t="s">
        <v>15007</v>
      </c>
      <c r="D768" t="s">
        <v>14929</v>
      </c>
      <c r="E768">
        <v>329</v>
      </c>
      <c r="F768" s="2">
        <v>43827.551041666673</v>
      </c>
      <c r="G768">
        <v>76</v>
      </c>
      <c r="H768" t="s">
        <v>228</v>
      </c>
      <c r="I768">
        <f t="shared" si="55"/>
        <v>25004</v>
      </c>
      <c r="J768" s="6">
        <v>45186.094074074077</v>
      </c>
      <c r="K768" t="str">
        <f t="shared" si="56"/>
        <v>Long Term</v>
      </c>
      <c r="L768">
        <f t="shared" si="57"/>
        <v>24675</v>
      </c>
      <c r="M768">
        <f t="shared" si="58"/>
        <v>0</v>
      </c>
      <c r="N768">
        <f t="shared" si="59"/>
        <v>0</v>
      </c>
    </row>
    <row r="769" spans="1:14" x14ac:dyDescent="0.25">
      <c r="A769">
        <v>1768</v>
      </c>
      <c r="B769" t="s">
        <v>14996</v>
      </c>
      <c r="C769" t="s">
        <v>14997</v>
      </c>
      <c r="D769" t="s">
        <v>14929</v>
      </c>
      <c r="E769">
        <v>263</v>
      </c>
      <c r="F769" s="2">
        <v>43528.103796296287</v>
      </c>
      <c r="G769">
        <v>23</v>
      </c>
      <c r="H769" t="s">
        <v>1243</v>
      </c>
      <c r="I769">
        <f t="shared" si="55"/>
        <v>6049</v>
      </c>
      <c r="J769" s="6">
        <v>45186.094074074077</v>
      </c>
      <c r="K769" t="str">
        <f t="shared" si="56"/>
        <v>Long Term</v>
      </c>
      <c r="L769">
        <f t="shared" si="57"/>
        <v>5786</v>
      </c>
      <c r="M769">
        <f t="shared" si="58"/>
        <v>0</v>
      </c>
      <c r="N769">
        <f t="shared" si="59"/>
        <v>0</v>
      </c>
    </row>
    <row r="770" spans="1:14" x14ac:dyDescent="0.25">
      <c r="A770">
        <v>1769</v>
      </c>
      <c r="B770" t="s">
        <v>14923</v>
      </c>
      <c r="C770" t="s">
        <v>14924</v>
      </c>
      <c r="D770" t="s">
        <v>14922</v>
      </c>
      <c r="E770">
        <v>672</v>
      </c>
      <c r="F770" s="2">
        <v>43969.334560185183</v>
      </c>
      <c r="G770">
        <v>24</v>
      </c>
      <c r="H770" t="s">
        <v>971</v>
      </c>
      <c r="I770">
        <f t="shared" si="55"/>
        <v>16128</v>
      </c>
      <c r="J770" s="6">
        <v>45186.094074074077</v>
      </c>
      <c r="K770" t="str">
        <f t="shared" si="56"/>
        <v>Long Term</v>
      </c>
      <c r="L770">
        <f t="shared" si="57"/>
        <v>15456</v>
      </c>
      <c r="M770">
        <f t="shared" si="58"/>
        <v>0</v>
      </c>
      <c r="N770">
        <f t="shared" si="59"/>
        <v>0</v>
      </c>
    </row>
    <row r="771" spans="1:14" x14ac:dyDescent="0.25">
      <c r="A771">
        <v>1770</v>
      </c>
      <c r="B771" t="s">
        <v>14968</v>
      </c>
      <c r="C771" t="s">
        <v>14969</v>
      </c>
      <c r="D771" t="s">
        <v>14922</v>
      </c>
      <c r="E771">
        <v>909</v>
      </c>
      <c r="F771" s="2">
        <v>44328.822500000002</v>
      </c>
      <c r="G771">
        <v>61</v>
      </c>
      <c r="H771" t="s">
        <v>2439</v>
      </c>
      <c r="I771">
        <f t="shared" ref="I771:I834" si="60">E771*G771</f>
        <v>55449</v>
      </c>
      <c r="J771" s="6">
        <v>45186.094074074077</v>
      </c>
      <c r="K771" t="str">
        <f t="shared" ref="K771:K834" si="61">IF((J771-F771)&lt;=365,"Short Term","Long Term")</f>
        <v>Long Term</v>
      </c>
      <c r="L771">
        <f t="shared" ref="L771:L834" si="62">I771-E771</f>
        <v>54540</v>
      </c>
      <c r="M771">
        <f t="shared" ref="M771:M834" si="63">IF(K771="short Term",15%,IF(K771="Long Term",IF(L771&gt;100000,10%,0),0))</f>
        <v>0</v>
      </c>
      <c r="N771">
        <f t="shared" ref="N771:N834" si="64">L771*M771</f>
        <v>0</v>
      </c>
    </row>
    <row r="772" spans="1:14" x14ac:dyDescent="0.25">
      <c r="A772">
        <v>1771</v>
      </c>
      <c r="B772" t="s">
        <v>14964</v>
      </c>
      <c r="C772" t="s">
        <v>14965</v>
      </c>
      <c r="D772" t="s">
        <v>14922</v>
      </c>
      <c r="E772">
        <v>200</v>
      </c>
      <c r="F772" s="2">
        <v>43610.978472222218</v>
      </c>
      <c r="G772">
        <v>10</v>
      </c>
      <c r="H772" t="s">
        <v>50</v>
      </c>
      <c r="I772">
        <f t="shared" si="60"/>
        <v>2000</v>
      </c>
      <c r="J772" s="6">
        <v>45186.094074074077</v>
      </c>
      <c r="K772" t="str">
        <f t="shared" si="61"/>
        <v>Long Term</v>
      </c>
      <c r="L772">
        <f t="shared" si="62"/>
        <v>1800</v>
      </c>
      <c r="M772">
        <f t="shared" si="63"/>
        <v>0</v>
      </c>
      <c r="N772">
        <f t="shared" si="64"/>
        <v>0</v>
      </c>
    </row>
    <row r="773" spans="1:14" x14ac:dyDescent="0.25">
      <c r="A773">
        <v>1772</v>
      </c>
      <c r="B773" t="s">
        <v>14927</v>
      </c>
      <c r="C773" t="s">
        <v>14928</v>
      </c>
      <c r="D773" t="s">
        <v>14922</v>
      </c>
      <c r="E773">
        <v>620</v>
      </c>
      <c r="F773" s="2">
        <v>44281.578020833331</v>
      </c>
      <c r="G773">
        <v>10</v>
      </c>
      <c r="H773" t="s">
        <v>784</v>
      </c>
      <c r="I773">
        <f t="shared" si="60"/>
        <v>6200</v>
      </c>
      <c r="J773" s="6">
        <v>45186.094074074077</v>
      </c>
      <c r="K773" t="str">
        <f t="shared" si="61"/>
        <v>Long Term</v>
      </c>
      <c r="L773">
        <f t="shared" si="62"/>
        <v>5580</v>
      </c>
      <c r="M773">
        <f t="shared" si="63"/>
        <v>0</v>
      </c>
      <c r="N773">
        <f t="shared" si="64"/>
        <v>0</v>
      </c>
    </row>
    <row r="774" spans="1:14" x14ac:dyDescent="0.25">
      <c r="A774">
        <v>1773</v>
      </c>
      <c r="B774" t="s">
        <v>14964</v>
      </c>
      <c r="C774" t="s">
        <v>14965</v>
      </c>
      <c r="D774" t="s">
        <v>14929</v>
      </c>
      <c r="E774">
        <v>348</v>
      </c>
      <c r="F774" s="2">
        <v>43636.822002314817</v>
      </c>
      <c r="G774">
        <v>3</v>
      </c>
      <c r="H774" t="s">
        <v>1263</v>
      </c>
      <c r="I774">
        <f t="shared" si="60"/>
        <v>1044</v>
      </c>
      <c r="J774" s="6">
        <v>45186.094074074077</v>
      </c>
      <c r="K774" t="str">
        <f t="shared" si="61"/>
        <v>Long Term</v>
      </c>
      <c r="L774">
        <f t="shared" si="62"/>
        <v>696</v>
      </c>
      <c r="M774">
        <f t="shared" si="63"/>
        <v>0</v>
      </c>
      <c r="N774">
        <f t="shared" si="64"/>
        <v>0</v>
      </c>
    </row>
    <row r="775" spans="1:14" x14ac:dyDescent="0.25">
      <c r="A775">
        <v>1774</v>
      </c>
      <c r="B775" t="s">
        <v>14940</v>
      </c>
      <c r="C775" t="s">
        <v>14941</v>
      </c>
      <c r="D775" t="s">
        <v>14922</v>
      </c>
      <c r="E775">
        <v>854</v>
      </c>
      <c r="F775" s="2">
        <v>43579.471261574072</v>
      </c>
      <c r="G775">
        <v>82</v>
      </c>
      <c r="H775" t="s">
        <v>1135</v>
      </c>
      <c r="I775">
        <f t="shared" si="60"/>
        <v>70028</v>
      </c>
      <c r="J775" s="6">
        <v>45186.094074074077</v>
      </c>
      <c r="K775" t="str">
        <f t="shared" si="61"/>
        <v>Long Term</v>
      </c>
      <c r="L775">
        <f t="shared" si="62"/>
        <v>69174</v>
      </c>
      <c r="M775">
        <f t="shared" si="63"/>
        <v>0</v>
      </c>
      <c r="N775">
        <f t="shared" si="64"/>
        <v>0</v>
      </c>
    </row>
    <row r="776" spans="1:14" x14ac:dyDescent="0.25">
      <c r="A776">
        <v>1775</v>
      </c>
      <c r="B776" t="s">
        <v>14948</v>
      </c>
      <c r="C776" t="s">
        <v>14949</v>
      </c>
      <c r="D776" t="s">
        <v>14929</v>
      </c>
      <c r="E776">
        <v>719</v>
      </c>
      <c r="F776" s="2">
        <v>43651.782337962963</v>
      </c>
      <c r="G776">
        <v>8</v>
      </c>
      <c r="H776" t="s">
        <v>1126</v>
      </c>
      <c r="I776">
        <f t="shared" si="60"/>
        <v>5752</v>
      </c>
      <c r="J776" s="6">
        <v>45186.094074074077</v>
      </c>
      <c r="K776" t="str">
        <f t="shared" si="61"/>
        <v>Long Term</v>
      </c>
      <c r="L776">
        <f t="shared" si="62"/>
        <v>5033</v>
      </c>
      <c r="M776">
        <f t="shared" si="63"/>
        <v>0</v>
      </c>
      <c r="N776">
        <f t="shared" si="64"/>
        <v>0</v>
      </c>
    </row>
    <row r="777" spans="1:14" x14ac:dyDescent="0.25">
      <c r="A777">
        <v>1776</v>
      </c>
      <c r="B777" t="s">
        <v>14920</v>
      </c>
      <c r="C777" t="s">
        <v>14921</v>
      </c>
      <c r="D777" t="s">
        <v>14929</v>
      </c>
      <c r="E777">
        <v>174</v>
      </c>
      <c r="F777" s="2">
        <v>44580.892881944441</v>
      </c>
      <c r="G777">
        <v>18</v>
      </c>
      <c r="H777" t="s">
        <v>1034</v>
      </c>
      <c r="I777">
        <f t="shared" si="60"/>
        <v>3132</v>
      </c>
      <c r="J777" s="6">
        <v>45186.094074074077</v>
      </c>
      <c r="K777" t="str">
        <f t="shared" si="61"/>
        <v>Long Term</v>
      </c>
      <c r="L777">
        <f t="shared" si="62"/>
        <v>2958</v>
      </c>
      <c r="M777">
        <f t="shared" si="63"/>
        <v>0</v>
      </c>
      <c r="N777">
        <f t="shared" si="64"/>
        <v>0</v>
      </c>
    </row>
    <row r="778" spans="1:14" x14ac:dyDescent="0.25">
      <c r="A778">
        <v>1777</v>
      </c>
      <c r="B778" t="s">
        <v>14966</v>
      </c>
      <c r="C778" t="s">
        <v>14967</v>
      </c>
      <c r="D778" t="s">
        <v>14922</v>
      </c>
      <c r="E778">
        <v>883</v>
      </c>
      <c r="F778" s="2">
        <v>44568.881481481483</v>
      </c>
      <c r="G778">
        <v>91</v>
      </c>
      <c r="H778" t="s">
        <v>1171</v>
      </c>
      <c r="I778">
        <f t="shared" si="60"/>
        <v>80353</v>
      </c>
      <c r="J778" s="6">
        <v>45186.094074074077</v>
      </c>
      <c r="K778" t="str">
        <f t="shared" si="61"/>
        <v>Long Term</v>
      </c>
      <c r="L778">
        <f t="shared" si="62"/>
        <v>79470</v>
      </c>
      <c r="M778">
        <f t="shared" si="63"/>
        <v>0</v>
      </c>
      <c r="N778">
        <f t="shared" si="64"/>
        <v>0</v>
      </c>
    </row>
    <row r="779" spans="1:14" x14ac:dyDescent="0.25">
      <c r="A779">
        <v>1778</v>
      </c>
      <c r="B779" t="s">
        <v>14934</v>
      </c>
      <c r="C779" t="s">
        <v>14935</v>
      </c>
      <c r="D779" t="s">
        <v>14929</v>
      </c>
      <c r="E779">
        <v>356</v>
      </c>
      <c r="F779" s="2">
        <v>44766.803657407407</v>
      </c>
      <c r="G779">
        <v>65</v>
      </c>
      <c r="H779" t="s">
        <v>986</v>
      </c>
      <c r="I779">
        <f t="shared" si="60"/>
        <v>23140</v>
      </c>
      <c r="J779" s="6">
        <v>45186.094074074077</v>
      </c>
      <c r="K779" t="str">
        <f t="shared" si="61"/>
        <v>Long Term</v>
      </c>
      <c r="L779">
        <f t="shared" si="62"/>
        <v>22784</v>
      </c>
      <c r="M779">
        <f t="shared" si="63"/>
        <v>0</v>
      </c>
      <c r="N779">
        <f t="shared" si="64"/>
        <v>0</v>
      </c>
    </row>
    <row r="780" spans="1:14" x14ac:dyDescent="0.25">
      <c r="A780">
        <v>1779</v>
      </c>
      <c r="B780" t="s">
        <v>14936</v>
      </c>
      <c r="C780" t="s">
        <v>14937</v>
      </c>
      <c r="D780" t="s">
        <v>14929</v>
      </c>
      <c r="E780">
        <v>260</v>
      </c>
      <c r="F780" s="2">
        <v>43371.659166666657</v>
      </c>
      <c r="G780">
        <v>43</v>
      </c>
      <c r="H780" t="s">
        <v>544</v>
      </c>
      <c r="I780">
        <f t="shared" si="60"/>
        <v>11180</v>
      </c>
      <c r="J780" s="6">
        <v>45186.094074074077</v>
      </c>
      <c r="K780" t="str">
        <f t="shared" si="61"/>
        <v>Long Term</v>
      </c>
      <c r="L780">
        <f t="shared" si="62"/>
        <v>10920</v>
      </c>
      <c r="M780">
        <f t="shared" si="63"/>
        <v>0</v>
      </c>
      <c r="N780">
        <f t="shared" si="64"/>
        <v>0</v>
      </c>
    </row>
    <row r="781" spans="1:14" x14ac:dyDescent="0.25">
      <c r="A781">
        <v>1780</v>
      </c>
      <c r="B781" t="s">
        <v>14976</v>
      </c>
      <c r="C781" t="s">
        <v>14977</v>
      </c>
      <c r="D781" t="s">
        <v>14922</v>
      </c>
      <c r="E781">
        <v>797</v>
      </c>
      <c r="F781" s="2">
        <v>43842.450949074067</v>
      </c>
      <c r="G781">
        <v>40</v>
      </c>
      <c r="H781" t="s">
        <v>1422</v>
      </c>
      <c r="I781">
        <f t="shared" si="60"/>
        <v>31880</v>
      </c>
      <c r="J781" s="6">
        <v>45186.094074074077</v>
      </c>
      <c r="K781" t="str">
        <f t="shared" si="61"/>
        <v>Long Term</v>
      </c>
      <c r="L781">
        <f t="shared" si="62"/>
        <v>31083</v>
      </c>
      <c r="M781">
        <f t="shared" si="63"/>
        <v>0</v>
      </c>
      <c r="N781">
        <f t="shared" si="64"/>
        <v>0</v>
      </c>
    </row>
    <row r="782" spans="1:14" x14ac:dyDescent="0.25">
      <c r="A782">
        <v>1781</v>
      </c>
      <c r="B782" t="s">
        <v>14952</v>
      </c>
      <c r="C782" t="s">
        <v>14953</v>
      </c>
      <c r="D782" t="s">
        <v>14922</v>
      </c>
      <c r="E782">
        <v>390</v>
      </c>
      <c r="F782" s="2">
        <v>44625.560266203713</v>
      </c>
      <c r="G782">
        <v>96</v>
      </c>
      <c r="H782" t="s">
        <v>102</v>
      </c>
      <c r="I782">
        <f t="shared" si="60"/>
        <v>37440</v>
      </c>
      <c r="J782" s="6">
        <v>45186.094074074077</v>
      </c>
      <c r="K782" t="str">
        <f t="shared" si="61"/>
        <v>Long Term</v>
      </c>
      <c r="L782">
        <f t="shared" si="62"/>
        <v>37050</v>
      </c>
      <c r="M782">
        <f t="shared" si="63"/>
        <v>0</v>
      </c>
      <c r="N782">
        <f t="shared" si="64"/>
        <v>0</v>
      </c>
    </row>
    <row r="783" spans="1:14" x14ac:dyDescent="0.25">
      <c r="A783">
        <v>1782</v>
      </c>
      <c r="B783" t="s">
        <v>14982</v>
      </c>
      <c r="C783" t="s">
        <v>14983</v>
      </c>
      <c r="D783" t="s">
        <v>14929</v>
      </c>
      <c r="E783">
        <v>915</v>
      </c>
      <c r="F783" s="2">
        <v>43823.015613425923</v>
      </c>
      <c r="G783">
        <v>23</v>
      </c>
      <c r="H783" t="s">
        <v>1205</v>
      </c>
      <c r="I783">
        <f t="shared" si="60"/>
        <v>21045</v>
      </c>
      <c r="J783" s="6">
        <v>45186.094074074077</v>
      </c>
      <c r="K783" t="str">
        <f t="shared" si="61"/>
        <v>Long Term</v>
      </c>
      <c r="L783">
        <f t="shared" si="62"/>
        <v>20130</v>
      </c>
      <c r="M783">
        <f t="shared" si="63"/>
        <v>0</v>
      </c>
      <c r="N783">
        <f t="shared" si="64"/>
        <v>0</v>
      </c>
    </row>
    <row r="784" spans="1:14" x14ac:dyDescent="0.25">
      <c r="A784">
        <v>1783</v>
      </c>
      <c r="B784" t="s">
        <v>15014</v>
      </c>
      <c r="C784" t="s">
        <v>15015</v>
      </c>
      <c r="D784" t="s">
        <v>14929</v>
      </c>
      <c r="E784">
        <v>656</v>
      </c>
      <c r="F784" s="2">
        <v>44074.581620370373</v>
      </c>
      <c r="G784">
        <v>56</v>
      </c>
      <c r="H784" t="s">
        <v>1310</v>
      </c>
      <c r="I784">
        <f t="shared" si="60"/>
        <v>36736</v>
      </c>
      <c r="J784" s="6">
        <v>45186.094074074077</v>
      </c>
      <c r="K784" t="str">
        <f t="shared" si="61"/>
        <v>Long Term</v>
      </c>
      <c r="L784">
        <f t="shared" si="62"/>
        <v>36080</v>
      </c>
      <c r="M784">
        <f t="shared" si="63"/>
        <v>0</v>
      </c>
      <c r="N784">
        <f t="shared" si="64"/>
        <v>0</v>
      </c>
    </row>
    <row r="785" spans="1:14" x14ac:dyDescent="0.25">
      <c r="A785">
        <v>1784</v>
      </c>
      <c r="B785" t="s">
        <v>14978</v>
      </c>
      <c r="C785" t="s">
        <v>14979</v>
      </c>
      <c r="D785" t="s">
        <v>14922</v>
      </c>
      <c r="E785">
        <v>827</v>
      </c>
      <c r="F785" s="2">
        <v>44894.570451388892</v>
      </c>
      <c r="G785">
        <v>40</v>
      </c>
      <c r="H785" t="s">
        <v>60</v>
      </c>
      <c r="I785">
        <f t="shared" si="60"/>
        <v>33080</v>
      </c>
      <c r="J785" s="6">
        <v>45186.094074074077</v>
      </c>
      <c r="K785" t="str">
        <f t="shared" si="61"/>
        <v>Short Term</v>
      </c>
      <c r="L785">
        <f t="shared" si="62"/>
        <v>32253</v>
      </c>
      <c r="M785">
        <f t="shared" si="63"/>
        <v>0.15</v>
      </c>
      <c r="N785">
        <f t="shared" si="64"/>
        <v>4837.95</v>
      </c>
    </row>
    <row r="786" spans="1:14" x14ac:dyDescent="0.25">
      <c r="A786">
        <v>1785</v>
      </c>
      <c r="B786" t="s">
        <v>14994</v>
      </c>
      <c r="C786" t="s">
        <v>14995</v>
      </c>
      <c r="D786" t="s">
        <v>14929</v>
      </c>
      <c r="E786">
        <v>741</v>
      </c>
      <c r="F786" s="2">
        <v>44423.999791666669</v>
      </c>
      <c r="G786">
        <v>64</v>
      </c>
      <c r="H786" t="s">
        <v>1221</v>
      </c>
      <c r="I786">
        <f t="shared" si="60"/>
        <v>47424</v>
      </c>
      <c r="J786" s="6">
        <v>45186.094074074077</v>
      </c>
      <c r="K786" t="str">
        <f t="shared" si="61"/>
        <v>Long Term</v>
      </c>
      <c r="L786">
        <f t="shared" si="62"/>
        <v>46683</v>
      </c>
      <c r="M786">
        <f t="shared" si="63"/>
        <v>0</v>
      </c>
      <c r="N786">
        <f t="shared" si="64"/>
        <v>0</v>
      </c>
    </row>
    <row r="787" spans="1:14" x14ac:dyDescent="0.25">
      <c r="A787">
        <v>1786</v>
      </c>
      <c r="B787" t="s">
        <v>15016</v>
      </c>
      <c r="C787" t="s">
        <v>15017</v>
      </c>
      <c r="D787" t="s">
        <v>14922</v>
      </c>
      <c r="E787">
        <v>416</v>
      </c>
      <c r="F787" s="2">
        <v>44764.845243055563</v>
      </c>
      <c r="G787">
        <v>50</v>
      </c>
      <c r="H787" t="s">
        <v>2911</v>
      </c>
      <c r="I787">
        <f t="shared" si="60"/>
        <v>20800</v>
      </c>
      <c r="J787" s="6">
        <v>45186.094074074077</v>
      </c>
      <c r="K787" t="str">
        <f t="shared" si="61"/>
        <v>Long Term</v>
      </c>
      <c r="L787">
        <f t="shared" si="62"/>
        <v>20384</v>
      </c>
      <c r="M787">
        <f t="shared" si="63"/>
        <v>0</v>
      </c>
      <c r="N787">
        <f t="shared" si="64"/>
        <v>0</v>
      </c>
    </row>
    <row r="788" spans="1:14" x14ac:dyDescent="0.25">
      <c r="A788">
        <v>1787</v>
      </c>
      <c r="B788" t="s">
        <v>15000</v>
      </c>
      <c r="C788" t="s">
        <v>15001</v>
      </c>
      <c r="D788" t="s">
        <v>14922</v>
      </c>
      <c r="E788">
        <v>245</v>
      </c>
      <c r="F788" s="2">
        <v>43726.319780092592</v>
      </c>
      <c r="G788">
        <v>19</v>
      </c>
      <c r="H788" t="s">
        <v>1108</v>
      </c>
      <c r="I788">
        <f t="shared" si="60"/>
        <v>4655</v>
      </c>
      <c r="J788" s="6">
        <v>45186.094074074077</v>
      </c>
      <c r="K788" t="str">
        <f t="shared" si="61"/>
        <v>Long Term</v>
      </c>
      <c r="L788">
        <f t="shared" si="62"/>
        <v>4410</v>
      </c>
      <c r="M788">
        <f t="shared" si="63"/>
        <v>0</v>
      </c>
      <c r="N788">
        <f t="shared" si="64"/>
        <v>0</v>
      </c>
    </row>
    <row r="789" spans="1:14" x14ac:dyDescent="0.25">
      <c r="A789">
        <v>1788</v>
      </c>
      <c r="B789" t="s">
        <v>14942</v>
      </c>
      <c r="C789" t="s">
        <v>14943</v>
      </c>
      <c r="D789" t="s">
        <v>14922</v>
      </c>
      <c r="E789">
        <v>340</v>
      </c>
      <c r="F789" s="2">
        <v>44858.989108796297</v>
      </c>
      <c r="G789">
        <v>13</v>
      </c>
      <c r="H789" t="s">
        <v>374</v>
      </c>
      <c r="I789">
        <f t="shared" si="60"/>
        <v>4420</v>
      </c>
      <c r="J789" s="6">
        <v>45186.094074074077</v>
      </c>
      <c r="K789" t="str">
        <f t="shared" si="61"/>
        <v>Short Term</v>
      </c>
      <c r="L789">
        <f t="shared" si="62"/>
        <v>4080</v>
      </c>
      <c r="M789">
        <f t="shared" si="63"/>
        <v>0.15</v>
      </c>
      <c r="N789">
        <f t="shared" si="64"/>
        <v>612</v>
      </c>
    </row>
    <row r="790" spans="1:14" x14ac:dyDescent="0.25">
      <c r="A790">
        <v>1789</v>
      </c>
      <c r="B790" t="s">
        <v>14984</v>
      </c>
      <c r="C790" t="s">
        <v>14985</v>
      </c>
      <c r="D790" t="s">
        <v>14929</v>
      </c>
      <c r="E790">
        <v>856</v>
      </c>
      <c r="F790" s="2">
        <v>45114.200520833343</v>
      </c>
      <c r="G790">
        <v>86</v>
      </c>
      <c r="H790" t="s">
        <v>1769</v>
      </c>
      <c r="I790">
        <f t="shared" si="60"/>
        <v>73616</v>
      </c>
      <c r="J790" s="6">
        <v>45186.094074074077</v>
      </c>
      <c r="K790" t="str">
        <f t="shared" si="61"/>
        <v>Short Term</v>
      </c>
      <c r="L790">
        <f t="shared" si="62"/>
        <v>72760</v>
      </c>
      <c r="M790">
        <f t="shared" si="63"/>
        <v>0.15</v>
      </c>
      <c r="N790">
        <f t="shared" si="64"/>
        <v>10914</v>
      </c>
    </row>
    <row r="791" spans="1:14" x14ac:dyDescent="0.25">
      <c r="A791">
        <v>1790</v>
      </c>
      <c r="B791" t="s">
        <v>14942</v>
      </c>
      <c r="C791" t="s">
        <v>14943</v>
      </c>
      <c r="D791" t="s">
        <v>14922</v>
      </c>
      <c r="E791">
        <v>157</v>
      </c>
      <c r="F791" s="2">
        <v>44280.590902777767</v>
      </c>
      <c r="G791">
        <v>61</v>
      </c>
      <c r="H791" t="s">
        <v>2238</v>
      </c>
      <c r="I791">
        <f t="shared" si="60"/>
        <v>9577</v>
      </c>
      <c r="J791" s="6">
        <v>45186.094074074077</v>
      </c>
      <c r="K791" t="str">
        <f t="shared" si="61"/>
        <v>Long Term</v>
      </c>
      <c r="L791">
        <f t="shared" si="62"/>
        <v>9420</v>
      </c>
      <c r="M791">
        <f t="shared" si="63"/>
        <v>0</v>
      </c>
      <c r="N791">
        <f t="shared" si="64"/>
        <v>0</v>
      </c>
    </row>
    <row r="792" spans="1:14" x14ac:dyDescent="0.25">
      <c r="A792">
        <v>1791</v>
      </c>
      <c r="B792" t="s">
        <v>14988</v>
      </c>
      <c r="C792" t="s">
        <v>14989</v>
      </c>
      <c r="D792" t="s">
        <v>14922</v>
      </c>
      <c r="E792">
        <v>338</v>
      </c>
      <c r="F792" s="2">
        <v>45150.134502314817</v>
      </c>
      <c r="G792">
        <v>41</v>
      </c>
      <c r="H792" t="s">
        <v>393</v>
      </c>
      <c r="I792">
        <f t="shared" si="60"/>
        <v>13858</v>
      </c>
      <c r="J792" s="6">
        <v>45186.094074074077</v>
      </c>
      <c r="K792" t="str">
        <f t="shared" si="61"/>
        <v>Short Term</v>
      </c>
      <c r="L792">
        <f t="shared" si="62"/>
        <v>13520</v>
      </c>
      <c r="M792">
        <f t="shared" si="63"/>
        <v>0.15</v>
      </c>
      <c r="N792">
        <f t="shared" si="64"/>
        <v>2028</v>
      </c>
    </row>
    <row r="793" spans="1:14" x14ac:dyDescent="0.25">
      <c r="A793">
        <v>1792</v>
      </c>
      <c r="B793" t="s">
        <v>14940</v>
      </c>
      <c r="C793" t="s">
        <v>14941</v>
      </c>
      <c r="D793" t="s">
        <v>14929</v>
      </c>
      <c r="E793">
        <v>365</v>
      </c>
      <c r="F793" s="2">
        <v>44656.762708333343</v>
      </c>
      <c r="G793">
        <v>24</v>
      </c>
      <c r="H793" t="s">
        <v>544</v>
      </c>
      <c r="I793">
        <f t="shared" si="60"/>
        <v>8760</v>
      </c>
      <c r="J793" s="6">
        <v>45186.094074074077</v>
      </c>
      <c r="K793" t="str">
        <f t="shared" si="61"/>
        <v>Long Term</v>
      </c>
      <c r="L793">
        <f t="shared" si="62"/>
        <v>8395</v>
      </c>
      <c r="M793">
        <f t="shared" si="63"/>
        <v>0</v>
      </c>
      <c r="N793">
        <f t="shared" si="64"/>
        <v>0</v>
      </c>
    </row>
    <row r="794" spans="1:14" x14ac:dyDescent="0.25">
      <c r="A794">
        <v>1793</v>
      </c>
      <c r="B794" t="s">
        <v>14940</v>
      </c>
      <c r="C794" t="s">
        <v>14941</v>
      </c>
      <c r="D794" t="s">
        <v>14922</v>
      </c>
      <c r="E794">
        <v>917</v>
      </c>
      <c r="F794" s="2">
        <v>45082.656585648147</v>
      </c>
      <c r="G794">
        <v>49</v>
      </c>
      <c r="H794" t="s">
        <v>1121</v>
      </c>
      <c r="I794">
        <f t="shared" si="60"/>
        <v>44933</v>
      </c>
      <c r="J794" s="6">
        <v>45186.094074074077</v>
      </c>
      <c r="K794" t="str">
        <f t="shared" si="61"/>
        <v>Short Term</v>
      </c>
      <c r="L794">
        <f t="shared" si="62"/>
        <v>44016</v>
      </c>
      <c r="M794">
        <f t="shared" si="63"/>
        <v>0.15</v>
      </c>
      <c r="N794">
        <f t="shared" si="64"/>
        <v>6602.4</v>
      </c>
    </row>
    <row r="795" spans="1:14" x14ac:dyDescent="0.25">
      <c r="A795">
        <v>1794</v>
      </c>
      <c r="B795" t="s">
        <v>14948</v>
      </c>
      <c r="C795" t="s">
        <v>14949</v>
      </c>
      <c r="D795" t="s">
        <v>14929</v>
      </c>
      <c r="E795">
        <v>884</v>
      </c>
      <c r="F795" s="2">
        <v>44840.233784722222</v>
      </c>
      <c r="G795">
        <v>82</v>
      </c>
      <c r="H795" t="s">
        <v>1072</v>
      </c>
      <c r="I795">
        <f t="shared" si="60"/>
        <v>72488</v>
      </c>
      <c r="J795" s="6">
        <v>45186.094074074077</v>
      </c>
      <c r="K795" t="str">
        <f t="shared" si="61"/>
        <v>Short Term</v>
      </c>
      <c r="L795">
        <f t="shared" si="62"/>
        <v>71604</v>
      </c>
      <c r="M795">
        <f t="shared" si="63"/>
        <v>0.15</v>
      </c>
      <c r="N795">
        <f t="shared" si="64"/>
        <v>10740.6</v>
      </c>
    </row>
    <row r="796" spans="1:14" x14ac:dyDescent="0.25">
      <c r="A796">
        <v>1795</v>
      </c>
      <c r="B796" t="s">
        <v>15004</v>
      </c>
      <c r="C796" t="s">
        <v>15005</v>
      </c>
      <c r="D796" t="s">
        <v>14922</v>
      </c>
      <c r="E796">
        <v>460</v>
      </c>
      <c r="F796" s="2">
        <v>44104.373449074083</v>
      </c>
      <c r="G796">
        <v>3</v>
      </c>
      <c r="H796" t="s">
        <v>656</v>
      </c>
      <c r="I796">
        <f t="shared" si="60"/>
        <v>1380</v>
      </c>
      <c r="J796" s="6">
        <v>45186.094074074077</v>
      </c>
      <c r="K796" t="str">
        <f t="shared" si="61"/>
        <v>Long Term</v>
      </c>
      <c r="L796">
        <f t="shared" si="62"/>
        <v>920</v>
      </c>
      <c r="M796">
        <f t="shared" si="63"/>
        <v>0</v>
      </c>
      <c r="N796">
        <f t="shared" si="64"/>
        <v>0</v>
      </c>
    </row>
    <row r="797" spans="1:14" x14ac:dyDescent="0.25">
      <c r="A797">
        <v>1796</v>
      </c>
      <c r="B797" t="s">
        <v>14966</v>
      </c>
      <c r="C797" t="s">
        <v>14967</v>
      </c>
      <c r="D797" t="s">
        <v>14922</v>
      </c>
      <c r="E797">
        <v>399</v>
      </c>
      <c r="F797" s="2">
        <v>44512.744467592587</v>
      </c>
      <c r="G797">
        <v>99</v>
      </c>
      <c r="H797" t="s">
        <v>2007</v>
      </c>
      <c r="I797">
        <f t="shared" si="60"/>
        <v>39501</v>
      </c>
      <c r="J797" s="6">
        <v>45186.094074074077</v>
      </c>
      <c r="K797" t="str">
        <f t="shared" si="61"/>
        <v>Long Term</v>
      </c>
      <c r="L797">
        <f t="shared" si="62"/>
        <v>39102</v>
      </c>
      <c r="M797">
        <f t="shared" si="63"/>
        <v>0</v>
      </c>
      <c r="N797">
        <f t="shared" si="64"/>
        <v>0</v>
      </c>
    </row>
    <row r="798" spans="1:14" x14ac:dyDescent="0.25">
      <c r="A798">
        <v>1797</v>
      </c>
      <c r="B798" t="s">
        <v>14986</v>
      </c>
      <c r="C798" t="s">
        <v>14987</v>
      </c>
      <c r="D798" t="s">
        <v>14929</v>
      </c>
      <c r="E798">
        <v>332</v>
      </c>
      <c r="F798" s="2">
        <v>44315.405763888892</v>
      </c>
      <c r="G798">
        <v>1</v>
      </c>
      <c r="H798" t="s">
        <v>2389</v>
      </c>
      <c r="I798">
        <f t="shared" si="60"/>
        <v>332</v>
      </c>
      <c r="J798" s="6">
        <v>45186.094074074077</v>
      </c>
      <c r="K798" t="str">
        <f t="shared" si="61"/>
        <v>Long Term</v>
      </c>
      <c r="L798">
        <f t="shared" si="62"/>
        <v>0</v>
      </c>
      <c r="M798">
        <f t="shared" si="63"/>
        <v>0</v>
      </c>
      <c r="N798">
        <f t="shared" si="64"/>
        <v>0</v>
      </c>
    </row>
    <row r="799" spans="1:14" x14ac:dyDescent="0.25">
      <c r="A799">
        <v>1798</v>
      </c>
      <c r="B799" t="s">
        <v>14920</v>
      </c>
      <c r="C799" t="s">
        <v>14921</v>
      </c>
      <c r="D799" t="s">
        <v>14922</v>
      </c>
      <c r="E799">
        <v>549</v>
      </c>
      <c r="F799" s="2">
        <v>43720.511087962957</v>
      </c>
      <c r="G799">
        <v>55</v>
      </c>
      <c r="H799" t="s">
        <v>1112</v>
      </c>
      <c r="I799">
        <f t="shared" si="60"/>
        <v>30195</v>
      </c>
      <c r="J799" s="6">
        <v>45186.094074074077</v>
      </c>
      <c r="K799" t="str">
        <f t="shared" si="61"/>
        <v>Long Term</v>
      </c>
      <c r="L799">
        <f t="shared" si="62"/>
        <v>29646</v>
      </c>
      <c r="M799">
        <f t="shared" si="63"/>
        <v>0</v>
      </c>
      <c r="N799">
        <f t="shared" si="64"/>
        <v>0</v>
      </c>
    </row>
    <row r="800" spans="1:14" x14ac:dyDescent="0.25">
      <c r="A800">
        <v>1799</v>
      </c>
      <c r="B800" t="s">
        <v>14988</v>
      </c>
      <c r="C800" t="s">
        <v>14989</v>
      </c>
      <c r="D800" t="s">
        <v>14929</v>
      </c>
      <c r="E800">
        <v>643</v>
      </c>
      <c r="F800" s="2">
        <v>44456.722013888888</v>
      </c>
      <c r="G800">
        <v>36</v>
      </c>
      <c r="H800" t="s">
        <v>886</v>
      </c>
      <c r="I800">
        <f t="shared" si="60"/>
        <v>23148</v>
      </c>
      <c r="J800" s="6">
        <v>45186.094074074077</v>
      </c>
      <c r="K800" t="str">
        <f t="shared" si="61"/>
        <v>Long Term</v>
      </c>
      <c r="L800">
        <f t="shared" si="62"/>
        <v>22505</v>
      </c>
      <c r="M800">
        <f t="shared" si="63"/>
        <v>0</v>
      </c>
      <c r="N800">
        <f t="shared" si="64"/>
        <v>0</v>
      </c>
    </row>
    <row r="801" spans="1:14" x14ac:dyDescent="0.25">
      <c r="A801">
        <v>1800</v>
      </c>
      <c r="B801" t="s">
        <v>14958</v>
      </c>
      <c r="C801" t="s">
        <v>14959</v>
      </c>
      <c r="D801" t="s">
        <v>14929</v>
      </c>
      <c r="E801">
        <v>320</v>
      </c>
      <c r="F801" s="2">
        <v>43509.188206018523</v>
      </c>
      <c r="G801">
        <v>78</v>
      </c>
      <c r="H801" t="s">
        <v>490</v>
      </c>
      <c r="I801">
        <f t="shared" si="60"/>
        <v>24960</v>
      </c>
      <c r="J801" s="6">
        <v>45186.094074074077</v>
      </c>
      <c r="K801" t="str">
        <f t="shared" si="61"/>
        <v>Long Term</v>
      </c>
      <c r="L801">
        <f t="shared" si="62"/>
        <v>24640</v>
      </c>
      <c r="M801">
        <f t="shared" si="63"/>
        <v>0</v>
      </c>
      <c r="N801">
        <f t="shared" si="64"/>
        <v>0</v>
      </c>
    </row>
    <row r="802" spans="1:14" x14ac:dyDescent="0.25">
      <c r="A802">
        <v>1801</v>
      </c>
      <c r="B802" t="s">
        <v>14925</v>
      </c>
      <c r="C802" t="s">
        <v>14926</v>
      </c>
      <c r="D802" t="s">
        <v>14929</v>
      </c>
      <c r="E802">
        <v>498</v>
      </c>
      <c r="F802" s="2">
        <v>43835.103043981479</v>
      </c>
      <c r="G802">
        <v>53</v>
      </c>
      <c r="H802" t="s">
        <v>471</v>
      </c>
      <c r="I802">
        <f t="shared" si="60"/>
        <v>26394</v>
      </c>
      <c r="J802" s="6">
        <v>45186.094074074077</v>
      </c>
      <c r="K802" t="str">
        <f t="shared" si="61"/>
        <v>Long Term</v>
      </c>
      <c r="L802">
        <f t="shared" si="62"/>
        <v>25896</v>
      </c>
      <c r="M802">
        <f t="shared" si="63"/>
        <v>0</v>
      </c>
      <c r="N802">
        <f t="shared" si="64"/>
        <v>0</v>
      </c>
    </row>
    <row r="803" spans="1:14" x14ac:dyDescent="0.25">
      <c r="A803">
        <v>1802</v>
      </c>
      <c r="B803" t="s">
        <v>14958</v>
      </c>
      <c r="C803" t="s">
        <v>14959</v>
      </c>
      <c r="D803" t="s">
        <v>14929</v>
      </c>
      <c r="E803">
        <v>678</v>
      </c>
      <c r="F803" s="2">
        <v>44996.911446759259</v>
      </c>
      <c r="G803">
        <v>66</v>
      </c>
      <c r="H803" t="s">
        <v>1106</v>
      </c>
      <c r="I803">
        <f t="shared" si="60"/>
        <v>44748</v>
      </c>
      <c r="J803" s="6">
        <v>45186.094074074077</v>
      </c>
      <c r="K803" t="str">
        <f t="shared" si="61"/>
        <v>Short Term</v>
      </c>
      <c r="L803">
        <f t="shared" si="62"/>
        <v>44070</v>
      </c>
      <c r="M803">
        <f t="shared" si="63"/>
        <v>0.15</v>
      </c>
      <c r="N803">
        <f t="shared" si="64"/>
        <v>6610.5</v>
      </c>
    </row>
    <row r="804" spans="1:14" x14ac:dyDescent="0.25">
      <c r="A804">
        <v>1803</v>
      </c>
      <c r="B804" t="s">
        <v>14982</v>
      </c>
      <c r="C804" t="s">
        <v>14983</v>
      </c>
      <c r="D804" t="s">
        <v>14922</v>
      </c>
      <c r="E804">
        <v>389</v>
      </c>
      <c r="F804" s="2">
        <v>45145.144004629627</v>
      </c>
      <c r="G804">
        <v>40</v>
      </c>
      <c r="H804" t="s">
        <v>1843</v>
      </c>
      <c r="I804">
        <f t="shared" si="60"/>
        <v>15560</v>
      </c>
      <c r="J804" s="6">
        <v>45186.094074074077</v>
      </c>
      <c r="K804" t="str">
        <f t="shared" si="61"/>
        <v>Short Term</v>
      </c>
      <c r="L804">
        <f t="shared" si="62"/>
        <v>15171</v>
      </c>
      <c r="M804">
        <f t="shared" si="63"/>
        <v>0.15</v>
      </c>
      <c r="N804">
        <f t="shared" si="64"/>
        <v>2275.65</v>
      </c>
    </row>
    <row r="805" spans="1:14" x14ac:dyDescent="0.25">
      <c r="A805">
        <v>1804</v>
      </c>
      <c r="B805" t="s">
        <v>14968</v>
      </c>
      <c r="C805" t="s">
        <v>14969</v>
      </c>
      <c r="D805" t="s">
        <v>14929</v>
      </c>
      <c r="E805">
        <v>607</v>
      </c>
      <c r="F805" s="2">
        <v>43746.788368055553</v>
      </c>
      <c r="G805">
        <v>32</v>
      </c>
      <c r="H805" t="s">
        <v>623</v>
      </c>
      <c r="I805">
        <f t="shared" si="60"/>
        <v>19424</v>
      </c>
      <c r="J805" s="6">
        <v>45186.094074074077</v>
      </c>
      <c r="K805" t="str">
        <f t="shared" si="61"/>
        <v>Long Term</v>
      </c>
      <c r="L805">
        <f t="shared" si="62"/>
        <v>18817</v>
      </c>
      <c r="M805">
        <f t="shared" si="63"/>
        <v>0</v>
      </c>
      <c r="N805">
        <f t="shared" si="64"/>
        <v>0</v>
      </c>
    </row>
    <row r="806" spans="1:14" x14ac:dyDescent="0.25">
      <c r="A806">
        <v>1805</v>
      </c>
      <c r="B806" t="s">
        <v>14950</v>
      </c>
      <c r="C806" t="s">
        <v>14951</v>
      </c>
      <c r="D806" t="s">
        <v>14929</v>
      </c>
      <c r="E806">
        <v>309</v>
      </c>
      <c r="F806" s="2">
        <v>44011.040509259263</v>
      </c>
      <c r="G806">
        <v>71</v>
      </c>
      <c r="H806" t="s">
        <v>230</v>
      </c>
      <c r="I806">
        <f t="shared" si="60"/>
        <v>21939</v>
      </c>
      <c r="J806" s="6">
        <v>45186.094074074077</v>
      </c>
      <c r="K806" t="str">
        <f t="shared" si="61"/>
        <v>Long Term</v>
      </c>
      <c r="L806">
        <f t="shared" si="62"/>
        <v>21630</v>
      </c>
      <c r="M806">
        <f t="shared" si="63"/>
        <v>0</v>
      </c>
      <c r="N806">
        <f t="shared" si="64"/>
        <v>0</v>
      </c>
    </row>
    <row r="807" spans="1:14" x14ac:dyDescent="0.25">
      <c r="A807">
        <v>1806</v>
      </c>
      <c r="B807" t="s">
        <v>15010</v>
      </c>
      <c r="C807" t="s">
        <v>15011</v>
      </c>
      <c r="D807" t="s">
        <v>14922</v>
      </c>
      <c r="E807">
        <v>455</v>
      </c>
      <c r="F807" s="2">
        <v>43721.036215277767</v>
      </c>
      <c r="G807">
        <v>57</v>
      </c>
      <c r="H807" t="s">
        <v>190</v>
      </c>
      <c r="I807">
        <f t="shared" si="60"/>
        <v>25935</v>
      </c>
      <c r="J807" s="6">
        <v>45186.094074074077</v>
      </c>
      <c r="K807" t="str">
        <f t="shared" si="61"/>
        <v>Long Term</v>
      </c>
      <c r="L807">
        <f t="shared" si="62"/>
        <v>25480</v>
      </c>
      <c r="M807">
        <f t="shared" si="63"/>
        <v>0</v>
      </c>
      <c r="N807">
        <f t="shared" si="64"/>
        <v>0</v>
      </c>
    </row>
    <row r="808" spans="1:14" x14ac:dyDescent="0.25">
      <c r="A808">
        <v>1807</v>
      </c>
      <c r="B808" t="s">
        <v>15002</v>
      </c>
      <c r="C808" t="s">
        <v>15003</v>
      </c>
      <c r="D808" t="s">
        <v>14929</v>
      </c>
      <c r="E808">
        <v>363</v>
      </c>
      <c r="F808" s="2">
        <v>44119.289988425917</v>
      </c>
      <c r="G808">
        <v>18</v>
      </c>
      <c r="H808" t="s">
        <v>591</v>
      </c>
      <c r="I808">
        <f t="shared" si="60"/>
        <v>6534</v>
      </c>
      <c r="J808" s="6">
        <v>45186.094074074077</v>
      </c>
      <c r="K808" t="str">
        <f t="shared" si="61"/>
        <v>Long Term</v>
      </c>
      <c r="L808">
        <f t="shared" si="62"/>
        <v>6171</v>
      </c>
      <c r="M808">
        <f t="shared" si="63"/>
        <v>0</v>
      </c>
      <c r="N808">
        <f t="shared" si="64"/>
        <v>0</v>
      </c>
    </row>
    <row r="809" spans="1:14" x14ac:dyDescent="0.25">
      <c r="A809">
        <v>1808</v>
      </c>
      <c r="B809" t="s">
        <v>14988</v>
      </c>
      <c r="C809" t="s">
        <v>14989</v>
      </c>
      <c r="D809" t="s">
        <v>14929</v>
      </c>
      <c r="E809">
        <v>448</v>
      </c>
      <c r="F809" s="2">
        <v>43683.49628472222</v>
      </c>
      <c r="G809">
        <v>23</v>
      </c>
      <c r="H809" t="s">
        <v>1220</v>
      </c>
      <c r="I809">
        <f t="shared" si="60"/>
        <v>10304</v>
      </c>
      <c r="J809" s="6">
        <v>45186.094074074077</v>
      </c>
      <c r="K809" t="str">
        <f t="shared" si="61"/>
        <v>Long Term</v>
      </c>
      <c r="L809">
        <f t="shared" si="62"/>
        <v>9856</v>
      </c>
      <c r="M809">
        <f t="shared" si="63"/>
        <v>0</v>
      </c>
      <c r="N809">
        <f t="shared" si="64"/>
        <v>0</v>
      </c>
    </row>
    <row r="810" spans="1:14" x14ac:dyDescent="0.25">
      <c r="A810">
        <v>1809</v>
      </c>
      <c r="B810" t="s">
        <v>14976</v>
      </c>
      <c r="C810" t="s">
        <v>14977</v>
      </c>
      <c r="D810" t="s">
        <v>14929</v>
      </c>
      <c r="E810">
        <v>673</v>
      </c>
      <c r="F810" s="2">
        <v>45164.990416666667</v>
      </c>
      <c r="G810">
        <v>83</v>
      </c>
      <c r="H810" t="s">
        <v>749</v>
      </c>
      <c r="I810">
        <f t="shared" si="60"/>
        <v>55859</v>
      </c>
      <c r="J810" s="6">
        <v>45186.094074074077</v>
      </c>
      <c r="K810" t="str">
        <f t="shared" si="61"/>
        <v>Short Term</v>
      </c>
      <c r="L810">
        <f t="shared" si="62"/>
        <v>55186</v>
      </c>
      <c r="M810">
        <f t="shared" si="63"/>
        <v>0.15</v>
      </c>
      <c r="N810">
        <f t="shared" si="64"/>
        <v>8277.9</v>
      </c>
    </row>
    <row r="811" spans="1:14" x14ac:dyDescent="0.25">
      <c r="A811">
        <v>1810</v>
      </c>
      <c r="B811" t="s">
        <v>14970</v>
      </c>
      <c r="C811" t="s">
        <v>14971</v>
      </c>
      <c r="D811" t="s">
        <v>14929</v>
      </c>
      <c r="E811">
        <v>256</v>
      </c>
      <c r="F811" s="2">
        <v>44876.982129629629</v>
      </c>
      <c r="G811">
        <v>98</v>
      </c>
      <c r="H811" t="s">
        <v>1277</v>
      </c>
      <c r="I811">
        <f t="shared" si="60"/>
        <v>25088</v>
      </c>
      <c r="J811" s="6">
        <v>45186.094074074077</v>
      </c>
      <c r="K811" t="str">
        <f t="shared" si="61"/>
        <v>Short Term</v>
      </c>
      <c r="L811">
        <f t="shared" si="62"/>
        <v>24832</v>
      </c>
      <c r="M811">
        <f t="shared" si="63"/>
        <v>0.15</v>
      </c>
      <c r="N811">
        <f t="shared" si="64"/>
        <v>3724.7999999999997</v>
      </c>
    </row>
    <row r="812" spans="1:14" x14ac:dyDescent="0.25">
      <c r="A812">
        <v>1811</v>
      </c>
      <c r="B812" t="s">
        <v>14934</v>
      </c>
      <c r="C812" t="s">
        <v>14935</v>
      </c>
      <c r="D812" t="s">
        <v>14929</v>
      </c>
      <c r="E812">
        <v>915</v>
      </c>
      <c r="F812" s="2">
        <v>43633.769004629627</v>
      </c>
      <c r="G812">
        <v>97</v>
      </c>
      <c r="H812" t="s">
        <v>693</v>
      </c>
      <c r="I812">
        <f t="shared" si="60"/>
        <v>88755</v>
      </c>
      <c r="J812" s="6">
        <v>45186.094074074077</v>
      </c>
      <c r="K812" t="str">
        <f t="shared" si="61"/>
        <v>Long Term</v>
      </c>
      <c r="L812">
        <f t="shared" si="62"/>
        <v>87840</v>
      </c>
      <c r="M812">
        <f t="shared" si="63"/>
        <v>0</v>
      </c>
      <c r="N812">
        <f t="shared" si="64"/>
        <v>0</v>
      </c>
    </row>
    <row r="813" spans="1:14" x14ac:dyDescent="0.25">
      <c r="A813">
        <v>1812</v>
      </c>
      <c r="B813" t="s">
        <v>14996</v>
      </c>
      <c r="C813" t="s">
        <v>14997</v>
      </c>
      <c r="D813" t="s">
        <v>14929</v>
      </c>
      <c r="E813">
        <v>385</v>
      </c>
      <c r="F813" s="2">
        <v>43894.77134259259</v>
      </c>
      <c r="G813">
        <v>62</v>
      </c>
      <c r="H813" t="s">
        <v>882</v>
      </c>
      <c r="I813">
        <f t="shared" si="60"/>
        <v>23870</v>
      </c>
      <c r="J813" s="6">
        <v>45186.094074074077</v>
      </c>
      <c r="K813" t="str">
        <f t="shared" si="61"/>
        <v>Long Term</v>
      </c>
      <c r="L813">
        <f t="shared" si="62"/>
        <v>23485</v>
      </c>
      <c r="M813">
        <f t="shared" si="63"/>
        <v>0</v>
      </c>
      <c r="N813">
        <f t="shared" si="64"/>
        <v>0</v>
      </c>
    </row>
    <row r="814" spans="1:14" x14ac:dyDescent="0.25">
      <c r="A814">
        <v>1813</v>
      </c>
      <c r="B814" t="s">
        <v>14940</v>
      </c>
      <c r="C814" t="s">
        <v>14941</v>
      </c>
      <c r="D814" t="s">
        <v>14922</v>
      </c>
      <c r="E814">
        <v>374</v>
      </c>
      <c r="F814" s="2">
        <v>45171.251111111109</v>
      </c>
      <c r="G814">
        <v>55</v>
      </c>
      <c r="H814" t="s">
        <v>357</v>
      </c>
      <c r="I814">
        <f t="shared" si="60"/>
        <v>20570</v>
      </c>
      <c r="J814" s="6">
        <v>45186.094074074077</v>
      </c>
      <c r="K814" t="str">
        <f t="shared" si="61"/>
        <v>Short Term</v>
      </c>
      <c r="L814">
        <f t="shared" si="62"/>
        <v>20196</v>
      </c>
      <c r="M814">
        <f t="shared" si="63"/>
        <v>0.15</v>
      </c>
      <c r="N814">
        <f t="shared" si="64"/>
        <v>3029.4</v>
      </c>
    </row>
    <row r="815" spans="1:14" x14ac:dyDescent="0.25">
      <c r="A815">
        <v>1814</v>
      </c>
      <c r="B815" t="s">
        <v>14974</v>
      </c>
      <c r="C815" t="s">
        <v>14975</v>
      </c>
      <c r="D815" t="s">
        <v>14922</v>
      </c>
      <c r="E815">
        <v>901</v>
      </c>
      <c r="F815" s="2">
        <v>43937.87</v>
      </c>
      <c r="G815">
        <v>77</v>
      </c>
      <c r="H815" t="s">
        <v>850</v>
      </c>
      <c r="I815">
        <f t="shared" si="60"/>
        <v>69377</v>
      </c>
      <c r="J815" s="6">
        <v>45186.094074074077</v>
      </c>
      <c r="K815" t="str">
        <f t="shared" si="61"/>
        <v>Long Term</v>
      </c>
      <c r="L815">
        <f t="shared" si="62"/>
        <v>68476</v>
      </c>
      <c r="M815">
        <f t="shared" si="63"/>
        <v>0</v>
      </c>
      <c r="N815">
        <f t="shared" si="64"/>
        <v>0</v>
      </c>
    </row>
    <row r="816" spans="1:14" x14ac:dyDescent="0.25">
      <c r="A816">
        <v>1815</v>
      </c>
      <c r="B816" t="s">
        <v>14960</v>
      </c>
      <c r="C816" t="s">
        <v>14961</v>
      </c>
      <c r="D816" t="s">
        <v>14922</v>
      </c>
      <c r="E816">
        <v>887</v>
      </c>
      <c r="F816" s="2">
        <v>44995.816620370373</v>
      </c>
      <c r="G816">
        <v>91</v>
      </c>
      <c r="H816" t="s">
        <v>1353</v>
      </c>
      <c r="I816">
        <f t="shared" si="60"/>
        <v>80717</v>
      </c>
      <c r="J816" s="6">
        <v>45186.094074074077</v>
      </c>
      <c r="K816" t="str">
        <f t="shared" si="61"/>
        <v>Short Term</v>
      </c>
      <c r="L816">
        <f t="shared" si="62"/>
        <v>79830</v>
      </c>
      <c r="M816">
        <f t="shared" si="63"/>
        <v>0.15</v>
      </c>
      <c r="N816">
        <f t="shared" si="64"/>
        <v>11974.5</v>
      </c>
    </row>
    <row r="817" spans="1:14" x14ac:dyDescent="0.25">
      <c r="A817">
        <v>1816</v>
      </c>
      <c r="B817" t="s">
        <v>14982</v>
      </c>
      <c r="C817" t="s">
        <v>14983</v>
      </c>
      <c r="D817" t="s">
        <v>14929</v>
      </c>
      <c r="E817">
        <v>338</v>
      </c>
      <c r="F817" s="2">
        <v>43639.828217592592</v>
      </c>
      <c r="G817">
        <v>85</v>
      </c>
      <c r="H817" t="s">
        <v>505</v>
      </c>
      <c r="I817">
        <f t="shared" si="60"/>
        <v>28730</v>
      </c>
      <c r="J817" s="6">
        <v>45186.094074074077</v>
      </c>
      <c r="K817" t="str">
        <f t="shared" si="61"/>
        <v>Long Term</v>
      </c>
      <c r="L817">
        <f t="shared" si="62"/>
        <v>28392</v>
      </c>
      <c r="M817">
        <f t="shared" si="63"/>
        <v>0</v>
      </c>
      <c r="N817">
        <f t="shared" si="64"/>
        <v>0</v>
      </c>
    </row>
    <row r="818" spans="1:14" x14ac:dyDescent="0.25">
      <c r="A818">
        <v>1817</v>
      </c>
      <c r="B818" t="s">
        <v>15016</v>
      </c>
      <c r="C818" t="s">
        <v>15017</v>
      </c>
      <c r="D818" t="s">
        <v>14922</v>
      </c>
      <c r="E818">
        <v>466</v>
      </c>
      <c r="F818" s="2">
        <v>43432.822314814817</v>
      </c>
      <c r="G818">
        <v>69</v>
      </c>
      <c r="H818" t="s">
        <v>310</v>
      </c>
      <c r="I818">
        <f t="shared" si="60"/>
        <v>32154</v>
      </c>
      <c r="J818" s="6">
        <v>45186.094074074077</v>
      </c>
      <c r="K818" t="str">
        <f t="shared" si="61"/>
        <v>Long Term</v>
      </c>
      <c r="L818">
        <f t="shared" si="62"/>
        <v>31688</v>
      </c>
      <c r="M818">
        <f t="shared" si="63"/>
        <v>0</v>
      </c>
      <c r="N818">
        <f t="shared" si="64"/>
        <v>0</v>
      </c>
    </row>
    <row r="819" spans="1:14" x14ac:dyDescent="0.25">
      <c r="A819">
        <v>1818</v>
      </c>
      <c r="B819" t="s">
        <v>14940</v>
      </c>
      <c r="C819" t="s">
        <v>14941</v>
      </c>
      <c r="D819" t="s">
        <v>14922</v>
      </c>
      <c r="E819">
        <v>454</v>
      </c>
      <c r="F819" s="2">
        <v>44205.384780092587</v>
      </c>
      <c r="G819">
        <v>36</v>
      </c>
      <c r="H819" t="s">
        <v>666</v>
      </c>
      <c r="I819">
        <f t="shared" si="60"/>
        <v>16344</v>
      </c>
      <c r="J819" s="6">
        <v>45186.094074074077</v>
      </c>
      <c r="K819" t="str">
        <f t="shared" si="61"/>
        <v>Long Term</v>
      </c>
      <c r="L819">
        <f t="shared" si="62"/>
        <v>15890</v>
      </c>
      <c r="M819">
        <f t="shared" si="63"/>
        <v>0</v>
      </c>
      <c r="N819">
        <f t="shared" si="64"/>
        <v>0</v>
      </c>
    </row>
    <row r="820" spans="1:14" x14ac:dyDescent="0.25">
      <c r="A820">
        <v>1819</v>
      </c>
      <c r="B820" t="s">
        <v>14978</v>
      </c>
      <c r="C820" t="s">
        <v>14979</v>
      </c>
      <c r="D820" t="s">
        <v>14922</v>
      </c>
      <c r="E820">
        <v>338</v>
      </c>
      <c r="F820" s="2">
        <v>44779.918217592603</v>
      </c>
      <c r="G820">
        <v>34</v>
      </c>
      <c r="H820" t="s">
        <v>315</v>
      </c>
      <c r="I820">
        <f t="shared" si="60"/>
        <v>11492</v>
      </c>
      <c r="J820" s="6">
        <v>45186.094074074077</v>
      </c>
      <c r="K820" t="str">
        <f t="shared" si="61"/>
        <v>Long Term</v>
      </c>
      <c r="L820">
        <f t="shared" si="62"/>
        <v>11154</v>
      </c>
      <c r="M820">
        <f t="shared" si="63"/>
        <v>0</v>
      </c>
      <c r="N820">
        <f t="shared" si="64"/>
        <v>0</v>
      </c>
    </row>
    <row r="821" spans="1:14" x14ac:dyDescent="0.25">
      <c r="A821">
        <v>1820</v>
      </c>
      <c r="B821" t="s">
        <v>15016</v>
      </c>
      <c r="C821" t="s">
        <v>15017</v>
      </c>
      <c r="D821" t="s">
        <v>14922</v>
      </c>
      <c r="E821">
        <v>434</v>
      </c>
      <c r="F821" s="2">
        <v>45138.922349537039</v>
      </c>
      <c r="G821">
        <v>48</v>
      </c>
      <c r="H821" t="s">
        <v>1128</v>
      </c>
      <c r="I821">
        <f t="shared" si="60"/>
        <v>20832</v>
      </c>
      <c r="J821" s="6">
        <v>45186.094074074077</v>
      </c>
      <c r="K821" t="str">
        <f t="shared" si="61"/>
        <v>Short Term</v>
      </c>
      <c r="L821">
        <f t="shared" si="62"/>
        <v>20398</v>
      </c>
      <c r="M821">
        <f t="shared" si="63"/>
        <v>0.15</v>
      </c>
      <c r="N821">
        <f t="shared" si="64"/>
        <v>3059.7</v>
      </c>
    </row>
    <row r="822" spans="1:14" x14ac:dyDescent="0.25">
      <c r="A822">
        <v>1821</v>
      </c>
      <c r="B822" t="s">
        <v>14970</v>
      </c>
      <c r="C822" t="s">
        <v>14971</v>
      </c>
      <c r="D822" t="s">
        <v>14929</v>
      </c>
      <c r="E822">
        <v>872</v>
      </c>
      <c r="F822" s="2">
        <v>44870.663946759261</v>
      </c>
      <c r="G822">
        <v>68</v>
      </c>
      <c r="H822" t="s">
        <v>2995</v>
      </c>
      <c r="I822">
        <f t="shared" si="60"/>
        <v>59296</v>
      </c>
      <c r="J822" s="6">
        <v>45186.094074074077</v>
      </c>
      <c r="K822" t="str">
        <f t="shared" si="61"/>
        <v>Short Term</v>
      </c>
      <c r="L822">
        <f t="shared" si="62"/>
        <v>58424</v>
      </c>
      <c r="M822">
        <f t="shared" si="63"/>
        <v>0.15</v>
      </c>
      <c r="N822">
        <f t="shared" si="64"/>
        <v>8763.6</v>
      </c>
    </row>
    <row r="823" spans="1:14" x14ac:dyDescent="0.25">
      <c r="A823">
        <v>1822</v>
      </c>
      <c r="B823" t="s">
        <v>14920</v>
      </c>
      <c r="C823" t="s">
        <v>14921</v>
      </c>
      <c r="D823" t="s">
        <v>14922</v>
      </c>
      <c r="E823">
        <v>330</v>
      </c>
      <c r="F823" s="2">
        <v>43397.101979166669</v>
      </c>
      <c r="G823">
        <v>10</v>
      </c>
      <c r="H823" t="s">
        <v>143</v>
      </c>
      <c r="I823">
        <f t="shared" si="60"/>
        <v>3300</v>
      </c>
      <c r="J823" s="6">
        <v>45186.094074074077</v>
      </c>
      <c r="K823" t="str">
        <f t="shared" si="61"/>
        <v>Long Term</v>
      </c>
      <c r="L823">
        <f t="shared" si="62"/>
        <v>2970</v>
      </c>
      <c r="M823">
        <f t="shared" si="63"/>
        <v>0</v>
      </c>
      <c r="N823">
        <f t="shared" si="64"/>
        <v>0</v>
      </c>
    </row>
    <row r="824" spans="1:14" x14ac:dyDescent="0.25">
      <c r="A824">
        <v>1823</v>
      </c>
      <c r="B824" t="s">
        <v>14964</v>
      </c>
      <c r="C824" t="s">
        <v>14965</v>
      </c>
      <c r="D824" t="s">
        <v>14929</v>
      </c>
      <c r="E824">
        <v>209</v>
      </c>
      <c r="F824" s="2">
        <v>44351.987986111111</v>
      </c>
      <c r="G824">
        <v>94</v>
      </c>
      <c r="H824" t="s">
        <v>1360</v>
      </c>
      <c r="I824">
        <f t="shared" si="60"/>
        <v>19646</v>
      </c>
      <c r="J824" s="6">
        <v>45186.094074074077</v>
      </c>
      <c r="K824" t="str">
        <f t="shared" si="61"/>
        <v>Long Term</v>
      </c>
      <c r="L824">
        <f t="shared" si="62"/>
        <v>19437</v>
      </c>
      <c r="M824">
        <f t="shared" si="63"/>
        <v>0</v>
      </c>
      <c r="N824">
        <f t="shared" si="64"/>
        <v>0</v>
      </c>
    </row>
    <row r="825" spans="1:14" x14ac:dyDescent="0.25">
      <c r="A825">
        <v>1824</v>
      </c>
      <c r="B825" t="s">
        <v>14976</v>
      </c>
      <c r="C825" t="s">
        <v>14977</v>
      </c>
      <c r="D825" t="s">
        <v>14929</v>
      </c>
      <c r="E825">
        <v>473</v>
      </c>
      <c r="F825" s="2">
        <v>44651.235486111109</v>
      </c>
      <c r="G825">
        <v>25</v>
      </c>
      <c r="H825" t="s">
        <v>483</v>
      </c>
      <c r="I825">
        <f t="shared" si="60"/>
        <v>11825</v>
      </c>
      <c r="J825" s="6">
        <v>45186.094074074077</v>
      </c>
      <c r="K825" t="str">
        <f t="shared" si="61"/>
        <v>Long Term</v>
      </c>
      <c r="L825">
        <f t="shared" si="62"/>
        <v>11352</v>
      </c>
      <c r="M825">
        <f t="shared" si="63"/>
        <v>0</v>
      </c>
      <c r="N825">
        <f t="shared" si="64"/>
        <v>0</v>
      </c>
    </row>
    <row r="826" spans="1:14" x14ac:dyDescent="0.25">
      <c r="A826">
        <v>1825</v>
      </c>
      <c r="B826" t="s">
        <v>14940</v>
      </c>
      <c r="C826" t="s">
        <v>14941</v>
      </c>
      <c r="D826" t="s">
        <v>14929</v>
      </c>
      <c r="E826">
        <v>983</v>
      </c>
      <c r="F826" s="2">
        <v>43878.414884259262</v>
      </c>
      <c r="G826">
        <v>1</v>
      </c>
      <c r="H826" t="s">
        <v>1260</v>
      </c>
      <c r="I826">
        <f t="shared" si="60"/>
        <v>983</v>
      </c>
      <c r="J826" s="6">
        <v>45186.094074074077</v>
      </c>
      <c r="K826" t="str">
        <f t="shared" si="61"/>
        <v>Long Term</v>
      </c>
      <c r="L826">
        <f t="shared" si="62"/>
        <v>0</v>
      </c>
      <c r="M826">
        <f t="shared" si="63"/>
        <v>0</v>
      </c>
      <c r="N826">
        <f t="shared" si="64"/>
        <v>0</v>
      </c>
    </row>
    <row r="827" spans="1:14" x14ac:dyDescent="0.25">
      <c r="A827">
        <v>1826</v>
      </c>
      <c r="B827" t="s">
        <v>14976</v>
      </c>
      <c r="C827" t="s">
        <v>14977</v>
      </c>
      <c r="D827" t="s">
        <v>14922</v>
      </c>
      <c r="E827">
        <v>372</v>
      </c>
      <c r="F827" s="2">
        <v>44403.934282407397</v>
      </c>
      <c r="G827">
        <v>99</v>
      </c>
      <c r="H827" t="s">
        <v>200</v>
      </c>
      <c r="I827">
        <f t="shared" si="60"/>
        <v>36828</v>
      </c>
      <c r="J827" s="6">
        <v>45186.094074074077</v>
      </c>
      <c r="K827" t="str">
        <f t="shared" si="61"/>
        <v>Long Term</v>
      </c>
      <c r="L827">
        <f t="shared" si="62"/>
        <v>36456</v>
      </c>
      <c r="M827">
        <f t="shared" si="63"/>
        <v>0</v>
      </c>
      <c r="N827">
        <f t="shared" si="64"/>
        <v>0</v>
      </c>
    </row>
    <row r="828" spans="1:14" x14ac:dyDescent="0.25">
      <c r="A828">
        <v>1827</v>
      </c>
      <c r="B828" t="s">
        <v>14990</v>
      </c>
      <c r="C828" t="s">
        <v>14991</v>
      </c>
      <c r="D828" t="s">
        <v>14922</v>
      </c>
      <c r="E828">
        <v>285</v>
      </c>
      <c r="F828" s="2">
        <v>44803.690092592587</v>
      </c>
      <c r="G828">
        <v>53</v>
      </c>
      <c r="H828" t="s">
        <v>387</v>
      </c>
      <c r="I828">
        <f t="shared" si="60"/>
        <v>15105</v>
      </c>
      <c r="J828" s="6">
        <v>45186.094074074077</v>
      </c>
      <c r="K828" t="str">
        <f t="shared" si="61"/>
        <v>Long Term</v>
      </c>
      <c r="L828">
        <f t="shared" si="62"/>
        <v>14820</v>
      </c>
      <c r="M828">
        <f t="shared" si="63"/>
        <v>0</v>
      </c>
      <c r="N828">
        <f t="shared" si="64"/>
        <v>0</v>
      </c>
    </row>
    <row r="829" spans="1:14" x14ac:dyDescent="0.25">
      <c r="A829">
        <v>1828</v>
      </c>
      <c r="B829" t="s">
        <v>15008</v>
      </c>
      <c r="C829" t="s">
        <v>15009</v>
      </c>
      <c r="D829" t="s">
        <v>14929</v>
      </c>
      <c r="E829">
        <v>491</v>
      </c>
      <c r="F829" s="2">
        <v>43760.356122685182</v>
      </c>
      <c r="G829">
        <v>34</v>
      </c>
      <c r="H829" t="s">
        <v>900</v>
      </c>
      <c r="I829">
        <f t="shared" si="60"/>
        <v>16694</v>
      </c>
      <c r="J829" s="6">
        <v>45186.094074074077</v>
      </c>
      <c r="K829" t="str">
        <f t="shared" si="61"/>
        <v>Long Term</v>
      </c>
      <c r="L829">
        <f t="shared" si="62"/>
        <v>16203</v>
      </c>
      <c r="M829">
        <f t="shared" si="63"/>
        <v>0</v>
      </c>
      <c r="N829">
        <f t="shared" si="64"/>
        <v>0</v>
      </c>
    </row>
    <row r="830" spans="1:14" x14ac:dyDescent="0.25">
      <c r="A830">
        <v>1829</v>
      </c>
      <c r="B830" t="s">
        <v>14978</v>
      </c>
      <c r="C830" t="s">
        <v>14979</v>
      </c>
      <c r="D830" t="s">
        <v>14929</v>
      </c>
      <c r="E830">
        <v>339</v>
      </c>
      <c r="F830" s="2">
        <v>45038.101087962961</v>
      </c>
      <c r="G830">
        <v>52</v>
      </c>
      <c r="H830" t="s">
        <v>1024</v>
      </c>
      <c r="I830">
        <f t="shared" si="60"/>
        <v>17628</v>
      </c>
      <c r="J830" s="6">
        <v>45186.094074074077</v>
      </c>
      <c r="K830" t="str">
        <f t="shared" si="61"/>
        <v>Short Term</v>
      </c>
      <c r="L830">
        <f t="shared" si="62"/>
        <v>17289</v>
      </c>
      <c r="M830">
        <f t="shared" si="63"/>
        <v>0.15</v>
      </c>
      <c r="N830">
        <f t="shared" si="64"/>
        <v>2593.35</v>
      </c>
    </row>
    <row r="831" spans="1:14" x14ac:dyDescent="0.25">
      <c r="A831">
        <v>1830</v>
      </c>
      <c r="B831" t="s">
        <v>15006</v>
      </c>
      <c r="C831" t="s">
        <v>15007</v>
      </c>
      <c r="D831" t="s">
        <v>14922</v>
      </c>
      <c r="E831">
        <v>655</v>
      </c>
      <c r="F831" s="2">
        <v>43818.895277777781</v>
      </c>
      <c r="G831">
        <v>95</v>
      </c>
      <c r="H831" t="s">
        <v>646</v>
      </c>
      <c r="I831">
        <f t="shared" si="60"/>
        <v>62225</v>
      </c>
      <c r="J831" s="6">
        <v>45186.094074074077</v>
      </c>
      <c r="K831" t="str">
        <f t="shared" si="61"/>
        <v>Long Term</v>
      </c>
      <c r="L831">
        <f t="shared" si="62"/>
        <v>61570</v>
      </c>
      <c r="M831">
        <f t="shared" si="63"/>
        <v>0</v>
      </c>
      <c r="N831">
        <f t="shared" si="64"/>
        <v>0</v>
      </c>
    </row>
    <row r="832" spans="1:14" x14ac:dyDescent="0.25">
      <c r="A832">
        <v>1831</v>
      </c>
      <c r="B832" t="s">
        <v>14940</v>
      </c>
      <c r="C832" t="s">
        <v>14941</v>
      </c>
      <c r="D832" t="s">
        <v>14922</v>
      </c>
      <c r="E832">
        <v>759</v>
      </c>
      <c r="F832" s="2">
        <v>43636.582453703697</v>
      </c>
      <c r="G832">
        <v>16</v>
      </c>
      <c r="H832" t="s">
        <v>1206</v>
      </c>
      <c r="I832">
        <f t="shared" si="60"/>
        <v>12144</v>
      </c>
      <c r="J832" s="6">
        <v>45186.094074074077</v>
      </c>
      <c r="K832" t="str">
        <f t="shared" si="61"/>
        <v>Long Term</v>
      </c>
      <c r="L832">
        <f t="shared" si="62"/>
        <v>11385</v>
      </c>
      <c r="M832">
        <f t="shared" si="63"/>
        <v>0</v>
      </c>
      <c r="N832">
        <f t="shared" si="64"/>
        <v>0</v>
      </c>
    </row>
    <row r="833" spans="1:14" x14ac:dyDescent="0.25">
      <c r="A833">
        <v>1832</v>
      </c>
      <c r="B833" t="s">
        <v>14972</v>
      </c>
      <c r="C833" t="s">
        <v>14973</v>
      </c>
      <c r="D833" t="s">
        <v>14922</v>
      </c>
      <c r="E833">
        <v>823</v>
      </c>
      <c r="F833" s="2">
        <v>44206.295798611107</v>
      </c>
      <c r="G833">
        <v>67</v>
      </c>
      <c r="H833" t="s">
        <v>799</v>
      </c>
      <c r="I833">
        <f t="shared" si="60"/>
        <v>55141</v>
      </c>
      <c r="J833" s="6">
        <v>45186.094074074077</v>
      </c>
      <c r="K833" t="str">
        <f t="shared" si="61"/>
        <v>Long Term</v>
      </c>
      <c r="L833">
        <f t="shared" si="62"/>
        <v>54318</v>
      </c>
      <c r="M833">
        <f t="shared" si="63"/>
        <v>0</v>
      </c>
      <c r="N833">
        <f t="shared" si="64"/>
        <v>0</v>
      </c>
    </row>
    <row r="834" spans="1:14" x14ac:dyDescent="0.25">
      <c r="A834">
        <v>1833</v>
      </c>
      <c r="B834" t="s">
        <v>15006</v>
      </c>
      <c r="C834" t="s">
        <v>15007</v>
      </c>
      <c r="D834" t="s">
        <v>14922</v>
      </c>
      <c r="E834">
        <v>861</v>
      </c>
      <c r="F834" s="2">
        <v>44216.305439814823</v>
      </c>
      <c r="G834">
        <v>80</v>
      </c>
      <c r="H834" t="s">
        <v>608</v>
      </c>
      <c r="I834">
        <f t="shared" si="60"/>
        <v>68880</v>
      </c>
      <c r="J834" s="6">
        <v>45186.094074074077</v>
      </c>
      <c r="K834" t="str">
        <f t="shared" si="61"/>
        <v>Long Term</v>
      </c>
      <c r="L834">
        <f t="shared" si="62"/>
        <v>68019</v>
      </c>
      <c r="M834">
        <f t="shared" si="63"/>
        <v>0</v>
      </c>
      <c r="N834">
        <f t="shared" si="64"/>
        <v>0</v>
      </c>
    </row>
    <row r="835" spans="1:14" x14ac:dyDescent="0.25">
      <c r="A835">
        <v>1834</v>
      </c>
      <c r="B835" t="s">
        <v>14968</v>
      </c>
      <c r="C835" t="s">
        <v>14969</v>
      </c>
      <c r="D835" t="s">
        <v>14929</v>
      </c>
      <c r="E835">
        <v>678</v>
      </c>
      <c r="F835" s="2">
        <v>44517.647037037037</v>
      </c>
      <c r="G835">
        <v>65</v>
      </c>
      <c r="H835" t="s">
        <v>364</v>
      </c>
      <c r="I835">
        <f t="shared" ref="I835:I898" si="65">E835*G835</f>
        <v>44070</v>
      </c>
      <c r="J835" s="6">
        <v>45186.094074074077</v>
      </c>
      <c r="K835" t="str">
        <f t="shared" ref="K835:K898" si="66">IF((J835-F835)&lt;=365,"Short Term","Long Term")</f>
        <v>Long Term</v>
      </c>
      <c r="L835">
        <f t="shared" ref="L835:L898" si="67">I835-E835</f>
        <v>43392</v>
      </c>
      <c r="M835">
        <f t="shared" ref="M835:M898" si="68">IF(K835="short Term",15%,IF(K835="Long Term",IF(L835&gt;100000,10%,0),0))</f>
        <v>0</v>
      </c>
      <c r="N835">
        <f t="shared" ref="N835:N898" si="69">L835*M835</f>
        <v>0</v>
      </c>
    </row>
    <row r="836" spans="1:14" x14ac:dyDescent="0.25">
      <c r="A836">
        <v>1835</v>
      </c>
      <c r="B836" t="s">
        <v>14956</v>
      </c>
      <c r="C836" t="s">
        <v>14957</v>
      </c>
      <c r="D836" t="s">
        <v>14922</v>
      </c>
      <c r="E836">
        <v>196</v>
      </c>
      <c r="F836" s="2">
        <v>43762.63517361111</v>
      </c>
      <c r="G836">
        <v>39</v>
      </c>
      <c r="H836" t="s">
        <v>830</v>
      </c>
      <c r="I836">
        <f t="shared" si="65"/>
        <v>7644</v>
      </c>
      <c r="J836" s="6">
        <v>45186.094074074077</v>
      </c>
      <c r="K836" t="str">
        <f t="shared" si="66"/>
        <v>Long Term</v>
      </c>
      <c r="L836">
        <f t="shared" si="67"/>
        <v>7448</v>
      </c>
      <c r="M836">
        <f t="shared" si="68"/>
        <v>0</v>
      </c>
      <c r="N836">
        <f t="shared" si="69"/>
        <v>0</v>
      </c>
    </row>
    <row r="837" spans="1:14" x14ac:dyDescent="0.25">
      <c r="A837">
        <v>1836</v>
      </c>
      <c r="B837" t="s">
        <v>14946</v>
      </c>
      <c r="C837" t="s">
        <v>14947</v>
      </c>
      <c r="D837" t="s">
        <v>14929</v>
      </c>
      <c r="E837">
        <v>642</v>
      </c>
      <c r="F837" s="2">
        <v>44973.132222222222</v>
      </c>
      <c r="G837">
        <v>39</v>
      </c>
      <c r="H837" t="s">
        <v>2560</v>
      </c>
      <c r="I837">
        <f t="shared" si="65"/>
        <v>25038</v>
      </c>
      <c r="J837" s="6">
        <v>45186.094074074077</v>
      </c>
      <c r="K837" t="str">
        <f t="shared" si="66"/>
        <v>Short Term</v>
      </c>
      <c r="L837">
        <f t="shared" si="67"/>
        <v>24396</v>
      </c>
      <c r="M837">
        <f t="shared" si="68"/>
        <v>0.15</v>
      </c>
      <c r="N837">
        <f t="shared" si="69"/>
        <v>3659.4</v>
      </c>
    </row>
    <row r="838" spans="1:14" x14ac:dyDescent="0.25">
      <c r="A838">
        <v>1837</v>
      </c>
      <c r="B838" t="s">
        <v>14994</v>
      </c>
      <c r="C838" t="s">
        <v>14995</v>
      </c>
      <c r="D838" t="s">
        <v>14929</v>
      </c>
      <c r="E838">
        <v>982</v>
      </c>
      <c r="F838" s="2">
        <v>43622.585798611108</v>
      </c>
      <c r="G838">
        <v>90</v>
      </c>
      <c r="H838" t="s">
        <v>1020</v>
      </c>
      <c r="I838">
        <f t="shared" si="65"/>
        <v>88380</v>
      </c>
      <c r="J838" s="6">
        <v>45186.094074074077</v>
      </c>
      <c r="K838" t="str">
        <f t="shared" si="66"/>
        <v>Long Term</v>
      </c>
      <c r="L838">
        <f t="shared" si="67"/>
        <v>87398</v>
      </c>
      <c r="M838">
        <f t="shared" si="68"/>
        <v>0</v>
      </c>
      <c r="N838">
        <f t="shared" si="69"/>
        <v>0</v>
      </c>
    </row>
    <row r="839" spans="1:14" x14ac:dyDescent="0.25">
      <c r="A839">
        <v>1838</v>
      </c>
      <c r="B839" t="s">
        <v>14948</v>
      </c>
      <c r="C839" t="s">
        <v>14949</v>
      </c>
      <c r="D839" t="s">
        <v>14929</v>
      </c>
      <c r="E839">
        <v>760</v>
      </c>
      <c r="F839" s="2">
        <v>44885.093611111108</v>
      </c>
      <c r="G839">
        <v>3</v>
      </c>
      <c r="H839" t="s">
        <v>970</v>
      </c>
      <c r="I839">
        <f t="shared" si="65"/>
        <v>2280</v>
      </c>
      <c r="J839" s="6">
        <v>45186.094074074077</v>
      </c>
      <c r="K839" t="str">
        <f t="shared" si="66"/>
        <v>Short Term</v>
      </c>
      <c r="L839">
        <f t="shared" si="67"/>
        <v>1520</v>
      </c>
      <c r="M839">
        <f t="shared" si="68"/>
        <v>0.15</v>
      </c>
      <c r="N839">
        <f t="shared" si="69"/>
        <v>228</v>
      </c>
    </row>
    <row r="840" spans="1:14" x14ac:dyDescent="0.25">
      <c r="A840">
        <v>1839</v>
      </c>
      <c r="B840" t="s">
        <v>14940</v>
      </c>
      <c r="C840" t="s">
        <v>14941</v>
      </c>
      <c r="D840" t="s">
        <v>14929</v>
      </c>
      <c r="E840">
        <v>432</v>
      </c>
      <c r="F840" s="2">
        <v>44263.412546296298</v>
      </c>
      <c r="G840">
        <v>56</v>
      </c>
      <c r="H840" t="s">
        <v>268</v>
      </c>
      <c r="I840">
        <f t="shared" si="65"/>
        <v>24192</v>
      </c>
      <c r="J840" s="6">
        <v>45186.094074074077</v>
      </c>
      <c r="K840" t="str">
        <f t="shared" si="66"/>
        <v>Long Term</v>
      </c>
      <c r="L840">
        <f t="shared" si="67"/>
        <v>23760</v>
      </c>
      <c r="M840">
        <f t="shared" si="68"/>
        <v>0</v>
      </c>
      <c r="N840">
        <f t="shared" si="69"/>
        <v>0</v>
      </c>
    </row>
    <row r="841" spans="1:14" x14ac:dyDescent="0.25">
      <c r="A841">
        <v>1840</v>
      </c>
      <c r="B841" t="s">
        <v>14962</v>
      </c>
      <c r="C841" t="s">
        <v>14963</v>
      </c>
      <c r="D841" t="s">
        <v>14929</v>
      </c>
      <c r="E841">
        <v>294</v>
      </c>
      <c r="F841" s="2">
        <v>44962.401458333326</v>
      </c>
      <c r="G841">
        <v>65</v>
      </c>
      <c r="H841" t="s">
        <v>514</v>
      </c>
      <c r="I841">
        <f t="shared" si="65"/>
        <v>19110</v>
      </c>
      <c r="J841" s="6">
        <v>45186.094074074077</v>
      </c>
      <c r="K841" t="str">
        <f t="shared" si="66"/>
        <v>Short Term</v>
      </c>
      <c r="L841">
        <f t="shared" si="67"/>
        <v>18816</v>
      </c>
      <c r="M841">
        <f t="shared" si="68"/>
        <v>0.15</v>
      </c>
      <c r="N841">
        <f t="shared" si="69"/>
        <v>2822.4</v>
      </c>
    </row>
    <row r="842" spans="1:14" x14ac:dyDescent="0.25">
      <c r="A842">
        <v>1841</v>
      </c>
      <c r="B842" t="s">
        <v>14923</v>
      </c>
      <c r="C842" t="s">
        <v>14924</v>
      </c>
      <c r="D842" t="s">
        <v>14922</v>
      </c>
      <c r="E842">
        <v>484</v>
      </c>
      <c r="F842" s="2">
        <v>44871.755752314813</v>
      </c>
      <c r="G842">
        <v>26</v>
      </c>
      <c r="H842" t="s">
        <v>458</v>
      </c>
      <c r="I842">
        <f t="shared" si="65"/>
        <v>12584</v>
      </c>
      <c r="J842" s="6">
        <v>45186.094074074077</v>
      </c>
      <c r="K842" t="str">
        <f t="shared" si="66"/>
        <v>Short Term</v>
      </c>
      <c r="L842">
        <f t="shared" si="67"/>
        <v>12100</v>
      </c>
      <c r="M842">
        <f t="shared" si="68"/>
        <v>0.15</v>
      </c>
      <c r="N842">
        <f t="shared" si="69"/>
        <v>1815</v>
      </c>
    </row>
    <row r="843" spans="1:14" x14ac:dyDescent="0.25">
      <c r="A843">
        <v>1842</v>
      </c>
      <c r="B843" t="s">
        <v>14966</v>
      </c>
      <c r="C843" t="s">
        <v>14967</v>
      </c>
      <c r="D843" t="s">
        <v>14922</v>
      </c>
      <c r="E843">
        <v>174</v>
      </c>
      <c r="F843" s="2">
        <v>43849.890335648153</v>
      </c>
      <c r="G843">
        <v>88</v>
      </c>
      <c r="H843" t="s">
        <v>758</v>
      </c>
      <c r="I843">
        <f t="shared" si="65"/>
        <v>15312</v>
      </c>
      <c r="J843" s="6">
        <v>45186.094074074077</v>
      </c>
      <c r="K843" t="str">
        <f t="shared" si="66"/>
        <v>Long Term</v>
      </c>
      <c r="L843">
        <f t="shared" si="67"/>
        <v>15138</v>
      </c>
      <c r="M843">
        <f t="shared" si="68"/>
        <v>0</v>
      </c>
      <c r="N843">
        <f t="shared" si="69"/>
        <v>0</v>
      </c>
    </row>
    <row r="844" spans="1:14" x14ac:dyDescent="0.25">
      <c r="A844">
        <v>1843</v>
      </c>
      <c r="B844" t="s">
        <v>14994</v>
      </c>
      <c r="C844" t="s">
        <v>14995</v>
      </c>
      <c r="D844" t="s">
        <v>14929</v>
      </c>
      <c r="E844">
        <v>191</v>
      </c>
      <c r="F844" s="2">
        <v>45165.801261574074</v>
      </c>
      <c r="G844">
        <v>38</v>
      </c>
      <c r="H844" t="s">
        <v>210</v>
      </c>
      <c r="I844">
        <f t="shared" si="65"/>
        <v>7258</v>
      </c>
      <c r="J844" s="6">
        <v>45186.094074074077</v>
      </c>
      <c r="K844" t="str">
        <f t="shared" si="66"/>
        <v>Short Term</v>
      </c>
      <c r="L844">
        <f t="shared" si="67"/>
        <v>7067</v>
      </c>
      <c r="M844">
        <f t="shared" si="68"/>
        <v>0.15</v>
      </c>
      <c r="N844">
        <f t="shared" si="69"/>
        <v>1060.05</v>
      </c>
    </row>
    <row r="845" spans="1:14" x14ac:dyDescent="0.25">
      <c r="A845">
        <v>1844</v>
      </c>
      <c r="B845" t="s">
        <v>14950</v>
      </c>
      <c r="C845" t="s">
        <v>14951</v>
      </c>
      <c r="D845" t="s">
        <v>14922</v>
      </c>
      <c r="E845">
        <v>185</v>
      </c>
      <c r="F845" s="2">
        <v>44438.146249999998</v>
      </c>
      <c r="G845">
        <v>75</v>
      </c>
      <c r="H845" t="s">
        <v>858</v>
      </c>
      <c r="I845">
        <f t="shared" si="65"/>
        <v>13875</v>
      </c>
      <c r="J845" s="6">
        <v>45186.094074074077</v>
      </c>
      <c r="K845" t="str">
        <f t="shared" si="66"/>
        <v>Long Term</v>
      </c>
      <c r="L845">
        <f t="shared" si="67"/>
        <v>13690</v>
      </c>
      <c r="M845">
        <f t="shared" si="68"/>
        <v>0</v>
      </c>
      <c r="N845">
        <f t="shared" si="69"/>
        <v>0</v>
      </c>
    </row>
    <row r="846" spans="1:14" x14ac:dyDescent="0.25">
      <c r="A846">
        <v>1845</v>
      </c>
      <c r="B846" t="s">
        <v>14992</v>
      </c>
      <c r="C846" t="s">
        <v>14993</v>
      </c>
      <c r="D846" t="s">
        <v>14929</v>
      </c>
      <c r="E846">
        <v>165</v>
      </c>
      <c r="F846" s="2">
        <v>45120.003969907397</v>
      </c>
      <c r="G846">
        <v>10</v>
      </c>
      <c r="H846" t="s">
        <v>1103</v>
      </c>
      <c r="I846">
        <f t="shared" si="65"/>
        <v>1650</v>
      </c>
      <c r="J846" s="6">
        <v>45186.094074074077</v>
      </c>
      <c r="K846" t="str">
        <f t="shared" si="66"/>
        <v>Short Term</v>
      </c>
      <c r="L846">
        <f t="shared" si="67"/>
        <v>1485</v>
      </c>
      <c r="M846">
        <f t="shared" si="68"/>
        <v>0.15</v>
      </c>
      <c r="N846">
        <f t="shared" si="69"/>
        <v>222.75</v>
      </c>
    </row>
    <row r="847" spans="1:14" x14ac:dyDescent="0.25">
      <c r="A847">
        <v>1846</v>
      </c>
      <c r="B847" t="s">
        <v>15014</v>
      </c>
      <c r="C847" t="s">
        <v>15015</v>
      </c>
      <c r="D847" t="s">
        <v>14922</v>
      </c>
      <c r="E847">
        <v>169</v>
      </c>
      <c r="F847" s="2">
        <v>43555.934282407397</v>
      </c>
      <c r="G847">
        <v>25</v>
      </c>
      <c r="H847" t="s">
        <v>222</v>
      </c>
      <c r="I847">
        <f t="shared" si="65"/>
        <v>4225</v>
      </c>
      <c r="J847" s="6">
        <v>45186.094074074077</v>
      </c>
      <c r="K847" t="str">
        <f t="shared" si="66"/>
        <v>Long Term</v>
      </c>
      <c r="L847">
        <f t="shared" si="67"/>
        <v>4056</v>
      </c>
      <c r="M847">
        <f t="shared" si="68"/>
        <v>0</v>
      </c>
      <c r="N847">
        <f t="shared" si="69"/>
        <v>0</v>
      </c>
    </row>
    <row r="848" spans="1:14" x14ac:dyDescent="0.25">
      <c r="A848">
        <v>1847</v>
      </c>
      <c r="B848" t="s">
        <v>14927</v>
      </c>
      <c r="C848" t="s">
        <v>14928</v>
      </c>
      <c r="D848" t="s">
        <v>14929</v>
      </c>
      <c r="E848">
        <v>120</v>
      </c>
      <c r="F848" s="2">
        <v>44265.209004629629</v>
      </c>
      <c r="G848">
        <v>55</v>
      </c>
      <c r="H848" t="s">
        <v>464</v>
      </c>
      <c r="I848">
        <f t="shared" si="65"/>
        <v>6600</v>
      </c>
      <c r="J848" s="6">
        <v>45186.094074074077</v>
      </c>
      <c r="K848" t="str">
        <f t="shared" si="66"/>
        <v>Long Term</v>
      </c>
      <c r="L848">
        <f t="shared" si="67"/>
        <v>6480</v>
      </c>
      <c r="M848">
        <f t="shared" si="68"/>
        <v>0</v>
      </c>
      <c r="N848">
        <f t="shared" si="69"/>
        <v>0</v>
      </c>
    </row>
    <row r="849" spans="1:14" x14ac:dyDescent="0.25">
      <c r="A849">
        <v>1848</v>
      </c>
      <c r="B849" t="s">
        <v>14968</v>
      </c>
      <c r="C849" t="s">
        <v>14969</v>
      </c>
      <c r="D849" t="s">
        <v>14929</v>
      </c>
      <c r="E849">
        <v>530</v>
      </c>
      <c r="F849" s="2">
        <v>44495.898333333331</v>
      </c>
      <c r="G849">
        <v>7</v>
      </c>
      <c r="H849" t="s">
        <v>121</v>
      </c>
      <c r="I849">
        <f t="shared" si="65"/>
        <v>3710</v>
      </c>
      <c r="J849" s="6">
        <v>45186.094074074077</v>
      </c>
      <c r="K849" t="str">
        <f t="shared" si="66"/>
        <v>Long Term</v>
      </c>
      <c r="L849">
        <f t="shared" si="67"/>
        <v>3180</v>
      </c>
      <c r="M849">
        <f t="shared" si="68"/>
        <v>0</v>
      </c>
      <c r="N849">
        <f t="shared" si="69"/>
        <v>0</v>
      </c>
    </row>
    <row r="850" spans="1:14" x14ac:dyDescent="0.25">
      <c r="A850">
        <v>1849</v>
      </c>
      <c r="B850" t="s">
        <v>14958</v>
      </c>
      <c r="C850" t="s">
        <v>14959</v>
      </c>
      <c r="D850" t="s">
        <v>14929</v>
      </c>
      <c r="E850">
        <v>196</v>
      </c>
      <c r="F850" s="2">
        <v>43944.865254629629</v>
      </c>
      <c r="G850">
        <v>25</v>
      </c>
      <c r="H850" t="s">
        <v>98</v>
      </c>
      <c r="I850">
        <f t="shared" si="65"/>
        <v>4900</v>
      </c>
      <c r="J850" s="6">
        <v>45186.094074074077</v>
      </c>
      <c r="K850" t="str">
        <f t="shared" si="66"/>
        <v>Long Term</v>
      </c>
      <c r="L850">
        <f t="shared" si="67"/>
        <v>4704</v>
      </c>
      <c r="M850">
        <f t="shared" si="68"/>
        <v>0</v>
      </c>
      <c r="N850">
        <f t="shared" si="69"/>
        <v>0</v>
      </c>
    </row>
    <row r="851" spans="1:14" x14ac:dyDescent="0.25">
      <c r="A851">
        <v>1850</v>
      </c>
      <c r="B851" t="s">
        <v>15012</v>
      </c>
      <c r="C851" t="s">
        <v>15013</v>
      </c>
      <c r="D851" t="s">
        <v>14929</v>
      </c>
      <c r="E851">
        <v>100</v>
      </c>
      <c r="F851" s="2">
        <v>44085.707708333342</v>
      </c>
      <c r="G851">
        <v>13</v>
      </c>
      <c r="H851" t="s">
        <v>765</v>
      </c>
      <c r="I851">
        <f t="shared" si="65"/>
        <v>1300</v>
      </c>
      <c r="J851" s="6">
        <v>45186.094074074077</v>
      </c>
      <c r="K851" t="str">
        <f t="shared" si="66"/>
        <v>Long Term</v>
      </c>
      <c r="L851">
        <f t="shared" si="67"/>
        <v>1200</v>
      </c>
      <c r="M851">
        <f t="shared" si="68"/>
        <v>0</v>
      </c>
      <c r="N851">
        <f t="shared" si="69"/>
        <v>0</v>
      </c>
    </row>
    <row r="852" spans="1:14" x14ac:dyDescent="0.25">
      <c r="A852">
        <v>1851</v>
      </c>
      <c r="B852" t="s">
        <v>14936</v>
      </c>
      <c r="C852" t="s">
        <v>14937</v>
      </c>
      <c r="D852" t="s">
        <v>14922</v>
      </c>
      <c r="E852">
        <v>244</v>
      </c>
      <c r="F852" s="2">
        <v>44556.323055555556</v>
      </c>
      <c r="G852">
        <v>40</v>
      </c>
      <c r="H852" t="s">
        <v>1166</v>
      </c>
      <c r="I852">
        <f t="shared" si="65"/>
        <v>9760</v>
      </c>
      <c r="J852" s="6">
        <v>45186.094074074077</v>
      </c>
      <c r="K852" t="str">
        <f t="shared" si="66"/>
        <v>Long Term</v>
      </c>
      <c r="L852">
        <f t="shared" si="67"/>
        <v>9516</v>
      </c>
      <c r="M852">
        <f t="shared" si="68"/>
        <v>0</v>
      </c>
      <c r="N852">
        <f t="shared" si="69"/>
        <v>0</v>
      </c>
    </row>
    <row r="853" spans="1:14" x14ac:dyDescent="0.25">
      <c r="A853">
        <v>1852</v>
      </c>
      <c r="B853" t="s">
        <v>14954</v>
      </c>
      <c r="C853" t="s">
        <v>14955</v>
      </c>
      <c r="D853" t="s">
        <v>14922</v>
      </c>
      <c r="E853">
        <v>769</v>
      </c>
      <c r="F853" s="2">
        <v>44517.736608796287</v>
      </c>
      <c r="G853">
        <v>56</v>
      </c>
      <c r="H853" t="s">
        <v>711</v>
      </c>
      <c r="I853">
        <f t="shared" si="65"/>
        <v>43064</v>
      </c>
      <c r="J853" s="6">
        <v>45186.094074074077</v>
      </c>
      <c r="K853" t="str">
        <f t="shared" si="66"/>
        <v>Long Term</v>
      </c>
      <c r="L853">
        <f t="shared" si="67"/>
        <v>42295</v>
      </c>
      <c r="M853">
        <f t="shared" si="68"/>
        <v>0</v>
      </c>
      <c r="N853">
        <f t="shared" si="69"/>
        <v>0</v>
      </c>
    </row>
    <row r="854" spans="1:14" x14ac:dyDescent="0.25">
      <c r="A854">
        <v>1853</v>
      </c>
      <c r="B854" t="s">
        <v>14980</v>
      </c>
      <c r="C854" t="s">
        <v>14981</v>
      </c>
      <c r="D854" t="s">
        <v>14922</v>
      </c>
      <c r="E854">
        <v>778</v>
      </c>
      <c r="F854" s="2">
        <v>44448.412743055553</v>
      </c>
      <c r="G854">
        <v>63</v>
      </c>
      <c r="H854" t="s">
        <v>1350</v>
      </c>
      <c r="I854">
        <f t="shared" si="65"/>
        <v>49014</v>
      </c>
      <c r="J854" s="6">
        <v>45186.094074074077</v>
      </c>
      <c r="K854" t="str">
        <f t="shared" si="66"/>
        <v>Long Term</v>
      </c>
      <c r="L854">
        <f t="shared" si="67"/>
        <v>48236</v>
      </c>
      <c r="M854">
        <f t="shared" si="68"/>
        <v>0</v>
      </c>
      <c r="N854">
        <f t="shared" si="69"/>
        <v>0</v>
      </c>
    </row>
    <row r="855" spans="1:14" x14ac:dyDescent="0.25">
      <c r="A855">
        <v>1854</v>
      </c>
      <c r="B855" t="s">
        <v>14925</v>
      </c>
      <c r="C855" t="s">
        <v>14926</v>
      </c>
      <c r="D855" t="s">
        <v>14922</v>
      </c>
      <c r="E855">
        <v>645</v>
      </c>
      <c r="F855" s="2">
        <v>44730.935578703713</v>
      </c>
      <c r="G855">
        <v>81</v>
      </c>
      <c r="H855" t="s">
        <v>1150</v>
      </c>
      <c r="I855">
        <f t="shared" si="65"/>
        <v>52245</v>
      </c>
      <c r="J855" s="6">
        <v>45186.094074074077</v>
      </c>
      <c r="K855" t="str">
        <f t="shared" si="66"/>
        <v>Long Term</v>
      </c>
      <c r="L855">
        <f t="shared" si="67"/>
        <v>51600</v>
      </c>
      <c r="M855">
        <f t="shared" si="68"/>
        <v>0</v>
      </c>
      <c r="N855">
        <f t="shared" si="69"/>
        <v>0</v>
      </c>
    </row>
    <row r="856" spans="1:14" x14ac:dyDescent="0.25">
      <c r="A856">
        <v>1855</v>
      </c>
      <c r="B856" t="s">
        <v>14968</v>
      </c>
      <c r="C856" t="s">
        <v>14969</v>
      </c>
      <c r="D856" t="s">
        <v>14929</v>
      </c>
      <c r="E856">
        <v>609</v>
      </c>
      <c r="F856" s="2">
        <v>45176.308900462973</v>
      </c>
      <c r="G856">
        <v>11</v>
      </c>
      <c r="H856" t="s">
        <v>1081</v>
      </c>
      <c r="I856">
        <f t="shared" si="65"/>
        <v>6699</v>
      </c>
      <c r="J856" s="6">
        <v>45186.094074074077</v>
      </c>
      <c r="K856" t="str">
        <f t="shared" si="66"/>
        <v>Short Term</v>
      </c>
      <c r="L856">
        <f t="shared" si="67"/>
        <v>6090</v>
      </c>
      <c r="M856">
        <f t="shared" si="68"/>
        <v>0.15</v>
      </c>
      <c r="N856">
        <f t="shared" si="69"/>
        <v>913.5</v>
      </c>
    </row>
    <row r="857" spans="1:14" x14ac:dyDescent="0.25">
      <c r="A857">
        <v>1856</v>
      </c>
      <c r="B857" t="s">
        <v>15004</v>
      </c>
      <c r="C857" t="s">
        <v>15005</v>
      </c>
      <c r="D857" t="s">
        <v>14929</v>
      </c>
      <c r="E857">
        <v>865</v>
      </c>
      <c r="F857" s="2">
        <v>44174.925324074073</v>
      </c>
      <c r="G857">
        <v>81</v>
      </c>
      <c r="H857" t="s">
        <v>101</v>
      </c>
      <c r="I857">
        <f t="shared" si="65"/>
        <v>70065</v>
      </c>
      <c r="J857" s="6">
        <v>45186.094074074077</v>
      </c>
      <c r="K857" t="str">
        <f t="shared" si="66"/>
        <v>Long Term</v>
      </c>
      <c r="L857">
        <f t="shared" si="67"/>
        <v>69200</v>
      </c>
      <c r="M857">
        <f t="shared" si="68"/>
        <v>0</v>
      </c>
      <c r="N857">
        <f t="shared" si="69"/>
        <v>0</v>
      </c>
    </row>
    <row r="858" spans="1:14" x14ac:dyDescent="0.25">
      <c r="A858">
        <v>1857</v>
      </c>
      <c r="B858" t="s">
        <v>15006</v>
      </c>
      <c r="C858" t="s">
        <v>15007</v>
      </c>
      <c r="D858" t="s">
        <v>14929</v>
      </c>
      <c r="E858">
        <v>896</v>
      </c>
      <c r="F858" s="2">
        <v>45131.62259259259</v>
      </c>
      <c r="G858">
        <v>17</v>
      </c>
      <c r="H858" t="s">
        <v>806</v>
      </c>
      <c r="I858">
        <f t="shared" si="65"/>
        <v>15232</v>
      </c>
      <c r="J858" s="6">
        <v>45186.094074074077</v>
      </c>
      <c r="K858" t="str">
        <f t="shared" si="66"/>
        <v>Short Term</v>
      </c>
      <c r="L858">
        <f t="shared" si="67"/>
        <v>14336</v>
      </c>
      <c r="M858">
        <f t="shared" si="68"/>
        <v>0.15</v>
      </c>
      <c r="N858">
        <f t="shared" si="69"/>
        <v>2150.4</v>
      </c>
    </row>
    <row r="859" spans="1:14" x14ac:dyDescent="0.25">
      <c r="A859">
        <v>1858</v>
      </c>
      <c r="B859" t="s">
        <v>14982</v>
      </c>
      <c r="C859" t="s">
        <v>14983</v>
      </c>
      <c r="D859" t="s">
        <v>14922</v>
      </c>
      <c r="E859">
        <v>717</v>
      </c>
      <c r="F859" s="2">
        <v>43858.894421296303</v>
      </c>
      <c r="G859">
        <v>47</v>
      </c>
      <c r="H859" t="s">
        <v>888</v>
      </c>
      <c r="I859">
        <f t="shared" si="65"/>
        <v>33699</v>
      </c>
      <c r="J859" s="6">
        <v>45186.094074074077</v>
      </c>
      <c r="K859" t="str">
        <f t="shared" si="66"/>
        <v>Long Term</v>
      </c>
      <c r="L859">
        <f t="shared" si="67"/>
        <v>32982</v>
      </c>
      <c r="M859">
        <f t="shared" si="68"/>
        <v>0</v>
      </c>
      <c r="N859">
        <f t="shared" si="69"/>
        <v>0</v>
      </c>
    </row>
    <row r="860" spans="1:14" x14ac:dyDescent="0.25">
      <c r="A860">
        <v>1859</v>
      </c>
      <c r="B860" t="s">
        <v>14938</v>
      </c>
      <c r="C860" t="s">
        <v>14939</v>
      </c>
      <c r="D860" t="s">
        <v>14922</v>
      </c>
      <c r="E860">
        <v>669</v>
      </c>
      <c r="F860" s="2">
        <v>44562.575902777768</v>
      </c>
      <c r="G860">
        <v>39</v>
      </c>
      <c r="H860" t="s">
        <v>2747</v>
      </c>
      <c r="I860">
        <f t="shared" si="65"/>
        <v>26091</v>
      </c>
      <c r="J860" s="6">
        <v>45186.094074074077</v>
      </c>
      <c r="K860" t="str">
        <f t="shared" si="66"/>
        <v>Long Term</v>
      </c>
      <c r="L860">
        <f t="shared" si="67"/>
        <v>25422</v>
      </c>
      <c r="M860">
        <f t="shared" si="68"/>
        <v>0</v>
      </c>
      <c r="N860">
        <f t="shared" si="69"/>
        <v>0</v>
      </c>
    </row>
    <row r="861" spans="1:14" x14ac:dyDescent="0.25">
      <c r="A861">
        <v>1860</v>
      </c>
      <c r="B861" t="s">
        <v>15006</v>
      </c>
      <c r="C861" t="s">
        <v>15007</v>
      </c>
      <c r="D861" t="s">
        <v>14922</v>
      </c>
      <c r="E861">
        <v>278</v>
      </c>
      <c r="F861" s="2">
        <v>44381.12672453704</v>
      </c>
      <c r="G861">
        <v>76</v>
      </c>
      <c r="H861" t="s">
        <v>464</v>
      </c>
      <c r="I861">
        <f t="shared" si="65"/>
        <v>21128</v>
      </c>
      <c r="J861" s="6">
        <v>45186.094074074077</v>
      </c>
      <c r="K861" t="str">
        <f t="shared" si="66"/>
        <v>Long Term</v>
      </c>
      <c r="L861">
        <f t="shared" si="67"/>
        <v>20850</v>
      </c>
      <c r="M861">
        <f t="shared" si="68"/>
        <v>0</v>
      </c>
      <c r="N861">
        <f t="shared" si="69"/>
        <v>0</v>
      </c>
    </row>
    <row r="862" spans="1:14" x14ac:dyDescent="0.25">
      <c r="A862">
        <v>1861</v>
      </c>
      <c r="B862" t="s">
        <v>14966</v>
      </c>
      <c r="C862" t="s">
        <v>14967</v>
      </c>
      <c r="D862" t="s">
        <v>14929</v>
      </c>
      <c r="E862">
        <v>986</v>
      </c>
      <c r="F862" s="2">
        <v>43534.15353009259</v>
      </c>
      <c r="G862">
        <v>4</v>
      </c>
      <c r="H862" t="s">
        <v>742</v>
      </c>
      <c r="I862">
        <f t="shared" si="65"/>
        <v>3944</v>
      </c>
      <c r="J862" s="6">
        <v>45186.094074074077</v>
      </c>
      <c r="K862" t="str">
        <f t="shared" si="66"/>
        <v>Long Term</v>
      </c>
      <c r="L862">
        <f t="shared" si="67"/>
        <v>2958</v>
      </c>
      <c r="M862">
        <f t="shared" si="68"/>
        <v>0</v>
      </c>
      <c r="N862">
        <f t="shared" si="69"/>
        <v>0</v>
      </c>
    </row>
    <row r="863" spans="1:14" x14ac:dyDescent="0.25">
      <c r="A863">
        <v>1862</v>
      </c>
      <c r="B863" t="s">
        <v>14986</v>
      </c>
      <c r="C863" t="s">
        <v>14987</v>
      </c>
      <c r="D863" t="s">
        <v>14922</v>
      </c>
      <c r="E863">
        <v>609</v>
      </c>
      <c r="F863" s="2">
        <v>43405.733518518522</v>
      </c>
      <c r="G863">
        <v>35</v>
      </c>
      <c r="H863" t="s">
        <v>466</v>
      </c>
      <c r="I863">
        <f t="shared" si="65"/>
        <v>21315</v>
      </c>
      <c r="J863" s="6">
        <v>45186.094074074077</v>
      </c>
      <c r="K863" t="str">
        <f t="shared" si="66"/>
        <v>Long Term</v>
      </c>
      <c r="L863">
        <f t="shared" si="67"/>
        <v>20706</v>
      </c>
      <c r="M863">
        <f t="shared" si="68"/>
        <v>0</v>
      </c>
      <c r="N863">
        <f t="shared" si="69"/>
        <v>0</v>
      </c>
    </row>
    <row r="864" spans="1:14" x14ac:dyDescent="0.25">
      <c r="A864">
        <v>1863</v>
      </c>
      <c r="B864" t="s">
        <v>14942</v>
      </c>
      <c r="C864" t="s">
        <v>14943</v>
      </c>
      <c r="D864" t="s">
        <v>14922</v>
      </c>
      <c r="E864">
        <v>800</v>
      </c>
      <c r="F864" s="2">
        <v>44741.772337962961</v>
      </c>
      <c r="G864">
        <v>39</v>
      </c>
      <c r="H864" t="s">
        <v>1176</v>
      </c>
      <c r="I864">
        <f t="shared" si="65"/>
        <v>31200</v>
      </c>
      <c r="J864" s="6">
        <v>45186.094074074077</v>
      </c>
      <c r="K864" t="str">
        <f t="shared" si="66"/>
        <v>Long Term</v>
      </c>
      <c r="L864">
        <f t="shared" si="67"/>
        <v>30400</v>
      </c>
      <c r="M864">
        <f t="shared" si="68"/>
        <v>0</v>
      </c>
      <c r="N864">
        <f t="shared" si="69"/>
        <v>0</v>
      </c>
    </row>
    <row r="865" spans="1:14" x14ac:dyDescent="0.25">
      <c r="A865">
        <v>1864</v>
      </c>
      <c r="B865" t="s">
        <v>14994</v>
      </c>
      <c r="C865" t="s">
        <v>14995</v>
      </c>
      <c r="D865" t="s">
        <v>14922</v>
      </c>
      <c r="E865">
        <v>324</v>
      </c>
      <c r="F865" s="2">
        <v>43458.422569444447</v>
      </c>
      <c r="G865">
        <v>65</v>
      </c>
      <c r="H865" t="s">
        <v>610</v>
      </c>
      <c r="I865">
        <f t="shared" si="65"/>
        <v>21060</v>
      </c>
      <c r="J865" s="6">
        <v>45186.094074074077</v>
      </c>
      <c r="K865" t="str">
        <f t="shared" si="66"/>
        <v>Long Term</v>
      </c>
      <c r="L865">
        <f t="shared" si="67"/>
        <v>20736</v>
      </c>
      <c r="M865">
        <f t="shared" si="68"/>
        <v>0</v>
      </c>
      <c r="N865">
        <f t="shared" si="69"/>
        <v>0</v>
      </c>
    </row>
    <row r="866" spans="1:14" x14ac:dyDescent="0.25">
      <c r="A866">
        <v>1865</v>
      </c>
      <c r="B866" t="s">
        <v>14940</v>
      </c>
      <c r="C866" t="s">
        <v>14941</v>
      </c>
      <c r="D866" t="s">
        <v>14922</v>
      </c>
      <c r="E866">
        <v>459</v>
      </c>
      <c r="F866" s="2">
        <v>44417.638854166667</v>
      </c>
      <c r="G866">
        <v>86</v>
      </c>
      <c r="H866" t="s">
        <v>534</v>
      </c>
      <c r="I866">
        <f t="shared" si="65"/>
        <v>39474</v>
      </c>
      <c r="J866" s="6">
        <v>45186.094074074077</v>
      </c>
      <c r="K866" t="str">
        <f t="shared" si="66"/>
        <v>Long Term</v>
      </c>
      <c r="L866">
        <f t="shared" si="67"/>
        <v>39015</v>
      </c>
      <c r="M866">
        <f t="shared" si="68"/>
        <v>0</v>
      </c>
      <c r="N866">
        <f t="shared" si="69"/>
        <v>0</v>
      </c>
    </row>
    <row r="867" spans="1:14" x14ac:dyDescent="0.25">
      <c r="A867">
        <v>1866</v>
      </c>
      <c r="B867" t="s">
        <v>15016</v>
      </c>
      <c r="C867" t="s">
        <v>15017</v>
      </c>
      <c r="D867" t="s">
        <v>14929</v>
      </c>
      <c r="E867">
        <v>711</v>
      </c>
      <c r="F867" s="2">
        <v>44380.224988425929</v>
      </c>
      <c r="G867">
        <v>24</v>
      </c>
      <c r="H867" t="s">
        <v>571</v>
      </c>
      <c r="I867">
        <f t="shared" si="65"/>
        <v>17064</v>
      </c>
      <c r="J867" s="6">
        <v>45186.094074074077</v>
      </c>
      <c r="K867" t="str">
        <f t="shared" si="66"/>
        <v>Long Term</v>
      </c>
      <c r="L867">
        <f t="shared" si="67"/>
        <v>16353</v>
      </c>
      <c r="M867">
        <f t="shared" si="68"/>
        <v>0</v>
      </c>
      <c r="N867">
        <f t="shared" si="69"/>
        <v>0</v>
      </c>
    </row>
    <row r="868" spans="1:14" x14ac:dyDescent="0.25">
      <c r="A868">
        <v>1867</v>
      </c>
      <c r="B868" t="s">
        <v>15014</v>
      </c>
      <c r="C868" t="s">
        <v>15015</v>
      </c>
      <c r="D868" t="s">
        <v>14929</v>
      </c>
      <c r="E868">
        <v>724</v>
      </c>
      <c r="F868" s="2">
        <v>43390.789652777778</v>
      </c>
      <c r="G868">
        <v>3</v>
      </c>
      <c r="H868" t="s">
        <v>1686</v>
      </c>
      <c r="I868">
        <f t="shared" si="65"/>
        <v>2172</v>
      </c>
      <c r="J868" s="6">
        <v>45186.094074074077</v>
      </c>
      <c r="K868" t="str">
        <f t="shared" si="66"/>
        <v>Long Term</v>
      </c>
      <c r="L868">
        <f t="shared" si="67"/>
        <v>1448</v>
      </c>
      <c r="M868">
        <f t="shared" si="68"/>
        <v>0</v>
      </c>
      <c r="N868">
        <f t="shared" si="69"/>
        <v>0</v>
      </c>
    </row>
    <row r="869" spans="1:14" x14ac:dyDescent="0.25">
      <c r="A869">
        <v>1868</v>
      </c>
      <c r="B869" t="s">
        <v>14940</v>
      </c>
      <c r="C869" t="s">
        <v>14941</v>
      </c>
      <c r="D869" t="s">
        <v>14922</v>
      </c>
      <c r="E869">
        <v>284</v>
      </c>
      <c r="F869" s="2">
        <v>44873.95621527778</v>
      </c>
      <c r="G869">
        <v>1</v>
      </c>
      <c r="H869" t="s">
        <v>892</v>
      </c>
      <c r="I869">
        <f t="shared" si="65"/>
        <v>284</v>
      </c>
      <c r="J869" s="6">
        <v>45186.094074074077</v>
      </c>
      <c r="K869" t="str">
        <f t="shared" si="66"/>
        <v>Short Term</v>
      </c>
      <c r="L869">
        <f t="shared" si="67"/>
        <v>0</v>
      </c>
      <c r="M869">
        <f t="shared" si="68"/>
        <v>0.15</v>
      </c>
      <c r="N869">
        <f t="shared" si="69"/>
        <v>0</v>
      </c>
    </row>
    <row r="870" spans="1:14" x14ac:dyDescent="0.25">
      <c r="A870">
        <v>1869</v>
      </c>
      <c r="B870" t="s">
        <v>14942</v>
      </c>
      <c r="C870" t="s">
        <v>14943</v>
      </c>
      <c r="D870" t="s">
        <v>14922</v>
      </c>
      <c r="E870">
        <v>318</v>
      </c>
      <c r="F870" s="2">
        <v>43502.422337962962</v>
      </c>
      <c r="G870">
        <v>65</v>
      </c>
      <c r="H870" t="s">
        <v>766</v>
      </c>
      <c r="I870">
        <f t="shared" si="65"/>
        <v>20670</v>
      </c>
      <c r="J870" s="6">
        <v>45186.094074074077</v>
      </c>
      <c r="K870" t="str">
        <f t="shared" si="66"/>
        <v>Long Term</v>
      </c>
      <c r="L870">
        <f t="shared" si="67"/>
        <v>20352</v>
      </c>
      <c r="M870">
        <f t="shared" si="68"/>
        <v>0</v>
      </c>
      <c r="N870">
        <f t="shared" si="69"/>
        <v>0</v>
      </c>
    </row>
    <row r="871" spans="1:14" x14ac:dyDescent="0.25">
      <c r="A871">
        <v>1870</v>
      </c>
      <c r="B871" t="s">
        <v>15014</v>
      </c>
      <c r="C871" t="s">
        <v>15015</v>
      </c>
      <c r="D871" t="s">
        <v>14929</v>
      </c>
      <c r="E871">
        <v>760</v>
      </c>
      <c r="F871" s="2">
        <v>43997.889409722222</v>
      </c>
      <c r="G871">
        <v>75</v>
      </c>
      <c r="H871" t="s">
        <v>371</v>
      </c>
      <c r="I871">
        <f t="shared" si="65"/>
        <v>57000</v>
      </c>
      <c r="J871" s="6">
        <v>45186.094074074077</v>
      </c>
      <c r="K871" t="str">
        <f t="shared" si="66"/>
        <v>Long Term</v>
      </c>
      <c r="L871">
        <f t="shared" si="67"/>
        <v>56240</v>
      </c>
      <c r="M871">
        <f t="shared" si="68"/>
        <v>0</v>
      </c>
      <c r="N871">
        <f t="shared" si="69"/>
        <v>0</v>
      </c>
    </row>
    <row r="872" spans="1:14" x14ac:dyDescent="0.25">
      <c r="A872">
        <v>1871</v>
      </c>
      <c r="B872" t="s">
        <v>14980</v>
      </c>
      <c r="C872" t="s">
        <v>14981</v>
      </c>
      <c r="D872" t="s">
        <v>14929</v>
      </c>
      <c r="E872">
        <v>251</v>
      </c>
      <c r="F872" s="2">
        <v>43799.034872685188</v>
      </c>
      <c r="G872">
        <v>26</v>
      </c>
      <c r="H872" t="s">
        <v>1649</v>
      </c>
      <c r="I872">
        <f t="shared" si="65"/>
        <v>6526</v>
      </c>
      <c r="J872" s="6">
        <v>45186.094074074077</v>
      </c>
      <c r="K872" t="str">
        <f t="shared" si="66"/>
        <v>Long Term</v>
      </c>
      <c r="L872">
        <f t="shared" si="67"/>
        <v>6275</v>
      </c>
      <c r="M872">
        <f t="shared" si="68"/>
        <v>0</v>
      </c>
      <c r="N872">
        <f t="shared" si="69"/>
        <v>0</v>
      </c>
    </row>
    <row r="873" spans="1:14" x14ac:dyDescent="0.25">
      <c r="A873">
        <v>1872</v>
      </c>
      <c r="B873" t="s">
        <v>14925</v>
      </c>
      <c r="C873" t="s">
        <v>14926</v>
      </c>
      <c r="D873" t="s">
        <v>14929</v>
      </c>
      <c r="E873">
        <v>938</v>
      </c>
      <c r="F873" s="2">
        <v>44949.289768518523</v>
      </c>
      <c r="G873">
        <v>89</v>
      </c>
      <c r="H873" t="s">
        <v>494</v>
      </c>
      <c r="I873">
        <f t="shared" si="65"/>
        <v>83482</v>
      </c>
      <c r="J873" s="6">
        <v>45186.094074074077</v>
      </c>
      <c r="K873" t="str">
        <f t="shared" si="66"/>
        <v>Short Term</v>
      </c>
      <c r="L873">
        <f t="shared" si="67"/>
        <v>82544</v>
      </c>
      <c r="M873">
        <f t="shared" si="68"/>
        <v>0.15</v>
      </c>
      <c r="N873">
        <f t="shared" si="69"/>
        <v>12381.6</v>
      </c>
    </row>
    <row r="874" spans="1:14" x14ac:dyDescent="0.25">
      <c r="A874">
        <v>1873</v>
      </c>
      <c r="B874" t="s">
        <v>15016</v>
      </c>
      <c r="C874" t="s">
        <v>15017</v>
      </c>
      <c r="D874" t="s">
        <v>14929</v>
      </c>
      <c r="E874">
        <v>900</v>
      </c>
      <c r="F874" s="2">
        <v>44327.326157407413</v>
      </c>
      <c r="G874">
        <v>23</v>
      </c>
      <c r="H874" t="s">
        <v>2604</v>
      </c>
      <c r="I874">
        <f t="shared" si="65"/>
        <v>20700</v>
      </c>
      <c r="J874" s="6">
        <v>45186.094074074077</v>
      </c>
      <c r="K874" t="str">
        <f t="shared" si="66"/>
        <v>Long Term</v>
      </c>
      <c r="L874">
        <f t="shared" si="67"/>
        <v>19800</v>
      </c>
      <c r="M874">
        <f t="shared" si="68"/>
        <v>0</v>
      </c>
      <c r="N874">
        <f t="shared" si="69"/>
        <v>0</v>
      </c>
    </row>
    <row r="875" spans="1:14" x14ac:dyDescent="0.25">
      <c r="A875">
        <v>1874</v>
      </c>
      <c r="B875" t="s">
        <v>15002</v>
      </c>
      <c r="C875" t="s">
        <v>15003</v>
      </c>
      <c r="D875" t="s">
        <v>14929</v>
      </c>
      <c r="E875">
        <v>724</v>
      </c>
      <c r="F875" s="2">
        <v>44085.519467592603</v>
      </c>
      <c r="G875">
        <v>63</v>
      </c>
      <c r="H875" t="s">
        <v>2266</v>
      </c>
      <c r="I875">
        <f t="shared" si="65"/>
        <v>45612</v>
      </c>
      <c r="J875" s="6">
        <v>45186.094074074077</v>
      </c>
      <c r="K875" t="str">
        <f t="shared" si="66"/>
        <v>Long Term</v>
      </c>
      <c r="L875">
        <f t="shared" si="67"/>
        <v>44888</v>
      </c>
      <c r="M875">
        <f t="shared" si="68"/>
        <v>0</v>
      </c>
      <c r="N875">
        <f t="shared" si="69"/>
        <v>0</v>
      </c>
    </row>
    <row r="876" spans="1:14" x14ac:dyDescent="0.25">
      <c r="A876">
        <v>1875</v>
      </c>
      <c r="B876" t="s">
        <v>14932</v>
      </c>
      <c r="C876" t="s">
        <v>14933</v>
      </c>
      <c r="D876" t="s">
        <v>14922</v>
      </c>
      <c r="E876">
        <v>890</v>
      </c>
      <c r="F876" s="2">
        <v>43978.953229166669</v>
      </c>
      <c r="G876">
        <v>63</v>
      </c>
      <c r="H876" t="s">
        <v>841</v>
      </c>
      <c r="I876">
        <f t="shared" si="65"/>
        <v>56070</v>
      </c>
      <c r="J876" s="6">
        <v>45186.094074074077</v>
      </c>
      <c r="K876" t="str">
        <f t="shared" si="66"/>
        <v>Long Term</v>
      </c>
      <c r="L876">
        <f t="shared" si="67"/>
        <v>55180</v>
      </c>
      <c r="M876">
        <f t="shared" si="68"/>
        <v>0</v>
      </c>
      <c r="N876">
        <f t="shared" si="69"/>
        <v>0</v>
      </c>
    </row>
    <row r="877" spans="1:14" x14ac:dyDescent="0.25">
      <c r="A877">
        <v>1876</v>
      </c>
      <c r="B877" t="s">
        <v>14944</v>
      </c>
      <c r="C877" t="s">
        <v>14945</v>
      </c>
      <c r="D877" t="s">
        <v>14929</v>
      </c>
      <c r="E877">
        <v>228</v>
      </c>
      <c r="F877" s="2">
        <v>45020.984363425923</v>
      </c>
      <c r="G877">
        <v>7</v>
      </c>
      <c r="H877" t="s">
        <v>1649</v>
      </c>
      <c r="I877">
        <f t="shared" si="65"/>
        <v>1596</v>
      </c>
      <c r="J877" s="6">
        <v>45186.094074074077</v>
      </c>
      <c r="K877" t="str">
        <f t="shared" si="66"/>
        <v>Short Term</v>
      </c>
      <c r="L877">
        <f t="shared" si="67"/>
        <v>1368</v>
      </c>
      <c r="M877">
        <f t="shared" si="68"/>
        <v>0.15</v>
      </c>
      <c r="N877">
        <f t="shared" si="69"/>
        <v>205.2</v>
      </c>
    </row>
    <row r="878" spans="1:14" x14ac:dyDescent="0.25">
      <c r="A878">
        <v>1877</v>
      </c>
      <c r="B878" t="s">
        <v>14984</v>
      </c>
      <c r="C878" t="s">
        <v>14985</v>
      </c>
      <c r="D878" t="s">
        <v>14922</v>
      </c>
      <c r="E878">
        <v>125</v>
      </c>
      <c r="F878" s="2">
        <v>44761.328645833331</v>
      </c>
      <c r="G878">
        <v>17</v>
      </c>
      <c r="H878" t="s">
        <v>2367</v>
      </c>
      <c r="I878">
        <f t="shared" si="65"/>
        <v>2125</v>
      </c>
      <c r="J878" s="6">
        <v>45186.094074074077</v>
      </c>
      <c r="K878" t="str">
        <f t="shared" si="66"/>
        <v>Long Term</v>
      </c>
      <c r="L878">
        <f t="shared" si="67"/>
        <v>2000</v>
      </c>
      <c r="M878">
        <f t="shared" si="68"/>
        <v>0</v>
      </c>
      <c r="N878">
        <f t="shared" si="69"/>
        <v>0</v>
      </c>
    </row>
    <row r="879" spans="1:14" x14ac:dyDescent="0.25">
      <c r="A879">
        <v>1878</v>
      </c>
      <c r="B879" t="s">
        <v>14938</v>
      </c>
      <c r="C879" t="s">
        <v>14939</v>
      </c>
      <c r="D879" t="s">
        <v>14922</v>
      </c>
      <c r="E879">
        <v>918</v>
      </c>
      <c r="F879" s="2">
        <v>44094.415937500002</v>
      </c>
      <c r="G879">
        <v>98</v>
      </c>
      <c r="H879" t="s">
        <v>2291</v>
      </c>
      <c r="I879">
        <f t="shared" si="65"/>
        <v>89964</v>
      </c>
      <c r="J879" s="6">
        <v>45186.094074074077</v>
      </c>
      <c r="K879" t="str">
        <f t="shared" si="66"/>
        <v>Long Term</v>
      </c>
      <c r="L879">
        <f t="shared" si="67"/>
        <v>89046</v>
      </c>
      <c r="M879">
        <f t="shared" si="68"/>
        <v>0</v>
      </c>
      <c r="N879">
        <f t="shared" si="69"/>
        <v>0</v>
      </c>
    </row>
    <row r="880" spans="1:14" x14ac:dyDescent="0.25">
      <c r="A880">
        <v>1879</v>
      </c>
      <c r="B880" t="s">
        <v>14927</v>
      </c>
      <c r="C880" t="s">
        <v>14928</v>
      </c>
      <c r="D880" t="s">
        <v>14929</v>
      </c>
      <c r="E880">
        <v>983</v>
      </c>
      <c r="F880" s="2">
        <v>44606.591122685182</v>
      </c>
      <c r="G880">
        <v>28</v>
      </c>
      <c r="H880" t="s">
        <v>908</v>
      </c>
      <c r="I880">
        <f t="shared" si="65"/>
        <v>27524</v>
      </c>
      <c r="J880" s="6">
        <v>45186.094074074077</v>
      </c>
      <c r="K880" t="str">
        <f t="shared" si="66"/>
        <v>Long Term</v>
      </c>
      <c r="L880">
        <f t="shared" si="67"/>
        <v>26541</v>
      </c>
      <c r="M880">
        <f t="shared" si="68"/>
        <v>0</v>
      </c>
      <c r="N880">
        <f t="shared" si="69"/>
        <v>0</v>
      </c>
    </row>
    <row r="881" spans="1:14" x14ac:dyDescent="0.25">
      <c r="A881">
        <v>1880</v>
      </c>
      <c r="B881" t="s">
        <v>14925</v>
      </c>
      <c r="C881" t="s">
        <v>14926</v>
      </c>
      <c r="D881" t="s">
        <v>14929</v>
      </c>
      <c r="E881">
        <v>940</v>
      </c>
      <c r="F881" s="2">
        <v>44171.86519675926</v>
      </c>
      <c r="G881">
        <v>2</v>
      </c>
      <c r="H881" t="s">
        <v>1103</v>
      </c>
      <c r="I881">
        <f t="shared" si="65"/>
        <v>1880</v>
      </c>
      <c r="J881" s="6">
        <v>45186.094074074077</v>
      </c>
      <c r="K881" t="str">
        <f t="shared" si="66"/>
        <v>Long Term</v>
      </c>
      <c r="L881">
        <f t="shared" si="67"/>
        <v>940</v>
      </c>
      <c r="M881">
        <f t="shared" si="68"/>
        <v>0</v>
      </c>
      <c r="N881">
        <f t="shared" si="69"/>
        <v>0</v>
      </c>
    </row>
    <row r="882" spans="1:14" x14ac:dyDescent="0.25">
      <c r="A882">
        <v>1881</v>
      </c>
      <c r="B882" t="s">
        <v>14972</v>
      </c>
      <c r="C882" t="s">
        <v>14973</v>
      </c>
      <c r="D882" t="s">
        <v>14929</v>
      </c>
      <c r="E882">
        <v>776</v>
      </c>
      <c r="F882" s="2">
        <v>43829.147557870368</v>
      </c>
      <c r="G882">
        <v>34</v>
      </c>
      <c r="H882" t="s">
        <v>1336</v>
      </c>
      <c r="I882">
        <f t="shared" si="65"/>
        <v>26384</v>
      </c>
      <c r="J882" s="6">
        <v>45186.094074074077</v>
      </c>
      <c r="K882" t="str">
        <f t="shared" si="66"/>
        <v>Long Term</v>
      </c>
      <c r="L882">
        <f t="shared" si="67"/>
        <v>25608</v>
      </c>
      <c r="M882">
        <f t="shared" si="68"/>
        <v>0</v>
      </c>
      <c r="N882">
        <f t="shared" si="69"/>
        <v>0</v>
      </c>
    </row>
    <row r="883" spans="1:14" x14ac:dyDescent="0.25">
      <c r="A883">
        <v>1882</v>
      </c>
      <c r="B883" t="s">
        <v>14934</v>
      </c>
      <c r="C883" t="s">
        <v>14935</v>
      </c>
      <c r="D883" t="s">
        <v>14929</v>
      </c>
      <c r="E883">
        <v>984</v>
      </c>
      <c r="F883" s="2">
        <v>44173.572858796288</v>
      </c>
      <c r="G883">
        <v>11</v>
      </c>
      <c r="H883" t="s">
        <v>134</v>
      </c>
      <c r="I883">
        <f t="shared" si="65"/>
        <v>10824</v>
      </c>
      <c r="J883" s="6">
        <v>45186.094074074077</v>
      </c>
      <c r="K883" t="str">
        <f t="shared" si="66"/>
        <v>Long Term</v>
      </c>
      <c r="L883">
        <f t="shared" si="67"/>
        <v>9840</v>
      </c>
      <c r="M883">
        <f t="shared" si="68"/>
        <v>0</v>
      </c>
      <c r="N883">
        <f t="shared" si="69"/>
        <v>0</v>
      </c>
    </row>
    <row r="884" spans="1:14" x14ac:dyDescent="0.25">
      <c r="A884">
        <v>1883</v>
      </c>
      <c r="B884" t="s">
        <v>14974</v>
      </c>
      <c r="C884" t="s">
        <v>14975</v>
      </c>
      <c r="D884" t="s">
        <v>14922</v>
      </c>
      <c r="E884">
        <v>279</v>
      </c>
      <c r="F884" s="2">
        <v>44737.737407407411</v>
      </c>
      <c r="G884">
        <v>57</v>
      </c>
      <c r="H884" t="s">
        <v>132</v>
      </c>
      <c r="I884">
        <f t="shared" si="65"/>
        <v>15903</v>
      </c>
      <c r="J884" s="6">
        <v>45186.094074074077</v>
      </c>
      <c r="K884" t="str">
        <f t="shared" si="66"/>
        <v>Long Term</v>
      </c>
      <c r="L884">
        <f t="shared" si="67"/>
        <v>15624</v>
      </c>
      <c r="M884">
        <f t="shared" si="68"/>
        <v>0</v>
      </c>
      <c r="N884">
        <f t="shared" si="69"/>
        <v>0</v>
      </c>
    </row>
    <row r="885" spans="1:14" x14ac:dyDescent="0.25">
      <c r="A885">
        <v>1884</v>
      </c>
      <c r="B885" t="s">
        <v>15000</v>
      </c>
      <c r="C885" t="s">
        <v>15001</v>
      </c>
      <c r="D885" t="s">
        <v>14922</v>
      </c>
      <c r="E885">
        <v>179</v>
      </c>
      <c r="F885" s="2">
        <v>43624.753657407397</v>
      </c>
      <c r="G885">
        <v>86</v>
      </c>
      <c r="H885" t="s">
        <v>535</v>
      </c>
      <c r="I885">
        <f t="shared" si="65"/>
        <v>15394</v>
      </c>
      <c r="J885" s="6">
        <v>45186.094074074077</v>
      </c>
      <c r="K885" t="str">
        <f t="shared" si="66"/>
        <v>Long Term</v>
      </c>
      <c r="L885">
        <f t="shared" si="67"/>
        <v>15215</v>
      </c>
      <c r="M885">
        <f t="shared" si="68"/>
        <v>0</v>
      </c>
      <c r="N885">
        <f t="shared" si="69"/>
        <v>0</v>
      </c>
    </row>
    <row r="886" spans="1:14" x14ac:dyDescent="0.25">
      <c r="A886">
        <v>1885</v>
      </c>
      <c r="B886" t="s">
        <v>14976</v>
      </c>
      <c r="C886" t="s">
        <v>14977</v>
      </c>
      <c r="D886" t="s">
        <v>14922</v>
      </c>
      <c r="E886">
        <v>776</v>
      </c>
      <c r="F886" s="2">
        <v>44054.900243055563</v>
      </c>
      <c r="G886">
        <v>70</v>
      </c>
      <c r="H886" t="s">
        <v>517</v>
      </c>
      <c r="I886">
        <f t="shared" si="65"/>
        <v>54320</v>
      </c>
      <c r="J886" s="6">
        <v>45186.094074074077</v>
      </c>
      <c r="K886" t="str">
        <f t="shared" si="66"/>
        <v>Long Term</v>
      </c>
      <c r="L886">
        <f t="shared" si="67"/>
        <v>53544</v>
      </c>
      <c r="M886">
        <f t="shared" si="68"/>
        <v>0</v>
      </c>
      <c r="N886">
        <f t="shared" si="69"/>
        <v>0</v>
      </c>
    </row>
    <row r="887" spans="1:14" x14ac:dyDescent="0.25">
      <c r="A887">
        <v>1886</v>
      </c>
      <c r="B887" t="s">
        <v>14970</v>
      </c>
      <c r="C887" t="s">
        <v>14971</v>
      </c>
      <c r="D887" t="s">
        <v>14922</v>
      </c>
      <c r="E887">
        <v>566</v>
      </c>
      <c r="F887" s="2">
        <v>43377.298182870371</v>
      </c>
      <c r="G887">
        <v>28</v>
      </c>
      <c r="H887" t="s">
        <v>846</v>
      </c>
      <c r="I887">
        <f t="shared" si="65"/>
        <v>15848</v>
      </c>
      <c r="J887" s="6">
        <v>45186.094074074077</v>
      </c>
      <c r="K887" t="str">
        <f t="shared" si="66"/>
        <v>Long Term</v>
      </c>
      <c r="L887">
        <f t="shared" si="67"/>
        <v>15282</v>
      </c>
      <c r="M887">
        <f t="shared" si="68"/>
        <v>0</v>
      </c>
      <c r="N887">
        <f t="shared" si="69"/>
        <v>0</v>
      </c>
    </row>
    <row r="888" spans="1:14" x14ac:dyDescent="0.25">
      <c r="A888">
        <v>1887</v>
      </c>
      <c r="B888" t="s">
        <v>14982</v>
      </c>
      <c r="C888" t="s">
        <v>14983</v>
      </c>
      <c r="D888" t="s">
        <v>14922</v>
      </c>
      <c r="E888">
        <v>623</v>
      </c>
      <c r="F888" s="2">
        <v>43815.942893518521</v>
      </c>
      <c r="G888">
        <v>69</v>
      </c>
      <c r="H888" t="s">
        <v>1253</v>
      </c>
      <c r="I888">
        <f t="shared" si="65"/>
        <v>42987</v>
      </c>
      <c r="J888" s="6">
        <v>45186.094074074077</v>
      </c>
      <c r="K888" t="str">
        <f t="shared" si="66"/>
        <v>Long Term</v>
      </c>
      <c r="L888">
        <f t="shared" si="67"/>
        <v>42364</v>
      </c>
      <c r="M888">
        <f t="shared" si="68"/>
        <v>0</v>
      </c>
      <c r="N888">
        <f t="shared" si="69"/>
        <v>0</v>
      </c>
    </row>
    <row r="889" spans="1:14" x14ac:dyDescent="0.25">
      <c r="A889">
        <v>1888</v>
      </c>
      <c r="B889" t="s">
        <v>14934</v>
      </c>
      <c r="C889" t="s">
        <v>14935</v>
      </c>
      <c r="D889" t="s">
        <v>14929</v>
      </c>
      <c r="E889">
        <v>427</v>
      </c>
      <c r="F889" s="2">
        <v>44243.950682870367</v>
      </c>
      <c r="G889">
        <v>42</v>
      </c>
      <c r="H889" t="s">
        <v>1302</v>
      </c>
      <c r="I889">
        <f t="shared" si="65"/>
        <v>17934</v>
      </c>
      <c r="J889" s="6">
        <v>45186.094074074077</v>
      </c>
      <c r="K889" t="str">
        <f t="shared" si="66"/>
        <v>Long Term</v>
      </c>
      <c r="L889">
        <f t="shared" si="67"/>
        <v>17507</v>
      </c>
      <c r="M889">
        <f t="shared" si="68"/>
        <v>0</v>
      </c>
      <c r="N889">
        <f t="shared" si="69"/>
        <v>0</v>
      </c>
    </row>
    <row r="890" spans="1:14" x14ac:dyDescent="0.25">
      <c r="A890">
        <v>1889</v>
      </c>
      <c r="B890" t="s">
        <v>14942</v>
      </c>
      <c r="C890" t="s">
        <v>14943</v>
      </c>
      <c r="D890" t="s">
        <v>14929</v>
      </c>
      <c r="E890">
        <v>680</v>
      </c>
      <c r="F890" s="2">
        <v>43615.90289351852</v>
      </c>
      <c r="G890">
        <v>76</v>
      </c>
      <c r="H890" t="s">
        <v>1197</v>
      </c>
      <c r="I890">
        <f t="shared" si="65"/>
        <v>51680</v>
      </c>
      <c r="J890" s="6">
        <v>45186.094074074077</v>
      </c>
      <c r="K890" t="str">
        <f t="shared" si="66"/>
        <v>Long Term</v>
      </c>
      <c r="L890">
        <f t="shared" si="67"/>
        <v>51000</v>
      </c>
      <c r="M890">
        <f t="shared" si="68"/>
        <v>0</v>
      </c>
      <c r="N890">
        <f t="shared" si="69"/>
        <v>0</v>
      </c>
    </row>
    <row r="891" spans="1:14" x14ac:dyDescent="0.25">
      <c r="A891">
        <v>1890</v>
      </c>
      <c r="B891" t="s">
        <v>14978</v>
      </c>
      <c r="C891" t="s">
        <v>14979</v>
      </c>
      <c r="D891" t="s">
        <v>14929</v>
      </c>
      <c r="E891">
        <v>839</v>
      </c>
      <c r="F891" s="2">
        <v>44946.451423611114</v>
      </c>
      <c r="G891">
        <v>77</v>
      </c>
      <c r="H891" t="s">
        <v>955</v>
      </c>
      <c r="I891">
        <f t="shared" si="65"/>
        <v>64603</v>
      </c>
      <c r="J891" s="6">
        <v>45186.094074074077</v>
      </c>
      <c r="K891" t="str">
        <f t="shared" si="66"/>
        <v>Short Term</v>
      </c>
      <c r="L891">
        <f t="shared" si="67"/>
        <v>63764</v>
      </c>
      <c r="M891">
        <f t="shared" si="68"/>
        <v>0.15</v>
      </c>
      <c r="N891">
        <f t="shared" si="69"/>
        <v>9564.6</v>
      </c>
    </row>
    <row r="892" spans="1:14" x14ac:dyDescent="0.25">
      <c r="A892">
        <v>1891</v>
      </c>
      <c r="B892" t="s">
        <v>14923</v>
      </c>
      <c r="C892" t="s">
        <v>14924</v>
      </c>
      <c r="D892" t="s">
        <v>14922</v>
      </c>
      <c r="E892">
        <v>179</v>
      </c>
      <c r="F892" s="2">
        <v>45160.66202546296</v>
      </c>
      <c r="G892">
        <v>7</v>
      </c>
      <c r="H892" t="s">
        <v>872</v>
      </c>
      <c r="I892">
        <f t="shared" si="65"/>
        <v>1253</v>
      </c>
      <c r="J892" s="6">
        <v>45186.094074074077</v>
      </c>
      <c r="K892" t="str">
        <f t="shared" si="66"/>
        <v>Short Term</v>
      </c>
      <c r="L892">
        <f t="shared" si="67"/>
        <v>1074</v>
      </c>
      <c r="M892">
        <f t="shared" si="68"/>
        <v>0.15</v>
      </c>
      <c r="N892">
        <f t="shared" si="69"/>
        <v>161.1</v>
      </c>
    </row>
    <row r="893" spans="1:14" x14ac:dyDescent="0.25">
      <c r="A893">
        <v>1892</v>
      </c>
      <c r="B893" t="s">
        <v>15004</v>
      </c>
      <c r="C893" t="s">
        <v>15005</v>
      </c>
      <c r="D893" t="s">
        <v>14929</v>
      </c>
      <c r="E893">
        <v>365</v>
      </c>
      <c r="F893" s="2">
        <v>43900.270543981482</v>
      </c>
      <c r="G893">
        <v>38</v>
      </c>
      <c r="H893" t="s">
        <v>470</v>
      </c>
      <c r="I893">
        <f t="shared" si="65"/>
        <v>13870</v>
      </c>
      <c r="J893" s="6">
        <v>45186.094074074077</v>
      </c>
      <c r="K893" t="str">
        <f t="shared" si="66"/>
        <v>Long Term</v>
      </c>
      <c r="L893">
        <f t="shared" si="67"/>
        <v>13505</v>
      </c>
      <c r="M893">
        <f t="shared" si="68"/>
        <v>0</v>
      </c>
      <c r="N893">
        <f t="shared" si="69"/>
        <v>0</v>
      </c>
    </row>
    <row r="894" spans="1:14" x14ac:dyDescent="0.25">
      <c r="A894">
        <v>1893</v>
      </c>
      <c r="B894" t="s">
        <v>14958</v>
      </c>
      <c r="C894" t="s">
        <v>14959</v>
      </c>
      <c r="D894" t="s">
        <v>14929</v>
      </c>
      <c r="E894">
        <v>999</v>
      </c>
      <c r="F894" s="2">
        <v>44433.677233796298</v>
      </c>
      <c r="G894">
        <v>25</v>
      </c>
      <c r="H894" t="s">
        <v>2107</v>
      </c>
      <c r="I894">
        <f t="shared" si="65"/>
        <v>24975</v>
      </c>
      <c r="J894" s="6">
        <v>45186.094074074077</v>
      </c>
      <c r="K894" t="str">
        <f t="shared" si="66"/>
        <v>Long Term</v>
      </c>
      <c r="L894">
        <f t="shared" si="67"/>
        <v>23976</v>
      </c>
      <c r="M894">
        <f t="shared" si="68"/>
        <v>0</v>
      </c>
      <c r="N894">
        <f t="shared" si="69"/>
        <v>0</v>
      </c>
    </row>
    <row r="895" spans="1:14" x14ac:dyDescent="0.25">
      <c r="A895">
        <v>1894</v>
      </c>
      <c r="B895" t="s">
        <v>14958</v>
      </c>
      <c r="C895" t="s">
        <v>14959</v>
      </c>
      <c r="D895" t="s">
        <v>14929</v>
      </c>
      <c r="E895">
        <v>887</v>
      </c>
      <c r="F895" s="2">
        <v>43701.638749999998</v>
      </c>
      <c r="G895">
        <v>41</v>
      </c>
      <c r="H895" t="s">
        <v>1249</v>
      </c>
      <c r="I895">
        <f t="shared" si="65"/>
        <v>36367</v>
      </c>
      <c r="J895" s="6">
        <v>45186.094074074077</v>
      </c>
      <c r="K895" t="str">
        <f t="shared" si="66"/>
        <v>Long Term</v>
      </c>
      <c r="L895">
        <f t="shared" si="67"/>
        <v>35480</v>
      </c>
      <c r="M895">
        <f t="shared" si="68"/>
        <v>0</v>
      </c>
      <c r="N895">
        <f t="shared" si="69"/>
        <v>0</v>
      </c>
    </row>
    <row r="896" spans="1:14" x14ac:dyDescent="0.25">
      <c r="A896">
        <v>1895</v>
      </c>
      <c r="B896" t="s">
        <v>14970</v>
      </c>
      <c r="C896" t="s">
        <v>14971</v>
      </c>
      <c r="D896" t="s">
        <v>14922</v>
      </c>
      <c r="E896">
        <v>146</v>
      </c>
      <c r="F896" s="2">
        <v>44070.616412037038</v>
      </c>
      <c r="G896">
        <v>13</v>
      </c>
      <c r="H896" t="s">
        <v>960</v>
      </c>
      <c r="I896">
        <f t="shared" si="65"/>
        <v>1898</v>
      </c>
      <c r="J896" s="6">
        <v>45186.094074074077</v>
      </c>
      <c r="K896" t="str">
        <f t="shared" si="66"/>
        <v>Long Term</v>
      </c>
      <c r="L896">
        <f t="shared" si="67"/>
        <v>1752</v>
      </c>
      <c r="M896">
        <f t="shared" si="68"/>
        <v>0</v>
      </c>
      <c r="N896">
        <f t="shared" si="69"/>
        <v>0</v>
      </c>
    </row>
    <row r="897" spans="1:14" x14ac:dyDescent="0.25">
      <c r="A897">
        <v>1896</v>
      </c>
      <c r="B897" t="s">
        <v>15016</v>
      </c>
      <c r="C897" t="s">
        <v>15017</v>
      </c>
      <c r="D897" t="s">
        <v>14929</v>
      </c>
      <c r="E897">
        <v>835</v>
      </c>
      <c r="F897" s="2">
        <v>44108.343321759261</v>
      </c>
      <c r="G897">
        <v>72</v>
      </c>
      <c r="H897" t="s">
        <v>893</v>
      </c>
      <c r="I897">
        <f t="shared" si="65"/>
        <v>60120</v>
      </c>
      <c r="J897" s="6">
        <v>45186.094074074077</v>
      </c>
      <c r="K897" t="str">
        <f t="shared" si="66"/>
        <v>Long Term</v>
      </c>
      <c r="L897">
        <f t="shared" si="67"/>
        <v>59285</v>
      </c>
      <c r="M897">
        <f t="shared" si="68"/>
        <v>0</v>
      </c>
      <c r="N897">
        <f t="shared" si="69"/>
        <v>0</v>
      </c>
    </row>
    <row r="898" spans="1:14" x14ac:dyDescent="0.25">
      <c r="A898">
        <v>1897</v>
      </c>
      <c r="B898" t="s">
        <v>14960</v>
      </c>
      <c r="C898" t="s">
        <v>14961</v>
      </c>
      <c r="D898" t="s">
        <v>14922</v>
      </c>
      <c r="E898">
        <v>685</v>
      </c>
      <c r="F898" s="2">
        <v>43623.165752314817</v>
      </c>
      <c r="G898">
        <v>2</v>
      </c>
      <c r="H898" t="s">
        <v>291</v>
      </c>
      <c r="I898">
        <f t="shared" si="65"/>
        <v>1370</v>
      </c>
      <c r="J898" s="6">
        <v>45186.094074074077</v>
      </c>
      <c r="K898" t="str">
        <f t="shared" si="66"/>
        <v>Long Term</v>
      </c>
      <c r="L898">
        <f t="shared" si="67"/>
        <v>685</v>
      </c>
      <c r="M898">
        <f t="shared" si="68"/>
        <v>0</v>
      </c>
      <c r="N898">
        <f t="shared" si="69"/>
        <v>0</v>
      </c>
    </row>
    <row r="899" spans="1:14" x14ac:dyDescent="0.25">
      <c r="A899">
        <v>1898</v>
      </c>
      <c r="B899" t="s">
        <v>14968</v>
      </c>
      <c r="C899" t="s">
        <v>14969</v>
      </c>
      <c r="D899" t="s">
        <v>14929</v>
      </c>
      <c r="E899">
        <v>701</v>
      </c>
      <c r="F899" s="2">
        <v>43658.955069444448</v>
      </c>
      <c r="G899">
        <v>18</v>
      </c>
      <c r="H899" t="s">
        <v>1032</v>
      </c>
      <c r="I899">
        <f t="shared" ref="I899:I962" si="70">E899*G899</f>
        <v>12618</v>
      </c>
      <c r="J899" s="6">
        <v>45186.094074074077</v>
      </c>
      <c r="K899" t="str">
        <f t="shared" ref="K899:K962" si="71">IF((J899-F899)&lt;=365,"Short Term","Long Term")</f>
        <v>Long Term</v>
      </c>
      <c r="L899">
        <f t="shared" ref="L899:L962" si="72">I899-E899</f>
        <v>11917</v>
      </c>
      <c r="M899">
        <f t="shared" ref="M899:M962" si="73">IF(K899="short Term",15%,IF(K899="Long Term",IF(L899&gt;100000,10%,0),0))</f>
        <v>0</v>
      </c>
      <c r="N899">
        <f t="shared" ref="N899:N962" si="74">L899*M899</f>
        <v>0</v>
      </c>
    </row>
    <row r="900" spans="1:14" x14ac:dyDescent="0.25">
      <c r="A900">
        <v>1899</v>
      </c>
      <c r="B900" t="s">
        <v>14946</v>
      </c>
      <c r="C900" t="s">
        <v>14947</v>
      </c>
      <c r="D900" t="s">
        <v>14929</v>
      </c>
      <c r="E900">
        <v>579</v>
      </c>
      <c r="F900" s="2">
        <v>44370.291712962957</v>
      </c>
      <c r="G900">
        <v>50</v>
      </c>
      <c r="H900" t="s">
        <v>458</v>
      </c>
      <c r="I900">
        <f t="shared" si="70"/>
        <v>28950</v>
      </c>
      <c r="J900" s="6">
        <v>45186.094074074077</v>
      </c>
      <c r="K900" t="str">
        <f t="shared" si="71"/>
        <v>Long Term</v>
      </c>
      <c r="L900">
        <f t="shared" si="72"/>
        <v>28371</v>
      </c>
      <c r="M900">
        <f t="shared" si="73"/>
        <v>0</v>
      </c>
      <c r="N900">
        <f t="shared" si="74"/>
        <v>0</v>
      </c>
    </row>
    <row r="901" spans="1:14" x14ac:dyDescent="0.25">
      <c r="A901">
        <v>1900</v>
      </c>
      <c r="B901" t="s">
        <v>14972</v>
      </c>
      <c r="C901" t="s">
        <v>14973</v>
      </c>
      <c r="D901" t="s">
        <v>14929</v>
      </c>
      <c r="E901">
        <v>627</v>
      </c>
      <c r="F901" s="2">
        <v>44153.352083333331</v>
      </c>
      <c r="G901">
        <v>66</v>
      </c>
      <c r="H901" t="s">
        <v>773</v>
      </c>
      <c r="I901">
        <f t="shared" si="70"/>
        <v>41382</v>
      </c>
      <c r="J901" s="6">
        <v>45186.094074074077</v>
      </c>
      <c r="K901" t="str">
        <f t="shared" si="71"/>
        <v>Long Term</v>
      </c>
      <c r="L901">
        <f t="shared" si="72"/>
        <v>40755</v>
      </c>
      <c r="M901">
        <f t="shared" si="73"/>
        <v>0</v>
      </c>
      <c r="N901">
        <f t="shared" si="74"/>
        <v>0</v>
      </c>
    </row>
    <row r="902" spans="1:14" x14ac:dyDescent="0.25">
      <c r="A902">
        <v>1901</v>
      </c>
      <c r="B902" t="s">
        <v>14940</v>
      </c>
      <c r="C902" t="s">
        <v>14941</v>
      </c>
      <c r="D902" t="s">
        <v>14922</v>
      </c>
      <c r="E902">
        <v>579</v>
      </c>
      <c r="F902" s="2">
        <v>44876.247696759259</v>
      </c>
      <c r="G902">
        <v>100</v>
      </c>
      <c r="H902" t="s">
        <v>289</v>
      </c>
      <c r="I902">
        <f t="shared" si="70"/>
        <v>57900</v>
      </c>
      <c r="J902" s="6">
        <v>45186.094074074077</v>
      </c>
      <c r="K902" t="str">
        <f t="shared" si="71"/>
        <v>Short Term</v>
      </c>
      <c r="L902">
        <f t="shared" si="72"/>
        <v>57321</v>
      </c>
      <c r="M902">
        <f t="shared" si="73"/>
        <v>0.15</v>
      </c>
      <c r="N902">
        <f t="shared" si="74"/>
        <v>8598.15</v>
      </c>
    </row>
    <row r="903" spans="1:14" x14ac:dyDescent="0.25">
      <c r="A903">
        <v>1902</v>
      </c>
      <c r="B903" t="s">
        <v>14966</v>
      </c>
      <c r="C903" t="s">
        <v>14967</v>
      </c>
      <c r="D903" t="s">
        <v>14922</v>
      </c>
      <c r="E903">
        <v>918</v>
      </c>
      <c r="F903" s="2">
        <v>44217.274143518523</v>
      </c>
      <c r="G903">
        <v>75</v>
      </c>
      <c r="H903" t="s">
        <v>1639</v>
      </c>
      <c r="I903">
        <f t="shared" si="70"/>
        <v>68850</v>
      </c>
      <c r="J903" s="6">
        <v>45186.094074074077</v>
      </c>
      <c r="K903" t="str">
        <f t="shared" si="71"/>
        <v>Long Term</v>
      </c>
      <c r="L903">
        <f t="shared" si="72"/>
        <v>67932</v>
      </c>
      <c r="M903">
        <f t="shared" si="73"/>
        <v>0</v>
      </c>
      <c r="N903">
        <f t="shared" si="74"/>
        <v>0</v>
      </c>
    </row>
    <row r="904" spans="1:14" x14ac:dyDescent="0.25">
      <c r="A904">
        <v>1903</v>
      </c>
      <c r="B904" t="s">
        <v>14934</v>
      </c>
      <c r="C904" t="s">
        <v>14935</v>
      </c>
      <c r="D904" t="s">
        <v>14929</v>
      </c>
      <c r="E904">
        <v>651</v>
      </c>
      <c r="F904" s="2">
        <v>44007.776759259257</v>
      </c>
      <c r="G904">
        <v>47</v>
      </c>
      <c r="H904" t="s">
        <v>1092</v>
      </c>
      <c r="I904">
        <f t="shared" si="70"/>
        <v>30597</v>
      </c>
      <c r="J904" s="6">
        <v>45186.094074074077</v>
      </c>
      <c r="K904" t="str">
        <f t="shared" si="71"/>
        <v>Long Term</v>
      </c>
      <c r="L904">
        <f t="shared" si="72"/>
        <v>29946</v>
      </c>
      <c r="M904">
        <f t="shared" si="73"/>
        <v>0</v>
      </c>
      <c r="N904">
        <f t="shared" si="74"/>
        <v>0</v>
      </c>
    </row>
    <row r="905" spans="1:14" x14ac:dyDescent="0.25">
      <c r="A905">
        <v>1904</v>
      </c>
      <c r="B905" t="s">
        <v>14970</v>
      </c>
      <c r="C905" t="s">
        <v>14971</v>
      </c>
      <c r="D905" t="s">
        <v>14922</v>
      </c>
      <c r="E905">
        <v>580</v>
      </c>
      <c r="F905" s="2">
        <v>44811.168912037043</v>
      </c>
      <c r="G905">
        <v>24</v>
      </c>
      <c r="H905" t="s">
        <v>236</v>
      </c>
      <c r="I905">
        <f t="shared" si="70"/>
        <v>13920</v>
      </c>
      <c r="J905" s="6">
        <v>45186.094074074077</v>
      </c>
      <c r="K905" t="str">
        <f t="shared" si="71"/>
        <v>Long Term</v>
      </c>
      <c r="L905">
        <f t="shared" si="72"/>
        <v>13340</v>
      </c>
      <c r="M905">
        <f t="shared" si="73"/>
        <v>0</v>
      </c>
      <c r="N905">
        <f t="shared" si="74"/>
        <v>0</v>
      </c>
    </row>
    <row r="906" spans="1:14" x14ac:dyDescent="0.25">
      <c r="A906">
        <v>1905</v>
      </c>
      <c r="B906" t="s">
        <v>15012</v>
      </c>
      <c r="C906" t="s">
        <v>15013</v>
      </c>
      <c r="D906" t="s">
        <v>14929</v>
      </c>
      <c r="E906">
        <v>876</v>
      </c>
      <c r="F906" s="2">
        <v>44435.569791666669</v>
      </c>
      <c r="G906">
        <v>16</v>
      </c>
      <c r="H906" t="s">
        <v>1081</v>
      </c>
      <c r="I906">
        <f t="shared" si="70"/>
        <v>14016</v>
      </c>
      <c r="J906" s="6">
        <v>45186.094074074077</v>
      </c>
      <c r="K906" t="str">
        <f t="shared" si="71"/>
        <v>Long Term</v>
      </c>
      <c r="L906">
        <f t="shared" si="72"/>
        <v>13140</v>
      </c>
      <c r="M906">
        <f t="shared" si="73"/>
        <v>0</v>
      </c>
      <c r="N906">
        <f t="shared" si="74"/>
        <v>0</v>
      </c>
    </row>
    <row r="907" spans="1:14" x14ac:dyDescent="0.25">
      <c r="A907">
        <v>1906</v>
      </c>
      <c r="B907" t="s">
        <v>15010</v>
      </c>
      <c r="C907" t="s">
        <v>15011</v>
      </c>
      <c r="D907" t="s">
        <v>14922</v>
      </c>
      <c r="E907">
        <v>533</v>
      </c>
      <c r="F907" s="2">
        <v>44536.902372685188</v>
      </c>
      <c r="G907">
        <v>38</v>
      </c>
      <c r="H907" t="s">
        <v>274</v>
      </c>
      <c r="I907">
        <f t="shared" si="70"/>
        <v>20254</v>
      </c>
      <c r="J907" s="6">
        <v>45186.094074074077</v>
      </c>
      <c r="K907" t="str">
        <f t="shared" si="71"/>
        <v>Long Term</v>
      </c>
      <c r="L907">
        <f t="shared" si="72"/>
        <v>19721</v>
      </c>
      <c r="M907">
        <f t="shared" si="73"/>
        <v>0</v>
      </c>
      <c r="N907">
        <f t="shared" si="74"/>
        <v>0</v>
      </c>
    </row>
    <row r="908" spans="1:14" x14ac:dyDescent="0.25">
      <c r="A908">
        <v>1907</v>
      </c>
      <c r="B908" t="s">
        <v>15006</v>
      </c>
      <c r="C908" t="s">
        <v>15007</v>
      </c>
      <c r="D908" t="s">
        <v>14929</v>
      </c>
      <c r="E908">
        <v>422</v>
      </c>
      <c r="F908" s="2">
        <v>44159.306909722232</v>
      </c>
      <c r="G908">
        <v>98</v>
      </c>
      <c r="H908" t="s">
        <v>448</v>
      </c>
      <c r="I908">
        <f t="shared" si="70"/>
        <v>41356</v>
      </c>
      <c r="J908" s="6">
        <v>45186.094074074077</v>
      </c>
      <c r="K908" t="str">
        <f t="shared" si="71"/>
        <v>Long Term</v>
      </c>
      <c r="L908">
        <f t="shared" si="72"/>
        <v>40934</v>
      </c>
      <c r="M908">
        <f t="shared" si="73"/>
        <v>0</v>
      </c>
      <c r="N908">
        <f t="shared" si="74"/>
        <v>0</v>
      </c>
    </row>
    <row r="909" spans="1:14" x14ac:dyDescent="0.25">
      <c r="A909">
        <v>1908</v>
      </c>
      <c r="B909" t="s">
        <v>15002</v>
      </c>
      <c r="C909" t="s">
        <v>15003</v>
      </c>
      <c r="D909" t="s">
        <v>14922</v>
      </c>
      <c r="E909">
        <v>969</v>
      </c>
      <c r="F909" s="2">
        <v>43714.847141203703</v>
      </c>
      <c r="G909">
        <v>39</v>
      </c>
      <c r="H909" t="s">
        <v>1333</v>
      </c>
      <c r="I909">
        <f t="shared" si="70"/>
        <v>37791</v>
      </c>
      <c r="J909" s="6">
        <v>45186.094074074077</v>
      </c>
      <c r="K909" t="str">
        <f t="shared" si="71"/>
        <v>Long Term</v>
      </c>
      <c r="L909">
        <f t="shared" si="72"/>
        <v>36822</v>
      </c>
      <c r="M909">
        <f t="shared" si="73"/>
        <v>0</v>
      </c>
      <c r="N909">
        <f t="shared" si="74"/>
        <v>0</v>
      </c>
    </row>
    <row r="910" spans="1:14" x14ac:dyDescent="0.25">
      <c r="A910">
        <v>1909</v>
      </c>
      <c r="B910" t="s">
        <v>15000</v>
      </c>
      <c r="C910" t="s">
        <v>15001</v>
      </c>
      <c r="D910" t="s">
        <v>14929</v>
      </c>
      <c r="E910">
        <v>578</v>
      </c>
      <c r="F910" s="2">
        <v>44226.998599537037</v>
      </c>
      <c r="G910">
        <v>3</v>
      </c>
      <c r="H910" t="s">
        <v>1274</v>
      </c>
      <c r="I910">
        <f t="shared" si="70"/>
        <v>1734</v>
      </c>
      <c r="J910" s="6">
        <v>45186.094074074077</v>
      </c>
      <c r="K910" t="str">
        <f t="shared" si="71"/>
        <v>Long Term</v>
      </c>
      <c r="L910">
        <f t="shared" si="72"/>
        <v>1156</v>
      </c>
      <c r="M910">
        <f t="shared" si="73"/>
        <v>0</v>
      </c>
      <c r="N910">
        <f t="shared" si="74"/>
        <v>0</v>
      </c>
    </row>
    <row r="911" spans="1:14" x14ac:dyDescent="0.25">
      <c r="A911">
        <v>1910</v>
      </c>
      <c r="B911" t="s">
        <v>14954</v>
      </c>
      <c r="C911" t="s">
        <v>14955</v>
      </c>
      <c r="D911" t="s">
        <v>14922</v>
      </c>
      <c r="E911">
        <v>544</v>
      </c>
      <c r="F911" s="2">
        <v>44054.948113425933</v>
      </c>
      <c r="G911">
        <v>54</v>
      </c>
      <c r="H911" t="s">
        <v>1142</v>
      </c>
      <c r="I911">
        <f t="shared" si="70"/>
        <v>29376</v>
      </c>
      <c r="J911" s="6">
        <v>45186.094074074077</v>
      </c>
      <c r="K911" t="str">
        <f t="shared" si="71"/>
        <v>Long Term</v>
      </c>
      <c r="L911">
        <f t="shared" si="72"/>
        <v>28832</v>
      </c>
      <c r="M911">
        <f t="shared" si="73"/>
        <v>0</v>
      </c>
      <c r="N911">
        <f t="shared" si="74"/>
        <v>0</v>
      </c>
    </row>
    <row r="912" spans="1:14" x14ac:dyDescent="0.25">
      <c r="A912">
        <v>1911</v>
      </c>
      <c r="B912" t="s">
        <v>14952</v>
      </c>
      <c r="C912" t="s">
        <v>14953</v>
      </c>
      <c r="D912" t="s">
        <v>14922</v>
      </c>
      <c r="E912">
        <v>917</v>
      </c>
      <c r="F912" s="2">
        <v>45069.357499999998</v>
      </c>
      <c r="G912">
        <v>48</v>
      </c>
      <c r="H912" t="s">
        <v>731</v>
      </c>
      <c r="I912">
        <f t="shared" si="70"/>
        <v>44016</v>
      </c>
      <c r="J912" s="6">
        <v>45186.094074074077</v>
      </c>
      <c r="K912" t="str">
        <f t="shared" si="71"/>
        <v>Short Term</v>
      </c>
      <c r="L912">
        <f t="shared" si="72"/>
        <v>43099</v>
      </c>
      <c r="M912">
        <f t="shared" si="73"/>
        <v>0.15</v>
      </c>
      <c r="N912">
        <f t="shared" si="74"/>
        <v>6464.8499999999995</v>
      </c>
    </row>
    <row r="913" spans="1:14" x14ac:dyDescent="0.25">
      <c r="A913">
        <v>1912</v>
      </c>
      <c r="B913" t="s">
        <v>14958</v>
      </c>
      <c r="C913" t="s">
        <v>14959</v>
      </c>
      <c r="D913" t="s">
        <v>14929</v>
      </c>
      <c r="E913">
        <v>852</v>
      </c>
      <c r="F913" s="2">
        <v>43752.099733796298</v>
      </c>
      <c r="G913">
        <v>96</v>
      </c>
      <c r="H913" t="s">
        <v>89</v>
      </c>
      <c r="I913">
        <f t="shared" si="70"/>
        <v>81792</v>
      </c>
      <c r="J913" s="6">
        <v>45186.094074074077</v>
      </c>
      <c r="K913" t="str">
        <f t="shared" si="71"/>
        <v>Long Term</v>
      </c>
      <c r="L913">
        <f t="shared" si="72"/>
        <v>80940</v>
      </c>
      <c r="M913">
        <f t="shared" si="73"/>
        <v>0</v>
      </c>
      <c r="N913">
        <f t="shared" si="74"/>
        <v>0</v>
      </c>
    </row>
    <row r="914" spans="1:14" x14ac:dyDescent="0.25">
      <c r="A914">
        <v>1913</v>
      </c>
      <c r="B914" t="s">
        <v>15014</v>
      </c>
      <c r="C914" t="s">
        <v>15015</v>
      </c>
      <c r="D914" t="s">
        <v>14929</v>
      </c>
      <c r="E914">
        <v>875</v>
      </c>
      <c r="F914" s="2">
        <v>45105.50849537037</v>
      </c>
      <c r="G914">
        <v>60</v>
      </c>
      <c r="H914" t="s">
        <v>2926</v>
      </c>
      <c r="I914">
        <f t="shared" si="70"/>
        <v>52500</v>
      </c>
      <c r="J914" s="6">
        <v>45186.094074074077</v>
      </c>
      <c r="K914" t="str">
        <f t="shared" si="71"/>
        <v>Short Term</v>
      </c>
      <c r="L914">
        <f t="shared" si="72"/>
        <v>51625</v>
      </c>
      <c r="M914">
        <f t="shared" si="73"/>
        <v>0.15</v>
      </c>
      <c r="N914">
        <f t="shared" si="74"/>
        <v>7743.75</v>
      </c>
    </row>
    <row r="915" spans="1:14" x14ac:dyDescent="0.25">
      <c r="A915">
        <v>1914</v>
      </c>
      <c r="B915" t="s">
        <v>14958</v>
      </c>
      <c r="C915" t="s">
        <v>14959</v>
      </c>
      <c r="D915" t="s">
        <v>14922</v>
      </c>
      <c r="E915">
        <v>340</v>
      </c>
      <c r="F915" s="2">
        <v>43738.568240740737</v>
      </c>
      <c r="G915">
        <v>39</v>
      </c>
      <c r="H915" t="s">
        <v>1141</v>
      </c>
      <c r="I915">
        <f t="shared" si="70"/>
        <v>13260</v>
      </c>
      <c r="J915" s="6">
        <v>45186.094074074077</v>
      </c>
      <c r="K915" t="str">
        <f t="shared" si="71"/>
        <v>Long Term</v>
      </c>
      <c r="L915">
        <f t="shared" si="72"/>
        <v>12920</v>
      </c>
      <c r="M915">
        <f t="shared" si="73"/>
        <v>0</v>
      </c>
      <c r="N915">
        <f t="shared" si="74"/>
        <v>0</v>
      </c>
    </row>
    <row r="916" spans="1:14" x14ac:dyDescent="0.25">
      <c r="A916">
        <v>1915</v>
      </c>
      <c r="B916" t="s">
        <v>15016</v>
      </c>
      <c r="C916" t="s">
        <v>15017</v>
      </c>
      <c r="D916" t="s">
        <v>14929</v>
      </c>
      <c r="E916">
        <v>507</v>
      </c>
      <c r="F916" s="2">
        <v>44806.026956018519</v>
      </c>
      <c r="G916">
        <v>60</v>
      </c>
      <c r="H916" t="s">
        <v>1358</v>
      </c>
      <c r="I916">
        <f t="shared" si="70"/>
        <v>30420</v>
      </c>
      <c r="J916" s="6">
        <v>45186.094074074077</v>
      </c>
      <c r="K916" t="str">
        <f t="shared" si="71"/>
        <v>Long Term</v>
      </c>
      <c r="L916">
        <f t="shared" si="72"/>
        <v>29913</v>
      </c>
      <c r="M916">
        <f t="shared" si="73"/>
        <v>0</v>
      </c>
      <c r="N916">
        <f t="shared" si="74"/>
        <v>0</v>
      </c>
    </row>
    <row r="917" spans="1:14" x14ac:dyDescent="0.25">
      <c r="A917">
        <v>1916</v>
      </c>
      <c r="B917" t="s">
        <v>14956</v>
      </c>
      <c r="C917" t="s">
        <v>14957</v>
      </c>
      <c r="D917" t="s">
        <v>14922</v>
      </c>
      <c r="E917">
        <v>841</v>
      </c>
      <c r="F917" s="2">
        <v>43620.415601851862</v>
      </c>
      <c r="G917">
        <v>27</v>
      </c>
      <c r="H917" t="s">
        <v>743</v>
      </c>
      <c r="I917">
        <f t="shared" si="70"/>
        <v>22707</v>
      </c>
      <c r="J917" s="6">
        <v>45186.094074074077</v>
      </c>
      <c r="K917" t="str">
        <f t="shared" si="71"/>
        <v>Long Term</v>
      </c>
      <c r="L917">
        <f t="shared" si="72"/>
        <v>21866</v>
      </c>
      <c r="M917">
        <f t="shared" si="73"/>
        <v>0</v>
      </c>
      <c r="N917">
        <f t="shared" si="74"/>
        <v>0</v>
      </c>
    </row>
    <row r="918" spans="1:14" x14ac:dyDescent="0.25">
      <c r="A918">
        <v>1917</v>
      </c>
      <c r="B918" t="s">
        <v>14970</v>
      </c>
      <c r="C918" t="s">
        <v>14971</v>
      </c>
      <c r="D918" t="s">
        <v>14929</v>
      </c>
      <c r="E918">
        <v>897</v>
      </c>
      <c r="F918" s="2">
        <v>44369.530960648153</v>
      </c>
      <c r="G918">
        <v>77</v>
      </c>
      <c r="H918" t="s">
        <v>2367</v>
      </c>
      <c r="I918">
        <f t="shared" si="70"/>
        <v>69069</v>
      </c>
      <c r="J918" s="6">
        <v>45186.094074074077</v>
      </c>
      <c r="K918" t="str">
        <f t="shared" si="71"/>
        <v>Long Term</v>
      </c>
      <c r="L918">
        <f t="shared" si="72"/>
        <v>68172</v>
      </c>
      <c r="M918">
        <f t="shared" si="73"/>
        <v>0</v>
      </c>
      <c r="N918">
        <f t="shared" si="74"/>
        <v>0</v>
      </c>
    </row>
    <row r="919" spans="1:14" x14ac:dyDescent="0.25">
      <c r="A919">
        <v>1918</v>
      </c>
      <c r="B919" t="s">
        <v>14927</v>
      </c>
      <c r="C919" t="s">
        <v>14928</v>
      </c>
      <c r="D919" t="s">
        <v>14922</v>
      </c>
      <c r="E919">
        <v>223</v>
      </c>
      <c r="F919" s="2">
        <v>43521.884143518517</v>
      </c>
      <c r="G919">
        <v>59</v>
      </c>
      <c r="H919" t="s">
        <v>1175</v>
      </c>
      <c r="I919">
        <f t="shared" si="70"/>
        <v>13157</v>
      </c>
      <c r="J919" s="6">
        <v>45186.094074074077</v>
      </c>
      <c r="K919" t="str">
        <f t="shared" si="71"/>
        <v>Long Term</v>
      </c>
      <c r="L919">
        <f t="shared" si="72"/>
        <v>12934</v>
      </c>
      <c r="M919">
        <f t="shared" si="73"/>
        <v>0</v>
      </c>
      <c r="N919">
        <f t="shared" si="74"/>
        <v>0</v>
      </c>
    </row>
    <row r="920" spans="1:14" x14ac:dyDescent="0.25">
      <c r="A920">
        <v>1919</v>
      </c>
      <c r="B920" t="s">
        <v>15008</v>
      </c>
      <c r="C920" t="s">
        <v>15009</v>
      </c>
      <c r="D920" t="s">
        <v>14929</v>
      </c>
      <c r="E920">
        <v>966</v>
      </c>
      <c r="F920" s="2">
        <v>45169.795578703714</v>
      </c>
      <c r="G920">
        <v>51</v>
      </c>
      <c r="H920" t="s">
        <v>396</v>
      </c>
      <c r="I920">
        <f t="shared" si="70"/>
        <v>49266</v>
      </c>
      <c r="J920" s="6">
        <v>45186.094074074077</v>
      </c>
      <c r="K920" t="str">
        <f t="shared" si="71"/>
        <v>Short Term</v>
      </c>
      <c r="L920">
        <f t="shared" si="72"/>
        <v>48300</v>
      </c>
      <c r="M920">
        <f t="shared" si="73"/>
        <v>0.15</v>
      </c>
      <c r="N920">
        <f t="shared" si="74"/>
        <v>7245</v>
      </c>
    </row>
    <row r="921" spans="1:14" x14ac:dyDescent="0.25">
      <c r="A921">
        <v>1920</v>
      </c>
      <c r="B921" t="s">
        <v>14952</v>
      </c>
      <c r="C921" t="s">
        <v>14953</v>
      </c>
      <c r="D921" t="s">
        <v>14929</v>
      </c>
      <c r="E921">
        <v>656</v>
      </c>
      <c r="F921" s="2">
        <v>44782.206712962958</v>
      </c>
      <c r="G921">
        <v>79</v>
      </c>
      <c r="H921" t="s">
        <v>2439</v>
      </c>
      <c r="I921">
        <f t="shared" si="70"/>
        <v>51824</v>
      </c>
      <c r="J921" s="6">
        <v>45186.094074074077</v>
      </c>
      <c r="K921" t="str">
        <f t="shared" si="71"/>
        <v>Long Term</v>
      </c>
      <c r="L921">
        <f t="shared" si="72"/>
        <v>51168</v>
      </c>
      <c r="M921">
        <f t="shared" si="73"/>
        <v>0</v>
      </c>
      <c r="N921">
        <f t="shared" si="74"/>
        <v>0</v>
      </c>
    </row>
    <row r="922" spans="1:14" x14ac:dyDescent="0.25">
      <c r="A922">
        <v>1921</v>
      </c>
      <c r="B922" t="s">
        <v>14958</v>
      </c>
      <c r="C922" t="s">
        <v>14959</v>
      </c>
      <c r="D922" t="s">
        <v>14922</v>
      </c>
      <c r="E922">
        <v>198</v>
      </c>
      <c r="F922" s="2">
        <v>43921.107777777783</v>
      </c>
      <c r="G922">
        <v>16</v>
      </c>
      <c r="H922" t="s">
        <v>839</v>
      </c>
      <c r="I922">
        <f t="shared" si="70"/>
        <v>3168</v>
      </c>
      <c r="J922" s="6">
        <v>45186.094074074077</v>
      </c>
      <c r="K922" t="str">
        <f t="shared" si="71"/>
        <v>Long Term</v>
      </c>
      <c r="L922">
        <f t="shared" si="72"/>
        <v>2970</v>
      </c>
      <c r="M922">
        <f t="shared" si="73"/>
        <v>0</v>
      </c>
      <c r="N922">
        <f t="shared" si="74"/>
        <v>0</v>
      </c>
    </row>
    <row r="923" spans="1:14" x14ac:dyDescent="0.25">
      <c r="A923">
        <v>1922</v>
      </c>
      <c r="B923" t="s">
        <v>14932</v>
      </c>
      <c r="C923" t="s">
        <v>14933</v>
      </c>
      <c r="D923" t="s">
        <v>14929</v>
      </c>
      <c r="E923">
        <v>318</v>
      </c>
      <c r="F923" s="2">
        <v>44711.847222222219</v>
      </c>
      <c r="G923">
        <v>79</v>
      </c>
      <c r="H923" t="s">
        <v>1909</v>
      </c>
      <c r="I923">
        <f t="shared" si="70"/>
        <v>25122</v>
      </c>
      <c r="J923" s="6">
        <v>45186.094074074077</v>
      </c>
      <c r="K923" t="str">
        <f t="shared" si="71"/>
        <v>Long Term</v>
      </c>
      <c r="L923">
        <f t="shared" si="72"/>
        <v>24804</v>
      </c>
      <c r="M923">
        <f t="shared" si="73"/>
        <v>0</v>
      </c>
      <c r="N923">
        <f t="shared" si="74"/>
        <v>0</v>
      </c>
    </row>
    <row r="924" spans="1:14" x14ac:dyDescent="0.25">
      <c r="A924">
        <v>1923</v>
      </c>
      <c r="B924" t="s">
        <v>14992</v>
      </c>
      <c r="C924" t="s">
        <v>14993</v>
      </c>
      <c r="D924" t="s">
        <v>14929</v>
      </c>
      <c r="E924">
        <v>577</v>
      </c>
      <c r="F924" s="2">
        <v>44640.581736111111</v>
      </c>
      <c r="G924">
        <v>31</v>
      </c>
      <c r="H924" t="s">
        <v>370</v>
      </c>
      <c r="I924">
        <f t="shared" si="70"/>
        <v>17887</v>
      </c>
      <c r="J924" s="6">
        <v>45186.094074074077</v>
      </c>
      <c r="K924" t="str">
        <f t="shared" si="71"/>
        <v>Long Term</v>
      </c>
      <c r="L924">
        <f t="shared" si="72"/>
        <v>17310</v>
      </c>
      <c r="M924">
        <f t="shared" si="73"/>
        <v>0</v>
      </c>
      <c r="N924">
        <f t="shared" si="74"/>
        <v>0</v>
      </c>
    </row>
    <row r="925" spans="1:14" x14ac:dyDescent="0.25">
      <c r="A925">
        <v>1924</v>
      </c>
      <c r="B925" t="s">
        <v>15000</v>
      </c>
      <c r="C925" t="s">
        <v>15001</v>
      </c>
      <c r="D925" t="s">
        <v>14922</v>
      </c>
      <c r="E925">
        <v>510</v>
      </c>
      <c r="F925" s="2">
        <v>43705.771504629629</v>
      </c>
      <c r="G925">
        <v>14</v>
      </c>
      <c r="H925" t="s">
        <v>292</v>
      </c>
      <c r="I925">
        <f t="shared" si="70"/>
        <v>7140</v>
      </c>
      <c r="J925" s="6">
        <v>45186.094074074077</v>
      </c>
      <c r="K925" t="str">
        <f t="shared" si="71"/>
        <v>Long Term</v>
      </c>
      <c r="L925">
        <f t="shared" si="72"/>
        <v>6630</v>
      </c>
      <c r="M925">
        <f t="shared" si="73"/>
        <v>0</v>
      </c>
      <c r="N925">
        <f t="shared" si="74"/>
        <v>0</v>
      </c>
    </row>
    <row r="926" spans="1:14" x14ac:dyDescent="0.25">
      <c r="A926">
        <v>1925</v>
      </c>
      <c r="B926" t="s">
        <v>14994</v>
      </c>
      <c r="C926" t="s">
        <v>14995</v>
      </c>
      <c r="D926" t="s">
        <v>14922</v>
      </c>
      <c r="E926">
        <v>924</v>
      </c>
      <c r="F926" s="2">
        <v>43802.402627314812</v>
      </c>
      <c r="G926">
        <v>9</v>
      </c>
      <c r="H926" t="s">
        <v>1554</v>
      </c>
      <c r="I926">
        <f t="shared" si="70"/>
        <v>8316</v>
      </c>
      <c r="J926" s="6">
        <v>45186.094074074077</v>
      </c>
      <c r="K926" t="str">
        <f t="shared" si="71"/>
        <v>Long Term</v>
      </c>
      <c r="L926">
        <f t="shared" si="72"/>
        <v>7392</v>
      </c>
      <c r="M926">
        <f t="shared" si="73"/>
        <v>0</v>
      </c>
      <c r="N926">
        <f t="shared" si="74"/>
        <v>0</v>
      </c>
    </row>
    <row r="927" spans="1:14" x14ac:dyDescent="0.25">
      <c r="A927">
        <v>1926</v>
      </c>
      <c r="B927" t="s">
        <v>15000</v>
      </c>
      <c r="C927" t="s">
        <v>15001</v>
      </c>
      <c r="D927" t="s">
        <v>14922</v>
      </c>
      <c r="E927">
        <v>736</v>
      </c>
      <c r="F927" s="2">
        <v>44301.299155092587</v>
      </c>
      <c r="G927">
        <v>86</v>
      </c>
      <c r="H927" t="s">
        <v>331</v>
      </c>
      <c r="I927">
        <f t="shared" si="70"/>
        <v>63296</v>
      </c>
      <c r="J927" s="6">
        <v>45186.094074074077</v>
      </c>
      <c r="K927" t="str">
        <f t="shared" si="71"/>
        <v>Long Term</v>
      </c>
      <c r="L927">
        <f t="shared" si="72"/>
        <v>62560</v>
      </c>
      <c r="M927">
        <f t="shared" si="73"/>
        <v>0</v>
      </c>
      <c r="N927">
        <f t="shared" si="74"/>
        <v>0</v>
      </c>
    </row>
    <row r="928" spans="1:14" x14ac:dyDescent="0.25">
      <c r="A928">
        <v>1927</v>
      </c>
      <c r="B928" t="s">
        <v>14923</v>
      </c>
      <c r="C928" t="s">
        <v>14924</v>
      </c>
      <c r="D928" t="s">
        <v>14922</v>
      </c>
      <c r="E928">
        <v>678</v>
      </c>
      <c r="F928" s="2">
        <v>44879.349328703713</v>
      </c>
      <c r="G928">
        <v>68</v>
      </c>
      <c r="H928" t="s">
        <v>1348</v>
      </c>
      <c r="I928">
        <f t="shared" si="70"/>
        <v>46104</v>
      </c>
      <c r="J928" s="6">
        <v>45186.094074074077</v>
      </c>
      <c r="K928" t="str">
        <f t="shared" si="71"/>
        <v>Short Term</v>
      </c>
      <c r="L928">
        <f t="shared" si="72"/>
        <v>45426</v>
      </c>
      <c r="M928">
        <f t="shared" si="73"/>
        <v>0.15</v>
      </c>
      <c r="N928">
        <f t="shared" si="74"/>
        <v>6813.9</v>
      </c>
    </row>
    <row r="929" spans="1:14" x14ac:dyDescent="0.25">
      <c r="A929">
        <v>1928</v>
      </c>
      <c r="B929" t="s">
        <v>14972</v>
      </c>
      <c r="C929" t="s">
        <v>14973</v>
      </c>
      <c r="D929" t="s">
        <v>14929</v>
      </c>
      <c r="E929">
        <v>341</v>
      </c>
      <c r="F929" s="2">
        <v>44486.389050925929</v>
      </c>
      <c r="G929">
        <v>62</v>
      </c>
      <c r="H929" t="s">
        <v>341</v>
      </c>
      <c r="I929">
        <f t="shared" si="70"/>
        <v>21142</v>
      </c>
      <c r="J929" s="6">
        <v>45186.094074074077</v>
      </c>
      <c r="K929" t="str">
        <f t="shared" si="71"/>
        <v>Long Term</v>
      </c>
      <c r="L929">
        <f t="shared" si="72"/>
        <v>20801</v>
      </c>
      <c r="M929">
        <f t="shared" si="73"/>
        <v>0</v>
      </c>
      <c r="N929">
        <f t="shared" si="74"/>
        <v>0</v>
      </c>
    </row>
    <row r="930" spans="1:14" x14ac:dyDescent="0.25">
      <c r="A930">
        <v>1929</v>
      </c>
      <c r="B930" t="s">
        <v>14923</v>
      </c>
      <c r="C930" t="s">
        <v>14924</v>
      </c>
      <c r="D930" t="s">
        <v>14922</v>
      </c>
      <c r="E930">
        <v>791</v>
      </c>
      <c r="F930" s="2">
        <v>43754.344641203701</v>
      </c>
      <c r="G930">
        <v>19</v>
      </c>
      <c r="H930" t="s">
        <v>60</v>
      </c>
      <c r="I930">
        <f t="shared" si="70"/>
        <v>15029</v>
      </c>
      <c r="J930" s="6">
        <v>45186.094074074077</v>
      </c>
      <c r="K930" t="str">
        <f t="shared" si="71"/>
        <v>Long Term</v>
      </c>
      <c r="L930">
        <f t="shared" si="72"/>
        <v>14238</v>
      </c>
      <c r="M930">
        <f t="shared" si="73"/>
        <v>0</v>
      </c>
      <c r="N930">
        <f t="shared" si="74"/>
        <v>0</v>
      </c>
    </row>
    <row r="931" spans="1:14" x14ac:dyDescent="0.25">
      <c r="A931">
        <v>1930</v>
      </c>
      <c r="B931" t="s">
        <v>14990</v>
      </c>
      <c r="C931" t="s">
        <v>14991</v>
      </c>
      <c r="D931" t="s">
        <v>14922</v>
      </c>
      <c r="E931">
        <v>921</v>
      </c>
      <c r="F931" s="2">
        <v>43556.440694444442</v>
      </c>
      <c r="G931">
        <v>81</v>
      </c>
      <c r="H931" t="s">
        <v>1283</v>
      </c>
      <c r="I931">
        <f t="shared" si="70"/>
        <v>74601</v>
      </c>
      <c r="J931" s="6">
        <v>45186.094074074077</v>
      </c>
      <c r="K931" t="str">
        <f t="shared" si="71"/>
        <v>Long Term</v>
      </c>
      <c r="L931">
        <f t="shared" si="72"/>
        <v>73680</v>
      </c>
      <c r="M931">
        <f t="shared" si="73"/>
        <v>0</v>
      </c>
      <c r="N931">
        <f t="shared" si="74"/>
        <v>0</v>
      </c>
    </row>
    <row r="932" spans="1:14" x14ac:dyDescent="0.25">
      <c r="A932">
        <v>1931</v>
      </c>
      <c r="B932" t="s">
        <v>14930</v>
      </c>
      <c r="C932" t="s">
        <v>14931</v>
      </c>
      <c r="D932" t="s">
        <v>14929</v>
      </c>
      <c r="E932">
        <v>798</v>
      </c>
      <c r="F932" s="2">
        <v>44993.185648148137</v>
      </c>
      <c r="G932">
        <v>60</v>
      </c>
      <c r="H932" t="s">
        <v>1275</v>
      </c>
      <c r="I932">
        <f t="shared" si="70"/>
        <v>47880</v>
      </c>
      <c r="J932" s="6">
        <v>45186.094074074077</v>
      </c>
      <c r="K932" t="str">
        <f t="shared" si="71"/>
        <v>Short Term</v>
      </c>
      <c r="L932">
        <f t="shared" si="72"/>
        <v>47082</v>
      </c>
      <c r="M932">
        <f t="shared" si="73"/>
        <v>0.15</v>
      </c>
      <c r="N932">
        <f t="shared" si="74"/>
        <v>7062.3</v>
      </c>
    </row>
    <row r="933" spans="1:14" x14ac:dyDescent="0.25">
      <c r="A933">
        <v>1932</v>
      </c>
      <c r="B933" t="s">
        <v>14968</v>
      </c>
      <c r="C933" t="s">
        <v>14969</v>
      </c>
      <c r="D933" t="s">
        <v>14929</v>
      </c>
      <c r="E933">
        <v>247</v>
      </c>
      <c r="F933" s="2">
        <v>43404.533958333333</v>
      </c>
      <c r="G933">
        <v>74</v>
      </c>
      <c r="H933" t="s">
        <v>1830</v>
      </c>
      <c r="I933">
        <f t="shared" si="70"/>
        <v>18278</v>
      </c>
      <c r="J933" s="6">
        <v>45186.094074074077</v>
      </c>
      <c r="K933" t="str">
        <f t="shared" si="71"/>
        <v>Long Term</v>
      </c>
      <c r="L933">
        <f t="shared" si="72"/>
        <v>18031</v>
      </c>
      <c r="M933">
        <f t="shared" si="73"/>
        <v>0</v>
      </c>
      <c r="N933">
        <f t="shared" si="74"/>
        <v>0</v>
      </c>
    </row>
    <row r="934" spans="1:14" x14ac:dyDescent="0.25">
      <c r="A934">
        <v>1933</v>
      </c>
      <c r="B934" t="s">
        <v>14994</v>
      </c>
      <c r="C934" t="s">
        <v>14995</v>
      </c>
      <c r="D934" t="s">
        <v>14922</v>
      </c>
      <c r="E934">
        <v>591</v>
      </c>
      <c r="F934" s="2">
        <v>44941.916018518517</v>
      </c>
      <c r="G934">
        <v>57</v>
      </c>
      <c r="H934" t="s">
        <v>550</v>
      </c>
      <c r="I934">
        <f t="shared" si="70"/>
        <v>33687</v>
      </c>
      <c r="J934" s="6">
        <v>45186.094074074077</v>
      </c>
      <c r="K934" t="str">
        <f t="shared" si="71"/>
        <v>Short Term</v>
      </c>
      <c r="L934">
        <f t="shared" si="72"/>
        <v>33096</v>
      </c>
      <c r="M934">
        <f t="shared" si="73"/>
        <v>0.15</v>
      </c>
      <c r="N934">
        <f t="shared" si="74"/>
        <v>4964.3999999999996</v>
      </c>
    </row>
    <row r="935" spans="1:14" x14ac:dyDescent="0.25">
      <c r="A935">
        <v>1934</v>
      </c>
      <c r="B935" t="s">
        <v>15006</v>
      </c>
      <c r="C935" t="s">
        <v>15007</v>
      </c>
      <c r="D935" t="s">
        <v>14922</v>
      </c>
      <c r="E935">
        <v>829</v>
      </c>
      <c r="F935" s="2">
        <v>44526.201921296299</v>
      </c>
      <c r="G935">
        <v>98</v>
      </c>
      <c r="H935" t="s">
        <v>94</v>
      </c>
      <c r="I935">
        <f t="shared" si="70"/>
        <v>81242</v>
      </c>
      <c r="J935" s="6">
        <v>45186.094074074077</v>
      </c>
      <c r="K935" t="str">
        <f t="shared" si="71"/>
        <v>Long Term</v>
      </c>
      <c r="L935">
        <f t="shared" si="72"/>
        <v>80413</v>
      </c>
      <c r="M935">
        <f t="shared" si="73"/>
        <v>0</v>
      </c>
      <c r="N935">
        <f t="shared" si="74"/>
        <v>0</v>
      </c>
    </row>
    <row r="936" spans="1:14" x14ac:dyDescent="0.25">
      <c r="A936">
        <v>1935</v>
      </c>
      <c r="B936" t="s">
        <v>14994</v>
      </c>
      <c r="C936" t="s">
        <v>14995</v>
      </c>
      <c r="D936" t="s">
        <v>14922</v>
      </c>
      <c r="E936">
        <v>309</v>
      </c>
      <c r="F936" s="2">
        <v>44739.368692129632</v>
      </c>
      <c r="G936">
        <v>30</v>
      </c>
      <c r="H936" t="s">
        <v>1967</v>
      </c>
      <c r="I936">
        <f t="shared" si="70"/>
        <v>9270</v>
      </c>
      <c r="J936" s="6">
        <v>45186.094074074077</v>
      </c>
      <c r="K936" t="str">
        <f t="shared" si="71"/>
        <v>Long Term</v>
      </c>
      <c r="L936">
        <f t="shared" si="72"/>
        <v>8961</v>
      </c>
      <c r="M936">
        <f t="shared" si="73"/>
        <v>0</v>
      </c>
      <c r="N936">
        <f t="shared" si="74"/>
        <v>0</v>
      </c>
    </row>
    <row r="937" spans="1:14" x14ac:dyDescent="0.25">
      <c r="A937">
        <v>1936</v>
      </c>
      <c r="B937" t="s">
        <v>14972</v>
      </c>
      <c r="C937" t="s">
        <v>14973</v>
      </c>
      <c r="D937" t="s">
        <v>14922</v>
      </c>
      <c r="E937">
        <v>170</v>
      </c>
      <c r="F937" s="2">
        <v>44930.565486111111</v>
      </c>
      <c r="G937">
        <v>62</v>
      </c>
      <c r="H937" t="s">
        <v>587</v>
      </c>
      <c r="I937">
        <f t="shared" si="70"/>
        <v>10540</v>
      </c>
      <c r="J937" s="6">
        <v>45186.094074074077</v>
      </c>
      <c r="K937" t="str">
        <f t="shared" si="71"/>
        <v>Short Term</v>
      </c>
      <c r="L937">
        <f t="shared" si="72"/>
        <v>10370</v>
      </c>
      <c r="M937">
        <f t="shared" si="73"/>
        <v>0.15</v>
      </c>
      <c r="N937">
        <f t="shared" si="74"/>
        <v>1555.5</v>
      </c>
    </row>
    <row r="938" spans="1:14" x14ac:dyDescent="0.25">
      <c r="A938">
        <v>1937</v>
      </c>
      <c r="B938" t="s">
        <v>14970</v>
      </c>
      <c r="C938" t="s">
        <v>14971</v>
      </c>
      <c r="D938" t="s">
        <v>14929</v>
      </c>
      <c r="E938">
        <v>185</v>
      </c>
      <c r="F938" s="2">
        <v>44474.179594907408</v>
      </c>
      <c r="G938">
        <v>81</v>
      </c>
      <c r="H938" t="s">
        <v>792</v>
      </c>
      <c r="I938">
        <f t="shared" si="70"/>
        <v>14985</v>
      </c>
      <c r="J938" s="6">
        <v>45186.094074074077</v>
      </c>
      <c r="K938" t="str">
        <f t="shared" si="71"/>
        <v>Long Term</v>
      </c>
      <c r="L938">
        <f t="shared" si="72"/>
        <v>14800</v>
      </c>
      <c r="M938">
        <f t="shared" si="73"/>
        <v>0</v>
      </c>
      <c r="N938">
        <f t="shared" si="74"/>
        <v>0</v>
      </c>
    </row>
    <row r="939" spans="1:14" x14ac:dyDescent="0.25">
      <c r="A939">
        <v>1938</v>
      </c>
      <c r="B939" t="s">
        <v>15016</v>
      </c>
      <c r="C939" t="s">
        <v>15017</v>
      </c>
      <c r="D939" t="s">
        <v>14922</v>
      </c>
      <c r="E939">
        <v>505</v>
      </c>
      <c r="F939" s="2">
        <v>43999.368657407409</v>
      </c>
      <c r="G939">
        <v>28</v>
      </c>
      <c r="H939" t="s">
        <v>406</v>
      </c>
      <c r="I939">
        <f t="shared" si="70"/>
        <v>14140</v>
      </c>
      <c r="J939" s="6">
        <v>45186.094074074077</v>
      </c>
      <c r="K939" t="str">
        <f t="shared" si="71"/>
        <v>Long Term</v>
      </c>
      <c r="L939">
        <f t="shared" si="72"/>
        <v>13635</v>
      </c>
      <c r="M939">
        <f t="shared" si="73"/>
        <v>0</v>
      </c>
      <c r="N939">
        <f t="shared" si="74"/>
        <v>0</v>
      </c>
    </row>
    <row r="940" spans="1:14" x14ac:dyDescent="0.25">
      <c r="A940">
        <v>1939</v>
      </c>
      <c r="B940" t="s">
        <v>15012</v>
      </c>
      <c r="C940" t="s">
        <v>15013</v>
      </c>
      <c r="D940" t="s">
        <v>14929</v>
      </c>
      <c r="E940">
        <v>964</v>
      </c>
      <c r="F940" s="2">
        <v>43928.472916666673</v>
      </c>
      <c r="G940">
        <v>57</v>
      </c>
      <c r="H940" t="s">
        <v>167</v>
      </c>
      <c r="I940">
        <f t="shared" si="70"/>
        <v>54948</v>
      </c>
      <c r="J940" s="6">
        <v>45186.094074074077</v>
      </c>
      <c r="K940" t="str">
        <f t="shared" si="71"/>
        <v>Long Term</v>
      </c>
      <c r="L940">
        <f t="shared" si="72"/>
        <v>53984</v>
      </c>
      <c r="M940">
        <f t="shared" si="73"/>
        <v>0</v>
      </c>
      <c r="N940">
        <f t="shared" si="74"/>
        <v>0</v>
      </c>
    </row>
    <row r="941" spans="1:14" x14ac:dyDescent="0.25">
      <c r="A941">
        <v>1940</v>
      </c>
      <c r="B941" t="s">
        <v>14976</v>
      </c>
      <c r="C941" t="s">
        <v>14977</v>
      </c>
      <c r="D941" t="s">
        <v>14922</v>
      </c>
      <c r="E941">
        <v>307</v>
      </c>
      <c r="F941" s="2">
        <v>43700.200868055559</v>
      </c>
      <c r="G941">
        <v>74</v>
      </c>
      <c r="H941" t="s">
        <v>718</v>
      </c>
      <c r="I941">
        <f t="shared" si="70"/>
        <v>22718</v>
      </c>
      <c r="J941" s="6">
        <v>45186.094074074077</v>
      </c>
      <c r="K941" t="str">
        <f t="shared" si="71"/>
        <v>Long Term</v>
      </c>
      <c r="L941">
        <f t="shared" si="72"/>
        <v>22411</v>
      </c>
      <c r="M941">
        <f t="shared" si="73"/>
        <v>0</v>
      </c>
      <c r="N941">
        <f t="shared" si="74"/>
        <v>0</v>
      </c>
    </row>
    <row r="942" spans="1:14" x14ac:dyDescent="0.25">
      <c r="A942">
        <v>1941</v>
      </c>
      <c r="B942" t="s">
        <v>14936</v>
      </c>
      <c r="C942" t="s">
        <v>14937</v>
      </c>
      <c r="D942" t="s">
        <v>14929</v>
      </c>
      <c r="E942">
        <v>743</v>
      </c>
      <c r="F942" s="2">
        <v>44638.689351851863</v>
      </c>
      <c r="G942">
        <v>16</v>
      </c>
      <c r="H942" t="s">
        <v>536</v>
      </c>
      <c r="I942">
        <f t="shared" si="70"/>
        <v>11888</v>
      </c>
      <c r="J942" s="6">
        <v>45186.094074074077</v>
      </c>
      <c r="K942" t="str">
        <f t="shared" si="71"/>
        <v>Long Term</v>
      </c>
      <c r="L942">
        <f t="shared" si="72"/>
        <v>11145</v>
      </c>
      <c r="M942">
        <f t="shared" si="73"/>
        <v>0</v>
      </c>
      <c r="N942">
        <f t="shared" si="74"/>
        <v>0</v>
      </c>
    </row>
    <row r="943" spans="1:14" x14ac:dyDescent="0.25">
      <c r="A943">
        <v>1942</v>
      </c>
      <c r="B943" t="s">
        <v>14960</v>
      </c>
      <c r="C943" t="s">
        <v>14961</v>
      </c>
      <c r="D943" t="s">
        <v>14922</v>
      </c>
      <c r="E943">
        <v>662</v>
      </c>
      <c r="F943" s="2">
        <v>44707.477581018517</v>
      </c>
      <c r="G943">
        <v>21</v>
      </c>
      <c r="H943" t="s">
        <v>105</v>
      </c>
      <c r="I943">
        <f t="shared" si="70"/>
        <v>13902</v>
      </c>
      <c r="J943" s="6">
        <v>45186.094074074077</v>
      </c>
      <c r="K943" t="str">
        <f t="shared" si="71"/>
        <v>Long Term</v>
      </c>
      <c r="L943">
        <f t="shared" si="72"/>
        <v>13240</v>
      </c>
      <c r="M943">
        <f t="shared" si="73"/>
        <v>0</v>
      </c>
      <c r="N943">
        <f t="shared" si="74"/>
        <v>0</v>
      </c>
    </row>
    <row r="944" spans="1:14" x14ac:dyDescent="0.25">
      <c r="A944">
        <v>1943</v>
      </c>
      <c r="B944" t="s">
        <v>14970</v>
      </c>
      <c r="C944" t="s">
        <v>14971</v>
      </c>
      <c r="D944" t="s">
        <v>14929</v>
      </c>
      <c r="E944">
        <v>706</v>
      </c>
      <c r="F944" s="2">
        <v>43396.252511574072</v>
      </c>
      <c r="G944">
        <v>99</v>
      </c>
      <c r="H944" t="s">
        <v>90</v>
      </c>
      <c r="I944">
        <f t="shared" si="70"/>
        <v>69894</v>
      </c>
      <c r="J944" s="6">
        <v>45186.094074074077</v>
      </c>
      <c r="K944" t="str">
        <f t="shared" si="71"/>
        <v>Long Term</v>
      </c>
      <c r="L944">
        <f t="shared" si="72"/>
        <v>69188</v>
      </c>
      <c r="M944">
        <f t="shared" si="73"/>
        <v>0</v>
      </c>
      <c r="N944">
        <f t="shared" si="74"/>
        <v>0</v>
      </c>
    </row>
    <row r="945" spans="1:14" x14ac:dyDescent="0.25">
      <c r="A945">
        <v>1944</v>
      </c>
      <c r="B945" t="s">
        <v>15010</v>
      </c>
      <c r="C945" t="s">
        <v>15011</v>
      </c>
      <c r="D945" t="s">
        <v>14929</v>
      </c>
      <c r="E945">
        <v>491</v>
      </c>
      <c r="F945" s="2">
        <v>43747.245069444441</v>
      </c>
      <c r="G945">
        <v>56</v>
      </c>
      <c r="H945" t="s">
        <v>812</v>
      </c>
      <c r="I945">
        <f t="shared" si="70"/>
        <v>27496</v>
      </c>
      <c r="J945" s="6">
        <v>45186.094074074077</v>
      </c>
      <c r="K945" t="str">
        <f t="shared" si="71"/>
        <v>Long Term</v>
      </c>
      <c r="L945">
        <f t="shared" si="72"/>
        <v>27005</v>
      </c>
      <c r="M945">
        <f t="shared" si="73"/>
        <v>0</v>
      </c>
      <c r="N945">
        <f t="shared" si="74"/>
        <v>0</v>
      </c>
    </row>
    <row r="946" spans="1:14" x14ac:dyDescent="0.25">
      <c r="A946">
        <v>1945</v>
      </c>
      <c r="B946" t="s">
        <v>14934</v>
      </c>
      <c r="C946" t="s">
        <v>14935</v>
      </c>
      <c r="D946" t="s">
        <v>14929</v>
      </c>
      <c r="E946">
        <v>461</v>
      </c>
      <c r="F946" s="2">
        <v>44397.634965277779</v>
      </c>
      <c r="G946">
        <v>29</v>
      </c>
      <c r="H946" t="s">
        <v>994</v>
      </c>
      <c r="I946">
        <f t="shared" si="70"/>
        <v>13369</v>
      </c>
      <c r="J946" s="6">
        <v>45186.094074074077</v>
      </c>
      <c r="K946" t="str">
        <f t="shared" si="71"/>
        <v>Long Term</v>
      </c>
      <c r="L946">
        <f t="shared" si="72"/>
        <v>12908</v>
      </c>
      <c r="M946">
        <f t="shared" si="73"/>
        <v>0</v>
      </c>
      <c r="N946">
        <f t="shared" si="74"/>
        <v>0</v>
      </c>
    </row>
    <row r="947" spans="1:14" x14ac:dyDescent="0.25">
      <c r="A947">
        <v>1946</v>
      </c>
      <c r="B947" t="s">
        <v>14964</v>
      </c>
      <c r="C947" t="s">
        <v>14965</v>
      </c>
      <c r="D947" t="s">
        <v>14922</v>
      </c>
      <c r="E947">
        <v>379</v>
      </c>
      <c r="F947" s="2">
        <v>43835.473275462973</v>
      </c>
      <c r="G947">
        <v>34</v>
      </c>
      <c r="H947" t="s">
        <v>2477</v>
      </c>
      <c r="I947">
        <f t="shared" si="70"/>
        <v>12886</v>
      </c>
      <c r="J947" s="6">
        <v>45186.094074074077</v>
      </c>
      <c r="K947" t="str">
        <f t="shared" si="71"/>
        <v>Long Term</v>
      </c>
      <c r="L947">
        <f t="shared" si="72"/>
        <v>12507</v>
      </c>
      <c r="M947">
        <f t="shared" si="73"/>
        <v>0</v>
      </c>
      <c r="N947">
        <f t="shared" si="74"/>
        <v>0</v>
      </c>
    </row>
    <row r="948" spans="1:14" x14ac:dyDescent="0.25">
      <c r="A948">
        <v>1947</v>
      </c>
      <c r="B948" t="s">
        <v>14936</v>
      </c>
      <c r="C948" t="s">
        <v>14937</v>
      </c>
      <c r="D948" t="s">
        <v>14922</v>
      </c>
      <c r="E948">
        <v>562</v>
      </c>
      <c r="F948" s="2">
        <v>43624.502557870372</v>
      </c>
      <c r="G948">
        <v>63</v>
      </c>
      <c r="H948" t="s">
        <v>850</v>
      </c>
      <c r="I948">
        <f t="shared" si="70"/>
        <v>35406</v>
      </c>
      <c r="J948" s="6">
        <v>45186.094074074077</v>
      </c>
      <c r="K948" t="str">
        <f t="shared" si="71"/>
        <v>Long Term</v>
      </c>
      <c r="L948">
        <f t="shared" si="72"/>
        <v>34844</v>
      </c>
      <c r="M948">
        <f t="shared" si="73"/>
        <v>0</v>
      </c>
      <c r="N948">
        <f t="shared" si="74"/>
        <v>0</v>
      </c>
    </row>
    <row r="949" spans="1:14" x14ac:dyDescent="0.25">
      <c r="A949">
        <v>1948</v>
      </c>
      <c r="B949" t="s">
        <v>14923</v>
      </c>
      <c r="C949" t="s">
        <v>14924</v>
      </c>
      <c r="D949" t="s">
        <v>14929</v>
      </c>
      <c r="E949">
        <v>457</v>
      </c>
      <c r="F949" s="2">
        <v>44231.683067129627</v>
      </c>
      <c r="G949">
        <v>52</v>
      </c>
      <c r="H949" t="s">
        <v>313</v>
      </c>
      <c r="I949">
        <f t="shared" si="70"/>
        <v>23764</v>
      </c>
      <c r="J949" s="6">
        <v>45186.094074074077</v>
      </c>
      <c r="K949" t="str">
        <f t="shared" si="71"/>
        <v>Long Term</v>
      </c>
      <c r="L949">
        <f t="shared" si="72"/>
        <v>23307</v>
      </c>
      <c r="M949">
        <f t="shared" si="73"/>
        <v>0</v>
      </c>
      <c r="N949">
        <f t="shared" si="74"/>
        <v>0</v>
      </c>
    </row>
    <row r="950" spans="1:14" x14ac:dyDescent="0.25">
      <c r="A950">
        <v>1949</v>
      </c>
      <c r="B950" t="s">
        <v>14970</v>
      </c>
      <c r="C950" t="s">
        <v>14971</v>
      </c>
      <c r="D950" t="s">
        <v>14922</v>
      </c>
      <c r="E950">
        <v>303</v>
      </c>
      <c r="F950" s="2">
        <v>43568.478738425933</v>
      </c>
      <c r="G950">
        <v>31</v>
      </c>
      <c r="H950" t="s">
        <v>926</v>
      </c>
      <c r="I950">
        <f t="shared" si="70"/>
        <v>9393</v>
      </c>
      <c r="J950" s="6">
        <v>45186.094074074077</v>
      </c>
      <c r="K950" t="str">
        <f t="shared" si="71"/>
        <v>Long Term</v>
      </c>
      <c r="L950">
        <f t="shared" si="72"/>
        <v>9090</v>
      </c>
      <c r="M950">
        <f t="shared" si="73"/>
        <v>0</v>
      </c>
      <c r="N950">
        <f t="shared" si="74"/>
        <v>0</v>
      </c>
    </row>
    <row r="951" spans="1:14" x14ac:dyDescent="0.25">
      <c r="A951">
        <v>1950</v>
      </c>
      <c r="B951" t="s">
        <v>14923</v>
      </c>
      <c r="C951" t="s">
        <v>14924</v>
      </c>
      <c r="D951" t="s">
        <v>14922</v>
      </c>
      <c r="E951">
        <v>711</v>
      </c>
      <c r="F951" s="2">
        <v>43739.069988425923</v>
      </c>
      <c r="G951">
        <v>81</v>
      </c>
      <c r="H951" t="s">
        <v>1090</v>
      </c>
      <c r="I951">
        <f t="shared" si="70"/>
        <v>57591</v>
      </c>
      <c r="J951" s="6">
        <v>45186.094074074077</v>
      </c>
      <c r="K951" t="str">
        <f t="shared" si="71"/>
        <v>Long Term</v>
      </c>
      <c r="L951">
        <f t="shared" si="72"/>
        <v>56880</v>
      </c>
      <c r="M951">
        <f t="shared" si="73"/>
        <v>0</v>
      </c>
      <c r="N951">
        <f t="shared" si="74"/>
        <v>0</v>
      </c>
    </row>
    <row r="952" spans="1:14" x14ac:dyDescent="0.25">
      <c r="A952">
        <v>1951</v>
      </c>
      <c r="B952" t="s">
        <v>14940</v>
      </c>
      <c r="C952" t="s">
        <v>14941</v>
      </c>
      <c r="D952" t="s">
        <v>14922</v>
      </c>
      <c r="E952">
        <v>911</v>
      </c>
      <c r="F952" s="2">
        <v>43862.969340277778</v>
      </c>
      <c r="G952">
        <v>16</v>
      </c>
      <c r="H952" t="s">
        <v>1426</v>
      </c>
      <c r="I952">
        <f t="shared" si="70"/>
        <v>14576</v>
      </c>
      <c r="J952" s="6">
        <v>45186.094074074077</v>
      </c>
      <c r="K952" t="str">
        <f t="shared" si="71"/>
        <v>Long Term</v>
      </c>
      <c r="L952">
        <f t="shared" si="72"/>
        <v>13665</v>
      </c>
      <c r="M952">
        <f t="shared" si="73"/>
        <v>0</v>
      </c>
      <c r="N952">
        <f t="shared" si="74"/>
        <v>0</v>
      </c>
    </row>
    <row r="953" spans="1:14" x14ac:dyDescent="0.25">
      <c r="A953">
        <v>1952</v>
      </c>
      <c r="B953" t="s">
        <v>14944</v>
      </c>
      <c r="C953" t="s">
        <v>14945</v>
      </c>
      <c r="D953" t="s">
        <v>14929</v>
      </c>
      <c r="E953">
        <v>769</v>
      </c>
      <c r="F953" s="2">
        <v>44605.192789351851</v>
      </c>
      <c r="G953">
        <v>59</v>
      </c>
      <c r="H953" t="s">
        <v>1093</v>
      </c>
      <c r="I953">
        <f t="shared" si="70"/>
        <v>45371</v>
      </c>
      <c r="J953" s="6">
        <v>45186.094074074077</v>
      </c>
      <c r="K953" t="str">
        <f t="shared" si="71"/>
        <v>Long Term</v>
      </c>
      <c r="L953">
        <f t="shared" si="72"/>
        <v>44602</v>
      </c>
      <c r="M953">
        <f t="shared" si="73"/>
        <v>0</v>
      </c>
      <c r="N953">
        <f t="shared" si="74"/>
        <v>0</v>
      </c>
    </row>
    <row r="954" spans="1:14" x14ac:dyDescent="0.25">
      <c r="A954">
        <v>1953</v>
      </c>
      <c r="B954" t="s">
        <v>14982</v>
      </c>
      <c r="C954" t="s">
        <v>14983</v>
      </c>
      <c r="D954" t="s">
        <v>14922</v>
      </c>
      <c r="E954">
        <v>359</v>
      </c>
      <c r="F954" s="2">
        <v>44719.3205787037</v>
      </c>
      <c r="G954">
        <v>42</v>
      </c>
      <c r="H954" t="s">
        <v>1318</v>
      </c>
      <c r="I954">
        <f t="shared" si="70"/>
        <v>15078</v>
      </c>
      <c r="J954" s="6">
        <v>45186.094074074077</v>
      </c>
      <c r="K954" t="str">
        <f t="shared" si="71"/>
        <v>Long Term</v>
      </c>
      <c r="L954">
        <f t="shared" si="72"/>
        <v>14719</v>
      </c>
      <c r="M954">
        <f t="shared" si="73"/>
        <v>0</v>
      </c>
      <c r="N954">
        <f t="shared" si="74"/>
        <v>0</v>
      </c>
    </row>
    <row r="955" spans="1:14" x14ac:dyDescent="0.25">
      <c r="A955">
        <v>1954</v>
      </c>
      <c r="B955" t="s">
        <v>14966</v>
      </c>
      <c r="C955" t="s">
        <v>14967</v>
      </c>
      <c r="D955" t="s">
        <v>14922</v>
      </c>
      <c r="E955">
        <v>826</v>
      </c>
      <c r="F955" s="2">
        <v>43923.981805555559</v>
      </c>
      <c r="G955">
        <v>12</v>
      </c>
      <c r="H955" t="s">
        <v>829</v>
      </c>
      <c r="I955">
        <f t="shared" si="70"/>
        <v>9912</v>
      </c>
      <c r="J955" s="6">
        <v>45186.094074074077</v>
      </c>
      <c r="K955" t="str">
        <f t="shared" si="71"/>
        <v>Long Term</v>
      </c>
      <c r="L955">
        <f t="shared" si="72"/>
        <v>9086</v>
      </c>
      <c r="M955">
        <f t="shared" si="73"/>
        <v>0</v>
      </c>
      <c r="N955">
        <f t="shared" si="74"/>
        <v>0</v>
      </c>
    </row>
    <row r="956" spans="1:14" x14ac:dyDescent="0.25">
      <c r="A956">
        <v>1955</v>
      </c>
      <c r="B956" t="s">
        <v>14994</v>
      </c>
      <c r="C956" t="s">
        <v>14995</v>
      </c>
      <c r="D956" t="s">
        <v>14929</v>
      </c>
      <c r="E956">
        <v>385</v>
      </c>
      <c r="F956" s="2">
        <v>44339.471585648149</v>
      </c>
      <c r="G956">
        <v>34</v>
      </c>
      <c r="H956" t="s">
        <v>1355</v>
      </c>
      <c r="I956">
        <f t="shared" si="70"/>
        <v>13090</v>
      </c>
      <c r="J956" s="6">
        <v>45186.094074074077</v>
      </c>
      <c r="K956" t="str">
        <f t="shared" si="71"/>
        <v>Long Term</v>
      </c>
      <c r="L956">
        <f t="shared" si="72"/>
        <v>12705</v>
      </c>
      <c r="M956">
        <f t="shared" si="73"/>
        <v>0</v>
      </c>
      <c r="N956">
        <f t="shared" si="74"/>
        <v>0</v>
      </c>
    </row>
    <row r="957" spans="1:14" x14ac:dyDescent="0.25">
      <c r="A957">
        <v>1956</v>
      </c>
      <c r="B957" t="s">
        <v>15004</v>
      </c>
      <c r="C957" t="s">
        <v>15005</v>
      </c>
      <c r="D957" t="s">
        <v>14929</v>
      </c>
      <c r="E957">
        <v>765</v>
      </c>
      <c r="F957" s="2">
        <v>44544.514317129629</v>
      </c>
      <c r="G957">
        <v>42</v>
      </c>
      <c r="H957" t="s">
        <v>1376</v>
      </c>
      <c r="I957">
        <f t="shared" si="70"/>
        <v>32130</v>
      </c>
      <c r="J957" s="6">
        <v>45186.094074074077</v>
      </c>
      <c r="K957" t="str">
        <f t="shared" si="71"/>
        <v>Long Term</v>
      </c>
      <c r="L957">
        <f t="shared" si="72"/>
        <v>31365</v>
      </c>
      <c r="M957">
        <f t="shared" si="73"/>
        <v>0</v>
      </c>
      <c r="N957">
        <f t="shared" si="74"/>
        <v>0</v>
      </c>
    </row>
    <row r="958" spans="1:14" x14ac:dyDescent="0.25">
      <c r="A958">
        <v>1957</v>
      </c>
      <c r="B958" t="s">
        <v>14970</v>
      </c>
      <c r="C958" t="s">
        <v>14971</v>
      </c>
      <c r="D958" t="s">
        <v>14922</v>
      </c>
      <c r="E958">
        <v>177</v>
      </c>
      <c r="F958" s="2">
        <v>45026.352592592593</v>
      </c>
      <c r="G958">
        <v>10</v>
      </c>
      <c r="H958" t="s">
        <v>83</v>
      </c>
      <c r="I958">
        <f t="shared" si="70"/>
        <v>1770</v>
      </c>
      <c r="J958" s="6">
        <v>45186.094074074077</v>
      </c>
      <c r="K958" t="str">
        <f t="shared" si="71"/>
        <v>Short Term</v>
      </c>
      <c r="L958">
        <f t="shared" si="72"/>
        <v>1593</v>
      </c>
      <c r="M958">
        <f t="shared" si="73"/>
        <v>0.15</v>
      </c>
      <c r="N958">
        <f t="shared" si="74"/>
        <v>238.95</v>
      </c>
    </row>
    <row r="959" spans="1:14" x14ac:dyDescent="0.25">
      <c r="A959">
        <v>1958</v>
      </c>
      <c r="B959" t="s">
        <v>15004</v>
      </c>
      <c r="C959" t="s">
        <v>15005</v>
      </c>
      <c r="D959" t="s">
        <v>14922</v>
      </c>
      <c r="E959">
        <v>823</v>
      </c>
      <c r="F959" s="2">
        <v>44805.070902777778</v>
      </c>
      <c r="G959">
        <v>89</v>
      </c>
      <c r="H959" t="s">
        <v>963</v>
      </c>
      <c r="I959">
        <f t="shared" si="70"/>
        <v>73247</v>
      </c>
      <c r="J959" s="6">
        <v>45186.094074074077</v>
      </c>
      <c r="K959" t="str">
        <f t="shared" si="71"/>
        <v>Long Term</v>
      </c>
      <c r="L959">
        <f t="shared" si="72"/>
        <v>72424</v>
      </c>
      <c r="M959">
        <f t="shared" si="73"/>
        <v>0</v>
      </c>
      <c r="N959">
        <f t="shared" si="74"/>
        <v>0</v>
      </c>
    </row>
    <row r="960" spans="1:14" x14ac:dyDescent="0.25">
      <c r="A960">
        <v>1959</v>
      </c>
      <c r="B960" t="s">
        <v>14972</v>
      </c>
      <c r="C960" t="s">
        <v>14973</v>
      </c>
      <c r="D960" t="s">
        <v>14922</v>
      </c>
      <c r="E960">
        <v>996</v>
      </c>
      <c r="F960" s="2">
        <v>44572.597141203703</v>
      </c>
      <c r="G960">
        <v>59</v>
      </c>
      <c r="H960" t="s">
        <v>73</v>
      </c>
      <c r="I960">
        <f t="shared" si="70"/>
        <v>58764</v>
      </c>
      <c r="J960" s="6">
        <v>45186.094074074077</v>
      </c>
      <c r="K960" t="str">
        <f t="shared" si="71"/>
        <v>Long Term</v>
      </c>
      <c r="L960">
        <f t="shared" si="72"/>
        <v>57768</v>
      </c>
      <c r="M960">
        <f t="shared" si="73"/>
        <v>0</v>
      </c>
      <c r="N960">
        <f t="shared" si="74"/>
        <v>0</v>
      </c>
    </row>
    <row r="961" spans="1:14" x14ac:dyDescent="0.25">
      <c r="A961">
        <v>1960</v>
      </c>
      <c r="B961" t="s">
        <v>14952</v>
      </c>
      <c r="C961" t="s">
        <v>14953</v>
      </c>
      <c r="D961" t="s">
        <v>14922</v>
      </c>
      <c r="E961">
        <v>343</v>
      </c>
      <c r="F961" s="2">
        <v>43560.562442129631</v>
      </c>
      <c r="G961">
        <v>57</v>
      </c>
      <c r="H961" t="s">
        <v>2584</v>
      </c>
      <c r="I961">
        <f t="shared" si="70"/>
        <v>19551</v>
      </c>
      <c r="J961" s="6">
        <v>45186.094074074077</v>
      </c>
      <c r="K961" t="str">
        <f t="shared" si="71"/>
        <v>Long Term</v>
      </c>
      <c r="L961">
        <f t="shared" si="72"/>
        <v>19208</v>
      </c>
      <c r="M961">
        <f t="shared" si="73"/>
        <v>0</v>
      </c>
      <c r="N961">
        <f t="shared" si="74"/>
        <v>0</v>
      </c>
    </row>
    <row r="962" spans="1:14" x14ac:dyDescent="0.25">
      <c r="A962">
        <v>1961</v>
      </c>
      <c r="B962" t="s">
        <v>14925</v>
      </c>
      <c r="C962" t="s">
        <v>14926</v>
      </c>
      <c r="D962" t="s">
        <v>14922</v>
      </c>
      <c r="E962">
        <v>843</v>
      </c>
      <c r="F962" s="2">
        <v>44091.188379629632</v>
      </c>
      <c r="G962">
        <v>84</v>
      </c>
      <c r="H962" t="s">
        <v>552</v>
      </c>
      <c r="I962">
        <f t="shared" si="70"/>
        <v>70812</v>
      </c>
      <c r="J962" s="6">
        <v>45186.094074074077</v>
      </c>
      <c r="K962" t="str">
        <f t="shared" si="71"/>
        <v>Long Term</v>
      </c>
      <c r="L962">
        <f t="shared" si="72"/>
        <v>69969</v>
      </c>
      <c r="M962">
        <f t="shared" si="73"/>
        <v>0</v>
      </c>
      <c r="N962">
        <f t="shared" si="74"/>
        <v>0</v>
      </c>
    </row>
    <row r="963" spans="1:14" x14ac:dyDescent="0.25">
      <c r="A963">
        <v>1962</v>
      </c>
      <c r="B963" t="s">
        <v>14920</v>
      </c>
      <c r="C963" t="s">
        <v>14921</v>
      </c>
      <c r="D963" t="s">
        <v>14929</v>
      </c>
      <c r="E963">
        <v>454</v>
      </c>
      <c r="F963" s="2">
        <v>43843.923692129632</v>
      </c>
      <c r="G963">
        <v>84</v>
      </c>
      <c r="H963" t="s">
        <v>973</v>
      </c>
      <c r="I963">
        <f t="shared" ref="I963:I1026" si="75">E963*G963</f>
        <v>38136</v>
      </c>
      <c r="J963" s="6">
        <v>45186.094074074077</v>
      </c>
      <c r="K963" t="str">
        <f t="shared" ref="K963:K1026" si="76">IF((J963-F963)&lt;=365,"Short Term","Long Term")</f>
        <v>Long Term</v>
      </c>
      <c r="L963">
        <f t="shared" ref="L963:L1026" si="77">I963-E963</f>
        <v>37682</v>
      </c>
      <c r="M963">
        <f t="shared" ref="M963:M1026" si="78">IF(K963="short Term",15%,IF(K963="Long Term",IF(L963&gt;100000,10%,0),0))</f>
        <v>0</v>
      </c>
      <c r="N963">
        <f t="shared" ref="N963:N1026" si="79">L963*M963</f>
        <v>0</v>
      </c>
    </row>
    <row r="964" spans="1:14" x14ac:dyDescent="0.25">
      <c r="A964">
        <v>1963</v>
      </c>
      <c r="B964" t="s">
        <v>14942</v>
      </c>
      <c r="C964" t="s">
        <v>14943</v>
      </c>
      <c r="D964" t="s">
        <v>14922</v>
      </c>
      <c r="E964">
        <v>697</v>
      </c>
      <c r="F964" s="2">
        <v>43385.95008101852</v>
      </c>
      <c r="G964">
        <v>57</v>
      </c>
      <c r="H964" t="s">
        <v>1072</v>
      </c>
      <c r="I964">
        <f t="shared" si="75"/>
        <v>39729</v>
      </c>
      <c r="J964" s="6">
        <v>45186.094074074077</v>
      </c>
      <c r="K964" t="str">
        <f t="shared" si="76"/>
        <v>Long Term</v>
      </c>
      <c r="L964">
        <f t="shared" si="77"/>
        <v>39032</v>
      </c>
      <c r="M964">
        <f t="shared" si="78"/>
        <v>0</v>
      </c>
      <c r="N964">
        <f t="shared" si="79"/>
        <v>0</v>
      </c>
    </row>
    <row r="965" spans="1:14" x14ac:dyDescent="0.25">
      <c r="A965">
        <v>1964</v>
      </c>
      <c r="B965" t="s">
        <v>14998</v>
      </c>
      <c r="C965" t="s">
        <v>14999</v>
      </c>
      <c r="D965" t="s">
        <v>14929</v>
      </c>
      <c r="E965">
        <v>922</v>
      </c>
      <c r="F965" s="2">
        <v>44555.130289351851</v>
      </c>
      <c r="G965">
        <v>10</v>
      </c>
      <c r="H965" t="s">
        <v>482</v>
      </c>
      <c r="I965">
        <f t="shared" si="75"/>
        <v>9220</v>
      </c>
      <c r="J965" s="6">
        <v>45186.094074074077</v>
      </c>
      <c r="K965" t="str">
        <f t="shared" si="76"/>
        <v>Long Term</v>
      </c>
      <c r="L965">
        <f t="shared" si="77"/>
        <v>8298</v>
      </c>
      <c r="M965">
        <f t="shared" si="78"/>
        <v>0</v>
      </c>
      <c r="N965">
        <f t="shared" si="79"/>
        <v>0</v>
      </c>
    </row>
    <row r="966" spans="1:14" x14ac:dyDescent="0.25">
      <c r="A966">
        <v>1965</v>
      </c>
      <c r="B966" t="s">
        <v>14925</v>
      </c>
      <c r="C966" t="s">
        <v>14926</v>
      </c>
      <c r="D966" t="s">
        <v>14922</v>
      </c>
      <c r="E966">
        <v>588</v>
      </c>
      <c r="F966" s="2">
        <v>44437.788715277777</v>
      </c>
      <c r="G966">
        <v>63</v>
      </c>
      <c r="H966" t="s">
        <v>76</v>
      </c>
      <c r="I966">
        <f t="shared" si="75"/>
        <v>37044</v>
      </c>
      <c r="J966" s="6">
        <v>45186.094074074077</v>
      </c>
      <c r="K966" t="str">
        <f t="shared" si="76"/>
        <v>Long Term</v>
      </c>
      <c r="L966">
        <f t="shared" si="77"/>
        <v>36456</v>
      </c>
      <c r="M966">
        <f t="shared" si="78"/>
        <v>0</v>
      </c>
      <c r="N966">
        <f t="shared" si="79"/>
        <v>0</v>
      </c>
    </row>
    <row r="967" spans="1:14" x14ac:dyDescent="0.25">
      <c r="A967">
        <v>1966</v>
      </c>
      <c r="B967" t="s">
        <v>14984</v>
      </c>
      <c r="C967" t="s">
        <v>14985</v>
      </c>
      <c r="D967" t="s">
        <v>14922</v>
      </c>
      <c r="E967">
        <v>720</v>
      </c>
      <c r="F967" s="2">
        <v>43945.620069444441</v>
      </c>
      <c r="G967">
        <v>23</v>
      </c>
      <c r="H967" t="s">
        <v>578</v>
      </c>
      <c r="I967">
        <f t="shared" si="75"/>
        <v>16560</v>
      </c>
      <c r="J967" s="6">
        <v>45186.094074074077</v>
      </c>
      <c r="K967" t="str">
        <f t="shared" si="76"/>
        <v>Long Term</v>
      </c>
      <c r="L967">
        <f t="shared" si="77"/>
        <v>15840</v>
      </c>
      <c r="M967">
        <f t="shared" si="78"/>
        <v>0</v>
      </c>
      <c r="N967">
        <f t="shared" si="79"/>
        <v>0</v>
      </c>
    </row>
    <row r="968" spans="1:14" x14ac:dyDescent="0.25">
      <c r="A968">
        <v>1967</v>
      </c>
      <c r="B968" t="s">
        <v>14948</v>
      </c>
      <c r="C968" t="s">
        <v>14949</v>
      </c>
      <c r="D968" t="s">
        <v>14929</v>
      </c>
      <c r="E968">
        <v>309</v>
      </c>
      <c r="F968" s="2">
        <v>44543.977152777778</v>
      </c>
      <c r="G968">
        <v>86</v>
      </c>
      <c r="H968" t="s">
        <v>554</v>
      </c>
      <c r="I968">
        <f t="shared" si="75"/>
        <v>26574</v>
      </c>
      <c r="J968" s="6">
        <v>45186.094074074077</v>
      </c>
      <c r="K968" t="str">
        <f t="shared" si="76"/>
        <v>Long Term</v>
      </c>
      <c r="L968">
        <f t="shared" si="77"/>
        <v>26265</v>
      </c>
      <c r="M968">
        <f t="shared" si="78"/>
        <v>0</v>
      </c>
      <c r="N968">
        <f t="shared" si="79"/>
        <v>0</v>
      </c>
    </row>
    <row r="969" spans="1:14" x14ac:dyDescent="0.25">
      <c r="A969">
        <v>1968</v>
      </c>
      <c r="B969" t="s">
        <v>14980</v>
      </c>
      <c r="C969" t="s">
        <v>14981</v>
      </c>
      <c r="D969" t="s">
        <v>14922</v>
      </c>
      <c r="E969">
        <v>983</v>
      </c>
      <c r="F969" s="2">
        <v>44441.849085648151</v>
      </c>
      <c r="G969">
        <v>27</v>
      </c>
      <c r="H969" t="s">
        <v>755</v>
      </c>
      <c r="I969">
        <f t="shared" si="75"/>
        <v>26541</v>
      </c>
      <c r="J969" s="6">
        <v>45186.094074074077</v>
      </c>
      <c r="K969" t="str">
        <f t="shared" si="76"/>
        <v>Long Term</v>
      </c>
      <c r="L969">
        <f t="shared" si="77"/>
        <v>25558</v>
      </c>
      <c r="M969">
        <f t="shared" si="78"/>
        <v>0</v>
      </c>
      <c r="N969">
        <f t="shared" si="79"/>
        <v>0</v>
      </c>
    </row>
    <row r="970" spans="1:14" x14ac:dyDescent="0.25">
      <c r="A970">
        <v>1969</v>
      </c>
      <c r="B970" t="s">
        <v>14972</v>
      </c>
      <c r="C970" t="s">
        <v>14973</v>
      </c>
      <c r="D970" t="s">
        <v>14929</v>
      </c>
      <c r="E970">
        <v>807</v>
      </c>
      <c r="F970" s="2">
        <v>43482.922581018523</v>
      </c>
      <c r="G970">
        <v>78</v>
      </c>
      <c r="H970" t="s">
        <v>973</v>
      </c>
      <c r="I970">
        <f t="shared" si="75"/>
        <v>62946</v>
      </c>
      <c r="J970" s="6">
        <v>45186.094074074077</v>
      </c>
      <c r="K970" t="str">
        <f t="shared" si="76"/>
        <v>Long Term</v>
      </c>
      <c r="L970">
        <f t="shared" si="77"/>
        <v>62139</v>
      </c>
      <c r="M970">
        <f t="shared" si="78"/>
        <v>0</v>
      </c>
      <c r="N970">
        <f t="shared" si="79"/>
        <v>0</v>
      </c>
    </row>
    <row r="971" spans="1:14" x14ac:dyDescent="0.25">
      <c r="A971">
        <v>1970</v>
      </c>
      <c r="B971" t="s">
        <v>14970</v>
      </c>
      <c r="C971" t="s">
        <v>14971</v>
      </c>
      <c r="D971" t="s">
        <v>14922</v>
      </c>
      <c r="E971">
        <v>104</v>
      </c>
      <c r="F971" s="2">
        <v>44461.437835648147</v>
      </c>
      <c r="G971">
        <v>11</v>
      </c>
      <c r="H971" t="s">
        <v>455</v>
      </c>
      <c r="I971">
        <f t="shared" si="75"/>
        <v>1144</v>
      </c>
      <c r="J971" s="6">
        <v>45186.094074074077</v>
      </c>
      <c r="K971" t="str">
        <f t="shared" si="76"/>
        <v>Long Term</v>
      </c>
      <c r="L971">
        <f t="shared" si="77"/>
        <v>1040</v>
      </c>
      <c r="M971">
        <f t="shared" si="78"/>
        <v>0</v>
      </c>
      <c r="N971">
        <f t="shared" si="79"/>
        <v>0</v>
      </c>
    </row>
    <row r="972" spans="1:14" x14ac:dyDescent="0.25">
      <c r="A972">
        <v>1971</v>
      </c>
      <c r="B972" t="s">
        <v>14923</v>
      </c>
      <c r="C972" t="s">
        <v>14924</v>
      </c>
      <c r="D972" t="s">
        <v>14922</v>
      </c>
      <c r="E972">
        <v>309</v>
      </c>
      <c r="F972" s="2">
        <v>43687.054282407407</v>
      </c>
      <c r="G972">
        <v>44</v>
      </c>
      <c r="H972" t="s">
        <v>308</v>
      </c>
      <c r="I972">
        <f t="shared" si="75"/>
        <v>13596</v>
      </c>
      <c r="J972" s="6">
        <v>45186.094074074077</v>
      </c>
      <c r="K972" t="str">
        <f t="shared" si="76"/>
        <v>Long Term</v>
      </c>
      <c r="L972">
        <f t="shared" si="77"/>
        <v>13287</v>
      </c>
      <c r="M972">
        <f t="shared" si="78"/>
        <v>0</v>
      </c>
      <c r="N972">
        <f t="shared" si="79"/>
        <v>0</v>
      </c>
    </row>
    <row r="973" spans="1:14" x14ac:dyDescent="0.25">
      <c r="A973">
        <v>1972</v>
      </c>
      <c r="B973" t="s">
        <v>15006</v>
      </c>
      <c r="C973" t="s">
        <v>15007</v>
      </c>
      <c r="D973" t="s">
        <v>14922</v>
      </c>
      <c r="E973">
        <v>604</v>
      </c>
      <c r="F973" s="2">
        <v>44305.502488425933</v>
      </c>
      <c r="G973">
        <v>46</v>
      </c>
      <c r="H973" t="s">
        <v>937</v>
      </c>
      <c r="I973">
        <f t="shared" si="75"/>
        <v>27784</v>
      </c>
      <c r="J973" s="6">
        <v>45186.094074074077</v>
      </c>
      <c r="K973" t="str">
        <f t="shared" si="76"/>
        <v>Long Term</v>
      </c>
      <c r="L973">
        <f t="shared" si="77"/>
        <v>27180</v>
      </c>
      <c r="M973">
        <f t="shared" si="78"/>
        <v>0</v>
      </c>
      <c r="N973">
        <f t="shared" si="79"/>
        <v>0</v>
      </c>
    </row>
    <row r="974" spans="1:14" x14ac:dyDescent="0.25">
      <c r="A974">
        <v>1973</v>
      </c>
      <c r="B974" t="s">
        <v>15016</v>
      </c>
      <c r="C974" t="s">
        <v>15017</v>
      </c>
      <c r="D974" t="s">
        <v>14922</v>
      </c>
      <c r="E974">
        <v>694</v>
      </c>
      <c r="F974" s="2">
        <v>44296.003819444442</v>
      </c>
      <c r="G974">
        <v>35</v>
      </c>
      <c r="H974" t="s">
        <v>1233</v>
      </c>
      <c r="I974">
        <f t="shared" si="75"/>
        <v>24290</v>
      </c>
      <c r="J974" s="6">
        <v>45186.094074074077</v>
      </c>
      <c r="K974" t="str">
        <f t="shared" si="76"/>
        <v>Long Term</v>
      </c>
      <c r="L974">
        <f t="shared" si="77"/>
        <v>23596</v>
      </c>
      <c r="M974">
        <f t="shared" si="78"/>
        <v>0</v>
      </c>
      <c r="N974">
        <f t="shared" si="79"/>
        <v>0</v>
      </c>
    </row>
    <row r="975" spans="1:14" x14ac:dyDescent="0.25">
      <c r="A975">
        <v>1974</v>
      </c>
      <c r="B975" t="s">
        <v>15002</v>
      </c>
      <c r="C975" t="s">
        <v>15003</v>
      </c>
      <c r="D975" t="s">
        <v>14929</v>
      </c>
      <c r="E975">
        <v>741</v>
      </c>
      <c r="F975" s="2">
        <v>44884.118564814817</v>
      </c>
      <c r="G975">
        <v>12</v>
      </c>
      <c r="H975" t="s">
        <v>662</v>
      </c>
      <c r="I975">
        <f t="shared" si="75"/>
        <v>8892</v>
      </c>
      <c r="J975" s="6">
        <v>45186.094074074077</v>
      </c>
      <c r="K975" t="str">
        <f t="shared" si="76"/>
        <v>Short Term</v>
      </c>
      <c r="L975">
        <f t="shared" si="77"/>
        <v>8151</v>
      </c>
      <c r="M975">
        <f t="shared" si="78"/>
        <v>0.15</v>
      </c>
      <c r="N975">
        <f t="shared" si="79"/>
        <v>1222.6499999999999</v>
      </c>
    </row>
    <row r="976" spans="1:14" x14ac:dyDescent="0.25">
      <c r="A976">
        <v>1975</v>
      </c>
      <c r="B976" t="s">
        <v>14927</v>
      </c>
      <c r="C976" t="s">
        <v>14928</v>
      </c>
      <c r="D976" t="s">
        <v>14929</v>
      </c>
      <c r="E976">
        <v>443</v>
      </c>
      <c r="F976" s="2">
        <v>44355.919027777767</v>
      </c>
      <c r="G976">
        <v>67</v>
      </c>
      <c r="H976" t="s">
        <v>2744</v>
      </c>
      <c r="I976">
        <f t="shared" si="75"/>
        <v>29681</v>
      </c>
      <c r="J976" s="6">
        <v>45186.094074074077</v>
      </c>
      <c r="K976" t="str">
        <f t="shared" si="76"/>
        <v>Long Term</v>
      </c>
      <c r="L976">
        <f t="shared" si="77"/>
        <v>29238</v>
      </c>
      <c r="M976">
        <f t="shared" si="78"/>
        <v>0</v>
      </c>
      <c r="N976">
        <f t="shared" si="79"/>
        <v>0</v>
      </c>
    </row>
    <row r="977" spans="1:14" x14ac:dyDescent="0.25">
      <c r="A977">
        <v>1976</v>
      </c>
      <c r="B977" t="s">
        <v>14934</v>
      </c>
      <c r="C977" t="s">
        <v>14935</v>
      </c>
      <c r="D977" t="s">
        <v>14922</v>
      </c>
      <c r="E977">
        <v>306</v>
      </c>
      <c r="F977" s="2">
        <v>44268.457557870373</v>
      </c>
      <c r="G977">
        <v>65</v>
      </c>
      <c r="H977" t="s">
        <v>721</v>
      </c>
      <c r="I977">
        <f t="shared" si="75"/>
        <v>19890</v>
      </c>
      <c r="J977" s="6">
        <v>45186.094074074077</v>
      </c>
      <c r="K977" t="str">
        <f t="shared" si="76"/>
        <v>Long Term</v>
      </c>
      <c r="L977">
        <f t="shared" si="77"/>
        <v>19584</v>
      </c>
      <c r="M977">
        <f t="shared" si="78"/>
        <v>0</v>
      </c>
      <c r="N977">
        <f t="shared" si="79"/>
        <v>0</v>
      </c>
    </row>
    <row r="978" spans="1:14" x14ac:dyDescent="0.25">
      <c r="A978">
        <v>1977</v>
      </c>
      <c r="B978" t="s">
        <v>14980</v>
      </c>
      <c r="C978" t="s">
        <v>14981</v>
      </c>
      <c r="D978" t="s">
        <v>14929</v>
      </c>
      <c r="E978">
        <v>938</v>
      </c>
      <c r="F978" s="2">
        <v>43967.583680555559</v>
      </c>
      <c r="G978">
        <v>92</v>
      </c>
      <c r="H978" t="s">
        <v>305</v>
      </c>
      <c r="I978">
        <f t="shared" si="75"/>
        <v>86296</v>
      </c>
      <c r="J978" s="6">
        <v>45186.094074074077</v>
      </c>
      <c r="K978" t="str">
        <f t="shared" si="76"/>
        <v>Long Term</v>
      </c>
      <c r="L978">
        <f t="shared" si="77"/>
        <v>85358</v>
      </c>
      <c r="M978">
        <f t="shared" si="78"/>
        <v>0</v>
      </c>
      <c r="N978">
        <f t="shared" si="79"/>
        <v>0</v>
      </c>
    </row>
    <row r="979" spans="1:14" x14ac:dyDescent="0.25">
      <c r="A979">
        <v>1978</v>
      </c>
      <c r="B979" t="s">
        <v>15014</v>
      </c>
      <c r="C979" t="s">
        <v>15015</v>
      </c>
      <c r="D979" t="s">
        <v>14922</v>
      </c>
      <c r="E979">
        <v>531</v>
      </c>
      <c r="F979" s="2">
        <v>43849.243726851862</v>
      </c>
      <c r="G979">
        <v>88</v>
      </c>
      <c r="H979" t="s">
        <v>1238</v>
      </c>
      <c r="I979">
        <f t="shared" si="75"/>
        <v>46728</v>
      </c>
      <c r="J979" s="6">
        <v>45186.094074074077</v>
      </c>
      <c r="K979" t="str">
        <f t="shared" si="76"/>
        <v>Long Term</v>
      </c>
      <c r="L979">
        <f t="shared" si="77"/>
        <v>46197</v>
      </c>
      <c r="M979">
        <f t="shared" si="78"/>
        <v>0</v>
      </c>
      <c r="N979">
        <f t="shared" si="79"/>
        <v>0</v>
      </c>
    </row>
    <row r="980" spans="1:14" x14ac:dyDescent="0.25">
      <c r="A980">
        <v>1979</v>
      </c>
      <c r="B980" t="s">
        <v>15008</v>
      </c>
      <c r="C980" t="s">
        <v>15009</v>
      </c>
      <c r="D980" t="s">
        <v>14922</v>
      </c>
      <c r="E980">
        <v>943</v>
      </c>
      <c r="F980" s="2">
        <v>44376.14880787037</v>
      </c>
      <c r="G980">
        <v>38</v>
      </c>
      <c r="H980" t="s">
        <v>869</v>
      </c>
      <c r="I980">
        <f t="shared" si="75"/>
        <v>35834</v>
      </c>
      <c r="J980" s="6">
        <v>45186.094074074077</v>
      </c>
      <c r="K980" t="str">
        <f t="shared" si="76"/>
        <v>Long Term</v>
      </c>
      <c r="L980">
        <f t="shared" si="77"/>
        <v>34891</v>
      </c>
      <c r="M980">
        <f t="shared" si="78"/>
        <v>0</v>
      </c>
      <c r="N980">
        <f t="shared" si="79"/>
        <v>0</v>
      </c>
    </row>
    <row r="981" spans="1:14" x14ac:dyDescent="0.25">
      <c r="A981">
        <v>1980</v>
      </c>
      <c r="B981" t="s">
        <v>14972</v>
      </c>
      <c r="C981" t="s">
        <v>14973</v>
      </c>
      <c r="D981" t="s">
        <v>14929</v>
      </c>
      <c r="E981">
        <v>704</v>
      </c>
      <c r="F981" s="2">
        <v>43933.679907407408</v>
      </c>
      <c r="G981">
        <v>46</v>
      </c>
      <c r="H981" t="s">
        <v>807</v>
      </c>
      <c r="I981">
        <f t="shared" si="75"/>
        <v>32384</v>
      </c>
      <c r="J981" s="6">
        <v>45186.094074074077</v>
      </c>
      <c r="K981" t="str">
        <f t="shared" si="76"/>
        <v>Long Term</v>
      </c>
      <c r="L981">
        <f t="shared" si="77"/>
        <v>31680</v>
      </c>
      <c r="M981">
        <f t="shared" si="78"/>
        <v>0</v>
      </c>
      <c r="N981">
        <f t="shared" si="79"/>
        <v>0</v>
      </c>
    </row>
    <row r="982" spans="1:14" x14ac:dyDescent="0.25">
      <c r="A982">
        <v>1981</v>
      </c>
      <c r="B982" t="s">
        <v>14994</v>
      </c>
      <c r="C982" t="s">
        <v>14995</v>
      </c>
      <c r="D982" t="s">
        <v>14922</v>
      </c>
      <c r="E982">
        <v>538</v>
      </c>
      <c r="F982" s="2">
        <v>43848.584953703707</v>
      </c>
      <c r="G982">
        <v>3</v>
      </c>
      <c r="H982" t="s">
        <v>1044</v>
      </c>
      <c r="I982">
        <f t="shared" si="75"/>
        <v>1614</v>
      </c>
      <c r="J982" s="6">
        <v>45186.094074074077</v>
      </c>
      <c r="K982" t="str">
        <f t="shared" si="76"/>
        <v>Long Term</v>
      </c>
      <c r="L982">
        <f t="shared" si="77"/>
        <v>1076</v>
      </c>
      <c r="M982">
        <f t="shared" si="78"/>
        <v>0</v>
      </c>
      <c r="N982">
        <f t="shared" si="79"/>
        <v>0</v>
      </c>
    </row>
    <row r="983" spans="1:14" x14ac:dyDescent="0.25">
      <c r="A983">
        <v>1982</v>
      </c>
      <c r="B983" t="s">
        <v>14972</v>
      </c>
      <c r="C983" t="s">
        <v>14973</v>
      </c>
      <c r="D983" t="s">
        <v>14922</v>
      </c>
      <c r="E983">
        <v>912</v>
      </c>
      <c r="F983" s="2">
        <v>44494.582881944443</v>
      </c>
      <c r="G983">
        <v>45</v>
      </c>
      <c r="H983" t="s">
        <v>1234</v>
      </c>
      <c r="I983">
        <f t="shared" si="75"/>
        <v>41040</v>
      </c>
      <c r="J983" s="6">
        <v>45186.094074074077</v>
      </c>
      <c r="K983" t="str">
        <f t="shared" si="76"/>
        <v>Long Term</v>
      </c>
      <c r="L983">
        <f t="shared" si="77"/>
        <v>40128</v>
      </c>
      <c r="M983">
        <f t="shared" si="78"/>
        <v>0</v>
      </c>
      <c r="N983">
        <f t="shared" si="79"/>
        <v>0</v>
      </c>
    </row>
    <row r="984" spans="1:14" x14ac:dyDescent="0.25">
      <c r="A984">
        <v>1983</v>
      </c>
      <c r="B984" t="s">
        <v>14944</v>
      </c>
      <c r="C984" t="s">
        <v>14945</v>
      </c>
      <c r="D984" t="s">
        <v>14922</v>
      </c>
      <c r="E984">
        <v>587</v>
      </c>
      <c r="F984" s="2">
        <v>43466.340914351851</v>
      </c>
      <c r="G984">
        <v>63</v>
      </c>
      <c r="H984" t="s">
        <v>266</v>
      </c>
      <c r="I984">
        <f t="shared" si="75"/>
        <v>36981</v>
      </c>
      <c r="J984" s="6">
        <v>45186.094074074077</v>
      </c>
      <c r="K984" t="str">
        <f t="shared" si="76"/>
        <v>Long Term</v>
      </c>
      <c r="L984">
        <f t="shared" si="77"/>
        <v>36394</v>
      </c>
      <c r="M984">
        <f t="shared" si="78"/>
        <v>0</v>
      </c>
      <c r="N984">
        <f t="shared" si="79"/>
        <v>0</v>
      </c>
    </row>
    <row r="985" spans="1:14" x14ac:dyDescent="0.25">
      <c r="A985">
        <v>1984</v>
      </c>
      <c r="B985" t="s">
        <v>14934</v>
      </c>
      <c r="C985" t="s">
        <v>14935</v>
      </c>
      <c r="D985" t="s">
        <v>14922</v>
      </c>
      <c r="E985">
        <v>442</v>
      </c>
      <c r="F985" s="2">
        <v>43991.332326388889</v>
      </c>
      <c r="G985">
        <v>18</v>
      </c>
      <c r="H985" t="s">
        <v>545</v>
      </c>
      <c r="I985">
        <f t="shared" si="75"/>
        <v>7956</v>
      </c>
      <c r="J985" s="6">
        <v>45186.094074074077</v>
      </c>
      <c r="K985" t="str">
        <f t="shared" si="76"/>
        <v>Long Term</v>
      </c>
      <c r="L985">
        <f t="shared" si="77"/>
        <v>7514</v>
      </c>
      <c r="M985">
        <f t="shared" si="78"/>
        <v>0</v>
      </c>
      <c r="N985">
        <f t="shared" si="79"/>
        <v>0</v>
      </c>
    </row>
    <row r="986" spans="1:14" x14ac:dyDescent="0.25">
      <c r="A986">
        <v>1985</v>
      </c>
      <c r="B986" t="s">
        <v>14966</v>
      </c>
      <c r="C986" t="s">
        <v>14967</v>
      </c>
      <c r="D986" t="s">
        <v>14929</v>
      </c>
      <c r="E986">
        <v>722</v>
      </c>
      <c r="F986" s="2">
        <v>45111.033043981479</v>
      </c>
      <c r="G986">
        <v>71</v>
      </c>
      <c r="H986" t="s">
        <v>85</v>
      </c>
      <c r="I986">
        <f t="shared" si="75"/>
        <v>51262</v>
      </c>
      <c r="J986" s="6">
        <v>45186.094074074077</v>
      </c>
      <c r="K986" t="str">
        <f t="shared" si="76"/>
        <v>Short Term</v>
      </c>
      <c r="L986">
        <f t="shared" si="77"/>
        <v>50540</v>
      </c>
      <c r="M986">
        <f t="shared" si="78"/>
        <v>0.15</v>
      </c>
      <c r="N986">
        <f t="shared" si="79"/>
        <v>7581</v>
      </c>
    </row>
    <row r="987" spans="1:14" x14ac:dyDescent="0.25">
      <c r="A987">
        <v>1986</v>
      </c>
      <c r="B987" t="s">
        <v>15000</v>
      </c>
      <c r="C987" t="s">
        <v>15001</v>
      </c>
      <c r="D987" t="s">
        <v>14922</v>
      </c>
      <c r="E987">
        <v>316</v>
      </c>
      <c r="F987" s="2">
        <v>43992.945763888893</v>
      </c>
      <c r="G987">
        <v>98</v>
      </c>
      <c r="H987" t="s">
        <v>1105</v>
      </c>
      <c r="I987">
        <f t="shared" si="75"/>
        <v>30968</v>
      </c>
      <c r="J987" s="6">
        <v>45186.094074074077</v>
      </c>
      <c r="K987" t="str">
        <f t="shared" si="76"/>
        <v>Long Term</v>
      </c>
      <c r="L987">
        <f t="shared" si="77"/>
        <v>30652</v>
      </c>
      <c r="M987">
        <f t="shared" si="78"/>
        <v>0</v>
      </c>
      <c r="N987">
        <f t="shared" si="79"/>
        <v>0</v>
      </c>
    </row>
    <row r="988" spans="1:14" x14ac:dyDescent="0.25">
      <c r="A988">
        <v>1987</v>
      </c>
      <c r="B988" t="s">
        <v>14942</v>
      </c>
      <c r="C988" t="s">
        <v>14943</v>
      </c>
      <c r="D988" t="s">
        <v>14929</v>
      </c>
      <c r="E988">
        <v>235</v>
      </c>
      <c r="F988" s="2">
        <v>43664.606412037043</v>
      </c>
      <c r="G988">
        <v>43</v>
      </c>
      <c r="H988" t="s">
        <v>1066</v>
      </c>
      <c r="I988">
        <f t="shared" si="75"/>
        <v>10105</v>
      </c>
      <c r="J988" s="6">
        <v>45186.094074074077</v>
      </c>
      <c r="K988" t="str">
        <f t="shared" si="76"/>
        <v>Long Term</v>
      </c>
      <c r="L988">
        <f t="shared" si="77"/>
        <v>9870</v>
      </c>
      <c r="M988">
        <f t="shared" si="78"/>
        <v>0</v>
      </c>
      <c r="N988">
        <f t="shared" si="79"/>
        <v>0</v>
      </c>
    </row>
    <row r="989" spans="1:14" x14ac:dyDescent="0.25">
      <c r="A989">
        <v>1988</v>
      </c>
      <c r="B989" t="s">
        <v>14950</v>
      </c>
      <c r="C989" t="s">
        <v>14951</v>
      </c>
      <c r="D989" t="s">
        <v>14929</v>
      </c>
      <c r="E989">
        <v>385</v>
      </c>
      <c r="F989" s="2">
        <v>43846.678807870368</v>
      </c>
      <c r="G989">
        <v>83</v>
      </c>
      <c r="H989" t="s">
        <v>1167</v>
      </c>
      <c r="I989">
        <f t="shared" si="75"/>
        <v>31955</v>
      </c>
      <c r="J989" s="6">
        <v>45186.094074074077</v>
      </c>
      <c r="K989" t="str">
        <f t="shared" si="76"/>
        <v>Long Term</v>
      </c>
      <c r="L989">
        <f t="shared" si="77"/>
        <v>31570</v>
      </c>
      <c r="M989">
        <f t="shared" si="78"/>
        <v>0</v>
      </c>
      <c r="N989">
        <f t="shared" si="79"/>
        <v>0</v>
      </c>
    </row>
    <row r="990" spans="1:14" x14ac:dyDescent="0.25">
      <c r="A990">
        <v>1989</v>
      </c>
      <c r="B990" t="s">
        <v>14964</v>
      </c>
      <c r="C990" t="s">
        <v>14965</v>
      </c>
      <c r="D990" t="s">
        <v>14922</v>
      </c>
      <c r="E990">
        <v>609</v>
      </c>
      <c r="F990" s="2">
        <v>43976.458449074067</v>
      </c>
      <c r="G990">
        <v>5</v>
      </c>
      <c r="H990" t="s">
        <v>904</v>
      </c>
      <c r="I990">
        <f t="shared" si="75"/>
        <v>3045</v>
      </c>
      <c r="J990" s="6">
        <v>45186.094074074077</v>
      </c>
      <c r="K990" t="str">
        <f t="shared" si="76"/>
        <v>Long Term</v>
      </c>
      <c r="L990">
        <f t="shared" si="77"/>
        <v>2436</v>
      </c>
      <c r="M990">
        <f t="shared" si="78"/>
        <v>0</v>
      </c>
      <c r="N990">
        <f t="shared" si="79"/>
        <v>0</v>
      </c>
    </row>
    <row r="991" spans="1:14" x14ac:dyDescent="0.25">
      <c r="A991">
        <v>1990</v>
      </c>
      <c r="B991" t="s">
        <v>14950</v>
      </c>
      <c r="C991" t="s">
        <v>14951</v>
      </c>
      <c r="D991" t="s">
        <v>14929</v>
      </c>
      <c r="E991">
        <v>856</v>
      </c>
      <c r="F991" s="2">
        <v>43956.97016203704</v>
      </c>
      <c r="G991">
        <v>37</v>
      </c>
      <c r="H991" t="s">
        <v>302</v>
      </c>
      <c r="I991">
        <f t="shared" si="75"/>
        <v>31672</v>
      </c>
      <c r="J991" s="6">
        <v>45186.094074074077</v>
      </c>
      <c r="K991" t="str">
        <f t="shared" si="76"/>
        <v>Long Term</v>
      </c>
      <c r="L991">
        <f t="shared" si="77"/>
        <v>30816</v>
      </c>
      <c r="M991">
        <f t="shared" si="78"/>
        <v>0</v>
      </c>
      <c r="N991">
        <f t="shared" si="79"/>
        <v>0</v>
      </c>
    </row>
    <row r="992" spans="1:14" x14ac:dyDescent="0.25">
      <c r="A992">
        <v>1991</v>
      </c>
      <c r="B992" t="s">
        <v>14940</v>
      </c>
      <c r="C992" t="s">
        <v>14941</v>
      </c>
      <c r="D992" t="s">
        <v>14922</v>
      </c>
      <c r="E992">
        <v>532</v>
      </c>
      <c r="F992" s="2">
        <v>44527.37427083333</v>
      </c>
      <c r="G992">
        <v>59</v>
      </c>
      <c r="H992" t="s">
        <v>201</v>
      </c>
      <c r="I992">
        <f t="shared" si="75"/>
        <v>31388</v>
      </c>
      <c r="J992" s="6">
        <v>45186.094074074077</v>
      </c>
      <c r="K992" t="str">
        <f t="shared" si="76"/>
        <v>Long Term</v>
      </c>
      <c r="L992">
        <f t="shared" si="77"/>
        <v>30856</v>
      </c>
      <c r="M992">
        <f t="shared" si="78"/>
        <v>0</v>
      </c>
      <c r="N992">
        <f t="shared" si="79"/>
        <v>0</v>
      </c>
    </row>
    <row r="993" spans="1:14" x14ac:dyDescent="0.25">
      <c r="A993">
        <v>1992</v>
      </c>
      <c r="B993" t="s">
        <v>14936</v>
      </c>
      <c r="C993" t="s">
        <v>14937</v>
      </c>
      <c r="D993" t="s">
        <v>14922</v>
      </c>
      <c r="E993">
        <v>216</v>
      </c>
      <c r="F993" s="2">
        <v>43626.045810185176</v>
      </c>
      <c r="G993">
        <v>17</v>
      </c>
      <c r="H993" t="s">
        <v>55</v>
      </c>
      <c r="I993">
        <f t="shared" si="75"/>
        <v>3672</v>
      </c>
      <c r="J993" s="6">
        <v>45186.094074074077</v>
      </c>
      <c r="K993" t="str">
        <f t="shared" si="76"/>
        <v>Long Term</v>
      </c>
      <c r="L993">
        <f t="shared" si="77"/>
        <v>3456</v>
      </c>
      <c r="M993">
        <f t="shared" si="78"/>
        <v>0</v>
      </c>
      <c r="N993">
        <f t="shared" si="79"/>
        <v>0</v>
      </c>
    </row>
    <row r="994" spans="1:14" x14ac:dyDescent="0.25">
      <c r="A994">
        <v>1993</v>
      </c>
      <c r="B994" t="s">
        <v>14958</v>
      </c>
      <c r="C994" t="s">
        <v>14959</v>
      </c>
      <c r="D994" t="s">
        <v>14929</v>
      </c>
      <c r="E994">
        <v>919</v>
      </c>
      <c r="F994" s="2">
        <v>43685.164259259262</v>
      </c>
      <c r="G994">
        <v>47</v>
      </c>
      <c r="H994" t="s">
        <v>157</v>
      </c>
      <c r="I994">
        <f t="shared" si="75"/>
        <v>43193</v>
      </c>
      <c r="J994" s="6">
        <v>45186.094074074077</v>
      </c>
      <c r="K994" t="str">
        <f t="shared" si="76"/>
        <v>Long Term</v>
      </c>
      <c r="L994">
        <f t="shared" si="77"/>
        <v>42274</v>
      </c>
      <c r="M994">
        <f t="shared" si="78"/>
        <v>0</v>
      </c>
      <c r="N994">
        <f t="shared" si="79"/>
        <v>0</v>
      </c>
    </row>
    <row r="995" spans="1:14" x14ac:dyDescent="0.25">
      <c r="A995">
        <v>1994</v>
      </c>
      <c r="B995" t="s">
        <v>14994</v>
      </c>
      <c r="C995" t="s">
        <v>14995</v>
      </c>
      <c r="D995" t="s">
        <v>14929</v>
      </c>
      <c r="E995">
        <v>488</v>
      </c>
      <c r="F995" s="2">
        <v>44781.326678240737</v>
      </c>
      <c r="G995">
        <v>58</v>
      </c>
      <c r="H995" t="s">
        <v>359</v>
      </c>
      <c r="I995">
        <f t="shared" si="75"/>
        <v>28304</v>
      </c>
      <c r="J995" s="6">
        <v>45186.094074074077</v>
      </c>
      <c r="K995" t="str">
        <f t="shared" si="76"/>
        <v>Long Term</v>
      </c>
      <c r="L995">
        <f t="shared" si="77"/>
        <v>27816</v>
      </c>
      <c r="M995">
        <f t="shared" si="78"/>
        <v>0</v>
      </c>
      <c r="N995">
        <f t="shared" si="79"/>
        <v>0</v>
      </c>
    </row>
    <row r="996" spans="1:14" x14ac:dyDescent="0.25">
      <c r="A996">
        <v>1995</v>
      </c>
      <c r="B996" t="s">
        <v>14960</v>
      </c>
      <c r="C996" t="s">
        <v>14961</v>
      </c>
      <c r="D996" t="s">
        <v>14929</v>
      </c>
      <c r="E996">
        <v>398</v>
      </c>
      <c r="F996" s="2">
        <v>44616.457013888888</v>
      </c>
      <c r="G996">
        <v>61</v>
      </c>
      <c r="H996" t="s">
        <v>204</v>
      </c>
      <c r="I996">
        <f t="shared" si="75"/>
        <v>24278</v>
      </c>
      <c r="J996" s="6">
        <v>45186.094074074077</v>
      </c>
      <c r="K996" t="str">
        <f t="shared" si="76"/>
        <v>Long Term</v>
      </c>
      <c r="L996">
        <f t="shared" si="77"/>
        <v>23880</v>
      </c>
      <c r="M996">
        <f t="shared" si="78"/>
        <v>0</v>
      </c>
      <c r="N996">
        <f t="shared" si="79"/>
        <v>0</v>
      </c>
    </row>
    <row r="997" spans="1:14" x14ac:dyDescent="0.25">
      <c r="A997">
        <v>1996</v>
      </c>
      <c r="B997" t="s">
        <v>14960</v>
      </c>
      <c r="C997" t="s">
        <v>14961</v>
      </c>
      <c r="D997" t="s">
        <v>14922</v>
      </c>
      <c r="E997">
        <v>299</v>
      </c>
      <c r="F997" s="2">
        <v>45139.319293981483</v>
      </c>
      <c r="G997">
        <v>38</v>
      </c>
      <c r="H997" t="s">
        <v>169</v>
      </c>
      <c r="I997">
        <f t="shared" si="75"/>
        <v>11362</v>
      </c>
      <c r="J997" s="6">
        <v>45186.094074074077</v>
      </c>
      <c r="K997" t="str">
        <f t="shared" si="76"/>
        <v>Short Term</v>
      </c>
      <c r="L997">
        <f t="shared" si="77"/>
        <v>11063</v>
      </c>
      <c r="M997">
        <f t="shared" si="78"/>
        <v>0.15</v>
      </c>
      <c r="N997">
        <f t="shared" si="79"/>
        <v>1659.45</v>
      </c>
    </row>
    <row r="998" spans="1:14" x14ac:dyDescent="0.25">
      <c r="A998">
        <v>1997</v>
      </c>
      <c r="B998" t="s">
        <v>15016</v>
      </c>
      <c r="C998" t="s">
        <v>15017</v>
      </c>
      <c r="D998" t="s">
        <v>14929</v>
      </c>
      <c r="E998">
        <v>246</v>
      </c>
      <c r="F998" s="2">
        <v>44440.97079861111</v>
      </c>
      <c r="G998">
        <v>50</v>
      </c>
      <c r="H998" t="s">
        <v>439</v>
      </c>
      <c r="I998">
        <f t="shared" si="75"/>
        <v>12300</v>
      </c>
      <c r="J998" s="6">
        <v>45186.094074074077</v>
      </c>
      <c r="K998" t="str">
        <f t="shared" si="76"/>
        <v>Long Term</v>
      </c>
      <c r="L998">
        <f t="shared" si="77"/>
        <v>12054</v>
      </c>
      <c r="M998">
        <f t="shared" si="78"/>
        <v>0</v>
      </c>
      <c r="N998">
        <f t="shared" si="79"/>
        <v>0</v>
      </c>
    </row>
    <row r="999" spans="1:14" x14ac:dyDescent="0.25">
      <c r="A999">
        <v>1998</v>
      </c>
      <c r="B999" t="s">
        <v>14998</v>
      </c>
      <c r="C999" t="s">
        <v>14999</v>
      </c>
      <c r="D999" t="s">
        <v>14929</v>
      </c>
      <c r="E999">
        <v>142</v>
      </c>
      <c r="F999" s="2">
        <v>43479.80541666667</v>
      </c>
      <c r="G999">
        <v>31</v>
      </c>
      <c r="H999" t="s">
        <v>640</v>
      </c>
      <c r="I999">
        <f t="shared" si="75"/>
        <v>4402</v>
      </c>
      <c r="J999" s="6">
        <v>45186.094074074077</v>
      </c>
      <c r="K999" t="str">
        <f t="shared" si="76"/>
        <v>Long Term</v>
      </c>
      <c r="L999">
        <f t="shared" si="77"/>
        <v>4260</v>
      </c>
      <c r="M999">
        <f t="shared" si="78"/>
        <v>0</v>
      </c>
      <c r="N999">
        <f t="shared" si="79"/>
        <v>0</v>
      </c>
    </row>
    <row r="1000" spans="1:14" x14ac:dyDescent="0.25">
      <c r="A1000">
        <v>1999</v>
      </c>
      <c r="B1000" t="s">
        <v>15016</v>
      </c>
      <c r="C1000" t="s">
        <v>15017</v>
      </c>
      <c r="D1000" t="s">
        <v>14922</v>
      </c>
      <c r="E1000">
        <v>377</v>
      </c>
      <c r="F1000" s="2">
        <v>44767.962488425917</v>
      </c>
      <c r="G1000">
        <v>86</v>
      </c>
      <c r="H1000" t="s">
        <v>125</v>
      </c>
      <c r="I1000">
        <f t="shared" si="75"/>
        <v>32422</v>
      </c>
      <c r="J1000" s="6">
        <v>45186.094074074077</v>
      </c>
      <c r="K1000" t="str">
        <f t="shared" si="76"/>
        <v>Long Term</v>
      </c>
      <c r="L1000">
        <f t="shared" si="77"/>
        <v>32045</v>
      </c>
      <c r="M1000">
        <f t="shared" si="78"/>
        <v>0</v>
      </c>
      <c r="N1000">
        <f t="shared" si="79"/>
        <v>0</v>
      </c>
    </row>
    <row r="1001" spans="1:14" x14ac:dyDescent="0.25">
      <c r="A1001">
        <v>2000</v>
      </c>
      <c r="B1001" t="s">
        <v>14932</v>
      </c>
      <c r="C1001" t="s">
        <v>14933</v>
      </c>
      <c r="D1001" t="s">
        <v>14929</v>
      </c>
      <c r="E1001">
        <v>490</v>
      </c>
      <c r="F1001" s="2">
        <v>43984.489699074067</v>
      </c>
      <c r="G1001">
        <v>70</v>
      </c>
      <c r="H1001" t="s">
        <v>2584</v>
      </c>
      <c r="I1001">
        <f t="shared" si="75"/>
        <v>34300</v>
      </c>
      <c r="J1001" s="6">
        <v>45186.094074074077</v>
      </c>
      <c r="K1001" t="str">
        <f t="shared" si="76"/>
        <v>Long Term</v>
      </c>
      <c r="L1001">
        <f t="shared" si="77"/>
        <v>33810</v>
      </c>
      <c r="M1001">
        <f t="shared" si="78"/>
        <v>0</v>
      </c>
      <c r="N1001">
        <f t="shared" si="79"/>
        <v>0</v>
      </c>
    </row>
    <row r="1002" spans="1:14" x14ac:dyDescent="0.25">
      <c r="A1002">
        <v>2001</v>
      </c>
      <c r="B1002" t="s">
        <v>14925</v>
      </c>
      <c r="C1002" t="s">
        <v>14926</v>
      </c>
      <c r="D1002" t="s">
        <v>14922</v>
      </c>
      <c r="E1002">
        <v>144</v>
      </c>
      <c r="F1002" s="2">
        <v>45122.456261574072</v>
      </c>
      <c r="G1002">
        <v>18</v>
      </c>
      <c r="H1002" t="s">
        <v>594</v>
      </c>
      <c r="I1002">
        <f t="shared" si="75"/>
        <v>2592</v>
      </c>
      <c r="J1002" s="6">
        <v>45186.094074074077</v>
      </c>
      <c r="K1002" t="str">
        <f t="shared" si="76"/>
        <v>Short Term</v>
      </c>
      <c r="L1002">
        <f t="shared" si="77"/>
        <v>2448</v>
      </c>
      <c r="M1002">
        <f t="shared" si="78"/>
        <v>0.15</v>
      </c>
      <c r="N1002">
        <f t="shared" si="79"/>
        <v>367.2</v>
      </c>
    </row>
    <row r="1003" spans="1:14" x14ac:dyDescent="0.25">
      <c r="A1003">
        <v>2002</v>
      </c>
      <c r="B1003" t="s">
        <v>14932</v>
      </c>
      <c r="C1003" t="s">
        <v>14933</v>
      </c>
      <c r="D1003" t="s">
        <v>14929</v>
      </c>
      <c r="E1003">
        <v>637</v>
      </c>
      <c r="F1003" s="2">
        <v>43829.18509259259</v>
      </c>
      <c r="G1003">
        <v>95</v>
      </c>
      <c r="H1003" t="s">
        <v>506</v>
      </c>
      <c r="I1003">
        <f t="shared" si="75"/>
        <v>60515</v>
      </c>
      <c r="J1003" s="6">
        <v>45186.094074074077</v>
      </c>
      <c r="K1003" t="str">
        <f t="shared" si="76"/>
        <v>Long Term</v>
      </c>
      <c r="L1003">
        <f t="shared" si="77"/>
        <v>59878</v>
      </c>
      <c r="M1003">
        <f t="shared" si="78"/>
        <v>0</v>
      </c>
      <c r="N1003">
        <f t="shared" si="79"/>
        <v>0</v>
      </c>
    </row>
    <row r="1004" spans="1:14" x14ac:dyDescent="0.25">
      <c r="A1004">
        <v>2003</v>
      </c>
      <c r="B1004" t="s">
        <v>14978</v>
      </c>
      <c r="C1004" t="s">
        <v>14979</v>
      </c>
      <c r="D1004" t="s">
        <v>14929</v>
      </c>
      <c r="E1004">
        <v>813</v>
      </c>
      <c r="F1004" s="2">
        <v>43483.511435185188</v>
      </c>
      <c r="G1004">
        <v>12</v>
      </c>
      <c r="H1004" t="s">
        <v>1192</v>
      </c>
      <c r="I1004">
        <f t="shared" si="75"/>
        <v>9756</v>
      </c>
      <c r="J1004" s="6">
        <v>45186.094074074077</v>
      </c>
      <c r="K1004" t="str">
        <f t="shared" si="76"/>
        <v>Long Term</v>
      </c>
      <c r="L1004">
        <f t="shared" si="77"/>
        <v>8943</v>
      </c>
      <c r="M1004">
        <f t="shared" si="78"/>
        <v>0</v>
      </c>
      <c r="N1004">
        <f t="shared" si="79"/>
        <v>0</v>
      </c>
    </row>
    <row r="1005" spans="1:14" x14ac:dyDescent="0.25">
      <c r="A1005">
        <v>2004</v>
      </c>
      <c r="B1005" t="s">
        <v>14968</v>
      </c>
      <c r="C1005" t="s">
        <v>14969</v>
      </c>
      <c r="D1005" t="s">
        <v>14929</v>
      </c>
      <c r="E1005">
        <v>797</v>
      </c>
      <c r="F1005" s="2">
        <v>43379.651909722219</v>
      </c>
      <c r="G1005">
        <v>41</v>
      </c>
      <c r="H1005" t="s">
        <v>1286</v>
      </c>
      <c r="I1005">
        <f t="shared" si="75"/>
        <v>32677</v>
      </c>
      <c r="J1005" s="6">
        <v>45186.094074074077</v>
      </c>
      <c r="K1005" t="str">
        <f t="shared" si="76"/>
        <v>Long Term</v>
      </c>
      <c r="L1005">
        <f t="shared" si="77"/>
        <v>31880</v>
      </c>
      <c r="M1005">
        <f t="shared" si="78"/>
        <v>0</v>
      </c>
      <c r="N1005">
        <f t="shared" si="79"/>
        <v>0</v>
      </c>
    </row>
    <row r="1006" spans="1:14" x14ac:dyDescent="0.25">
      <c r="A1006">
        <v>2005</v>
      </c>
      <c r="B1006" t="s">
        <v>14960</v>
      </c>
      <c r="C1006" t="s">
        <v>14961</v>
      </c>
      <c r="D1006" t="s">
        <v>14929</v>
      </c>
      <c r="E1006">
        <v>110</v>
      </c>
      <c r="F1006" s="2">
        <v>44432.682013888887</v>
      </c>
      <c r="G1006">
        <v>7</v>
      </c>
      <c r="H1006" t="s">
        <v>943</v>
      </c>
      <c r="I1006">
        <f t="shared" si="75"/>
        <v>770</v>
      </c>
      <c r="J1006" s="6">
        <v>45186.094074074077</v>
      </c>
      <c r="K1006" t="str">
        <f t="shared" si="76"/>
        <v>Long Term</v>
      </c>
      <c r="L1006">
        <f t="shared" si="77"/>
        <v>660</v>
      </c>
      <c r="M1006">
        <f t="shared" si="78"/>
        <v>0</v>
      </c>
      <c r="N1006">
        <f t="shared" si="79"/>
        <v>0</v>
      </c>
    </row>
    <row r="1007" spans="1:14" x14ac:dyDescent="0.25">
      <c r="A1007">
        <v>2006</v>
      </c>
      <c r="B1007" t="s">
        <v>14952</v>
      </c>
      <c r="C1007" t="s">
        <v>14953</v>
      </c>
      <c r="D1007" t="s">
        <v>14929</v>
      </c>
      <c r="E1007">
        <v>972</v>
      </c>
      <c r="F1007" s="2">
        <v>43670.028564814813</v>
      </c>
      <c r="G1007">
        <v>14</v>
      </c>
      <c r="H1007" t="s">
        <v>975</v>
      </c>
      <c r="I1007">
        <f t="shared" si="75"/>
        <v>13608</v>
      </c>
      <c r="J1007" s="6">
        <v>45186.094074074077</v>
      </c>
      <c r="K1007" t="str">
        <f t="shared" si="76"/>
        <v>Long Term</v>
      </c>
      <c r="L1007">
        <f t="shared" si="77"/>
        <v>12636</v>
      </c>
      <c r="M1007">
        <f t="shared" si="78"/>
        <v>0</v>
      </c>
      <c r="N1007">
        <f t="shared" si="79"/>
        <v>0</v>
      </c>
    </row>
    <row r="1008" spans="1:14" x14ac:dyDescent="0.25">
      <c r="A1008">
        <v>2007</v>
      </c>
      <c r="B1008" t="s">
        <v>14927</v>
      </c>
      <c r="C1008" t="s">
        <v>14928</v>
      </c>
      <c r="D1008" t="s">
        <v>14929</v>
      </c>
      <c r="E1008">
        <v>554</v>
      </c>
      <c r="F1008" s="2">
        <v>44017.217314814807</v>
      </c>
      <c r="G1008">
        <v>40</v>
      </c>
      <c r="H1008" t="s">
        <v>934</v>
      </c>
      <c r="I1008">
        <f t="shared" si="75"/>
        <v>22160</v>
      </c>
      <c r="J1008" s="6">
        <v>45186.094074074077</v>
      </c>
      <c r="K1008" t="str">
        <f t="shared" si="76"/>
        <v>Long Term</v>
      </c>
      <c r="L1008">
        <f t="shared" si="77"/>
        <v>21606</v>
      </c>
      <c r="M1008">
        <f t="shared" si="78"/>
        <v>0</v>
      </c>
      <c r="N1008">
        <f t="shared" si="79"/>
        <v>0</v>
      </c>
    </row>
    <row r="1009" spans="1:14" x14ac:dyDescent="0.25">
      <c r="A1009">
        <v>2008</v>
      </c>
      <c r="B1009" t="s">
        <v>14920</v>
      </c>
      <c r="C1009" t="s">
        <v>14921</v>
      </c>
      <c r="D1009" t="s">
        <v>14929</v>
      </c>
      <c r="E1009">
        <v>810</v>
      </c>
      <c r="F1009" s="2">
        <v>44440.784282407411</v>
      </c>
      <c r="G1009">
        <v>66</v>
      </c>
      <c r="H1009" t="s">
        <v>961</v>
      </c>
      <c r="I1009">
        <f t="shared" si="75"/>
        <v>53460</v>
      </c>
      <c r="J1009" s="6">
        <v>45186.094074074077</v>
      </c>
      <c r="K1009" t="str">
        <f t="shared" si="76"/>
        <v>Long Term</v>
      </c>
      <c r="L1009">
        <f t="shared" si="77"/>
        <v>52650</v>
      </c>
      <c r="M1009">
        <f t="shared" si="78"/>
        <v>0</v>
      </c>
      <c r="N1009">
        <f t="shared" si="79"/>
        <v>0</v>
      </c>
    </row>
    <row r="1010" spans="1:14" x14ac:dyDescent="0.25">
      <c r="A1010">
        <v>2009</v>
      </c>
      <c r="B1010" t="s">
        <v>14946</v>
      </c>
      <c r="C1010" t="s">
        <v>14947</v>
      </c>
      <c r="D1010" t="s">
        <v>14922</v>
      </c>
      <c r="E1010">
        <v>626</v>
      </c>
      <c r="F1010" s="2">
        <v>44604.044710648152</v>
      </c>
      <c r="G1010">
        <v>3</v>
      </c>
      <c r="H1010" t="s">
        <v>798</v>
      </c>
      <c r="I1010">
        <f t="shared" si="75"/>
        <v>1878</v>
      </c>
      <c r="J1010" s="6">
        <v>45186.094074074077</v>
      </c>
      <c r="K1010" t="str">
        <f t="shared" si="76"/>
        <v>Long Term</v>
      </c>
      <c r="L1010">
        <f t="shared" si="77"/>
        <v>1252</v>
      </c>
      <c r="M1010">
        <f t="shared" si="78"/>
        <v>0</v>
      </c>
      <c r="N1010">
        <f t="shared" si="79"/>
        <v>0</v>
      </c>
    </row>
    <row r="1011" spans="1:14" x14ac:dyDescent="0.25">
      <c r="A1011">
        <v>2010</v>
      </c>
      <c r="B1011" t="s">
        <v>14927</v>
      </c>
      <c r="C1011" t="s">
        <v>14928</v>
      </c>
      <c r="D1011" t="s">
        <v>14929</v>
      </c>
      <c r="E1011">
        <v>953</v>
      </c>
      <c r="F1011" s="2">
        <v>44300.254942129628</v>
      </c>
      <c r="G1011">
        <v>90</v>
      </c>
      <c r="H1011" t="s">
        <v>1312</v>
      </c>
      <c r="I1011">
        <f t="shared" si="75"/>
        <v>85770</v>
      </c>
      <c r="J1011" s="6">
        <v>45186.094074074077</v>
      </c>
      <c r="K1011" t="str">
        <f t="shared" si="76"/>
        <v>Long Term</v>
      </c>
      <c r="L1011">
        <f t="shared" si="77"/>
        <v>84817</v>
      </c>
      <c r="M1011">
        <f t="shared" si="78"/>
        <v>0</v>
      </c>
      <c r="N1011">
        <f t="shared" si="79"/>
        <v>0</v>
      </c>
    </row>
    <row r="1012" spans="1:14" x14ac:dyDescent="0.25">
      <c r="A1012">
        <v>2011</v>
      </c>
      <c r="B1012" t="s">
        <v>14976</v>
      </c>
      <c r="C1012" t="s">
        <v>14977</v>
      </c>
      <c r="D1012" t="s">
        <v>14929</v>
      </c>
      <c r="E1012">
        <v>318</v>
      </c>
      <c r="F1012" s="2">
        <v>44656.981319444443</v>
      </c>
      <c r="G1012">
        <v>73</v>
      </c>
      <c r="H1012" t="s">
        <v>571</v>
      </c>
      <c r="I1012">
        <f t="shared" si="75"/>
        <v>23214</v>
      </c>
      <c r="J1012" s="6">
        <v>45186.094074074077</v>
      </c>
      <c r="K1012" t="str">
        <f t="shared" si="76"/>
        <v>Long Term</v>
      </c>
      <c r="L1012">
        <f t="shared" si="77"/>
        <v>22896</v>
      </c>
      <c r="M1012">
        <f t="shared" si="78"/>
        <v>0</v>
      </c>
      <c r="N1012">
        <f t="shared" si="79"/>
        <v>0</v>
      </c>
    </row>
    <row r="1013" spans="1:14" x14ac:dyDescent="0.25">
      <c r="A1013">
        <v>2012</v>
      </c>
      <c r="B1013" t="s">
        <v>15000</v>
      </c>
      <c r="C1013" t="s">
        <v>15001</v>
      </c>
      <c r="D1013" t="s">
        <v>14929</v>
      </c>
      <c r="E1013">
        <v>874</v>
      </c>
      <c r="F1013" s="2">
        <v>43701.942939814813</v>
      </c>
      <c r="G1013">
        <v>60</v>
      </c>
      <c r="H1013" t="s">
        <v>645</v>
      </c>
      <c r="I1013">
        <f t="shared" si="75"/>
        <v>52440</v>
      </c>
      <c r="J1013" s="6">
        <v>45186.094074074077</v>
      </c>
      <c r="K1013" t="str">
        <f t="shared" si="76"/>
        <v>Long Term</v>
      </c>
      <c r="L1013">
        <f t="shared" si="77"/>
        <v>51566</v>
      </c>
      <c r="M1013">
        <f t="shared" si="78"/>
        <v>0</v>
      </c>
      <c r="N1013">
        <f t="shared" si="79"/>
        <v>0</v>
      </c>
    </row>
    <row r="1014" spans="1:14" x14ac:dyDescent="0.25">
      <c r="A1014">
        <v>2013</v>
      </c>
      <c r="B1014" t="s">
        <v>14984</v>
      </c>
      <c r="C1014" t="s">
        <v>14985</v>
      </c>
      <c r="D1014" t="s">
        <v>14922</v>
      </c>
      <c r="E1014">
        <v>520</v>
      </c>
      <c r="F1014" s="2">
        <v>43792.705891203703</v>
      </c>
      <c r="G1014">
        <v>71</v>
      </c>
      <c r="H1014" t="s">
        <v>602</v>
      </c>
      <c r="I1014">
        <f t="shared" si="75"/>
        <v>36920</v>
      </c>
      <c r="J1014" s="6">
        <v>45186.094074074077</v>
      </c>
      <c r="K1014" t="str">
        <f t="shared" si="76"/>
        <v>Long Term</v>
      </c>
      <c r="L1014">
        <f t="shared" si="77"/>
        <v>36400</v>
      </c>
      <c r="M1014">
        <f t="shared" si="78"/>
        <v>0</v>
      </c>
      <c r="N1014">
        <f t="shared" si="79"/>
        <v>0</v>
      </c>
    </row>
    <row r="1015" spans="1:14" x14ac:dyDescent="0.25">
      <c r="A1015">
        <v>2014</v>
      </c>
      <c r="B1015" t="s">
        <v>14940</v>
      </c>
      <c r="C1015" t="s">
        <v>14941</v>
      </c>
      <c r="D1015" t="s">
        <v>14922</v>
      </c>
      <c r="E1015">
        <v>554</v>
      </c>
      <c r="F1015" s="2">
        <v>45050.496724537043</v>
      </c>
      <c r="G1015">
        <v>9</v>
      </c>
      <c r="H1015" t="s">
        <v>258</v>
      </c>
      <c r="I1015">
        <f t="shared" si="75"/>
        <v>4986</v>
      </c>
      <c r="J1015" s="6">
        <v>45186.094074074077</v>
      </c>
      <c r="K1015" t="str">
        <f t="shared" si="76"/>
        <v>Short Term</v>
      </c>
      <c r="L1015">
        <f t="shared" si="77"/>
        <v>4432</v>
      </c>
      <c r="M1015">
        <f t="shared" si="78"/>
        <v>0.15</v>
      </c>
      <c r="N1015">
        <f t="shared" si="79"/>
        <v>664.8</v>
      </c>
    </row>
    <row r="1016" spans="1:14" x14ac:dyDescent="0.25">
      <c r="A1016">
        <v>2015</v>
      </c>
      <c r="B1016" t="s">
        <v>14974</v>
      </c>
      <c r="C1016" t="s">
        <v>14975</v>
      </c>
      <c r="D1016" t="s">
        <v>14922</v>
      </c>
      <c r="E1016">
        <v>237</v>
      </c>
      <c r="F1016" s="2">
        <v>44252.151875000003</v>
      </c>
      <c r="G1016">
        <v>99</v>
      </c>
      <c r="H1016" t="s">
        <v>1295</v>
      </c>
      <c r="I1016">
        <f t="shared" si="75"/>
        <v>23463</v>
      </c>
      <c r="J1016" s="6">
        <v>45186.094074074077</v>
      </c>
      <c r="K1016" t="str">
        <f t="shared" si="76"/>
        <v>Long Term</v>
      </c>
      <c r="L1016">
        <f t="shared" si="77"/>
        <v>23226</v>
      </c>
      <c r="M1016">
        <f t="shared" si="78"/>
        <v>0</v>
      </c>
      <c r="N1016">
        <f t="shared" si="79"/>
        <v>0</v>
      </c>
    </row>
    <row r="1017" spans="1:14" x14ac:dyDescent="0.25">
      <c r="A1017">
        <v>2016</v>
      </c>
      <c r="B1017" t="s">
        <v>14974</v>
      </c>
      <c r="C1017" t="s">
        <v>14975</v>
      </c>
      <c r="D1017" t="s">
        <v>14929</v>
      </c>
      <c r="E1017">
        <v>179</v>
      </c>
      <c r="F1017" s="2">
        <v>45036.422025462962</v>
      </c>
      <c r="G1017">
        <v>3</v>
      </c>
      <c r="H1017" t="s">
        <v>622</v>
      </c>
      <c r="I1017">
        <f t="shared" si="75"/>
        <v>537</v>
      </c>
      <c r="J1017" s="6">
        <v>45186.094074074077</v>
      </c>
      <c r="K1017" t="str">
        <f t="shared" si="76"/>
        <v>Short Term</v>
      </c>
      <c r="L1017">
        <f t="shared" si="77"/>
        <v>358</v>
      </c>
      <c r="M1017">
        <f t="shared" si="78"/>
        <v>0.15</v>
      </c>
      <c r="N1017">
        <f t="shared" si="79"/>
        <v>53.699999999999996</v>
      </c>
    </row>
    <row r="1018" spans="1:14" x14ac:dyDescent="0.25">
      <c r="A1018">
        <v>2017</v>
      </c>
      <c r="B1018" t="s">
        <v>14940</v>
      </c>
      <c r="C1018" t="s">
        <v>14941</v>
      </c>
      <c r="D1018" t="s">
        <v>14929</v>
      </c>
      <c r="E1018">
        <v>494</v>
      </c>
      <c r="F1018" s="2">
        <v>43507.180185185192</v>
      </c>
      <c r="G1018">
        <v>1</v>
      </c>
      <c r="H1018" t="s">
        <v>1292</v>
      </c>
      <c r="I1018">
        <f t="shared" si="75"/>
        <v>494</v>
      </c>
      <c r="J1018" s="6">
        <v>45186.094074074077</v>
      </c>
      <c r="K1018" t="str">
        <f t="shared" si="76"/>
        <v>Long Term</v>
      </c>
      <c r="L1018">
        <f t="shared" si="77"/>
        <v>0</v>
      </c>
      <c r="M1018">
        <f t="shared" si="78"/>
        <v>0</v>
      </c>
      <c r="N1018">
        <f t="shared" si="79"/>
        <v>0</v>
      </c>
    </row>
    <row r="1019" spans="1:14" x14ac:dyDescent="0.25">
      <c r="A1019">
        <v>2018</v>
      </c>
      <c r="B1019" t="s">
        <v>14994</v>
      </c>
      <c r="C1019" t="s">
        <v>14995</v>
      </c>
      <c r="D1019" t="s">
        <v>14922</v>
      </c>
      <c r="E1019">
        <v>582</v>
      </c>
      <c r="F1019" s="2">
        <v>44909.022905092592</v>
      </c>
      <c r="G1019">
        <v>2</v>
      </c>
      <c r="H1019" t="s">
        <v>849</v>
      </c>
      <c r="I1019">
        <f t="shared" si="75"/>
        <v>1164</v>
      </c>
      <c r="J1019" s="6">
        <v>45186.094074074077</v>
      </c>
      <c r="K1019" t="str">
        <f t="shared" si="76"/>
        <v>Short Term</v>
      </c>
      <c r="L1019">
        <f t="shared" si="77"/>
        <v>582</v>
      </c>
      <c r="M1019">
        <f t="shared" si="78"/>
        <v>0.15</v>
      </c>
      <c r="N1019">
        <f t="shared" si="79"/>
        <v>87.3</v>
      </c>
    </row>
    <row r="1020" spans="1:14" x14ac:dyDescent="0.25">
      <c r="A1020">
        <v>2019</v>
      </c>
      <c r="B1020" t="s">
        <v>15004</v>
      </c>
      <c r="C1020" t="s">
        <v>15005</v>
      </c>
      <c r="D1020" t="s">
        <v>14922</v>
      </c>
      <c r="E1020">
        <v>975</v>
      </c>
      <c r="F1020" s="2">
        <v>43386.953634259262</v>
      </c>
      <c r="G1020">
        <v>95</v>
      </c>
      <c r="H1020" t="s">
        <v>145</v>
      </c>
      <c r="I1020">
        <f t="shared" si="75"/>
        <v>92625</v>
      </c>
      <c r="J1020" s="6">
        <v>45186.094074074077</v>
      </c>
      <c r="K1020" t="str">
        <f t="shared" si="76"/>
        <v>Long Term</v>
      </c>
      <c r="L1020">
        <f t="shared" si="77"/>
        <v>91650</v>
      </c>
      <c r="M1020">
        <f t="shared" si="78"/>
        <v>0</v>
      </c>
      <c r="N1020">
        <f t="shared" si="79"/>
        <v>0</v>
      </c>
    </row>
    <row r="1021" spans="1:14" x14ac:dyDescent="0.25">
      <c r="A1021">
        <v>2020</v>
      </c>
      <c r="B1021" t="s">
        <v>14923</v>
      </c>
      <c r="C1021" t="s">
        <v>14924</v>
      </c>
      <c r="D1021" t="s">
        <v>14929</v>
      </c>
      <c r="E1021">
        <v>200</v>
      </c>
      <c r="F1021" s="2">
        <v>44231.105868055558</v>
      </c>
      <c r="G1021">
        <v>64</v>
      </c>
      <c r="H1021" t="s">
        <v>1130</v>
      </c>
      <c r="I1021">
        <f t="shared" si="75"/>
        <v>12800</v>
      </c>
      <c r="J1021" s="6">
        <v>45186.094074074077</v>
      </c>
      <c r="K1021" t="str">
        <f t="shared" si="76"/>
        <v>Long Term</v>
      </c>
      <c r="L1021">
        <f t="shared" si="77"/>
        <v>12600</v>
      </c>
      <c r="M1021">
        <f t="shared" si="78"/>
        <v>0</v>
      </c>
      <c r="N1021">
        <f t="shared" si="79"/>
        <v>0</v>
      </c>
    </row>
    <row r="1022" spans="1:14" x14ac:dyDescent="0.25">
      <c r="A1022">
        <v>2021</v>
      </c>
      <c r="B1022" t="s">
        <v>14980</v>
      </c>
      <c r="C1022" t="s">
        <v>14981</v>
      </c>
      <c r="D1022" t="s">
        <v>14929</v>
      </c>
      <c r="E1022">
        <v>319</v>
      </c>
      <c r="F1022" s="2">
        <v>44020.500185185178</v>
      </c>
      <c r="G1022">
        <v>42</v>
      </c>
      <c r="H1022" t="s">
        <v>1498</v>
      </c>
      <c r="I1022">
        <f t="shared" si="75"/>
        <v>13398</v>
      </c>
      <c r="J1022" s="6">
        <v>45186.094074074077</v>
      </c>
      <c r="K1022" t="str">
        <f t="shared" si="76"/>
        <v>Long Term</v>
      </c>
      <c r="L1022">
        <f t="shared" si="77"/>
        <v>13079</v>
      </c>
      <c r="M1022">
        <f t="shared" si="78"/>
        <v>0</v>
      </c>
      <c r="N1022">
        <f t="shared" si="79"/>
        <v>0</v>
      </c>
    </row>
    <row r="1023" spans="1:14" x14ac:dyDescent="0.25">
      <c r="A1023">
        <v>2022</v>
      </c>
      <c r="B1023" t="s">
        <v>15010</v>
      </c>
      <c r="C1023" t="s">
        <v>15011</v>
      </c>
      <c r="D1023" t="s">
        <v>14922</v>
      </c>
      <c r="E1023">
        <v>806</v>
      </c>
      <c r="F1023" s="2">
        <v>44088.746134259258</v>
      </c>
      <c r="G1023">
        <v>86</v>
      </c>
      <c r="H1023" t="s">
        <v>1185</v>
      </c>
      <c r="I1023">
        <f t="shared" si="75"/>
        <v>69316</v>
      </c>
      <c r="J1023" s="6">
        <v>45186.094074074077</v>
      </c>
      <c r="K1023" t="str">
        <f t="shared" si="76"/>
        <v>Long Term</v>
      </c>
      <c r="L1023">
        <f t="shared" si="77"/>
        <v>68510</v>
      </c>
      <c r="M1023">
        <f t="shared" si="78"/>
        <v>0</v>
      </c>
      <c r="N1023">
        <f t="shared" si="79"/>
        <v>0</v>
      </c>
    </row>
    <row r="1024" spans="1:14" x14ac:dyDescent="0.25">
      <c r="A1024">
        <v>2023</v>
      </c>
      <c r="B1024" t="s">
        <v>14932</v>
      </c>
      <c r="C1024" t="s">
        <v>14933</v>
      </c>
      <c r="D1024" t="s">
        <v>14929</v>
      </c>
      <c r="E1024">
        <v>917</v>
      </c>
      <c r="F1024" s="2">
        <v>44656.808020833327</v>
      </c>
      <c r="G1024">
        <v>42</v>
      </c>
      <c r="H1024" t="s">
        <v>673</v>
      </c>
      <c r="I1024">
        <f t="shared" si="75"/>
        <v>38514</v>
      </c>
      <c r="J1024" s="6">
        <v>45186.094074074077</v>
      </c>
      <c r="K1024" t="str">
        <f t="shared" si="76"/>
        <v>Long Term</v>
      </c>
      <c r="L1024">
        <f t="shared" si="77"/>
        <v>37597</v>
      </c>
      <c r="M1024">
        <f t="shared" si="78"/>
        <v>0</v>
      </c>
      <c r="N1024">
        <f t="shared" si="79"/>
        <v>0</v>
      </c>
    </row>
    <row r="1025" spans="1:14" x14ac:dyDescent="0.25">
      <c r="A1025">
        <v>2024</v>
      </c>
      <c r="B1025" t="s">
        <v>14996</v>
      </c>
      <c r="C1025" t="s">
        <v>14997</v>
      </c>
      <c r="D1025" t="s">
        <v>14929</v>
      </c>
      <c r="E1025">
        <v>536</v>
      </c>
      <c r="F1025" s="2">
        <v>44260.136967592603</v>
      </c>
      <c r="G1025">
        <v>71</v>
      </c>
      <c r="H1025" t="s">
        <v>331</v>
      </c>
      <c r="I1025">
        <f t="shared" si="75"/>
        <v>38056</v>
      </c>
      <c r="J1025" s="6">
        <v>45186.094074074077</v>
      </c>
      <c r="K1025" t="str">
        <f t="shared" si="76"/>
        <v>Long Term</v>
      </c>
      <c r="L1025">
        <f t="shared" si="77"/>
        <v>37520</v>
      </c>
      <c r="M1025">
        <f t="shared" si="78"/>
        <v>0</v>
      </c>
      <c r="N1025">
        <f t="shared" si="79"/>
        <v>0</v>
      </c>
    </row>
    <row r="1026" spans="1:14" x14ac:dyDescent="0.25">
      <c r="A1026">
        <v>2025</v>
      </c>
      <c r="B1026" t="s">
        <v>14958</v>
      </c>
      <c r="C1026" t="s">
        <v>14959</v>
      </c>
      <c r="D1026" t="s">
        <v>14922</v>
      </c>
      <c r="E1026">
        <v>506</v>
      </c>
      <c r="F1026" s="2">
        <v>44914.364560185182</v>
      </c>
      <c r="G1026">
        <v>25</v>
      </c>
      <c r="H1026" t="s">
        <v>784</v>
      </c>
      <c r="I1026">
        <f t="shared" si="75"/>
        <v>12650</v>
      </c>
      <c r="J1026" s="6">
        <v>45186.094074074077</v>
      </c>
      <c r="K1026" t="str">
        <f t="shared" si="76"/>
        <v>Short Term</v>
      </c>
      <c r="L1026">
        <f t="shared" si="77"/>
        <v>12144</v>
      </c>
      <c r="M1026">
        <f t="shared" si="78"/>
        <v>0.15</v>
      </c>
      <c r="N1026">
        <f t="shared" si="79"/>
        <v>1821.6</v>
      </c>
    </row>
    <row r="1027" spans="1:14" x14ac:dyDescent="0.25">
      <c r="A1027">
        <v>2026</v>
      </c>
      <c r="B1027" t="s">
        <v>14930</v>
      </c>
      <c r="C1027" t="s">
        <v>14931</v>
      </c>
      <c r="D1027" t="s">
        <v>14929</v>
      </c>
      <c r="E1027">
        <v>800</v>
      </c>
      <c r="F1027" s="2">
        <v>43650.899675925917</v>
      </c>
      <c r="G1027">
        <v>82</v>
      </c>
      <c r="H1027" t="s">
        <v>1920</v>
      </c>
      <c r="I1027">
        <f t="shared" ref="I1027:I1090" si="80">E1027*G1027</f>
        <v>65600</v>
      </c>
      <c r="J1027" s="6">
        <v>45186.094074074077</v>
      </c>
      <c r="K1027" t="str">
        <f t="shared" ref="K1027:K1090" si="81">IF((J1027-F1027)&lt;=365,"Short Term","Long Term")</f>
        <v>Long Term</v>
      </c>
      <c r="L1027">
        <f t="shared" ref="L1027:L1090" si="82">I1027-E1027</f>
        <v>64800</v>
      </c>
      <c r="M1027">
        <f t="shared" ref="M1027:M1090" si="83">IF(K1027="short Term",15%,IF(K1027="Long Term",IF(L1027&gt;100000,10%,0),0))</f>
        <v>0</v>
      </c>
      <c r="N1027">
        <f t="shared" ref="N1027:N1090" si="84">L1027*M1027</f>
        <v>0</v>
      </c>
    </row>
    <row r="1028" spans="1:14" x14ac:dyDescent="0.25">
      <c r="A1028">
        <v>2027</v>
      </c>
      <c r="B1028" t="s">
        <v>14998</v>
      </c>
      <c r="C1028" t="s">
        <v>14999</v>
      </c>
      <c r="D1028" t="s">
        <v>14922</v>
      </c>
      <c r="E1028">
        <v>445</v>
      </c>
      <c r="F1028" s="2">
        <v>43880.388657407413</v>
      </c>
      <c r="G1028">
        <v>45</v>
      </c>
      <c r="H1028" t="s">
        <v>1152</v>
      </c>
      <c r="I1028">
        <f t="shared" si="80"/>
        <v>20025</v>
      </c>
      <c r="J1028" s="6">
        <v>45186.094074074077</v>
      </c>
      <c r="K1028" t="str">
        <f t="shared" si="81"/>
        <v>Long Term</v>
      </c>
      <c r="L1028">
        <f t="shared" si="82"/>
        <v>19580</v>
      </c>
      <c r="M1028">
        <f t="shared" si="83"/>
        <v>0</v>
      </c>
      <c r="N1028">
        <f t="shared" si="84"/>
        <v>0</v>
      </c>
    </row>
    <row r="1029" spans="1:14" x14ac:dyDescent="0.25">
      <c r="A1029">
        <v>2028</v>
      </c>
      <c r="B1029" t="s">
        <v>14936</v>
      </c>
      <c r="C1029" t="s">
        <v>14937</v>
      </c>
      <c r="D1029" t="s">
        <v>14922</v>
      </c>
      <c r="E1029">
        <v>549</v>
      </c>
      <c r="F1029" s="2">
        <v>44473.61613425926</v>
      </c>
      <c r="G1029">
        <v>11</v>
      </c>
      <c r="H1029" t="s">
        <v>551</v>
      </c>
      <c r="I1029">
        <f t="shared" si="80"/>
        <v>6039</v>
      </c>
      <c r="J1029" s="6">
        <v>45186.094074074077</v>
      </c>
      <c r="K1029" t="str">
        <f t="shared" si="81"/>
        <v>Long Term</v>
      </c>
      <c r="L1029">
        <f t="shared" si="82"/>
        <v>5490</v>
      </c>
      <c r="M1029">
        <f t="shared" si="83"/>
        <v>0</v>
      </c>
      <c r="N1029">
        <f t="shared" si="84"/>
        <v>0</v>
      </c>
    </row>
    <row r="1030" spans="1:14" x14ac:dyDescent="0.25">
      <c r="A1030">
        <v>2029</v>
      </c>
      <c r="B1030" t="s">
        <v>14996</v>
      </c>
      <c r="C1030" t="s">
        <v>14997</v>
      </c>
      <c r="D1030" t="s">
        <v>14929</v>
      </c>
      <c r="E1030">
        <v>382</v>
      </c>
      <c r="F1030" s="2">
        <v>43866.862129629633</v>
      </c>
      <c r="G1030">
        <v>71</v>
      </c>
      <c r="H1030" t="s">
        <v>165</v>
      </c>
      <c r="I1030">
        <f t="shared" si="80"/>
        <v>27122</v>
      </c>
      <c r="J1030" s="6">
        <v>45186.094074074077</v>
      </c>
      <c r="K1030" t="str">
        <f t="shared" si="81"/>
        <v>Long Term</v>
      </c>
      <c r="L1030">
        <f t="shared" si="82"/>
        <v>26740</v>
      </c>
      <c r="M1030">
        <f t="shared" si="83"/>
        <v>0</v>
      </c>
      <c r="N1030">
        <f t="shared" si="84"/>
        <v>0</v>
      </c>
    </row>
    <row r="1031" spans="1:14" x14ac:dyDescent="0.25">
      <c r="A1031">
        <v>2030</v>
      </c>
      <c r="B1031" t="s">
        <v>14942</v>
      </c>
      <c r="C1031" t="s">
        <v>14943</v>
      </c>
      <c r="D1031" t="s">
        <v>14922</v>
      </c>
      <c r="E1031">
        <v>894</v>
      </c>
      <c r="F1031" s="2">
        <v>43650.479224537034</v>
      </c>
      <c r="G1031">
        <v>22</v>
      </c>
      <c r="H1031" t="s">
        <v>322</v>
      </c>
      <c r="I1031">
        <f t="shared" si="80"/>
        <v>19668</v>
      </c>
      <c r="J1031" s="6">
        <v>45186.094074074077</v>
      </c>
      <c r="K1031" t="str">
        <f t="shared" si="81"/>
        <v>Long Term</v>
      </c>
      <c r="L1031">
        <f t="shared" si="82"/>
        <v>18774</v>
      </c>
      <c r="M1031">
        <f t="shared" si="83"/>
        <v>0</v>
      </c>
      <c r="N1031">
        <f t="shared" si="84"/>
        <v>0</v>
      </c>
    </row>
    <row r="1032" spans="1:14" x14ac:dyDescent="0.25">
      <c r="A1032">
        <v>2031</v>
      </c>
      <c r="B1032" t="s">
        <v>14972</v>
      </c>
      <c r="C1032" t="s">
        <v>14973</v>
      </c>
      <c r="D1032" t="s">
        <v>14929</v>
      </c>
      <c r="E1032">
        <v>723</v>
      </c>
      <c r="F1032" s="2">
        <v>45135.247442129628</v>
      </c>
      <c r="G1032">
        <v>42</v>
      </c>
      <c r="H1032" t="s">
        <v>50</v>
      </c>
      <c r="I1032">
        <f t="shared" si="80"/>
        <v>30366</v>
      </c>
      <c r="J1032" s="6">
        <v>45186.094074074077</v>
      </c>
      <c r="K1032" t="str">
        <f t="shared" si="81"/>
        <v>Short Term</v>
      </c>
      <c r="L1032">
        <f t="shared" si="82"/>
        <v>29643</v>
      </c>
      <c r="M1032">
        <f t="shared" si="83"/>
        <v>0.15</v>
      </c>
      <c r="N1032">
        <f t="shared" si="84"/>
        <v>4446.45</v>
      </c>
    </row>
    <row r="1033" spans="1:14" x14ac:dyDescent="0.25">
      <c r="A1033">
        <v>2032</v>
      </c>
      <c r="B1033" t="s">
        <v>14970</v>
      </c>
      <c r="C1033" t="s">
        <v>14971</v>
      </c>
      <c r="D1033" t="s">
        <v>14929</v>
      </c>
      <c r="E1033">
        <v>647</v>
      </c>
      <c r="F1033" s="2">
        <v>43418.602476851847</v>
      </c>
      <c r="G1033">
        <v>48</v>
      </c>
      <c r="H1033" t="s">
        <v>466</v>
      </c>
      <c r="I1033">
        <f t="shared" si="80"/>
        <v>31056</v>
      </c>
      <c r="J1033" s="6">
        <v>45186.094074074077</v>
      </c>
      <c r="K1033" t="str">
        <f t="shared" si="81"/>
        <v>Long Term</v>
      </c>
      <c r="L1033">
        <f t="shared" si="82"/>
        <v>30409</v>
      </c>
      <c r="M1033">
        <f t="shared" si="83"/>
        <v>0</v>
      </c>
      <c r="N1033">
        <f t="shared" si="84"/>
        <v>0</v>
      </c>
    </row>
    <row r="1034" spans="1:14" x14ac:dyDescent="0.25">
      <c r="A1034">
        <v>2033</v>
      </c>
      <c r="B1034" t="s">
        <v>14923</v>
      </c>
      <c r="C1034" t="s">
        <v>14924</v>
      </c>
      <c r="D1034" t="s">
        <v>14929</v>
      </c>
      <c r="E1034">
        <v>670</v>
      </c>
      <c r="F1034" s="2">
        <v>44608.256180555552</v>
      </c>
      <c r="G1034">
        <v>54</v>
      </c>
      <c r="H1034" t="s">
        <v>175</v>
      </c>
      <c r="I1034">
        <f t="shared" si="80"/>
        <v>36180</v>
      </c>
      <c r="J1034" s="6">
        <v>45186.094074074077</v>
      </c>
      <c r="K1034" t="str">
        <f t="shared" si="81"/>
        <v>Long Term</v>
      </c>
      <c r="L1034">
        <f t="shared" si="82"/>
        <v>35510</v>
      </c>
      <c r="M1034">
        <f t="shared" si="83"/>
        <v>0</v>
      </c>
      <c r="N1034">
        <f t="shared" si="84"/>
        <v>0</v>
      </c>
    </row>
    <row r="1035" spans="1:14" x14ac:dyDescent="0.25">
      <c r="A1035">
        <v>2034</v>
      </c>
      <c r="B1035" t="s">
        <v>14992</v>
      </c>
      <c r="C1035" t="s">
        <v>14993</v>
      </c>
      <c r="D1035" t="s">
        <v>14929</v>
      </c>
      <c r="E1035">
        <v>204</v>
      </c>
      <c r="F1035" s="2">
        <v>44840.698912037027</v>
      </c>
      <c r="G1035">
        <v>33</v>
      </c>
      <c r="H1035" t="s">
        <v>1920</v>
      </c>
      <c r="I1035">
        <f t="shared" si="80"/>
        <v>6732</v>
      </c>
      <c r="J1035" s="6">
        <v>45186.094074074077</v>
      </c>
      <c r="K1035" t="str">
        <f t="shared" si="81"/>
        <v>Short Term</v>
      </c>
      <c r="L1035">
        <f t="shared" si="82"/>
        <v>6528</v>
      </c>
      <c r="M1035">
        <f t="shared" si="83"/>
        <v>0.15</v>
      </c>
      <c r="N1035">
        <f t="shared" si="84"/>
        <v>979.19999999999993</v>
      </c>
    </row>
    <row r="1036" spans="1:14" x14ac:dyDescent="0.25">
      <c r="A1036">
        <v>2035</v>
      </c>
      <c r="B1036" t="s">
        <v>14958</v>
      </c>
      <c r="C1036" t="s">
        <v>14959</v>
      </c>
      <c r="D1036" t="s">
        <v>14929</v>
      </c>
      <c r="E1036">
        <v>390</v>
      </c>
      <c r="F1036" s="2">
        <v>45052.632349537038</v>
      </c>
      <c r="G1036">
        <v>79</v>
      </c>
      <c r="H1036" t="s">
        <v>245</v>
      </c>
      <c r="I1036">
        <f t="shared" si="80"/>
        <v>30810</v>
      </c>
      <c r="J1036" s="6">
        <v>45186.094074074077</v>
      </c>
      <c r="K1036" t="str">
        <f t="shared" si="81"/>
        <v>Short Term</v>
      </c>
      <c r="L1036">
        <f t="shared" si="82"/>
        <v>30420</v>
      </c>
      <c r="M1036">
        <f t="shared" si="83"/>
        <v>0.15</v>
      </c>
      <c r="N1036">
        <f t="shared" si="84"/>
        <v>4563</v>
      </c>
    </row>
    <row r="1037" spans="1:14" x14ac:dyDescent="0.25">
      <c r="A1037">
        <v>2036</v>
      </c>
      <c r="B1037" t="s">
        <v>14976</v>
      </c>
      <c r="C1037" t="s">
        <v>14977</v>
      </c>
      <c r="D1037" t="s">
        <v>14929</v>
      </c>
      <c r="E1037">
        <v>590</v>
      </c>
      <c r="F1037" s="2">
        <v>43713.48233796296</v>
      </c>
      <c r="G1037">
        <v>68</v>
      </c>
      <c r="H1037" t="s">
        <v>1207</v>
      </c>
      <c r="I1037">
        <f t="shared" si="80"/>
        <v>40120</v>
      </c>
      <c r="J1037" s="6">
        <v>45186.094074074077</v>
      </c>
      <c r="K1037" t="str">
        <f t="shared" si="81"/>
        <v>Long Term</v>
      </c>
      <c r="L1037">
        <f t="shared" si="82"/>
        <v>39530</v>
      </c>
      <c r="M1037">
        <f t="shared" si="83"/>
        <v>0</v>
      </c>
      <c r="N1037">
        <f t="shared" si="84"/>
        <v>0</v>
      </c>
    </row>
    <row r="1038" spans="1:14" x14ac:dyDescent="0.25">
      <c r="A1038">
        <v>2037</v>
      </c>
      <c r="B1038" t="s">
        <v>14974</v>
      </c>
      <c r="C1038" t="s">
        <v>14975</v>
      </c>
      <c r="D1038" t="s">
        <v>14929</v>
      </c>
      <c r="E1038">
        <v>614</v>
      </c>
      <c r="F1038" s="2">
        <v>44911.246631944443</v>
      </c>
      <c r="G1038">
        <v>27</v>
      </c>
      <c r="H1038" t="s">
        <v>542</v>
      </c>
      <c r="I1038">
        <f t="shared" si="80"/>
        <v>16578</v>
      </c>
      <c r="J1038" s="6">
        <v>45186.094074074077</v>
      </c>
      <c r="K1038" t="str">
        <f t="shared" si="81"/>
        <v>Short Term</v>
      </c>
      <c r="L1038">
        <f t="shared" si="82"/>
        <v>15964</v>
      </c>
      <c r="M1038">
        <f t="shared" si="83"/>
        <v>0.15</v>
      </c>
      <c r="N1038">
        <f t="shared" si="84"/>
        <v>2394.6</v>
      </c>
    </row>
    <row r="1039" spans="1:14" x14ac:dyDescent="0.25">
      <c r="A1039">
        <v>2038</v>
      </c>
      <c r="B1039" t="s">
        <v>14952</v>
      </c>
      <c r="C1039" t="s">
        <v>14953</v>
      </c>
      <c r="D1039" t="s">
        <v>14922</v>
      </c>
      <c r="E1039">
        <v>257</v>
      </c>
      <c r="F1039" s="2">
        <v>44937.07230324074</v>
      </c>
      <c r="G1039">
        <v>82</v>
      </c>
      <c r="H1039" t="s">
        <v>353</v>
      </c>
      <c r="I1039">
        <f t="shared" si="80"/>
        <v>21074</v>
      </c>
      <c r="J1039" s="6">
        <v>45186.094074074077</v>
      </c>
      <c r="K1039" t="str">
        <f t="shared" si="81"/>
        <v>Short Term</v>
      </c>
      <c r="L1039">
        <f t="shared" si="82"/>
        <v>20817</v>
      </c>
      <c r="M1039">
        <f t="shared" si="83"/>
        <v>0.15</v>
      </c>
      <c r="N1039">
        <f t="shared" si="84"/>
        <v>3122.5499999999997</v>
      </c>
    </row>
    <row r="1040" spans="1:14" x14ac:dyDescent="0.25">
      <c r="A1040">
        <v>2039</v>
      </c>
      <c r="B1040" t="s">
        <v>15000</v>
      </c>
      <c r="C1040" t="s">
        <v>15001</v>
      </c>
      <c r="D1040" t="s">
        <v>14929</v>
      </c>
      <c r="E1040">
        <v>955</v>
      </c>
      <c r="F1040" s="2">
        <v>44852.641712962963</v>
      </c>
      <c r="G1040">
        <v>66</v>
      </c>
      <c r="H1040" t="s">
        <v>430</v>
      </c>
      <c r="I1040">
        <f t="shared" si="80"/>
        <v>63030</v>
      </c>
      <c r="J1040" s="6">
        <v>45186.094074074077</v>
      </c>
      <c r="K1040" t="str">
        <f t="shared" si="81"/>
        <v>Short Term</v>
      </c>
      <c r="L1040">
        <f t="shared" si="82"/>
        <v>62075</v>
      </c>
      <c r="M1040">
        <f t="shared" si="83"/>
        <v>0.15</v>
      </c>
      <c r="N1040">
        <f t="shared" si="84"/>
        <v>9311.25</v>
      </c>
    </row>
    <row r="1041" spans="1:14" x14ac:dyDescent="0.25">
      <c r="A1041">
        <v>2040</v>
      </c>
      <c r="B1041" t="s">
        <v>14974</v>
      </c>
      <c r="C1041" t="s">
        <v>14975</v>
      </c>
      <c r="D1041" t="s">
        <v>14922</v>
      </c>
      <c r="E1041">
        <v>443</v>
      </c>
      <c r="F1041" s="2">
        <v>44185.497604166667</v>
      </c>
      <c r="G1041">
        <v>52</v>
      </c>
      <c r="H1041" t="s">
        <v>996</v>
      </c>
      <c r="I1041">
        <f t="shared" si="80"/>
        <v>23036</v>
      </c>
      <c r="J1041" s="6">
        <v>45186.094074074077</v>
      </c>
      <c r="K1041" t="str">
        <f t="shared" si="81"/>
        <v>Long Term</v>
      </c>
      <c r="L1041">
        <f t="shared" si="82"/>
        <v>22593</v>
      </c>
      <c r="M1041">
        <f t="shared" si="83"/>
        <v>0</v>
      </c>
      <c r="N1041">
        <f t="shared" si="84"/>
        <v>0</v>
      </c>
    </row>
    <row r="1042" spans="1:14" x14ac:dyDescent="0.25">
      <c r="A1042">
        <v>2041</v>
      </c>
      <c r="B1042" t="s">
        <v>15004</v>
      </c>
      <c r="C1042" t="s">
        <v>15005</v>
      </c>
      <c r="D1042" t="s">
        <v>14929</v>
      </c>
      <c r="E1042">
        <v>399</v>
      </c>
      <c r="F1042" s="2">
        <v>44291.585729166669</v>
      </c>
      <c r="G1042">
        <v>87</v>
      </c>
      <c r="H1042" t="s">
        <v>1846</v>
      </c>
      <c r="I1042">
        <f t="shared" si="80"/>
        <v>34713</v>
      </c>
      <c r="J1042" s="6">
        <v>45186.094074074077</v>
      </c>
      <c r="K1042" t="str">
        <f t="shared" si="81"/>
        <v>Long Term</v>
      </c>
      <c r="L1042">
        <f t="shared" si="82"/>
        <v>34314</v>
      </c>
      <c r="M1042">
        <f t="shared" si="83"/>
        <v>0</v>
      </c>
      <c r="N1042">
        <f t="shared" si="84"/>
        <v>0</v>
      </c>
    </row>
    <row r="1043" spans="1:14" x14ac:dyDescent="0.25">
      <c r="A1043">
        <v>2042</v>
      </c>
      <c r="B1043" t="s">
        <v>15000</v>
      </c>
      <c r="C1043" t="s">
        <v>15001</v>
      </c>
      <c r="D1043" t="s">
        <v>14922</v>
      </c>
      <c r="E1043">
        <v>307</v>
      </c>
      <c r="F1043" s="2">
        <v>44606.487997685188</v>
      </c>
      <c r="G1043">
        <v>95</v>
      </c>
      <c r="H1043" t="s">
        <v>1212</v>
      </c>
      <c r="I1043">
        <f t="shared" si="80"/>
        <v>29165</v>
      </c>
      <c r="J1043" s="6">
        <v>45186.094074074077</v>
      </c>
      <c r="K1043" t="str">
        <f t="shared" si="81"/>
        <v>Long Term</v>
      </c>
      <c r="L1043">
        <f t="shared" si="82"/>
        <v>28858</v>
      </c>
      <c r="M1043">
        <f t="shared" si="83"/>
        <v>0</v>
      </c>
      <c r="N1043">
        <f t="shared" si="84"/>
        <v>0</v>
      </c>
    </row>
    <row r="1044" spans="1:14" x14ac:dyDescent="0.25">
      <c r="A1044">
        <v>2043</v>
      </c>
      <c r="B1044" t="s">
        <v>14950</v>
      </c>
      <c r="C1044" t="s">
        <v>14951</v>
      </c>
      <c r="D1044" t="s">
        <v>14929</v>
      </c>
      <c r="E1044">
        <v>593</v>
      </c>
      <c r="F1044" s="2">
        <v>43461.510231481479</v>
      </c>
      <c r="G1044">
        <v>80</v>
      </c>
      <c r="H1044" t="s">
        <v>1136</v>
      </c>
      <c r="I1044">
        <f t="shared" si="80"/>
        <v>47440</v>
      </c>
      <c r="J1044" s="6">
        <v>45186.094074074077</v>
      </c>
      <c r="K1044" t="str">
        <f t="shared" si="81"/>
        <v>Long Term</v>
      </c>
      <c r="L1044">
        <f t="shared" si="82"/>
        <v>46847</v>
      </c>
      <c r="M1044">
        <f t="shared" si="83"/>
        <v>0</v>
      </c>
      <c r="N1044">
        <f t="shared" si="84"/>
        <v>0</v>
      </c>
    </row>
    <row r="1045" spans="1:14" x14ac:dyDescent="0.25">
      <c r="A1045">
        <v>2044</v>
      </c>
      <c r="B1045" t="s">
        <v>14988</v>
      </c>
      <c r="C1045" t="s">
        <v>14989</v>
      </c>
      <c r="D1045" t="s">
        <v>14929</v>
      </c>
      <c r="E1045">
        <v>880</v>
      </c>
      <c r="F1045" s="2">
        <v>43432.824120370373</v>
      </c>
      <c r="G1045">
        <v>65</v>
      </c>
      <c r="H1045" t="s">
        <v>836</v>
      </c>
      <c r="I1045">
        <f t="shared" si="80"/>
        <v>57200</v>
      </c>
      <c r="J1045" s="6">
        <v>45186.094074074077</v>
      </c>
      <c r="K1045" t="str">
        <f t="shared" si="81"/>
        <v>Long Term</v>
      </c>
      <c r="L1045">
        <f t="shared" si="82"/>
        <v>56320</v>
      </c>
      <c r="M1045">
        <f t="shared" si="83"/>
        <v>0</v>
      </c>
      <c r="N1045">
        <f t="shared" si="84"/>
        <v>0</v>
      </c>
    </row>
    <row r="1046" spans="1:14" x14ac:dyDescent="0.25">
      <c r="A1046">
        <v>2045</v>
      </c>
      <c r="B1046" t="s">
        <v>14974</v>
      </c>
      <c r="C1046" t="s">
        <v>14975</v>
      </c>
      <c r="D1046" t="s">
        <v>14922</v>
      </c>
      <c r="E1046">
        <v>582</v>
      </c>
      <c r="F1046" s="2">
        <v>44274.802546296298</v>
      </c>
      <c r="G1046">
        <v>72</v>
      </c>
      <c r="H1046" t="s">
        <v>966</v>
      </c>
      <c r="I1046">
        <f t="shared" si="80"/>
        <v>41904</v>
      </c>
      <c r="J1046" s="6">
        <v>45186.094074074077</v>
      </c>
      <c r="K1046" t="str">
        <f t="shared" si="81"/>
        <v>Long Term</v>
      </c>
      <c r="L1046">
        <f t="shared" si="82"/>
        <v>41322</v>
      </c>
      <c r="M1046">
        <f t="shared" si="83"/>
        <v>0</v>
      </c>
      <c r="N1046">
        <f t="shared" si="84"/>
        <v>0</v>
      </c>
    </row>
    <row r="1047" spans="1:14" x14ac:dyDescent="0.25">
      <c r="A1047">
        <v>2046</v>
      </c>
      <c r="B1047" t="s">
        <v>14992</v>
      </c>
      <c r="C1047" t="s">
        <v>14993</v>
      </c>
      <c r="D1047" t="s">
        <v>14922</v>
      </c>
      <c r="E1047">
        <v>901</v>
      </c>
      <c r="F1047" s="2">
        <v>44535.304548611108</v>
      </c>
      <c r="G1047">
        <v>45</v>
      </c>
      <c r="H1047" t="s">
        <v>458</v>
      </c>
      <c r="I1047">
        <f t="shared" si="80"/>
        <v>40545</v>
      </c>
      <c r="J1047" s="6">
        <v>45186.094074074077</v>
      </c>
      <c r="K1047" t="str">
        <f t="shared" si="81"/>
        <v>Long Term</v>
      </c>
      <c r="L1047">
        <f t="shared" si="82"/>
        <v>39644</v>
      </c>
      <c r="M1047">
        <f t="shared" si="83"/>
        <v>0</v>
      </c>
      <c r="N1047">
        <f t="shared" si="84"/>
        <v>0</v>
      </c>
    </row>
    <row r="1048" spans="1:14" x14ac:dyDescent="0.25">
      <c r="A1048">
        <v>2047</v>
      </c>
      <c r="B1048" t="s">
        <v>15000</v>
      </c>
      <c r="C1048" t="s">
        <v>15001</v>
      </c>
      <c r="D1048" t="s">
        <v>14929</v>
      </c>
      <c r="E1048">
        <v>775</v>
      </c>
      <c r="F1048" s="2">
        <v>43573.095439814817</v>
      </c>
      <c r="G1048">
        <v>20</v>
      </c>
      <c r="H1048" t="s">
        <v>1020</v>
      </c>
      <c r="I1048">
        <f t="shared" si="80"/>
        <v>15500</v>
      </c>
      <c r="J1048" s="6">
        <v>45186.094074074077</v>
      </c>
      <c r="K1048" t="str">
        <f t="shared" si="81"/>
        <v>Long Term</v>
      </c>
      <c r="L1048">
        <f t="shared" si="82"/>
        <v>14725</v>
      </c>
      <c r="M1048">
        <f t="shared" si="83"/>
        <v>0</v>
      </c>
      <c r="N1048">
        <f t="shared" si="84"/>
        <v>0</v>
      </c>
    </row>
    <row r="1049" spans="1:14" x14ac:dyDescent="0.25">
      <c r="A1049">
        <v>2048</v>
      </c>
      <c r="B1049" t="s">
        <v>15016</v>
      </c>
      <c r="C1049" t="s">
        <v>15017</v>
      </c>
      <c r="D1049" t="s">
        <v>14929</v>
      </c>
      <c r="E1049">
        <v>675</v>
      </c>
      <c r="F1049" s="2">
        <v>44915.46398148148</v>
      </c>
      <c r="G1049">
        <v>42</v>
      </c>
      <c r="H1049" t="s">
        <v>455</v>
      </c>
      <c r="I1049">
        <f t="shared" si="80"/>
        <v>28350</v>
      </c>
      <c r="J1049" s="6">
        <v>45186.094074074077</v>
      </c>
      <c r="K1049" t="str">
        <f t="shared" si="81"/>
        <v>Short Term</v>
      </c>
      <c r="L1049">
        <f t="shared" si="82"/>
        <v>27675</v>
      </c>
      <c r="M1049">
        <f t="shared" si="83"/>
        <v>0.15</v>
      </c>
      <c r="N1049">
        <f t="shared" si="84"/>
        <v>4151.25</v>
      </c>
    </row>
    <row r="1050" spans="1:14" x14ac:dyDescent="0.25">
      <c r="A1050">
        <v>2049</v>
      </c>
      <c r="B1050" t="s">
        <v>14976</v>
      </c>
      <c r="C1050" t="s">
        <v>14977</v>
      </c>
      <c r="D1050" t="s">
        <v>14929</v>
      </c>
      <c r="E1050">
        <v>432</v>
      </c>
      <c r="F1050" s="2">
        <v>45180.509965277779</v>
      </c>
      <c r="G1050">
        <v>73</v>
      </c>
      <c r="H1050" t="s">
        <v>153</v>
      </c>
      <c r="I1050">
        <f t="shared" si="80"/>
        <v>31536</v>
      </c>
      <c r="J1050" s="6">
        <v>45186.094074074077</v>
      </c>
      <c r="K1050" t="str">
        <f t="shared" si="81"/>
        <v>Short Term</v>
      </c>
      <c r="L1050">
        <f t="shared" si="82"/>
        <v>31104</v>
      </c>
      <c r="M1050">
        <f t="shared" si="83"/>
        <v>0.15</v>
      </c>
      <c r="N1050">
        <f t="shared" si="84"/>
        <v>4665.5999999999995</v>
      </c>
    </row>
    <row r="1051" spans="1:14" x14ac:dyDescent="0.25">
      <c r="A1051">
        <v>2050</v>
      </c>
      <c r="B1051" t="s">
        <v>14934</v>
      </c>
      <c r="C1051" t="s">
        <v>14935</v>
      </c>
      <c r="D1051" t="s">
        <v>14922</v>
      </c>
      <c r="E1051">
        <v>860</v>
      </c>
      <c r="F1051" s="2">
        <v>44178.820462962962</v>
      </c>
      <c r="G1051">
        <v>50</v>
      </c>
      <c r="H1051" t="s">
        <v>435</v>
      </c>
      <c r="I1051">
        <f t="shared" si="80"/>
        <v>43000</v>
      </c>
      <c r="J1051" s="6">
        <v>45186.094074074077</v>
      </c>
      <c r="K1051" t="str">
        <f t="shared" si="81"/>
        <v>Long Term</v>
      </c>
      <c r="L1051">
        <f t="shared" si="82"/>
        <v>42140</v>
      </c>
      <c r="M1051">
        <f t="shared" si="83"/>
        <v>0</v>
      </c>
      <c r="N1051">
        <f t="shared" si="84"/>
        <v>0</v>
      </c>
    </row>
    <row r="1052" spans="1:14" x14ac:dyDescent="0.25">
      <c r="A1052">
        <v>2051</v>
      </c>
      <c r="B1052" t="s">
        <v>14936</v>
      </c>
      <c r="C1052" t="s">
        <v>14937</v>
      </c>
      <c r="D1052" t="s">
        <v>14929</v>
      </c>
      <c r="E1052">
        <v>345</v>
      </c>
      <c r="F1052" s="2">
        <v>44530.378344907411</v>
      </c>
      <c r="G1052">
        <v>76</v>
      </c>
      <c r="H1052" t="s">
        <v>53</v>
      </c>
      <c r="I1052">
        <f t="shared" si="80"/>
        <v>26220</v>
      </c>
      <c r="J1052" s="6">
        <v>45186.094074074077</v>
      </c>
      <c r="K1052" t="str">
        <f t="shared" si="81"/>
        <v>Long Term</v>
      </c>
      <c r="L1052">
        <f t="shared" si="82"/>
        <v>25875</v>
      </c>
      <c r="M1052">
        <f t="shared" si="83"/>
        <v>0</v>
      </c>
      <c r="N1052">
        <f t="shared" si="84"/>
        <v>0</v>
      </c>
    </row>
    <row r="1053" spans="1:14" x14ac:dyDescent="0.25">
      <c r="A1053">
        <v>2052</v>
      </c>
      <c r="B1053" t="s">
        <v>14944</v>
      </c>
      <c r="C1053" t="s">
        <v>14945</v>
      </c>
      <c r="D1053" t="s">
        <v>14922</v>
      </c>
      <c r="E1053">
        <v>820</v>
      </c>
      <c r="F1053" s="2">
        <v>45079.59584490741</v>
      </c>
      <c r="G1053">
        <v>72</v>
      </c>
      <c r="H1053" t="s">
        <v>199</v>
      </c>
      <c r="I1053">
        <f t="shared" si="80"/>
        <v>59040</v>
      </c>
      <c r="J1053" s="6">
        <v>45186.094074074077</v>
      </c>
      <c r="K1053" t="str">
        <f t="shared" si="81"/>
        <v>Short Term</v>
      </c>
      <c r="L1053">
        <f t="shared" si="82"/>
        <v>58220</v>
      </c>
      <c r="M1053">
        <f t="shared" si="83"/>
        <v>0.15</v>
      </c>
      <c r="N1053">
        <f t="shared" si="84"/>
        <v>8733</v>
      </c>
    </row>
    <row r="1054" spans="1:14" x14ac:dyDescent="0.25">
      <c r="A1054">
        <v>2053</v>
      </c>
      <c r="B1054" t="s">
        <v>14934</v>
      </c>
      <c r="C1054" t="s">
        <v>14935</v>
      </c>
      <c r="D1054" t="s">
        <v>14922</v>
      </c>
      <c r="E1054">
        <v>732</v>
      </c>
      <c r="F1054" s="2">
        <v>44487.476261574076</v>
      </c>
      <c r="G1054">
        <v>57</v>
      </c>
      <c r="H1054" t="s">
        <v>363</v>
      </c>
      <c r="I1054">
        <f t="shared" si="80"/>
        <v>41724</v>
      </c>
      <c r="J1054" s="6">
        <v>45186.094074074077</v>
      </c>
      <c r="K1054" t="str">
        <f t="shared" si="81"/>
        <v>Long Term</v>
      </c>
      <c r="L1054">
        <f t="shared" si="82"/>
        <v>40992</v>
      </c>
      <c r="M1054">
        <f t="shared" si="83"/>
        <v>0</v>
      </c>
      <c r="N1054">
        <f t="shared" si="84"/>
        <v>0</v>
      </c>
    </row>
    <row r="1055" spans="1:14" x14ac:dyDescent="0.25">
      <c r="A1055">
        <v>2054</v>
      </c>
      <c r="B1055" t="s">
        <v>14992</v>
      </c>
      <c r="C1055" t="s">
        <v>14993</v>
      </c>
      <c r="D1055" t="s">
        <v>14929</v>
      </c>
      <c r="E1055">
        <v>499</v>
      </c>
      <c r="F1055" s="2">
        <v>44604.787488425929</v>
      </c>
      <c r="G1055">
        <v>8</v>
      </c>
      <c r="H1055" t="s">
        <v>489</v>
      </c>
      <c r="I1055">
        <f t="shared" si="80"/>
        <v>3992</v>
      </c>
      <c r="J1055" s="6">
        <v>45186.094074074077</v>
      </c>
      <c r="K1055" t="str">
        <f t="shared" si="81"/>
        <v>Long Term</v>
      </c>
      <c r="L1055">
        <f t="shared" si="82"/>
        <v>3493</v>
      </c>
      <c r="M1055">
        <f t="shared" si="83"/>
        <v>0</v>
      </c>
      <c r="N1055">
        <f t="shared" si="84"/>
        <v>0</v>
      </c>
    </row>
    <row r="1056" spans="1:14" x14ac:dyDescent="0.25">
      <c r="A1056">
        <v>2055</v>
      </c>
      <c r="B1056" t="s">
        <v>14940</v>
      </c>
      <c r="C1056" t="s">
        <v>14941</v>
      </c>
      <c r="D1056" t="s">
        <v>14922</v>
      </c>
      <c r="E1056">
        <v>965</v>
      </c>
      <c r="F1056" s="2">
        <v>44165.209155092591</v>
      </c>
      <c r="G1056">
        <v>87</v>
      </c>
      <c r="H1056" t="s">
        <v>1084</v>
      </c>
      <c r="I1056">
        <f t="shared" si="80"/>
        <v>83955</v>
      </c>
      <c r="J1056" s="6">
        <v>45186.094074074077</v>
      </c>
      <c r="K1056" t="str">
        <f t="shared" si="81"/>
        <v>Long Term</v>
      </c>
      <c r="L1056">
        <f t="shared" si="82"/>
        <v>82990</v>
      </c>
      <c r="M1056">
        <f t="shared" si="83"/>
        <v>0</v>
      </c>
      <c r="N1056">
        <f t="shared" si="84"/>
        <v>0</v>
      </c>
    </row>
    <row r="1057" spans="1:14" x14ac:dyDescent="0.25">
      <c r="A1057">
        <v>2056</v>
      </c>
      <c r="B1057" t="s">
        <v>14962</v>
      </c>
      <c r="C1057" t="s">
        <v>14963</v>
      </c>
      <c r="D1057" t="s">
        <v>14929</v>
      </c>
      <c r="E1057">
        <v>411</v>
      </c>
      <c r="F1057" s="2">
        <v>44010.069953703707</v>
      </c>
      <c r="G1057">
        <v>44</v>
      </c>
      <c r="H1057" t="s">
        <v>1086</v>
      </c>
      <c r="I1057">
        <f t="shared" si="80"/>
        <v>18084</v>
      </c>
      <c r="J1057" s="6">
        <v>45186.094074074077</v>
      </c>
      <c r="K1057" t="str">
        <f t="shared" si="81"/>
        <v>Long Term</v>
      </c>
      <c r="L1057">
        <f t="shared" si="82"/>
        <v>17673</v>
      </c>
      <c r="M1057">
        <f t="shared" si="83"/>
        <v>0</v>
      </c>
      <c r="N1057">
        <f t="shared" si="84"/>
        <v>0</v>
      </c>
    </row>
    <row r="1058" spans="1:14" x14ac:dyDescent="0.25">
      <c r="A1058">
        <v>2057</v>
      </c>
      <c r="B1058" t="s">
        <v>15006</v>
      </c>
      <c r="C1058" t="s">
        <v>15007</v>
      </c>
      <c r="D1058" t="s">
        <v>14929</v>
      </c>
      <c r="E1058">
        <v>584</v>
      </c>
      <c r="F1058" s="2">
        <v>43430.173622685194</v>
      </c>
      <c r="G1058">
        <v>65</v>
      </c>
      <c r="H1058" t="s">
        <v>50</v>
      </c>
      <c r="I1058">
        <f t="shared" si="80"/>
        <v>37960</v>
      </c>
      <c r="J1058" s="6">
        <v>45186.094074074077</v>
      </c>
      <c r="K1058" t="str">
        <f t="shared" si="81"/>
        <v>Long Term</v>
      </c>
      <c r="L1058">
        <f t="shared" si="82"/>
        <v>37376</v>
      </c>
      <c r="M1058">
        <f t="shared" si="83"/>
        <v>0</v>
      </c>
      <c r="N1058">
        <f t="shared" si="84"/>
        <v>0</v>
      </c>
    </row>
    <row r="1059" spans="1:14" x14ac:dyDescent="0.25">
      <c r="A1059">
        <v>2058</v>
      </c>
      <c r="B1059" t="s">
        <v>14927</v>
      </c>
      <c r="C1059" t="s">
        <v>14928</v>
      </c>
      <c r="D1059" t="s">
        <v>14929</v>
      </c>
      <c r="E1059">
        <v>959</v>
      </c>
      <c r="F1059" s="2">
        <v>44738.990787037037</v>
      </c>
      <c r="G1059">
        <v>50</v>
      </c>
      <c r="H1059" t="s">
        <v>1895</v>
      </c>
      <c r="I1059">
        <f t="shared" si="80"/>
        <v>47950</v>
      </c>
      <c r="J1059" s="6">
        <v>45186.094074074077</v>
      </c>
      <c r="K1059" t="str">
        <f t="shared" si="81"/>
        <v>Long Term</v>
      </c>
      <c r="L1059">
        <f t="shared" si="82"/>
        <v>46991</v>
      </c>
      <c r="M1059">
        <f t="shared" si="83"/>
        <v>0</v>
      </c>
      <c r="N1059">
        <f t="shared" si="84"/>
        <v>0</v>
      </c>
    </row>
    <row r="1060" spans="1:14" x14ac:dyDescent="0.25">
      <c r="A1060">
        <v>2059</v>
      </c>
      <c r="B1060" t="s">
        <v>14954</v>
      </c>
      <c r="C1060" t="s">
        <v>14955</v>
      </c>
      <c r="D1060" t="s">
        <v>14929</v>
      </c>
      <c r="E1060">
        <v>282</v>
      </c>
      <c r="F1060" s="2">
        <v>43749.371111111112</v>
      </c>
      <c r="G1060">
        <v>78</v>
      </c>
      <c r="H1060" t="s">
        <v>1659</v>
      </c>
      <c r="I1060">
        <f t="shared" si="80"/>
        <v>21996</v>
      </c>
      <c r="J1060" s="6">
        <v>45186.094074074077</v>
      </c>
      <c r="K1060" t="str">
        <f t="shared" si="81"/>
        <v>Long Term</v>
      </c>
      <c r="L1060">
        <f t="shared" si="82"/>
        <v>21714</v>
      </c>
      <c r="M1060">
        <f t="shared" si="83"/>
        <v>0</v>
      </c>
      <c r="N1060">
        <f t="shared" si="84"/>
        <v>0</v>
      </c>
    </row>
    <row r="1061" spans="1:14" x14ac:dyDescent="0.25">
      <c r="A1061">
        <v>2060</v>
      </c>
      <c r="B1061" t="s">
        <v>14932</v>
      </c>
      <c r="C1061" t="s">
        <v>14933</v>
      </c>
      <c r="D1061" t="s">
        <v>14922</v>
      </c>
      <c r="E1061">
        <v>567</v>
      </c>
      <c r="F1061" s="2">
        <v>44896.378784722219</v>
      </c>
      <c r="G1061">
        <v>97</v>
      </c>
      <c r="H1061" t="s">
        <v>1092</v>
      </c>
      <c r="I1061">
        <f t="shared" si="80"/>
        <v>54999</v>
      </c>
      <c r="J1061" s="6">
        <v>45186.094074074077</v>
      </c>
      <c r="K1061" t="str">
        <f t="shared" si="81"/>
        <v>Short Term</v>
      </c>
      <c r="L1061">
        <f t="shared" si="82"/>
        <v>54432</v>
      </c>
      <c r="M1061">
        <f t="shared" si="83"/>
        <v>0.15</v>
      </c>
      <c r="N1061">
        <f t="shared" si="84"/>
        <v>8164.7999999999993</v>
      </c>
    </row>
    <row r="1062" spans="1:14" x14ac:dyDescent="0.25">
      <c r="A1062">
        <v>2061</v>
      </c>
      <c r="B1062" t="s">
        <v>14976</v>
      </c>
      <c r="C1062" t="s">
        <v>14977</v>
      </c>
      <c r="D1062" t="s">
        <v>14929</v>
      </c>
      <c r="E1062">
        <v>666</v>
      </c>
      <c r="F1062" s="2">
        <v>43840.355532407397</v>
      </c>
      <c r="G1062">
        <v>2</v>
      </c>
      <c r="H1062" t="s">
        <v>1018</v>
      </c>
      <c r="I1062">
        <f t="shared" si="80"/>
        <v>1332</v>
      </c>
      <c r="J1062" s="6">
        <v>45186.094074074077</v>
      </c>
      <c r="K1062" t="str">
        <f t="shared" si="81"/>
        <v>Long Term</v>
      </c>
      <c r="L1062">
        <f t="shared" si="82"/>
        <v>666</v>
      </c>
      <c r="M1062">
        <f t="shared" si="83"/>
        <v>0</v>
      </c>
      <c r="N1062">
        <f t="shared" si="84"/>
        <v>0</v>
      </c>
    </row>
    <row r="1063" spans="1:14" x14ac:dyDescent="0.25">
      <c r="A1063">
        <v>2062</v>
      </c>
      <c r="B1063" t="s">
        <v>14958</v>
      </c>
      <c r="C1063" t="s">
        <v>14959</v>
      </c>
      <c r="D1063" t="s">
        <v>14929</v>
      </c>
      <c r="E1063">
        <v>852</v>
      </c>
      <c r="F1063" s="2">
        <v>44126.842662037037</v>
      </c>
      <c r="G1063">
        <v>32</v>
      </c>
      <c r="H1063" t="s">
        <v>112</v>
      </c>
      <c r="I1063">
        <f t="shared" si="80"/>
        <v>27264</v>
      </c>
      <c r="J1063" s="6">
        <v>45186.094074074077</v>
      </c>
      <c r="K1063" t="str">
        <f t="shared" si="81"/>
        <v>Long Term</v>
      </c>
      <c r="L1063">
        <f t="shared" si="82"/>
        <v>26412</v>
      </c>
      <c r="M1063">
        <f t="shared" si="83"/>
        <v>0</v>
      </c>
      <c r="N1063">
        <f t="shared" si="84"/>
        <v>0</v>
      </c>
    </row>
    <row r="1064" spans="1:14" x14ac:dyDescent="0.25">
      <c r="A1064">
        <v>2063</v>
      </c>
      <c r="B1064" t="s">
        <v>14936</v>
      </c>
      <c r="C1064" t="s">
        <v>14937</v>
      </c>
      <c r="D1064" t="s">
        <v>14922</v>
      </c>
      <c r="E1064">
        <v>945</v>
      </c>
      <c r="F1064" s="2">
        <v>44665.450312499997</v>
      </c>
      <c r="G1064">
        <v>94</v>
      </c>
      <c r="H1064" t="s">
        <v>2470</v>
      </c>
      <c r="I1064">
        <f t="shared" si="80"/>
        <v>88830</v>
      </c>
      <c r="J1064" s="6">
        <v>45186.094074074077</v>
      </c>
      <c r="K1064" t="str">
        <f t="shared" si="81"/>
        <v>Long Term</v>
      </c>
      <c r="L1064">
        <f t="shared" si="82"/>
        <v>87885</v>
      </c>
      <c r="M1064">
        <f t="shared" si="83"/>
        <v>0</v>
      </c>
      <c r="N1064">
        <f t="shared" si="84"/>
        <v>0</v>
      </c>
    </row>
    <row r="1065" spans="1:14" x14ac:dyDescent="0.25">
      <c r="A1065">
        <v>2064</v>
      </c>
      <c r="B1065" t="s">
        <v>14992</v>
      </c>
      <c r="C1065" t="s">
        <v>14993</v>
      </c>
      <c r="D1065" t="s">
        <v>14929</v>
      </c>
      <c r="E1065">
        <v>729</v>
      </c>
      <c r="F1065" s="2">
        <v>44657.905381944453</v>
      </c>
      <c r="G1065">
        <v>36</v>
      </c>
      <c r="H1065" t="s">
        <v>843</v>
      </c>
      <c r="I1065">
        <f t="shared" si="80"/>
        <v>26244</v>
      </c>
      <c r="J1065" s="6">
        <v>45186.094074074077</v>
      </c>
      <c r="K1065" t="str">
        <f t="shared" si="81"/>
        <v>Long Term</v>
      </c>
      <c r="L1065">
        <f t="shared" si="82"/>
        <v>25515</v>
      </c>
      <c r="M1065">
        <f t="shared" si="83"/>
        <v>0</v>
      </c>
      <c r="N1065">
        <f t="shared" si="84"/>
        <v>0</v>
      </c>
    </row>
    <row r="1066" spans="1:14" x14ac:dyDescent="0.25">
      <c r="A1066">
        <v>2065</v>
      </c>
      <c r="B1066" t="s">
        <v>14946</v>
      </c>
      <c r="C1066" t="s">
        <v>14947</v>
      </c>
      <c r="D1066" t="s">
        <v>14929</v>
      </c>
      <c r="E1066">
        <v>772</v>
      </c>
      <c r="F1066" s="2">
        <v>44138.296284722222</v>
      </c>
      <c r="G1066">
        <v>24</v>
      </c>
      <c r="H1066" t="s">
        <v>286</v>
      </c>
      <c r="I1066">
        <f t="shared" si="80"/>
        <v>18528</v>
      </c>
      <c r="J1066" s="6">
        <v>45186.094074074077</v>
      </c>
      <c r="K1066" t="str">
        <f t="shared" si="81"/>
        <v>Long Term</v>
      </c>
      <c r="L1066">
        <f t="shared" si="82"/>
        <v>17756</v>
      </c>
      <c r="M1066">
        <f t="shared" si="83"/>
        <v>0</v>
      </c>
      <c r="N1066">
        <f t="shared" si="84"/>
        <v>0</v>
      </c>
    </row>
    <row r="1067" spans="1:14" x14ac:dyDescent="0.25">
      <c r="A1067">
        <v>2066</v>
      </c>
      <c r="B1067" t="s">
        <v>14930</v>
      </c>
      <c r="C1067" t="s">
        <v>14931</v>
      </c>
      <c r="D1067" t="s">
        <v>14922</v>
      </c>
      <c r="E1067">
        <v>279</v>
      </c>
      <c r="F1067" s="2">
        <v>43947.418032407397</v>
      </c>
      <c r="G1067">
        <v>31</v>
      </c>
      <c r="H1067" t="s">
        <v>2763</v>
      </c>
      <c r="I1067">
        <f t="shared" si="80"/>
        <v>8649</v>
      </c>
      <c r="J1067" s="6">
        <v>45186.094074074077</v>
      </c>
      <c r="K1067" t="str">
        <f t="shared" si="81"/>
        <v>Long Term</v>
      </c>
      <c r="L1067">
        <f t="shared" si="82"/>
        <v>8370</v>
      </c>
      <c r="M1067">
        <f t="shared" si="83"/>
        <v>0</v>
      </c>
      <c r="N1067">
        <f t="shared" si="84"/>
        <v>0</v>
      </c>
    </row>
    <row r="1068" spans="1:14" x14ac:dyDescent="0.25">
      <c r="A1068">
        <v>2067</v>
      </c>
      <c r="B1068" t="s">
        <v>14940</v>
      </c>
      <c r="C1068" t="s">
        <v>14941</v>
      </c>
      <c r="D1068" t="s">
        <v>14922</v>
      </c>
      <c r="E1068">
        <v>975</v>
      </c>
      <c r="F1068" s="2">
        <v>43407.180358796293</v>
      </c>
      <c r="G1068">
        <v>97</v>
      </c>
      <c r="H1068" t="s">
        <v>397</v>
      </c>
      <c r="I1068">
        <f t="shared" si="80"/>
        <v>94575</v>
      </c>
      <c r="J1068" s="6">
        <v>45186.094074074077</v>
      </c>
      <c r="K1068" t="str">
        <f t="shared" si="81"/>
        <v>Long Term</v>
      </c>
      <c r="L1068">
        <f t="shared" si="82"/>
        <v>93600</v>
      </c>
      <c r="M1068">
        <f t="shared" si="83"/>
        <v>0</v>
      </c>
      <c r="N1068">
        <f t="shared" si="84"/>
        <v>0</v>
      </c>
    </row>
    <row r="1069" spans="1:14" x14ac:dyDescent="0.25">
      <c r="A1069">
        <v>2068</v>
      </c>
      <c r="B1069" t="s">
        <v>14934</v>
      </c>
      <c r="C1069" t="s">
        <v>14935</v>
      </c>
      <c r="D1069" t="s">
        <v>14929</v>
      </c>
      <c r="E1069">
        <v>196</v>
      </c>
      <c r="F1069" s="2">
        <v>44258.398206018523</v>
      </c>
      <c r="G1069">
        <v>11</v>
      </c>
      <c r="H1069" t="s">
        <v>941</v>
      </c>
      <c r="I1069">
        <f t="shared" si="80"/>
        <v>2156</v>
      </c>
      <c r="J1069" s="6">
        <v>45186.094074074077</v>
      </c>
      <c r="K1069" t="str">
        <f t="shared" si="81"/>
        <v>Long Term</v>
      </c>
      <c r="L1069">
        <f t="shared" si="82"/>
        <v>1960</v>
      </c>
      <c r="M1069">
        <f t="shared" si="83"/>
        <v>0</v>
      </c>
      <c r="N1069">
        <f t="shared" si="84"/>
        <v>0</v>
      </c>
    </row>
    <row r="1070" spans="1:14" x14ac:dyDescent="0.25">
      <c r="A1070">
        <v>2069</v>
      </c>
      <c r="B1070" t="s">
        <v>15014</v>
      </c>
      <c r="C1070" t="s">
        <v>15015</v>
      </c>
      <c r="D1070" t="s">
        <v>14929</v>
      </c>
      <c r="E1070">
        <v>389</v>
      </c>
      <c r="F1070" s="2">
        <v>45145.55609953704</v>
      </c>
      <c r="G1070">
        <v>64</v>
      </c>
      <c r="H1070" t="s">
        <v>429</v>
      </c>
      <c r="I1070">
        <f t="shared" si="80"/>
        <v>24896</v>
      </c>
      <c r="J1070" s="6">
        <v>45186.094074074077</v>
      </c>
      <c r="K1070" t="str">
        <f t="shared" si="81"/>
        <v>Short Term</v>
      </c>
      <c r="L1070">
        <f t="shared" si="82"/>
        <v>24507</v>
      </c>
      <c r="M1070">
        <f t="shared" si="83"/>
        <v>0.15</v>
      </c>
      <c r="N1070">
        <f t="shared" si="84"/>
        <v>3676.0499999999997</v>
      </c>
    </row>
    <row r="1071" spans="1:14" x14ac:dyDescent="0.25">
      <c r="A1071">
        <v>2070</v>
      </c>
      <c r="B1071" t="s">
        <v>14962</v>
      </c>
      <c r="C1071" t="s">
        <v>14963</v>
      </c>
      <c r="D1071" t="s">
        <v>14922</v>
      </c>
      <c r="E1071">
        <v>881</v>
      </c>
      <c r="F1071" s="2">
        <v>44614.936678240738</v>
      </c>
      <c r="G1071">
        <v>50</v>
      </c>
      <c r="H1071" t="s">
        <v>284</v>
      </c>
      <c r="I1071">
        <f t="shared" si="80"/>
        <v>44050</v>
      </c>
      <c r="J1071" s="6">
        <v>45186.094074074077</v>
      </c>
      <c r="K1071" t="str">
        <f t="shared" si="81"/>
        <v>Long Term</v>
      </c>
      <c r="L1071">
        <f t="shared" si="82"/>
        <v>43169</v>
      </c>
      <c r="M1071">
        <f t="shared" si="83"/>
        <v>0</v>
      </c>
      <c r="N1071">
        <f t="shared" si="84"/>
        <v>0</v>
      </c>
    </row>
    <row r="1072" spans="1:14" x14ac:dyDescent="0.25">
      <c r="A1072">
        <v>2071</v>
      </c>
      <c r="B1072" t="s">
        <v>14990</v>
      </c>
      <c r="C1072" t="s">
        <v>14991</v>
      </c>
      <c r="D1072" t="s">
        <v>14922</v>
      </c>
      <c r="E1072">
        <v>600</v>
      </c>
      <c r="F1072" s="2">
        <v>44996.05195601852</v>
      </c>
      <c r="G1072">
        <v>22</v>
      </c>
      <c r="H1072" t="s">
        <v>1350</v>
      </c>
      <c r="I1072">
        <f t="shared" si="80"/>
        <v>13200</v>
      </c>
      <c r="J1072" s="6">
        <v>45186.094074074077</v>
      </c>
      <c r="K1072" t="str">
        <f t="shared" si="81"/>
        <v>Short Term</v>
      </c>
      <c r="L1072">
        <f t="shared" si="82"/>
        <v>12600</v>
      </c>
      <c r="M1072">
        <f t="shared" si="83"/>
        <v>0.15</v>
      </c>
      <c r="N1072">
        <f t="shared" si="84"/>
        <v>1890</v>
      </c>
    </row>
    <row r="1073" spans="1:14" x14ac:dyDescent="0.25">
      <c r="A1073">
        <v>2072</v>
      </c>
      <c r="B1073" t="s">
        <v>14986</v>
      </c>
      <c r="C1073" t="s">
        <v>14987</v>
      </c>
      <c r="D1073" t="s">
        <v>14929</v>
      </c>
      <c r="E1073">
        <v>348</v>
      </c>
      <c r="F1073" s="2">
        <v>45088.31689814815</v>
      </c>
      <c r="G1073">
        <v>97</v>
      </c>
      <c r="H1073" t="s">
        <v>1215</v>
      </c>
      <c r="I1073">
        <f t="shared" si="80"/>
        <v>33756</v>
      </c>
      <c r="J1073" s="6">
        <v>45186.094074074077</v>
      </c>
      <c r="K1073" t="str">
        <f t="shared" si="81"/>
        <v>Short Term</v>
      </c>
      <c r="L1073">
        <f t="shared" si="82"/>
        <v>33408</v>
      </c>
      <c r="M1073">
        <f t="shared" si="83"/>
        <v>0.15</v>
      </c>
      <c r="N1073">
        <f t="shared" si="84"/>
        <v>5011.2</v>
      </c>
    </row>
    <row r="1074" spans="1:14" x14ac:dyDescent="0.25">
      <c r="A1074">
        <v>2073</v>
      </c>
      <c r="B1074" t="s">
        <v>15010</v>
      </c>
      <c r="C1074" t="s">
        <v>15011</v>
      </c>
      <c r="D1074" t="s">
        <v>14929</v>
      </c>
      <c r="E1074">
        <v>215</v>
      </c>
      <c r="F1074" s="2">
        <v>44480.169849537036</v>
      </c>
      <c r="G1074">
        <v>40</v>
      </c>
      <c r="H1074" t="s">
        <v>352</v>
      </c>
      <c r="I1074">
        <f t="shared" si="80"/>
        <v>8600</v>
      </c>
      <c r="J1074" s="6">
        <v>45186.094074074077</v>
      </c>
      <c r="K1074" t="str">
        <f t="shared" si="81"/>
        <v>Long Term</v>
      </c>
      <c r="L1074">
        <f t="shared" si="82"/>
        <v>8385</v>
      </c>
      <c r="M1074">
        <f t="shared" si="83"/>
        <v>0</v>
      </c>
      <c r="N1074">
        <f t="shared" si="84"/>
        <v>0</v>
      </c>
    </row>
    <row r="1075" spans="1:14" x14ac:dyDescent="0.25">
      <c r="A1075">
        <v>2074</v>
      </c>
      <c r="B1075" t="s">
        <v>15014</v>
      </c>
      <c r="C1075" t="s">
        <v>15015</v>
      </c>
      <c r="D1075" t="s">
        <v>14922</v>
      </c>
      <c r="E1075">
        <v>295</v>
      </c>
      <c r="F1075" s="2">
        <v>44592.659918981481</v>
      </c>
      <c r="G1075">
        <v>23</v>
      </c>
      <c r="H1075" t="s">
        <v>121</v>
      </c>
      <c r="I1075">
        <f t="shared" si="80"/>
        <v>6785</v>
      </c>
      <c r="J1075" s="6">
        <v>45186.094074074077</v>
      </c>
      <c r="K1075" t="str">
        <f t="shared" si="81"/>
        <v>Long Term</v>
      </c>
      <c r="L1075">
        <f t="shared" si="82"/>
        <v>6490</v>
      </c>
      <c r="M1075">
        <f t="shared" si="83"/>
        <v>0</v>
      </c>
      <c r="N1075">
        <f t="shared" si="84"/>
        <v>0</v>
      </c>
    </row>
    <row r="1076" spans="1:14" x14ac:dyDescent="0.25">
      <c r="A1076">
        <v>2075</v>
      </c>
      <c r="B1076" t="s">
        <v>14954</v>
      </c>
      <c r="C1076" t="s">
        <v>14955</v>
      </c>
      <c r="D1076" t="s">
        <v>14929</v>
      </c>
      <c r="E1076">
        <v>441</v>
      </c>
      <c r="F1076" s="2">
        <v>43724.556527777779</v>
      </c>
      <c r="G1076">
        <v>44</v>
      </c>
      <c r="H1076" t="s">
        <v>510</v>
      </c>
      <c r="I1076">
        <f t="shared" si="80"/>
        <v>19404</v>
      </c>
      <c r="J1076" s="6">
        <v>45186.094074074077</v>
      </c>
      <c r="K1076" t="str">
        <f t="shared" si="81"/>
        <v>Long Term</v>
      </c>
      <c r="L1076">
        <f t="shared" si="82"/>
        <v>18963</v>
      </c>
      <c r="M1076">
        <f t="shared" si="83"/>
        <v>0</v>
      </c>
      <c r="N1076">
        <f t="shared" si="84"/>
        <v>0</v>
      </c>
    </row>
    <row r="1077" spans="1:14" x14ac:dyDescent="0.25">
      <c r="A1077">
        <v>2076</v>
      </c>
      <c r="B1077" t="s">
        <v>14925</v>
      </c>
      <c r="C1077" t="s">
        <v>14926</v>
      </c>
      <c r="D1077" t="s">
        <v>14929</v>
      </c>
      <c r="E1077">
        <v>620</v>
      </c>
      <c r="F1077" s="2">
        <v>44401.215810185182</v>
      </c>
      <c r="G1077">
        <v>59</v>
      </c>
      <c r="H1077" t="s">
        <v>560</v>
      </c>
      <c r="I1077">
        <f t="shared" si="80"/>
        <v>36580</v>
      </c>
      <c r="J1077" s="6">
        <v>45186.094074074077</v>
      </c>
      <c r="K1077" t="str">
        <f t="shared" si="81"/>
        <v>Long Term</v>
      </c>
      <c r="L1077">
        <f t="shared" si="82"/>
        <v>35960</v>
      </c>
      <c r="M1077">
        <f t="shared" si="83"/>
        <v>0</v>
      </c>
      <c r="N1077">
        <f t="shared" si="84"/>
        <v>0</v>
      </c>
    </row>
    <row r="1078" spans="1:14" x14ac:dyDescent="0.25">
      <c r="A1078">
        <v>2077</v>
      </c>
      <c r="B1078" t="s">
        <v>14930</v>
      </c>
      <c r="C1078" t="s">
        <v>14931</v>
      </c>
      <c r="D1078" t="s">
        <v>14929</v>
      </c>
      <c r="E1078">
        <v>628</v>
      </c>
      <c r="F1078" s="2">
        <v>45106.682835648149</v>
      </c>
      <c r="G1078">
        <v>96</v>
      </c>
      <c r="H1078" t="s">
        <v>1088</v>
      </c>
      <c r="I1078">
        <f t="shared" si="80"/>
        <v>60288</v>
      </c>
      <c r="J1078" s="6">
        <v>45186.094074074077</v>
      </c>
      <c r="K1078" t="str">
        <f t="shared" si="81"/>
        <v>Short Term</v>
      </c>
      <c r="L1078">
        <f t="shared" si="82"/>
        <v>59660</v>
      </c>
      <c r="M1078">
        <f t="shared" si="83"/>
        <v>0.15</v>
      </c>
      <c r="N1078">
        <f t="shared" si="84"/>
        <v>8949</v>
      </c>
    </row>
    <row r="1079" spans="1:14" x14ac:dyDescent="0.25">
      <c r="A1079">
        <v>2078</v>
      </c>
      <c r="B1079" t="s">
        <v>14964</v>
      </c>
      <c r="C1079" t="s">
        <v>14965</v>
      </c>
      <c r="D1079" t="s">
        <v>14922</v>
      </c>
      <c r="E1079">
        <v>386</v>
      </c>
      <c r="F1079" s="2">
        <v>45103.356874999998</v>
      </c>
      <c r="G1079">
        <v>16</v>
      </c>
      <c r="H1079" t="s">
        <v>1063</v>
      </c>
      <c r="I1079">
        <f t="shared" si="80"/>
        <v>6176</v>
      </c>
      <c r="J1079" s="6">
        <v>45186.094074074077</v>
      </c>
      <c r="K1079" t="str">
        <f t="shared" si="81"/>
        <v>Short Term</v>
      </c>
      <c r="L1079">
        <f t="shared" si="82"/>
        <v>5790</v>
      </c>
      <c r="M1079">
        <f t="shared" si="83"/>
        <v>0.15</v>
      </c>
      <c r="N1079">
        <f t="shared" si="84"/>
        <v>868.5</v>
      </c>
    </row>
    <row r="1080" spans="1:14" x14ac:dyDescent="0.25">
      <c r="A1080">
        <v>2079</v>
      </c>
      <c r="B1080" t="s">
        <v>14940</v>
      </c>
      <c r="C1080" t="s">
        <v>14941</v>
      </c>
      <c r="D1080" t="s">
        <v>14929</v>
      </c>
      <c r="E1080">
        <v>885</v>
      </c>
      <c r="F1080" s="2">
        <v>44068.339803240742</v>
      </c>
      <c r="G1080">
        <v>56</v>
      </c>
      <c r="H1080" t="s">
        <v>126</v>
      </c>
      <c r="I1080">
        <f t="shared" si="80"/>
        <v>49560</v>
      </c>
      <c r="J1080" s="6">
        <v>45186.094074074077</v>
      </c>
      <c r="K1080" t="str">
        <f t="shared" si="81"/>
        <v>Long Term</v>
      </c>
      <c r="L1080">
        <f t="shared" si="82"/>
        <v>48675</v>
      </c>
      <c r="M1080">
        <f t="shared" si="83"/>
        <v>0</v>
      </c>
      <c r="N1080">
        <f t="shared" si="84"/>
        <v>0</v>
      </c>
    </row>
    <row r="1081" spans="1:14" x14ac:dyDescent="0.25">
      <c r="A1081">
        <v>2080</v>
      </c>
      <c r="B1081" t="s">
        <v>14964</v>
      </c>
      <c r="C1081" t="s">
        <v>14965</v>
      </c>
      <c r="D1081" t="s">
        <v>14929</v>
      </c>
      <c r="E1081">
        <v>616</v>
      </c>
      <c r="F1081" s="2">
        <v>43591.436354166668</v>
      </c>
      <c r="G1081">
        <v>30</v>
      </c>
      <c r="H1081" t="s">
        <v>171</v>
      </c>
      <c r="I1081">
        <f t="shared" si="80"/>
        <v>18480</v>
      </c>
      <c r="J1081" s="6">
        <v>45186.094074074077</v>
      </c>
      <c r="K1081" t="str">
        <f t="shared" si="81"/>
        <v>Long Term</v>
      </c>
      <c r="L1081">
        <f t="shared" si="82"/>
        <v>17864</v>
      </c>
      <c r="M1081">
        <f t="shared" si="83"/>
        <v>0</v>
      </c>
      <c r="N1081">
        <f t="shared" si="84"/>
        <v>0</v>
      </c>
    </row>
    <row r="1082" spans="1:14" x14ac:dyDescent="0.25">
      <c r="A1082">
        <v>2081</v>
      </c>
      <c r="B1082" t="s">
        <v>14988</v>
      </c>
      <c r="C1082" t="s">
        <v>14989</v>
      </c>
      <c r="D1082" t="s">
        <v>14922</v>
      </c>
      <c r="E1082">
        <v>384</v>
      </c>
      <c r="F1082" s="2">
        <v>44581.127800925933</v>
      </c>
      <c r="G1082">
        <v>63</v>
      </c>
      <c r="H1082" t="s">
        <v>1329</v>
      </c>
      <c r="I1082">
        <f t="shared" si="80"/>
        <v>24192</v>
      </c>
      <c r="J1082" s="6">
        <v>45186.094074074077</v>
      </c>
      <c r="K1082" t="str">
        <f t="shared" si="81"/>
        <v>Long Term</v>
      </c>
      <c r="L1082">
        <f t="shared" si="82"/>
        <v>23808</v>
      </c>
      <c r="M1082">
        <f t="shared" si="83"/>
        <v>0</v>
      </c>
      <c r="N1082">
        <f t="shared" si="84"/>
        <v>0</v>
      </c>
    </row>
    <row r="1083" spans="1:14" x14ac:dyDescent="0.25">
      <c r="A1083">
        <v>2082</v>
      </c>
      <c r="B1083" t="s">
        <v>15002</v>
      </c>
      <c r="C1083" t="s">
        <v>15003</v>
      </c>
      <c r="D1083" t="s">
        <v>14922</v>
      </c>
      <c r="E1083">
        <v>787</v>
      </c>
      <c r="F1083" s="2">
        <v>44021.815324074072</v>
      </c>
      <c r="G1083">
        <v>35</v>
      </c>
      <c r="H1083" t="s">
        <v>1090</v>
      </c>
      <c r="I1083">
        <f t="shared" si="80"/>
        <v>27545</v>
      </c>
      <c r="J1083" s="6">
        <v>45186.094074074077</v>
      </c>
      <c r="K1083" t="str">
        <f t="shared" si="81"/>
        <v>Long Term</v>
      </c>
      <c r="L1083">
        <f t="shared" si="82"/>
        <v>26758</v>
      </c>
      <c r="M1083">
        <f t="shared" si="83"/>
        <v>0</v>
      </c>
      <c r="N1083">
        <f t="shared" si="84"/>
        <v>0</v>
      </c>
    </row>
    <row r="1084" spans="1:14" x14ac:dyDescent="0.25">
      <c r="A1084">
        <v>2083</v>
      </c>
      <c r="B1084" t="s">
        <v>15006</v>
      </c>
      <c r="C1084" t="s">
        <v>15007</v>
      </c>
      <c r="D1084" t="s">
        <v>14929</v>
      </c>
      <c r="E1084">
        <v>614</v>
      </c>
      <c r="F1084" s="2">
        <v>44146.74077546296</v>
      </c>
      <c r="G1084">
        <v>29</v>
      </c>
      <c r="H1084" t="s">
        <v>120</v>
      </c>
      <c r="I1084">
        <f t="shared" si="80"/>
        <v>17806</v>
      </c>
      <c r="J1084" s="6">
        <v>45186.094074074077</v>
      </c>
      <c r="K1084" t="str">
        <f t="shared" si="81"/>
        <v>Long Term</v>
      </c>
      <c r="L1084">
        <f t="shared" si="82"/>
        <v>17192</v>
      </c>
      <c r="M1084">
        <f t="shared" si="83"/>
        <v>0</v>
      </c>
      <c r="N1084">
        <f t="shared" si="84"/>
        <v>0</v>
      </c>
    </row>
    <row r="1085" spans="1:14" x14ac:dyDescent="0.25">
      <c r="A1085">
        <v>2084</v>
      </c>
      <c r="B1085" t="s">
        <v>14954</v>
      </c>
      <c r="C1085" t="s">
        <v>14955</v>
      </c>
      <c r="D1085" t="s">
        <v>14929</v>
      </c>
      <c r="E1085">
        <v>253</v>
      </c>
      <c r="F1085" s="2">
        <v>44357.118217592593</v>
      </c>
      <c r="G1085">
        <v>4</v>
      </c>
      <c r="H1085" t="s">
        <v>507</v>
      </c>
      <c r="I1085">
        <f t="shared" si="80"/>
        <v>1012</v>
      </c>
      <c r="J1085" s="6">
        <v>45186.094074074077</v>
      </c>
      <c r="K1085" t="str">
        <f t="shared" si="81"/>
        <v>Long Term</v>
      </c>
      <c r="L1085">
        <f t="shared" si="82"/>
        <v>759</v>
      </c>
      <c r="M1085">
        <f t="shared" si="83"/>
        <v>0</v>
      </c>
      <c r="N1085">
        <f t="shared" si="84"/>
        <v>0</v>
      </c>
    </row>
    <row r="1086" spans="1:14" x14ac:dyDescent="0.25">
      <c r="A1086">
        <v>2085</v>
      </c>
      <c r="B1086" t="s">
        <v>14968</v>
      </c>
      <c r="C1086" t="s">
        <v>14969</v>
      </c>
      <c r="D1086" t="s">
        <v>14922</v>
      </c>
      <c r="E1086">
        <v>159</v>
      </c>
      <c r="F1086" s="2">
        <v>43395.463761574072</v>
      </c>
      <c r="G1086">
        <v>17</v>
      </c>
      <c r="H1086" t="s">
        <v>74</v>
      </c>
      <c r="I1086">
        <f t="shared" si="80"/>
        <v>2703</v>
      </c>
      <c r="J1086" s="6">
        <v>45186.094074074077</v>
      </c>
      <c r="K1086" t="str">
        <f t="shared" si="81"/>
        <v>Long Term</v>
      </c>
      <c r="L1086">
        <f t="shared" si="82"/>
        <v>2544</v>
      </c>
      <c r="M1086">
        <f t="shared" si="83"/>
        <v>0</v>
      </c>
      <c r="N1086">
        <f t="shared" si="84"/>
        <v>0</v>
      </c>
    </row>
    <row r="1087" spans="1:14" x14ac:dyDescent="0.25">
      <c r="A1087">
        <v>2086</v>
      </c>
      <c r="B1087" t="s">
        <v>14984</v>
      </c>
      <c r="C1087" t="s">
        <v>14985</v>
      </c>
      <c r="D1087" t="s">
        <v>14922</v>
      </c>
      <c r="E1087">
        <v>285</v>
      </c>
      <c r="F1087" s="2">
        <v>43813.609803240739</v>
      </c>
      <c r="G1087">
        <v>66</v>
      </c>
      <c r="H1087" t="s">
        <v>50</v>
      </c>
      <c r="I1087">
        <f t="shared" si="80"/>
        <v>18810</v>
      </c>
      <c r="J1087" s="6">
        <v>45186.094074074077</v>
      </c>
      <c r="K1087" t="str">
        <f t="shared" si="81"/>
        <v>Long Term</v>
      </c>
      <c r="L1087">
        <f t="shared" si="82"/>
        <v>18525</v>
      </c>
      <c r="M1087">
        <f t="shared" si="83"/>
        <v>0</v>
      </c>
      <c r="N1087">
        <f t="shared" si="84"/>
        <v>0</v>
      </c>
    </row>
    <row r="1088" spans="1:14" x14ac:dyDescent="0.25">
      <c r="A1088">
        <v>2087</v>
      </c>
      <c r="B1088" t="s">
        <v>14950</v>
      </c>
      <c r="C1088" t="s">
        <v>14951</v>
      </c>
      <c r="D1088" t="s">
        <v>14929</v>
      </c>
      <c r="E1088">
        <v>433</v>
      </c>
      <c r="F1088" s="2">
        <v>44046.636886574073</v>
      </c>
      <c r="G1088">
        <v>76</v>
      </c>
      <c r="H1088" t="s">
        <v>113</v>
      </c>
      <c r="I1088">
        <f t="shared" si="80"/>
        <v>32908</v>
      </c>
      <c r="J1088" s="6">
        <v>45186.094074074077</v>
      </c>
      <c r="K1088" t="str">
        <f t="shared" si="81"/>
        <v>Long Term</v>
      </c>
      <c r="L1088">
        <f t="shared" si="82"/>
        <v>32475</v>
      </c>
      <c r="M1088">
        <f t="shared" si="83"/>
        <v>0</v>
      </c>
      <c r="N1088">
        <f t="shared" si="84"/>
        <v>0</v>
      </c>
    </row>
    <row r="1089" spans="1:14" x14ac:dyDescent="0.25">
      <c r="A1089">
        <v>2088</v>
      </c>
      <c r="B1089" t="s">
        <v>14934</v>
      </c>
      <c r="C1089" t="s">
        <v>14935</v>
      </c>
      <c r="D1089" t="s">
        <v>14929</v>
      </c>
      <c r="E1089">
        <v>422</v>
      </c>
      <c r="F1089" s="2">
        <v>44098.883043981477</v>
      </c>
      <c r="G1089">
        <v>100</v>
      </c>
      <c r="H1089" t="s">
        <v>1609</v>
      </c>
      <c r="I1089">
        <f t="shared" si="80"/>
        <v>42200</v>
      </c>
      <c r="J1089" s="6">
        <v>45186.094074074077</v>
      </c>
      <c r="K1089" t="str">
        <f t="shared" si="81"/>
        <v>Long Term</v>
      </c>
      <c r="L1089">
        <f t="shared" si="82"/>
        <v>41778</v>
      </c>
      <c r="M1089">
        <f t="shared" si="83"/>
        <v>0</v>
      </c>
      <c r="N1089">
        <f t="shared" si="84"/>
        <v>0</v>
      </c>
    </row>
    <row r="1090" spans="1:14" x14ac:dyDescent="0.25">
      <c r="A1090">
        <v>2089</v>
      </c>
      <c r="B1090" t="s">
        <v>14972</v>
      </c>
      <c r="C1090" t="s">
        <v>14973</v>
      </c>
      <c r="D1090" t="s">
        <v>14922</v>
      </c>
      <c r="E1090">
        <v>707</v>
      </c>
      <c r="F1090" s="2">
        <v>45136.996041666673</v>
      </c>
      <c r="G1090">
        <v>1</v>
      </c>
      <c r="H1090" t="s">
        <v>100</v>
      </c>
      <c r="I1090">
        <f t="shared" si="80"/>
        <v>707</v>
      </c>
      <c r="J1090" s="6">
        <v>45186.094074074077</v>
      </c>
      <c r="K1090" t="str">
        <f t="shared" si="81"/>
        <v>Short Term</v>
      </c>
      <c r="L1090">
        <f t="shared" si="82"/>
        <v>0</v>
      </c>
      <c r="M1090">
        <f t="shared" si="83"/>
        <v>0.15</v>
      </c>
      <c r="N1090">
        <f t="shared" si="84"/>
        <v>0</v>
      </c>
    </row>
    <row r="1091" spans="1:14" x14ac:dyDescent="0.25">
      <c r="A1091">
        <v>2090</v>
      </c>
      <c r="B1091" t="s">
        <v>14942</v>
      </c>
      <c r="C1091" t="s">
        <v>14943</v>
      </c>
      <c r="D1091" t="s">
        <v>14929</v>
      </c>
      <c r="E1091">
        <v>743</v>
      </c>
      <c r="F1091" s="2">
        <v>44128.665451388893</v>
      </c>
      <c r="G1091">
        <v>31</v>
      </c>
      <c r="H1091" t="s">
        <v>1385</v>
      </c>
      <c r="I1091">
        <f t="shared" ref="I1091:I1154" si="85">E1091*G1091</f>
        <v>23033</v>
      </c>
      <c r="J1091" s="6">
        <v>45186.094074074077</v>
      </c>
      <c r="K1091" t="str">
        <f t="shared" ref="K1091:K1154" si="86">IF((J1091-F1091)&lt;=365,"Short Term","Long Term")</f>
        <v>Long Term</v>
      </c>
      <c r="L1091">
        <f t="shared" ref="L1091:L1154" si="87">I1091-E1091</f>
        <v>22290</v>
      </c>
      <c r="M1091">
        <f t="shared" ref="M1091:M1154" si="88">IF(K1091="short Term",15%,IF(K1091="Long Term",IF(L1091&gt;100000,10%,0),0))</f>
        <v>0</v>
      </c>
      <c r="N1091">
        <f t="shared" ref="N1091:N1154" si="89">L1091*M1091</f>
        <v>0</v>
      </c>
    </row>
    <row r="1092" spans="1:14" x14ac:dyDescent="0.25">
      <c r="A1092">
        <v>2091</v>
      </c>
      <c r="B1092" t="s">
        <v>14994</v>
      </c>
      <c r="C1092" t="s">
        <v>14995</v>
      </c>
      <c r="D1092" t="s">
        <v>14929</v>
      </c>
      <c r="E1092">
        <v>121</v>
      </c>
      <c r="F1092" s="2">
        <v>45146.352280092593</v>
      </c>
      <c r="G1092">
        <v>45</v>
      </c>
      <c r="H1092" t="s">
        <v>977</v>
      </c>
      <c r="I1092">
        <f t="shared" si="85"/>
        <v>5445</v>
      </c>
      <c r="J1092" s="6">
        <v>45186.094074074077</v>
      </c>
      <c r="K1092" t="str">
        <f t="shared" si="86"/>
        <v>Short Term</v>
      </c>
      <c r="L1092">
        <f t="shared" si="87"/>
        <v>5324</v>
      </c>
      <c r="M1092">
        <f t="shared" si="88"/>
        <v>0.15</v>
      </c>
      <c r="N1092">
        <f t="shared" si="89"/>
        <v>798.6</v>
      </c>
    </row>
    <row r="1093" spans="1:14" x14ac:dyDescent="0.25">
      <c r="A1093">
        <v>2092</v>
      </c>
      <c r="B1093" t="s">
        <v>15008</v>
      </c>
      <c r="C1093" t="s">
        <v>15009</v>
      </c>
      <c r="D1093" t="s">
        <v>14922</v>
      </c>
      <c r="E1093">
        <v>953</v>
      </c>
      <c r="F1093" s="2">
        <v>44246.395856481482</v>
      </c>
      <c r="G1093">
        <v>55</v>
      </c>
      <c r="H1093" t="s">
        <v>992</v>
      </c>
      <c r="I1093">
        <f t="shared" si="85"/>
        <v>52415</v>
      </c>
      <c r="J1093" s="6">
        <v>45186.094074074077</v>
      </c>
      <c r="K1093" t="str">
        <f t="shared" si="86"/>
        <v>Long Term</v>
      </c>
      <c r="L1093">
        <f t="shared" si="87"/>
        <v>51462</v>
      </c>
      <c r="M1093">
        <f t="shared" si="88"/>
        <v>0</v>
      </c>
      <c r="N1093">
        <f t="shared" si="89"/>
        <v>0</v>
      </c>
    </row>
    <row r="1094" spans="1:14" x14ac:dyDescent="0.25">
      <c r="A1094">
        <v>2093</v>
      </c>
      <c r="B1094" t="s">
        <v>14962</v>
      </c>
      <c r="C1094" t="s">
        <v>14963</v>
      </c>
      <c r="D1094" t="s">
        <v>14929</v>
      </c>
      <c r="E1094">
        <v>428</v>
      </c>
      <c r="F1094" s="2">
        <v>44093.27584490741</v>
      </c>
      <c r="G1094">
        <v>11</v>
      </c>
      <c r="H1094" t="s">
        <v>422</v>
      </c>
      <c r="I1094">
        <f t="shared" si="85"/>
        <v>4708</v>
      </c>
      <c r="J1094" s="6">
        <v>45186.094074074077</v>
      </c>
      <c r="K1094" t="str">
        <f t="shared" si="86"/>
        <v>Long Term</v>
      </c>
      <c r="L1094">
        <f t="shared" si="87"/>
        <v>4280</v>
      </c>
      <c r="M1094">
        <f t="shared" si="88"/>
        <v>0</v>
      </c>
      <c r="N1094">
        <f t="shared" si="89"/>
        <v>0</v>
      </c>
    </row>
    <row r="1095" spans="1:14" x14ac:dyDescent="0.25">
      <c r="A1095">
        <v>2094</v>
      </c>
      <c r="B1095" t="s">
        <v>15010</v>
      </c>
      <c r="C1095" t="s">
        <v>15011</v>
      </c>
      <c r="D1095" t="s">
        <v>14922</v>
      </c>
      <c r="E1095">
        <v>259</v>
      </c>
      <c r="F1095" s="2">
        <v>44086.228564814817</v>
      </c>
      <c r="G1095">
        <v>82</v>
      </c>
      <c r="H1095" t="s">
        <v>55</v>
      </c>
      <c r="I1095">
        <f t="shared" si="85"/>
        <v>21238</v>
      </c>
      <c r="J1095" s="6">
        <v>45186.094074074077</v>
      </c>
      <c r="K1095" t="str">
        <f t="shared" si="86"/>
        <v>Long Term</v>
      </c>
      <c r="L1095">
        <f t="shared" si="87"/>
        <v>20979</v>
      </c>
      <c r="M1095">
        <f t="shared" si="88"/>
        <v>0</v>
      </c>
      <c r="N1095">
        <f t="shared" si="89"/>
        <v>0</v>
      </c>
    </row>
    <row r="1096" spans="1:14" x14ac:dyDescent="0.25">
      <c r="A1096">
        <v>2095</v>
      </c>
      <c r="B1096" t="s">
        <v>15006</v>
      </c>
      <c r="C1096" t="s">
        <v>15007</v>
      </c>
      <c r="D1096" t="s">
        <v>14922</v>
      </c>
      <c r="E1096">
        <v>658</v>
      </c>
      <c r="F1096" s="2">
        <v>44777.431064814817</v>
      </c>
      <c r="G1096">
        <v>88</v>
      </c>
      <c r="H1096" t="s">
        <v>79</v>
      </c>
      <c r="I1096">
        <f t="shared" si="85"/>
        <v>57904</v>
      </c>
      <c r="J1096" s="6">
        <v>45186.094074074077</v>
      </c>
      <c r="K1096" t="str">
        <f t="shared" si="86"/>
        <v>Long Term</v>
      </c>
      <c r="L1096">
        <f t="shared" si="87"/>
        <v>57246</v>
      </c>
      <c r="M1096">
        <f t="shared" si="88"/>
        <v>0</v>
      </c>
      <c r="N1096">
        <f t="shared" si="89"/>
        <v>0</v>
      </c>
    </row>
    <row r="1097" spans="1:14" x14ac:dyDescent="0.25">
      <c r="A1097">
        <v>2096</v>
      </c>
      <c r="B1097" t="s">
        <v>14992</v>
      </c>
      <c r="C1097" t="s">
        <v>14993</v>
      </c>
      <c r="D1097" t="s">
        <v>14929</v>
      </c>
      <c r="E1097">
        <v>129</v>
      </c>
      <c r="F1097" s="2">
        <v>43922.062951388893</v>
      </c>
      <c r="G1097">
        <v>52</v>
      </c>
      <c r="H1097" t="s">
        <v>1039</v>
      </c>
      <c r="I1097">
        <f t="shared" si="85"/>
        <v>6708</v>
      </c>
      <c r="J1097" s="6">
        <v>45186.094074074077</v>
      </c>
      <c r="K1097" t="str">
        <f t="shared" si="86"/>
        <v>Long Term</v>
      </c>
      <c r="L1097">
        <f t="shared" si="87"/>
        <v>6579</v>
      </c>
      <c r="M1097">
        <f t="shared" si="88"/>
        <v>0</v>
      </c>
      <c r="N1097">
        <f t="shared" si="89"/>
        <v>0</v>
      </c>
    </row>
    <row r="1098" spans="1:14" x14ac:dyDescent="0.25">
      <c r="A1098">
        <v>2097</v>
      </c>
      <c r="B1098" t="s">
        <v>14958</v>
      </c>
      <c r="C1098" t="s">
        <v>14959</v>
      </c>
      <c r="D1098" t="s">
        <v>14922</v>
      </c>
      <c r="E1098">
        <v>780</v>
      </c>
      <c r="F1098" s="2">
        <v>43414.125960648147</v>
      </c>
      <c r="G1098">
        <v>19</v>
      </c>
      <c r="H1098" t="s">
        <v>92</v>
      </c>
      <c r="I1098">
        <f t="shared" si="85"/>
        <v>14820</v>
      </c>
      <c r="J1098" s="6">
        <v>45186.094074074077</v>
      </c>
      <c r="K1098" t="str">
        <f t="shared" si="86"/>
        <v>Long Term</v>
      </c>
      <c r="L1098">
        <f t="shared" si="87"/>
        <v>14040</v>
      </c>
      <c r="M1098">
        <f t="shared" si="88"/>
        <v>0</v>
      </c>
      <c r="N1098">
        <f t="shared" si="89"/>
        <v>0</v>
      </c>
    </row>
    <row r="1099" spans="1:14" x14ac:dyDescent="0.25">
      <c r="A1099">
        <v>2098</v>
      </c>
      <c r="B1099" t="s">
        <v>14974</v>
      </c>
      <c r="C1099" t="s">
        <v>14975</v>
      </c>
      <c r="D1099" t="s">
        <v>14922</v>
      </c>
      <c r="E1099">
        <v>498</v>
      </c>
      <c r="F1099" s="2">
        <v>45021.964062500003</v>
      </c>
      <c r="G1099">
        <v>87</v>
      </c>
      <c r="H1099" t="s">
        <v>1074</v>
      </c>
      <c r="I1099">
        <f t="shared" si="85"/>
        <v>43326</v>
      </c>
      <c r="J1099" s="6">
        <v>45186.094074074077</v>
      </c>
      <c r="K1099" t="str">
        <f t="shared" si="86"/>
        <v>Short Term</v>
      </c>
      <c r="L1099">
        <f t="shared" si="87"/>
        <v>42828</v>
      </c>
      <c r="M1099">
        <f t="shared" si="88"/>
        <v>0.15</v>
      </c>
      <c r="N1099">
        <f t="shared" si="89"/>
        <v>6424.2</v>
      </c>
    </row>
    <row r="1100" spans="1:14" x14ac:dyDescent="0.25">
      <c r="A1100">
        <v>2099</v>
      </c>
      <c r="B1100" t="s">
        <v>14938</v>
      </c>
      <c r="C1100" t="s">
        <v>14939</v>
      </c>
      <c r="D1100" t="s">
        <v>14922</v>
      </c>
      <c r="E1100">
        <v>432</v>
      </c>
      <c r="F1100" s="2">
        <v>44227.633888888893</v>
      </c>
      <c r="G1100">
        <v>55</v>
      </c>
      <c r="H1100" t="s">
        <v>1286</v>
      </c>
      <c r="I1100">
        <f t="shared" si="85"/>
        <v>23760</v>
      </c>
      <c r="J1100" s="6">
        <v>45186.094074074077</v>
      </c>
      <c r="K1100" t="str">
        <f t="shared" si="86"/>
        <v>Long Term</v>
      </c>
      <c r="L1100">
        <f t="shared" si="87"/>
        <v>23328</v>
      </c>
      <c r="M1100">
        <f t="shared" si="88"/>
        <v>0</v>
      </c>
      <c r="N1100">
        <f t="shared" si="89"/>
        <v>0</v>
      </c>
    </row>
    <row r="1101" spans="1:14" x14ac:dyDescent="0.25">
      <c r="A1101">
        <v>2100</v>
      </c>
      <c r="B1101" t="s">
        <v>14930</v>
      </c>
      <c r="C1101" t="s">
        <v>14931</v>
      </c>
      <c r="D1101" t="s">
        <v>14929</v>
      </c>
      <c r="E1101">
        <v>444</v>
      </c>
      <c r="F1101" s="2">
        <v>44958.776932870373</v>
      </c>
      <c r="G1101">
        <v>91</v>
      </c>
      <c r="H1101" t="s">
        <v>901</v>
      </c>
      <c r="I1101">
        <f t="shared" si="85"/>
        <v>40404</v>
      </c>
      <c r="J1101" s="6">
        <v>45186.094074074077</v>
      </c>
      <c r="K1101" t="str">
        <f t="shared" si="86"/>
        <v>Short Term</v>
      </c>
      <c r="L1101">
        <f t="shared" si="87"/>
        <v>39960</v>
      </c>
      <c r="M1101">
        <f t="shared" si="88"/>
        <v>0.15</v>
      </c>
      <c r="N1101">
        <f t="shared" si="89"/>
        <v>5994</v>
      </c>
    </row>
    <row r="1102" spans="1:14" x14ac:dyDescent="0.25">
      <c r="A1102">
        <v>2101</v>
      </c>
      <c r="B1102" t="s">
        <v>14986</v>
      </c>
      <c r="C1102" t="s">
        <v>14987</v>
      </c>
      <c r="D1102" t="s">
        <v>14922</v>
      </c>
      <c r="E1102">
        <v>652</v>
      </c>
      <c r="F1102" s="2">
        <v>44483.972928240742</v>
      </c>
      <c r="G1102">
        <v>80</v>
      </c>
      <c r="H1102" t="s">
        <v>472</v>
      </c>
      <c r="I1102">
        <f t="shared" si="85"/>
        <v>52160</v>
      </c>
      <c r="J1102" s="6">
        <v>45186.094074074077</v>
      </c>
      <c r="K1102" t="str">
        <f t="shared" si="86"/>
        <v>Long Term</v>
      </c>
      <c r="L1102">
        <f t="shared" si="87"/>
        <v>51508</v>
      </c>
      <c r="M1102">
        <f t="shared" si="88"/>
        <v>0</v>
      </c>
      <c r="N1102">
        <f t="shared" si="89"/>
        <v>0</v>
      </c>
    </row>
    <row r="1103" spans="1:14" x14ac:dyDescent="0.25">
      <c r="A1103">
        <v>2102</v>
      </c>
      <c r="B1103" t="s">
        <v>15016</v>
      </c>
      <c r="C1103" t="s">
        <v>15017</v>
      </c>
      <c r="D1103" t="s">
        <v>14929</v>
      </c>
      <c r="E1103">
        <v>116</v>
      </c>
      <c r="F1103" s="2">
        <v>43669.168668981481</v>
      </c>
      <c r="G1103">
        <v>74</v>
      </c>
      <c r="H1103" t="s">
        <v>745</v>
      </c>
      <c r="I1103">
        <f t="shared" si="85"/>
        <v>8584</v>
      </c>
      <c r="J1103" s="6">
        <v>45186.094074074077</v>
      </c>
      <c r="K1103" t="str">
        <f t="shared" si="86"/>
        <v>Long Term</v>
      </c>
      <c r="L1103">
        <f t="shared" si="87"/>
        <v>8468</v>
      </c>
      <c r="M1103">
        <f t="shared" si="88"/>
        <v>0</v>
      </c>
      <c r="N1103">
        <f t="shared" si="89"/>
        <v>0</v>
      </c>
    </row>
    <row r="1104" spans="1:14" x14ac:dyDescent="0.25">
      <c r="A1104">
        <v>2103</v>
      </c>
      <c r="B1104" t="s">
        <v>14970</v>
      </c>
      <c r="C1104" t="s">
        <v>14971</v>
      </c>
      <c r="D1104" t="s">
        <v>14922</v>
      </c>
      <c r="E1104">
        <v>101</v>
      </c>
      <c r="F1104" s="2">
        <v>44702.048518518517</v>
      </c>
      <c r="G1104">
        <v>98</v>
      </c>
      <c r="H1104" t="s">
        <v>358</v>
      </c>
      <c r="I1104">
        <f t="shared" si="85"/>
        <v>9898</v>
      </c>
      <c r="J1104" s="6">
        <v>45186.094074074077</v>
      </c>
      <c r="K1104" t="str">
        <f t="shared" si="86"/>
        <v>Long Term</v>
      </c>
      <c r="L1104">
        <f t="shared" si="87"/>
        <v>9797</v>
      </c>
      <c r="M1104">
        <f t="shared" si="88"/>
        <v>0</v>
      </c>
      <c r="N1104">
        <f t="shared" si="89"/>
        <v>0</v>
      </c>
    </row>
    <row r="1105" spans="1:14" x14ac:dyDescent="0.25">
      <c r="A1105">
        <v>2104</v>
      </c>
      <c r="B1105" t="s">
        <v>14923</v>
      </c>
      <c r="C1105" t="s">
        <v>14924</v>
      </c>
      <c r="D1105" t="s">
        <v>14929</v>
      </c>
      <c r="E1105">
        <v>996</v>
      </c>
      <c r="F1105" s="2">
        <v>44381.926006944443</v>
      </c>
      <c r="G1105">
        <v>82</v>
      </c>
      <c r="H1105" t="s">
        <v>360</v>
      </c>
      <c r="I1105">
        <f t="shared" si="85"/>
        <v>81672</v>
      </c>
      <c r="J1105" s="6">
        <v>45186.094074074077</v>
      </c>
      <c r="K1105" t="str">
        <f t="shared" si="86"/>
        <v>Long Term</v>
      </c>
      <c r="L1105">
        <f t="shared" si="87"/>
        <v>80676</v>
      </c>
      <c r="M1105">
        <f t="shared" si="88"/>
        <v>0</v>
      </c>
      <c r="N1105">
        <f t="shared" si="89"/>
        <v>0</v>
      </c>
    </row>
    <row r="1106" spans="1:14" x14ac:dyDescent="0.25">
      <c r="A1106">
        <v>2105</v>
      </c>
      <c r="B1106" t="s">
        <v>14964</v>
      </c>
      <c r="C1106" t="s">
        <v>14965</v>
      </c>
      <c r="D1106" t="s">
        <v>14929</v>
      </c>
      <c r="E1106">
        <v>222</v>
      </c>
      <c r="F1106" s="2">
        <v>44907.685243055559</v>
      </c>
      <c r="G1106">
        <v>79</v>
      </c>
      <c r="H1106" t="s">
        <v>642</v>
      </c>
      <c r="I1106">
        <f t="shared" si="85"/>
        <v>17538</v>
      </c>
      <c r="J1106" s="6">
        <v>45186.094074074077</v>
      </c>
      <c r="K1106" t="str">
        <f t="shared" si="86"/>
        <v>Short Term</v>
      </c>
      <c r="L1106">
        <f t="shared" si="87"/>
        <v>17316</v>
      </c>
      <c r="M1106">
        <f t="shared" si="88"/>
        <v>0.15</v>
      </c>
      <c r="N1106">
        <f t="shared" si="89"/>
        <v>2597.4</v>
      </c>
    </row>
    <row r="1107" spans="1:14" x14ac:dyDescent="0.25">
      <c r="A1107">
        <v>2106</v>
      </c>
      <c r="B1107" t="s">
        <v>15012</v>
      </c>
      <c r="C1107" t="s">
        <v>15013</v>
      </c>
      <c r="D1107" t="s">
        <v>14922</v>
      </c>
      <c r="E1107">
        <v>822</v>
      </c>
      <c r="F1107" s="2">
        <v>43714.375347222223</v>
      </c>
      <c r="G1107">
        <v>50</v>
      </c>
      <c r="H1107" t="s">
        <v>525</v>
      </c>
      <c r="I1107">
        <f t="shared" si="85"/>
        <v>41100</v>
      </c>
      <c r="J1107" s="6">
        <v>45186.094074074077</v>
      </c>
      <c r="K1107" t="str">
        <f t="shared" si="86"/>
        <v>Long Term</v>
      </c>
      <c r="L1107">
        <f t="shared" si="87"/>
        <v>40278</v>
      </c>
      <c r="M1107">
        <f t="shared" si="88"/>
        <v>0</v>
      </c>
      <c r="N1107">
        <f t="shared" si="89"/>
        <v>0</v>
      </c>
    </row>
    <row r="1108" spans="1:14" x14ac:dyDescent="0.25">
      <c r="A1108">
        <v>2107</v>
      </c>
      <c r="B1108" t="s">
        <v>15014</v>
      </c>
      <c r="C1108" t="s">
        <v>15015</v>
      </c>
      <c r="D1108" t="s">
        <v>14922</v>
      </c>
      <c r="E1108">
        <v>103</v>
      </c>
      <c r="F1108" s="2">
        <v>43753.193449074082</v>
      </c>
      <c r="G1108">
        <v>67</v>
      </c>
      <c r="H1108" t="s">
        <v>777</v>
      </c>
      <c r="I1108">
        <f t="shared" si="85"/>
        <v>6901</v>
      </c>
      <c r="J1108" s="6">
        <v>45186.094074074077</v>
      </c>
      <c r="K1108" t="str">
        <f t="shared" si="86"/>
        <v>Long Term</v>
      </c>
      <c r="L1108">
        <f t="shared" si="87"/>
        <v>6798</v>
      </c>
      <c r="M1108">
        <f t="shared" si="88"/>
        <v>0</v>
      </c>
      <c r="N1108">
        <f t="shared" si="89"/>
        <v>0</v>
      </c>
    </row>
    <row r="1109" spans="1:14" x14ac:dyDescent="0.25">
      <c r="A1109">
        <v>2108</v>
      </c>
      <c r="B1109" t="s">
        <v>14966</v>
      </c>
      <c r="C1109" t="s">
        <v>14967</v>
      </c>
      <c r="D1109" t="s">
        <v>14929</v>
      </c>
      <c r="E1109">
        <v>119</v>
      </c>
      <c r="F1109" s="2">
        <v>44842.086550925917</v>
      </c>
      <c r="G1109">
        <v>49</v>
      </c>
      <c r="H1109" t="s">
        <v>841</v>
      </c>
      <c r="I1109">
        <f t="shared" si="85"/>
        <v>5831</v>
      </c>
      <c r="J1109" s="6">
        <v>45186.094074074077</v>
      </c>
      <c r="K1109" t="str">
        <f t="shared" si="86"/>
        <v>Short Term</v>
      </c>
      <c r="L1109">
        <f t="shared" si="87"/>
        <v>5712</v>
      </c>
      <c r="M1109">
        <f t="shared" si="88"/>
        <v>0.15</v>
      </c>
      <c r="N1109">
        <f t="shared" si="89"/>
        <v>856.8</v>
      </c>
    </row>
    <row r="1110" spans="1:14" x14ac:dyDescent="0.25">
      <c r="A1110">
        <v>2109</v>
      </c>
      <c r="B1110" t="s">
        <v>14944</v>
      </c>
      <c r="C1110" t="s">
        <v>14945</v>
      </c>
      <c r="D1110" t="s">
        <v>14929</v>
      </c>
      <c r="E1110">
        <v>705</v>
      </c>
      <c r="F1110" s="2">
        <v>44128.46497685185</v>
      </c>
      <c r="G1110">
        <v>89</v>
      </c>
      <c r="H1110" t="s">
        <v>431</v>
      </c>
      <c r="I1110">
        <f t="shared" si="85"/>
        <v>62745</v>
      </c>
      <c r="J1110" s="6">
        <v>45186.094074074077</v>
      </c>
      <c r="K1110" t="str">
        <f t="shared" si="86"/>
        <v>Long Term</v>
      </c>
      <c r="L1110">
        <f t="shared" si="87"/>
        <v>62040</v>
      </c>
      <c r="M1110">
        <f t="shared" si="88"/>
        <v>0</v>
      </c>
      <c r="N1110">
        <f t="shared" si="89"/>
        <v>0</v>
      </c>
    </row>
    <row r="1111" spans="1:14" x14ac:dyDescent="0.25">
      <c r="A1111">
        <v>2110</v>
      </c>
      <c r="B1111" t="s">
        <v>14984</v>
      </c>
      <c r="C1111" t="s">
        <v>14985</v>
      </c>
      <c r="D1111" t="s">
        <v>14929</v>
      </c>
      <c r="E1111">
        <v>836</v>
      </c>
      <c r="F1111" s="2">
        <v>45092.323055555556</v>
      </c>
      <c r="G1111">
        <v>53</v>
      </c>
      <c r="H1111" t="s">
        <v>1188</v>
      </c>
      <c r="I1111">
        <f t="shared" si="85"/>
        <v>44308</v>
      </c>
      <c r="J1111" s="6">
        <v>45186.094074074077</v>
      </c>
      <c r="K1111" t="str">
        <f t="shared" si="86"/>
        <v>Short Term</v>
      </c>
      <c r="L1111">
        <f t="shared" si="87"/>
        <v>43472</v>
      </c>
      <c r="M1111">
        <f t="shared" si="88"/>
        <v>0.15</v>
      </c>
      <c r="N1111">
        <f t="shared" si="89"/>
        <v>6520.8</v>
      </c>
    </row>
    <row r="1112" spans="1:14" x14ac:dyDescent="0.25">
      <c r="A1112">
        <v>2111</v>
      </c>
      <c r="B1112" t="s">
        <v>15008</v>
      </c>
      <c r="C1112" t="s">
        <v>15009</v>
      </c>
      <c r="D1112" t="s">
        <v>14929</v>
      </c>
      <c r="E1112">
        <v>650</v>
      </c>
      <c r="F1112" s="2">
        <v>43501.444872685177</v>
      </c>
      <c r="G1112">
        <v>60</v>
      </c>
      <c r="H1112" t="s">
        <v>431</v>
      </c>
      <c r="I1112">
        <f t="shared" si="85"/>
        <v>39000</v>
      </c>
      <c r="J1112" s="6">
        <v>45186.094074074077</v>
      </c>
      <c r="K1112" t="str">
        <f t="shared" si="86"/>
        <v>Long Term</v>
      </c>
      <c r="L1112">
        <f t="shared" si="87"/>
        <v>38350</v>
      </c>
      <c r="M1112">
        <f t="shared" si="88"/>
        <v>0</v>
      </c>
      <c r="N1112">
        <f t="shared" si="89"/>
        <v>0</v>
      </c>
    </row>
    <row r="1113" spans="1:14" x14ac:dyDescent="0.25">
      <c r="A1113">
        <v>2112</v>
      </c>
      <c r="B1113" t="s">
        <v>14990</v>
      </c>
      <c r="C1113" t="s">
        <v>14991</v>
      </c>
      <c r="D1113" t="s">
        <v>14929</v>
      </c>
      <c r="E1113">
        <v>712</v>
      </c>
      <c r="F1113" s="2">
        <v>43910.359409722223</v>
      </c>
      <c r="G1113">
        <v>100</v>
      </c>
      <c r="H1113" t="s">
        <v>1084</v>
      </c>
      <c r="I1113">
        <f t="shared" si="85"/>
        <v>71200</v>
      </c>
      <c r="J1113" s="6">
        <v>45186.094074074077</v>
      </c>
      <c r="K1113" t="str">
        <f t="shared" si="86"/>
        <v>Long Term</v>
      </c>
      <c r="L1113">
        <f t="shared" si="87"/>
        <v>70488</v>
      </c>
      <c r="M1113">
        <f t="shared" si="88"/>
        <v>0</v>
      </c>
      <c r="N1113">
        <f t="shared" si="89"/>
        <v>0</v>
      </c>
    </row>
    <row r="1114" spans="1:14" x14ac:dyDescent="0.25">
      <c r="A1114">
        <v>2113</v>
      </c>
      <c r="B1114" t="s">
        <v>14934</v>
      </c>
      <c r="C1114" t="s">
        <v>14935</v>
      </c>
      <c r="D1114" t="s">
        <v>14922</v>
      </c>
      <c r="E1114">
        <v>868</v>
      </c>
      <c r="F1114" s="2">
        <v>44024.024328703701</v>
      </c>
      <c r="G1114">
        <v>79</v>
      </c>
      <c r="H1114" t="s">
        <v>2198</v>
      </c>
      <c r="I1114">
        <f t="shared" si="85"/>
        <v>68572</v>
      </c>
      <c r="J1114" s="6">
        <v>45186.094074074077</v>
      </c>
      <c r="K1114" t="str">
        <f t="shared" si="86"/>
        <v>Long Term</v>
      </c>
      <c r="L1114">
        <f t="shared" si="87"/>
        <v>67704</v>
      </c>
      <c r="M1114">
        <f t="shared" si="88"/>
        <v>0</v>
      </c>
      <c r="N1114">
        <f t="shared" si="89"/>
        <v>0</v>
      </c>
    </row>
    <row r="1115" spans="1:14" x14ac:dyDescent="0.25">
      <c r="A1115">
        <v>2114</v>
      </c>
      <c r="B1115" t="s">
        <v>14942</v>
      </c>
      <c r="C1115" t="s">
        <v>14943</v>
      </c>
      <c r="D1115" t="s">
        <v>14922</v>
      </c>
      <c r="E1115">
        <v>723</v>
      </c>
      <c r="F1115" s="2">
        <v>44446.112013888887</v>
      </c>
      <c r="G1115">
        <v>16</v>
      </c>
      <c r="H1115" t="s">
        <v>972</v>
      </c>
      <c r="I1115">
        <f t="shared" si="85"/>
        <v>11568</v>
      </c>
      <c r="J1115" s="6">
        <v>45186.094074074077</v>
      </c>
      <c r="K1115" t="str">
        <f t="shared" si="86"/>
        <v>Long Term</v>
      </c>
      <c r="L1115">
        <f t="shared" si="87"/>
        <v>10845</v>
      </c>
      <c r="M1115">
        <f t="shared" si="88"/>
        <v>0</v>
      </c>
      <c r="N1115">
        <f t="shared" si="89"/>
        <v>0</v>
      </c>
    </row>
    <row r="1116" spans="1:14" x14ac:dyDescent="0.25">
      <c r="A1116">
        <v>2115</v>
      </c>
      <c r="B1116" t="s">
        <v>14934</v>
      </c>
      <c r="C1116" t="s">
        <v>14935</v>
      </c>
      <c r="D1116" t="s">
        <v>14922</v>
      </c>
      <c r="E1116">
        <v>183</v>
      </c>
      <c r="F1116" s="2">
        <v>43721.705949074072</v>
      </c>
      <c r="G1116">
        <v>1</v>
      </c>
      <c r="H1116" t="s">
        <v>1194</v>
      </c>
      <c r="I1116">
        <f t="shared" si="85"/>
        <v>183</v>
      </c>
      <c r="J1116" s="6">
        <v>45186.094074074077</v>
      </c>
      <c r="K1116" t="str">
        <f t="shared" si="86"/>
        <v>Long Term</v>
      </c>
      <c r="L1116">
        <f t="shared" si="87"/>
        <v>0</v>
      </c>
      <c r="M1116">
        <f t="shared" si="88"/>
        <v>0</v>
      </c>
      <c r="N1116">
        <f t="shared" si="89"/>
        <v>0</v>
      </c>
    </row>
    <row r="1117" spans="1:14" x14ac:dyDescent="0.25">
      <c r="A1117">
        <v>2116</v>
      </c>
      <c r="B1117" t="s">
        <v>14982</v>
      </c>
      <c r="C1117" t="s">
        <v>14983</v>
      </c>
      <c r="D1117" t="s">
        <v>14929</v>
      </c>
      <c r="E1117">
        <v>511</v>
      </c>
      <c r="F1117" s="2">
        <v>44827.493888888886</v>
      </c>
      <c r="G1117">
        <v>11</v>
      </c>
      <c r="H1117" t="s">
        <v>424</v>
      </c>
      <c r="I1117">
        <f t="shared" si="85"/>
        <v>5621</v>
      </c>
      <c r="J1117" s="6">
        <v>45186.094074074077</v>
      </c>
      <c r="K1117" t="str">
        <f t="shared" si="86"/>
        <v>Short Term</v>
      </c>
      <c r="L1117">
        <f t="shared" si="87"/>
        <v>5110</v>
      </c>
      <c r="M1117">
        <f t="shared" si="88"/>
        <v>0.15</v>
      </c>
      <c r="N1117">
        <f t="shared" si="89"/>
        <v>766.5</v>
      </c>
    </row>
    <row r="1118" spans="1:14" x14ac:dyDescent="0.25">
      <c r="A1118">
        <v>2117</v>
      </c>
      <c r="B1118" t="s">
        <v>14954</v>
      </c>
      <c r="C1118" t="s">
        <v>14955</v>
      </c>
      <c r="D1118" t="s">
        <v>14929</v>
      </c>
      <c r="E1118">
        <v>533</v>
      </c>
      <c r="F1118" s="2">
        <v>45100.44730324074</v>
      </c>
      <c r="G1118">
        <v>49</v>
      </c>
      <c r="H1118" t="s">
        <v>1832</v>
      </c>
      <c r="I1118">
        <f t="shared" si="85"/>
        <v>26117</v>
      </c>
      <c r="J1118" s="6">
        <v>45186.094074074077</v>
      </c>
      <c r="K1118" t="str">
        <f t="shared" si="86"/>
        <v>Short Term</v>
      </c>
      <c r="L1118">
        <f t="shared" si="87"/>
        <v>25584</v>
      </c>
      <c r="M1118">
        <f t="shared" si="88"/>
        <v>0.15</v>
      </c>
      <c r="N1118">
        <f t="shared" si="89"/>
        <v>3837.6</v>
      </c>
    </row>
    <row r="1119" spans="1:14" x14ac:dyDescent="0.25">
      <c r="A1119">
        <v>2118</v>
      </c>
      <c r="B1119" t="s">
        <v>14944</v>
      </c>
      <c r="C1119" t="s">
        <v>14945</v>
      </c>
      <c r="D1119" t="s">
        <v>14922</v>
      </c>
      <c r="E1119">
        <v>398</v>
      </c>
      <c r="F1119" s="2">
        <v>44580.492627314823</v>
      </c>
      <c r="G1119">
        <v>97</v>
      </c>
      <c r="H1119" t="s">
        <v>985</v>
      </c>
      <c r="I1119">
        <f t="shared" si="85"/>
        <v>38606</v>
      </c>
      <c r="J1119" s="6">
        <v>45186.094074074077</v>
      </c>
      <c r="K1119" t="str">
        <f t="shared" si="86"/>
        <v>Long Term</v>
      </c>
      <c r="L1119">
        <f t="shared" si="87"/>
        <v>38208</v>
      </c>
      <c r="M1119">
        <f t="shared" si="88"/>
        <v>0</v>
      </c>
      <c r="N1119">
        <f t="shared" si="89"/>
        <v>0</v>
      </c>
    </row>
    <row r="1120" spans="1:14" x14ac:dyDescent="0.25">
      <c r="A1120">
        <v>2119</v>
      </c>
      <c r="B1120" t="s">
        <v>14938</v>
      </c>
      <c r="C1120" t="s">
        <v>14939</v>
      </c>
      <c r="D1120" t="s">
        <v>14922</v>
      </c>
      <c r="E1120">
        <v>959</v>
      </c>
      <c r="F1120" s="2">
        <v>44162.892372685194</v>
      </c>
      <c r="G1120">
        <v>58</v>
      </c>
      <c r="H1120" t="s">
        <v>2257</v>
      </c>
      <c r="I1120">
        <f t="shared" si="85"/>
        <v>55622</v>
      </c>
      <c r="J1120" s="6">
        <v>45186.094074074077</v>
      </c>
      <c r="K1120" t="str">
        <f t="shared" si="86"/>
        <v>Long Term</v>
      </c>
      <c r="L1120">
        <f t="shared" si="87"/>
        <v>54663</v>
      </c>
      <c r="M1120">
        <f t="shared" si="88"/>
        <v>0</v>
      </c>
      <c r="N1120">
        <f t="shared" si="89"/>
        <v>0</v>
      </c>
    </row>
    <row r="1121" spans="1:14" x14ac:dyDescent="0.25">
      <c r="A1121">
        <v>2120</v>
      </c>
      <c r="B1121" t="s">
        <v>14974</v>
      </c>
      <c r="C1121" t="s">
        <v>14975</v>
      </c>
      <c r="D1121" t="s">
        <v>14922</v>
      </c>
      <c r="E1121">
        <v>848</v>
      </c>
      <c r="F1121" s="2">
        <v>44790.591956018521</v>
      </c>
      <c r="G1121">
        <v>78</v>
      </c>
      <c r="H1121" t="s">
        <v>197</v>
      </c>
      <c r="I1121">
        <f t="shared" si="85"/>
        <v>66144</v>
      </c>
      <c r="J1121" s="6">
        <v>45186.094074074077</v>
      </c>
      <c r="K1121" t="str">
        <f t="shared" si="86"/>
        <v>Long Term</v>
      </c>
      <c r="L1121">
        <f t="shared" si="87"/>
        <v>65296</v>
      </c>
      <c r="M1121">
        <f t="shared" si="88"/>
        <v>0</v>
      </c>
      <c r="N1121">
        <f t="shared" si="89"/>
        <v>0</v>
      </c>
    </row>
    <row r="1122" spans="1:14" x14ac:dyDescent="0.25">
      <c r="A1122">
        <v>2121</v>
      </c>
      <c r="B1122" t="s">
        <v>15004</v>
      </c>
      <c r="C1122" t="s">
        <v>15005</v>
      </c>
      <c r="D1122" t="s">
        <v>14929</v>
      </c>
      <c r="E1122">
        <v>174</v>
      </c>
      <c r="F1122" s="2">
        <v>44462.10229166667</v>
      </c>
      <c r="G1122">
        <v>63</v>
      </c>
      <c r="H1122" t="s">
        <v>2439</v>
      </c>
      <c r="I1122">
        <f t="shared" si="85"/>
        <v>10962</v>
      </c>
      <c r="J1122" s="6">
        <v>45186.094074074077</v>
      </c>
      <c r="K1122" t="str">
        <f t="shared" si="86"/>
        <v>Long Term</v>
      </c>
      <c r="L1122">
        <f t="shared" si="87"/>
        <v>10788</v>
      </c>
      <c r="M1122">
        <f t="shared" si="88"/>
        <v>0</v>
      </c>
      <c r="N1122">
        <f t="shared" si="89"/>
        <v>0</v>
      </c>
    </row>
    <row r="1123" spans="1:14" x14ac:dyDescent="0.25">
      <c r="A1123">
        <v>2122</v>
      </c>
      <c r="B1123" t="s">
        <v>14956</v>
      </c>
      <c r="C1123" t="s">
        <v>14957</v>
      </c>
      <c r="D1123" t="s">
        <v>14929</v>
      </c>
      <c r="E1123">
        <v>350</v>
      </c>
      <c r="F1123" s="2">
        <v>44412.846099537041</v>
      </c>
      <c r="G1123">
        <v>63</v>
      </c>
      <c r="H1123" t="s">
        <v>121</v>
      </c>
      <c r="I1123">
        <f t="shared" si="85"/>
        <v>22050</v>
      </c>
      <c r="J1123" s="6">
        <v>45186.094074074077</v>
      </c>
      <c r="K1123" t="str">
        <f t="shared" si="86"/>
        <v>Long Term</v>
      </c>
      <c r="L1123">
        <f t="shared" si="87"/>
        <v>21700</v>
      </c>
      <c r="M1123">
        <f t="shared" si="88"/>
        <v>0</v>
      </c>
      <c r="N1123">
        <f t="shared" si="89"/>
        <v>0</v>
      </c>
    </row>
    <row r="1124" spans="1:14" x14ac:dyDescent="0.25">
      <c r="A1124">
        <v>2123</v>
      </c>
      <c r="B1124" t="s">
        <v>14986</v>
      </c>
      <c r="C1124" t="s">
        <v>14987</v>
      </c>
      <c r="D1124" t="s">
        <v>14929</v>
      </c>
      <c r="E1124">
        <v>222</v>
      </c>
      <c r="F1124" s="2">
        <v>44141.580555555563</v>
      </c>
      <c r="G1124">
        <v>99</v>
      </c>
      <c r="H1124" t="s">
        <v>902</v>
      </c>
      <c r="I1124">
        <f t="shared" si="85"/>
        <v>21978</v>
      </c>
      <c r="J1124" s="6">
        <v>45186.094074074077</v>
      </c>
      <c r="K1124" t="str">
        <f t="shared" si="86"/>
        <v>Long Term</v>
      </c>
      <c r="L1124">
        <f t="shared" si="87"/>
        <v>21756</v>
      </c>
      <c r="M1124">
        <f t="shared" si="88"/>
        <v>0</v>
      </c>
      <c r="N1124">
        <f t="shared" si="89"/>
        <v>0</v>
      </c>
    </row>
    <row r="1125" spans="1:14" x14ac:dyDescent="0.25">
      <c r="A1125">
        <v>2124</v>
      </c>
      <c r="B1125" t="s">
        <v>14946</v>
      </c>
      <c r="C1125" t="s">
        <v>14947</v>
      </c>
      <c r="D1125" t="s">
        <v>14929</v>
      </c>
      <c r="E1125">
        <v>357</v>
      </c>
      <c r="F1125" s="2">
        <v>43489.28638888889</v>
      </c>
      <c r="G1125">
        <v>39</v>
      </c>
      <c r="H1125" t="s">
        <v>948</v>
      </c>
      <c r="I1125">
        <f t="shared" si="85"/>
        <v>13923</v>
      </c>
      <c r="J1125" s="6">
        <v>45186.094074074077</v>
      </c>
      <c r="K1125" t="str">
        <f t="shared" si="86"/>
        <v>Long Term</v>
      </c>
      <c r="L1125">
        <f t="shared" si="87"/>
        <v>13566</v>
      </c>
      <c r="M1125">
        <f t="shared" si="88"/>
        <v>0</v>
      </c>
      <c r="N1125">
        <f t="shared" si="89"/>
        <v>0</v>
      </c>
    </row>
    <row r="1126" spans="1:14" x14ac:dyDescent="0.25">
      <c r="A1126">
        <v>2125</v>
      </c>
      <c r="B1126" t="s">
        <v>15014</v>
      </c>
      <c r="C1126" t="s">
        <v>15015</v>
      </c>
      <c r="D1126" t="s">
        <v>14922</v>
      </c>
      <c r="E1126">
        <v>561</v>
      </c>
      <c r="F1126" s="2">
        <v>43524.740891203714</v>
      </c>
      <c r="G1126">
        <v>7</v>
      </c>
      <c r="H1126" t="s">
        <v>1242</v>
      </c>
      <c r="I1126">
        <f t="shared" si="85"/>
        <v>3927</v>
      </c>
      <c r="J1126" s="6">
        <v>45186.094074074077</v>
      </c>
      <c r="K1126" t="str">
        <f t="shared" si="86"/>
        <v>Long Term</v>
      </c>
      <c r="L1126">
        <f t="shared" si="87"/>
        <v>3366</v>
      </c>
      <c r="M1126">
        <f t="shared" si="88"/>
        <v>0</v>
      </c>
      <c r="N1126">
        <f t="shared" si="89"/>
        <v>0</v>
      </c>
    </row>
    <row r="1127" spans="1:14" x14ac:dyDescent="0.25">
      <c r="A1127">
        <v>2126</v>
      </c>
      <c r="B1127" t="s">
        <v>15004</v>
      </c>
      <c r="C1127" t="s">
        <v>15005</v>
      </c>
      <c r="D1127" t="s">
        <v>14929</v>
      </c>
      <c r="E1127">
        <v>229</v>
      </c>
      <c r="F1127" s="2">
        <v>43889.553622685176</v>
      </c>
      <c r="G1127">
        <v>21</v>
      </c>
      <c r="H1127" t="s">
        <v>342</v>
      </c>
      <c r="I1127">
        <f t="shared" si="85"/>
        <v>4809</v>
      </c>
      <c r="J1127" s="6">
        <v>45186.094074074077</v>
      </c>
      <c r="K1127" t="str">
        <f t="shared" si="86"/>
        <v>Long Term</v>
      </c>
      <c r="L1127">
        <f t="shared" si="87"/>
        <v>4580</v>
      </c>
      <c r="M1127">
        <f t="shared" si="88"/>
        <v>0</v>
      </c>
      <c r="N1127">
        <f t="shared" si="89"/>
        <v>0</v>
      </c>
    </row>
    <row r="1128" spans="1:14" x14ac:dyDescent="0.25">
      <c r="A1128">
        <v>2127</v>
      </c>
      <c r="B1128" t="s">
        <v>14988</v>
      </c>
      <c r="C1128" t="s">
        <v>14989</v>
      </c>
      <c r="D1128" t="s">
        <v>14922</v>
      </c>
      <c r="E1128">
        <v>252</v>
      </c>
      <c r="F1128" s="2">
        <v>44057.161863425928</v>
      </c>
      <c r="G1128">
        <v>4</v>
      </c>
      <c r="H1128" t="s">
        <v>887</v>
      </c>
      <c r="I1128">
        <f t="shared" si="85"/>
        <v>1008</v>
      </c>
      <c r="J1128" s="6">
        <v>45186.094074074077</v>
      </c>
      <c r="K1128" t="str">
        <f t="shared" si="86"/>
        <v>Long Term</v>
      </c>
      <c r="L1128">
        <f t="shared" si="87"/>
        <v>756</v>
      </c>
      <c r="M1128">
        <f t="shared" si="88"/>
        <v>0</v>
      </c>
      <c r="N1128">
        <f t="shared" si="89"/>
        <v>0</v>
      </c>
    </row>
    <row r="1129" spans="1:14" x14ac:dyDescent="0.25">
      <c r="A1129">
        <v>2128</v>
      </c>
      <c r="B1129" t="s">
        <v>14932</v>
      </c>
      <c r="C1129" t="s">
        <v>14933</v>
      </c>
      <c r="D1129" t="s">
        <v>14929</v>
      </c>
      <c r="E1129">
        <v>876</v>
      </c>
      <c r="F1129" s="2">
        <v>44609.262627314813</v>
      </c>
      <c r="G1129">
        <v>31</v>
      </c>
      <c r="H1129" t="s">
        <v>943</v>
      </c>
      <c r="I1129">
        <f t="shared" si="85"/>
        <v>27156</v>
      </c>
      <c r="J1129" s="6">
        <v>45186.094074074077</v>
      </c>
      <c r="K1129" t="str">
        <f t="shared" si="86"/>
        <v>Long Term</v>
      </c>
      <c r="L1129">
        <f t="shared" si="87"/>
        <v>26280</v>
      </c>
      <c r="M1129">
        <f t="shared" si="88"/>
        <v>0</v>
      </c>
      <c r="N1129">
        <f t="shared" si="89"/>
        <v>0</v>
      </c>
    </row>
    <row r="1130" spans="1:14" x14ac:dyDescent="0.25">
      <c r="A1130">
        <v>2129</v>
      </c>
      <c r="B1130" t="s">
        <v>14990</v>
      </c>
      <c r="C1130" t="s">
        <v>14991</v>
      </c>
      <c r="D1130" t="s">
        <v>14929</v>
      </c>
      <c r="E1130">
        <v>925</v>
      </c>
      <c r="F1130" s="2">
        <v>45075.888194444437</v>
      </c>
      <c r="G1130">
        <v>8</v>
      </c>
      <c r="H1130" t="s">
        <v>691</v>
      </c>
      <c r="I1130">
        <f t="shared" si="85"/>
        <v>7400</v>
      </c>
      <c r="J1130" s="6">
        <v>45186.094074074077</v>
      </c>
      <c r="K1130" t="str">
        <f t="shared" si="86"/>
        <v>Short Term</v>
      </c>
      <c r="L1130">
        <f t="shared" si="87"/>
        <v>6475</v>
      </c>
      <c r="M1130">
        <f t="shared" si="88"/>
        <v>0.15</v>
      </c>
      <c r="N1130">
        <f t="shared" si="89"/>
        <v>971.25</v>
      </c>
    </row>
    <row r="1131" spans="1:14" x14ac:dyDescent="0.25">
      <c r="A1131">
        <v>2130</v>
      </c>
      <c r="B1131" t="s">
        <v>14962</v>
      </c>
      <c r="C1131" t="s">
        <v>14963</v>
      </c>
      <c r="D1131" t="s">
        <v>14922</v>
      </c>
      <c r="E1131">
        <v>979</v>
      </c>
      <c r="F1131" s="2">
        <v>44418.559490740743</v>
      </c>
      <c r="G1131">
        <v>23</v>
      </c>
      <c r="H1131" t="s">
        <v>2516</v>
      </c>
      <c r="I1131">
        <f t="shared" si="85"/>
        <v>22517</v>
      </c>
      <c r="J1131" s="6">
        <v>45186.094074074077</v>
      </c>
      <c r="K1131" t="str">
        <f t="shared" si="86"/>
        <v>Long Term</v>
      </c>
      <c r="L1131">
        <f t="shared" si="87"/>
        <v>21538</v>
      </c>
      <c r="M1131">
        <f t="shared" si="88"/>
        <v>0</v>
      </c>
      <c r="N1131">
        <f t="shared" si="89"/>
        <v>0</v>
      </c>
    </row>
    <row r="1132" spans="1:14" x14ac:dyDescent="0.25">
      <c r="A1132">
        <v>2131</v>
      </c>
      <c r="B1132" t="s">
        <v>14988</v>
      </c>
      <c r="C1132" t="s">
        <v>14989</v>
      </c>
      <c r="D1132" t="s">
        <v>14929</v>
      </c>
      <c r="E1132">
        <v>811</v>
      </c>
      <c r="F1132" s="2">
        <v>43417.974027777767</v>
      </c>
      <c r="G1132">
        <v>17</v>
      </c>
      <c r="H1132" t="s">
        <v>1270</v>
      </c>
      <c r="I1132">
        <f t="shared" si="85"/>
        <v>13787</v>
      </c>
      <c r="J1132" s="6">
        <v>45186.094074074077</v>
      </c>
      <c r="K1132" t="str">
        <f t="shared" si="86"/>
        <v>Long Term</v>
      </c>
      <c r="L1132">
        <f t="shared" si="87"/>
        <v>12976</v>
      </c>
      <c r="M1132">
        <f t="shared" si="88"/>
        <v>0</v>
      </c>
      <c r="N1132">
        <f t="shared" si="89"/>
        <v>0</v>
      </c>
    </row>
    <row r="1133" spans="1:14" x14ac:dyDescent="0.25">
      <c r="A1133">
        <v>2132</v>
      </c>
      <c r="B1133" t="s">
        <v>14936</v>
      </c>
      <c r="C1133" t="s">
        <v>14937</v>
      </c>
      <c r="D1133" t="s">
        <v>14929</v>
      </c>
      <c r="E1133">
        <v>316</v>
      </c>
      <c r="F1133" s="2">
        <v>44117.824050925927</v>
      </c>
      <c r="G1133">
        <v>58</v>
      </c>
      <c r="H1133" t="s">
        <v>1311</v>
      </c>
      <c r="I1133">
        <f t="shared" si="85"/>
        <v>18328</v>
      </c>
      <c r="J1133" s="6">
        <v>45186.094074074077</v>
      </c>
      <c r="K1133" t="str">
        <f t="shared" si="86"/>
        <v>Long Term</v>
      </c>
      <c r="L1133">
        <f t="shared" si="87"/>
        <v>18012</v>
      </c>
      <c r="M1133">
        <f t="shared" si="88"/>
        <v>0</v>
      </c>
      <c r="N1133">
        <f t="shared" si="89"/>
        <v>0</v>
      </c>
    </row>
    <row r="1134" spans="1:14" x14ac:dyDescent="0.25">
      <c r="A1134">
        <v>2133</v>
      </c>
      <c r="B1134" t="s">
        <v>14934</v>
      </c>
      <c r="C1134" t="s">
        <v>14935</v>
      </c>
      <c r="D1134" t="s">
        <v>14922</v>
      </c>
      <c r="E1134">
        <v>459</v>
      </c>
      <c r="F1134" s="2">
        <v>43907.058055555557</v>
      </c>
      <c r="G1134">
        <v>73</v>
      </c>
      <c r="H1134" t="s">
        <v>503</v>
      </c>
      <c r="I1134">
        <f t="shared" si="85"/>
        <v>33507</v>
      </c>
      <c r="J1134" s="6">
        <v>45186.094074074077</v>
      </c>
      <c r="K1134" t="str">
        <f t="shared" si="86"/>
        <v>Long Term</v>
      </c>
      <c r="L1134">
        <f t="shared" si="87"/>
        <v>33048</v>
      </c>
      <c r="M1134">
        <f t="shared" si="88"/>
        <v>0</v>
      </c>
      <c r="N1134">
        <f t="shared" si="89"/>
        <v>0</v>
      </c>
    </row>
    <row r="1135" spans="1:14" x14ac:dyDescent="0.25">
      <c r="A1135">
        <v>2134</v>
      </c>
      <c r="B1135" t="s">
        <v>14958</v>
      </c>
      <c r="C1135" t="s">
        <v>14959</v>
      </c>
      <c r="D1135" t="s">
        <v>14922</v>
      </c>
      <c r="E1135">
        <v>122</v>
      </c>
      <c r="F1135" s="2">
        <v>45143.899675925917</v>
      </c>
      <c r="G1135">
        <v>26</v>
      </c>
      <c r="H1135" t="s">
        <v>844</v>
      </c>
      <c r="I1135">
        <f t="shared" si="85"/>
        <v>3172</v>
      </c>
      <c r="J1135" s="6">
        <v>45186.094074074077</v>
      </c>
      <c r="K1135" t="str">
        <f t="shared" si="86"/>
        <v>Short Term</v>
      </c>
      <c r="L1135">
        <f t="shared" si="87"/>
        <v>3050</v>
      </c>
      <c r="M1135">
        <f t="shared" si="88"/>
        <v>0.15</v>
      </c>
      <c r="N1135">
        <f t="shared" si="89"/>
        <v>457.5</v>
      </c>
    </row>
    <row r="1136" spans="1:14" x14ac:dyDescent="0.25">
      <c r="A1136">
        <v>2135</v>
      </c>
      <c r="B1136" t="s">
        <v>14982</v>
      </c>
      <c r="C1136" t="s">
        <v>14983</v>
      </c>
      <c r="D1136" t="s">
        <v>14929</v>
      </c>
      <c r="E1136">
        <v>819</v>
      </c>
      <c r="F1136" s="2">
        <v>43566.258587962962</v>
      </c>
      <c r="G1136">
        <v>51</v>
      </c>
      <c r="H1136" t="s">
        <v>961</v>
      </c>
      <c r="I1136">
        <f t="shared" si="85"/>
        <v>41769</v>
      </c>
      <c r="J1136" s="6">
        <v>45186.094074074077</v>
      </c>
      <c r="K1136" t="str">
        <f t="shared" si="86"/>
        <v>Long Term</v>
      </c>
      <c r="L1136">
        <f t="shared" si="87"/>
        <v>40950</v>
      </c>
      <c r="M1136">
        <f t="shared" si="88"/>
        <v>0</v>
      </c>
      <c r="N1136">
        <f t="shared" si="89"/>
        <v>0</v>
      </c>
    </row>
    <row r="1137" spans="1:14" x14ac:dyDescent="0.25">
      <c r="A1137">
        <v>2136</v>
      </c>
      <c r="B1137" t="s">
        <v>14934</v>
      </c>
      <c r="C1137" t="s">
        <v>14935</v>
      </c>
      <c r="D1137" t="s">
        <v>14929</v>
      </c>
      <c r="E1137">
        <v>735</v>
      </c>
      <c r="F1137" s="2">
        <v>44411.482372685183</v>
      </c>
      <c r="G1137">
        <v>85</v>
      </c>
      <c r="H1137" t="s">
        <v>1332</v>
      </c>
      <c r="I1137">
        <f t="shared" si="85"/>
        <v>62475</v>
      </c>
      <c r="J1137" s="6">
        <v>45186.094074074077</v>
      </c>
      <c r="K1137" t="str">
        <f t="shared" si="86"/>
        <v>Long Term</v>
      </c>
      <c r="L1137">
        <f t="shared" si="87"/>
        <v>61740</v>
      </c>
      <c r="M1137">
        <f t="shared" si="88"/>
        <v>0</v>
      </c>
      <c r="N1137">
        <f t="shared" si="89"/>
        <v>0</v>
      </c>
    </row>
    <row r="1138" spans="1:14" x14ac:dyDescent="0.25">
      <c r="A1138">
        <v>2137</v>
      </c>
      <c r="B1138" t="s">
        <v>14984</v>
      </c>
      <c r="C1138" t="s">
        <v>14985</v>
      </c>
      <c r="D1138" t="s">
        <v>14922</v>
      </c>
      <c r="E1138">
        <v>574</v>
      </c>
      <c r="F1138" s="2">
        <v>45090.193831018521</v>
      </c>
      <c r="G1138">
        <v>67</v>
      </c>
      <c r="H1138" t="s">
        <v>709</v>
      </c>
      <c r="I1138">
        <f t="shared" si="85"/>
        <v>38458</v>
      </c>
      <c r="J1138" s="6">
        <v>45186.094074074077</v>
      </c>
      <c r="K1138" t="str">
        <f t="shared" si="86"/>
        <v>Short Term</v>
      </c>
      <c r="L1138">
        <f t="shared" si="87"/>
        <v>37884</v>
      </c>
      <c r="M1138">
        <f t="shared" si="88"/>
        <v>0.15</v>
      </c>
      <c r="N1138">
        <f t="shared" si="89"/>
        <v>5682.5999999999995</v>
      </c>
    </row>
    <row r="1139" spans="1:14" x14ac:dyDescent="0.25">
      <c r="A1139">
        <v>2138</v>
      </c>
      <c r="B1139" t="s">
        <v>14934</v>
      </c>
      <c r="C1139" t="s">
        <v>14935</v>
      </c>
      <c r="D1139" t="s">
        <v>14922</v>
      </c>
      <c r="E1139">
        <v>509</v>
      </c>
      <c r="F1139" s="2">
        <v>44546.883750000001</v>
      </c>
      <c r="G1139">
        <v>28</v>
      </c>
      <c r="H1139" t="s">
        <v>746</v>
      </c>
      <c r="I1139">
        <f t="shared" si="85"/>
        <v>14252</v>
      </c>
      <c r="J1139" s="6">
        <v>45186.094074074077</v>
      </c>
      <c r="K1139" t="str">
        <f t="shared" si="86"/>
        <v>Long Term</v>
      </c>
      <c r="L1139">
        <f t="shared" si="87"/>
        <v>13743</v>
      </c>
      <c r="M1139">
        <f t="shared" si="88"/>
        <v>0</v>
      </c>
      <c r="N1139">
        <f t="shared" si="89"/>
        <v>0</v>
      </c>
    </row>
    <row r="1140" spans="1:14" x14ac:dyDescent="0.25">
      <c r="A1140">
        <v>2139</v>
      </c>
      <c r="B1140" t="s">
        <v>14980</v>
      </c>
      <c r="C1140" t="s">
        <v>14981</v>
      </c>
      <c r="D1140" t="s">
        <v>14929</v>
      </c>
      <c r="E1140">
        <v>205</v>
      </c>
      <c r="F1140" s="2">
        <v>44694.143287037034</v>
      </c>
      <c r="G1140">
        <v>97</v>
      </c>
      <c r="H1140" t="s">
        <v>541</v>
      </c>
      <c r="I1140">
        <f t="shared" si="85"/>
        <v>19885</v>
      </c>
      <c r="J1140" s="6">
        <v>45186.094074074077</v>
      </c>
      <c r="K1140" t="str">
        <f t="shared" si="86"/>
        <v>Long Term</v>
      </c>
      <c r="L1140">
        <f t="shared" si="87"/>
        <v>19680</v>
      </c>
      <c r="M1140">
        <f t="shared" si="88"/>
        <v>0</v>
      </c>
      <c r="N1140">
        <f t="shared" si="89"/>
        <v>0</v>
      </c>
    </row>
    <row r="1141" spans="1:14" x14ac:dyDescent="0.25">
      <c r="A1141">
        <v>2140</v>
      </c>
      <c r="B1141" t="s">
        <v>15010</v>
      </c>
      <c r="C1141" t="s">
        <v>15011</v>
      </c>
      <c r="D1141" t="s">
        <v>14922</v>
      </c>
      <c r="E1141">
        <v>472</v>
      </c>
      <c r="F1141" s="2">
        <v>44745.998807870368</v>
      </c>
      <c r="G1141">
        <v>94</v>
      </c>
      <c r="H1141" t="s">
        <v>221</v>
      </c>
      <c r="I1141">
        <f t="shared" si="85"/>
        <v>44368</v>
      </c>
      <c r="J1141" s="6">
        <v>45186.094074074077</v>
      </c>
      <c r="K1141" t="str">
        <f t="shared" si="86"/>
        <v>Long Term</v>
      </c>
      <c r="L1141">
        <f t="shared" si="87"/>
        <v>43896</v>
      </c>
      <c r="M1141">
        <f t="shared" si="88"/>
        <v>0</v>
      </c>
      <c r="N1141">
        <f t="shared" si="89"/>
        <v>0</v>
      </c>
    </row>
    <row r="1142" spans="1:14" x14ac:dyDescent="0.25">
      <c r="A1142">
        <v>2141</v>
      </c>
      <c r="B1142" t="s">
        <v>14958</v>
      </c>
      <c r="C1142" t="s">
        <v>14959</v>
      </c>
      <c r="D1142" t="s">
        <v>14922</v>
      </c>
      <c r="E1142">
        <v>463</v>
      </c>
      <c r="F1142" s="2">
        <v>44412.461770833332</v>
      </c>
      <c r="G1142">
        <v>82</v>
      </c>
      <c r="H1142" t="s">
        <v>1846</v>
      </c>
      <c r="I1142">
        <f t="shared" si="85"/>
        <v>37966</v>
      </c>
      <c r="J1142" s="6">
        <v>45186.094074074077</v>
      </c>
      <c r="K1142" t="str">
        <f t="shared" si="86"/>
        <v>Long Term</v>
      </c>
      <c r="L1142">
        <f t="shared" si="87"/>
        <v>37503</v>
      </c>
      <c r="M1142">
        <f t="shared" si="88"/>
        <v>0</v>
      </c>
      <c r="N1142">
        <f t="shared" si="89"/>
        <v>0</v>
      </c>
    </row>
    <row r="1143" spans="1:14" x14ac:dyDescent="0.25">
      <c r="A1143">
        <v>2142</v>
      </c>
      <c r="B1143" t="s">
        <v>15014</v>
      </c>
      <c r="C1143" t="s">
        <v>15015</v>
      </c>
      <c r="D1143" t="s">
        <v>14929</v>
      </c>
      <c r="E1143">
        <v>261</v>
      </c>
      <c r="F1143" s="2">
        <v>44718.287997685176</v>
      </c>
      <c r="G1143">
        <v>95</v>
      </c>
      <c r="H1143" t="s">
        <v>853</v>
      </c>
      <c r="I1143">
        <f t="shared" si="85"/>
        <v>24795</v>
      </c>
      <c r="J1143" s="6">
        <v>45186.094074074077</v>
      </c>
      <c r="K1143" t="str">
        <f t="shared" si="86"/>
        <v>Long Term</v>
      </c>
      <c r="L1143">
        <f t="shared" si="87"/>
        <v>24534</v>
      </c>
      <c r="M1143">
        <f t="shared" si="88"/>
        <v>0</v>
      </c>
      <c r="N1143">
        <f t="shared" si="89"/>
        <v>0</v>
      </c>
    </row>
    <row r="1144" spans="1:14" x14ac:dyDescent="0.25">
      <c r="A1144">
        <v>2143</v>
      </c>
      <c r="B1144" t="s">
        <v>15000</v>
      </c>
      <c r="C1144" t="s">
        <v>15001</v>
      </c>
      <c r="D1144" t="s">
        <v>14929</v>
      </c>
      <c r="E1144">
        <v>399</v>
      </c>
      <c r="F1144" s="2">
        <v>44420.208807870367</v>
      </c>
      <c r="G1144">
        <v>3</v>
      </c>
      <c r="H1144" t="s">
        <v>518</v>
      </c>
      <c r="I1144">
        <f t="shared" si="85"/>
        <v>1197</v>
      </c>
      <c r="J1144" s="6">
        <v>45186.094074074077</v>
      </c>
      <c r="K1144" t="str">
        <f t="shared" si="86"/>
        <v>Long Term</v>
      </c>
      <c r="L1144">
        <f t="shared" si="87"/>
        <v>798</v>
      </c>
      <c r="M1144">
        <f t="shared" si="88"/>
        <v>0</v>
      </c>
      <c r="N1144">
        <f t="shared" si="89"/>
        <v>0</v>
      </c>
    </row>
    <row r="1145" spans="1:14" x14ac:dyDescent="0.25">
      <c r="A1145">
        <v>2144</v>
      </c>
      <c r="B1145" t="s">
        <v>14952</v>
      </c>
      <c r="C1145" t="s">
        <v>14953</v>
      </c>
      <c r="D1145" t="s">
        <v>14922</v>
      </c>
      <c r="E1145">
        <v>155</v>
      </c>
      <c r="F1145" s="2">
        <v>44544.134317129632</v>
      </c>
      <c r="G1145">
        <v>22</v>
      </c>
      <c r="H1145" t="s">
        <v>822</v>
      </c>
      <c r="I1145">
        <f t="shared" si="85"/>
        <v>3410</v>
      </c>
      <c r="J1145" s="6">
        <v>45186.094074074077</v>
      </c>
      <c r="K1145" t="str">
        <f t="shared" si="86"/>
        <v>Long Term</v>
      </c>
      <c r="L1145">
        <f t="shared" si="87"/>
        <v>3255</v>
      </c>
      <c r="M1145">
        <f t="shared" si="88"/>
        <v>0</v>
      </c>
      <c r="N1145">
        <f t="shared" si="89"/>
        <v>0</v>
      </c>
    </row>
    <row r="1146" spans="1:14" x14ac:dyDescent="0.25">
      <c r="A1146">
        <v>2145</v>
      </c>
      <c r="B1146" t="s">
        <v>14986</v>
      </c>
      <c r="C1146" t="s">
        <v>14987</v>
      </c>
      <c r="D1146" t="s">
        <v>14929</v>
      </c>
      <c r="E1146">
        <v>706</v>
      </c>
      <c r="F1146" s="2">
        <v>44580.437164351853</v>
      </c>
      <c r="G1146">
        <v>98</v>
      </c>
      <c r="H1146" t="s">
        <v>505</v>
      </c>
      <c r="I1146">
        <f t="shared" si="85"/>
        <v>69188</v>
      </c>
      <c r="J1146" s="6">
        <v>45186.094074074077</v>
      </c>
      <c r="K1146" t="str">
        <f t="shared" si="86"/>
        <v>Long Term</v>
      </c>
      <c r="L1146">
        <f t="shared" si="87"/>
        <v>68482</v>
      </c>
      <c r="M1146">
        <f t="shared" si="88"/>
        <v>0</v>
      </c>
      <c r="N1146">
        <f t="shared" si="89"/>
        <v>0</v>
      </c>
    </row>
    <row r="1147" spans="1:14" x14ac:dyDescent="0.25">
      <c r="A1147">
        <v>2146</v>
      </c>
      <c r="B1147" t="s">
        <v>14936</v>
      </c>
      <c r="C1147" t="s">
        <v>14937</v>
      </c>
      <c r="D1147" t="s">
        <v>14922</v>
      </c>
      <c r="E1147">
        <v>770</v>
      </c>
      <c r="F1147" s="2">
        <v>44519.315127314818</v>
      </c>
      <c r="G1147">
        <v>11</v>
      </c>
      <c r="H1147" t="s">
        <v>220</v>
      </c>
      <c r="I1147">
        <f t="shared" si="85"/>
        <v>8470</v>
      </c>
      <c r="J1147" s="6">
        <v>45186.094074074077</v>
      </c>
      <c r="K1147" t="str">
        <f t="shared" si="86"/>
        <v>Long Term</v>
      </c>
      <c r="L1147">
        <f t="shared" si="87"/>
        <v>7700</v>
      </c>
      <c r="M1147">
        <f t="shared" si="88"/>
        <v>0</v>
      </c>
      <c r="N1147">
        <f t="shared" si="89"/>
        <v>0</v>
      </c>
    </row>
    <row r="1148" spans="1:14" x14ac:dyDescent="0.25">
      <c r="A1148">
        <v>2147</v>
      </c>
      <c r="B1148" t="s">
        <v>14970</v>
      </c>
      <c r="C1148" t="s">
        <v>14971</v>
      </c>
      <c r="D1148" t="s">
        <v>14922</v>
      </c>
      <c r="E1148">
        <v>217</v>
      </c>
      <c r="F1148" s="2">
        <v>44543.128368055557</v>
      </c>
      <c r="G1148">
        <v>5</v>
      </c>
      <c r="H1148" t="s">
        <v>1042</v>
      </c>
      <c r="I1148">
        <f t="shared" si="85"/>
        <v>1085</v>
      </c>
      <c r="J1148" s="6">
        <v>45186.094074074077</v>
      </c>
      <c r="K1148" t="str">
        <f t="shared" si="86"/>
        <v>Long Term</v>
      </c>
      <c r="L1148">
        <f t="shared" si="87"/>
        <v>868</v>
      </c>
      <c r="M1148">
        <f t="shared" si="88"/>
        <v>0</v>
      </c>
      <c r="N1148">
        <f t="shared" si="89"/>
        <v>0</v>
      </c>
    </row>
    <row r="1149" spans="1:14" x14ac:dyDescent="0.25">
      <c r="A1149">
        <v>2148</v>
      </c>
      <c r="B1149" t="s">
        <v>14998</v>
      </c>
      <c r="C1149" t="s">
        <v>14999</v>
      </c>
      <c r="D1149" t="s">
        <v>14922</v>
      </c>
      <c r="E1149">
        <v>991</v>
      </c>
      <c r="F1149" s="2">
        <v>43392.464907407397</v>
      </c>
      <c r="G1149">
        <v>71</v>
      </c>
      <c r="H1149" t="s">
        <v>1085</v>
      </c>
      <c r="I1149">
        <f t="shared" si="85"/>
        <v>70361</v>
      </c>
      <c r="J1149" s="6">
        <v>45186.094074074077</v>
      </c>
      <c r="K1149" t="str">
        <f t="shared" si="86"/>
        <v>Long Term</v>
      </c>
      <c r="L1149">
        <f t="shared" si="87"/>
        <v>69370</v>
      </c>
      <c r="M1149">
        <f t="shared" si="88"/>
        <v>0</v>
      </c>
      <c r="N1149">
        <f t="shared" si="89"/>
        <v>0</v>
      </c>
    </row>
    <row r="1150" spans="1:14" x14ac:dyDescent="0.25">
      <c r="A1150">
        <v>2149</v>
      </c>
      <c r="B1150" t="s">
        <v>14990</v>
      </c>
      <c r="C1150" t="s">
        <v>14991</v>
      </c>
      <c r="D1150" t="s">
        <v>14929</v>
      </c>
      <c r="E1150">
        <v>251</v>
      </c>
      <c r="F1150" s="2">
        <v>44239.847453703696</v>
      </c>
      <c r="G1150">
        <v>26</v>
      </c>
      <c r="H1150" t="s">
        <v>416</v>
      </c>
      <c r="I1150">
        <f t="shared" si="85"/>
        <v>6526</v>
      </c>
      <c r="J1150" s="6">
        <v>45186.094074074077</v>
      </c>
      <c r="K1150" t="str">
        <f t="shared" si="86"/>
        <v>Long Term</v>
      </c>
      <c r="L1150">
        <f t="shared" si="87"/>
        <v>6275</v>
      </c>
      <c r="M1150">
        <f t="shared" si="88"/>
        <v>0</v>
      </c>
      <c r="N1150">
        <f t="shared" si="89"/>
        <v>0</v>
      </c>
    </row>
    <row r="1151" spans="1:14" x14ac:dyDescent="0.25">
      <c r="A1151">
        <v>2150</v>
      </c>
      <c r="B1151" t="s">
        <v>14944</v>
      </c>
      <c r="C1151" t="s">
        <v>14945</v>
      </c>
      <c r="D1151" t="s">
        <v>14922</v>
      </c>
      <c r="E1151">
        <v>790</v>
      </c>
      <c r="F1151" s="2">
        <v>44904.359895833331</v>
      </c>
      <c r="G1151">
        <v>68</v>
      </c>
      <c r="H1151" t="s">
        <v>408</v>
      </c>
      <c r="I1151">
        <f t="shared" si="85"/>
        <v>53720</v>
      </c>
      <c r="J1151" s="6">
        <v>45186.094074074077</v>
      </c>
      <c r="K1151" t="str">
        <f t="shared" si="86"/>
        <v>Short Term</v>
      </c>
      <c r="L1151">
        <f t="shared" si="87"/>
        <v>52930</v>
      </c>
      <c r="M1151">
        <f t="shared" si="88"/>
        <v>0.15</v>
      </c>
      <c r="N1151">
        <f t="shared" si="89"/>
        <v>7939.5</v>
      </c>
    </row>
    <row r="1152" spans="1:14" x14ac:dyDescent="0.25">
      <c r="A1152">
        <v>2151</v>
      </c>
      <c r="B1152" t="s">
        <v>14960</v>
      </c>
      <c r="C1152" t="s">
        <v>14961</v>
      </c>
      <c r="D1152" t="s">
        <v>14922</v>
      </c>
      <c r="E1152">
        <v>733</v>
      </c>
      <c r="F1152" s="2">
        <v>44524.561076388891</v>
      </c>
      <c r="G1152">
        <v>22</v>
      </c>
      <c r="H1152" t="s">
        <v>1338</v>
      </c>
      <c r="I1152">
        <f t="shared" si="85"/>
        <v>16126</v>
      </c>
      <c r="J1152" s="6">
        <v>45186.094074074077</v>
      </c>
      <c r="K1152" t="str">
        <f t="shared" si="86"/>
        <v>Long Term</v>
      </c>
      <c r="L1152">
        <f t="shared" si="87"/>
        <v>15393</v>
      </c>
      <c r="M1152">
        <f t="shared" si="88"/>
        <v>0</v>
      </c>
      <c r="N1152">
        <f t="shared" si="89"/>
        <v>0</v>
      </c>
    </row>
    <row r="1153" spans="1:14" x14ac:dyDescent="0.25">
      <c r="A1153">
        <v>2152</v>
      </c>
      <c r="B1153" t="s">
        <v>14960</v>
      </c>
      <c r="C1153" t="s">
        <v>14961</v>
      </c>
      <c r="D1153" t="s">
        <v>14922</v>
      </c>
      <c r="E1153">
        <v>129</v>
      </c>
      <c r="F1153" s="2">
        <v>43928.66783564815</v>
      </c>
      <c r="G1153">
        <v>4</v>
      </c>
      <c r="H1153" t="s">
        <v>824</v>
      </c>
      <c r="I1153">
        <f t="shared" si="85"/>
        <v>516</v>
      </c>
      <c r="J1153" s="6">
        <v>45186.094074074077</v>
      </c>
      <c r="K1153" t="str">
        <f t="shared" si="86"/>
        <v>Long Term</v>
      </c>
      <c r="L1153">
        <f t="shared" si="87"/>
        <v>387</v>
      </c>
      <c r="M1153">
        <f t="shared" si="88"/>
        <v>0</v>
      </c>
      <c r="N1153">
        <f t="shared" si="89"/>
        <v>0</v>
      </c>
    </row>
    <row r="1154" spans="1:14" x14ac:dyDescent="0.25">
      <c r="A1154">
        <v>2153</v>
      </c>
      <c r="B1154" t="s">
        <v>14946</v>
      </c>
      <c r="C1154" t="s">
        <v>14947</v>
      </c>
      <c r="D1154" t="s">
        <v>14922</v>
      </c>
      <c r="E1154">
        <v>105</v>
      </c>
      <c r="F1154" s="2">
        <v>43720.180486111109</v>
      </c>
      <c r="G1154">
        <v>67</v>
      </c>
      <c r="H1154" t="s">
        <v>894</v>
      </c>
      <c r="I1154">
        <f t="shared" si="85"/>
        <v>7035</v>
      </c>
      <c r="J1154" s="6">
        <v>45186.094074074077</v>
      </c>
      <c r="K1154" t="str">
        <f t="shared" si="86"/>
        <v>Long Term</v>
      </c>
      <c r="L1154">
        <f t="shared" si="87"/>
        <v>6930</v>
      </c>
      <c r="M1154">
        <f t="shared" si="88"/>
        <v>0</v>
      </c>
      <c r="N1154">
        <f t="shared" si="89"/>
        <v>0</v>
      </c>
    </row>
    <row r="1155" spans="1:14" x14ac:dyDescent="0.25">
      <c r="A1155">
        <v>2154</v>
      </c>
      <c r="B1155" t="s">
        <v>15006</v>
      </c>
      <c r="C1155" t="s">
        <v>15007</v>
      </c>
      <c r="D1155" t="s">
        <v>14922</v>
      </c>
      <c r="E1155">
        <v>649</v>
      </c>
      <c r="F1155" s="2">
        <v>44568.201828703714</v>
      </c>
      <c r="G1155">
        <v>64</v>
      </c>
      <c r="H1155" t="s">
        <v>3007</v>
      </c>
      <c r="I1155">
        <f t="shared" ref="I1155:I1218" si="90">E1155*G1155</f>
        <v>41536</v>
      </c>
      <c r="J1155" s="6">
        <v>45186.094074074077</v>
      </c>
      <c r="K1155" t="str">
        <f t="shared" ref="K1155:K1218" si="91">IF((J1155-F1155)&lt;=365,"Short Term","Long Term")</f>
        <v>Long Term</v>
      </c>
      <c r="L1155">
        <f t="shared" ref="L1155:L1218" si="92">I1155-E1155</f>
        <v>40887</v>
      </c>
      <c r="M1155">
        <f t="shared" ref="M1155:M1218" si="93">IF(K1155="short Term",15%,IF(K1155="Long Term",IF(L1155&gt;100000,10%,0),0))</f>
        <v>0</v>
      </c>
      <c r="N1155">
        <f t="shared" ref="N1155:N1218" si="94">L1155*M1155</f>
        <v>0</v>
      </c>
    </row>
    <row r="1156" spans="1:14" x14ac:dyDescent="0.25">
      <c r="A1156">
        <v>2155</v>
      </c>
      <c r="B1156" t="s">
        <v>15014</v>
      </c>
      <c r="C1156" t="s">
        <v>15015</v>
      </c>
      <c r="D1156" t="s">
        <v>14922</v>
      </c>
      <c r="E1156">
        <v>759</v>
      </c>
      <c r="F1156" s="2">
        <v>44885.922118055547</v>
      </c>
      <c r="G1156">
        <v>79</v>
      </c>
      <c r="H1156" t="s">
        <v>342</v>
      </c>
      <c r="I1156">
        <f t="shared" si="90"/>
        <v>59961</v>
      </c>
      <c r="J1156" s="6">
        <v>45186.094074074077</v>
      </c>
      <c r="K1156" t="str">
        <f t="shared" si="91"/>
        <v>Short Term</v>
      </c>
      <c r="L1156">
        <f t="shared" si="92"/>
        <v>59202</v>
      </c>
      <c r="M1156">
        <f t="shared" si="93"/>
        <v>0.15</v>
      </c>
      <c r="N1156">
        <f t="shared" si="94"/>
        <v>8880.2999999999993</v>
      </c>
    </row>
    <row r="1157" spans="1:14" x14ac:dyDescent="0.25">
      <c r="A1157">
        <v>2156</v>
      </c>
      <c r="B1157" t="s">
        <v>15000</v>
      </c>
      <c r="C1157" t="s">
        <v>15001</v>
      </c>
      <c r="D1157" t="s">
        <v>14929</v>
      </c>
      <c r="E1157">
        <v>801</v>
      </c>
      <c r="F1157" s="2">
        <v>45005.942569444444</v>
      </c>
      <c r="G1157">
        <v>80</v>
      </c>
      <c r="H1157" t="s">
        <v>1361</v>
      </c>
      <c r="I1157">
        <f t="shared" si="90"/>
        <v>64080</v>
      </c>
      <c r="J1157" s="6">
        <v>45186.094074074077</v>
      </c>
      <c r="K1157" t="str">
        <f t="shared" si="91"/>
        <v>Short Term</v>
      </c>
      <c r="L1157">
        <f t="shared" si="92"/>
        <v>63279</v>
      </c>
      <c r="M1157">
        <f t="shared" si="93"/>
        <v>0.15</v>
      </c>
      <c r="N1157">
        <f t="shared" si="94"/>
        <v>9491.85</v>
      </c>
    </row>
    <row r="1158" spans="1:14" x14ac:dyDescent="0.25">
      <c r="A1158">
        <v>2157</v>
      </c>
      <c r="B1158" t="s">
        <v>14966</v>
      </c>
      <c r="C1158" t="s">
        <v>14967</v>
      </c>
      <c r="D1158" t="s">
        <v>14929</v>
      </c>
      <c r="E1158">
        <v>164</v>
      </c>
      <c r="F1158" s="2">
        <v>44412.391250000001</v>
      </c>
      <c r="G1158">
        <v>33</v>
      </c>
      <c r="H1158" t="s">
        <v>709</v>
      </c>
      <c r="I1158">
        <f t="shared" si="90"/>
        <v>5412</v>
      </c>
      <c r="J1158" s="6">
        <v>45186.094074074077</v>
      </c>
      <c r="K1158" t="str">
        <f t="shared" si="91"/>
        <v>Long Term</v>
      </c>
      <c r="L1158">
        <f t="shared" si="92"/>
        <v>5248</v>
      </c>
      <c r="M1158">
        <f t="shared" si="93"/>
        <v>0</v>
      </c>
      <c r="N1158">
        <f t="shared" si="94"/>
        <v>0</v>
      </c>
    </row>
    <row r="1159" spans="1:14" x14ac:dyDescent="0.25">
      <c r="A1159">
        <v>2158</v>
      </c>
      <c r="B1159" t="s">
        <v>14994</v>
      </c>
      <c r="C1159" t="s">
        <v>14995</v>
      </c>
      <c r="D1159" t="s">
        <v>14922</v>
      </c>
      <c r="E1159">
        <v>998</v>
      </c>
      <c r="F1159" s="2">
        <v>44265.989340277767</v>
      </c>
      <c r="G1159">
        <v>8</v>
      </c>
      <c r="H1159" t="s">
        <v>384</v>
      </c>
      <c r="I1159">
        <f t="shared" si="90"/>
        <v>7984</v>
      </c>
      <c r="J1159" s="6">
        <v>45186.094074074077</v>
      </c>
      <c r="K1159" t="str">
        <f t="shared" si="91"/>
        <v>Long Term</v>
      </c>
      <c r="L1159">
        <f t="shared" si="92"/>
        <v>6986</v>
      </c>
      <c r="M1159">
        <f t="shared" si="93"/>
        <v>0</v>
      </c>
      <c r="N1159">
        <f t="shared" si="94"/>
        <v>0</v>
      </c>
    </row>
    <row r="1160" spans="1:14" x14ac:dyDescent="0.25">
      <c r="A1160">
        <v>2159</v>
      </c>
      <c r="B1160" t="s">
        <v>14964</v>
      </c>
      <c r="C1160" t="s">
        <v>14965</v>
      </c>
      <c r="D1160" t="s">
        <v>14929</v>
      </c>
      <c r="E1160">
        <v>704</v>
      </c>
      <c r="F1160" s="2">
        <v>43820.312037037038</v>
      </c>
      <c r="G1160">
        <v>14</v>
      </c>
      <c r="H1160" t="s">
        <v>955</v>
      </c>
      <c r="I1160">
        <f t="shared" si="90"/>
        <v>9856</v>
      </c>
      <c r="J1160" s="6">
        <v>45186.094074074077</v>
      </c>
      <c r="K1160" t="str">
        <f t="shared" si="91"/>
        <v>Long Term</v>
      </c>
      <c r="L1160">
        <f t="shared" si="92"/>
        <v>9152</v>
      </c>
      <c r="M1160">
        <f t="shared" si="93"/>
        <v>0</v>
      </c>
      <c r="N1160">
        <f t="shared" si="94"/>
        <v>0</v>
      </c>
    </row>
    <row r="1161" spans="1:14" x14ac:dyDescent="0.25">
      <c r="A1161">
        <v>2160</v>
      </c>
      <c r="B1161" t="s">
        <v>14934</v>
      </c>
      <c r="C1161" t="s">
        <v>14935</v>
      </c>
      <c r="D1161" t="s">
        <v>14929</v>
      </c>
      <c r="E1161">
        <v>181</v>
      </c>
      <c r="F1161" s="2">
        <v>43579.617615740739</v>
      </c>
      <c r="G1161">
        <v>44</v>
      </c>
      <c r="H1161" t="s">
        <v>1820</v>
      </c>
      <c r="I1161">
        <f t="shared" si="90"/>
        <v>7964</v>
      </c>
      <c r="J1161" s="6">
        <v>45186.094074074077</v>
      </c>
      <c r="K1161" t="str">
        <f t="shared" si="91"/>
        <v>Long Term</v>
      </c>
      <c r="L1161">
        <f t="shared" si="92"/>
        <v>7783</v>
      </c>
      <c r="M1161">
        <f t="shared" si="93"/>
        <v>0</v>
      </c>
      <c r="N1161">
        <f t="shared" si="94"/>
        <v>0</v>
      </c>
    </row>
    <row r="1162" spans="1:14" x14ac:dyDescent="0.25">
      <c r="A1162">
        <v>2161</v>
      </c>
      <c r="B1162" t="s">
        <v>15016</v>
      </c>
      <c r="C1162" t="s">
        <v>15017</v>
      </c>
      <c r="D1162" t="s">
        <v>14929</v>
      </c>
      <c r="E1162">
        <v>578</v>
      </c>
      <c r="F1162" s="2">
        <v>44708.324930555558</v>
      </c>
      <c r="G1162">
        <v>16</v>
      </c>
      <c r="H1162" t="s">
        <v>1336</v>
      </c>
      <c r="I1162">
        <f t="shared" si="90"/>
        <v>9248</v>
      </c>
      <c r="J1162" s="6">
        <v>45186.094074074077</v>
      </c>
      <c r="K1162" t="str">
        <f t="shared" si="91"/>
        <v>Long Term</v>
      </c>
      <c r="L1162">
        <f t="shared" si="92"/>
        <v>8670</v>
      </c>
      <c r="M1162">
        <f t="shared" si="93"/>
        <v>0</v>
      </c>
      <c r="N1162">
        <f t="shared" si="94"/>
        <v>0</v>
      </c>
    </row>
    <row r="1163" spans="1:14" x14ac:dyDescent="0.25">
      <c r="A1163">
        <v>2162</v>
      </c>
      <c r="B1163" t="s">
        <v>14920</v>
      </c>
      <c r="C1163" t="s">
        <v>14921</v>
      </c>
      <c r="D1163" t="s">
        <v>14922</v>
      </c>
      <c r="E1163">
        <v>879</v>
      </c>
      <c r="F1163" s="2">
        <v>43525.205636574072</v>
      </c>
      <c r="G1163">
        <v>97</v>
      </c>
      <c r="H1163" t="s">
        <v>234</v>
      </c>
      <c r="I1163">
        <f t="shared" si="90"/>
        <v>85263</v>
      </c>
      <c r="J1163" s="6">
        <v>45186.094074074077</v>
      </c>
      <c r="K1163" t="str">
        <f t="shared" si="91"/>
        <v>Long Term</v>
      </c>
      <c r="L1163">
        <f t="shared" si="92"/>
        <v>84384</v>
      </c>
      <c r="M1163">
        <f t="shared" si="93"/>
        <v>0</v>
      </c>
      <c r="N1163">
        <f t="shared" si="94"/>
        <v>0</v>
      </c>
    </row>
    <row r="1164" spans="1:14" x14ac:dyDescent="0.25">
      <c r="A1164">
        <v>2163</v>
      </c>
      <c r="B1164" t="s">
        <v>14920</v>
      </c>
      <c r="C1164" t="s">
        <v>14921</v>
      </c>
      <c r="D1164" t="s">
        <v>14929</v>
      </c>
      <c r="E1164">
        <v>470</v>
      </c>
      <c r="F1164" s="2">
        <v>43899.240925925929</v>
      </c>
      <c r="G1164">
        <v>61</v>
      </c>
      <c r="H1164" t="s">
        <v>592</v>
      </c>
      <c r="I1164">
        <f t="shared" si="90"/>
        <v>28670</v>
      </c>
      <c r="J1164" s="6">
        <v>45186.094074074077</v>
      </c>
      <c r="K1164" t="str">
        <f t="shared" si="91"/>
        <v>Long Term</v>
      </c>
      <c r="L1164">
        <f t="shared" si="92"/>
        <v>28200</v>
      </c>
      <c r="M1164">
        <f t="shared" si="93"/>
        <v>0</v>
      </c>
      <c r="N1164">
        <f t="shared" si="94"/>
        <v>0</v>
      </c>
    </row>
    <row r="1165" spans="1:14" x14ac:dyDescent="0.25">
      <c r="A1165">
        <v>2164</v>
      </c>
      <c r="B1165" t="s">
        <v>14954</v>
      </c>
      <c r="C1165" t="s">
        <v>14955</v>
      </c>
      <c r="D1165" t="s">
        <v>14922</v>
      </c>
      <c r="E1165">
        <v>371</v>
      </c>
      <c r="F1165" s="2">
        <v>43578.818506944437</v>
      </c>
      <c r="G1165">
        <v>24</v>
      </c>
      <c r="H1165" t="s">
        <v>428</v>
      </c>
      <c r="I1165">
        <f t="shared" si="90"/>
        <v>8904</v>
      </c>
      <c r="J1165" s="6">
        <v>45186.094074074077</v>
      </c>
      <c r="K1165" t="str">
        <f t="shared" si="91"/>
        <v>Long Term</v>
      </c>
      <c r="L1165">
        <f t="shared" si="92"/>
        <v>8533</v>
      </c>
      <c r="M1165">
        <f t="shared" si="93"/>
        <v>0</v>
      </c>
      <c r="N1165">
        <f t="shared" si="94"/>
        <v>0</v>
      </c>
    </row>
    <row r="1166" spans="1:14" x14ac:dyDescent="0.25">
      <c r="A1166">
        <v>2165</v>
      </c>
      <c r="B1166" t="s">
        <v>14988</v>
      </c>
      <c r="C1166" t="s">
        <v>14989</v>
      </c>
      <c r="D1166" t="s">
        <v>14929</v>
      </c>
      <c r="E1166">
        <v>199</v>
      </c>
      <c r="F1166" s="2">
        <v>43716.237453703703</v>
      </c>
      <c r="G1166">
        <v>9</v>
      </c>
      <c r="H1166" t="s">
        <v>911</v>
      </c>
      <c r="I1166">
        <f t="shared" si="90"/>
        <v>1791</v>
      </c>
      <c r="J1166" s="6">
        <v>45186.094074074077</v>
      </c>
      <c r="K1166" t="str">
        <f t="shared" si="91"/>
        <v>Long Term</v>
      </c>
      <c r="L1166">
        <f t="shared" si="92"/>
        <v>1592</v>
      </c>
      <c r="M1166">
        <f t="shared" si="93"/>
        <v>0</v>
      </c>
      <c r="N1166">
        <f t="shared" si="94"/>
        <v>0</v>
      </c>
    </row>
    <row r="1167" spans="1:14" x14ac:dyDescent="0.25">
      <c r="A1167">
        <v>2166</v>
      </c>
      <c r="B1167" t="s">
        <v>14925</v>
      </c>
      <c r="C1167" t="s">
        <v>14926</v>
      </c>
      <c r="D1167" t="s">
        <v>14929</v>
      </c>
      <c r="E1167">
        <v>641</v>
      </c>
      <c r="F1167" s="2">
        <v>44689.960092592592</v>
      </c>
      <c r="G1167">
        <v>12</v>
      </c>
      <c r="H1167" t="s">
        <v>482</v>
      </c>
      <c r="I1167">
        <f t="shared" si="90"/>
        <v>7692</v>
      </c>
      <c r="J1167" s="6">
        <v>45186.094074074077</v>
      </c>
      <c r="K1167" t="str">
        <f t="shared" si="91"/>
        <v>Long Term</v>
      </c>
      <c r="L1167">
        <f t="shared" si="92"/>
        <v>7051</v>
      </c>
      <c r="M1167">
        <f t="shared" si="93"/>
        <v>0</v>
      </c>
      <c r="N1167">
        <f t="shared" si="94"/>
        <v>0</v>
      </c>
    </row>
    <row r="1168" spans="1:14" x14ac:dyDescent="0.25">
      <c r="A1168">
        <v>2167</v>
      </c>
      <c r="B1168" t="s">
        <v>14964</v>
      </c>
      <c r="C1168" t="s">
        <v>14965</v>
      </c>
      <c r="D1168" t="s">
        <v>14922</v>
      </c>
      <c r="E1168">
        <v>439</v>
      </c>
      <c r="F1168" s="2">
        <v>43487.503379629627</v>
      </c>
      <c r="G1168">
        <v>89</v>
      </c>
      <c r="H1168" t="s">
        <v>1830</v>
      </c>
      <c r="I1168">
        <f t="shared" si="90"/>
        <v>39071</v>
      </c>
      <c r="J1168" s="6">
        <v>45186.094074074077</v>
      </c>
      <c r="K1168" t="str">
        <f t="shared" si="91"/>
        <v>Long Term</v>
      </c>
      <c r="L1168">
        <f t="shared" si="92"/>
        <v>38632</v>
      </c>
      <c r="M1168">
        <f t="shared" si="93"/>
        <v>0</v>
      </c>
      <c r="N1168">
        <f t="shared" si="94"/>
        <v>0</v>
      </c>
    </row>
    <row r="1169" spans="1:14" x14ac:dyDescent="0.25">
      <c r="A1169">
        <v>2168</v>
      </c>
      <c r="B1169" t="s">
        <v>15002</v>
      </c>
      <c r="C1169" t="s">
        <v>15003</v>
      </c>
      <c r="D1169" t="s">
        <v>14922</v>
      </c>
      <c r="E1169">
        <v>688</v>
      </c>
      <c r="F1169" s="2">
        <v>43711.884398148148</v>
      </c>
      <c r="G1169">
        <v>74</v>
      </c>
      <c r="H1169" t="s">
        <v>653</v>
      </c>
      <c r="I1169">
        <f t="shared" si="90"/>
        <v>50912</v>
      </c>
      <c r="J1169" s="6">
        <v>45186.094074074077</v>
      </c>
      <c r="K1169" t="str">
        <f t="shared" si="91"/>
        <v>Long Term</v>
      </c>
      <c r="L1169">
        <f t="shared" si="92"/>
        <v>50224</v>
      </c>
      <c r="M1169">
        <f t="shared" si="93"/>
        <v>0</v>
      </c>
      <c r="N1169">
        <f t="shared" si="94"/>
        <v>0</v>
      </c>
    </row>
    <row r="1170" spans="1:14" x14ac:dyDescent="0.25">
      <c r="A1170">
        <v>2169</v>
      </c>
      <c r="B1170" t="s">
        <v>15014</v>
      </c>
      <c r="C1170" t="s">
        <v>15015</v>
      </c>
      <c r="D1170" t="s">
        <v>14922</v>
      </c>
      <c r="E1170">
        <v>952</v>
      </c>
      <c r="F1170" s="2">
        <v>44473.496724537043</v>
      </c>
      <c r="G1170">
        <v>7</v>
      </c>
      <c r="H1170" t="s">
        <v>1865</v>
      </c>
      <c r="I1170">
        <f t="shared" si="90"/>
        <v>6664</v>
      </c>
      <c r="J1170" s="6">
        <v>45186.094074074077</v>
      </c>
      <c r="K1170" t="str">
        <f t="shared" si="91"/>
        <v>Long Term</v>
      </c>
      <c r="L1170">
        <f t="shared" si="92"/>
        <v>5712</v>
      </c>
      <c r="M1170">
        <f t="shared" si="93"/>
        <v>0</v>
      </c>
      <c r="N1170">
        <f t="shared" si="94"/>
        <v>0</v>
      </c>
    </row>
    <row r="1171" spans="1:14" x14ac:dyDescent="0.25">
      <c r="A1171">
        <v>2170</v>
      </c>
      <c r="B1171" t="s">
        <v>14938</v>
      </c>
      <c r="C1171" t="s">
        <v>14939</v>
      </c>
      <c r="D1171" t="s">
        <v>14929</v>
      </c>
      <c r="E1171">
        <v>285</v>
      </c>
      <c r="F1171" s="2">
        <v>43672.102523148147</v>
      </c>
      <c r="G1171">
        <v>38</v>
      </c>
      <c r="H1171" t="s">
        <v>379</v>
      </c>
      <c r="I1171">
        <f t="shared" si="90"/>
        <v>10830</v>
      </c>
      <c r="J1171" s="6">
        <v>45186.094074074077</v>
      </c>
      <c r="K1171" t="str">
        <f t="shared" si="91"/>
        <v>Long Term</v>
      </c>
      <c r="L1171">
        <f t="shared" si="92"/>
        <v>10545</v>
      </c>
      <c r="M1171">
        <f t="shared" si="93"/>
        <v>0</v>
      </c>
      <c r="N1171">
        <f t="shared" si="94"/>
        <v>0</v>
      </c>
    </row>
    <row r="1172" spans="1:14" x14ac:dyDescent="0.25">
      <c r="A1172">
        <v>2171</v>
      </c>
      <c r="B1172" t="s">
        <v>15008</v>
      </c>
      <c r="C1172" t="s">
        <v>15009</v>
      </c>
      <c r="D1172" t="s">
        <v>14922</v>
      </c>
      <c r="E1172">
        <v>286</v>
      </c>
      <c r="F1172" s="2">
        <v>44859.711782407408</v>
      </c>
      <c r="G1172">
        <v>54</v>
      </c>
      <c r="H1172" t="s">
        <v>453</v>
      </c>
      <c r="I1172">
        <f t="shared" si="90"/>
        <v>15444</v>
      </c>
      <c r="J1172" s="6">
        <v>45186.094074074077</v>
      </c>
      <c r="K1172" t="str">
        <f t="shared" si="91"/>
        <v>Short Term</v>
      </c>
      <c r="L1172">
        <f t="shared" si="92"/>
        <v>15158</v>
      </c>
      <c r="M1172">
        <f t="shared" si="93"/>
        <v>0.15</v>
      </c>
      <c r="N1172">
        <f t="shared" si="94"/>
        <v>2273.6999999999998</v>
      </c>
    </row>
    <row r="1173" spans="1:14" x14ac:dyDescent="0.25">
      <c r="A1173">
        <v>2172</v>
      </c>
      <c r="B1173" t="s">
        <v>14940</v>
      </c>
      <c r="C1173" t="s">
        <v>14941</v>
      </c>
      <c r="D1173" t="s">
        <v>14929</v>
      </c>
      <c r="E1173">
        <v>970</v>
      </c>
      <c r="F1173" s="2">
        <v>43552.289351851847</v>
      </c>
      <c r="G1173">
        <v>91</v>
      </c>
      <c r="H1173" t="s">
        <v>795</v>
      </c>
      <c r="I1173">
        <f t="shared" si="90"/>
        <v>88270</v>
      </c>
      <c r="J1173" s="6">
        <v>45186.094074074077</v>
      </c>
      <c r="K1173" t="str">
        <f t="shared" si="91"/>
        <v>Long Term</v>
      </c>
      <c r="L1173">
        <f t="shared" si="92"/>
        <v>87300</v>
      </c>
      <c r="M1173">
        <f t="shared" si="93"/>
        <v>0</v>
      </c>
      <c r="N1173">
        <f t="shared" si="94"/>
        <v>0</v>
      </c>
    </row>
    <row r="1174" spans="1:14" x14ac:dyDescent="0.25">
      <c r="A1174">
        <v>2173</v>
      </c>
      <c r="B1174" t="s">
        <v>15010</v>
      </c>
      <c r="C1174" t="s">
        <v>15011</v>
      </c>
      <c r="D1174" t="s">
        <v>14922</v>
      </c>
      <c r="E1174">
        <v>455</v>
      </c>
      <c r="F1174" s="2">
        <v>43843.400567129633</v>
      </c>
      <c r="G1174">
        <v>57</v>
      </c>
      <c r="H1174" t="s">
        <v>895</v>
      </c>
      <c r="I1174">
        <f t="shared" si="90"/>
        <v>25935</v>
      </c>
      <c r="J1174" s="6">
        <v>45186.094074074077</v>
      </c>
      <c r="K1174" t="str">
        <f t="shared" si="91"/>
        <v>Long Term</v>
      </c>
      <c r="L1174">
        <f t="shared" si="92"/>
        <v>25480</v>
      </c>
      <c r="M1174">
        <f t="shared" si="93"/>
        <v>0</v>
      </c>
      <c r="N1174">
        <f t="shared" si="94"/>
        <v>0</v>
      </c>
    </row>
    <row r="1175" spans="1:14" x14ac:dyDescent="0.25">
      <c r="A1175">
        <v>2174</v>
      </c>
      <c r="B1175" t="s">
        <v>14982</v>
      </c>
      <c r="C1175" t="s">
        <v>14983</v>
      </c>
      <c r="D1175" t="s">
        <v>14922</v>
      </c>
      <c r="E1175">
        <v>740</v>
      </c>
      <c r="F1175" s="2">
        <v>45014.25105324074</v>
      </c>
      <c r="G1175">
        <v>55</v>
      </c>
      <c r="H1175" t="s">
        <v>672</v>
      </c>
      <c r="I1175">
        <f t="shared" si="90"/>
        <v>40700</v>
      </c>
      <c r="J1175" s="6">
        <v>45186.094074074077</v>
      </c>
      <c r="K1175" t="str">
        <f t="shared" si="91"/>
        <v>Short Term</v>
      </c>
      <c r="L1175">
        <f t="shared" si="92"/>
        <v>39960</v>
      </c>
      <c r="M1175">
        <f t="shared" si="93"/>
        <v>0.15</v>
      </c>
      <c r="N1175">
        <f t="shared" si="94"/>
        <v>5994</v>
      </c>
    </row>
    <row r="1176" spans="1:14" x14ac:dyDescent="0.25">
      <c r="A1176">
        <v>2175</v>
      </c>
      <c r="B1176" t="s">
        <v>14968</v>
      </c>
      <c r="C1176" t="s">
        <v>14969</v>
      </c>
      <c r="D1176" t="s">
        <v>14929</v>
      </c>
      <c r="E1176">
        <v>983</v>
      </c>
      <c r="F1176" s="2">
        <v>44545.424039351848</v>
      </c>
      <c r="G1176">
        <v>75</v>
      </c>
      <c r="H1176" t="s">
        <v>960</v>
      </c>
      <c r="I1176">
        <f t="shared" si="90"/>
        <v>73725</v>
      </c>
      <c r="J1176" s="6">
        <v>45186.094074074077</v>
      </c>
      <c r="K1176" t="str">
        <f t="shared" si="91"/>
        <v>Long Term</v>
      </c>
      <c r="L1176">
        <f t="shared" si="92"/>
        <v>72742</v>
      </c>
      <c r="M1176">
        <f t="shared" si="93"/>
        <v>0</v>
      </c>
      <c r="N1176">
        <f t="shared" si="94"/>
        <v>0</v>
      </c>
    </row>
    <row r="1177" spans="1:14" x14ac:dyDescent="0.25">
      <c r="A1177">
        <v>2176</v>
      </c>
      <c r="B1177" t="s">
        <v>14954</v>
      </c>
      <c r="C1177" t="s">
        <v>14955</v>
      </c>
      <c r="D1177" t="s">
        <v>14929</v>
      </c>
      <c r="E1177">
        <v>593</v>
      </c>
      <c r="F1177" s="2">
        <v>44450.480706018519</v>
      </c>
      <c r="G1177">
        <v>51</v>
      </c>
      <c r="H1177" t="s">
        <v>54</v>
      </c>
      <c r="I1177">
        <f t="shared" si="90"/>
        <v>30243</v>
      </c>
      <c r="J1177" s="6">
        <v>45186.094074074077</v>
      </c>
      <c r="K1177" t="str">
        <f t="shared" si="91"/>
        <v>Long Term</v>
      </c>
      <c r="L1177">
        <f t="shared" si="92"/>
        <v>29650</v>
      </c>
      <c r="M1177">
        <f t="shared" si="93"/>
        <v>0</v>
      </c>
      <c r="N1177">
        <f t="shared" si="94"/>
        <v>0</v>
      </c>
    </row>
    <row r="1178" spans="1:14" x14ac:dyDescent="0.25">
      <c r="A1178">
        <v>2177</v>
      </c>
      <c r="B1178" t="s">
        <v>15002</v>
      </c>
      <c r="C1178" t="s">
        <v>15003</v>
      </c>
      <c r="D1178" t="s">
        <v>14929</v>
      </c>
      <c r="E1178">
        <v>938</v>
      </c>
      <c r="F1178" s="2">
        <v>43662.67769675926</v>
      </c>
      <c r="G1178">
        <v>49</v>
      </c>
      <c r="H1178" t="s">
        <v>997</v>
      </c>
      <c r="I1178">
        <f t="shared" si="90"/>
        <v>45962</v>
      </c>
      <c r="J1178" s="6">
        <v>45186.094074074077</v>
      </c>
      <c r="K1178" t="str">
        <f t="shared" si="91"/>
        <v>Long Term</v>
      </c>
      <c r="L1178">
        <f t="shared" si="92"/>
        <v>45024</v>
      </c>
      <c r="M1178">
        <f t="shared" si="93"/>
        <v>0</v>
      </c>
      <c r="N1178">
        <f t="shared" si="94"/>
        <v>0</v>
      </c>
    </row>
    <row r="1179" spans="1:14" x14ac:dyDescent="0.25">
      <c r="A1179">
        <v>2178</v>
      </c>
      <c r="B1179" t="s">
        <v>14976</v>
      </c>
      <c r="C1179" t="s">
        <v>14977</v>
      </c>
      <c r="D1179" t="s">
        <v>14929</v>
      </c>
      <c r="E1179">
        <v>153</v>
      </c>
      <c r="F1179" s="2">
        <v>43782.21365740741</v>
      </c>
      <c r="G1179">
        <v>6</v>
      </c>
      <c r="H1179" t="s">
        <v>943</v>
      </c>
      <c r="I1179">
        <f t="shared" si="90"/>
        <v>918</v>
      </c>
      <c r="J1179" s="6">
        <v>45186.094074074077</v>
      </c>
      <c r="K1179" t="str">
        <f t="shared" si="91"/>
        <v>Long Term</v>
      </c>
      <c r="L1179">
        <f t="shared" si="92"/>
        <v>765</v>
      </c>
      <c r="M1179">
        <f t="shared" si="93"/>
        <v>0</v>
      </c>
      <c r="N1179">
        <f t="shared" si="94"/>
        <v>0</v>
      </c>
    </row>
    <row r="1180" spans="1:14" x14ac:dyDescent="0.25">
      <c r="A1180">
        <v>2179</v>
      </c>
      <c r="B1180" t="s">
        <v>14992</v>
      </c>
      <c r="C1180" t="s">
        <v>14993</v>
      </c>
      <c r="D1180" t="s">
        <v>14922</v>
      </c>
      <c r="E1180">
        <v>939</v>
      </c>
      <c r="F1180" s="2">
        <v>43625.525231481479</v>
      </c>
      <c r="G1180">
        <v>31</v>
      </c>
      <c r="H1180" t="s">
        <v>1300</v>
      </c>
      <c r="I1180">
        <f t="shared" si="90"/>
        <v>29109</v>
      </c>
      <c r="J1180" s="6">
        <v>45186.094074074077</v>
      </c>
      <c r="K1180" t="str">
        <f t="shared" si="91"/>
        <v>Long Term</v>
      </c>
      <c r="L1180">
        <f t="shared" si="92"/>
        <v>28170</v>
      </c>
      <c r="M1180">
        <f t="shared" si="93"/>
        <v>0</v>
      </c>
      <c r="N1180">
        <f t="shared" si="94"/>
        <v>0</v>
      </c>
    </row>
    <row r="1181" spans="1:14" x14ac:dyDescent="0.25">
      <c r="A1181">
        <v>2180</v>
      </c>
      <c r="B1181" t="s">
        <v>14940</v>
      </c>
      <c r="C1181" t="s">
        <v>14941</v>
      </c>
      <c r="D1181" t="s">
        <v>14929</v>
      </c>
      <c r="E1181">
        <v>552</v>
      </c>
      <c r="F1181" s="2">
        <v>44721.852847222217</v>
      </c>
      <c r="G1181">
        <v>47</v>
      </c>
      <c r="H1181" t="s">
        <v>194</v>
      </c>
      <c r="I1181">
        <f t="shared" si="90"/>
        <v>25944</v>
      </c>
      <c r="J1181" s="6">
        <v>45186.094074074077</v>
      </c>
      <c r="K1181" t="str">
        <f t="shared" si="91"/>
        <v>Long Term</v>
      </c>
      <c r="L1181">
        <f t="shared" si="92"/>
        <v>25392</v>
      </c>
      <c r="M1181">
        <f t="shared" si="93"/>
        <v>0</v>
      </c>
      <c r="N1181">
        <f t="shared" si="94"/>
        <v>0</v>
      </c>
    </row>
    <row r="1182" spans="1:14" x14ac:dyDescent="0.25">
      <c r="A1182">
        <v>2181</v>
      </c>
      <c r="B1182" t="s">
        <v>14925</v>
      </c>
      <c r="C1182" t="s">
        <v>14926</v>
      </c>
      <c r="D1182" t="s">
        <v>14922</v>
      </c>
      <c r="E1182">
        <v>967</v>
      </c>
      <c r="F1182" s="2">
        <v>43961.946886574071</v>
      </c>
      <c r="G1182">
        <v>43</v>
      </c>
      <c r="H1182" t="s">
        <v>1085</v>
      </c>
      <c r="I1182">
        <f t="shared" si="90"/>
        <v>41581</v>
      </c>
      <c r="J1182" s="6">
        <v>45186.094074074077</v>
      </c>
      <c r="K1182" t="str">
        <f t="shared" si="91"/>
        <v>Long Term</v>
      </c>
      <c r="L1182">
        <f t="shared" si="92"/>
        <v>40614</v>
      </c>
      <c r="M1182">
        <f t="shared" si="93"/>
        <v>0</v>
      </c>
      <c r="N1182">
        <f t="shared" si="94"/>
        <v>0</v>
      </c>
    </row>
    <row r="1183" spans="1:14" x14ac:dyDescent="0.25">
      <c r="A1183">
        <v>2182</v>
      </c>
      <c r="B1183" t="s">
        <v>14954</v>
      </c>
      <c r="C1183" t="s">
        <v>14955</v>
      </c>
      <c r="D1183" t="s">
        <v>14929</v>
      </c>
      <c r="E1183">
        <v>534</v>
      </c>
      <c r="F1183" s="2">
        <v>43993.826319444437</v>
      </c>
      <c r="G1183">
        <v>89</v>
      </c>
      <c r="H1183" t="s">
        <v>73</v>
      </c>
      <c r="I1183">
        <f t="shared" si="90"/>
        <v>47526</v>
      </c>
      <c r="J1183" s="6">
        <v>45186.094074074077</v>
      </c>
      <c r="K1183" t="str">
        <f t="shared" si="91"/>
        <v>Long Term</v>
      </c>
      <c r="L1183">
        <f t="shared" si="92"/>
        <v>46992</v>
      </c>
      <c r="M1183">
        <f t="shared" si="93"/>
        <v>0</v>
      </c>
      <c r="N1183">
        <f t="shared" si="94"/>
        <v>0</v>
      </c>
    </row>
    <row r="1184" spans="1:14" x14ac:dyDescent="0.25">
      <c r="A1184">
        <v>2183</v>
      </c>
      <c r="B1184" t="s">
        <v>14996</v>
      </c>
      <c r="C1184" t="s">
        <v>14997</v>
      </c>
      <c r="D1184" t="s">
        <v>14922</v>
      </c>
      <c r="E1184">
        <v>717</v>
      </c>
      <c r="F1184" s="2">
        <v>43909.713518518518</v>
      </c>
      <c r="G1184">
        <v>76</v>
      </c>
      <c r="H1184" t="s">
        <v>831</v>
      </c>
      <c r="I1184">
        <f t="shared" si="90"/>
        <v>54492</v>
      </c>
      <c r="J1184" s="6">
        <v>45186.094074074077</v>
      </c>
      <c r="K1184" t="str">
        <f t="shared" si="91"/>
        <v>Long Term</v>
      </c>
      <c r="L1184">
        <f t="shared" si="92"/>
        <v>53775</v>
      </c>
      <c r="M1184">
        <f t="shared" si="93"/>
        <v>0</v>
      </c>
      <c r="N1184">
        <f t="shared" si="94"/>
        <v>0</v>
      </c>
    </row>
    <row r="1185" spans="1:14" x14ac:dyDescent="0.25">
      <c r="A1185">
        <v>2184</v>
      </c>
      <c r="B1185" t="s">
        <v>15004</v>
      </c>
      <c r="C1185" t="s">
        <v>15005</v>
      </c>
      <c r="D1185" t="s">
        <v>14929</v>
      </c>
      <c r="E1185">
        <v>982</v>
      </c>
      <c r="F1185" s="2">
        <v>45092.036840277768</v>
      </c>
      <c r="G1185">
        <v>32</v>
      </c>
      <c r="H1185" t="s">
        <v>1144</v>
      </c>
      <c r="I1185">
        <f t="shared" si="90"/>
        <v>31424</v>
      </c>
      <c r="J1185" s="6">
        <v>45186.094074074077</v>
      </c>
      <c r="K1185" t="str">
        <f t="shared" si="91"/>
        <v>Short Term</v>
      </c>
      <c r="L1185">
        <f t="shared" si="92"/>
        <v>30442</v>
      </c>
      <c r="M1185">
        <f t="shared" si="93"/>
        <v>0.15</v>
      </c>
      <c r="N1185">
        <f t="shared" si="94"/>
        <v>4566.3</v>
      </c>
    </row>
    <row r="1186" spans="1:14" x14ac:dyDescent="0.25">
      <c r="A1186">
        <v>2185</v>
      </c>
      <c r="B1186" t="s">
        <v>14932</v>
      </c>
      <c r="C1186" t="s">
        <v>14933</v>
      </c>
      <c r="D1186" t="s">
        <v>14929</v>
      </c>
      <c r="E1186">
        <v>794</v>
      </c>
      <c r="F1186" s="2">
        <v>44282.605081018519</v>
      </c>
      <c r="G1186">
        <v>15</v>
      </c>
      <c r="H1186" t="s">
        <v>481</v>
      </c>
      <c r="I1186">
        <f t="shared" si="90"/>
        <v>11910</v>
      </c>
      <c r="J1186" s="6">
        <v>45186.094074074077</v>
      </c>
      <c r="K1186" t="str">
        <f t="shared" si="91"/>
        <v>Long Term</v>
      </c>
      <c r="L1186">
        <f t="shared" si="92"/>
        <v>11116</v>
      </c>
      <c r="M1186">
        <f t="shared" si="93"/>
        <v>0</v>
      </c>
      <c r="N1186">
        <f t="shared" si="94"/>
        <v>0</v>
      </c>
    </row>
    <row r="1187" spans="1:14" x14ac:dyDescent="0.25">
      <c r="A1187">
        <v>2186</v>
      </c>
      <c r="B1187" t="s">
        <v>14980</v>
      </c>
      <c r="C1187" t="s">
        <v>14981</v>
      </c>
      <c r="D1187" t="s">
        <v>14929</v>
      </c>
      <c r="E1187">
        <v>714</v>
      </c>
      <c r="F1187" s="2">
        <v>45015.789895833332</v>
      </c>
      <c r="G1187">
        <v>54</v>
      </c>
      <c r="H1187" t="s">
        <v>2360</v>
      </c>
      <c r="I1187">
        <f t="shared" si="90"/>
        <v>38556</v>
      </c>
      <c r="J1187" s="6">
        <v>45186.094074074077</v>
      </c>
      <c r="K1187" t="str">
        <f t="shared" si="91"/>
        <v>Short Term</v>
      </c>
      <c r="L1187">
        <f t="shared" si="92"/>
        <v>37842</v>
      </c>
      <c r="M1187">
        <f t="shared" si="93"/>
        <v>0.15</v>
      </c>
      <c r="N1187">
        <f t="shared" si="94"/>
        <v>5676.3</v>
      </c>
    </row>
    <row r="1188" spans="1:14" x14ac:dyDescent="0.25">
      <c r="A1188">
        <v>2187</v>
      </c>
      <c r="B1188" t="s">
        <v>14992</v>
      </c>
      <c r="C1188" t="s">
        <v>14993</v>
      </c>
      <c r="D1188" t="s">
        <v>14929</v>
      </c>
      <c r="E1188">
        <v>564</v>
      </c>
      <c r="F1188" s="2">
        <v>45126.6565625</v>
      </c>
      <c r="G1188">
        <v>3</v>
      </c>
      <c r="H1188" t="s">
        <v>901</v>
      </c>
      <c r="I1188">
        <f t="shared" si="90"/>
        <v>1692</v>
      </c>
      <c r="J1188" s="6">
        <v>45186.094074074077</v>
      </c>
      <c r="K1188" t="str">
        <f t="shared" si="91"/>
        <v>Short Term</v>
      </c>
      <c r="L1188">
        <f t="shared" si="92"/>
        <v>1128</v>
      </c>
      <c r="M1188">
        <f t="shared" si="93"/>
        <v>0.15</v>
      </c>
      <c r="N1188">
        <f t="shared" si="94"/>
        <v>169.2</v>
      </c>
    </row>
    <row r="1189" spans="1:14" x14ac:dyDescent="0.25">
      <c r="A1189">
        <v>2188</v>
      </c>
      <c r="B1189" t="s">
        <v>14974</v>
      </c>
      <c r="C1189" t="s">
        <v>14975</v>
      </c>
      <c r="D1189" t="s">
        <v>14922</v>
      </c>
      <c r="E1189">
        <v>242</v>
      </c>
      <c r="F1189" s="2">
        <v>43712.195081018523</v>
      </c>
      <c r="G1189">
        <v>95</v>
      </c>
      <c r="H1189" t="s">
        <v>555</v>
      </c>
      <c r="I1189">
        <f t="shared" si="90"/>
        <v>22990</v>
      </c>
      <c r="J1189" s="6">
        <v>45186.094074074077</v>
      </c>
      <c r="K1189" t="str">
        <f t="shared" si="91"/>
        <v>Long Term</v>
      </c>
      <c r="L1189">
        <f t="shared" si="92"/>
        <v>22748</v>
      </c>
      <c r="M1189">
        <f t="shared" si="93"/>
        <v>0</v>
      </c>
      <c r="N1189">
        <f t="shared" si="94"/>
        <v>0</v>
      </c>
    </row>
    <row r="1190" spans="1:14" x14ac:dyDescent="0.25">
      <c r="A1190">
        <v>2189</v>
      </c>
      <c r="B1190" t="s">
        <v>14934</v>
      </c>
      <c r="C1190" t="s">
        <v>14935</v>
      </c>
      <c r="D1190" t="s">
        <v>14929</v>
      </c>
      <c r="E1190">
        <v>801</v>
      </c>
      <c r="F1190" s="2">
        <v>44781.311226851853</v>
      </c>
      <c r="G1190">
        <v>44</v>
      </c>
      <c r="H1190" t="s">
        <v>682</v>
      </c>
      <c r="I1190">
        <f t="shared" si="90"/>
        <v>35244</v>
      </c>
      <c r="J1190" s="6">
        <v>45186.094074074077</v>
      </c>
      <c r="K1190" t="str">
        <f t="shared" si="91"/>
        <v>Long Term</v>
      </c>
      <c r="L1190">
        <f t="shared" si="92"/>
        <v>34443</v>
      </c>
      <c r="M1190">
        <f t="shared" si="93"/>
        <v>0</v>
      </c>
      <c r="N1190">
        <f t="shared" si="94"/>
        <v>0</v>
      </c>
    </row>
    <row r="1191" spans="1:14" x14ac:dyDescent="0.25">
      <c r="A1191">
        <v>2190</v>
      </c>
      <c r="B1191" t="s">
        <v>14942</v>
      </c>
      <c r="C1191" t="s">
        <v>14943</v>
      </c>
      <c r="D1191" t="s">
        <v>14929</v>
      </c>
      <c r="E1191">
        <v>228</v>
      </c>
      <c r="F1191" s="2">
        <v>44236.239212962973</v>
      </c>
      <c r="G1191">
        <v>42</v>
      </c>
      <c r="H1191" t="s">
        <v>323</v>
      </c>
      <c r="I1191">
        <f t="shared" si="90"/>
        <v>9576</v>
      </c>
      <c r="J1191" s="6">
        <v>45186.094074074077</v>
      </c>
      <c r="K1191" t="str">
        <f t="shared" si="91"/>
        <v>Long Term</v>
      </c>
      <c r="L1191">
        <f t="shared" si="92"/>
        <v>9348</v>
      </c>
      <c r="M1191">
        <f t="shared" si="93"/>
        <v>0</v>
      </c>
      <c r="N1191">
        <f t="shared" si="94"/>
        <v>0</v>
      </c>
    </row>
    <row r="1192" spans="1:14" x14ac:dyDescent="0.25">
      <c r="A1192">
        <v>2191</v>
      </c>
      <c r="B1192" t="s">
        <v>14950</v>
      </c>
      <c r="C1192" t="s">
        <v>14951</v>
      </c>
      <c r="D1192" t="s">
        <v>14922</v>
      </c>
      <c r="E1192">
        <v>384</v>
      </c>
      <c r="F1192" s="2">
        <v>44086.858888888892</v>
      </c>
      <c r="G1192">
        <v>49</v>
      </c>
      <c r="H1192" t="s">
        <v>277</v>
      </c>
      <c r="I1192">
        <f t="shared" si="90"/>
        <v>18816</v>
      </c>
      <c r="J1192" s="6">
        <v>45186.094074074077</v>
      </c>
      <c r="K1192" t="str">
        <f t="shared" si="91"/>
        <v>Long Term</v>
      </c>
      <c r="L1192">
        <f t="shared" si="92"/>
        <v>18432</v>
      </c>
      <c r="M1192">
        <f t="shared" si="93"/>
        <v>0</v>
      </c>
      <c r="N1192">
        <f t="shared" si="94"/>
        <v>0</v>
      </c>
    </row>
    <row r="1193" spans="1:14" x14ac:dyDescent="0.25">
      <c r="A1193">
        <v>2192</v>
      </c>
      <c r="B1193" t="s">
        <v>14964</v>
      </c>
      <c r="C1193" t="s">
        <v>14965</v>
      </c>
      <c r="D1193" t="s">
        <v>14922</v>
      </c>
      <c r="E1193">
        <v>489</v>
      </c>
      <c r="F1193" s="2">
        <v>44421.277453703697</v>
      </c>
      <c r="G1193">
        <v>100</v>
      </c>
      <c r="H1193" t="s">
        <v>411</v>
      </c>
      <c r="I1193">
        <f t="shared" si="90"/>
        <v>48900</v>
      </c>
      <c r="J1193" s="6">
        <v>45186.094074074077</v>
      </c>
      <c r="K1193" t="str">
        <f t="shared" si="91"/>
        <v>Long Term</v>
      </c>
      <c r="L1193">
        <f t="shared" si="92"/>
        <v>48411</v>
      </c>
      <c r="M1193">
        <f t="shared" si="93"/>
        <v>0</v>
      </c>
      <c r="N1193">
        <f t="shared" si="94"/>
        <v>0</v>
      </c>
    </row>
    <row r="1194" spans="1:14" x14ac:dyDescent="0.25">
      <c r="A1194">
        <v>2193</v>
      </c>
      <c r="B1194" t="s">
        <v>14986</v>
      </c>
      <c r="C1194" t="s">
        <v>14987</v>
      </c>
      <c r="D1194" t="s">
        <v>14929</v>
      </c>
      <c r="E1194">
        <v>269</v>
      </c>
      <c r="F1194" s="2">
        <v>44847.84101851852</v>
      </c>
      <c r="G1194">
        <v>62</v>
      </c>
      <c r="H1194" t="s">
        <v>1188</v>
      </c>
      <c r="I1194">
        <f t="shared" si="90"/>
        <v>16678</v>
      </c>
      <c r="J1194" s="6">
        <v>45186.094074074077</v>
      </c>
      <c r="K1194" t="str">
        <f t="shared" si="91"/>
        <v>Short Term</v>
      </c>
      <c r="L1194">
        <f t="shared" si="92"/>
        <v>16409</v>
      </c>
      <c r="M1194">
        <f t="shared" si="93"/>
        <v>0.15</v>
      </c>
      <c r="N1194">
        <f t="shared" si="94"/>
        <v>2461.35</v>
      </c>
    </row>
    <row r="1195" spans="1:14" x14ac:dyDescent="0.25">
      <c r="A1195">
        <v>2194</v>
      </c>
      <c r="B1195" t="s">
        <v>14984</v>
      </c>
      <c r="C1195" t="s">
        <v>14985</v>
      </c>
      <c r="D1195" t="s">
        <v>14929</v>
      </c>
      <c r="E1195">
        <v>622</v>
      </c>
      <c r="F1195" s="2">
        <v>43679.642731481479</v>
      </c>
      <c r="G1195">
        <v>77</v>
      </c>
      <c r="H1195" t="s">
        <v>447</v>
      </c>
      <c r="I1195">
        <f t="shared" si="90"/>
        <v>47894</v>
      </c>
      <c r="J1195" s="6">
        <v>45186.094074074077</v>
      </c>
      <c r="K1195" t="str">
        <f t="shared" si="91"/>
        <v>Long Term</v>
      </c>
      <c r="L1195">
        <f t="shared" si="92"/>
        <v>47272</v>
      </c>
      <c r="M1195">
        <f t="shared" si="93"/>
        <v>0</v>
      </c>
      <c r="N1195">
        <f t="shared" si="94"/>
        <v>0</v>
      </c>
    </row>
    <row r="1196" spans="1:14" x14ac:dyDescent="0.25">
      <c r="A1196">
        <v>2195</v>
      </c>
      <c r="B1196" t="s">
        <v>14962</v>
      </c>
      <c r="C1196" t="s">
        <v>14963</v>
      </c>
      <c r="D1196" t="s">
        <v>14922</v>
      </c>
      <c r="E1196">
        <v>465</v>
      </c>
      <c r="F1196" s="2">
        <v>44573.960381944453</v>
      </c>
      <c r="G1196">
        <v>24</v>
      </c>
      <c r="H1196" t="s">
        <v>403</v>
      </c>
      <c r="I1196">
        <f t="shared" si="90"/>
        <v>11160</v>
      </c>
      <c r="J1196" s="6">
        <v>45186.094074074077</v>
      </c>
      <c r="K1196" t="str">
        <f t="shared" si="91"/>
        <v>Long Term</v>
      </c>
      <c r="L1196">
        <f t="shared" si="92"/>
        <v>10695</v>
      </c>
      <c r="M1196">
        <f t="shared" si="93"/>
        <v>0</v>
      </c>
      <c r="N1196">
        <f t="shared" si="94"/>
        <v>0</v>
      </c>
    </row>
    <row r="1197" spans="1:14" x14ac:dyDescent="0.25">
      <c r="A1197">
        <v>2196</v>
      </c>
      <c r="B1197" t="s">
        <v>15014</v>
      </c>
      <c r="C1197" t="s">
        <v>15015</v>
      </c>
      <c r="D1197" t="s">
        <v>14929</v>
      </c>
      <c r="E1197">
        <v>746</v>
      </c>
      <c r="F1197" s="2">
        <v>44696.035127314812</v>
      </c>
      <c r="G1197">
        <v>11</v>
      </c>
      <c r="H1197" t="s">
        <v>2141</v>
      </c>
      <c r="I1197">
        <f t="shared" si="90"/>
        <v>8206</v>
      </c>
      <c r="J1197" s="6">
        <v>45186.094074074077</v>
      </c>
      <c r="K1197" t="str">
        <f t="shared" si="91"/>
        <v>Long Term</v>
      </c>
      <c r="L1197">
        <f t="shared" si="92"/>
        <v>7460</v>
      </c>
      <c r="M1197">
        <f t="shared" si="93"/>
        <v>0</v>
      </c>
      <c r="N1197">
        <f t="shared" si="94"/>
        <v>0</v>
      </c>
    </row>
    <row r="1198" spans="1:14" x14ac:dyDescent="0.25">
      <c r="A1198">
        <v>2197</v>
      </c>
      <c r="B1198" t="s">
        <v>14932</v>
      </c>
      <c r="C1198" t="s">
        <v>14933</v>
      </c>
      <c r="D1198" t="s">
        <v>14922</v>
      </c>
      <c r="E1198">
        <v>623</v>
      </c>
      <c r="F1198" s="2">
        <v>43927.342361111107</v>
      </c>
      <c r="G1198">
        <v>32</v>
      </c>
      <c r="H1198" t="s">
        <v>857</v>
      </c>
      <c r="I1198">
        <f t="shared" si="90"/>
        <v>19936</v>
      </c>
      <c r="J1198" s="6">
        <v>45186.094074074077</v>
      </c>
      <c r="K1198" t="str">
        <f t="shared" si="91"/>
        <v>Long Term</v>
      </c>
      <c r="L1198">
        <f t="shared" si="92"/>
        <v>19313</v>
      </c>
      <c r="M1198">
        <f t="shared" si="93"/>
        <v>0</v>
      </c>
      <c r="N1198">
        <f t="shared" si="94"/>
        <v>0</v>
      </c>
    </row>
    <row r="1199" spans="1:14" x14ac:dyDescent="0.25">
      <c r="A1199">
        <v>2198</v>
      </c>
      <c r="B1199" t="s">
        <v>14996</v>
      </c>
      <c r="C1199" t="s">
        <v>14997</v>
      </c>
      <c r="D1199" t="s">
        <v>14929</v>
      </c>
      <c r="E1199">
        <v>623</v>
      </c>
      <c r="F1199" s="2">
        <v>45006.832870370366</v>
      </c>
      <c r="G1199">
        <v>35</v>
      </c>
      <c r="H1199" t="s">
        <v>326</v>
      </c>
      <c r="I1199">
        <f t="shared" si="90"/>
        <v>21805</v>
      </c>
      <c r="J1199" s="6">
        <v>45186.094074074077</v>
      </c>
      <c r="K1199" t="str">
        <f t="shared" si="91"/>
        <v>Short Term</v>
      </c>
      <c r="L1199">
        <f t="shared" si="92"/>
        <v>21182</v>
      </c>
      <c r="M1199">
        <f t="shared" si="93"/>
        <v>0.15</v>
      </c>
      <c r="N1199">
        <f t="shared" si="94"/>
        <v>3177.2999999999997</v>
      </c>
    </row>
    <row r="1200" spans="1:14" x14ac:dyDescent="0.25">
      <c r="A1200">
        <v>2199</v>
      </c>
      <c r="B1200" t="s">
        <v>14966</v>
      </c>
      <c r="C1200" t="s">
        <v>14967</v>
      </c>
      <c r="D1200" t="s">
        <v>14929</v>
      </c>
      <c r="E1200">
        <v>861</v>
      </c>
      <c r="F1200" s="2">
        <v>43989.454629629632</v>
      </c>
      <c r="G1200">
        <v>92</v>
      </c>
      <c r="H1200" t="s">
        <v>117</v>
      </c>
      <c r="I1200">
        <f t="shared" si="90"/>
        <v>79212</v>
      </c>
      <c r="J1200" s="6">
        <v>45186.094074074077</v>
      </c>
      <c r="K1200" t="str">
        <f t="shared" si="91"/>
        <v>Long Term</v>
      </c>
      <c r="L1200">
        <f t="shared" si="92"/>
        <v>78351</v>
      </c>
      <c r="M1200">
        <f t="shared" si="93"/>
        <v>0</v>
      </c>
      <c r="N1200">
        <f t="shared" si="94"/>
        <v>0</v>
      </c>
    </row>
    <row r="1201" spans="1:14" x14ac:dyDescent="0.25">
      <c r="A1201">
        <v>2200</v>
      </c>
      <c r="B1201" t="s">
        <v>14990</v>
      </c>
      <c r="C1201" t="s">
        <v>14991</v>
      </c>
      <c r="D1201" t="s">
        <v>14929</v>
      </c>
      <c r="E1201">
        <v>746</v>
      </c>
      <c r="F1201" s="2">
        <v>43442.32099537037</v>
      </c>
      <c r="G1201">
        <v>7</v>
      </c>
      <c r="H1201" t="s">
        <v>129</v>
      </c>
      <c r="I1201">
        <f t="shared" si="90"/>
        <v>5222</v>
      </c>
      <c r="J1201" s="6">
        <v>45186.094074074077</v>
      </c>
      <c r="K1201" t="str">
        <f t="shared" si="91"/>
        <v>Long Term</v>
      </c>
      <c r="L1201">
        <f t="shared" si="92"/>
        <v>4476</v>
      </c>
      <c r="M1201">
        <f t="shared" si="93"/>
        <v>0</v>
      </c>
      <c r="N1201">
        <f t="shared" si="94"/>
        <v>0</v>
      </c>
    </row>
    <row r="1202" spans="1:14" x14ac:dyDescent="0.25">
      <c r="A1202">
        <v>2201</v>
      </c>
      <c r="B1202" t="s">
        <v>14954</v>
      </c>
      <c r="C1202" t="s">
        <v>14955</v>
      </c>
      <c r="D1202" t="s">
        <v>14929</v>
      </c>
      <c r="E1202">
        <v>106</v>
      </c>
      <c r="F1202" s="2">
        <v>45011.133935185193</v>
      </c>
      <c r="G1202">
        <v>83</v>
      </c>
      <c r="H1202" t="s">
        <v>1210</v>
      </c>
      <c r="I1202">
        <f t="shared" si="90"/>
        <v>8798</v>
      </c>
      <c r="J1202" s="6">
        <v>45186.094074074077</v>
      </c>
      <c r="K1202" t="str">
        <f t="shared" si="91"/>
        <v>Short Term</v>
      </c>
      <c r="L1202">
        <f t="shared" si="92"/>
        <v>8692</v>
      </c>
      <c r="M1202">
        <f t="shared" si="93"/>
        <v>0.15</v>
      </c>
      <c r="N1202">
        <f t="shared" si="94"/>
        <v>1303.8</v>
      </c>
    </row>
    <row r="1203" spans="1:14" x14ac:dyDescent="0.25">
      <c r="A1203">
        <v>2202</v>
      </c>
      <c r="B1203" t="s">
        <v>14980</v>
      </c>
      <c r="C1203" t="s">
        <v>14981</v>
      </c>
      <c r="D1203" t="s">
        <v>14922</v>
      </c>
      <c r="E1203">
        <v>525</v>
      </c>
      <c r="F1203" s="2">
        <v>44650.920706018522</v>
      </c>
      <c r="G1203">
        <v>91</v>
      </c>
      <c r="H1203" t="s">
        <v>694</v>
      </c>
      <c r="I1203">
        <f t="shared" si="90"/>
        <v>47775</v>
      </c>
      <c r="J1203" s="6">
        <v>45186.094074074077</v>
      </c>
      <c r="K1203" t="str">
        <f t="shared" si="91"/>
        <v>Long Term</v>
      </c>
      <c r="L1203">
        <f t="shared" si="92"/>
        <v>47250</v>
      </c>
      <c r="M1203">
        <f t="shared" si="93"/>
        <v>0</v>
      </c>
      <c r="N1203">
        <f t="shared" si="94"/>
        <v>0</v>
      </c>
    </row>
    <row r="1204" spans="1:14" x14ac:dyDescent="0.25">
      <c r="A1204">
        <v>2203</v>
      </c>
      <c r="B1204" t="s">
        <v>14958</v>
      </c>
      <c r="C1204" t="s">
        <v>14959</v>
      </c>
      <c r="D1204" t="s">
        <v>14922</v>
      </c>
      <c r="E1204">
        <v>525</v>
      </c>
      <c r="F1204" s="2">
        <v>43529.981493055559</v>
      </c>
      <c r="G1204">
        <v>16</v>
      </c>
      <c r="H1204" t="s">
        <v>1126</v>
      </c>
      <c r="I1204">
        <f t="shared" si="90"/>
        <v>8400</v>
      </c>
      <c r="J1204" s="6">
        <v>45186.094074074077</v>
      </c>
      <c r="K1204" t="str">
        <f t="shared" si="91"/>
        <v>Long Term</v>
      </c>
      <c r="L1204">
        <f t="shared" si="92"/>
        <v>7875</v>
      </c>
      <c r="M1204">
        <f t="shared" si="93"/>
        <v>0</v>
      </c>
      <c r="N1204">
        <f t="shared" si="94"/>
        <v>0</v>
      </c>
    </row>
    <row r="1205" spans="1:14" x14ac:dyDescent="0.25">
      <c r="A1205">
        <v>2204</v>
      </c>
      <c r="B1205" t="s">
        <v>14925</v>
      </c>
      <c r="C1205" t="s">
        <v>14926</v>
      </c>
      <c r="D1205" t="s">
        <v>14929</v>
      </c>
      <c r="E1205">
        <v>631</v>
      </c>
      <c r="F1205" s="2">
        <v>44253.494722222233</v>
      </c>
      <c r="G1205">
        <v>59</v>
      </c>
      <c r="H1205" t="s">
        <v>2470</v>
      </c>
      <c r="I1205">
        <f t="shared" si="90"/>
        <v>37229</v>
      </c>
      <c r="J1205" s="6">
        <v>45186.094074074077</v>
      </c>
      <c r="K1205" t="str">
        <f t="shared" si="91"/>
        <v>Long Term</v>
      </c>
      <c r="L1205">
        <f t="shared" si="92"/>
        <v>36598</v>
      </c>
      <c r="M1205">
        <f t="shared" si="93"/>
        <v>0</v>
      </c>
      <c r="N1205">
        <f t="shared" si="94"/>
        <v>0</v>
      </c>
    </row>
    <row r="1206" spans="1:14" x14ac:dyDescent="0.25">
      <c r="A1206">
        <v>2205</v>
      </c>
      <c r="B1206" t="s">
        <v>14998</v>
      </c>
      <c r="C1206" t="s">
        <v>14999</v>
      </c>
      <c r="D1206" t="s">
        <v>14922</v>
      </c>
      <c r="E1206">
        <v>322</v>
      </c>
      <c r="F1206" s="2">
        <v>44926.163645833331</v>
      </c>
      <c r="G1206">
        <v>100</v>
      </c>
      <c r="H1206" t="s">
        <v>408</v>
      </c>
      <c r="I1206">
        <f t="shared" si="90"/>
        <v>32200</v>
      </c>
      <c r="J1206" s="6">
        <v>45186.094074074077</v>
      </c>
      <c r="K1206" t="str">
        <f t="shared" si="91"/>
        <v>Short Term</v>
      </c>
      <c r="L1206">
        <f t="shared" si="92"/>
        <v>31878</v>
      </c>
      <c r="M1206">
        <f t="shared" si="93"/>
        <v>0.15</v>
      </c>
      <c r="N1206">
        <f t="shared" si="94"/>
        <v>4781.7</v>
      </c>
    </row>
    <row r="1207" spans="1:14" x14ac:dyDescent="0.25">
      <c r="A1207">
        <v>2206</v>
      </c>
      <c r="B1207" t="s">
        <v>14940</v>
      </c>
      <c r="C1207" t="s">
        <v>14941</v>
      </c>
      <c r="D1207" t="s">
        <v>14922</v>
      </c>
      <c r="E1207">
        <v>681</v>
      </c>
      <c r="F1207" s="2">
        <v>44680.219224537039</v>
      </c>
      <c r="G1207">
        <v>64</v>
      </c>
      <c r="H1207" t="s">
        <v>646</v>
      </c>
      <c r="I1207">
        <f t="shared" si="90"/>
        <v>43584</v>
      </c>
      <c r="J1207" s="6">
        <v>45186.094074074077</v>
      </c>
      <c r="K1207" t="str">
        <f t="shared" si="91"/>
        <v>Long Term</v>
      </c>
      <c r="L1207">
        <f t="shared" si="92"/>
        <v>42903</v>
      </c>
      <c r="M1207">
        <f t="shared" si="93"/>
        <v>0</v>
      </c>
      <c r="N1207">
        <f t="shared" si="94"/>
        <v>0</v>
      </c>
    </row>
    <row r="1208" spans="1:14" x14ac:dyDescent="0.25">
      <c r="A1208">
        <v>2207</v>
      </c>
      <c r="B1208" t="s">
        <v>14976</v>
      </c>
      <c r="C1208" t="s">
        <v>14977</v>
      </c>
      <c r="D1208" t="s">
        <v>14929</v>
      </c>
      <c r="E1208">
        <v>959</v>
      </c>
      <c r="F1208" s="2">
        <v>44866.947523148148</v>
      </c>
      <c r="G1208">
        <v>74</v>
      </c>
      <c r="H1208" t="s">
        <v>1154</v>
      </c>
      <c r="I1208">
        <f t="shared" si="90"/>
        <v>70966</v>
      </c>
      <c r="J1208" s="6">
        <v>45186.094074074077</v>
      </c>
      <c r="K1208" t="str">
        <f t="shared" si="91"/>
        <v>Short Term</v>
      </c>
      <c r="L1208">
        <f t="shared" si="92"/>
        <v>70007</v>
      </c>
      <c r="M1208">
        <f t="shared" si="93"/>
        <v>0.15</v>
      </c>
      <c r="N1208">
        <f t="shared" si="94"/>
        <v>10501.05</v>
      </c>
    </row>
    <row r="1209" spans="1:14" x14ac:dyDescent="0.25">
      <c r="A1209">
        <v>2208</v>
      </c>
      <c r="B1209" t="s">
        <v>14990</v>
      </c>
      <c r="C1209" t="s">
        <v>14991</v>
      </c>
      <c r="D1209" t="s">
        <v>14922</v>
      </c>
      <c r="E1209">
        <v>595</v>
      </c>
      <c r="F1209" s="2">
        <v>45062.861921296288</v>
      </c>
      <c r="G1209">
        <v>54</v>
      </c>
      <c r="H1209" t="s">
        <v>581</v>
      </c>
      <c r="I1209">
        <f t="shared" si="90"/>
        <v>32130</v>
      </c>
      <c r="J1209" s="6">
        <v>45186.094074074077</v>
      </c>
      <c r="K1209" t="str">
        <f t="shared" si="91"/>
        <v>Short Term</v>
      </c>
      <c r="L1209">
        <f t="shared" si="92"/>
        <v>31535</v>
      </c>
      <c r="M1209">
        <f t="shared" si="93"/>
        <v>0.15</v>
      </c>
      <c r="N1209">
        <f t="shared" si="94"/>
        <v>4730.25</v>
      </c>
    </row>
    <row r="1210" spans="1:14" x14ac:dyDescent="0.25">
      <c r="A1210">
        <v>2209</v>
      </c>
      <c r="B1210" t="s">
        <v>15014</v>
      </c>
      <c r="C1210" t="s">
        <v>15015</v>
      </c>
      <c r="D1210" t="s">
        <v>14922</v>
      </c>
      <c r="E1210">
        <v>100</v>
      </c>
      <c r="F1210" s="2">
        <v>45054.078368055547</v>
      </c>
      <c r="G1210">
        <v>88</v>
      </c>
      <c r="H1210" t="s">
        <v>1411</v>
      </c>
      <c r="I1210">
        <f t="shared" si="90"/>
        <v>8800</v>
      </c>
      <c r="J1210" s="6">
        <v>45186.094074074077</v>
      </c>
      <c r="K1210" t="str">
        <f t="shared" si="91"/>
        <v>Short Term</v>
      </c>
      <c r="L1210">
        <f t="shared" si="92"/>
        <v>8700</v>
      </c>
      <c r="M1210">
        <f t="shared" si="93"/>
        <v>0.15</v>
      </c>
      <c r="N1210">
        <f t="shared" si="94"/>
        <v>1305</v>
      </c>
    </row>
    <row r="1211" spans="1:14" x14ac:dyDescent="0.25">
      <c r="A1211">
        <v>2210</v>
      </c>
      <c r="B1211" t="s">
        <v>15000</v>
      </c>
      <c r="C1211" t="s">
        <v>15001</v>
      </c>
      <c r="D1211" t="s">
        <v>14922</v>
      </c>
      <c r="E1211">
        <v>304</v>
      </c>
      <c r="F1211" s="2">
        <v>43920.496076388888</v>
      </c>
      <c r="G1211">
        <v>63</v>
      </c>
      <c r="H1211" t="s">
        <v>463</v>
      </c>
      <c r="I1211">
        <f t="shared" si="90"/>
        <v>19152</v>
      </c>
      <c r="J1211" s="6">
        <v>45186.094074074077</v>
      </c>
      <c r="K1211" t="str">
        <f t="shared" si="91"/>
        <v>Long Term</v>
      </c>
      <c r="L1211">
        <f t="shared" si="92"/>
        <v>18848</v>
      </c>
      <c r="M1211">
        <f t="shared" si="93"/>
        <v>0</v>
      </c>
      <c r="N1211">
        <f t="shared" si="94"/>
        <v>0</v>
      </c>
    </row>
    <row r="1212" spans="1:14" x14ac:dyDescent="0.25">
      <c r="A1212">
        <v>2211</v>
      </c>
      <c r="B1212" t="s">
        <v>14972</v>
      </c>
      <c r="C1212" t="s">
        <v>14973</v>
      </c>
      <c r="D1212" t="s">
        <v>14929</v>
      </c>
      <c r="E1212">
        <v>549</v>
      </c>
      <c r="F1212" s="2">
        <v>43465.611215277779</v>
      </c>
      <c r="G1212">
        <v>55</v>
      </c>
      <c r="H1212" t="s">
        <v>282</v>
      </c>
      <c r="I1212">
        <f t="shared" si="90"/>
        <v>30195</v>
      </c>
      <c r="J1212" s="6">
        <v>45186.094074074077</v>
      </c>
      <c r="K1212" t="str">
        <f t="shared" si="91"/>
        <v>Long Term</v>
      </c>
      <c r="L1212">
        <f t="shared" si="92"/>
        <v>29646</v>
      </c>
      <c r="M1212">
        <f t="shared" si="93"/>
        <v>0</v>
      </c>
      <c r="N1212">
        <f t="shared" si="94"/>
        <v>0</v>
      </c>
    </row>
    <row r="1213" spans="1:14" x14ac:dyDescent="0.25">
      <c r="A1213">
        <v>2212</v>
      </c>
      <c r="B1213" t="s">
        <v>14978</v>
      </c>
      <c r="C1213" t="s">
        <v>14979</v>
      </c>
      <c r="D1213" t="s">
        <v>14929</v>
      </c>
      <c r="E1213">
        <v>489</v>
      </c>
      <c r="F1213" s="2">
        <v>43969.834131944437</v>
      </c>
      <c r="G1213">
        <v>83</v>
      </c>
      <c r="H1213" t="s">
        <v>2511</v>
      </c>
      <c r="I1213">
        <f t="shared" si="90"/>
        <v>40587</v>
      </c>
      <c r="J1213" s="6">
        <v>45186.094074074077</v>
      </c>
      <c r="K1213" t="str">
        <f t="shared" si="91"/>
        <v>Long Term</v>
      </c>
      <c r="L1213">
        <f t="shared" si="92"/>
        <v>40098</v>
      </c>
      <c r="M1213">
        <f t="shared" si="93"/>
        <v>0</v>
      </c>
      <c r="N1213">
        <f t="shared" si="94"/>
        <v>0</v>
      </c>
    </row>
    <row r="1214" spans="1:14" x14ac:dyDescent="0.25">
      <c r="A1214">
        <v>2213</v>
      </c>
      <c r="B1214" t="s">
        <v>14944</v>
      </c>
      <c r="C1214" t="s">
        <v>14945</v>
      </c>
      <c r="D1214" t="s">
        <v>14929</v>
      </c>
      <c r="E1214">
        <v>767</v>
      </c>
      <c r="F1214" s="2">
        <v>44018.370798611111</v>
      </c>
      <c r="G1214">
        <v>35</v>
      </c>
      <c r="H1214" t="s">
        <v>66</v>
      </c>
      <c r="I1214">
        <f t="shared" si="90"/>
        <v>26845</v>
      </c>
      <c r="J1214" s="6">
        <v>45186.094074074077</v>
      </c>
      <c r="K1214" t="str">
        <f t="shared" si="91"/>
        <v>Long Term</v>
      </c>
      <c r="L1214">
        <f t="shared" si="92"/>
        <v>26078</v>
      </c>
      <c r="M1214">
        <f t="shared" si="93"/>
        <v>0</v>
      </c>
      <c r="N1214">
        <f t="shared" si="94"/>
        <v>0</v>
      </c>
    </row>
    <row r="1215" spans="1:14" x14ac:dyDescent="0.25">
      <c r="A1215">
        <v>2214</v>
      </c>
      <c r="B1215" t="s">
        <v>14966</v>
      </c>
      <c r="C1215" t="s">
        <v>14967</v>
      </c>
      <c r="D1215" t="s">
        <v>14929</v>
      </c>
      <c r="E1215">
        <v>755</v>
      </c>
      <c r="F1215" s="2">
        <v>44448.826863425929</v>
      </c>
      <c r="G1215">
        <v>77</v>
      </c>
      <c r="H1215" t="s">
        <v>854</v>
      </c>
      <c r="I1215">
        <f t="shared" si="90"/>
        <v>58135</v>
      </c>
      <c r="J1215" s="6">
        <v>45186.094074074077</v>
      </c>
      <c r="K1215" t="str">
        <f t="shared" si="91"/>
        <v>Long Term</v>
      </c>
      <c r="L1215">
        <f t="shared" si="92"/>
        <v>57380</v>
      </c>
      <c r="M1215">
        <f t="shared" si="93"/>
        <v>0</v>
      </c>
      <c r="N1215">
        <f t="shared" si="94"/>
        <v>0</v>
      </c>
    </row>
    <row r="1216" spans="1:14" x14ac:dyDescent="0.25">
      <c r="A1216">
        <v>2215</v>
      </c>
      <c r="B1216" t="s">
        <v>15006</v>
      </c>
      <c r="C1216" t="s">
        <v>15007</v>
      </c>
      <c r="D1216" t="s">
        <v>14922</v>
      </c>
      <c r="E1216">
        <v>762</v>
      </c>
      <c r="F1216" s="2">
        <v>44995.007268518522</v>
      </c>
      <c r="G1216">
        <v>81</v>
      </c>
      <c r="H1216" t="s">
        <v>1348</v>
      </c>
      <c r="I1216">
        <f t="shared" si="90"/>
        <v>61722</v>
      </c>
      <c r="J1216" s="6">
        <v>45186.094074074077</v>
      </c>
      <c r="K1216" t="str">
        <f t="shared" si="91"/>
        <v>Short Term</v>
      </c>
      <c r="L1216">
        <f t="shared" si="92"/>
        <v>60960</v>
      </c>
      <c r="M1216">
        <f t="shared" si="93"/>
        <v>0.15</v>
      </c>
      <c r="N1216">
        <f t="shared" si="94"/>
        <v>9144</v>
      </c>
    </row>
    <row r="1217" spans="1:14" x14ac:dyDescent="0.25">
      <c r="A1217">
        <v>2216</v>
      </c>
      <c r="B1217" t="s">
        <v>14962</v>
      </c>
      <c r="C1217" t="s">
        <v>14963</v>
      </c>
      <c r="D1217" t="s">
        <v>14929</v>
      </c>
      <c r="E1217">
        <v>897</v>
      </c>
      <c r="F1217" s="2">
        <v>44749.87699074074</v>
      </c>
      <c r="G1217">
        <v>17</v>
      </c>
      <c r="H1217" t="s">
        <v>899</v>
      </c>
      <c r="I1217">
        <f t="shared" si="90"/>
        <v>15249</v>
      </c>
      <c r="J1217" s="6">
        <v>45186.094074074077</v>
      </c>
      <c r="K1217" t="str">
        <f t="shared" si="91"/>
        <v>Long Term</v>
      </c>
      <c r="L1217">
        <f t="shared" si="92"/>
        <v>14352</v>
      </c>
      <c r="M1217">
        <f t="shared" si="93"/>
        <v>0</v>
      </c>
      <c r="N1217">
        <f t="shared" si="94"/>
        <v>0</v>
      </c>
    </row>
    <row r="1218" spans="1:14" x14ac:dyDescent="0.25">
      <c r="A1218">
        <v>2217</v>
      </c>
      <c r="B1218" t="s">
        <v>14964</v>
      </c>
      <c r="C1218" t="s">
        <v>14965</v>
      </c>
      <c r="D1218" t="s">
        <v>14922</v>
      </c>
      <c r="E1218">
        <v>937</v>
      </c>
      <c r="F1218" s="2">
        <v>43905.180949074071</v>
      </c>
      <c r="G1218">
        <v>52</v>
      </c>
      <c r="H1218" t="s">
        <v>951</v>
      </c>
      <c r="I1218">
        <f t="shared" si="90"/>
        <v>48724</v>
      </c>
      <c r="J1218" s="6">
        <v>45186.094074074077</v>
      </c>
      <c r="K1218" t="str">
        <f t="shared" si="91"/>
        <v>Long Term</v>
      </c>
      <c r="L1218">
        <f t="shared" si="92"/>
        <v>47787</v>
      </c>
      <c r="M1218">
        <f t="shared" si="93"/>
        <v>0</v>
      </c>
      <c r="N1218">
        <f t="shared" si="94"/>
        <v>0</v>
      </c>
    </row>
    <row r="1219" spans="1:14" x14ac:dyDescent="0.25">
      <c r="A1219">
        <v>2218</v>
      </c>
      <c r="B1219" t="s">
        <v>14984</v>
      </c>
      <c r="C1219" t="s">
        <v>14985</v>
      </c>
      <c r="D1219" t="s">
        <v>14922</v>
      </c>
      <c r="E1219">
        <v>520</v>
      </c>
      <c r="F1219" s="2">
        <v>44992.24832175926</v>
      </c>
      <c r="G1219">
        <v>76</v>
      </c>
      <c r="H1219" t="s">
        <v>1554</v>
      </c>
      <c r="I1219">
        <f t="shared" ref="I1219:I1282" si="95">E1219*G1219</f>
        <v>39520</v>
      </c>
      <c r="J1219" s="6">
        <v>45186.094074074077</v>
      </c>
      <c r="K1219" t="str">
        <f t="shared" ref="K1219:K1282" si="96">IF((J1219-F1219)&lt;=365,"Short Term","Long Term")</f>
        <v>Short Term</v>
      </c>
      <c r="L1219">
        <f t="shared" ref="L1219:L1282" si="97">I1219-E1219</f>
        <v>39000</v>
      </c>
      <c r="M1219">
        <f t="shared" ref="M1219:M1282" si="98">IF(K1219="short Term",15%,IF(K1219="Long Term",IF(L1219&gt;100000,10%,0),0))</f>
        <v>0.15</v>
      </c>
      <c r="N1219">
        <f t="shared" ref="N1219:N1282" si="99">L1219*M1219</f>
        <v>5850</v>
      </c>
    </row>
    <row r="1220" spans="1:14" x14ac:dyDescent="0.25">
      <c r="A1220">
        <v>2219</v>
      </c>
      <c r="B1220" t="s">
        <v>14944</v>
      </c>
      <c r="C1220" t="s">
        <v>14945</v>
      </c>
      <c r="D1220" t="s">
        <v>14929</v>
      </c>
      <c r="E1220">
        <v>327</v>
      </c>
      <c r="F1220" s="2">
        <v>43432.100636574083</v>
      </c>
      <c r="G1220">
        <v>51</v>
      </c>
      <c r="H1220" t="s">
        <v>969</v>
      </c>
      <c r="I1220">
        <f t="shared" si="95"/>
        <v>16677</v>
      </c>
      <c r="J1220" s="6">
        <v>45186.094074074077</v>
      </c>
      <c r="K1220" t="str">
        <f t="shared" si="96"/>
        <v>Long Term</v>
      </c>
      <c r="L1220">
        <f t="shared" si="97"/>
        <v>16350</v>
      </c>
      <c r="M1220">
        <f t="shared" si="98"/>
        <v>0</v>
      </c>
      <c r="N1220">
        <f t="shared" si="99"/>
        <v>0</v>
      </c>
    </row>
    <row r="1221" spans="1:14" x14ac:dyDescent="0.25">
      <c r="A1221">
        <v>2220</v>
      </c>
      <c r="B1221" t="s">
        <v>14994</v>
      </c>
      <c r="C1221" t="s">
        <v>14995</v>
      </c>
      <c r="D1221" t="s">
        <v>14929</v>
      </c>
      <c r="E1221">
        <v>214</v>
      </c>
      <c r="F1221" s="2">
        <v>44572.758229166669</v>
      </c>
      <c r="G1221">
        <v>32</v>
      </c>
      <c r="H1221" t="s">
        <v>745</v>
      </c>
      <c r="I1221">
        <f t="shared" si="95"/>
        <v>6848</v>
      </c>
      <c r="J1221" s="6">
        <v>45186.094074074077</v>
      </c>
      <c r="K1221" t="str">
        <f t="shared" si="96"/>
        <v>Long Term</v>
      </c>
      <c r="L1221">
        <f t="shared" si="97"/>
        <v>6634</v>
      </c>
      <c r="M1221">
        <f t="shared" si="98"/>
        <v>0</v>
      </c>
      <c r="N1221">
        <f t="shared" si="99"/>
        <v>0</v>
      </c>
    </row>
    <row r="1222" spans="1:14" x14ac:dyDescent="0.25">
      <c r="A1222">
        <v>2221</v>
      </c>
      <c r="B1222" t="s">
        <v>14942</v>
      </c>
      <c r="C1222" t="s">
        <v>14943</v>
      </c>
      <c r="D1222" t="s">
        <v>14929</v>
      </c>
      <c r="E1222">
        <v>794</v>
      </c>
      <c r="F1222" s="2">
        <v>44045.863113425927</v>
      </c>
      <c r="G1222">
        <v>86</v>
      </c>
      <c r="H1222" t="s">
        <v>343</v>
      </c>
      <c r="I1222">
        <f t="shared" si="95"/>
        <v>68284</v>
      </c>
      <c r="J1222" s="6">
        <v>45186.094074074077</v>
      </c>
      <c r="K1222" t="str">
        <f t="shared" si="96"/>
        <v>Long Term</v>
      </c>
      <c r="L1222">
        <f t="shared" si="97"/>
        <v>67490</v>
      </c>
      <c r="M1222">
        <f t="shared" si="98"/>
        <v>0</v>
      </c>
      <c r="N1222">
        <f t="shared" si="99"/>
        <v>0</v>
      </c>
    </row>
    <row r="1223" spans="1:14" x14ac:dyDescent="0.25">
      <c r="A1223">
        <v>2222</v>
      </c>
      <c r="B1223" t="s">
        <v>14948</v>
      </c>
      <c r="C1223" t="s">
        <v>14949</v>
      </c>
      <c r="D1223" t="s">
        <v>14922</v>
      </c>
      <c r="E1223">
        <v>860</v>
      </c>
      <c r="F1223" s="2">
        <v>43976.512245370373</v>
      </c>
      <c r="G1223">
        <v>11</v>
      </c>
      <c r="H1223" t="s">
        <v>2752</v>
      </c>
      <c r="I1223">
        <f t="shared" si="95"/>
        <v>9460</v>
      </c>
      <c r="J1223" s="6">
        <v>45186.094074074077</v>
      </c>
      <c r="K1223" t="str">
        <f t="shared" si="96"/>
        <v>Long Term</v>
      </c>
      <c r="L1223">
        <f t="shared" si="97"/>
        <v>8600</v>
      </c>
      <c r="M1223">
        <f t="shared" si="98"/>
        <v>0</v>
      </c>
      <c r="N1223">
        <f t="shared" si="99"/>
        <v>0</v>
      </c>
    </row>
    <row r="1224" spans="1:14" x14ac:dyDescent="0.25">
      <c r="A1224">
        <v>2223</v>
      </c>
      <c r="B1224" t="s">
        <v>15006</v>
      </c>
      <c r="C1224" t="s">
        <v>15007</v>
      </c>
      <c r="D1224" t="s">
        <v>14929</v>
      </c>
      <c r="E1224">
        <v>784</v>
      </c>
      <c r="F1224" s="2">
        <v>44032.46056712963</v>
      </c>
      <c r="G1224">
        <v>91</v>
      </c>
      <c r="H1224" t="s">
        <v>231</v>
      </c>
      <c r="I1224">
        <f t="shared" si="95"/>
        <v>71344</v>
      </c>
      <c r="J1224" s="6">
        <v>45186.094074074077</v>
      </c>
      <c r="K1224" t="str">
        <f t="shared" si="96"/>
        <v>Long Term</v>
      </c>
      <c r="L1224">
        <f t="shared" si="97"/>
        <v>70560</v>
      </c>
      <c r="M1224">
        <f t="shared" si="98"/>
        <v>0</v>
      </c>
      <c r="N1224">
        <f t="shared" si="99"/>
        <v>0</v>
      </c>
    </row>
    <row r="1225" spans="1:14" x14ac:dyDescent="0.25">
      <c r="A1225">
        <v>2224</v>
      </c>
      <c r="B1225" t="s">
        <v>15000</v>
      </c>
      <c r="C1225" t="s">
        <v>15001</v>
      </c>
      <c r="D1225" t="s">
        <v>14929</v>
      </c>
      <c r="E1225">
        <v>734</v>
      </c>
      <c r="F1225" s="2">
        <v>44016.816284722219</v>
      </c>
      <c r="G1225">
        <v>67</v>
      </c>
      <c r="H1225" t="s">
        <v>2067</v>
      </c>
      <c r="I1225">
        <f t="shared" si="95"/>
        <v>49178</v>
      </c>
      <c r="J1225" s="6">
        <v>45186.094074074077</v>
      </c>
      <c r="K1225" t="str">
        <f t="shared" si="96"/>
        <v>Long Term</v>
      </c>
      <c r="L1225">
        <f t="shared" si="97"/>
        <v>48444</v>
      </c>
      <c r="M1225">
        <f t="shared" si="98"/>
        <v>0</v>
      </c>
      <c r="N1225">
        <f t="shared" si="99"/>
        <v>0</v>
      </c>
    </row>
    <row r="1226" spans="1:14" x14ac:dyDescent="0.25">
      <c r="A1226">
        <v>2225</v>
      </c>
      <c r="B1226" t="s">
        <v>15000</v>
      </c>
      <c r="C1226" t="s">
        <v>15001</v>
      </c>
      <c r="D1226" t="s">
        <v>14929</v>
      </c>
      <c r="E1226">
        <v>600</v>
      </c>
      <c r="F1226" s="2">
        <v>45134.745891203696</v>
      </c>
      <c r="G1226">
        <v>9</v>
      </c>
      <c r="H1226" t="s">
        <v>1311</v>
      </c>
      <c r="I1226">
        <f t="shared" si="95"/>
        <v>5400</v>
      </c>
      <c r="J1226" s="6">
        <v>45186.094074074077</v>
      </c>
      <c r="K1226" t="str">
        <f t="shared" si="96"/>
        <v>Short Term</v>
      </c>
      <c r="L1226">
        <f t="shared" si="97"/>
        <v>4800</v>
      </c>
      <c r="M1226">
        <f t="shared" si="98"/>
        <v>0.15</v>
      </c>
      <c r="N1226">
        <f t="shared" si="99"/>
        <v>720</v>
      </c>
    </row>
    <row r="1227" spans="1:14" x14ac:dyDescent="0.25">
      <c r="A1227">
        <v>2226</v>
      </c>
      <c r="B1227" t="s">
        <v>15012</v>
      </c>
      <c r="C1227" t="s">
        <v>15013</v>
      </c>
      <c r="D1227" t="s">
        <v>14929</v>
      </c>
      <c r="E1227">
        <v>460</v>
      </c>
      <c r="F1227" s="2">
        <v>44531.815601851849</v>
      </c>
      <c r="G1227">
        <v>24</v>
      </c>
      <c r="H1227" t="s">
        <v>356</v>
      </c>
      <c r="I1227">
        <f t="shared" si="95"/>
        <v>11040</v>
      </c>
      <c r="J1227" s="6">
        <v>45186.094074074077</v>
      </c>
      <c r="K1227" t="str">
        <f t="shared" si="96"/>
        <v>Long Term</v>
      </c>
      <c r="L1227">
        <f t="shared" si="97"/>
        <v>10580</v>
      </c>
      <c r="M1227">
        <f t="shared" si="98"/>
        <v>0</v>
      </c>
      <c r="N1227">
        <f t="shared" si="99"/>
        <v>0</v>
      </c>
    </row>
    <row r="1228" spans="1:14" x14ac:dyDescent="0.25">
      <c r="A1228">
        <v>2227</v>
      </c>
      <c r="B1228" t="s">
        <v>14994</v>
      </c>
      <c r="C1228" t="s">
        <v>14995</v>
      </c>
      <c r="D1228" t="s">
        <v>14922</v>
      </c>
      <c r="E1228">
        <v>102</v>
      </c>
      <c r="F1228" s="2">
        <v>45004.575648148151</v>
      </c>
      <c r="G1228">
        <v>81</v>
      </c>
      <c r="H1228" t="s">
        <v>1179</v>
      </c>
      <c r="I1228">
        <f t="shared" si="95"/>
        <v>8262</v>
      </c>
      <c r="J1228" s="6">
        <v>45186.094074074077</v>
      </c>
      <c r="K1228" t="str">
        <f t="shared" si="96"/>
        <v>Short Term</v>
      </c>
      <c r="L1228">
        <f t="shared" si="97"/>
        <v>8160</v>
      </c>
      <c r="M1228">
        <f t="shared" si="98"/>
        <v>0.15</v>
      </c>
      <c r="N1228">
        <f t="shared" si="99"/>
        <v>1224</v>
      </c>
    </row>
    <row r="1229" spans="1:14" x14ac:dyDescent="0.25">
      <c r="A1229">
        <v>2228</v>
      </c>
      <c r="B1229" t="s">
        <v>15008</v>
      </c>
      <c r="C1229" t="s">
        <v>15009</v>
      </c>
      <c r="D1229" t="s">
        <v>14922</v>
      </c>
      <c r="E1229">
        <v>635</v>
      </c>
      <c r="F1229" s="2">
        <v>44215.954629629632</v>
      </c>
      <c r="G1229">
        <v>18</v>
      </c>
      <c r="H1229" t="s">
        <v>724</v>
      </c>
      <c r="I1229">
        <f t="shared" si="95"/>
        <v>11430</v>
      </c>
      <c r="J1229" s="6">
        <v>45186.094074074077</v>
      </c>
      <c r="K1229" t="str">
        <f t="shared" si="96"/>
        <v>Long Term</v>
      </c>
      <c r="L1229">
        <f t="shared" si="97"/>
        <v>10795</v>
      </c>
      <c r="M1229">
        <f t="shared" si="98"/>
        <v>0</v>
      </c>
      <c r="N1229">
        <f t="shared" si="99"/>
        <v>0</v>
      </c>
    </row>
    <row r="1230" spans="1:14" x14ac:dyDescent="0.25">
      <c r="A1230">
        <v>2229</v>
      </c>
      <c r="B1230" t="s">
        <v>14986</v>
      </c>
      <c r="C1230" t="s">
        <v>14987</v>
      </c>
      <c r="D1230" t="s">
        <v>14929</v>
      </c>
      <c r="E1230">
        <v>287</v>
      </c>
      <c r="F1230" s="2">
        <v>44996.049837962957</v>
      </c>
      <c r="G1230">
        <v>37</v>
      </c>
      <c r="H1230" t="s">
        <v>101</v>
      </c>
      <c r="I1230">
        <f t="shared" si="95"/>
        <v>10619</v>
      </c>
      <c r="J1230" s="6">
        <v>45186.094074074077</v>
      </c>
      <c r="K1230" t="str">
        <f t="shared" si="96"/>
        <v>Short Term</v>
      </c>
      <c r="L1230">
        <f t="shared" si="97"/>
        <v>10332</v>
      </c>
      <c r="M1230">
        <f t="shared" si="98"/>
        <v>0.15</v>
      </c>
      <c r="N1230">
        <f t="shared" si="99"/>
        <v>1549.8</v>
      </c>
    </row>
    <row r="1231" spans="1:14" x14ac:dyDescent="0.25">
      <c r="A1231">
        <v>2230</v>
      </c>
      <c r="B1231" t="s">
        <v>14944</v>
      </c>
      <c r="C1231" t="s">
        <v>14945</v>
      </c>
      <c r="D1231" t="s">
        <v>14922</v>
      </c>
      <c r="E1231">
        <v>250</v>
      </c>
      <c r="F1231" s="2">
        <v>44675.995162037027</v>
      </c>
      <c r="G1231">
        <v>90</v>
      </c>
      <c r="H1231" t="s">
        <v>337</v>
      </c>
      <c r="I1231">
        <f t="shared" si="95"/>
        <v>22500</v>
      </c>
      <c r="J1231" s="6">
        <v>45186.094074074077</v>
      </c>
      <c r="K1231" t="str">
        <f t="shared" si="96"/>
        <v>Long Term</v>
      </c>
      <c r="L1231">
        <f t="shared" si="97"/>
        <v>22250</v>
      </c>
      <c r="M1231">
        <f t="shared" si="98"/>
        <v>0</v>
      </c>
      <c r="N1231">
        <f t="shared" si="99"/>
        <v>0</v>
      </c>
    </row>
    <row r="1232" spans="1:14" x14ac:dyDescent="0.25">
      <c r="A1232">
        <v>2231</v>
      </c>
      <c r="B1232" t="s">
        <v>14998</v>
      </c>
      <c r="C1232" t="s">
        <v>14999</v>
      </c>
      <c r="D1232" t="s">
        <v>14922</v>
      </c>
      <c r="E1232">
        <v>777</v>
      </c>
      <c r="F1232" s="2">
        <v>45081.26834490741</v>
      </c>
      <c r="G1232">
        <v>12</v>
      </c>
      <c r="H1232" t="s">
        <v>2102</v>
      </c>
      <c r="I1232">
        <f t="shared" si="95"/>
        <v>9324</v>
      </c>
      <c r="J1232" s="6">
        <v>45186.094074074077</v>
      </c>
      <c r="K1232" t="str">
        <f t="shared" si="96"/>
        <v>Short Term</v>
      </c>
      <c r="L1232">
        <f t="shared" si="97"/>
        <v>8547</v>
      </c>
      <c r="M1232">
        <f t="shared" si="98"/>
        <v>0.15</v>
      </c>
      <c r="N1232">
        <f t="shared" si="99"/>
        <v>1282.05</v>
      </c>
    </row>
    <row r="1233" spans="1:14" x14ac:dyDescent="0.25">
      <c r="A1233">
        <v>2232</v>
      </c>
      <c r="B1233" t="s">
        <v>14988</v>
      </c>
      <c r="C1233" t="s">
        <v>14989</v>
      </c>
      <c r="D1233" t="s">
        <v>14922</v>
      </c>
      <c r="E1233">
        <v>843</v>
      </c>
      <c r="F1233" s="2">
        <v>43412.431516203702</v>
      </c>
      <c r="G1233">
        <v>81</v>
      </c>
      <c r="H1233" t="s">
        <v>768</v>
      </c>
      <c r="I1233">
        <f t="shared" si="95"/>
        <v>68283</v>
      </c>
      <c r="J1233" s="6">
        <v>45186.094074074077</v>
      </c>
      <c r="K1233" t="str">
        <f t="shared" si="96"/>
        <v>Long Term</v>
      </c>
      <c r="L1233">
        <f t="shared" si="97"/>
        <v>67440</v>
      </c>
      <c r="M1233">
        <f t="shared" si="98"/>
        <v>0</v>
      </c>
      <c r="N1233">
        <f t="shared" si="99"/>
        <v>0</v>
      </c>
    </row>
    <row r="1234" spans="1:14" x14ac:dyDescent="0.25">
      <c r="A1234">
        <v>2233</v>
      </c>
      <c r="B1234" t="s">
        <v>15016</v>
      </c>
      <c r="C1234" t="s">
        <v>15017</v>
      </c>
      <c r="D1234" t="s">
        <v>14922</v>
      </c>
      <c r="E1234">
        <v>133</v>
      </c>
      <c r="F1234" s="2">
        <v>44766.430451388893</v>
      </c>
      <c r="G1234">
        <v>79</v>
      </c>
      <c r="H1234" t="s">
        <v>233</v>
      </c>
      <c r="I1234">
        <f t="shared" si="95"/>
        <v>10507</v>
      </c>
      <c r="J1234" s="6">
        <v>45186.094074074077</v>
      </c>
      <c r="K1234" t="str">
        <f t="shared" si="96"/>
        <v>Long Term</v>
      </c>
      <c r="L1234">
        <f t="shared" si="97"/>
        <v>10374</v>
      </c>
      <c r="M1234">
        <f t="shared" si="98"/>
        <v>0</v>
      </c>
      <c r="N1234">
        <f t="shared" si="99"/>
        <v>0</v>
      </c>
    </row>
    <row r="1235" spans="1:14" x14ac:dyDescent="0.25">
      <c r="A1235">
        <v>2234</v>
      </c>
      <c r="B1235" t="s">
        <v>15012</v>
      </c>
      <c r="C1235" t="s">
        <v>15013</v>
      </c>
      <c r="D1235" t="s">
        <v>14922</v>
      </c>
      <c r="E1235">
        <v>653</v>
      </c>
      <c r="F1235" s="2">
        <v>44227.111087962963</v>
      </c>
      <c r="G1235">
        <v>92</v>
      </c>
      <c r="H1235" t="s">
        <v>538</v>
      </c>
      <c r="I1235">
        <f t="shared" si="95"/>
        <v>60076</v>
      </c>
      <c r="J1235" s="6">
        <v>45186.094074074077</v>
      </c>
      <c r="K1235" t="str">
        <f t="shared" si="96"/>
        <v>Long Term</v>
      </c>
      <c r="L1235">
        <f t="shared" si="97"/>
        <v>59423</v>
      </c>
      <c r="M1235">
        <f t="shared" si="98"/>
        <v>0</v>
      </c>
      <c r="N1235">
        <f t="shared" si="99"/>
        <v>0</v>
      </c>
    </row>
    <row r="1236" spans="1:14" x14ac:dyDescent="0.25">
      <c r="A1236">
        <v>2235</v>
      </c>
      <c r="B1236" t="s">
        <v>14940</v>
      </c>
      <c r="C1236" t="s">
        <v>14941</v>
      </c>
      <c r="D1236" t="s">
        <v>14922</v>
      </c>
      <c r="E1236">
        <v>537</v>
      </c>
      <c r="F1236" s="2">
        <v>43589.166331018518</v>
      </c>
      <c r="G1236">
        <v>44</v>
      </c>
      <c r="H1236" t="s">
        <v>156</v>
      </c>
      <c r="I1236">
        <f t="shared" si="95"/>
        <v>23628</v>
      </c>
      <c r="J1236" s="6">
        <v>45186.094074074077</v>
      </c>
      <c r="K1236" t="str">
        <f t="shared" si="96"/>
        <v>Long Term</v>
      </c>
      <c r="L1236">
        <f t="shared" si="97"/>
        <v>23091</v>
      </c>
      <c r="M1236">
        <f t="shared" si="98"/>
        <v>0</v>
      </c>
      <c r="N1236">
        <f t="shared" si="99"/>
        <v>0</v>
      </c>
    </row>
    <row r="1237" spans="1:14" x14ac:dyDescent="0.25">
      <c r="A1237">
        <v>2236</v>
      </c>
      <c r="B1237" t="s">
        <v>15014</v>
      </c>
      <c r="C1237" t="s">
        <v>15015</v>
      </c>
      <c r="D1237" t="s">
        <v>14922</v>
      </c>
      <c r="E1237">
        <v>129</v>
      </c>
      <c r="F1237" s="2">
        <v>43577.149201388893</v>
      </c>
      <c r="G1237">
        <v>16</v>
      </c>
      <c r="H1237" t="s">
        <v>911</v>
      </c>
      <c r="I1237">
        <f t="shared" si="95"/>
        <v>2064</v>
      </c>
      <c r="J1237" s="6">
        <v>45186.094074074077</v>
      </c>
      <c r="K1237" t="str">
        <f t="shared" si="96"/>
        <v>Long Term</v>
      </c>
      <c r="L1237">
        <f t="shared" si="97"/>
        <v>1935</v>
      </c>
      <c r="M1237">
        <f t="shared" si="98"/>
        <v>0</v>
      </c>
      <c r="N1237">
        <f t="shared" si="99"/>
        <v>0</v>
      </c>
    </row>
    <row r="1238" spans="1:14" x14ac:dyDescent="0.25">
      <c r="A1238">
        <v>2237</v>
      </c>
      <c r="B1238" t="s">
        <v>14923</v>
      </c>
      <c r="C1238" t="s">
        <v>14924</v>
      </c>
      <c r="D1238" t="s">
        <v>14922</v>
      </c>
      <c r="E1238">
        <v>231</v>
      </c>
      <c r="F1238" s="2">
        <v>43546.865451388891</v>
      </c>
      <c r="G1238">
        <v>63</v>
      </c>
      <c r="H1238" t="s">
        <v>335</v>
      </c>
      <c r="I1238">
        <f t="shared" si="95"/>
        <v>14553</v>
      </c>
      <c r="J1238" s="6">
        <v>45186.094074074077</v>
      </c>
      <c r="K1238" t="str">
        <f t="shared" si="96"/>
        <v>Long Term</v>
      </c>
      <c r="L1238">
        <f t="shared" si="97"/>
        <v>14322</v>
      </c>
      <c r="M1238">
        <f t="shared" si="98"/>
        <v>0</v>
      </c>
      <c r="N1238">
        <f t="shared" si="99"/>
        <v>0</v>
      </c>
    </row>
    <row r="1239" spans="1:14" x14ac:dyDescent="0.25">
      <c r="A1239">
        <v>2238</v>
      </c>
      <c r="B1239" t="s">
        <v>14974</v>
      </c>
      <c r="C1239" t="s">
        <v>14975</v>
      </c>
      <c r="D1239" t="s">
        <v>14929</v>
      </c>
      <c r="E1239">
        <v>365</v>
      </c>
      <c r="F1239" s="2">
        <v>44251.197013888886</v>
      </c>
      <c r="G1239">
        <v>50</v>
      </c>
      <c r="H1239" t="s">
        <v>683</v>
      </c>
      <c r="I1239">
        <f t="shared" si="95"/>
        <v>18250</v>
      </c>
      <c r="J1239" s="6">
        <v>45186.094074074077</v>
      </c>
      <c r="K1239" t="str">
        <f t="shared" si="96"/>
        <v>Long Term</v>
      </c>
      <c r="L1239">
        <f t="shared" si="97"/>
        <v>17885</v>
      </c>
      <c r="M1239">
        <f t="shared" si="98"/>
        <v>0</v>
      </c>
      <c r="N1239">
        <f t="shared" si="99"/>
        <v>0</v>
      </c>
    </row>
    <row r="1240" spans="1:14" x14ac:dyDescent="0.25">
      <c r="A1240">
        <v>2239</v>
      </c>
      <c r="B1240" t="s">
        <v>14936</v>
      </c>
      <c r="C1240" t="s">
        <v>14937</v>
      </c>
      <c r="D1240" t="s">
        <v>14929</v>
      </c>
      <c r="E1240">
        <v>351</v>
      </c>
      <c r="F1240" s="2">
        <v>43867.077268518522</v>
      </c>
      <c r="G1240">
        <v>98</v>
      </c>
      <c r="H1240" t="s">
        <v>700</v>
      </c>
      <c r="I1240">
        <f t="shared" si="95"/>
        <v>34398</v>
      </c>
      <c r="J1240" s="6">
        <v>45186.094074074077</v>
      </c>
      <c r="K1240" t="str">
        <f t="shared" si="96"/>
        <v>Long Term</v>
      </c>
      <c r="L1240">
        <f t="shared" si="97"/>
        <v>34047</v>
      </c>
      <c r="M1240">
        <f t="shared" si="98"/>
        <v>0</v>
      </c>
      <c r="N1240">
        <f t="shared" si="99"/>
        <v>0</v>
      </c>
    </row>
    <row r="1241" spans="1:14" x14ac:dyDescent="0.25">
      <c r="A1241">
        <v>2240</v>
      </c>
      <c r="B1241" t="s">
        <v>14998</v>
      </c>
      <c r="C1241" t="s">
        <v>14999</v>
      </c>
      <c r="D1241" t="s">
        <v>14929</v>
      </c>
      <c r="E1241">
        <v>653</v>
      </c>
      <c r="F1241" s="2">
        <v>44966.148634259262</v>
      </c>
      <c r="G1241">
        <v>46</v>
      </c>
      <c r="H1241" t="s">
        <v>1197</v>
      </c>
      <c r="I1241">
        <f t="shared" si="95"/>
        <v>30038</v>
      </c>
      <c r="J1241" s="6">
        <v>45186.094074074077</v>
      </c>
      <c r="K1241" t="str">
        <f t="shared" si="96"/>
        <v>Short Term</v>
      </c>
      <c r="L1241">
        <f t="shared" si="97"/>
        <v>29385</v>
      </c>
      <c r="M1241">
        <f t="shared" si="98"/>
        <v>0.15</v>
      </c>
      <c r="N1241">
        <f t="shared" si="99"/>
        <v>4407.75</v>
      </c>
    </row>
    <row r="1242" spans="1:14" x14ac:dyDescent="0.25">
      <c r="A1242">
        <v>2241</v>
      </c>
      <c r="B1242" t="s">
        <v>15000</v>
      </c>
      <c r="C1242" t="s">
        <v>15001</v>
      </c>
      <c r="D1242" t="s">
        <v>14929</v>
      </c>
      <c r="E1242">
        <v>483</v>
      </c>
      <c r="F1242" s="2">
        <v>43908.668136574073</v>
      </c>
      <c r="G1242">
        <v>4</v>
      </c>
      <c r="H1242" t="s">
        <v>554</v>
      </c>
      <c r="I1242">
        <f t="shared" si="95"/>
        <v>1932</v>
      </c>
      <c r="J1242" s="6">
        <v>45186.094074074077</v>
      </c>
      <c r="K1242" t="str">
        <f t="shared" si="96"/>
        <v>Long Term</v>
      </c>
      <c r="L1242">
        <f t="shared" si="97"/>
        <v>1449</v>
      </c>
      <c r="M1242">
        <f t="shared" si="98"/>
        <v>0</v>
      </c>
      <c r="N1242">
        <f t="shared" si="99"/>
        <v>0</v>
      </c>
    </row>
    <row r="1243" spans="1:14" x14ac:dyDescent="0.25">
      <c r="A1243">
        <v>2242</v>
      </c>
      <c r="B1243" t="s">
        <v>14944</v>
      </c>
      <c r="C1243" t="s">
        <v>14945</v>
      </c>
      <c r="D1243" t="s">
        <v>14922</v>
      </c>
      <c r="E1243">
        <v>406</v>
      </c>
      <c r="F1243" s="2">
        <v>44739.024340277778</v>
      </c>
      <c r="G1243">
        <v>83</v>
      </c>
      <c r="H1243" t="s">
        <v>1018</v>
      </c>
      <c r="I1243">
        <f t="shared" si="95"/>
        <v>33698</v>
      </c>
      <c r="J1243" s="6">
        <v>45186.094074074077</v>
      </c>
      <c r="K1243" t="str">
        <f t="shared" si="96"/>
        <v>Long Term</v>
      </c>
      <c r="L1243">
        <f t="shared" si="97"/>
        <v>33292</v>
      </c>
      <c r="M1243">
        <f t="shared" si="98"/>
        <v>0</v>
      </c>
      <c r="N1243">
        <f t="shared" si="99"/>
        <v>0</v>
      </c>
    </row>
    <row r="1244" spans="1:14" x14ac:dyDescent="0.25">
      <c r="A1244">
        <v>2243</v>
      </c>
      <c r="B1244" t="s">
        <v>14936</v>
      </c>
      <c r="C1244" t="s">
        <v>14937</v>
      </c>
      <c r="D1244" t="s">
        <v>14929</v>
      </c>
      <c r="E1244">
        <v>584</v>
      </c>
      <c r="F1244" s="2">
        <v>44108.214259259257</v>
      </c>
      <c r="G1244">
        <v>15</v>
      </c>
      <c r="H1244" t="s">
        <v>796</v>
      </c>
      <c r="I1244">
        <f t="shared" si="95"/>
        <v>8760</v>
      </c>
      <c r="J1244" s="6">
        <v>45186.094074074077</v>
      </c>
      <c r="K1244" t="str">
        <f t="shared" si="96"/>
        <v>Long Term</v>
      </c>
      <c r="L1244">
        <f t="shared" si="97"/>
        <v>8176</v>
      </c>
      <c r="M1244">
        <f t="shared" si="98"/>
        <v>0</v>
      </c>
      <c r="N1244">
        <f t="shared" si="99"/>
        <v>0</v>
      </c>
    </row>
    <row r="1245" spans="1:14" x14ac:dyDescent="0.25">
      <c r="A1245">
        <v>2244</v>
      </c>
      <c r="B1245" t="s">
        <v>14952</v>
      </c>
      <c r="C1245" t="s">
        <v>14953</v>
      </c>
      <c r="D1245" t="s">
        <v>14929</v>
      </c>
      <c r="E1245">
        <v>256</v>
      </c>
      <c r="F1245" s="2">
        <v>43474.775729166657</v>
      </c>
      <c r="G1245">
        <v>17</v>
      </c>
      <c r="H1245" t="s">
        <v>1232</v>
      </c>
      <c r="I1245">
        <f t="shared" si="95"/>
        <v>4352</v>
      </c>
      <c r="J1245" s="6">
        <v>45186.094074074077</v>
      </c>
      <c r="K1245" t="str">
        <f t="shared" si="96"/>
        <v>Long Term</v>
      </c>
      <c r="L1245">
        <f t="shared" si="97"/>
        <v>4096</v>
      </c>
      <c r="M1245">
        <f t="shared" si="98"/>
        <v>0</v>
      </c>
      <c r="N1245">
        <f t="shared" si="99"/>
        <v>0</v>
      </c>
    </row>
    <row r="1246" spans="1:14" x14ac:dyDescent="0.25">
      <c r="A1246">
        <v>2245</v>
      </c>
      <c r="B1246" t="s">
        <v>14970</v>
      </c>
      <c r="C1246" t="s">
        <v>14971</v>
      </c>
      <c r="D1246" t="s">
        <v>14922</v>
      </c>
      <c r="E1246">
        <v>743</v>
      </c>
      <c r="F1246" s="2">
        <v>43565.315416666657</v>
      </c>
      <c r="G1246">
        <v>19</v>
      </c>
      <c r="H1246" t="s">
        <v>547</v>
      </c>
      <c r="I1246">
        <f t="shared" si="95"/>
        <v>14117</v>
      </c>
      <c r="J1246" s="6">
        <v>45186.094074074077</v>
      </c>
      <c r="K1246" t="str">
        <f t="shared" si="96"/>
        <v>Long Term</v>
      </c>
      <c r="L1246">
        <f t="shared" si="97"/>
        <v>13374</v>
      </c>
      <c r="M1246">
        <f t="shared" si="98"/>
        <v>0</v>
      </c>
      <c r="N1246">
        <f t="shared" si="99"/>
        <v>0</v>
      </c>
    </row>
    <row r="1247" spans="1:14" x14ac:dyDescent="0.25">
      <c r="A1247">
        <v>2246</v>
      </c>
      <c r="B1247" t="s">
        <v>14988</v>
      </c>
      <c r="C1247" t="s">
        <v>14989</v>
      </c>
      <c r="D1247" t="s">
        <v>14929</v>
      </c>
      <c r="E1247">
        <v>181</v>
      </c>
      <c r="F1247" s="2">
        <v>45065.58357638889</v>
      </c>
      <c r="G1247">
        <v>39</v>
      </c>
      <c r="H1247" t="s">
        <v>587</v>
      </c>
      <c r="I1247">
        <f t="shared" si="95"/>
        <v>7059</v>
      </c>
      <c r="J1247" s="6">
        <v>45186.094074074077</v>
      </c>
      <c r="K1247" t="str">
        <f t="shared" si="96"/>
        <v>Short Term</v>
      </c>
      <c r="L1247">
        <f t="shared" si="97"/>
        <v>6878</v>
      </c>
      <c r="M1247">
        <f t="shared" si="98"/>
        <v>0.15</v>
      </c>
      <c r="N1247">
        <f t="shared" si="99"/>
        <v>1031.7</v>
      </c>
    </row>
    <row r="1248" spans="1:14" x14ac:dyDescent="0.25">
      <c r="A1248">
        <v>2247</v>
      </c>
      <c r="B1248" t="s">
        <v>15014</v>
      </c>
      <c r="C1248" t="s">
        <v>15015</v>
      </c>
      <c r="D1248" t="s">
        <v>14922</v>
      </c>
      <c r="E1248">
        <v>741</v>
      </c>
      <c r="F1248" s="2">
        <v>44645.600231481483</v>
      </c>
      <c r="G1248">
        <v>79</v>
      </c>
      <c r="H1248" t="s">
        <v>104</v>
      </c>
      <c r="I1248">
        <f t="shared" si="95"/>
        <v>58539</v>
      </c>
      <c r="J1248" s="6">
        <v>45186.094074074077</v>
      </c>
      <c r="K1248" t="str">
        <f t="shared" si="96"/>
        <v>Long Term</v>
      </c>
      <c r="L1248">
        <f t="shared" si="97"/>
        <v>57798</v>
      </c>
      <c r="M1248">
        <f t="shared" si="98"/>
        <v>0</v>
      </c>
      <c r="N1248">
        <f t="shared" si="99"/>
        <v>0</v>
      </c>
    </row>
    <row r="1249" spans="1:14" x14ac:dyDescent="0.25">
      <c r="A1249">
        <v>2248</v>
      </c>
      <c r="B1249" t="s">
        <v>14923</v>
      </c>
      <c r="C1249" t="s">
        <v>14924</v>
      </c>
      <c r="D1249" t="s">
        <v>14922</v>
      </c>
      <c r="E1249">
        <v>512</v>
      </c>
      <c r="F1249" s="2">
        <v>43486.775277777779</v>
      </c>
      <c r="G1249">
        <v>69</v>
      </c>
      <c r="H1249" t="s">
        <v>276</v>
      </c>
      <c r="I1249">
        <f t="shared" si="95"/>
        <v>35328</v>
      </c>
      <c r="J1249" s="6">
        <v>45186.094074074077</v>
      </c>
      <c r="K1249" t="str">
        <f t="shared" si="96"/>
        <v>Long Term</v>
      </c>
      <c r="L1249">
        <f t="shared" si="97"/>
        <v>34816</v>
      </c>
      <c r="M1249">
        <f t="shared" si="98"/>
        <v>0</v>
      </c>
      <c r="N1249">
        <f t="shared" si="99"/>
        <v>0</v>
      </c>
    </row>
    <row r="1250" spans="1:14" x14ac:dyDescent="0.25">
      <c r="A1250">
        <v>2249</v>
      </c>
      <c r="B1250" t="s">
        <v>14998</v>
      </c>
      <c r="C1250" t="s">
        <v>14999</v>
      </c>
      <c r="D1250" t="s">
        <v>14929</v>
      </c>
      <c r="E1250">
        <v>482</v>
      </c>
      <c r="F1250" s="2">
        <v>43675.416655092587</v>
      </c>
      <c r="G1250">
        <v>45</v>
      </c>
      <c r="H1250" t="s">
        <v>1043</v>
      </c>
      <c r="I1250">
        <f t="shared" si="95"/>
        <v>21690</v>
      </c>
      <c r="J1250" s="6">
        <v>45186.094074074077</v>
      </c>
      <c r="K1250" t="str">
        <f t="shared" si="96"/>
        <v>Long Term</v>
      </c>
      <c r="L1250">
        <f t="shared" si="97"/>
        <v>21208</v>
      </c>
      <c r="M1250">
        <f t="shared" si="98"/>
        <v>0</v>
      </c>
      <c r="N1250">
        <f t="shared" si="99"/>
        <v>0</v>
      </c>
    </row>
    <row r="1251" spans="1:14" x14ac:dyDescent="0.25">
      <c r="A1251">
        <v>2250</v>
      </c>
      <c r="B1251" t="s">
        <v>14974</v>
      </c>
      <c r="C1251" t="s">
        <v>14975</v>
      </c>
      <c r="D1251" t="s">
        <v>14922</v>
      </c>
      <c r="E1251">
        <v>604</v>
      </c>
      <c r="F1251" s="2">
        <v>44072.645254629628</v>
      </c>
      <c r="G1251">
        <v>28</v>
      </c>
      <c r="H1251" t="s">
        <v>1354</v>
      </c>
      <c r="I1251">
        <f t="shared" si="95"/>
        <v>16912</v>
      </c>
      <c r="J1251" s="6">
        <v>45186.094074074077</v>
      </c>
      <c r="K1251" t="str">
        <f t="shared" si="96"/>
        <v>Long Term</v>
      </c>
      <c r="L1251">
        <f t="shared" si="97"/>
        <v>16308</v>
      </c>
      <c r="M1251">
        <f t="shared" si="98"/>
        <v>0</v>
      </c>
      <c r="N1251">
        <f t="shared" si="99"/>
        <v>0</v>
      </c>
    </row>
    <row r="1252" spans="1:14" x14ac:dyDescent="0.25">
      <c r="A1252">
        <v>2251</v>
      </c>
      <c r="B1252" t="s">
        <v>14944</v>
      </c>
      <c r="C1252" t="s">
        <v>14945</v>
      </c>
      <c r="D1252" t="s">
        <v>14922</v>
      </c>
      <c r="E1252">
        <v>708</v>
      </c>
      <c r="F1252" s="2">
        <v>44532.636574074073</v>
      </c>
      <c r="G1252">
        <v>35</v>
      </c>
      <c r="H1252" t="s">
        <v>1093</v>
      </c>
      <c r="I1252">
        <f t="shared" si="95"/>
        <v>24780</v>
      </c>
      <c r="J1252" s="6">
        <v>45186.094074074077</v>
      </c>
      <c r="K1252" t="str">
        <f t="shared" si="96"/>
        <v>Long Term</v>
      </c>
      <c r="L1252">
        <f t="shared" si="97"/>
        <v>24072</v>
      </c>
      <c r="M1252">
        <f t="shared" si="98"/>
        <v>0</v>
      </c>
      <c r="N1252">
        <f t="shared" si="99"/>
        <v>0</v>
      </c>
    </row>
    <row r="1253" spans="1:14" x14ac:dyDescent="0.25">
      <c r="A1253">
        <v>2252</v>
      </c>
      <c r="B1253" t="s">
        <v>14996</v>
      </c>
      <c r="C1253" t="s">
        <v>14997</v>
      </c>
      <c r="D1253" t="s">
        <v>14922</v>
      </c>
      <c r="E1253">
        <v>162</v>
      </c>
      <c r="F1253" s="2">
        <v>44034.788159722222</v>
      </c>
      <c r="G1253">
        <v>80</v>
      </c>
      <c r="H1253" t="s">
        <v>389</v>
      </c>
      <c r="I1253">
        <f t="shared" si="95"/>
        <v>12960</v>
      </c>
      <c r="J1253" s="6">
        <v>45186.094074074077</v>
      </c>
      <c r="K1253" t="str">
        <f t="shared" si="96"/>
        <v>Long Term</v>
      </c>
      <c r="L1253">
        <f t="shared" si="97"/>
        <v>12798</v>
      </c>
      <c r="M1253">
        <f t="shared" si="98"/>
        <v>0</v>
      </c>
      <c r="N1253">
        <f t="shared" si="99"/>
        <v>0</v>
      </c>
    </row>
    <row r="1254" spans="1:14" x14ac:dyDescent="0.25">
      <c r="A1254">
        <v>2253</v>
      </c>
      <c r="B1254" t="s">
        <v>14925</v>
      </c>
      <c r="C1254" t="s">
        <v>14926</v>
      </c>
      <c r="D1254" t="s">
        <v>14922</v>
      </c>
      <c r="E1254">
        <v>587</v>
      </c>
      <c r="F1254" s="2">
        <v>44861.573865740742</v>
      </c>
      <c r="G1254">
        <v>81</v>
      </c>
      <c r="H1254" t="s">
        <v>1341</v>
      </c>
      <c r="I1254">
        <f t="shared" si="95"/>
        <v>47547</v>
      </c>
      <c r="J1254" s="6">
        <v>45186.094074074077</v>
      </c>
      <c r="K1254" t="str">
        <f t="shared" si="96"/>
        <v>Short Term</v>
      </c>
      <c r="L1254">
        <f t="shared" si="97"/>
        <v>46960</v>
      </c>
      <c r="M1254">
        <f t="shared" si="98"/>
        <v>0.15</v>
      </c>
      <c r="N1254">
        <f t="shared" si="99"/>
        <v>7044</v>
      </c>
    </row>
    <row r="1255" spans="1:14" x14ac:dyDescent="0.25">
      <c r="A1255">
        <v>2254</v>
      </c>
      <c r="B1255" t="s">
        <v>14940</v>
      </c>
      <c r="C1255" t="s">
        <v>14941</v>
      </c>
      <c r="D1255" t="s">
        <v>14929</v>
      </c>
      <c r="E1255">
        <v>701</v>
      </c>
      <c r="F1255" s="2">
        <v>45161.178368055553</v>
      </c>
      <c r="G1255">
        <v>75</v>
      </c>
      <c r="H1255" t="s">
        <v>482</v>
      </c>
      <c r="I1255">
        <f t="shared" si="95"/>
        <v>52575</v>
      </c>
      <c r="J1255" s="6">
        <v>45186.094074074077</v>
      </c>
      <c r="K1255" t="str">
        <f t="shared" si="96"/>
        <v>Short Term</v>
      </c>
      <c r="L1255">
        <f t="shared" si="97"/>
        <v>51874</v>
      </c>
      <c r="M1255">
        <f t="shared" si="98"/>
        <v>0.15</v>
      </c>
      <c r="N1255">
        <f t="shared" si="99"/>
        <v>7781.0999999999995</v>
      </c>
    </row>
    <row r="1256" spans="1:14" x14ac:dyDescent="0.25">
      <c r="A1256">
        <v>2255</v>
      </c>
      <c r="B1256" t="s">
        <v>14940</v>
      </c>
      <c r="C1256" t="s">
        <v>14941</v>
      </c>
      <c r="D1256" t="s">
        <v>14929</v>
      </c>
      <c r="E1256">
        <v>701</v>
      </c>
      <c r="F1256" s="2">
        <v>44744.700706018521</v>
      </c>
      <c r="G1256">
        <v>70</v>
      </c>
      <c r="H1256" t="s">
        <v>248</v>
      </c>
      <c r="I1256">
        <f t="shared" si="95"/>
        <v>49070</v>
      </c>
      <c r="J1256" s="6">
        <v>45186.094074074077</v>
      </c>
      <c r="K1256" t="str">
        <f t="shared" si="96"/>
        <v>Long Term</v>
      </c>
      <c r="L1256">
        <f t="shared" si="97"/>
        <v>48369</v>
      </c>
      <c r="M1256">
        <f t="shared" si="98"/>
        <v>0</v>
      </c>
      <c r="N1256">
        <f t="shared" si="99"/>
        <v>0</v>
      </c>
    </row>
    <row r="1257" spans="1:14" x14ac:dyDescent="0.25">
      <c r="A1257">
        <v>2256</v>
      </c>
      <c r="B1257" t="s">
        <v>14948</v>
      </c>
      <c r="C1257" t="s">
        <v>14949</v>
      </c>
      <c r="D1257" t="s">
        <v>14929</v>
      </c>
      <c r="E1257">
        <v>648</v>
      </c>
      <c r="F1257" s="2">
        <v>44724.264537037037</v>
      </c>
      <c r="G1257">
        <v>19</v>
      </c>
      <c r="H1257" t="s">
        <v>918</v>
      </c>
      <c r="I1257">
        <f t="shared" si="95"/>
        <v>12312</v>
      </c>
      <c r="J1257" s="6">
        <v>45186.094074074077</v>
      </c>
      <c r="K1257" t="str">
        <f t="shared" si="96"/>
        <v>Long Term</v>
      </c>
      <c r="L1257">
        <f t="shared" si="97"/>
        <v>11664</v>
      </c>
      <c r="M1257">
        <f t="shared" si="98"/>
        <v>0</v>
      </c>
      <c r="N1257">
        <f t="shared" si="99"/>
        <v>0</v>
      </c>
    </row>
    <row r="1258" spans="1:14" x14ac:dyDescent="0.25">
      <c r="A1258">
        <v>2257</v>
      </c>
      <c r="B1258" t="s">
        <v>14990</v>
      </c>
      <c r="C1258" t="s">
        <v>14991</v>
      </c>
      <c r="D1258" t="s">
        <v>14922</v>
      </c>
      <c r="E1258">
        <v>815</v>
      </c>
      <c r="F1258" s="2">
        <v>44541.379594907397</v>
      </c>
      <c r="G1258">
        <v>54</v>
      </c>
      <c r="H1258" t="s">
        <v>815</v>
      </c>
      <c r="I1258">
        <f t="shared" si="95"/>
        <v>44010</v>
      </c>
      <c r="J1258" s="6">
        <v>45186.094074074077</v>
      </c>
      <c r="K1258" t="str">
        <f t="shared" si="96"/>
        <v>Long Term</v>
      </c>
      <c r="L1258">
        <f t="shared" si="97"/>
        <v>43195</v>
      </c>
      <c r="M1258">
        <f t="shared" si="98"/>
        <v>0</v>
      </c>
      <c r="N1258">
        <f t="shared" si="99"/>
        <v>0</v>
      </c>
    </row>
    <row r="1259" spans="1:14" x14ac:dyDescent="0.25">
      <c r="A1259">
        <v>2258</v>
      </c>
      <c r="B1259" t="s">
        <v>14936</v>
      </c>
      <c r="C1259" t="s">
        <v>14937</v>
      </c>
      <c r="D1259" t="s">
        <v>14922</v>
      </c>
      <c r="E1259">
        <v>405</v>
      </c>
      <c r="F1259" s="2">
        <v>43817.242083333331</v>
      </c>
      <c r="G1259">
        <v>11</v>
      </c>
      <c r="H1259" t="s">
        <v>722</v>
      </c>
      <c r="I1259">
        <f t="shared" si="95"/>
        <v>4455</v>
      </c>
      <c r="J1259" s="6">
        <v>45186.094074074077</v>
      </c>
      <c r="K1259" t="str">
        <f t="shared" si="96"/>
        <v>Long Term</v>
      </c>
      <c r="L1259">
        <f t="shared" si="97"/>
        <v>4050</v>
      </c>
      <c r="M1259">
        <f t="shared" si="98"/>
        <v>0</v>
      </c>
      <c r="N1259">
        <f t="shared" si="99"/>
        <v>0</v>
      </c>
    </row>
    <row r="1260" spans="1:14" x14ac:dyDescent="0.25">
      <c r="A1260">
        <v>2259</v>
      </c>
      <c r="B1260" t="s">
        <v>14998</v>
      </c>
      <c r="C1260" t="s">
        <v>14999</v>
      </c>
      <c r="D1260" t="s">
        <v>14922</v>
      </c>
      <c r="E1260">
        <v>593</v>
      </c>
      <c r="F1260" s="2">
        <v>43543.139490740738</v>
      </c>
      <c r="G1260">
        <v>88</v>
      </c>
      <c r="H1260" t="s">
        <v>181</v>
      </c>
      <c r="I1260">
        <f t="shared" si="95"/>
        <v>52184</v>
      </c>
      <c r="J1260" s="6">
        <v>45186.094074074077</v>
      </c>
      <c r="K1260" t="str">
        <f t="shared" si="96"/>
        <v>Long Term</v>
      </c>
      <c r="L1260">
        <f t="shared" si="97"/>
        <v>51591</v>
      </c>
      <c r="M1260">
        <f t="shared" si="98"/>
        <v>0</v>
      </c>
      <c r="N1260">
        <f t="shared" si="99"/>
        <v>0</v>
      </c>
    </row>
    <row r="1261" spans="1:14" x14ac:dyDescent="0.25">
      <c r="A1261">
        <v>2260</v>
      </c>
      <c r="B1261" t="s">
        <v>14950</v>
      </c>
      <c r="C1261" t="s">
        <v>14951</v>
      </c>
      <c r="D1261" t="s">
        <v>14922</v>
      </c>
      <c r="E1261">
        <v>142</v>
      </c>
      <c r="F1261" s="2">
        <v>44622.618391203701</v>
      </c>
      <c r="G1261">
        <v>30</v>
      </c>
      <c r="H1261" t="s">
        <v>190</v>
      </c>
      <c r="I1261">
        <f t="shared" si="95"/>
        <v>4260</v>
      </c>
      <c r="J1261" s="6">
        <v>45186.094074074077</v>
      </c>
      <c r="K1261" t="str">
        <f t="shared" si="96"/>
        <v>Long Term</v>
      </c>
      <c r="L1261">
        <f t="shared" si="97"/>
        <v>4118</v>
      </c>
      <c r="M1261">
        <f t="shared" si="98"/>
        <v>0</v>
      </c>
      <c r="N1261">
        <f t="shared" si="99"/>
        <v>0</v>
      </c>
    </row>
    <row r="1262" spans="1:14" x14ac:dyDescent="0.25">
      <c r="A1262">
        <v>2261</v>
      </c>
      <c r="B1262" t="s">
        <v>14940</v>
      </c>
      <c r="C1262" t="s">
        <v>14941</v>
      </c>
      <c r="D1262" t="s">
        <v>14922</v>
      </c>
      <c r="E1262">
        <v>423</v>
      </c>
      <c r="F1262" s="2">
        <v>44951.988842592589</v>
      </c>
      <c r="G1262">
        <v>15</v>
      </c>
      <c r="H1262" t="s">
        <v>1264</v>
      </c>
      <c r="I1262">
        <f t="shared" si="95"/>
        <v>6345</v>
      </c>
      <c r="J1262" s="6">
        <v>45186.094074074077</v>
      </c>
      <c r="K1262" t="str">
        <f t="shared" si="96"/>
        <v>Short Term</v>
      </c>
      <c r="L1262">
        <f t="shared" si="97"/>
        <v>5922</v>
      </c>
      <c r="M1262">
        <f t="shared" si="98"/>
        <v>0.15</v>
      </c>
      <c r="N1262">
        <f t="shared" si="99"/>
        <v>888.3</v>
      </c>
    </row>
    <row r="1263" spans="1:14" x14ac:dyDescent="0.25">
      <c r="A1263">
        <v>2262</v>
      </c>
      <c r="B1263" t="s">
        <v>14982</v>
      </c>
      <c r="C1263" t="s">
        <v>14983</v>
      </c>
      <c r="D1263" t="s">
        <v>14922</v>
      </c>
      <c r="E1263">
        <v>552</v>
      </c>
      <c r="F1263" s="2">
        <v>43494.834803240738</v>
      </c>
      <c r="G1263">
        <v>65</v>
      </c>
      <c r="H1263" t="s">
        <v>424</v>
      </c>
      <c r="I1263">
        <f t="shared" si="95"/>
        <v>35880</v>
      </c>
      <c r="J1263" s="6">
        <v>45186.094074074077</v>
      </c>
      <c r="K1263" t="str">
        <f t="shared" si="96"/>
        <v>Long Term</v>
      </c>
      <c r="L1263">
        <f t="shared" si="97"/>
        <v>35328</v>
      </c>
      <c r="M1263">
        <f t="shared" si="98"/>
        <v>0</v>
      </c>
      <c r="N1263">
        <f t="shared" si="99"/>
        <v>0</v>
      </c>
    </row>
    <row r="1264" spans="1:14" x14ac:dyDescent="0.25">
      <c r="A1264">
        <v>2263</v>
      </c>
      <c r="B1264" t="s">
        <v>14954</v>
      </c>
      <c r="C1264" t="s">
        <v>14955</v>
      </c>
      <c r="D1264" t="s">
        <v>14929</v>
      </c>
      <c r="E1264">
        <v>565</v>
      </c>
      <c r="F1264" s="2">
        <v>44771.650150462963</v>
      </c>
      <c r="G1264">
        <v>69</v>
      </c>
      <c r="H1264" t="s">
        <v>187</v>
      </c>
      <c r="I1264">
        <f t="shared" si="95"/>
        <v>38985</v>
      </c>
      <c r="J1264" s="6">
        <v>45186.094074074077</v>
      </c>
      <c r="K1264" t="str">
        <f t="shared" si="96"/>
        <v>Long Term</v>
      </c>
      <c r="L1264">
        <f t="shared" si="97"/>
        <v>38420</v>
      </c>
      <c r="M1264">
        <f t="shared" si="98"/>
        <v>0</v>
      </c>
      <c r="N1264">
        <f t="shared" si="99"/>
        <v>0</v>
      </c>
    </row>
    <row r="1265" spans="1:14" x14ac:dyDescent="0.25">
      <c r="A1265">
        <v>2264</v>
      </c>
      <c r="B1265" t="s">
        <v>14968</v>
      </c>
      <c r="C1265" t="s">
        <v>14969</v>
      </c>
      <c r="D1265" t="s">
        <v>14922</v>
      </c>
      <c r="E1265">
        <v>871</v>
      </c>
      <c r="F1265" s="2">
        <v>43571.383437500001</v>
      </c>
      <c r="G1265">
        <v>52</v>
      </c>
      <c r="H1265" t="s">
        <v>651</v>
      </c>
      <c r="I1265">
        <f t="shared" si="95"/>
        <v>45292</v>
      </c>
      <c r="J1265" s="6">
        <v>45186.094074074077</v>
      </c>
      <c r="K1265" t="str">
        <f t="shared" si="96"/>
        <v>Long Term</v>
      </c>
      <c r="L1265">
        <f t="shared" si="97"/>
        <v>44421</v>
      </c>
      <c r="M1265">
        <f t="shared" si="98"/>
        <v>0</v>
      </c>
      <c r="N1265">
        <f t="shared" si="99"/>
        <v>0</v>
      </c>
    </row>
    <row r="1266" spans="1:14" x14ac:dyDescent="0.25">
      <c r="A1266">
        <v>2265</v>
      </c>
      <c r="B1266" t="s">
        <v>14980</v>
      </c>
      <c r="C1266" t="s">
        <v>14981</v>
      </c>
      <c r="D1266" t="s">
        <v>14929</v>
      </c>
      <c r="E1266">
        <v>206</v>
      </c>
      <c r="F1266" s="2">
        <v>44256.232048611113</v>
      </c>
      <c r="G1266">
        <v>41</v>
      </c>
      <c r="H1266" t="s">
        <v>1628</v>
      </c>
      <c r="I1266">
        <f t="shared" si="95"/>
        <v>8446</v>
      </c>
      <c r="J1266" s="6">
        <v>45186.094074074077</v>
      </c>
      <c r="K1266" t="str">
        <f t="shared" si="96"/>
        <v>Long Term</v>
      </c>
      <c r="L1266">
        <f t="shared" si="97"/>
        <v>8240</v>
      </c>
      <c r="M1266">
        <f t="shared" si="98"/>
        <v>0</v>
      </c>
      <c r="N1266">
        <f t="shared" si="99"/>
        <v>0</v>
      </c>
    </row>
    <row r="1267" spans="1:14" x14ac:dyDescent="0.25">
      <c r="A1267">
        <v>2266</v>
      </c>
      <c r="B1267" t="s">
        <v>14988</v>
      </c>
      <c r="C1267" t="s">
        <v>14989</v>
      </c>
      <c r="D1267" t="s">
        <v>14922</v>
      </c>
      <c r="E1267">
        <v>954</v>
      </c>
      <c r="F1267" s="2">
        <v>44887.659675925926</v>
      </c>
      <c r="G1267">
        <v>66</v>
      </c>
      <c r="H1267" t="s">
        <v>2695</v>
      </c>
      <c r="I1267">
        <f t="shared" si="95"/>
        <v>62964</v>
      </c>
      <c r="J1267" s="6">
        <v>45186.094074074077</v>
      </c>
      <c r="K1267" t="str">
        <f t="shared" si="96"/>
        <v>Short Term</v>
      </c>
      <c r="L1267">
        <f t="shared" si="97"/>
        <v>62010</v>
      </c>
      <c r="M1267">
        <f t="shared" si="98"/>
        <v>0.15</v>
      </c>
      <c r="N1267">
        <f t="shared" si="99"/>
        <v>9301.5</v>
      </c>
    </row>
    <row r="1268" spans="1:14" x14ac:dyDescent="0.25">
      <c r="A1268">
        <v>2267</v>
      </c>
      <c r="B1268" t="s">
        <v>15002</v>
      </c>
      <c r="C1268" t="s">
        <v>15003</v>
      </c>
      <c r="D1268" t="s">
        <v>14922</v>
      </c>
      <c r="E1268">
        <v>983</v>
      </c>
      <c r="F1268" s="2">
        <v>43880.127604166657</v>
      </c>
      <c r="G1268">
        <v>17</v>
      </c>
      <c r="H1268" t="s">
        <v>292</v>
      </c>
      <c r="I1268">
        <f t="shared" si="95"/>
        <v>16711</v>
      </c>
      <c r="J1268" s="6">
        <v>45186.094074074077</v>
      </c>
      <c r="K1268" t="str">
        <f t="shared" si="96"/>
        <v>Long Term</v>
      </c>
      <c r="L1268">
        <f t="shared" si="97"/>
        <v>15728</v>
      </c>
      <c r="M1268">
        <f t="shared" si="98"/>
        <v>0</v>
      </c>
      <c r="N1268">
        <f t="shared" si="99"/>
        <v>0</v>
      </c>
    </row>
    <row r="1269" spans="1:14" x14ac:dyDescent="0.25">
      <c r="A1269">
        <v>2268</v>
      </c>
      <c r="B1269" t="s">
        <v>14988</v>
      </c>
      <c r="C1269" t="s">
        <v>14989</v>
      </c>
      <c r="D1269" t="s">
        <v>14929</v>
      </c>
      <c r="E1269">
        <v>777</v>
      </c>
      <c r="F1269" s="2">
        <v>45038.640462962961</v>
      </c>
      <c r="G1269">
        <v>89</v>
      </c>
      <c r="H1269" t="s">
        <v>789</v>
      </c>
      <c r="I1269">
        <f t="shared" si="95"/>
        <v>69153</v>
      </c>
      <c r="J1269" s="6">
        <v>45186.094074074077</v>
      </c>
      <c r="K1269" t="str">
        <f t="shared" si="96"/>
        <v>Short Term</v>
      </c>
      <c r="L1269">
        <f t="shared" si="97"/>
        <v>68376</v>
      </c>
      <c r="M1269">
        <f t="shared" si="98"/>
        <v>0.15</v>
      </c>
      <c r="N1269">
        <f t="shared" si="99"/>
        <v>10256.4</v>
      </c>
    </row>
    <row r="1270" spans="1:14" x14ac:dyDescent="0.25">
      <c r="A1270">
        <v>2269</v>
      </c>
      <c r="B1270" t="s">
        <v>14948</v>
      </c>
      <c r="C1270" t="s">
        <v>14949</v>
      </c>
      <c r="D1270" t="s">
        <v>14922</v>
      </c>
      <c r="E1270">
        <v>634</v>
      </c>
      <c r="F1270" s="2">
        <v>44367.70753472222</v>
      </c>
      <c r="G1270">
        <v>88</v>
      </c>
      <c r="H1270" t="s">
        <v>57</v>
      </c>
      <c r="I1270">
        <f t="shared" si="95"/>
        <v>55792</v>
      </c>
      <c r="J1270" s="6">
        <v>45186.094074074077</v>
      </c>
      <c r="K1270" t="str">
        <f t="shared" si="96"/>
        <v>Long Term</v>
      </c>
      <c r="L1270">
        <f t="shared" si="97"/>
        <v>55158</v>
      </c>
      <c r="M1270">
        <f t="shared" si="98"/>
        <v>0</v>
      </c>
      <c r="N1270">
        <f t="shared" si="99"/>
        <v>0</v>
      </c>
    </row>
    <row r="1271" spans="1:14" x14ac:dyDescent="0.25">
      <c r="A1271">
        <v>2270</v>
      </c>
      <c r="B1271" t="s">
        <v>14934</v>
      </c>
      <c r="C1271" t="s">
        <v>14935</v>
      </c>
      <c r="D1271" t="s">
        <v>14922</v>
      </c>
      <c r="E1271">
        <v>633</v>
      </c>
      <c r="F1271" s="2">
        <v>43797.017141203702</v>
      </c>
      <c r="G1271">
        <v>30</v>
      </c>
      <c r="H1271" t="s">
        <v>531</v>
      </c>
      <c r="I1271">
        <f t="shared" si="95"/>
        <v>18990</v>
      </c>
      <c r="J1271" s="6">
        <v>45186.094074074077</v>
      </c>
      <c r="K1271" t="str">
        <f t="shared" si="96"/>
        <v>Long Term</v>
      </c>
      <c r="L1271">
        <f t="shared" si="97"/>
        <v>18357</v>
      </c>
      <c r="M1271">
        <f t="shared" si="98"/>
        <v>0</v>
      </c>
      <c r="N1271">
        <f t="shared" si="99"/>
        <v>0</v>
      </c>
    </row>
    <row r="1272" spans="1:14" x14ac:dyDescent="0.25">
      <c r="A1272">
        <v>2271</v>
      </c>
      <c r="B1272" t="s">
        <v>14946</v>
      </c>
      <c r="C1272" t="s">
        <v>14947</v>
      </c>
      <c r="D1272" t="s">
        <v>14922</v>
      </c>
      <c r="E1272">
        <v>770</v>
      </c>
      <c r="F1272" s="2">
        <v>43823.631550925929</v>
      </c>
      <c r="G1272">
        <v>88</v>
      </c>
      <c r="H1272" t="s">
        <v>1306</v>
      </c>
      <c r="I1272">
        <f t="shared" si="95"/>
        <v>67760</v>
      </c>
      <c r="J1272" s="6">
        <v>45186.094074074077</v>
      </c>
      <c r="K1272" t="str">
        <f t="shared" si="96"/>
        <v>Long Term</v>
      </c>
      <c r="L1272">
        <f t="shared" si="97"/>
        <v>66990</v>
      </c>
      <c r="M1272">
        <f t="shared" si="98"/>
        <v>0</v>
      </c>
      <c r="N1272">
        <f t="shared" si="99"/>
        <v>0</v>
      </c>
    </row>
    <row r="1273" spans="1:14" x14ac:dyDescent="0.25">
      <c r="A1273">
        <v>2272</v>
      </c>
      <c r="B1273" t="s">
        <v>15000</v>
      </c>
      <c r="C1273" t="s">
        <v>15001</v>
      </c>
      <c r="D1273" t="s">
        <v>14922</v>
      </c>
      <c r="E1273">
        <v>356</v>
      </c>
      <c r="F1273" s="2">
        <v>43390.329201388893</v>
      </c>
      <c r="G1273">
        <v>13</v>
      </c>
      <c r="H1273" t="s">
        <v>181</v>
      </c>
      <c r="I1273">
        <f t="shared" si="95"/>
        <v>4628</v>
      </c>
      <c r="J1273" s="6">
        <v>45186.094074074077</v>
      </c>
      <c r="K1273" t="str">
        <f t="shared" si="96"/>
        <v>Long Term</v>
      </c>
      <c r="L1273">
        <f t="shared" si="97"/>
        <v>4272</v>
      </c>
      <c r="M1273">
        <f t="shared" si="98"/>
        <v>0</v>
      </c>
      <c r="N1273">
        <f t="shared" si="99"/>
        <v>0</v>
      </c>
    </row>
    <row r="1274" spans="1:14" x14ac:dyDescent="0.25">
      <c r="A1274">
        <v>2273</v>
      </c>
      <c r="B1274" t="s">
        <v>14960</v>
      </c>
      <c r="C1274" t="s">
        <v>14961</v>
      </c>
      <c r="D1274" t="s">
        <v>14929</v>
      </c>
      <c r="E1274">
        <v>648</v>
      </c>
      <c r="F1274" s="2">
        <v>44963.734699074077</v>
      </c>
      <c r="G1274">
        <v>15</v>
      </c>
      <c r="H1274" t="s">
        <v>1291</v>
      </c>
      <c r="I1274">
        <f t="shared" si="95"/>
        <v>9720</v>
      </c>
      <c r="J1274" s="6">
        <v>45186.094074074077</v>
      </c>
      <c r="K1274" t="str">
        <f t="shared" si="96"/>
        <v>Short Term</v>
      </c>
      <c r="L1274">
        <f t="shared" si="97"/>
        <v>9072</v>
      </c>
      <c r="M1274">
        <f t="shared" si="98"/>
        <v>0.15</v>
      </c>
      <c r="N1274">
        <f t="shared" si="99"/>
        <v>1360.8</v>
      </c>
    </row>
    <row r="1275" spans="1:14" x14ac:dyDescent="0.25">
      <c r="A1275">
        <v>2274</v>
      </c>
      <c r="B1275" t="s">
        <v>15012</v>
      </c>
      <c r="C1275" t="s">
        <v>15013</v>
      </c>
      <c r="D1275" t="s">
        <v>14929</v>
      </c>
      <c r="E1275">
        <v>921</v>
      </c>
      <c r="F1275" s="2">
        <v>43941.643564814818</v>
      </c>
      <c r="G1275">
        <v>89</v>
      </c>
      <c r="H1275" t="s">
        <v>515</v>
      </c>
      <c r="I1275">
        <f t="shared" si="95"/>
        <v>81969</v>
      </c>
      <c r="J1275" s="6">
        <v>45186.094074074077</v>
      </c>
      <c r="K1275" t="str">
        <f t="shared" si="96"/>
        <v>Long Term</v>
      </c>
      <c r="L1275">
        <f t="shared" si="97"/>
        <v>81048</v>
      </c>
      <c r="M1275">
        <f t="shared" si="98"/>
        <v>0</v>
      </c>
      <c r="N1275">
        <f t="shared" si="99"/>
        <v>0</v>
      </c>
    </row>
    <row r="1276" spans="1:14" x14ac:dyDescent="0.25">
      <c r="A1276">
        <v>2275</v>
      </c>
      <c r="B1276" t="s">
        <v>14930</v>
      </c>
      <c r="C1276" t="s">
        <v>14931</v>
      </c>
      <c r="D1276" t="s">
        <v>14929</v>
      </c>
      <c r="E1276">
        <v>943</v>
      </c>
      <c r="F1276" s="2">
        <v>43465.664305555547</v>
      </c>
      <c r="G1276">
        <v>88</v>
      </c>
      <c r="H1276" t="s">
        <v>623</v>
      </c>
      <c r="I1276">
        <f t="shared" si="95"/>
        <v>82984</v>
      </c>
      <c r="J1276" s="6">
        <v>45186.094074074077</v>
      </c>
      <c r="K1276" t="str">
        <f t="shared" si="96"/>
        <v>Long Term</v>
      </c>
      <c r="L1276">
        <f t="shared" si="97"/>
        <v>82041</v>
      </c>
      <c r="M1276">
        <f t="shared" si="98"/>
        <v>0</v>
      </c>
      <c r="N1276">
        <f t="shared" si="99"/>
        <v>0</v>
      </c>
    </row>
    <row r="1277" spans="1:14" x14ac:dyDescent="0.25">
      <c r="A1277">
        <v>2276</v>
      </c>
      <c r="B1277" t="s">
        <v>14998</v>
      </c>
      <c r="C1277" t="s">
        <v>14999</v>
      </c>
      <c r="D1277" t="s">
        <v>14929</v>
      </c>
      <c r="E1277">
        <v>534</v>
      </c>
      <c r="F1277" s="2">
        <v>44046.731747685182</v>
      </c>
      <c r="G1277">
        <v>87</v>
      </c>
      <c r="H1277" t="s">
        <v>873</v>
      </c>
      <c r="I1277">
        <f t="shared" si="95"/>
        <v>46458</v>
      </c>
      <c r="J1277" s="6">
        <v>45186.094074074077</v>
      </c>
      <c r="K1277" t="str">
        <f t="shared" si="96"/>
        <v>Long Term</v>
      </c>
      <c r="L1277">
        <f t="shared" si="97"/>
        <v>45924</v>
      </c>
      <c r="M1277">
        <f t="shared" si="98"/>
        <v>0</v>
      </c>
      <c r="N1277">
        <f t="shared" si="99"/>
        <v>0</v>
      </c>
    </row>
    <row r="1278" spans="1:14" x14ac:dyDescent="0.25">
      <c r="A1278">
        <v>2277</v>
      </c>
      <c r="B1278" t="s">
        <v>15012</v>
      </c>
      <c r="C1278" t="s">
        <v>15013</v>
      </c>
      <c r="D1278" t="s">
        <v>14929</v>
      </c>
      <c r="E1278">
        <v>331</v>
      </c>
      <c r="F1278" s="2">
        <v>43402.7184837963</v>
      </c>
      <c r="G1278">
        <v>99</v>
      </c>
      <c r="H1278" t="s">
        <v>807</v>
      </c>
      <c r="I1278">
        <f t="shared" si="95"/>
        <v>32769</v>
      </c>
      <c r="J1278" s="6">
        <v>45186.094074074077</v>
      </c>
      <c r="K1278" t="str">
        <f t="shared" si="96"/>
        <v>Long Term</v>
      </c>
      <c r="L1278">
        <f t="shared" si="97"/>
        <v>32438</v>
      </c>
      <c r="M1278">
        <f t="shared" si="98"/>
        <v>0</v>
      </c>
      <c r="N1278">
        <f t="shared" si="99"/>
        <v>0</v>
      </c>
    </row>
    <row r="1279" spans="1:14" x14ac:dyDescent="0.25">
      <c r="A1279">
        <v>2278</v>
      </c>
      <c r="B1279" t="s">
        <v>14942</v>
      </c>
      <c r="C1279" t="s">
        <v>14943</v>
      </c>
      <c r="D1279" t="s">
        <v>14922</v>
      </c>
      <c r="E1279">
        <v>283</v>
      </c>
      <c r="F1279" s="2">
        <v>45030.711076388892</v>
      </c>
      <c r="G1279">
        <v>13</v>
      </c>
      <c r="H1279" t="s">
        <v>1108</v>
      </c>
      <c r="I1279">
        <f t="shared" si="95"/>
        <v>3679</v>
      </c>
      <c r="J1279" s="6">
        <v>45186.094074074077</v>
      </c>
      <c r="K1279" t="str">
        <f t="shared" si="96"/>
        <v>Short Term</v>
      </c>
      <c r="L1279">
        <f t="shared" si="97"/>
        <v>3396</v>
      </c>
      <c r="M1279">
        <f t="shared" si="98"/>
        <v>0.15</v>
      </c>
      <c r="N1279">
        <f t="shared" si="99"/>
        <v>509.4</v>
      </c>
    </row>
    <row r="1280" spans="1:14" x14ac:dyDescent="0.25">
      <c r="A1280">
        <v>2279</v>
      </c>
      <c r="B1280" t="s">
        <v>14942</v>
      </c>
      <c r="C1280" t="s">
        <v>14943</v>
      </c>
      <c r="D1280" t="s">
        <v>14929</v>
      </c>
      <c r="E1280">
        <v>639</v>
      </c>
      <c r="F1280" s="2">
        <v>43747.814166666663</v>
      </c>
      <c r="G1280">
        <v>89</v>
      </c>
      <c r="H1280" t="s">
        <v>459</v>
      </c>
      <c r="I1280">
        <f t="shared" si="95"/>
        <v>56871</v>
      </c>
      <c r="J1280" s="6">
        <v>45186.094074074077</v>
      </c>
      <c r="K1280" t="str">
        <f t="shared" si="96"/>
        <v>Long Term</v>
      </c>
      <c r="L1280">
        <f t="shared" si="97"/>
        <v>56232</v>
      </c>
      <c r="M1280">
        <f t="shared" si="98"/>
        <v>0</v>
      </c>
      <c r="N1280">
        <f t="shared" si="99"/>
        <v>0</v>
      </c>
    </row>
    <row r="1281" spans="1:14" x14ac:dyDescent="0.25">
      <c r="A1281">
        <v>2280</v>
      </c>
      <c r="B1281" t="s">
        <v>14950</v>
      </c>
      <c r="C1281" t="s">
        <v>14951</v>
      </c>
      <c r="D1281" t="s">
        <v>14929</v>
      </c>
      <c r="E1281">
        <v>431</v>
      </c>
      <c r="F1281" s="2">
        <v>43529.710266203707</v>
      </c>
      <c r="G1281">
        <v>46</v>
      </c>
      <c r="H1281" t="s">
        <v>380</v>
      </c>
      <c r="I1281">
        <f t="shared" si="95"/>
        <v>19826</v>
      </c>
      <c r="J1281" s="6">
        <v>45186.094074074077</v>
      </c>
      <c r="K1281" t="str">
        <f t="shared" si="96"/>
        <v>Long Term</v>
      </c>
      <c r="L1281">
        <f t="shared" si="97"/>
        <v>19395</v>
      </c>
      <c r="M1281">
        <f t="shared" si="98"/>
        <v>0</v>
      </c>
      <c r="N1281">
        <f t="shared" si="99"/>
        <v>0</v>
      </c>
    </row>
    <row r="1282" spans="1:14" x14ac:dyDescent="0.25">
      <c r="A1282">
        <v>2281</v>
      </c>
      <c r="B1282" t="s">
        <v>14968</v>
      </c>
      <c r="C1282" t="s">
        <v>14969</v>
      </c>
      <c r="D1282" t="s">
        <v>14929</v>
      </c>
      <c r="E1282">
        <v>818</v>
      </c>
      <c r="F1282" s="2">
        <v>44513.156631944446</v>
      </c>
      <c r="G1282">
        <v>10</v>
      </c>
      <c r="H1282" t="s">
        <v>667</v>
      </c>
      <c r="I1282">
        <f t="shared" si="95"/>
        <v>8180</v>
      </c>
      <c r="J1282" s="6">
        <v>45186.094074074077</v>
      </c>
      <c r="K1282" t="str">
        <f t="shared" si="96"/>
        <v>Long Term</v>
      </c>
      <c r="L1282">
        <f t="shared" si="97"/>
        <v>7362</v>
      </c>
      <c r="M1282">
        <f t="shared" si="98"/>
        <v>0</v>
      </c>
      <c r="N1282">
        <f t="shared" si="99"/>
        <v>0</v>
      </c>
    </row>
    <row r="1283" spans="1:14" x14ac:dyDescent="0.25">
      <c r="A1283">
        <v>2282</v>
      </c>
      <c r="B1283" t="s">
        <v>14982</v>
      </c>
      <c r="C1283" t="s">
        <v>14983</v>
      </c>
      <c r="D1283" t="s">
        <v>14922</v>
      </c>
      <c r="E1283">
        <v>133</v>
      </c>
      <c r="F1283" s="2">
        <v>43510.869421296287</v>
      </c>
      <c r="G1283">
        <v>49</v>
      </c>
      <c r="H1283" t="s">
        <v>869</v>
      </c>
      <c r="I1283">
        <f t="shared" ref="I1283:I1346" si="100">E1283*G1283</f>
        <v>6517</v>
      </c>
      <c r="J1283" s="6">
        <v>45186.094074074077</v>
      </c>
      <c r="K1283" t="str">
        <f t="shared" ref="K1283:K1346" si="101">IF((J1283-F1283)&lt;=365,"Short Term","Long Term")</f>
        <v>Long Term</v>
      </c>
      <c r="L1283">
        <f t="shared" ref="L1283:L1346" si="102">I1283-E1283</f>
        <v>6384</v>
      </c>
      <c r="M1283">
        <f t="shared" ref="M1283:M1346" si="103">IF(K1283="short Term",15%,IF(K1283="Long Term",IF(L1283&gt;100000,10%,0),0))</f>
        <v>0</v>
      </c>
      <c r="N1283">
        <f t="shared" ref="N1283:N1346" si="104">L1283*M1283</f>
        <v>0</v>
      </c>
    </row>
    <row r="1284" spans="1:14" x14ac:dyDescent="0.25">
      <c r="A1284">
        <v>2283</v>
      </c>
      <c r="B1284" t="s">
        <v>14940</v>
      </c>
      <c r="C1284" t="s">
        <v>14941</v>
      </c>
      <c r="D1284" t="s">
        <v>14922</v>
      </c>
      <c r="E1284">
        <v>222</v>
      </c>
      <c r="F1284" s="2">
        <v>44274.350925925923</v>
      </c>
      <c r="G1284">
        <v>17</v>
      </c>
      <c r="H1284" t="s">
        <v>1131</v>
      </c>
      <c r="I1284">
        <f t="shared" si="100"/>
        <v>3774</v>
      </c>
      <c r="J1284" s="6">
        <v>45186.094074074077</v>
      </c>
      <c r="K1284" t="str">
        <f t="shared" si="101"/>
        <v>Long Term</v>
      </c>
      <c r="L1284">
        <f t="shared" si="102"/>
        <v>3552</v>
      </c>
      <c r="M1284">
        <f t="shared" si="103"/>
        <v>0</v>
      </c>
      <c r="N1284">
        <f t="shared" si="104"/>
        <v>0</v>
      </c>
    </row>
    <row r="1285" spans="1:14" x14ac:dyDescent="0.25">
      <c r="A1285">
        <v>2284</v>
      </c>
      <c r="B1285" t="s">
        <v>15000</v>
      </c>
      <c r="C1285" t="s">
        <v>15001</v>
      </c>
      <c r="D1285" t="s">
        <v>14929</v>
      </c>
      <c r="E1285">
        <v>930</v>
      </c>
      <c r="F1285" s="2">
        <v>44852.865474537037</v>
      </c>
      <c r="G1285">
        <v>82</v>
      </c>
      <c r="H1285" t="s">
        <v>1166</v>
      </c>
      <c r="I1285">
        <f t="shared" si="100"/>
        <v>76260</v>
      </c>
      <c r="J1285" s="6">
        <v>45186.094074074077</v>
      </c>
      <c r="K1285" t="str">
        <f t="shared" si="101"/>
        <v>Short Term</v>
      </c>
      <c r="L1285">
        <f t="shared" si="102"/>
        <v>75330</v>
      </c>
      <c r="M1285">
        <f t="shared" si="103"/>
        <v>0.15</v>
      </c>
      <c r="N1285">
        <f t="shared" si="104"/>
        <v>11299.5</v>
      </c>
    </row>
    <row r="1286" spans="1:14" x14ac:dyDescent="0.25">
      <c r="A1286">
        <v>2285</v>
      </c>
      <c r="B1286" t="s">
        <v>14936</v>
      </c>
      <c r="C1286" t="s">
        <v>14937</v>
      </c>
      <c r="D1286" t="s">
        <v>14922</v>
      </c>
      <c r="E1286">
        <v>304</v>
      </c>
      <c r="F1286" s="2">
        <v>44378.440381944441</v>
      </c>
      <c r="G1286">
        <v>81</v>
      </c>
      <c r="H1286" t="s">
        <v>2974</v>
      </c>
      <c r="I1286">
        <f t="shared" si="100"/>
        <v>24624</v>
      </c>
      <c r="J1286" s="6">
        <v>45186.094074074077</v>
      </c>
      <c r="K1286" t="str">
        <f t="shared" si="101"/>
        <v>Long Term</v>
      </c>
      <c r="L1286">
        <f t="shared" si="102"/>
        <v>24320</v>
      </c>
      <c r="M1286">
        <f t="shared" si="103"/>
        <v>0</v>
      </c>
      <c r="N1286">
        <f t="shared" si="104"/>
        <v>0</v>
      </c>
    </row>
    <row r="1287" spans="1:14" x14ac:dyDescent="0.25">
      <c r="A1287">
        <v>2286</v>
      </c>
      <c r="B1287" t="s">
        <v>15010</v>
      </c>
      <c r="C1287" t="s">
        <v>15011</v>
      </c>
      <c r="D1287" t="s">
        <v>14922</v>
      </c>
      <c r="E1287">
        <v>751</v>
      </c>
      <c r="F1287" s="2">
        <v>44096.792349537027</v>
      </c>
      <c r="G1287">
        <v>12</v>
      </c>
      <c r="H1287" t="s">
        <v>1147</v>
      </c>
      <c r="I1287">
        <f t="shared" si="100"/>
        <v>9012</v>
      </c>
      <c r="J1287" s="6">
        <v>45186.094074074077</v>
      </c>
      <c r="K1287" t="str">
        <f t="shared" si="101"/>
        <v>Long Term</v>
      </c>
      <c r="L1287">
        <f t="shared" si="102"/>
        <v>8261</v>
      </c>
      <c r="M1287">
        <f t="shared" si="103"/>
        <v>0</v>
      </c>
      <c r="N1287">
        <f t="shared" si="104"/>
        <v>0</v>
      </c>
    </row>
    <row r="1288" spans="1:14" x14ac:dyDescent="0.25">
      <c r="A1288">
        <v>2287</v>
      </c>
      <c r="B1288" t="s">
        <v>14946</v>
      </c>
      <c r="C1288" t="s">
        <v>14947</v>
      </c>
      <c r="D1288" t="s">
        <v>14922</v>
      </c>
      <c r="E1288">
        <v>933</v>
      </c>
      <c r="F1288" s="2">
        <v>43370.462905092587</v>
      </c>
      <c r="G1288">
        <v>43</v>
      </c>
      <c r="H1288" t="s">
        <v>886</v>
      </c>
      <c r="I1288">
        <f t="shared" si="100"/>
        <v>40119</v>
      </c>
      <c r="J1288" s="6">
        <v>45186.094074074077</v>
      </c>
      <c r="K1288" t="str">
        <f t="shared" si="101"/>
        <v>Long Term</v>
      </c>
      <c r="L1288">
        <f t="shared" si="102"/>
        <v>39186</v>
      </c>
      <c r="M1288">
        <f t="shared" si="103"/>
        <v>0</v>
      </c>
      <c r="N1288">
        <f t="shared" si="104"/>
        <v>0</v>
      </c>
    </row>
    <row r="1289" spans="1:14" x14ac:dyDescent="0.25">
      <c r="A1289">
        <v>2288</v>
      </c>
      <c r="B1289" t="s">
        <v>14942</v>
      </c>
      <c r="C1289" t="s">
        <v>14943</v>
      </c>
      <c r="D1289" t="s">
        <v>14929</v>
      </c>
      <c r="E1289">
        <v>652</v>
      </c>
      <c r="F1289" s="2">
        <v>44981.20349537037</v>
      </c>
      <c r="G1289">
        <v>4</v>
      </c>
      <c r="H1289" t="s">
        <v>877</v>
      </c>
      <c r="I1289">
        <f t="shared" si="100"/>
        <v>2608</v>
      </c>
      <c r="J1289" s="6">
        <v>45186.094074074077</v>
      </c>
      <c r="K1289" t="str">
        <f t="shared" si="101"/>
        <v>Short Term</v>
      </c>
      <c r="L1289">
        <f t="shared" si="102"/>
        <v>1956</v>
      </c>
      <c r="M1289">
        <f t="shared" si="103"/>
        <v>0.15</v>
      </c>
      <c r="N1289">
        <f t="shared" si="104"/>
        <v>293.39999999999998</v>
      </c>
    </row>
    <row r="1290" spans="1:14" x14ac:dyDescent="0.25">
      <c r="A1290">
        <v>2289</v>
      </c>
      <c r="B1290" t="s">
        <v>14936</v>
      </c>
      <c r="C1290" t="s">
        <v>14937</v>
      </c>
      <c r="D1290" t="s">
        <v>14922</v>
      </c>
      <c r="E1290">
        <v>868</v>
      </c>
      <c r="F1290" s="2">
        <v>43523.433912037042</v>
      </c>
      <c r="G1290">
        <v>60</v>
      </c>
      <c r="H1290" t="s">
        <v>1358</v>
      </c>
      <c r="I1290">
        <f t="shared" si="100"/>
        <v>52080</v>
      </c>
      <c r="J1290" s="6">
        <v>45186.094074074077</v>
      </c>
      <c r="K1290" t="str">
        <f t="shared" si="101"/>
        <v>Long Term</v>
      </c>
      <c r="L1290">
        <f t="shared" si="102"/>
        <v>51212</v>
      </c>
      <c r="M1290">
        <f t="shared" si="103"/>
        <v>0</v>
      </c>
      <c r="N1290">
        <f t="shared" si="104"/>
        <v>0</v>
      </c>
    </row>
    <row r="1291" spans="1:14" x14ac:dyDescent="0.25">
      <c r="A1291">
        <v>2290</v>
      </c>
      <c r="B1291" t="s">
        <v>14958</v>
      </c>
      <c r="C1291" t="s">
        <v>14959</v>
      </c>
      <c r="D1291" t="s">
        <v>14929</v>
      </c>
      <c r="E1291">
        <v>126</v>
      </c>
      <c r="F1291" s="2">
        <v>44587.621006944442</v>
      </c>
      <c r="G1291">
        <v>50</v>
      </c>
      <c r="H1291" t="s">
        <v>507</v>
      </c>
      <c r="I1291">
        <f t="shared" si="100"/>
        <v>6300</v>
      </c>
      <c r="J1291" s="6">
        <v>45186.094074074077</v>
      </c>
      <c r="K1291" t="str">
        <f t="shared" si="101"/>
        <v>Long Term</v>
      </c>
      <c r="L1291">
        <f t="shared" si="102"/>
        <v>6174</v>
      </c>
      <c r="M1291">
        <f t="shared" si="103"/>
        <v>0</v>
      </c>
      <c r="N1291">
        <f t="shared" si="104"/>
        <v>0</v>
      </c>
    </row>
    <row r="1292" spans="1:14" x14ac:dyDescent="0.25">
      <c r="A1292">
        <v>2291</v>
      </c>
      <c r="B1292" t="s">
        <v>14974</v>
      </c>
      <c r="C1292" t="s">
        <v>14975</v>
      </c>
      <c r="D1292" t="s">
        <v>14929</v>
      </c>
      <c r="E1292">
        <v>522</v>
      </c>
      <c r="F1292" s="2">
        <v>44505.5231712963</v>
      </c>
      <c r="G1292">
        <v>24</v>
      </c>
      <c r="H1292" t="s">
        <v>525</v>
      </c>
      <c r="I1292">
        <f t="shared" si="100"/>
        <v>12528</v>
      </c>
      <c r="J1292" s="6">
        <v>45186.094074074077</v>
      </c>
      <c r="K1292" t="str">
        <f t="shared" si="101"/>
        <v>Long Term</v>
      </c>
      <c r="L1292">
        <f t="shared" si="102"/>
        <v>12006</v>
      </c>
      <c r="M1292">
        <f t="shared" si="103"/>
        <v>0</v>
      </c>
      <c r="N1292">
        <f t="shared" si="104"/>
        <v>0</v>
      </c>
    </row>
    <row r="1293" spans="1:14" x14ac:dyDescent="0.25">
      <c r="A1293">
        <v>2292</v>
      </c>
      <c r="B1293" t="s">
        <v>14934</v>
      </c>
      <c r="C1293" t="s">
        <v>14935</v>
      </c>
      <c r="D1293" t="s">
        <v>14929</v>
      </c>
      <c r="E1293">
        <v>569</v>
      </c>
      <c r="F1293" s="2">
        <v>43446.233807870369</v>
      </c>
      <c r="G1293">
        <v>71</v>
      </c>
      <c r="H1293" t="s">
        <v>250</v>
      </c>
      <c r="I1293">
        <f t="shared" si="100"/>
        <v>40399</v>
      </c>
      <c r="J1293" s="6">
        <v>45186.094074074077</v>
      </c>
      <c r="K1293" t="str">
        <f t="shared" si="101"/>
        <v>Long Term</v>
      </c>
      <c r="L1293">
        <f t="shared" si="102"/>
        <v>39830</v>
      </c>
      <c r="M1293">
        <f t="shared" si="103"/>
        <v>0</v>
      </c>
      <c r="N1293">
        <f t="shared" si="104"/>
        <v>0</v>
      </c>
    </row>
    <row r="1294" spans="1:14" x14ac:dyDescent="0.25">
      <c r="A1294">
        <v>2293</v>
      </c>
      <c r="B1294" t="s">
        <v>15010</v>
      </c>
      <c r="C1294" t="s">
        <v>15011</v>
      </c>
      <c r="D1294" t="s">
        <v>14929</v>
      </c>
      <c r="E1294">
        <v>525</v>
      </c>
      <c r="F1294" s="2">
        <v>44489.39434027778</v>
      </c>
      <c r="G1294">
        <v>76</v>
      </c>
      <c r="H1294" t="s">
        <v>71</v>
      </c>
      <c r="I1294">
        <f t="shared" si="100"/>
        <v>39900</v>
      </c>
      <c r="J1294" s="6">
        <v>45186.094074074077</v>
      </c>
      <c r="K1294" t="str">
        <f t="shared" si="101"/>
        <v>Long Term</v>
      </c>
      <c r="L1294">
        <f t="shared" si="102"/>
        <v>39375</v>
      </c>
      <c r="M1294">
        <f t="shared" si="103"/>
        <v>0</v>
      </c>
      <c r="N1294">
        <f t="shared" si="104"/>
        <v>0</v>
      </c>
    </row>
    <row r="1295" spans="1:14" x14ac:dyDescent="0.25">
      <c r="A1295">
        <v>2294</v>
      </c>
      <c r="B1295" t="s">
        <v>14962</v>
      </c>
      <c r="C1295" t="s">
        <v>14963</v>
      </c>
      <c r="D1295" t="s">
        <v>14929</v>
      </c>
      <c r="E1295">
        <v>955</v>
      </c>
      <c r="F1295" s="2">
        <v>44866.711226851847</v>
      </c>
      <c r="G1295">
        <v>52</v>
      </c>
      <c r="H1295" t="s">
        <v>1954</v>
      </c>
      <c r="I1295">
        <f t="shared" si="100"/>
        <v>49660</v>
      </c>
      <c r="J1295" s="6">
        <v>45186.094074074077</v>
      </c>
      <c r="K1295" t="str">
        <f t="shared" si="101"/>
        <v>Short Term</v>
      </c>
      <c r="L1295">
        <f t="shared" si="102"/>
        <v>48705</v>
      </c>
      <c r="M1295">
        <f t="shared" si="103"/>
        <v>0.15</v>
      </c>
      <c r="N1295">
        <f t="shared" si="104"/>
        <v>7305.75</v>
      </c>
    </row>
    <row r="1296" spans="1:14" x14ac:dyDescent="0.25">
      <c r="A1296">
        <v>2295</v>
      </c>
      <c r="B1296" t="s">
        <v>14982</v>
      </c>
      <c r="C1296" t="s">
        <v>14983</v>
      </c>
      <c r="D1296" t="s">
        <v>14922</v>
      </c>
      <c r="E1296">
        <v>274</v>
      </c>
      <c r="F1296" s="2">
        <v>44406.281759259262</v>
      </c>
      <c r="G1296">
        <v>18</v>
      </c>
      <c r="H1296" t="s">
        <v>1145</v>
      </c>
      <c r="I1296">
        <f t="shared" si="100"/>
        <v>4932</v>
      </c>
      <c r="J1296" s="6">
        <v>45186.094074074077</v>
      </c>
      <c r="K1296" t="str">
        <f t="shared" si="101"/>
        <v>Long Term</v>
      </c>
      <c r="L1296">
        <f t="shared" si="102"/>
        <v>4658</v>
      </c>
      <c r="M1296">
        <f t="shared" si="103"/>
        <v>0</v>
      </c>
      <c r="N1296">
        <f t="shared" si="104"/>
        <v>0</v>
      </c>
    </row>
    <row r="1297" spans="1:14" x14ac:dyDescent="0.25">
      <c r="A1297">
        <v>2296</v>
      </c>
      <c r="B1297" t="s">
        <v>14986</v>
      </c>
      <c r="C1297" t="s">
        <v>14987</v>
      </c>
      <c r="D1297" t="s">
        <v>14922</v>
      </c>
      <c r="E1297">
        <v>390</v>
      </c>
      <c r="F1297" s="2">
        <v>45125.258599537039</v>
      </c>
      <c r="G1297">
        <v>94</v>
      </c>
      <c r="H1297" t="s">
        <v>912</v>
      </c>
      <c r="I1297">
        <f t="shared" si="100"/>
        <v>36660</v>
      </c>
      <c r="J1297" s="6">
        <v>45186.094074074077</v>
      </c>
      <c r="K1297" t="str">
        <f t="shared" si="101"/>
        <v>Short Term</v>
      </c>
      <c r="L1297">
        <f t="shared" si="102"/>
        <v>36270</v>
      </c>
      <c r="M1297">
        <f t="shared" si="103"/>
        <v>0.15</v>
      </c>
      <c r="N1297">
        <f t="shared" si="104"/>
        <v>5440.5</v>
      </c>
    </row>
    <row r="1298" spans="1:14" x14ac:dyDescent="0.25">
      <c r="A1298">
        <v>2297</v>
      </c>
      <c r="B1298" t="s">
        <v>14948</v>
      </c>
      <c r="C1298" t="s">
        <v>14949</v>
      </c>
      <c r="D1298" t="s">
        <v>14922</v>
      </c>
      <c r="E1298">
        <v>809</v>
      </c>
      <c r="F1298" s="2">
        <v>44173.102511574078</v>
      </c>
      <c r="G1298">
        <v>47</v>
      </c>
      <c r="H1298" t="s">
        <v>744</v>
      </c>
      <c r="I1298">
        <f t="shared" si="100"/>
        <v>38023</v>
      </c>
      <c r="J1298" s="6">
        <v>45186.094074074077</v>
      </c>
      <c r="K1298" t="str">
        <f t="shared" si="101"/>
        <v>Long Term</v>
      </c>
      <c r="L1298">
        <f t="shared" si="102"/>
        <v>37214</v>
      </c>
      <c r="M1298">
        <f t="shared" si="103"/>
        <v>0</v>
      </c>
      <c r="N1298">
        <f t="shared" si="104"/>
        <v>0</v>
      </c>
    </row>
    <row r="1299" spans="1:14" x14ac:dyDescent="0.25">
      <c r="A1299">
        <v>2298</v>
      </c>
      <c r="B1299" t="s">
        <v>14934</v>
      </c>
      <c r="C1299" t="s">
        <v>14935</v>
      </c>
      <c r="D1299" t="s">
        <v>14922</v>
      </c>
      <c r="E1299">
        <v>117</v>
      </c>
      <c r="F1299" s="2">
        <v>43849.029756944437</v>
      </c>
      <c r="G1299">
        <v>86</v>
      </c>
      <c r="H1299" t="s">
        <v>221</v>
      </c>
      <c r="I1299">
        <f t="shared" si="100"/>
        <v>10062</v>
      </c>
      <c r="J1299" s="6">
        <v>45186.094074074077</v>
      </c>
      <c r="K1299" t="str">
        <f t="shared" si="101"/>
        <v>Long Term</v>
      </c>
      <c r="L1299">
        <f t="shared" si="102"/>
        <v>9945</v>
      </c>
      <c r="M1299">
        <f t="shared" si="103"/>
        <v>0</v>
      </c>
      <c r="N1299">
        <f t="shared" si="104"/>
        <v>0</v>
      </c>
    </row>
    <row r="1300" spans="1:14" x14ac:dyDescent="0.25">
      <c r="A1300">
        <v>2299</v>
      </c>
      <c r="B1300" t="s">
        <v>14988</v>
      </c>
      <c r="C1300" t="s">
        <v>14989</v>
      </c>
      <c r="D1300" t="s">
        <v>14929</v>
      </c>
      <c r="E1300">
        <v>585</v>
      </c>
      <c r="F1300" s="2">
        <v>44054.017893518518</v>
      </c>
      <c r="G1300">
        <v>89</v>
      </c>
      <c r="H1300" t="s">
        <v>1112</v>
      </c>
      <c r="I1300">
        <f t="shared" si="100"/>
        <v>52065</v>
      </c>
      <c r="J1300" s="6">
        <v>45186.094074074077</v>
      </c>
      <c r="K1300" t="str">
        <f t="shared" si="101"/>
        <v>Long Term</v>
      </c>
      <c r="L1300">
        <f t="shared" si="102"/>
        <v>51480</v>
      </c>
      <c r="M1300">
        <f t="shared" si="103"/>
        <v>0</v>
      </c>
      <c r="N1300">
        <f t="shared" si="104"/>
        <v>0</v>
      </c>
    </row>
    <row r="1301" spans="1:14" x14ac:dyDescent="0.25">
      <c r="A1301">
        <v>2300</v>
      </c>
      <c r="B1301" t="s">
        <v>14938</v>
      </c>
      <c r="C1301" t="s">
        <v>14939</v>
      </c>
      <c r="D1301" t="s">
        <v>14922</v>
      </c>
      <c r="E1301">
        <v>421</v>
      </c>
      <c r="F1301" s="2">
        <v>43639.082094907397</v>
      </c>
      <c r="G1301">
        <v>41</v>
      </c>
      <c r="H1301" t="s">
        <v>1016</v>
      </c>
      <c r="I1301">
        <f t="shared" si="100"/>
        <v>17261</v>
      </c>
      <c r="J1301" s="6">
        <v>45186.094074074077</v>
      </c>
      <c r="K1301" t="str">
        <f t="shared" si="101"/>
        <v>Long Term</v>
      </c>
      <c r="L1301">
        <f t="shared" si="102"/>
        <v>16840</v>
      </c>
      <c r="M1301">
        <f t="shared" si="103"/>
        <v>0</v>
      </c>
      <c r="N1301">
        <f t="shared" si="104"/>
        <v>0</v>
      </c>
    </row>
    <row r="1302" spans="1:14" x14ac:dyDescent="0.25">
      <c r="A1302">
        <v>2301</v>
      </c>
      <c r="B1302" t="s">
        <v>14958</v>
      </c>
      <c r="C1302" t="s">
        <v>14959</v>
      </c>
      <c r="D1302" t="s">
        <v>14929</v>
      </c>
      <c r="E1302">
        <v>295</v>
      </c>
      <c r="F1302" s="2">
        <v>43403.178055555552</v>
      </c>
      <c r="G1302">
        <v>33</v>
      </c>
      <c r="H1302" t="s">
        <v>543</v>
      </c>
      <c r="I1302">
        <f t="shared" si="100"/>
        <v>9735</v>
      </c>
      <c r="J1302" s="6">
        <v>45186.094074074077</v>
      </c>
      <c r="K1302" t="str">
        <f t="shared" si="101"/>
        <v>Long Term</v>
      </c>
      <c r="L1302">
        <f t="shared" si="102"/>
        <v>9440</v>
      </c>
      <c r="M1302">
        <f t="shared" si="103"/>
        <v>0</v>
      </c>
      <c r="N1302">
        <f t="shared" si="104"/>
        <v>0</v>
      </c>
    </row>
    <row r="1303" spans="1:14" x14ac:dyDescent="0.25">
      <c r="A1303">
        <v>2302</v>
      </c>
      <c r="B1303" t="s">
        <v>14986</v>
      </c>
      <c r="C1303" t="s">
        <v>14987</v>
      </c>
      <c r="D1303" t="s">
        <v>14922</v>
      </c>
      <c r="E1303">
        <v>350</v>
      </c>
      <c r="F1303" s="2">
        <v>45118.626898148148</v>
      </c>
      <c r="G1303">
        <v>51</v>
      </c>
      <c r="H1303" t="s">
        <v>661</v>
      </c>
      <c r="I1303">
        <f t="shared" si="100"/>
        <v>17850</v>
      </c>
      <c r="J1303" s="6">
        <v>45186.094074074077</v>
      </c>
      <c r="K1303" t="str">
        <f t="shared" si="101"/>
        <v>Short Term</v>
      </c>
      <c r="L1303">
        <f t="shared" si="102"/>
        <v>17500</v>
      </c>
      <c r="M1303">
        <f t="shared" si="103"/>
        <v>0.15</v>
      </c>
      <c r="N1303">
        <f t="shared" si="104"/>
        <v>2625</v>
      </c>
    </row>
    <row r="1304" spans="1:14" x14ac:dyDescent="0.25">
      <c r="A1304">
        <v>2303</v>
      </c>
      <c r="B1304" t="s">
        <v>14940</v>
      </c>
      <c r="C1304" t="s">
        <v>14941</v>
      </c>
      <c r="D1304" t="s">
        <v>14929</v>
      </c>
      <c r="E1304">
        <v>422</v>
      </c>
      <c r="F1304" s="2">
        <v>43467.71601851852</v>
      </c>
      <c r="G1304">
        <v>60</v>
      </c>
      <c r="H1304" t="s">
        <v>1449</v>
      </c>
      <c r="I1304">
        <f t="shared" si="100"/>
        <v>25320</v>
      </c>
      <c r="J1304" s="6">
        <v>45186.094074074077</v>
      </c>
      <c r="K1304" t="str">
        <f t="shared" si="101"/>
        <v>Long Term</v>
      </c>
      <c r="L1304">
        <f t="shared" si="102"/>
        <v>24898</v>
      </c>
      <c r="M1304">
        <f t="shared" si="103"/>
        <v>0</v>
      </c>
      <c r="N1304">
        <f t="shared" si="104"/>
        <v>0</v>
      </c>
    </row>
    <row r="1305" spans="1:14" x14ac:dyDescent="0.25">
      <c r="A1305">
        <v>2304</v>
      </c>
      <c r="B1305" t="s">
        <v>14934</v>
      </c>
      <c r="C1305" t="s">
        <v>14935</v>
      </c>
      <c r="D1305" t="s">
        <v>14929</v>
      </c>
      <c r="E1305">
        <v>845</v>
      </c>
      <c r="F1305" s="2">
        <v>43495.28802083333</v>
      </c>
      <c r="G1305">
        <v>36</v>
      </c>
      <c r="H1305" t="s">
        <v>234</v>
      </c>
      <c r="I1305">
        <f t="shared" si="100"/>
        <v>30420</v>
      </c>
      <c r="J1305" s="6">
        <v>45186.094074074077</v>
      </c>
      <c r="K1305" t="str">
        <f t="shared" si="101"/>
        <v>Long Term</v>
      </c>
      <c r="L1305">
        <f t="shared" si="102"/>
        <v>29575</v>
      </c>
      <c r="M1305">
        <f t="shared" si="103"/>
        <v>0</v>
      </c>
      <c r="N1305">
        <f t="shared" si="104"/>
        <v>0</v>
      </c>
    </row>
    <row r="1306" spans="1:14" x14ac:dyDescent="0.25">
      <c r="A1306">
        <v>2305</v>
      </c>
      <c r="B1306" t="s">
        <v>14942</v>
      </c>
      <c r="C1306" t="s">
        <v>14943</v>
      </c>
      <c r="D1306" t="s">
        <v>14922</v>
      </c>
      <c r="E1306">
        <v>222</v>
      </c>
      <c r="F1306" s="2">
        <v>45121.423784722218</v>
      </c>
      <c r="G1306">
        <v>12</v>
      </c>
      <c r="H1306" t="s">
        <v>382</v>
      </c>
      <c r="I1306">
        <f t="shared" si="100"/>
        <v>2664</v>
      </c>
      <c r="J1306" s="6">
        <v>45186.094074074077</v>
      </c>
      <c r="K1306" t="str">
        <f t="shared" si="101"/>
        <v>Short Term</v>
      </c>
      <c r="L1306">
        <f t="shared" si="102"/>
        <v>2442</v>
      </c>
      <c r="M1306">
        <f t="shared" si="103"/>
        <v>0.15</v>
      </c>
      <c r="N1306">
        <f t="shared" si="104"/>
        <v>366.3</v>
      </c>
    </row>
    <row r="1307" spans="1:14" x14ac:dyDescent="0.25">
      <c r="A1307">
        <v>2306</v>
      </c>
      <c r="B1307" t="s">
        <v>14927</v>
      </c>
      <c r="C1307" t="s">
        <v>14928</v>
      </c>
      <c r="D1307" t="s">
        <v>14922</v>
      </c>
      <c r="E1307">
        <v>186</v>
      </c>
      <c r="F1307" s="2">
        <v>45007.933310185188</v>
      </c>
      <c r="G1307">
        <v>74</v>
      </c>
      <c r="H1307" t="s">
        <v>486</v>
      </c>
      <c r="I1307">
        <f t="shared" si="100"/>
        <v>13764</v>
      </c>
      <c r="J1307" s="6">
        <v>45186.094074074077</v>
      </c>
      <c r="K1307" t="str">
        <f t="shared" si="101"/>
        <v>Short Term</v>
      </c>
      <c r="L1307">
        <f t="shared" si="102"/>
        <v>13578</v>
      </c>
      <c r="M1307">
        <f t="shared" si="103"/>
        <v>0.15</v>
      </c>
      <c r="N1307">
        <f t="shared" si="104"/>
        <v>2036.6999999999998</v>
      </c>
    </row>
    <row r="1308" spans="1:14" x14ac:dyDescent="0.25">
      <c r="A1308">
        <v>2307</v>
      </c>
      <c r="B1308" t="s">
        <v>15010</v>
      </c>
      <c r="C1308" t="s">
        <v>15011</v>
      </c>
      <c r="D1308" t="s">
        <v>14929</v>
      </c>
      <c r="E1308">
        <v>975</v>
      </c>
      <c r="F1308" s="2">
        <v>45157.538530092592</v>
      </c>
      <c r="G1308">
        <v>21</v>
      </c>
      <c r="H1308" t="s">
        <v>98</v>
      </c>
      <c r="I1308">
        <f t="shared" si="100"/>
        <v>20475</v>
      </c>
      <c r="J1308" s="6">
        <v>45186.094074074077</v>
      </c>
      <c r="K1308" t="str">
        <f t="shared" si="101"/>
        <v>Short Term</v>
      </c>
      <c r="L1308">
        <f t="shared" si="102"/>
        <v>19500</v>
      </c>
      <c r="M1308">
        <f t="shared" si="103"/>
        <v>0.15</v>
      </c>
      <c r="N1308">
        <f t="shared" si="104"/>
        <v>2925</v>
      </c>
    </row>
    <row r="1309" spans="1:14" x14ac:dyDescent="0.25">
      <c r="A1309">
        <v>2308</v>
      </c>
      <c r="B1309" t="s">
        <v>15008</v>
      </c>
      <c r="C1309" t="s">
        <v>15009</v>
      </c>
      <c r="D1309" t="s">
        <v>14929</v>
      </c>
      <c r="E1309">
        <v>152</v>
      </c>
      <c r="F1309" s="2">
        <v>44416.526643518519</v>
      </c>
      <c r="G1309">
        <v>84</v>
      </c>
      <c r="H1309" t="s">
        <v>713</v>
      </c>
      <c r="I1309">
        <f t="shared" si="100"/>
        <v>12768</v>
      </c>
      <c r="J1309" s="6">
        <v>45186.094074074077</v>
      </c>
      <c r="K1309" t="str">
        <f t="shared" si="101"/>
        <v>Long Term</v>
      </c>
      <c r="L1309">
        <f t="shared" si="102"/>
        <v>12616</v>
      </c>
      <c r="M1309">
        <f t="shared" si="103"/>
        <v>0</v>
      </c>
      <c r="N1309">
        <f t="shared" si="104"/>
        <v>0</v>
      </c>
    </row>
    <row r="1310" spans="1:14" x14ac:dyDescent="0.25">
      <c r="A1310">
        <v>2309</v>
      </c>
      <c r="B1310" t="s">
        <v>14930</v>
      </c>
      <c r="C1310" t="s">
        <v>14931</v>
      </c>
      <c r="D1310" t="s">
        <v>14929</v>
      </c>
      <c r="E1310">
        <v>361</v>
      </c>
      <c r="F1310" s="2">
        <v>43970.677627314813</v>
      </c>
      <c r="G1310">
        <v>5</v>
      </c>
      <c r="H1310" t="s">
        <v>730</v>
      </c>
      <c r="I1310">
        <f t="shared" si="100"/>
        <v>1805</v>
      </c>
      <c r="J1310" s="6">
        <v>45186.094074074077</v>
      </c>
      <c r="K1310" t="str">
        <f t="shared" si="101"/>
        <v>Long Term</v>
      </c>
      <c r="L1310">
        <f t="shared" si="102"/>
        <v>1444</v>
      </c>
      <c r="M1310">
        <f t="shared" si="103"/>
        <v>0</v>
      </c>
      <c r="N1310">
        <f t="shared" si="104"/>
        <v>0</v>
      </c>
    </row>
    <row r="1311" spans="1:14" x14ac:dyDescent="0.25">
      <c r="A1311">
        <v>2310</v>
      </c>
      <c r="B1311" t="s">
        <v>15002</v>
      </c>
      <c r="C1311" t="s">
        <v>15003</v>
      </c>
      <c r="D1311" t="s">
        <v>14922</v>
      </c>
      <c r="E1311">
        <v>199</v>
      </c>
      <c r="F1311" s="2">
        <v>44661.698807870373</v>
      </c>
      <c r="G1311">
        <v>32</v>
      </c>
      <c r="H1311" t="s">
        <v>389</v>
      </c>
      <c r="I1311">
        <f t="shared" si="100"/>
        <v>6368</v>
      </c>
      <c r="J1311" s="6">
        <v>45186.094074074077</v>
      </c>
      <c r="K1311" t="str">
        <f t="shared" si="101"/>
        <v>Long Term</v>
      </c>
      <c r="L1311">
        <f t="shared" si="102"/>
        <v>6169</v>
      </c>
      <c r="M1311">
        <f t="shared" si="103"/>
        <v>0</v>
      </c>
      <c r="N1311">
        <f t="shared" si="104"/>
        <v>0</v>
      </c>
    </row>
    <row r="1312" spans="1:14" x14ac:dyDescent="0.25">
      <c r="A1312">
        <v>2311</v>
      </c>
      <c r="B1312" t="s">
        <v>14940</v>
      </c>
      <c r="C1312" t="s">
        <v>14941</v>
      </c>
      <c r="D1312" t="s">
        <v>14929</v>
      </c>
      <c r="E1312">
        <v>728</v>
      </c>
      <c r="F1312" s="2">
        <v>45111.904814814807</v>
      </c>
      <c r="G1312">
        <v>62</v>
      </c>
      <c r="H1312" t="s">
        <v>1357</v>
      </c>
      <c r="I1312">
        <f t="shared" si="100"/>
        <v>45136</v>
      </c>
      <c r="J1312" s="6">
        <v>45186.094074074077</v>
      </c>
      <c r="K1312" t="str">
        <f t="shared" si="101"/>
        <v>Short Term</v>
      </c>
      <c r="L1312">
        <f t="shared" si="102"/>
        <v>44408</v>
      </c>
      <c r="M1312">
        <f t="shared" si="103"/>
        <v>0.15</v>
      </c>
      <c r="N1312">
        <f t="shared" si="104"/>
        <v>6661.2</v>
      </c>
    </row>
    <row r="1313" spans="1:14" x14ac:dyDescent="0.25">
      <c r="A1313">
        <v>2312</v>
      </c>
      <c r="B1313" t="s">
        <v>14942</v>
      </c>
      <c r="C1313" t="s">
        <v>14943</v>
      </c>
      <c r="D1313" t="s">
        <v>14922</v>
      </c>
      <c r="E1313">
        <v>973</v>
      </c>
      <c r="F1313" s="2">
        <v>44322.961921296293</v>
      </c>
      <c r="G1313">
        <v>96</v>
      </c>
      <c r="H1313" t="s">
        <v>414</v>
      </c>
      <c r="I1313">
        <f t="shared" si="100"/>
        <v>93408</v>
      </c>
      <c r="J1313" s="6">
        <v>45186.094074074077</v>
      </c>
      <c r="K1313" t="str">
        <f t="shared" si="101"/>
        <v>Long Term</v>
      </c>
      <c r="L1313">
        <f t="shared" si="102"/>
        <v>92435</v>
      </c>
      <c r="M1313">
        <f t="shared" si="103"/>
        <v>0</v>
      </c>
      <c r="N1313">
        <f t="shared" si="104"/>
        <v>0</v>
      </c>
    </row>
    <row r="1314" spans="1:14" x14ac:dyDescent="0.25">
      <c r="A1314">
        <v>2313</v>
      </c>
      <c r="B1314" t="s">
        <v>14938</v>
      </c>
      <c r="C1314" t="s">
        <v>14939</v>
      </c>
      <c r="D1314" t="s">
        <v>14922</v>
      </c>
      <c r="E1314">
        <v>116</v>
      </c>
      <c r="F1314" s="2">
        <v>44119.402662037042</v>
      </c>
      <c r="G1314">
        <v>87</v>
      </c>
      <c r="H1314" t="s">
        <v>1111</v>
      </c>
      <c r="I1314">
        <f t="shared" si="100"/>
        <v>10092</v>
      </c>
      <c r="J1314" s="6">
        <v>45186.094074074077</v>
      </c>
      <c r="K1314" t="str">
        <f t="shared" si="101"/>
        <v>Long Term</v>
      </c>
      <c r="L1314">
        <f t="shared" si="102"/>
        <v>9976</v>
      </c>
      <c r="M1314">
        <f t="shared" si="103"/>
        <v>0</v>
      </c>
      <c r="N1314">
        <f t="shared" si="104"/>
        <v>0</v>
      </c>
    </row>
    <row r="1315" spans="1:14" x14ac:dyDescent="0.25">
      <c r="A1315">
        <v>2314</v>
      </c>
      <c r="B1315" t="s">
        <v>14978</v>
      </c>
      <c r="C1315" t="s">
        <v>14979</v>
      </c>
      <c r="D1315" t="s">
        <v>14922</v>
      </c>
      <c r="E1315">
        <v>127</v>
      </c>
      <c r="F1315" s="2">
        <v>44689.128541666672</v>
      </c>
      <c r="G1315">
        <v>95</v>
      </c>
      <c r="H1315" t="s">
        <v>387</v>
      </c>
      <c r="I1315">
        <f t="shared" si="100"/>
        <v>12065</v>
      </c>
      <c r="J1315" s="6">
        <v>45186.094074074077</v>
      </c>
      <c r="K1315" t="str">
        <f t="shared" si="101"/>
        <v>Long Term</v>
      </c>
      <c r="L1315">
        <f t="shared" si="102"/>
        <v>11938</v>
      </c>
      <c r="M1315">
        <f t="shared" si="103"/>
        <v>0</v>
      </c>
      <c r="N1315">
        <f t="shared" si="104"/>
        <v>0</v>
      </c>
    </row>
    <row r="1316" spans="1:14" x14ac:dyDescent="0.25">
      <c r="A1316">
        <v>2315</v>
      </c>
      <c r="B1316" t="s">
        <v>14932</v>
      </c>
      <c r="C1316" t="s">
        <v>14933</v>
      </c>
      <c r="D1316" t="s">
        <v>14922</v>
      </c>
      <c r="E1316">
        <v>301</v>
      </c>
      <c r="F1316" s="2">
        <v>44150.065763888888</v>
      </c>
      <c r="G1316">
        <v>19</v>
      </c>
      <c r="H1316" t="s">
        <v>193</v>
      </c>
      <c r="I1316">
        <f t="shared" si="100"/>
        <v>5719</v>
      </c>
      <c r="J1316" s="6">
        <v>45186.094074074077</v>
      </c>
      <c r="K1316" t="str">
        <f t="shared" si="101"/>
        <v>Long Term</v>
      </c>
      <c r="L1316">
        <f t="shared" si="102"/>
        <v>5418</v>
      </c>
      <c r="M1316">
        <f t="shared" si="103"/>
        <v>0</v>
      </c>
      <c r="N1316">
        <f t="shared" si="104"/>
        <v>0</v>
      </c>
    </row>
    <row r="1317" spans="1:14" x14ac:dyDescent="0.25">
      <c r="A1317">
        <v>2316</v>
      </c>
      <c r="B1317" t="s">
        <v>14930</v>
      </c>
      <c r="C1317" t="s">
        <v>14931</v>
      </c>
      <c r="D1317" t="s">
        <v>14929</v>
      </c>
      <c r="E1317">
        <v>387</v>
      </c>
      <c r="F1317" s="2">
        <v>44975.428761574083</v>
      </c>
      <c r="G1317">
        <v>22</v>
      </c>
      <c r="H1317" t="s">
        <v>123</v>
      </c>
      <c r="I1317">
        <f t="shared" si="100"/>
        <v>8514</v>
      </c>
      <c r="J1317" s="6">
        <v>45186.094074074077</v>
      </c>
      <c r="K1317" t="str">
        <f t="shared" si="101"/>
        <v>Short Term</v>
      </c>
      <c r="L1317">
        <f t="shared" si="102"/>
        <v>8127</v>
      </c>
      <c r="M1317">
        <f t="shared" si="103"/>
        <v>0.15</v>
      </c>
      <c r="N1317">
        <f t="shared" si="104"/>
        <v>1219.05</v>
      </c>
    </row>
    <row r="1318" spans="1:14" x14ac:dyDescent="0.25">
      <c r="A1318">
        <v>2317</v>
      </c>
      <c r="B1318" t="s">
        <v>14992</v>
      </c>
      <c r="C1318" t="s">
        <v>14993</v>
      </c>
      <c r="D1318" t="s">
        <v>14922</v>
      </c>
      <c r="E1318">
        <v>314</v>
      </c>
      <c r="F1318" s="2">
        <v>43786.537604166668</v>
      </c>
      <c r="G1318">
        <v>41</v>
      </c>
      <c r="H1318" t="s">
        <v>218</v>
      </c>
      <c r="I1318">
        <f t="shared" si="100"/>
        <v>12874</v>
      </c>
      <c r="J1318" s="6">
        <v>45186.094074074077</v>
      </c>
      <c r="K1318" t="str">
        <f t="shared" si="101"/>
        <v>Long Term</v>
      </c>
      <c r="L1318">
        <f t="shared" si="102"/>
        <v>12560</v>
      </c>
      <c r="M1318">
        <f t="shared" si="103"/>
        <v>0</v>
      </c>
      <c r="N1318">
        <f t="shared" si="104"/>
        <v>0</v>
      </c>
    </row>
    <row r="1319" spans="1:14" x14ac:dyDescent="0.25">
      <c r="A1319">
        <v>2318</v>
      </c>
      <c r="B1319" t="s">
        <v>15000</v>
      </c>
      <c r="C1319" t="s">
        <v>15001</v>
      </c>
      <c r="D1319" t="s">
        <v>14922</v>
      </c>
      <c r="E1319">
        <v>680</v>
      </c>
      <c r="F1319" s="2">
        <v>44747.143379629633</v>
      </c>
      <c r="G1319">
        <v>93</v>
      </c>
      <c r="H1319" t="s">
        <v>857</v>
      </c>
      <c r="I1319">
        <f t="shared" si="100"/>
        <v>63240</v>
      </c>
      <c r="J1319" s="6">
        <v>45186.094074074077</v>
      </c>
      <c r="K1319" t="str">
        <f t="shared" si="101"/>
        <v>Long Term</v>
      </c>
      <c r="L1319">
        <f t="shared" si="102"/>
        <v>62560</v>
      </c>
      <c r="M1319">
        <f t="shared" si="103"/>
        <v>0</v>
      </c>
      <c r="N1319">
        <f t="shared" si="104"/>
        <v>0</v>
      </c>
    </row>
    <row r="1320" spans="1:14" x14ac:dyDescent="0.25">
      <c r="A1320">
        <v>2319</v>
      </c>
      <c r="B1320" t="s">
        <v>14934</v>
      </c>
      <c r="C1320" t="s">
        <v>14935</v>
      </c>
      <c r="D1320" t="s">
        <v>14929</v>
      </c>
      <c r="E1320">
        <v>164</v>
      </c>
      <c r="F1320" s="2">
        <v>44490.895381944443</v>
      </c>
      <c r="G1320">
        <v>17</v>
      </c>
      <c r="H1320" t="s">
        <v>1061</v>
      </c>
      <c r="I1320">
        <f t="shared" si="100"/>
        <v>2788</v>
      </c>
      <c r="J1320" s="6">
        <v>45186.094074074077</v>
      </c>
      <c r="K1320" t="str">
        <f t="shared" si="101"/>
        <v>Long Term</v>
      </c>
      <c r="L1320">
        <f t="shared" si="102"/>
        <v>2624</v>
      </c>
      <c r="M1320">
        <f t="shared" si="103"/>
        <v>0</v>
      </c>
      <c r="N1320">
        <f t="shared" si="104"/>
        <v>0</v>
      </c>
    </row>
    <row r="1321" spans="1:14" x14ac:dyDescent="0.25">
      <c r="A1321">
        <v>2320</v>
      </c>
      <c r="B1321" t="s">
        <v>14966</v>
      </c>
      <c r="C1321" t="s">
        <v>14967</v>
      </c>
      <c r="D1321" t="s">
        <v>14922</v>
      </c>
      <c r="E1321">
        <v>888</v>
      </c>
      <c r="F1321" s="2">
        <v>44288.057164351849</v>
      </c>
      <c r="G1321">
        <v>54</v>
      </c>
      <c r="H1321" t="s">
        <v>332</v>
      </c>
      <c r="I1321">
        <f t="shared" si="100"/>
        <v>47952</v>
      </c>
      <c r="J1321" s="6">
        <v>45186.094074074077</v>
      </c>
      <c r="K1321" t="str">
        <f t="shared" si="101"/>
        <v>Long Term</v>
      </c>
      <c r="L1321">
        <f t="shared" si="102"/>
        <v>47064</v>
      </c>
      <c r="M1321">
        <f t="shared" si="103"/>
        <v>0</v>
      </c>
      <c r="N1321">
        <f t="shared" si="104"/>
        <v>0</v>
      </c>
    </row>
    <row r="1322" spans="1:14" x14ac:dyDescent="0.25">
      <c r="A1322">
        <v>2321</v>
      </c>
      <c r="B1322" t="s">
        <v>14962</v>
      </c>
      <c r="C1322" t="s">
        <v>14963</v>
      </c>
      <c r="D1322" t="s">
        <v>14922</v>
      </c>
      <c r="E1322">
        <v>105</v>
      </c>
      <c r="F1322" s="2">
        <v>45053.887499999997</v>
      </c>
      <c r="G1322">
        <v>65</v>
      </c>
      <c r="H1322" t="s">
        <v>1126</v>
      </c>
      <c r="I1322">
        <f t="shared" si="100"/>
        <v>6825</v>
      </c>
      <c r="J1322" s="6">
        <v>45186.094074074077</v>
      </c>
      <c r="K1322" t="str">
        <f t="shared" si="101"/>
        <v>Short Term</v>
      </c>
      <c r="L1322">
        <f t="shared" si="102"/>
        <v>6720</v>
      </c>
      <c r="M1322">
        <f t="shared" si="103"/>
        <v>0.15</v>
      </c>
      <c r="N1322">
        <f t="shared" si="104"/>
        <v>1008</v>
      </c>
    </row>
    <row r="1323" spans="1:14" x14ac:dyDescent="0.25">
      <c r="A1323">
        <v>2322</v>
      </c>
      <c r="B1323" t="s">
        <v>15016</v>
      </c>
      <c r="C1323" t="s">
        <v>15017</v>
      </c>
      <c r="D1323" t="s">
        <v>14922</v>
      </c>
      <c r="E1323">
        <v>440</v>
      </c>
      <c r="F1323" s="2">
        <v>44768.126747685194</v>
      </c>
      <c r="G1323">
        <v>61</v>
      </c>
      <c r="H1323" t="s">
        <v>704</v>
      </c>
      <c r="I1323">
        <f t="shared" si="100"/>
        <v>26840</v>
      </c>
      <c r="J1323" s="6">
        <v>45186.094074074077</v>
      </c>
      <c r="K1323" t="str">
        <f t="shared" si="101"/>
        <v>Long Term</v>
      </c>
      <c r="L1323">
        <f t="shared" si="102"/>
        <v>26400</v>
      </c>
      <c r="M1323">
        <f t="shared" si="103"/>
        <v>0</v>
      </c>
      <c r="N1323">
        <f t="shared" si="104"/>
        <v>0</v>
      </c>
    </row>
    <row r="1324" spans="1:14" x14ac:dyDescent="0.25">
      <c r="A1324">
        <v>2323</v>
      </c>
      <c r="B1324" t="s">
        <v>14978</v>
      </c>
      <c r="C1324" t="s">
        <v>14979</v>
      </c>
      <c r="D1324" t="s">
        <v>14922</v>
      </c>
      <c r="E1324">
        <v>950</v>
      </c>
      <c r="F1324" s="2">
        <v>45048.21733796296</v>
      </c>
      <c r="G1324">
        <v>72</v>
      </c>
      <c r="H1324" t="s">
        <v>1363</v>
      </c>
      <c r="I1324">
        <f t="shared" si="100"/>
        <v>68400</v>
      </c>
      <c r="J1324" s="6">
        <v>45186.094074074077</v>
      </c>
      <c r="K1324" t="str">
        <f t="shared" si="101"/>
        <v>Short Term</v>
      </c>
      <c r="L1324">
        <f t="shared" si="102"/>
        <v>67450</v>
      </c>
      <c r="M1324">
        <f t="shared" si="103"/>
        <v>0.15</v>
      </c>
      <c r="N1324">
        <f t="shared" si="104"/>
        <v>10117.5</v>
      </c>
    </row>
    <row r="1325" spans="1:14" x14ac:dyDescent="0.25">
      <c r="A1325">
        <v>2324</v>
      </c>
      <c r="B1325" t="s">
        <v>14925</v>
      </c>
      <c r="C1325" t="s">
        <v>14926</v>
      </c>
      <c r="D1325" t="s">
        <v>14929</v>
      </c>
      <c r="E1325">
        <v>960</v>
      </c>
      <c r="F1325" s="2">
        <v>44924.057291666657</v>
      </c>
      <c r="G1325">
        <v>12</v>
      </c>
      <c r="H1325" t="s">
        <v>61</v>
      </c>
      <c r="I1325">
        <f t="shared" si="100"/>
        <v>11520</v>
      </c>
      <c r="J1325" s="6">
        <v>45186.094074074077</v>
      </c>
      <c r="K1325" t="str">
        <f t="shared" si="101"/>
        <v>Short Term</v>
      </c>
      <c r="L1325">
        <f t="shared" si="102"/>
        <v>10560</v>
      </c>
      <c r="M1325">
        <f t="shared" si="103"/>
        <v>0.15</v>
      </c>
      <c r="N1325">
        <f t="shared" si="104"/>
        <v>1584</v>
      </c>
    </row>
    <row r="1326" spans="1:14" x14ac:dyDescent="0.25">
      <c r="A1326">
        <v>2325</v>
      </c>
      <c r="B1326" t="s">
        <v>14996</v>
      </c>
      <c r="C1326" t="s">
        <v>14997</v>
      </c>
      <c r="D1326" t="s">
        <v>14929</v>
      </c>
      <c r="E1326">
        <v>179</v>
      </c>
      <c r="F1326" s="2">
        <v>45150.020451388889</v>
      </c>
      <c r="G1326">
        <v>45</v>
      </c>
      <c r="H1326" t="s">
        <v>273</v>
      </c>
      <c r="I1326">
        <f t="shared" si="100"/>
        <v>8055</v>
      </c>
      <c r="J1326" s="6">
        <v>45186.094074074077</v>
      </c>
      <c r="K1326" t="str">
        <f t="shared" si="101"/>
        <v>Short Term</v>
      </c>
      <c r="L1326">
        <f t="shared" si="102"/>
        <v>7876</v>
      </c>
      <c r="M1326">
        <f t="shared" si="103"/>
        <v>0.15</v>
      </c>
      <c r="N1326">
        <f t="shared" si="104"/>
        <v>1181.3999999999999</v>
      </c>
    </row>
    <row r="1327" spans="1:14" x14ac:dyDescent="0.25">
      <c r="A1327">
        <v>2326</v>
      </c>
      <c r="B1327" t="s">
        <v>14923</v>
      </c>
      <c r="C1327" t="s">
        <v>14924</v>
      </c>
      <c r="D1327" t="s">
        <v>14922</v>
      </c>
      <c r="E1327">
        <v>929</v>
      </c>
      <c r="F1327" s="2">
        <v>43701.326006944437</v>
      </c>
      <c r="G1327">
        <v>14</v>
      </c>
      <c r="H1327" t="s">
        <v>1076</v>
      </c>
      <c r="I1327">
        <f t="shared" si="100"/>
        <v>13006</v>
      </c>
      <c r="J1327" s="6">
        <v>45186.094074074077</v>
      </c>
      <c r="K1327" t="str">
        <f t="shared" si="101"/>
        <v>Long Term</v>
      </c>
      <c r="L1327">
        <f t="shared" si="102"/>
        <v>12077</v>
      </c>
      <c r="M1327">
        <f t="shared" si="103"/>
        <v>0</v>
      </c>
      <c r="N1327">
        <f t="shared" si="104"/>
        <v>0</v>
      </c>
    </row>
    <row r="1328" spans="1:14" x14ac:dyDescent="0.25">
      <c r="A1328">
        <v>2327</v>
      </c>
      <c r="B1328" t="s">
        <v>14974</v>
      </c>
      <c r="C1328" t="s">
        <v>14975</v>
      </c>
      <c r="D1328" t="s">
        <v>14929</v>
      </c>
      <c r="E1328">
        <v>970</v>
      </c>
      <c r="F1328" s="2">
        <v>43772.484606481477</v>
      </c>
      <c r="G1328">
        <v>20</v>
      </c>
      <c r="H1328" t="s">
        <v>786</v>
      </c>
      <c r="I1328">
        <f t="shared" si="100"/>
        <v>19400</v>
      </c>
      <c r="J1328" s="6">
        <v>45186.094074074077</v>
      </c>
      <c r="K1328" t="str">
        <f t="shared" si="101"/>
        <v>Long Term</v>
      </c>
      <c r="L1328">
        <f t="shared" si="102"/>
        <v>18430</v>
      </c>
      <c r="M1328">
        <f t="shared" si="103"/>
        <v>0</v>
      </c>
      <c r="N1328">
        <f t="shared" si="104"/>
        <v>0</v>
      </c>
    </row>
    <row r="1329" spans="1:14" x14ac:dyDescent="0.25">
      <c r="A1329">
        <v>2328</v>
      </c>
      <c r="B1329" t="s">
        <v>14988</v>
      </c>
      <c r="C1329" t="s">
        <v>14989</v>
      </c>
      <c r="D1329" t="s">
        <v>14929</v>
      </c>
      <c r="E1329">
        <v>450</v>
      </c>
      <c r="F1329" s="2">
        <v>44940.009733796287</v>
      </c>
      <c r="G1329">
        <v>77</v>
      </c>
      <c r="H1329" t="s">
        <v>1042</v>
      </c>
      <c r="I1329">
        <f t="shared" si="100"/>
        <v>34650</v>
      </c>
      <c r="J1329" s="6">
        <v>45186.094074074077</v>
      </c>
      <c r="K1329" t="str">
        <f t="shared" si="101"/>
        <v>Short Term</v>
      </c>
      <c r="L1329">
        <f t="shared" si="102"/>
        <v>34200</v>
      </c>
      <c r="M1329">
        <f t="shared" si="103"/>
        <v>0.15</v>
      </c>
      <c r="N1329">
        <f t="shared" si="104"/>
        <v>5130</v>
      </c>
    </row>
    <row r="1330" spans="1:14" x14ac:dyDescent="0.25">
      <c r="A1330">
        <v>2329</v>
      </c>
      <c r="B1330" t="s">
        <v>14976</v>
      </c>
      <c r="C1330" t="s">
        <v>14977</v>
      </c>
      <c r="D1330" t="s">
        <v>14929</v>
      </c>
      <c r="E1330">
        <v>897</v>
      </c>
      <c r="F1330" s="2">
        <v>44202.164629629631</v>
      </c>
      <c r="G1330">
        <v>11</v>
      </c>
      <c r="H1330" t="s">
        <v>270</v>
      </c>
      <c r="I1330">
        <f t="shared" si="100"/>
        <v>9867</v>
      </c>
      <c r="J1330" s="6">
        <v>45186.094074074077</v>
      </c>
      <c r="K1330" t="str">
        <f t="shared" si="101"/>
        <v>Long Term</v>
      </c>
      <c r="L1330">
        <f t="shared" si="102"/>
        <v>8970</v>
      </c>
      <c r="M1330">
        <f t="shared" si="103"/>
        <v>0</v>
      </c>
      <c r="N1330">
        <f t="shared" si="104"/>
        <v>0</v>
      </c>
    </row>
    <row r="1331" spans="1:14" x14ac:dyDescent="0.25">
      <c r="A1331">
        <v>2330</v>
      </c>
      <c r="B1331" t="s">
        <v>15014</v>
      </c>
      <c r="C1331" t="s">
        <v>15015</v>
      </c>
      <c r="D1331" t="s">
        <v>14922</v>
      </c>
      <c r="E1331">
        <v>175</v>
      </c>
      <c r="F1331" s="2">
        <v>44687.122858796298</v>
      </c>
      <c r="G1331">
        <v>73</v>
      </c>
      <c r="H1331" t="s">
        <v>2955</v>
      </c>
      <c r="I1331">
        <f t="shared" si="100"/>
        <v>12775</v>
      </c>
      <c r="J1331" s="6">
        <v>45186.094074074077</v>
      </c>
      <c r="K1331" t="str">
        <f t="shared" si="101"/>
        <v>Long Term</v>
      </c>
      <c r="L1331">
        <f t="shared" si="102"/>
        <v>12600</v>
      </c>
      <c r="M1331">
        <f t="shared" si="103"/>
        <v>0</v>
      </c>
      <c r="N1331">
        <f t="shared" si="104"/>
        <v>0</v>
      </c>
    </row>
    <row r="1332" spans="1:14" x14ac:dyDescent="0.25">
      <c r="A1332">
        <v>2331</v>
      </c>
      <c r="B1332" t="s">
        <v>14930</v>
      </c>
      <c r="C1332" t="s">
        <v>14931</v>
      </c>
      <c r="D1332" t="s">
        <v>14922</v>
      </c>
      <c r="E1332">
        <v>252</v>
      </c>
      <c r="F1332" s="2">
        <v>44004.560104166667</v>
      </c>
      <c r="G1332">
        <v>69</v>
      </c>
      <c r="H1332" t="s">
        <v>74</v>
      </c>
      <c r="I1332">
        <f t="shared" si="100"/>
        <v>17388</v>
      </c>
      <c r="J1332" s="6">
        <v>45186.094074074077</v>
      </c>
      <c r="K1332" t="str">
        <f t="shared" si="101"/>
        <v>Long Term</v>
      </c>
      <c r="L1332">
        <f t="shared" si="102"/>
        <v>17136</v>
      </c>
      <c r="M1332">
        <f t="shared" si="103"/>
        <v>0</v>
      </c>
      <c r="N1332">
        <f t="shared" si="104"/>
        <v>0</v>
      </c>
    </row>
    <row r="1333" spans="1:14" x14ac:dyDescent="0.25">
      <c r="A1333">
        <v>2332</v>
      </c>
      <c r="B1333" t="s">
        <v>14958</v>
      </c>
      <c r="C1333" t="s">
        <v>14959</v>
      </c>
      <c r="D1333" t="s">
        <v>14929</v>
      </c>
      <c r="E1333">
        <v>281</v>
      </c>
      <c r="F1333" s="2">
        <v>43412.070821759262</v>
      </c>
      <c r="G1333">
        <v>28</v>
      </c>
      <c r="H1333" t="s">
        <v>578</v>
      </c>
      <c r="I1333">
        <f t="shared" si="100"/>
        <v>7868</v>
      </c>
      <c r="J1333" s="6">
        <v>45186.094074074077</v>
      </c>
      <c r="K1333" t="str">
        <f t="shared" si="101"/>
        <v>Long Term</v>
      </c>
      <c r="L1333">
        <f t="shared" si="102"/>
        <v>7587</v>
      </c>
      <c r="M1333">
        <f t="shared" si="103"/>
        <v>0</v>
      </c>
      <c r="N1333">
        <f t="shared" si="104"/>
        <v>0</v>
      </c>
    </row>
    <row r="1334" spans="1:14" x14ac:dyDescent="0.25">
      <c r="A1334">
        <v>2333</v>
      </c>
      <c r="B1334" t="s">
        <v>14964</v>
      </c>
      <c r="C1334" t="s">
        <v>14965</v>
      </c>
      <c r="D1334" t="s">
        <v>14929</v>
      </c>
      <c r="E1334">
        <v>210</v>
      </c>
      <c r="F1334" s="2">
        <v>43705.722638888888</v>
      </c>
      <c r="G1334">
        <v>47</v>
      </c>
      <c r="H1334" t="s">
        <v>248</v>
      </c>
      <c r="I1334">
        <f t="shared" si="100"/>
        <v>9870</v>
      </c>
      <c r="J1334" s="6">
        <v>45186.094074074077</v>
      </c>
      <c r="K1334" t="str">
        <f t="shared" si="101"/>
        <v>Long Term</v>
      </c>
      <c r="L1334">
        <f t="shared" si="102"/>
        <v>9660</v>
      </c>
      <c r="M1334">
        <f t="shared" si="103"/>
        <v>0</v>
      </c>
      <c r="N1334">
        <f t="shared" si="104"/>
        <v>0</v>
      </c>
    </row>
    <row r="1335" spans="1:14" x14ac:dyDescent="0.25">
      <c r="A1335">
        <v>2334</v>
      </c>
      <c r="B1335" t="s">
        <v>14996</v>
      </c>
      <c r="C1335" t="s">
        <v>14997</v>
      </c>
      <c r="D1335" t="s">
        <v>14922</v>
      </c>
      <c r="E1335">
        <v>905</v>
      </c>
      <c r="F1335" s="2">
        <v>43399.036620370367</v>
      </c>
      <c r="G1335">
        <v>1</v>
      </c>
      <c r="H1335" t="s">
        <v>874</v>
      </c>
      <c r="I1335">
        <f t="shared" si="100"/>
        <v>905</v>
      </c>
      <c r="J1335" s="6">
        <v>45186.094074074077</v>
      </c>
      <c r="K1335" t="str">
        <f t="shared" si="101"/>
        <v>Long Term</v>
      </c>
      <c r="L1335">
        <f t="shared" si="102"/>
        <v>0</v>
      </c>
      <c r="M1335">
        <f t="shared" si="103"/>
        <v>0</v>
      </c>
      <c r="N1335">
        <f t="shared" si="104"/>
        <v>0</v>
      </c>
    </row>
    <row r="1336" spans="1:14" x14ac:dyDescent="0.25">
      <c r="A1336">
        <v>2335</v>
      </c>
      <c r="B1336" t="s">
        <v>15012</v>
      </c>
      <c r="C1336" t="s">
        <v>15013</v>
      </c>
      <c r="D1336" t="s">
        <v>14922</v>
      </c>
      <c r="E1336">
        <v>310</v>
      </c>
      <c r="F1336" s="2">
        <v>43711.018368055556</v>
      </c>
      <c r="G1336">
        <v>36</v>
      </c>
      <c r="H1336" t="s">
        <v>626</v>
      </c>
      <c r="I1336">
        <f t="shared" si="100"/>
        <v>11160</v>
      </c>
      <c r="J1336" s="6">
        <v>45186.094074074077</v>
      </c>
      <c r="K1336" t="str">
        <f t="shared" si="101"/>
        <v>Long Term</v>
      </c>
      <c r="L1336">
        <f t="shared" si="102"/>
        <v>10850</v>
      </c>
      <c r="M1336">
        <f t="shared" si="103"/>
        <v>0</v>
      </c>
      <c r="N1336">
        <f t="shared" si="104"/>
        <v>0</v>
      </c>
    </row>
    <row r="1337" spans="1:14" x14ac:dyDescent="0.25">
      <c r="A1337">
        <v>2336</v>
      </c>
      <c r="B1337" t="s">
        <v>14952</v>
      </c>
      <c r="C1337" t="s">
        <v>14953</v>
      </c>
      <c r="D1337" t="s">
        <v>14922</v>
      </c>
      <c r="E1337">
        <v>702</v>
      </c>
      <c r="F1337" s="2">
        <v>44503.919907407413</v>
      </c>
      <c r="G1337">
        <v>93</v>
      </c>
      <c r="H1337" t="s">
        <v>2839</v>
      </c>
      <c r="I1337">
        <f t="shared" si="100"/>
        <v>65286</v>
      </c>
      <c r="J1337" s="6">
        <v>45186.094074074077</v>
      </c>
      <c r="K1337" t="str">
        <f t="shared" si="101"/>
        <v>Long Term</v>
      </c>
      <c r="L1337">
        <f t="shared" si="102"/>
        <v>64584</v>
      </c>
      <c r="M1337">
        <f t="shared" si="103"/>
        <v>0</v>
      </c>
      <c r="N1337">
        <f t="shared" si="104"/>
        <v>0</v>
      </c>
    </row>
    <row r="1338" spans="1:14" x14ac:dyDescent="0.25">
      <c r="A1338">
        <v>2337</v>
      </c>
      <c r="B1338" t="s">
        <v>14956</v>
      </c>
      <c r="C1338" t="s">
        <v>14957</v>
      </c>
      <c r="D1338" t="s">
        <v>14922</v>
      </c>
      <c r="E1338">
        <v>310</v>
      </c>
      <c r="F1338" s="2">
        <v>44818.574756944443</v>
      </c>
      <c r="G1338">
        <v>51</v>
      </c>
      <c r="H1338" t="s">
        <v>396</v>
      </c>
      <c r="I1338">
        <f t="shared" si="100"/>
        <v>15810</v>
      </c>
      <c r="J1338" s="6">
        <v>45186.094074074077</v>
      </c>
      <c r="K1338" t="str">
        <f t="shared" si="101"/>
        <v>Long Term</v>
      </c>
      <c r="L1338">
        <f t="shared" si="102"/>
        <v>15500</v>
      </c>
      <c r="M1338">
        <f t="shared" si="103"/>
        <v>0</v>
      </c>
      <c r="N1338">
        <f t="shared" si="104"/>
        <v>0</v>
      </c>
    </row>
    <row r="1339" spans="1:14" x14ac:dyDescent="0.25">
      <c r="A1339">
        <v>2338</v>
      </c>
      <c r="B1339" t="s">
        <v>14982</v>
      </c>
      <c r="C1339" t="s">
        <v>14983</v>
      </c>
      <c r="D1339" t="s">
        <v>14929</v>
      </c>
      <c r="E1339">
        <v>742</v>
      </c>
      <c r="F1339" s="2">
        <v>44843.929340277777</v>
      </c>
      <c r="G1339">
        <v>5</v>
      </c>
      <c r="H1339" t="s">
        <v>515</v>
      </c>
      <c r="I1339">
        <f t="shared" si="100"/>
        <v>3710</v>
      </c>
      <c r="J1339" s="6">
        <v>45186.094074074077</v>
      </c>
      <c r="K1339" t="str">
        <f t="shared" si="101"/>
        <v>Short Term</v>
      </c>
      <c r="L1339">
        <f t="shared" si="102"/>
        <v>2968</v>
      </c>
      <c r="M1339">
        <f t="shared" si="103"/>
        <v>0.15</v>
      </c>
      <c r="N1339">
        <f t="shared" si="104"/>
        <v>445.2</v>
      </c>
    </row>
    <row r="1340" spans="1:14" x14ac:dyDescent="0.25">
      <c r="A1340">
        <v>2339</v>
      </c>
      <c r="B1340" t="s">
        <v>14952</v>
      </c>
      <c r="C1340" t="s">
        <v>14953</v>
      </c>
      <c r="D1340" t="s">
        <v>14922</v>
      </c>
      <c r="E1340">
        <v>842</v>
      </c>
      <c r="F1340" s="2">
        <v>44600.036111111112</v>
      </c>
      <c r="G1340">
        <v>80</v>
      </c>
      <c r="H1340" t="s">
        <v>670</v>
      </c>
      <c r="I1340">
        <f t="shared" si="100"/>
        <v>67360</v>
      </c>
      <c r="J1340" s="6">
        <v>45186.094074074077</v>
      </c>
      <c r="K1340" t="str">
        <f t="shared" si="101"/>
        <v>Long Term</v>
      </c>
      <c r="L1340">
        <f t="shared" si="102"/>
        <v>66518</v>
      </c>
      <c r="M1340">
        <f t="shared" si="103"/>
        <v>0</v>
      </c>
      <c r="N1340">
        <f t="shared" si="104"/>
        <v>0</v>
      </c>
    </row>
    <row r="1341" spans="1:14" x14ac:dyDescent="0.25">
      <c r="A1341">
        <v>2340</v>
      </c>
      <c r="B1341" t="s">
        <v>15014</v>
      </c>
      <c r="C1341" t="s">
        <v>15015</v>
      </c>
      <c r="D1341" t="s">
        <v>14922</v>
      </c>
      <c r="E1341">
        <v>544</v>
      </c>
      <c r="F1341" s="2">
        <v>43555.009780092587</v>
      </c>
      <c r="G1341">
        <v>94</v>
      </c>
      <c r="H1341" t="s">
        <v>619</v>
      </c>
      <c r="I1341">
        <f t="shared" si="100"/>
        <v>51136</v>
      </c>
      <c r="J1341" s="6">
        <v>45186.094074074077</v>
      </c>
      <c r="K1341" t="str">
        <f t="shared" si="101"/>
        <v>Long Term</v>
      </c>
      <c r="L1341">
        <f t="shared" si="102"/>
        <v>50592</v>
      </c>
      <c r="M1341">
        <f t="shared" si="103"/>
        <v>0</v>
      </c>
      <c r="N1341">
        <f t="shared" si="104"/>
        <v>0</v>
      </c>
    </row>
    <row r="1342" spans="1:14" x14ac:dyDescent="0.25">
      <c r="A1342">
        <v>2341</v>
      </c>
      <c r="B1342" t="s">
        <v>15000</v>
      </c>
      <c r="C1342" t="s">
        <v>15001</v>
      </c>
      <c r="D1342" t="s">
        <v>14929</v>
      </c>
      <c r="E1342">
        <v>720</v>
      </c>
      <c r="F1342" s="2">
        <v>44491.905162037037</v>
      </c>
      <c r="G1342">
        <v>43</v>
      </c>
      <c r="H1342" t="s">
        <v>761</v>
      </c>
      <c r="I1342">
        <f t="shared" si="100"/>
        <v>30960</v>
      </c>
      <c r="J1342" s="6">
        <v>45186.094074074077</v>
      </c>
      <c r="K1342" t="str">
        <f t="shared" si="101"/>
        <v>Long Term</v>
      </c>
      <c r="L1342">
        <f t="shared" si="102"/>
        <v>30240</v>
      </c>
      <c r="M1342">
        <f t="shared" si="103"/>
        <v>0</v>
      </c>
      <c r="N1342">
        <f t="shared" si="104"/>
        <v>0</v>
      </c>
    </row>
    <row r="1343" spans="1:14" x14ac:dyDescent="0.25">
      <c r="A1343">
        <v>2342</v>
      </c>
      <c r="B1343" t="s">
        <v>14998</v>
      </c>
      <c r="C1343" t="s">
        <v>14999</v>
      </c>
      <c r="D1343" t="s">
        <v>14922</v>
      </c>
      <c r="E1343">
        <v>975</v>
      </c>
      <c r="F1343" s="2">
        <v>44617.140300925923</v>
      </c>
      <c r="G1343">
        <v>1</v>
      </c>
      <c r="H1343" t="s">
        <v>179</v>
      </c>
      <c r="I1343">
        <f t="shared" si="100"/>
        <v>975</v>
      </c>
      <c r="J1343" s="6">
        <v>45186.094074074077</v>
      </c>
      <c r="K1343" t="str">
        <f t="shared" si="101"/>
        <v>Long Term</v>
      </c>
      <c r="L1343">
        <f t="shared" si="102"/>
        <v>0</v>
      </c>
      <c r="M1343">
        <f t="shared" si="103"/>
        <v>0</v>
      </c>
      <c r="N1343">
        <f t="shared" si="104"/>
        <v>0</v>
      </c>
    </row>
    <row r="1344" spans="1:14" x14ac:dyDescent="0.25">
      <c r="A1344">
        <v>2343</v>
      </c>
      <c r="B1344" t="s">
        <v>15008</v>
      </c>
      <c r="C1344" t="s">
        <v>15009</v>
      </c>
      <c r="D1344" t="s">
        <v>14929</v>
      </c>
      <c r="E1344">
        <v>519</v>
      </c>
      <c r="F1344" s="2">
        <v>44880.354062500002</v>
      </c>
      <c r="G1344">
        <v>51</v>
      </c>
      <c r="H1344" t="s">
        <v>591</v>
      </c>
      <c r="I1344">
        <f t="shared" si="100"/>
        <v>26469</v>
      </c>
      <c r="J1344" s="6">
        <v>45186.094074074077</v>
      </c>
      <c r="K1344" t="str">
        <f t="shared" si="101"/>
        <v>Short Term</v>
      </c>
      <c r="L1344">
        <f t="shared" si="102"/>
        <v>25950</v>
      </c>
      <c r="M1344">
        <f t="shared" si="103"/>
        <v>0.15</v>
      </c>
      <c r="N1344">
        <f t="shared" si="104"/>
        <v>3892.5</v>
      </c>
    </row>
    <row r="1345" spans="1:14" x14ac:dyDescent="0.25">
      <c r="A1345">
        <v>2344</v>
      </c>
      <c r="B1345" t="s">
        <v>14970</v>
      </c>
      <c r="C1345" t="s">
        <v>14971</v>
      </c>
      <c r="D1345" t="s">
        <v>14922</v>
      </c>
      <c r="E1345">
        <v>559</v>
      </c>
      <c r="F1345" s="2">
        <v>44655.707974537043</v>
      </c>
      <c r="G1345">
        <v>3</v>
      </c>
      <c r="H1345" t="s">
        <v>1125</v>
      </c>
      <c r="I1345">
        <f t="shared" si="100"/>
        <v>1677</v>
      </c>
      <c r="J1345" s="6">
        <v>45186.094074074077</v>
      </c>
      <c r="K1345" t="str">
        <f t="shared" si="101"/>
        <v>Long Term</v>
      </c>
      <c r="L1345">
        <f t="shared" si="102"/>
        <v>1118</v>
      </c>
      <c r="M1345">
        <f t="shared" si="103"/>
        <v>0</v>
      </c>
      <c r="N1345">
        <f t="shared" si="104"/>
        <v>0</v>
      </c>
    </row>
    <row r="1346" spans="1:14" x14ac:dyDescent="0.25">
      <c r="A1346">
        <v>2345</v>
      </c>
      <c r="B1346" t="s">
        <v>14944</v>
      </c>
      <c r="C1346" t="s">
        <v>14945</v>
      </c>
      <c r="D1346" t="s">
        <v>14929</v>
      </c>
      <c r="E1346">
        <v>490</v>
      </c>
      <c r="F1346" s="2">
        <v>43788.640520833331</v>
      </c>
      <c r="G1346">
        <v>59</v>
      </c>
      <c r="H1346" t="s">
        <v>1130</v>
      </c>
      <c r="I1346">
        <f t="shared" si="100"/>
        <v>28910</v>
      </c>
      <c r="J1346" s="6">
        <v>45186.094074074077</v>
      </c>
      <c r="K1346" t="str">
        <f t="shared" si="101"/>
        <v>Long Term</v>
      </c>
      <c r="L1346">
        <f t="shared" si="102"/>
        <v>28420</v>
      </c>
      <c r="M1346">
        <f t="shared" si="103"/>
        <v>0</v>
      </c>
      <c r="N1346">
        <f t="shared" si="104"/>
        <v>0</v>
      </c>
    </row>
    <row r="1347" spans="1:14" x14ac:dyDescent="0.25">
      <c r="A1347">
        <v>2346</v>
      </c>
      <c r="B1347" t="s">
        <v>14992</v>
      </c>
      <c r="C1347" t="s">
        <v>14993</v>
      </c>
      <c r="D1347" t="s">
        <v>14929</v>
      </c>
      <c r="E1347">
        <v>655</v>
      </c>
      <c r="F1347" s="2">
        <v>44057.247893518521</v>
      </c>
      <c r="G1347">
        <v>68</v>
      </c>
      <c r="H1347" t="s">
        <v>2744</v>
      </c>
      <c r="I1347">
        <f t="shared" ref="I1347:I1410" si="105">E1347*G1347</f>
        <v>44540</v>
      </c>
      <c r="J1347" s="6">
        <v>45186.094074074077</v>
      </c>
      <c r="K1347" t="str">
        <f t="shared" ref="K1347:K1410" si="106">IF((J1347-F1347)&lt;=365,"Short Term","Long Term")</f>
        <v>Long Term</v>
      </c>
      <c r="L1347">
        <f t="shared" ref="L1347:L1410" si="107">I1347-E1347</f>
        <v>43885</v>
      </c>
      <c r="M1347">
        <f t="shared" ref="M1347:M1410" si="108">IF(K1347="short Term",15%,IF(K1347="Long Term",IF(L1347&gt;100000,10%,0),0))</f>
        <v>0</v>
      </c>
      <c r="N1347">
        <f t="shared" ref="N1347:N1410" si="109">L1347*M1347</f>
        <v>0</v>
      </c>
    </row>
    <row r="1348" spans="1:14" x14ac:dyDescent="0.25">
      <c r="A1348">
        <v>2347</v>
      </c>
      <c r="B1348" t="s">
        <v>14962</v>
      </c>
      <c r="C1348" t="s">
        <v>14963</v>
      </c>
      <c r="D1348" t="s">
        <v>14922</v>
      </c>
      <c r="E1348">
        <v>155</v>
      </c>
      <c r="F1348" s="2">
        <v>43777.479224537034</v>
      </c>
      <c r="G1348">
        <v>74</v>
      </c>
      <c r="H1348" t="s">
        <v>1324</v>
      </c>
      <c r="I1348">
        <f t="shared" si="105"/>
        <v>11470</v>
      </c>
      <c r="J1348" s="6">
        <v>45186.094074074077</v>
      </c>
      <c r="K1348" t="str">
        <f t="shared" si="106"/>
        <v>Long Term</v>
      </c>
      <c r="L1348">
        <f t="shared" si="107"/>
        <v>11315</v>
      </c>
      <c r="M1348">
        <f t="shared" si="108"/>
        <v>0</v>
      </c>
      <c r="N1348">
        <f t="shared" si="109"/>
        <v>0</v>
      </c>
    </row>
    <row r="1349" spans="1:14" x14ac:dyDescent="0.25">
      <c r="A1349">
        <v>2348</v>
      </c>
      <c r="B1349" t="s">
        <v>14954</v>
      </c>
      <c r="C1349" t="s">
        <v>14955</v>
      </c>
      <c r="D1349" t="s">
        <v>14922</v>
      </c>
      <c r="E1349">
        <v>663</v>
      </c>
      <c r="F1349" s="2">
        <v>44283.581273148149</v>
      </c>
      <c r="G1349">
        <v>18</v>
      </c>
      <c r="H1349" t="s">
        <v>1008</v>
      </c>
      <c r="I1349">
        <f t="shared" si="105"/>
        <v>11934</v>
      </c>
      <c r="J1349" s="6">
        <v>45186.094074074077</v>
      </c>
      <c r="K1349" t="str">
        <f t="shared" si="106"/>
        <v>Long Term</v>
      </c>
      <c r="L1349">
        <f t="shared" si="107"/>
        <v>11271</v>
      </c>
      <c r="M1349">
        <f t="shared" si="108"/>
        <v>0</v>
      </c>
      <c r="N1349">
        <f t="shared" si="109"/>
        <v>0</v>
      </c>
    </row>
    <row r="1350" spans="1:14" x14ac:dyDescent="0.25">
      <c r="A1350">
        <v>2349</v>
      </c>
      <c r="B1350" t="s">
        <v>14950</v>
      </c>
      <c r="C1350" t="s">
        <v>14951</v>
      </c>
      <c r="D1350" t="s">
        <v>14922</v>
      </c>
      <c r="E1350">
        <v>891</v>
      </c>
      <c r="F1350" s="2">
        <v>44235.793564814812</v>
      </c>
      <c r="G1350">
        <v>36</v>
      </c>
      <c r="H1350" t="s">
        <v>137</v>
      </c>
      <c r="I1350">
        <f t="shared" si="105"/>
        <v>32076</v>
      </c>
      <c r="J1350" s="6">
        <v>45186.094074074077</v>
      </c>
      <c r="K1350" t="str">
        <f t="shared" si="106"/>
        <v>Long Term</v>
      </c>
      <c r="L1350">
        <f t="shared" si="107"/>
        <v>31185</v>
      </c>
      <c r="M1350">
        <f t="shared" si="108"/>
        <v>0</v>
      </c>
      <c r="N1350">
        <f t="shared" si="109"/>
        <v>0</v>
      </c>
    </row>
    <row r="1351" spans="1:14" x14ac:dyDescent="0.25">
      <c r="A1351">
        <v>2350</v>
      </c>
      <c r="B1351" t="s">
        <v>14982</v>
      </c>
      <c r="C1351" t="s">
        <v>14983</v>
      </c>
      <c r="D1351" t="s">
        <v>14929</v>
      </c>
      <c r="E1351">
        <v>934</v>
      </c>
      <c r="F1351" s="2">
        <v>43644.512592592589</v>
      </c>
      <c r="G1351">
        <v>37</v>
      </c>
      <c r="H1351" t="s">
        <v>422</v>
      </c>
      <c r="I1351">
        <f t="shared" si="105"/>
        <v>34558</v>
      </c>
      <c r="J1351" s="6">
        <v>45186.094074074077</v>
      </c>
      <c r="K1351" t="str">
        <f t="shared" si="106"/>
        <v>Long Term</v>
      </c>
      <c r="L1351">
        <f t="shared" si="107"/>
        <v>33624</v>
      </c>
      <c r="M1351">
        <f t="shared" si="108"/>
        <v>0</v>
      </c>
      <c r="N1351">
        <f t="shared" si="109"/>
        <v>0</v>
      </c>
    </row>
    <row r="1352" spans="1:14" x14ac:dyDescent="0.25">
      <c r="A1352">
        <v>2351</v>
      </c>
      <c r="B1352" t="s">
        <v>14960</v>
      </c>
      <c r="C1352" t="s">
        <v>14961</v>
      </c>
      <c r="D1352" t="s">
        <v>14922</v>
      </c>
      <c r="E1352">
        <v>470</v>
      </c>
      <c r="F1352" s="2">
        <v>43597.288703703707</v>
      </c>
      <c r="G1352">
        <v>37</v>
      </c>
      <c r="H1352" t="s">
        <v>681</v>
      </c>
      <c r="I1352">
        <f t="shared" si="105"/>
        <v>17390</v>
      </c>
      <c r="J1352" s="6">
        <v>45186.094074074077</v>
      </c>
      <c r="K1352" t="str">
        <f t="shared" si="106"/>
        <v>Long Term</v>
      </c>
      <c r="L1352">
        <f t="shared" si="107"/>
        <v>16920</v>
      </c>
      <c r="M1352">
        <f t="shared" si="108"/>
        <v>0</v>
      </c>
      <c r="N1352">
        <f t="shared" si="109"/>
        <v>0</v>
      </c>
    </row>
    <row r="1353" spans="1:14" x14ac:dyDescent="0.25">
      <c r="A1353">
        <v>2352</v>
      </c>
      <c r="B1353" t="s">
        <v>14925</v>
      </c>
      <c r="C1353" t="s">
        <v>14926</v>
      </c>
      <c r="D1353" t="s">
        <v>14922</v>
      </c>
      <c r="E1353">
        <v>645</v>
      </c>
      <c r="F1353" s="2">
        <v>44167.400347222218</v>
      </c>
      <c r="G1353">
        <v>31</v>
      </c>
      <c r="H1353" t="s">
        <v>1300</v>
      </c>
      <c r="I1353">
        <f t="shared" si="105"/>
        <v>19995</v>
      </c>
      <c r="J1353" s="6">
        <v>45186.094074074077</v>
      </c>
      <c r="K1353" t="str">
        <f t="shared" si="106"/>
        <v>Long Term</v>
      </c>
      <c r="L1353">
        <f t="shared" si="107"/>
        <v>19350</v>
      </c>
      <c r="M1353">
        <f t="shared" si="108"/>
        <v>0</v>
      </c>
      <c r="N1353">
        <f t="shared" si="109"/>
        <v>0</v>
      </c>
    </row>
    <row r="1354" spans="1:14" x14ac:dyDescent="0.25">
      <c r="A1354">
        <v>2353</v>
      </c>
      <c r="B1354" t="s">
        <v>14968</v>
      </c>
      <c r="C1354" t="s">
        <v>14969</v>
      </c>
      <c r="D1354" t="s">
        <v>14929</v>
      </c>
      <c r="E1354">
        <v>298</v>
      </c>
      <c r="F1354" s="2">
        <v>44536.484918981478</v>
      </c>
      <c r="G1354">
        <v>89</v>
      </c>
      <c r="H1354" t="s">
        <v>338</v>
      </c>
      <c r="I1354">
        <f t="shared" si="105"/>
        <v>26522</v>
      </c>
      <c r="J1354" s="6">
        <v>45186.094074074077</v>
      </c>
      <c r="K1354" t="str">
        <f t="shared" si="106"/>
        <v>Long Term</v>
      </c>
      <c r="L1354">
        <f t="shared" si="107"/>
        <v>26224</v>
      </c>
      <c r="M1354">
        <f t="shared" si="108"/>
        <v>0</v>
      </c>
      <c r="N1354">
        <f t="shared" si="109"/>
        <v>0</v>
      </c>
    </row>
    <row r="1355" spans="1:14" x14ac:dyDescent="0.25">
      <c r="A1355">
        <v>2354</v>
      </c>
      <c r="B1355" t="s">
        <v>14996</v>
      </c>
      <c r="C1355" t="s">
        <v>14997</v>
      </c>
      <c r="D1355" t="s">
        <v>14929</v>
      </c>
      <c r="E1355">
        <v>181</v>
      </c>
      <c r="F1355" s="2">
        <v>43421.764247685183</v>
      </c>
      <c r="G1355">
        <v>49</v>
      </c>
      <c r="H1355" t="s">
        <v>2944</v>
      </c>
      <c r="I1355">
        <f t="shared" si="105"/>
        <v>8869</v>
      </c>
      <c r="J1355" s="6">
        <v>45186.094074074077</v>
      </c>
      <c r="K1355" t="str">
        <f t="shared" si="106"/>
        <v>Long Term</v>
      </c>
      <c r="L1355">
        <f t="shared" si="107"/>
        <v>8688</v>
      </c>
      <c r="M1355">
        <f t="shared" si="108"/>
        <v>0</v>
      </c>
      <c r="N1355">
        <f t="shared" si="109"/>
        <v>0</v>
      </c>
    </row>
    <row r="1356" spans="1:14" x14ac:dyDescent="0.25">
      <c r="A1356">
        <v>2355</v>
      </c>
      <c r="B1356" t="s">
        <v>15012</v>
      </c>
      <c r="C1356" t="s">
        <v>15013</v>
      </c>
      <c r="D1356" t="s">
        <v>14929</v>
      </c>
      <c r="E1356">
        <v>246</v>
      </c>
      <c r="F1356" s="2">
        <v>45106.829328703701</v>
      </c>
      <c r="G1356">
        <v>59</v>
      </c>
      <c r="H1356" t="s">
        <v>289</v>
      </c>
      <c r="I1356">
        <f t="shared" si="105"/>
        <v>14514</v>
      </c>
      <c r="J1356" s="6">
        <v>45186.094074074077</v>
      </c>
      <c r="K1356" t="str">
        <f t="shared" si="106"/>
        <v>Short Term</v>
      </c>
      <c r="L1356">
        <f t="shared" si="107"/>
        <v>14268</v>
      </c>
      <c r="M1356">
        <f t="shared" si="108"/>
        <v>0.15</v>
      </c>
      <c r="N1356">
        <f t="shared" si="109"/>
        <v>2140.1999999999998</v>
      </c>
    </row>
    <row r="1357" spans="1:14" x14ac:dyDescent="0.25">
      <c r="A1357">
        <v>2356</v>
      </c>
      <c r="B1357" t="s">
        <v>14980</v>
      </c>
      <c r="C1357" t="s">
        <v>14981</v>
      </c>
      <c r="D1357" t="s">
        <v>14929</v>
      </c>
      <c r="E1357">
        <v>128</v>
      </c>
      <c r="F1357" s="2">
        <v>44674.161782407413</v>
      </c>
      <c r="G1357">
        <v>16</v>
      </c>
      <c r="H1357" t="s">
        <v>114</v>
      </c>
      <c r="I1357">
        <f t="shared" si="105"/>
        <v>2048</v>
      </c>
      <c r="J1357" s="6">
        <v>45186.094074074077</v>
      </c>
      <c r="K1357" t="str">
        <f t="shared" si="106"/>
        <v>Long Term</v>
      </c>
      <c r="L1357">
        <f t="shared" si="107"/>
        <v>1920</v>
      </c>
      <c r="M1357">
        <f t="shared" si="108"/>
        <v>0</v>
      </c>
      <c r="N1357">
        <f t="shared" si="109"/>
        <v>0</v>
      </c>
    </row>
    <row r="1358" spans="1:14" x14ac:dyDescent="0.25">
      <c r="A1358">
        <v>2357</v>
      </c>
      <c r="B1358" t="s">
        <v>14950</v>
      </c>
      <c r="C1358" t="s">
        <v>14951</v>
      </c>
      <c r="D1358" t="s">
        <v>14922</v>
      </c>
      <c r="E1358">
        <v>174</v>
      </c>
      <c r="F1358" s="2">
        <v>43499.350474537037</v>
      </c>
      <c r="G1358">
        <v>68</v>
      </c>
      <c r="H1358" t="s">
        <v>675</v>
      </c>
      <c r="I1358">
        <f t="shared" si="105"/>
        <v>11832</v>
      </c>
      <c r="J1358" s="6">
        <v>45186.094074074077</v>
      </c>
      <c r="K1358" t="str">
        <f t="shared" si="106"/>
        <v>Long Term</v>
      </c>
      <c r="L1358">
        <f t="shared" si="107"/>
        <v>11658</v>
      </c>
      <c r="M1358">
        <f t="shared" si="108"/>
        <v>0</v>
      </c>
      <c r="N1358">
        <f t="shared" si="109"/>
        <v>0</v>
      </c>
    </row>
    <row r="1359" spans="1:14" x14ac:dyDescent="0.25">
      <c r="A1359">
        <v>2358</v>
      </c>
      <c r="B1359" t="s">
        <v>14980</v>
      </c>
      <c r="C1359" t="s">
        <v>14981</v>
      </c>
      <c r="D1359" t="s">
        <v>14922</v>
      </c>
      <c r="E1359">
        <v>162</v>
      </c>
      <c r="F1359" s="2">
        <v>44367.425266203703</v>
      </c>
      <c r="G1359">
        <v>83</v>
      </c>
      <c r="H1359" t="s">
        <v>685</v>
      </c>
      <c r="I1359">
        <f t="shared" si="105"/>
        <v>13446</v>
      </c>
      <c r="J1359" s="6">
        <v>45186.094074074077</v>
      </c>
      <c r="K1359" t="str">
        <f t="shared" si="106"/>
        <v>Long Term</v>
      </c>
      <c r="L1359">
        <f t="shared" si="107"/>
        <v>13284</v>
      </c>
      <c r="M1359">
        <f t="shared" si="108"/>
        <v>0</v>
      </c>
      <c r="N1359">
        <f t="shared" si="109"/>
        <v>0</v>
      </c>
    </row>
    <row r="1360" spans="1:14" x14ac:dyDescent="0.25">
      <c r="A1360">
        <v>2359</v>
      </c>
      <c r="B1360" t="s">
        <v>14962</v>
      </c>
      <c r="C1360" t="s">
        <v>14963</v>
      </c>
      <c r="D1360" t="s">
        <v>14929</v>
      </c>
      <c r="E1360">
        <v>837</v>
      </c>
      <c r="F1360" s="2">
        <v>44974.853680555563</v>
      </c>
      <c r="G1360">
        <v>16</v>
      </c>
      <c r="H1360" t="s">
        <v>519</v>
      </c>
      <c r="I1360">
        <f t="shared" si="105"/>
        <v>13392</v>
      </c>
      <c r="J1360" s="6">
        <v>45186.094074074077</v>
      </c>
      <c r="K1360" t="str">
        <f t="shared" si="106"/>
        <v>Short Term</v>
      </c>
      <c r="L1360">
        <f t="shared" si="107"/>
        <v>12555</v>
      </c>
      <c r="M1360">
        <f t="shared" si="108"/>
        <v>0.15</v>
      </c>
      <c r="N1360">
        <f t="shared" si="109"/>
        <v>1883.25</v>
      </c>
    </row>
    <row r="1361" spans="1:14" x14ac:dyDescent="0.25">
      <c r="A1361">
        <v>2360</v>
      </c>
      <c r="B1361" t="s">
        <v>14934</v>
      </c>
      <c r="C1361" t="s">
        <v>14935</v>
      </c>
      <c r="D1361" t="s">
        <v>14922</v>
      </c>
      <c r="E1361">
        <v>734</v>
      </c>
      <c r="F1361" s="2">
        <v>43718.383194444446</v>
      </c>
      <c r="G1361">
        <v>37</v>
      </c>
      <c r="H1361" t="s">
        <v>181</v>
      </c>
      <c r="I1361">
        <f t="shared" si="105"/>
        <v>27158</v>
      </c>
      <c r="J1361" s="6">
        <v>45186.094074074077</v>
      </c>
      <c r="K1361" t="str">
        <f t="shared" si="106"/>
        <v>Long Term</v>
      </c>
      <c r="L1361">
        <f t="shared" si="107"/>
        <v>26424</v>
      </c>
      <c r="M1361">
        <f t="shared" si="108"/>
        <v>0</v>
      </c>
      <c r="N1361">
        <f t="shared" si="109"/>
        <v>0</v>
      </c>
    </row>
    <row r="1362" spans="1:14" x14ac:dyDescent="0.25">
      <c r="A1362">
        <v>2361</v>
      </c>
      <c r="B1362" t="s">
        <v>14992</v>
      </c>
      <c r="C1362" t="s">
        <v>14993</v>
      </c>
      <c r="D1362" t="s">
        <v>14922</v>
      </c>
      <c r="E1362">
        <v>377</v>
      </c>
      <c r="F1362" s="2">
        <v>44126.337048611109</v>
      </c>
      <c r="G1362">
        <v>2</v>
      </c>
      <c r="H1362" t="s">
        <v>920</v>
      </c>
      <c r="I1362">
        <f t="shared" si="105"/>
        <v>754</v>
      </c>
      <c r="J1362" s="6">
        <v>45186.094074074077</v>
      </c>
      <c r="K1362" t="str">
        <f t="shared" si="106"/>
        <v>Long Term</v>
      </c>
      <c r="L1362">
        <f t="shared" si="107"/>
        <v>377</v>
      </c>
      <c r="M1362">
        <f t="shared" si="108"/>
        <v>0</v>
      </c>
      <c r="N1362">
        <f t="shared" si="109"/>
        <v>0</v>
      </c>
    </row>
    <row r="1363" spans="1:14" x14ac:dyDescent="0.25">
      <c r="A1363">
        <v>2362</v>
      </c>
      <c r="B1363" t="s">
        <v>14934</v>
      </c>
      <c r="C1363" t="s">
        <v>14935</v>
      </c>
      <c r="D1363" t="s">
        <v>14922</v>
      </c>
      <c r="E1363">
        <v>559</v>
      </c>
      <c r="F1363" s="2">
        <v>44144.746898148151</v>
      </c>
      <c r="G1363">
        <v>7</v>
      </c>
      <c r="H1363" t="s">
        <v>502</v>
      </c>
      <c r="I1363">
        <f t="shared" si="105"/>
        <v>3913</v>
      </c>
      <c r="J1363" s="6">
        <v>45186.094074074077</v>
      </c>
      <c r="K1363" t="str">
        <f t="shared" si="106"/>
        <v>Long Term</v>
      </c>
      <c r="L1363">
        <f t="shared" si="107"/>
        <v>3354</v>
      </c>
      <c r="M1363">
        <f t="shared" si="108"/>
        <v>0</v>
      </c>
      <c r="N1363">
        <f t="shared" si="109"/>
        <v>0</v>
      </c>
    </row>
    <row r="1364" spans="1:14" x14ac:dyDescent="0.25">
      <c r="A1364">
        <v>2363</v>
      </c>
      <c r="B1364" t="s">
        <v>14962</v>
      </c>
      <c r="C1364" t="s">
        <v>14963</v>
      </c>
      <c r="D1364" t="s">
        <v>14922</v>
      </c>
      <c r="E1364">
        <v>214</v>
      </c>
      <c r="F1364" s="2">
        <v>43519.123449074083</v>
      </c>
      <c r="G1364">
        <v>55</v>
      </c>
      <c r="H1364" t="s">
        <v>471</v>
      </c>
      <c r="I1364">
        <f t="shared" si="105"/>
        <v>11770</v>
      </c>
      <c r="J1364" s="6">
        <v>45186.094074074077</v>
      </c>
      <c r="K1364" t="str">
        <f t="shared" si="106"/>
        <v>Long Term</v>
      </c>
      <c r="L1364">
        <f t="shared" si="107"/>
        <v>11556</v>
      </c>
      <c r="M1364">
        <f t="shared" si="108"/>
        <v>0</v>
      </c>
      <c r="N1364">
        <f t="shared" si="109"/>
        <v>0</v>
      </c>
    </row>
    <row r="1365" spans="1:14" x14ac:dyDescent="0.25">
      <c r="A1365">
        <v>2364</v>
      </c>
      <c r="B1365" t="s">
        <v>14946</v>
      </c>
      <c r="C1365" t="s">
        <v>14947</v>
      </c>
      <c r="D1365" t="s">
        <v>14929</v>
      </c>
      <c r="E1365">
        <v>486</v>
      </c>
      <c r="F1365" s="2">
        <v>45111.16479166667</v>
      </c>
      <c r="G1365">
        <v>56</v>
      </c>
      <c r="H1365" t="s">
        <v>466</v>
      </c>
      <c r="I1365">
        <f t="shared" si="105"/>
        <v>27216</v>
      </c>
      <c r="J1365" s="6">
        <v>45186.094074074077</v>
      </c>
      <c r="K1365" t="str">
        <f t="shared" si="106"/>
        <v>Short Term</v>
      </c>
      <c r="L1365">
        <f t="shared" si="107"/>
        <v>26730</v>
      </c>
      <c r="M1365">
        <f t="shared" si="108"/>
        <v>0.15</v>
      </c>
      <c r="N1365">
        <f t="shared" si="109"/>
        <v>4009.5</v>
      </c>
    </row>
    <row r="1366" spans="1:14" x14ac:dyDescent="0.25">
      <c r="A1366">
        <v>2365</v>
      </c>
      <c r="B1366" t="s">
        <v>14948</v>
      </c>
      <c r="C1366" t="s">
        <v>14949</v>
      </c>
      <c r="D1366" t="s">
        <v>14929</v>
      </c>
      <c r="E1366">
        <v>943</v>
      </c>
      <c r="F1366" s="2">
        <v>43885.373171296298</v>
      </c>
      <c r="G1366">
        <v>96</v>
      </c>
      <c r="H1366" t="s">
        <v>884</v>
      </c>
      <c r="I1366">
        <f t="shared" si="105"/>
        <v>90528</v>
      </c>
      <c r="J1366" s="6">
        <v>45186.094074074077</v>
      </c>
      <c r="K1366" t="str">
        <f t="shared" si="106"/>
        <v>Long Term</v>
      </c>
      <c r="L1366">
        <f t="shared" si="107"/>
        <v>89585</v>
      </c>
      <c r="M1366">
        <f t="shared" si="108"/>
        <v>0</v>
      </c>
      <c r="N1366">
        <f t="shared" si="109"/>
        <v>0</v>
      </c>
    </row>
    <row r="1367" spans="1:14" x14ac:dyDescent="0.25">
      <c r="A1367">
        <v>2366</v>
      </c>
      <c r="B1367" t="s">
        <v>14930</v>
      </c>
      <c r="C1367" t="s">
        <v>14931</v>
      </c>
      <c r="D1367" t="s">
        <v>14922</v>
      </c>
      <c r="E1367">
        <v>417</v>
      </c>
      <c r="F1367" s="2">
        <v>44681.294999999998</v>
      </c>
      <c r="G1367">
        <v>41</v>
      </c>
      <c r="H1367" t="s">
        <v>761</v>
      </c>
      <c r="I1367">
        <f t="shared" si="105"/>
        <v>17097</v>
      </c>
      <c r="J1367" s="6">
        <v>45186.094074074077</v>
      </c>
      <c r="K1367" t="str">
        <f t="shared" si="106"/>
        <v>Long Term</v>
      </c>
      <c r="L1367">
        <f t="shared" si="107"/>
        <v>16680</v>
      </c>
      <c r="M1367">
        <f t="shared" si="108"/>
        <v>0</v>
      </c>
      <c r="N1367">
        <f t="shared" si="109"/>
        <v>0</v>
      </c>
    </row>
    <row r="1368" spans="1:14" x14ac:dyDescent="0.25">
      <c r="A1368">
        <v>2367</v>
      </c>
      <c r="B1368" t="s">
        <v>15014</v>
      </c>
      <c r="C1368" t="s">
        <v>15015</v>
      </c>
      <c r="D1368" t="s">
        <v>14929</v>
      </c>
      <c r="E1368">
        <v>249</v>
      </c>
      <c r="F1368" s="2">
        <v>44765.530636574083</v>
      </c>
      <c r="G1368">
        <v>34</v>
      </c>
      <c r="H1368" t="s">
        <v>1327</v>
      </c>
      <c r="I1368">
        <f t="shared" si="105"/>
        <v>8466</v>
      </c>
      <c r="J1368" s="6">
        <v>45186.094074074077</v>
      </c>
      <c r="K1368" t="str">
        <f t="shared" si="106"/>
        <v>Long Term</v>
      </c>
      <c r="L1368">
        <f t="shared" si="107"/>
        <v>8217</v>
      </c>
      <c r="M1368">
        <f t="shared" si="108"/>
        <v>0</v>
      </c>
      <c r="N1368">
        <f t="shared" si="109"/>
        <v>0</v>
      </c>
    </row>
    <row r="1369" spans="1:14" x14ac:dyDescent="0.25">
      <c r="A1369">
        <v>2368</v>
      </c>
      <c r="B1369" t="s">
        <v>15006</v>
      </c>
      <c r="C1369" t="s">
        <v>15007</v>
      </c>
      <c r="D1369" t="s">
        <v>14929</v>
      </c>
      <c r="E1369">
        <v>418</v>
      </c>
      <c r="F1369" s="2">
        <v>44662.380057870367</v>
      </c>
      <c r="G1369">
        <v>94</v>
      </c>
      <c r="H1369" t="s">
        <v>1040</v>
      </c>
      <c r="I1369">
        <f t="shared" si="105"/>
        <v>39292</v>
      </c>
      <c r="J1369" s="6">
        <v>45186.094074074077</v>
      </c>
      <c r="K1369" t="str">
        <f t="shared" si="106"/>
        <v>Long Term</v>
      </c>
      <c r="L1369">
        <f t="shared" si="107"/>
        <v>38874</v>
      </c>
      <c r="M1369">
        <f t="shared" si="108"/>
        <v>0</v>
      </c>
      <c r="N1369">
        <f t="shared" si="109"/>
        <v>0</v>
      </c>
    </row>
    <row r="1370" spans="1:14" x14ac:dyDescent="0.25">
      <c r="A1370">
        <v>2369</v>
      </c>
      <c r="B1370" t="s">
        <v>14978</v>
      </c>
      <c r="C1370" t="s">
        <v>14979</v>
      </c>
      <c r="D1370" t="s">
        <v>14929</v>
      </c>
      <c r="E1370">
        <v>253</v>
      </c>
      <c r="F1370" s="2">
        <v>43784.95275462963</v>
      </c>
      <c r="G1370">
        <v>32</v>
      </c>
      <c r="H1370" t="s">
        <v>2216</v>
      </c>
      <c r="I1370">
        <f t="shared" si="105"/>
        <v>8096</v>
      </c>
      <c r="J1370" s="6">
        <v>45186.094074074077</v>
      </c>
      <c r="K1370" t="str">
        <f t="shared" si="106"/>
        <v>Long Term</v>
      </c>
      <c r="L1370">
        <f t="shared" si="107"/>
        <v>7843</v>
      </c>
      <c r="M1370">
        <f t="shared" si="108"/>
        <v>0</v>
      </c>
      <c r="N1370">
        <f t="shared" si="109"/>
        <v>0</v>
      </c>
    </row>
    <row r="1371" spans="1:14" x14ac:dyDescent="0.25">
      <c r="A1371">
        <v>2370</v>
      </c>
      <c r="B1371" t="s">
        <v>14938</v>
      </c>
      <c r="C1371" t="s">
        <v>14939</v>
      </c>
      <c r="D1371" t="s">
        <v>14922</v>
      </c>
      <c r="E1371">
        <v>352</v>
      </c>
      <c r="F1371" s="2">
        <v>43491.626643518517</v>
      </c>
      <c r="G1371">
        <v>11</v>
      </c>
      <c r="H1371" t="s">
        <v>532</v>
      </c>
      <c r="I1371">
        <f t="shared" si="105"/>
        <v>3872</v>
      </c>
      <c r="J1371" s="6">
        <v>45186.094074074077</v>
      </c>
      <c r="K1371" t="str">
        <f t="shared" si="106"/>
        <v>Long Term</v>
      </c>
      <c r="L1371">
        <f t="shared" si="107"/>
        <v>3520</v>
      </c>
      <c r="M1371">
        <f t="shared" si="108"/>
        <v>0</v>
      </c>
      <c r="N1371">
        <f t="shared" si="109"/>
        <v>0</v>
      </c>
    </row>
    <row r="1372" spans="1:14" x14ac:dyDescent="0.25">
      <c r="A1372">
        <v>2371</v>
      </c>
      <c r="B1372" t="s">
        <v>14956</v>
      </c>
      <c r="C1372" t="s">
        <v>14957</v>
      </c>
      <c r="D1372" t="s">
        <v>14922</v>
      </c>
      <c r="E1372">
        <v>593</v>
      </c>
      <c r="F1372" s="2">
        <v>43809.713067129633</v>
      </c>
      <c r="G1372">
        <v>14</v>
      </c>
      <c r="H1372" t="s">
        <v>837</v>
      </c>
      <c r="I1372">
        <f t="shared" si="105"/>
        <v>8302</v>
      </c>
      <c r="J1372" s="6">
        <v>45186.094074074077</v>
      </c>
      <c r="K1372" t="str">
        <f t="shared" si="106"/>
        <v>Long Term</v>
      </c>
      <c r="L1372">
        <f t="shared" si="107"/>
        <v>7709</v>
      </c>
      <c r="M1372">
        <f t="shared" si="108"/>
        <v>0</v>
      </c>
      <c r="N1372">
        <f t="shared" si="109"/>
        <v>0</v>
      </c>
    </row>
    <row r="1373" spans="1:14" x14ac:dyDescent="0.25">
      <c r="A1373">
        <v>2372</v>
      </c>
      <c r="B1373" t="s">
        <v>14954</v>
      </c>
      <c r="C1373" t="s">
        <v>14955</v>
      </c>
      <c r="D1373" t="s">
        <v>14922</v>
      </c>
      <c r="E1373">
        <v>413</v>
      </c>
      <c r="F1373" s="2">
        <v>45051.171064814807</v>
      </c>
      <c r="G1373">
        <v>33</v>
      </c>
      <c r="H1373" t="s">
        <v>659</v>
      </c>
      <c r="I1373">
        <f t="shared" si="105"/>
        <v>13629</v>
      </c>
      <c r="J1373" s="6">
        <v>45186.094074074077</v>
      </c>
      <c r="K1373" t="str">
        <f t="shared" si="106"/>
        <v>Short Term</v>
      </c>
      <c r="L1373">
        <f t="shared" si="107"/>
        <v>13216</v>
      </c>
      <c r="M1373">
        <f t="shared" si="108"/>
        <v>0.15</v>
      </c>
      <c r="N1373">
        <f t="shared" si="109"/>
        <v>1982.3999999999999</v>
      </c>
    </row>
    <row r="1374" spans="1:14" x14ac:dyDescent="0.25">
      <c r="A1374">
        <v>2373</v>
      </c>
      <c r="B1374" t="s">
        <v>14988</v>
      </c>
      <c r="C1374" t="s">
        <v>14989</v>
      </c>
      <c r="D1374" t="s">
        <v>14922</v>
      </c>
      <c r="E1374">
        <v>283</v>
      </c>
      <c r="F1374" s="2">
        <v>45111.828194444453</v>
      </c>
      <c r="G1374">
        <v>12</v>
      </c>
      <c r="H1374" t="s">
        <v>612</v>
      </c>
      <c r="I1374">
        <f t="shared" si="105"/>
        <v>3396</v>
      </c>
      <c r="J1374" s="6">
        <v>45186.094074074077</v>
      </c>
      <c r="K1374" t="str">
        <f t="shared" si="106"/>
        <v>Short Term</v>
      </c>
      <c r="L1374">
        <f t="shared" si="107"/>
        <v>3113</v>
      </c>
      <c r="M1374">
        <f t="shared" si="108"/>
        <v>0.15</v>
      </c>
      <c r="N1374">
        <f t="shared" si="109"/>
        <v>466.95</v>
      </c>
    </row>
    <row r="1375" spans="1:14" x14ac:dyDescent="0.25">
      <c r="A1375">
        <v>2374</v>
      </c>
      <c r="B1375" t="s">
        <v>15002</v>
      </c>
      <c r="C1375" t="s">
        <v>15003</v>
      </c>
      <c r="D1375" t="s">
        <v>14929</v>
      </c>
      <c r="E1375">
        <v>302</v>
      </c>
      <c r="F1375" s="2">
        <v>44359.341203703712</v>
      </c>
      <c r="G1375">
        <v>6</v>
      </c>
      <c r="H1375" t="s">
        <v>351</v>
      </c>
      <c r="I1375">
        <f t="shared" si="105"/>
        <v>1812</v>
      </c>
      <c r="J1375" s="6">
        <v>45186.094074074077</v>
      </c>
      <c r="K1375" t="str">
        <f t="shared" si="106"/>
        <v>Long Term</v>
      </c>
      <c r="L1375">
        <f t="shared" si="107"/>
        <v>1510</v>
      </c>
      <c r="M1375">
        <f t="shared" si="108"/>
        <v>0</v>
      </c>
      <c r="N1375">
        <f t="shared" si="109"/>
        <v>0</v>
      </c>
    </row>
    <row r="1376" spans="1:14" x14ac:dyDescent="0.25">
      <c r="A1376">
        <v>2375</v>
      </c>
      <c r="B1376" t="s">
        <v>15016</v>
      </c>
      <c r="C1376" t="s">
        <v>15017</v>
      </c>
      <c r="D1376" t="s">
        <v>14922</v>
      </c>
      <c r="E1376">
        <v>438</v>
      </c>
      <c r="F1376" s="2">
        <v>45104.8281712963</v>
      </c>
      <c r="G1376">
        <v>35</v>
      </c>
      <c r="H1376" t="s">
        <v>2156</v>
      </c>
      <c r="I1376">
        <f t="shared" si="105"/>
        <v>15330</v>
      </c>
      <c r="J1376" s="6">
        <v>45186.094074074077</v>
      </c>
      <c r="K1376" t="str">
        <f t="shared" si="106"/>
        <v>Short Term</v>
      </c>
      <c r="L1376">
        <f t="shared" si="107"/>
        <v>14892</v>
      </c>
      <c r="M1376">
        <f t="shared" si="108"/>
        <v>0.15</v>
      </c>
      <c r="N1376">
        <f t="shared" si="109"/>
        <v>2233.7999999999997</v>
      </c>
    </row>
    <row r="1377" spans="1:14" x14ac:dyDescent="0.25">
      <c r="A1377">
        <v>2376</v>
      </c>
      <c r="B1377" t="s">
        <v>14966</v>
      </c>
      <c r="C1377" t="s">
        <v>14967</v>
      </c>
      <c r="D1377" t="s">
        <v>14929</v>
      </c>
      <c r="E1377">
        <v>919</v>
      </c>
      <c r="F1377" s="2">
        <v>45071.811168981483</v>
      </c>
      <c r="G1377">
        <v>79</v>
      </c>
      <c r="H1377" t="s">
        <v>1083</v>
      </c>
      <c r="I1377">
        <f t="shared" si="105"/>
        <v>72601</v>
      </c>
      <c r="J1377" s="6">
        <v>45186.094074074077</v>
      </c>
      <c r="K1377" t="str">
        <f t="shared" si="106"/>
        <v>Short Term</v>
      </c>
      <c r="L1377">
        <f t="shared" si="107"/>
        <v>71682</v>
      </c>
      <c r="M1377">
        <f t="shared" si="108"/>
        <v>0.15</v>
      </c>
      <c r="N1377">
        <f t="shared" si="109"/>
        <v>10752.3</v>
      </c>
    </row>
    <row r="1378" spans="1:14" x14ac:dyDescent="0.25">
      <c r="A1378">
        <v>2377</v>
      </c>
      <c r="B1378" t="s">
        <v>14936</v>
      </c>
      <c r="C1378" t="s">
        <v>14937</v>
      </c>
      <c r="D1378" t="s">
        <v>14922</v>
      </c>
      <c r="E1378">
        <v>402</v>
      </c>
      <c r="F1378" s="2">
        <v>44994.193923611107</v>
      </c>
      <c r="G1378">
        <v>87</v>
      </c>
      <c r="H1378" t="s">
        <v>2067</v>
      </c>
      <c r="I1378">
        <f t="shared" si="105"/>
        <v>34974</v>
      </c>
      <c r="J1378" s="6">
        <v>45186.094074074077</v>
      </c>
      <c r="K1378" t="str">
        <f t="shared" si="106"/>
        <v>Short Term</v>
      </c>
      <c r="L1378">
        <f t="shared" si="107"/>
        <v>34572</v>
      </c>
      <c r="M1378">
        <f t="shared" si="108"/>
        <v>0.15</v>
      </c>
      <c r="N1378">
        <f t="shared" si="109"/>
        <v>5185.8</v>
      </c>
    </row>
    <row r="1379" spans="1:14" x14ac:dyDescent="0.25">
      <c r="A1379">
        <v>2378</v>
      </c>
      <c r="B1379" t="s">
        <v>14984</v>
      </c>
      <c r="C1379" t="s">
        <v>14985</v>
      </c>
      <c r="D1379" t="s">
        <v>14922</v>
      </c>
      <c r="E1379">
        <v>243</v>
      </c>
      <c r="F1379" s="2">
        <v>44580.118020833332</v>
      </c>
      <c r="G1379">
        <v>8</v>
      </c>
      <c r="H1379" t="s">
        <v>1193</v>
      </c>
      <c r="I1379">
        <f t="shared" si="105"/>
        <v>1944</v>
      </c>
      <c r="J1379" s="6">
        <v>45186.094074074077</v>
      </c>
      <c r="K1379" t="str">
        <f t="shared" si="106"/>
        <v>Long Term</v>
      </c>
      <c r="L1379">
        <f t="shared" si="107"/>
        <v>1701</v>
      </c>
      <c r="M1379">
        <f t="shared" si="108"/>
        <v>0</v>
      </c>
      <c r="N1379">
        <f t="shared" si="109"/>
        <v>0</v>
      </c>
    </row>
    <row r="1380" spans="1:14" x14ac:dyDescent="0.25">
      <c r="A1380">
        <v>2379</v>
      </c>
      <c r="B1380" t="s">
        <v>14940</v>
      </c>
      <c r="C1380" t="s">
        <v>14941</v>
      </c>
      <c r="D1380" t="s">
        <v>14929</v>
      </c>
      <c r="E1380">
        <v>225</v>
      </c>
      <c r="F1380" s="2">
        <v>43755.631354166668</v>
      </c>
      <c r="G1380">
        <v>92</v>
      </c>
      <c r="H1380" t="s">
        <v>1256</v>
      </c>
      <c r="I1380">
        <f t="shared" si="105"/>
        <v>20700</v>
      </c>
      <c r="J1380" s="6">
        <v>45186.094074074077</v>
      </c>
      <c r="K1380" t="str">
        <f t="shared" si="106"/>
        <v>Long Term</v>
      </c>
      <c r="L1380">
        <f t="shared" si="107"/>
        <v>20475</v>
      </c>
      <c r="M1380">
        <f t="shared" si="108"/>
        <v>0</v>
      </c>
      <c r="N1380">
        <f t="shared" si="109"/>
        <v>0</v>
      </c>
    </row>
    <row r="1381" spans="1:14" x14ac:dyDescent="0.25">
      <c r="A1381">
        <v>2380</v>
      </c>
      <c r="B1381" t="s">
        <v>14950</v>
      </c>
      <c r="C1381" t="s">
        <v>14951</v>
      </c>
      <c r="D1381" t="s">
        <v>14922</v>
      </c>
      <c r="E1381">
        <v>411</v>
      </c>
      <c r="F1381" s="2">
        <v>44802.500949074078</v>
      </c>
      <c r="G1381">
        <v>48</v>
      </c>
      <c r="H1381" t="s">
        <v>667</v>
      </c>
      <c r="I1381">
        <f t="shared" si="105"/>
        <v>19728</v>
      </c>
      <c r="J1381" s="6">
        <v>45186.094074074077</v>
      </c>
      <c r="K1381" t="str">
        <f t="shared" si="106"/>
        <v>Long Term</v>
      </c>
      <c r="L1381">
        <f t="shared" si="107"/>
        <v>19317</v>
      </c>
      <c r="M1381">
        <f t="shared" si="108"/>
        <v>0</v>
      </c>
      <c r="N1381">
        <f t="shared" si="109"/>
        <v>0</v>
      </c>
    </row>
    <row r="1382" spans="1:14" x14ac:dyDescent="0.25">
      <c r="A1382">
        <v>2381</v>
      </c>
      <c r="B1382" t="s">
        <v>14982</v>
      </c>
      <c r="C1382" t="s">
        <v>14983</v>
      </c>
      <c r="D1382" t="s">
        <v>14929</v>
      </c>
      <c r="E1382">
        <v>714</v>
      </c>
      <c r="F1382" s="2">
        <v>43795.865219907413</v>
      </c>
      <c r="G1382">
        <v>7</v>
      </c>
      <c r="H1382" t="s">
        <v>1005</v>
      </c>
      <c r="I1382">
        <f t="shared" si="105"/>
        <v>4998</v>
      </c>
      <c r="J1382" s="6">
        <v>45186.094074074077</v>
      </c>
      <c r="K1382" t="str">
        <f t="shared" si="106"/>
        <v>Long Term</v>
      </c>
      <c r="L1382">
        <f t="shared" si="107"/>
        <v>4284</v>
      </c>
      <c r="M1382">
        <f t="shared" si="108"/>
        <v>0</v>
      </c>
      <c r="N1382">
        <f t="shared" si="109"/>
        <v>0</v>
      </c>
    </row>
    <row r="1383" spans="1:14" x14ac:dyDescent="0.25">
      <c r="A1383">
        <v>2382</v>
      </c>
      <c r="B1383" t="s">
        <v>14927</v>
      </c>
      <c r="C1383" t="s">
        <v>14928</v>
      </c>
      <c r="D1383" t="s">
        <v>14929</v>
      </c>
      <c r="E1383">
        <v>607</v>
      </c>
      <c r="F1383" s="2">
        <v>43832.893009259264</v>
      </c>
      <c r="G1383">
        <v>100</v>
      </c>
      <c r="H1383" t="s">
        <v>891</v>
      </c>
      <c r="I1383">
        <f t="shared" si="105"/>
        <v>60700</v>
      </c>
      <c r="J1383" s="6">
        <v>45186.094074074077</v>
      </c>
      <c r="K1383" t="str">
        <f t="shared" si="106"/>
        <v>Long Term</v>
      </c>
      <c r="L1383">
        <f t="shared" si="107"/>
        <v>60093</v>
      </c>
      <c r="M1383">
        <f t="shared" si="108"/>
        <v>0</v>
      </c>
      <c r="N1383">
        <f t="shared" si="109"/>
        <v>0</v>
      </c>
    </row>
    <row r="1384" spans="1:14" x14ac:dyDescent="0.25">
      <c r="A1384">
        <v>2383</v>
      </c>
      <c r="B1384" t="s">
        <v>15004</v>
      </c>
      <c r="C1384" t="s">
        <v>15005</v>
      </c>
      <c r="D1384" t="s">
        <v>14929</v>
      </c>
      <c r="E1384">
        <v>496</v>
      </c>
      <c r="F1384" s="2">
        <v>44393.311782407407</v>
      </c>
      <c r="G1384">
        <v>62</v>
      </c>
      <c r="H1384" t="s">
        <v>693</v>
      </c>
      <c r="I1384">
        <f t="shared" si="105"/>
        <v>30752</v>
      </c>
      <c r="J1384" s="6">
        <v>45186.094074074077</v>
      </c>
      <c r="K1384" t="str">
        <f t="shared" si="106"/>
        <v>Long Term</v>
      </c>
      <c r="L1384">
        <f t="shared" si="107"/>
        <v>30256</v>
      </c>
      <c r="M1384">
        <f t="shared" si="108"/>
        <v>0</v>
      </c>
      <c r="N1384">
        <f t="shared" si="109"/>
        <v>0</v>
      </c>
    </row>
    <row r="1385" spans="1:14" x14ac:dyDescent="0.25">
      <c r="A1385">
        <v>2384</v>
      </c>
      <c r="B1385" t="s">
        <v>14923</v>
      </c>
      <c r="C1385" t="s">
        <v>14924</v>
      </c>
      <c r="D1385" t="s">
        <v>14929</v>
      </c>
      <c r="E1385">
        <v>981</v>
      </c>
      <c r="F1385" s="2">
        <v>44607.09814814815</v>
      </c>
      <c r="G1385">
        <v>51</v>
      </c>
      <c r="H1385" t="s">
        <v>910</v>
      </c>
      <c r="I1385">
        <f t="shared" si="105"/>
        <v>50031</v>
      </c>
      <c r="J1385" s="6">
        <v>45186.094074074077</v>
      </c>
      <c r="K1385" t="str">
        <f t="shared" si="106"/>
        <v>Long Term</v>
      </c>
      <c r="L1385">
        <f t="shared" si="107"/>
        <v>49050</v>
      </c>
      <c r="M1385">
        <f t="shared" si="108"/>
        <v>0</v>
      </c>
      <c r="N1385">
        <f t="shared" si="109"/>
        <v>0</v>
      </c>
    </row>
    <row r="1386" spans="1:14" x14ac:dyDescent="0.25">
      <c r="A1386">
        <v>2385</v>
      </c>
      <c r="B1386" t="s">
        <v>14988</v>
      </c>
      <c r="C1386" t="s">
        <v>14989</v>
      </c>
      <c r="D1386" t="s">
        <v>14929</v>
      </c>
      <c r="E1386">
        <v>693</v>
      </c>
      <c r="F1386" s="2">
        <v>44879.108680555553</v>
      </c>
      <c r="G1386">
        <v>18</v>
      </c>
      <c r="H1386" t="s">
        <v>1210</v>
      </c>
      <c r="I1386">
        <f t="shared" si="105"/>
        <v>12474</v>
      </c>
      <c r="J1386" s="6">
        <v>45186.094074074077</v>
      </c>
      <c r="K1386" t="str">
        <f t="shared" si="106"/>
        <v>Short Term</v>
      </c>
      <c r="L1386">
        <f t="shared" si="107"/>
        <v>11781</v>
      </c>
      <c r="M1386">
        <f t="shared" si="108"/>
        <v>0.15</v>
      </c>
      <c r="N1386">
        <f t="shared" si="109"/>
        <v>1767.1499999999999</v>
      </c>
    </row>
    <row r="1387" spans="1:14" x14ac:dyDescent="0.25">
      <c r="A1387">
        <v>2386</v>
      </c>
      <c r="B1387" t="s">
        <v>15016</v>
      </c>
      <c r="C1387" t="s">
        <v>15017</v>
      </c>
      <c r="D1387" t="s">
        <v>14922</v>
      </c>
      <c r="E1387">
        <v>361</v>
      </c>
      <c r="F1387" s="2">
        <v>43766.357430555552</v>
      </c>
      <c r="G1387">
        <v>63</v>
      </c>
      <c r="H1387" t="s">
        <v>1035</v>
      </c>
      <c r="I1387">
        <f t="shared" si="105"/>
        <v>22743</v>
      </c>
      <c r="J1387" s="6">
        <v>45186.094074074077</v>
      </c>
      <c r="K1387" t="str">
        <f t="shared" si="106"/>
        <v>Long Term</v>
      </c>
      <c r="L1387">
        <f t="shared" si="107"/>
        <v>22382</v>
      </c>
      <c r="M1387">
        <f t="shared" si="108"/>
        <v>0</v>
      </c>
      <c r="N1387">
        <f t="shared" si="109"/>
        <v>0</v>
      </c>
    </row>
    <row r="1388" spans="1:14" x14ac:dyDescent="0.25">
      <c r="A1388">
        <v>2387</v>
      </c>
      <c r="B1388" t="s">
        <v>15008</v>
      </c>
      <c r="C1388" t="s">
        <v>15009</v>
      </c>
      <c r="D1388" t="s">
        <v>14929</v>
      </c>
      <c r="E1388">
        <v>716</v>
      </c>
      <c r="F1388" s="2">
        <v>43823.242858796293</v>
      </c>
      <c r="G1388">
        <v>23</v>
      </c>
      <c r="H1388" t="s">
        <v>1216</v>
      </c>
      <c r="I1388">
        <f t="shared" si="105"/>
        <v>16468</v>
      </c>
      <c r="J1388" s="6">
        <v>45186.094074074077</v>
      </c>
      <c r="K1388" t="str">
        <f t="shared" si="106"/>
        <v>Long Term</v>
      </c>
      <c r="L1388">
        <f t="shared" si="107"/>
        <v>15752</v>
      </c>
      <c r="M1388">
        <f t="shared" si="108"/>
        <v>0</v>
      </c>
      <c r="N1388">
        <f t="shared" si="109"/>
        <v>0</v>
      </c>
    </row>
    <row r="1389" spans="1:14" x14ac:dyDescent="0.25">
      <c r="A1389">
        <v>2388</v>
      </c>
      <c r="B1389" t="s">
        <v>14974</v>
      </c>
      <c r="C1389" t="s">
        <v>14975</v>
      </c>
      <c r="D1389" t="s">
        <v>14929</v>
      </c>
      <c r="E1389">
        <v>918</v>
      </c>
      <c r="F1389" s="2">
        <v>43874.244560185187</v>
      </c>
      <c r="G1389">
        <v>58</v>
      </c>
      <c r="H1389" t="s">
        <v>613</v>
      </c>
      <c r="I1389">
        <f t="shared" si="105"/>
        <v>53244</v>
      </c>
      <c r="J1389" s="6">
        <v>45186.094074074077</v>
      </c>
      <c r="K1389" t="str">
        <f t="shared" si="106"/>
        <v>Long Term</v>
      </c>
      <c r="L1389">
        <f t="shared" si="107"/>
        <v>52326</v>
      </c>
      <c r="M1389">
        <f t="shared" si="108"/>
        <v>0</v>
      </c>
      <c r="N1389">
        <f t="shared" si="109"/>
        <v>0</v>
      </c>
    </row>
    <row r="1390" spans="1:14" x14ac:dyDescent="0.25">
      <c r="A1390">
        <v>2389</v>
      </c>
      <c r="B1390" t="s">
        <v>14988</v>
      </c>
      <c r="C1390" t="s">
        <v>14989</v>
      </c>
      <c r="D1390" t="s">
        <v>14929</v>
      </c>
      <c r="E1390">
        <v>436</v>
      </c>
      <c r="F1390" s="2">
        <v>44242.800034722219</v>
      </c>
      <c r="G1390">
        <v>83</v>
      </c>
      <c r="H1390" t="s">
        <v>962</v>
      </c>
      <c r="I1390">
        <f t="shared" si="105"/>
        <v>36188</v>
      </c>
      <c r="J1390" s="6">
        <v>45186.094074074077</v>
      </c>
      <c r="K1390" t="str">
        <f t="shared" si="106"/>
        <v>Long Term</v>
      </c>
      <c r="L1390">
        <f t="shared" si="107"/>
        <v>35752</v>
      </c>
      <c r="M1390">
        <f t="shared" si="108"/>
        <v>0</v>
      </c>
      <c r="N1390">
        <f t="shared" si="109"/>
        <v>0</v>
      </c>
    </row>
    <row r="1391" spans="1:14" x14ac:dyDescent="0.25">
      <c r="A1391">
        <v>2390</v>
      </c>
      <c r="B1391" t="s">
        <v>14966</v>
      </c>
      <c r="C1391" t="s">
        <v>14967</v>
      </c>
      <c r="D1391" t="s">
        <v>14922</v>
      </c>
      <c r="E1391">
        <v>611</v>
      </c>
      <c r="F1391" s="2">
        <v>43782.370694444442</v>
      </c>
      <c r="G1391">
        <v>21</v>
      </c>
      <c r="H1391" t="s">
        <v>917</v>
      </c>
      <c r="I1391">
        <f t="shared" si="105"/>
        <v>12831</v>
      </c>
      <c r="J1391" s="6">
        <v>45186.094074074077</v>
      </c>
      <c r="K1391" t="str">
        <f t="shared" si="106"/>
        <v>Long Term</v>
      </c>
      <c r="L1391">
        <f t="shared" si="107"/>
        <v>12220</v>
      </c>
      <c r="M1391">
        <f t="shared" si="108"/>
        <v>0</v>
      </c>
      <c r="N1391">
        <f t="shared" si="109"/>
        <v>0</v>
      </c>
    </row>
    <row r="1392" spans="1:14" x14ac:dyDescent="0.25">
      <c r="A1392">
        <v>2391</v>
      </c>
      <c r="B1392" t="s">
        <v>14974</v>
      </c>
      <c r="C1392" t="s">
        <v>14975</v>
      </c>
      <c r="D1392" t="s">
        <v>14922</v>
      </c>
      <c r="E1392">
        <v>198</v>
      </c>
      <c r="F1392" s="2">
        <v>43841.436724537038</v>
      </c>
      <c r="G1392">
        <v>40</v>
      </c>
      <c r="H1392" t="s">
        <v>1043</v>
      </c>
      <c r="I1392">
        <f t="shared" si="105"/>
        <v>7920</v>
      </c>
      <c r="J1392" s="6">
        <v>45186.094074074077</v>
      </c>
      <c r="K1392" t="str">
        <f t="shared" si="106"/>
        <v>Long Term</v>
      </c>
      <c r="L1392">
        <f t="shared" si="107"/>
        <v>7722</v>
      </c>
      <c r="M1392">
        <f t="shared" si="108"/>
        <v>0</v>
      </c>
      <c r="N1392">
        <f t="shared" si="109"/>
        <v>0</v>
      </c>
    </row>
    <row r="1393" spans="1:14" x14ac:dyDescent="0.25">
      <c r="A1393">
        <v>2392</v>
      </c>
      <c r="B1393" t="s">
        <v>14956</v>
      </c>
      <c r="C1393" t="s">
        <v>14957</v>
      </c>
      <c r="D1393" t="s">
        <v>14922</v>
      </c>
      <c r="E1393">
        <v>695</v>
      </c>
      <c r="F1393" s="2">
        <v>44886.220648148148</v>
      </c>
      <c r="G1393">
        <v>21</v>
      </c>
      <c r="H1393" t="s">
        <v>2257</v>
      </c>
      <c r="I1393">
        <f t="shared" si="105"/>
        <v>14595</v>
      </c>
      <c r="J1393" s="6">
        <v>45186.094074074077</v>
      </c>
      <c r="K1393" t="str">
        <f t="shared" si="106"/>
        <v>Short Term</v>
      </c>
      <c r="L1393">
        <f t="shared" si="107"/>
        <v>13900</v>
      </c>
      <c r="M1393">
        <f t="shared" si="108"/>
        <v>0.15</v>
      </c>
      <c r="N1393">
        <f t="shared" si="109"/>
        <v>2085</v>
      </c>
    </row>
    <row r="1394" spans="1:14" x14ac:dyDescent="0.25">
      <c r="A1394">
        <v>2393</v>
      </c>
      <c r="B1394" t="s">
        <v>14994</v>
      </c>
      <c r="C1394" t="s">
        <v>14995</v>
      </c>
      <c r="D1394" t="s">
        <v>14922</v>
      </c>
      <c r="E1394">
        <v>483</v>
      </c>
      <c r="F1394" s="2">
        <v>44327.572824074072</v>
      </c>
      <c r="G1394">
        <v>73</v>
      </c>
      <c r="H1394" t="s">
        <v>2107</v>
      </c>
      <c r="I1394">
        <f t="shared" si="105"/>
        <v>35259</v>
      </c>
      <c r="J1394" s="6">
        <v>45186.094074074077</v>
      </c>
      <c r="K1394" t="str">
        <f t="shared" si="106"/>
        <v>Long Term</v>
      </c>
      <c r="L1394">
        <f t="shared" si="107"/>
        <v>34776</v>
      </c>
      <c r="M1394">
        <f t="shared" si="108"/>
        <v>0</v>
      </c>
      <c r="N1394">
        <f t="shared" si="109"/>
        <v>0</v>
      </c>
    </row>
    <row r="1395" spans="1:14" x14ac:dyDescent="0.25">
      <c r="A1395">
        <v>2394</v>
      </c>
      <c r="B1395" t="s">
        <v>14940</v>
      </c>
      <c r="C1395" t="s">
        <v>14941</v>
      </c>
      <c r="D1395" t="s">
        <v>14929</v>
      </c>
      <c r="E1395">
        <v>262</v>
      </c>
      <c r="F1395" s="2">
        <v>44106.163101851853</v>
      </c>
      <c r="G1395">
        <v>50</v>
      </c>
      <c r="H1395" t="s">
        <v>1165</v>
      </c>
      <c r="I1395">
        <f t="shared" si="105"/>
        <v>13100</v>
      </c>
      <c r="J1395" s="6">
        <v>45186.094074074077</v>
      </c>
      <c r="K1395" t="str">
        <f t="shared" si="106"/>
        <v>Long Term</v>
      </c>
      <c r="L1395">
        <f t="shared" si="107"/>
        <v>12838</v>
      </c>
      <c r="M1395">
        <f t="shared" si="108"/>
        <v>0</v>
      </c>
      <c r="N1395">
        <f t="shared" si="109"/>
        <v>0</v>
      </c>
    </row>
    <row r="1396" spans="1:14" x14ac:dyDescent="0.25">
      <c r="A1396">
        <v>2395</v>
      </c>
      <c r="B1396" t="s">
        <v>14942</v>
      </c>
      <c r="C1396" t="s">
        <v>14943</v>
      </c>
      <c r="D1396" t="s">
        <v>14922</v>
      </c>
      <c r="E1396">
        <v>419</v>
      </c>
      <c r="F1396" s="2">
        <v>43716.204201388893</v>
      </c>
      <c r="G1396">
        <v>66</v>
      </c>
      <c r="H1396" t="s">
        <v>198</v>
      </c>
      <c r="I1396">
        <f t="shared" si="105"/>
        <v>27654</v>
      </c>
      <c r="J1396" s="6">
        <v>45186.094074074077</v>
      </c>
      <c r="K1396" t="str">
        <f t="shared" si="106"/>
        <v>Long Term</v>
      </c>
      <c r="L1396">
        <f t="shared" si="107"/>
        <v>27235</v>
      </c>
      <c r="M1396">
        <f t="shared" si="108"/>
        <v>0</v>
      </c>
      <c r="N1396">
        <f t="shared" si="109"/>
        <v>0</v>
      </c>
    </row>
    <row r="1397" spans="1:14" x14ac:dyDescent="0.25">
      <c r="A1397">
        <v>2396</v>
      </c>
      <c r="B1397" t="s">
        <v>14954</v>
      </c>
      <c r="C1397" t="s">
        <v>14955</v>
      </c>
      <c r="D1397" t="s">
        <v>14929</v>
      </c>
      <c r="E1397">
        <v>627</v>
      </c>
      <c r="F1397" s="2">
        <v>43613.276909722219</v>
      </c>
      <c r="G1397">
        <v>33</v>
      </c>
      <c r="H1397" t="s">
        <v>437</v>
      </c>
      <c r="I1397">
        <f t="shared" si="105"/>
        <v>20691</v>
      </c>
      <c r="J1397" s="6">
        <v>45186.094074074077</v>
      </c>
      <c r="K1397" t="str">
        <f t="shared" si="106"/>
        <v>Long Term</v>
      </c>
      <c r="L1397">
        <f t="shared" si="107"/>
        <v>20064</v>
      </c>
      <c r="M1397">
        <f t="shared" si="108"/>
        <v>0</v>
      </c>
      <c r="N1397">
        <f t="shared" si="109"/>
        <v>0</v>
      </c>
    </row>
    <row r="1398" spans="1:14" x14ac:dyDescent="0.25">
      <c r="A1398">
        <v>2397</v>
      </c>
      <c r="B1398" t="s">
        <v>14996</v>
      </c>
      <c r="C1398" t="s">
        <v>14997</v>
      </c>
      <c r="D1398" t="s">
        <v>14929</v>
      </c>
      <c r="E1398">
        <v>890</v>
      </c>
      <c r="F1398" s="2">
        <v>44723.670092592591</v>
      </c>
      <c r="G1398">
        <v>87</v>
      </c>
      <c r="H1398" t="s">
        <v>735</v>
      </c>
      <c r="I1398">
        <f t="shared" si="105"/>
        <v>77430</v>
      </c>
      <c r="J1398" s="6">
        <v>45186.094074074077</v>
      </c>
      <c r="K1398" t="str">
        <f t="shared" si="106"/>
        <v>Long Term</v>
      </c>
      <c r="L1398">
        <f t="shared" si="107"/>
        <v>76540</v>
      </c>
      <c r="M1398">
        <f t="shared" si="108"/>
        <v>0</v>
      </c>
      <c r="N1398">
        <f t="shared" si="109"/>
        <v>0</v>
      </c>
    </row>
    <row r="1399" spans="1:14" x14ac:dyDescent="0.25">
      <c r="A1399">
        <v>2398</v>
      </c>
      <c r="B1399" t="s">
        <v>14984</v>
      </c>
      <c r="C1399" t="s">
        <v>14985</v>
      </c>
      <c r="D1399" t="s">
        <v>14922</v>
      </c>
      <c r="E1399">
        <v>563</v>
      </c>
      <c r="F1399" s="2">
        <v>44301.789710648147</v>
      </c>
      <c r="G1399">
        <v>45</v>
      </c>
      <c r="H1399" t="s">
        <v>123</v>
      </c>
      <c r="I1399">
        <f t="shared" si="105"/>
        <v>25335</v>
      </c>
      <c r="J1399" s="6">
        <v>45186.094074074077</v>
      </c>
      <c r="K1399" t="str">
        <f t="shared" si="106"/>
        <v>Long Term</v>
      </c>
      <c r="L1399">
        <f t="shared" si="107"/>
        <v>24772</v>
      </c>
      <c r="M1399">
        <f t="shared" si="108"/>
        <v>0</v>
      </c>
      <c r="N1399">
        <f t="shared" si="109"/>
        <v>0</v>
      </c>
    </row>
    <row r="1400" spans="1:14" x14ac:dyDescent="0.25">
      <c r="A1400">
        <v>2399</v>
      </c>
      <c r="B1400" t="s">
        <v>14968</v>
      </c>
      <c r="C1400" t="s">
        <v>14969</v>
      </c>
      <c r="D1400" t="s">
        <v>14922</v>
      </c>
      <c r="E1400">
        <v>984</v>
      </c>
      <c r="F1400" s="2">
        <v>44179.1330787037</v>
      </c>
      <c r="G1400">
        <v>43</v>
      </c>
      <c r="H1400" t="s">
        <v>346</v>
      </c>
      <c r="I1400">
        <f t="shared" si="105"/>
        <v>42312</v>
      </c>
      <c r="J1400" s="6">
        <v>45186.094074074077</v>
      </c>
      <c r="K1400" t="str">
        <f t="shared" si="106"/>
        <v>Long Term</v>
      </c>
      <c r="L1400">
        <f t="shared" si="107"/>
        <v>41328</v>
      </c>
      <c r="M1400">
        <f t="shared" si="108"/>
        <v>0</v>
      </c>
      <c r="N1400">
        <f t="shared" si="109"/>
        <v>0</v>
      </c>
    </row>
    <row r="1401" spans="1:14" x14ac:dyDescent="0.25">
      <c r="A1401">
        <v>2400</v>
      </c>
      <c r="B1401" t="s">
        <v>14990</v>
      </c>
      <c r="C1401" t="s">
        <v>14991</v>
      </c>
      <c r="D1401" t="s">
        <v>14922</v>
      </c>
      <c r="E1401">
        <v>113</v>
      </c>
      <c r="F1401" s="2">
        <v>43510.756712962961</v>
      </c>
      <c r="G1401">
        <v>9</v>
      </c>
      <c r="H1401" t="s">
        <v>218</v>
      </c>
      <c r="I1401">
        <f t="shared" si="105"/>
        <v>1017</v>
      </c>
      <c r="J1401" s="6">
        <v>45186.094074074077</v>
      </c>
      <c r="K1401" t="str">
        <f t="shared" si="106"/>
        <v>Long Term</v>
      </c>
      <c r="L1401">
        <f t="shared" si="107"/>
        <v>904</v>
      </c>
      <c r="M1401">
        <f t="shared" si="108"/>
        <v>0</v>
      </c>
      <c r="N1401">
        <f t="shared" si="109"/>
        <v>0</v>
      </c>
    </row>
    <row r="1402" spans="1:14" x14ac:dyDescent="0.25">
      <c r="A1402">
        <v>2401</v>
      </c>
      <c r="B1402" t="s">
        <v>14950</v>
      </c>
      <c r="C1402" t="s">
        <v>14951</v>
      </c>
      <c r="D1402" t="s">
        <v>14929</v>
      </c>
      <c r="E1402">
        <v>192</v>
      </c>
      <c r="F1402" s="2">
        <v>43960.15179398148</v>
      </c>
      <c r="G1402">
        <v>26</v>
      </c>
      <c r="H1402" t="s">
        <v>547</v>
      </c>
      <c r="I1402">
        <f t="shared" si="105"/>
        <v>4992</v>
      </c>
      <c r="J1402" s="6">
        <v>45186.094074074077</v>
      </c>
      <c r="K1402" t="str">
        <f t="shared" si="106"/>
        <v>Long Term</v>
      </c>
      <c r="L1402">
        <f t="shared" si="107"/>
        <v>4800</v>
      </c>
      <c r="M1402">
        <f t="shared" si="108"/>
        <v>0</v>
      </c>
      <c r="N1402">
        <f t="shared" si="109"/>
        <v>0</v>
      </c>
    </row>
    <row r="1403" spans="1:14" x14ac:dyDescent="0.25">
      <c r="A1403">
        <v>2402</v>
      </c>
      <c r="B1403" t="s">
        <v>14990</v>
      </c>
      <c r="C1403" t="s">
        <v>14991</v>
      </c>
      <c r="D1403" t="s">
        <v>14922</v>
      </c>
      <c r="E1403">
        <v>434</v>
      </c>
      <c r="F1403" s="2">
        <v>44143.152592592603</v>
      </c>
      <c r="G1403">
        <v>65</v>
      </c>
      <c r="H1403" t="s">
        <v>2460</v>
      </c>
      <c r="I1403">
        <f t="shared" si="105"/>
        <v>28210</v>
      </c>
      <c r="J1403" s="6">
        <v>45186.094074074077</v>
      </c>
      <c r="K1403" t="str">
        <f t="shared" si="106"/>
        <v>Long Term</v>
      </c>
      <c r="L1403">
        <f t="shared" si="107"/>
        <v>27776</v>
      </c>
      <c r="M1403">
        <f t="shared" si="108"/>
        <v>0</v>
      </c>
      <c r="N1403">
        <f t="shared" si="109"/>
        <v>0</v>
      </c>
    </row>
    <row r="1404" spans="1:14" x14ac:dyDescent="0.25">
      <c r="A1404">
        <v>2403</v>
      </c>
      <c r="B1404" t="s">
        <v>14966</v>
      </c>
      <c r="C1404" t="s">
        <v>14967</v>
      </c>
      <c r="D1404" t="s">
        <v>14922</v>
      </c>
      <c r="E1404">
        <v>184</v>
      </c>
      <c r="F1404" s="2">
        <v>44824.657534722217</v>
      </c>
      <c r="G1404">
        <v>95</v>
      </c>
      <c r="H1404" t="s">
        <v>639</v>
      </c>
      <c r="I1404">
        <f t="shared" si="105"/>
        <v>17480</v>
      </c>
      <c r="J1404" s="6">
        <v>45186.094074074077</v>
      </c>
      <c r="K1404" t="str">
        <f t="shared" si="106"/>
        <v>Short Term</v>
      </c>
      <c r="L1404">
        <f t="shared" si="107"/>
        <v>17296</v>
      </c>
      <c r="M1404">
        <f t="shared" si="108"/>
        <v>0.15</v>
      </c>
      <c r="N1404">
        <f t="shared" si="109"/>
        <v>2594.4</v>
      </c>
    </row>
    <row r="1405" spans="1:14" x14ac:dyDescent="0.25">
      <c r="A1405">
        <v>2404</v>
      </c>
      <c r="B1405" t="s">
        <v>14980</v>
      </c>
      <c r="C1405" t="s">
        <v>14981</v>
      </c>
      <c r="D1405" t="s">
        <v>14922</v>
      </c>
      <c r="E1405">
        <v>308</v>
      </c>
      <c r="F1405" s="2">
        <v>44018.671655092592</v>
      </c>
      <c r="G1405">
        <v>82</v>
      </c>
      <c r="H1405" t="s">
        <v>2093</v>
      </c>
      <c r="I1405">
        <f t="shared" si="105"/>
        <v>25256</v>
      </c>
      <c r="J1405" s="6">
        <v>45186.094074074077</v>
      </c>
      <c r="K1405" t="str">
        <f t="shared" si="106"/>
        <v>Long Term</v>
      </c>
      <c r="L1405">
        <f t="shared" si="107"/>
        <v>24948</v>
      </c>
      <c r="M1405">
        <f t="shared" si="108"/>
        <v>0</v>
      </c>
      <c r="N1405">
        <f t="shared" si="109"/>
        <v>0</v>
      </c>
    </row>
    <row r="1406" spans="1:14" x14ac:dyDescent="0.25">
      <c r="A1406">
        <v>2405</v>
      </c>
      <c r="B1406" t="s">
        <v>14966</v>
      </c>
      <c r="C1406" t="s">
        <v>14967</v>
      </c>
      <c r="D1406" t="s">
        <v>14929</v>
      </c>
      <c r="E1406">
        <v>641</v>
      </c>
      <c r="F1406" s="2">
        <v>44247.796550925923</v>
      </c>
      <c r="G1406">
        <v>58</v>
      </c>
      <c r="H1406" t="s">
        <v>2453</v>
      </c>
      <c r="I1406">
        <f t="shared" si="105"/>
        <v>37178</v>
      </c>
      <c r="J1406" s="6">
        <v>45186.094074074077</v>
      </c>
      <c r="K1406" t="str">
        <f t="shared" si="106"/>
        <v>Long Term</v>
      </c>
      <c r="L1406">
        <f t="shared" si="107"/>
        <v>36537</v>
      </c>
      <c r="M1406">
        <f t="shared" si="108"/>
        <v>0</v>
      </c>
      <c r="N1406">
        <f t="shared" si="109"/>
        <v>0</v>
      </c>
    </row>
    <row r="1407" spans="1:14" x14ac:dyDescent="0.25">
      <c r="A1407">
        <v>2406</v>
      </c>
      <c r="B1407" t="s">
        <v>14958</v>
      </c>
      <c r="C1407" t="s">
        <v>14959</v>
      </c>
      <c r="D1407" t="s">
        <v>14929</v>
      </c>
      <c r="E1407">
        <v>227</v>
      </c>
      <c r="F1407" s="2">
        <v>43796.767002314817</v>
      </c>
      <c r="G1407">
        <v>96</v>
      </c>
      <c r="H1407" t="s">
        <v>389</v>
      </c>
      <c r="I1407">
        <f t="shared" si="105"/>
        <v>21792</v>
      </c>
      <c r="J1407" s="6">
        <v>45186.094074074077</v>
      </c>
      <c r="K1407" t="str">
        <f t="shared" si="106"/>
        <v>Long Term</v>
      </c>
      <c r="L1407">
        <f t="shared" si="107"/>
        <v>21565</v>
      </c>
      <c r="M1407">
        <f t="shared" si="108"/>
        <v>0</v>
      </c>
      <c r="N1407">
        <f t="shared" si="109"/>
        <v>0</v>
      </c>
    </row>
    <row r="1408" spans="1:14" x14ac:dyDescent="0.25">
      <c r="A1408">
        <v>2407</v>
      </c>
      <c r="B1408" t="s">
        <v>14950</v>
      </c>
      <c r="C1408" t="s">
        <v>14951</v>
      </c>
      <c r="D1408" t="s">
        <v>14929</v>
      </c>
      <c r="E1408">
        <v>797</v>
      </c>
      <c r="F1408" s="2">
        <v>44537.086608796293</v>
      </c>
      <c r="G1408">
        <v>63</v>
      </c>
      <c r="H1408" t="s">
        <v>2929</v>
      </c>
      <c r="I1408">
        <f t="shared" si="105"/>
        <v>50211</v>
      </c>
      <c r="J1408" s="6">
        <v>45186.094074074077</v>
      </c>
      <c r="K1408" t="str">
        <f t="shared" si="106"/>
        <v>Long Term</v>
      </c>
      <c r="L1408">
        <f t="shared" si="107"/>
        <v>49414</v>
      </c>
      <c r="M1408">
        <f t="shared" si="108"/>
        <v>0</v>
      </c>
      <c r="N1408">
        <f t="shared" si="109"/>
        <v>0</v>
      </c>
    </row>
    <row r="1409" spans="1:14" x14ac:dyDescent="0.25">
      <c r="A1409">
        <v>2408</v>
      </c>
      <c r="B1409" t="s">
        <v>14920</v>
      </c>
      <c r="C1409" t="s">
        <v>14921</v>
      </c>
      <c r="D1409" t="s">
        <v>14922</v>
      </c>
      <c r="E1409">
        <v>477</v>
      </c>
      <c r="F1409" s="2">
        <v>44199.203483796293</v>
      </c>
      <c r="G1409">
        <v>33</v>
      </c>
      <c r="H1409" t="s">
        <v>875</v>
      </c>
      <c r="I1409">
        <f t="shared" si="105"/>
        <v>15741</v>
      </c>
      <c r="J1409" s="6">
        <v>45186.094074074077</v>
      </c>
      <c r="K1409" t="str">
        <f t="shared" si="106"/>
        <v>Long Term</v>
      </c>
      <c r="L1409">
        <f t="shared" si="107"/>
        <v>15264</v>
      </c>
      <c r="M1409">
        <f t="shared" si="108"/>
        <v>0</v>
      </c>
      <c r="N1409">
        <f t="shared" si="109"/>
        <v>0</v>
      </c>
    </row>
    <row r="1410" spans="1:14" x14ac:dyDescent="0.25">
      <c r="A1410">
        <v>2409</v>
      </c>
      <c r="B1410" t="s">
        <v>14930</v>
      </c>
      <c r="C1410" t="s">
        <v>14931</v>
      </c>
      <c r="D1410" t="s">
        <v>14922</v>
      </c>
      <c r="E1410">
        <v>385</v>
      </c>
      <c r="F1410" s="2">
        <v>44259.27553240741</v>
      </c>
      <c r="G1410">
        <v>52</v>
      </c>
      <c r="H1410" t="s">
        <v>726</v>
      </c>
      <c r="I1410">
        <f t="shared" si="105"/>
        <v>20020</v>
      </c>
      <c r="J1410" s="6">
        <v>45186.094074074077</v>
      </c>
      <c r="K1410" t="str">
        <f t="shared" si="106"/>
        <v>Long Term</v>
      </c>
      <c r="L1410">
        <f t="shared" si="107"/>
        <v>19635</v>
      </c>
      <c r="M1410">
        <f t="shared" si="108"/>
        <v>0</v>
      </c>
      <c r="N1410">
        <f t="shared" si="109"/>
        <v>0</v>
      </c>
    </row>
    <row r="1411" spans="1:14" x14ac:dyDescent="0.25">
      <c r="A1411">
        <v>2410</v>
      </c>
      <c r="B1411" t="s">
        <v>14980</v>
      </c>
      <c r="C1411" t="s">
        <v>14981</v>
      </c>
      <c r="D1411" t="s">
        <v>14922</v>
      </c>
      <c r="E1411">
        <v>226</v>
      </c>
      <c r="F1411" s="2">
        <v>43530.175844907397</v>
      </c>
      <c r="G1411">
        <v>35</v>
      </c>
      <c r="H1411" t="s">
        <v>2511</v>
      </c>
      <c r="I1411">
        <f t="shared" ref="I1411:I1474" si="110">E1411*G1411</f>
        <v>7910</v>
      </c>
      <c r="J1411" s="6">
        <v>45186.094074074077</v>
      </c>
      <c r="K1411" t="str">
        <f t="shared" ref="K1411:K1474" si="111">IF((J1411-F1411)&lt;=365,"Short Term","Long Term")</f>
        <v>Long Term</v>
      </c>
      <c r="L1411">
        <f t="shared" ref="L1411:L1474" si="112">I1411-E1411</f>
        <v>7684</v>
      </c>
      <c r="M1411">
        <f t="shared" ref="M1411:M1474" si="113">IF(K1411="short Term",15%,IF(K1411="Long Term",IF(L1411&gt;100000,10%,0),0))</f>
        <v>0</v>
      </c>
      <c r="N1411">
        <f t="shared" ref="N1411:N1474" si="114">L1411*M1411</f>
        <v>0</v>
      </c>
    </row>
    <row r="1412" spans="1:14" x14ac:dyDescent="0.25">
      <c r="A1412">
        <v>2411</v>
      </c>
      <c r="B1412" t="s">
        <v>14930</v>
      </c>
      <c r="C1412" t="s">
        <v>14931</v>
      </c>
      <c r="D1412" t="s">
        <v>14929</v>
      </c>
      <c r="E1412">
        <v>341</v>
      </c>
      <c r="F1412" s="2">
        <v>44110.709282407413</v>
      </c>
      <c r="G1412">
        <v>57</v>
      </c>
      <c r="H1412" t="s">
        <v>925</v>
      </c>
      <c r="I1412">
        <f t="shared" si="110"/>
        <v>19437</v>
      </c>
      <c r="J1412" s="6">
        <v>45186.094074074077</v>
      </c>
      <c r="K1412" t="str">
        <f t="shared" si="111"/>
        <v>Long Term</v>
      </c>
      <c r="L1412">
        <f t="shared" si="112"/>
        <v>19096</v>
      </c>
      <c r="M1412">
        <f t="shared" si="113"/>
        <v>0</v>
      </c>
      <c r="N1412">
        <f t="shared" si="114"/>
        <v>0</v>
      </c>
    </row>
    <row r="1413" spans="1:14" x14ac:dyDescent="0.25">
      <c r="A1413">
        <v>2412</v>
      </c>
      <c r="B1413" t="s">
        <v>14986</v>
      </c>
      <c r="C1413" t="s">
        <v>14987</v>
      </c>
      <c r="D1413" t="s">
        <v>14929</v>
      </c>
      <c r="E1413">
        <v>403</v>
      </c>
      <c r="F1413" s="2">
        <v>43394.340358796297</v>
      </c>
      <c r="G1413">
        <v>9</v>
      </c>
      <c r="H1413" t="s">
        <v>445</v>
      </c>
      <c r="I1413">
        <f t="shared" si="110"/>
        <v>3627</v>
      </c>
      <c r="J1413" s="6">
        <v>45186.094074074077</v>
      </c>
      <c r="K1413" t="str">
        <f t="shared" si="111"/>
        <v>Long Term</v>
      </c>
      <c r="L1413">
        <f t="shared" si="112"/>
        <v>3224</v>
      </c>
      <c r="M1413">
        <f t="shared" si="113"/>
        <v>0</v>
      </c>
      <c r="N1413">
        <f t="shared" si="114"/>
        <v>0</v>
      </c>
    </row>
    <row r="1414" spans="1:14" x14ac:dyDescent="0.25">
      <c r="A1414">
        <v>2413</v>
      </c>
      <c r="B1414" t="s">
        <v>14920</v>
      </c>
      <c r="C1414" t="s">
        <v>14921</v>
      </c>
      <c r="D1414" t="s">
        <v>14929</v>
      </c>
      <c r="E1414">
        <v>791</v>
      </c>
      <c r="F1414" s="2">
        <v>44099.936261574083</v>
      </c>
      <c r="G1414">
        <v>11</v>
      </c>
      <c r="H1414" t="s">
        <v>100</v>
      </c>
      <c r="I1414">
        <f t="shared" si="110"/>
        <v>8701</v>
      </c>
      <c r="J1414" s="6">
        <v>45186.094074074077</v>
      </c>
      <c r="K1414" t="str">
        <f t="shared" si="111"/>
        <v>Long Term</v>
      </c>
      <c r="L1414">
        <f t="shared" si="112"/>
        <v>7910</v>
      </c>
      <c r="M1414">
        <f t="shared" si="113"/>
        <v>0</v>
      </c>
      <c r="N1414">
        <f t="shared" si="114"/>
        <v>0</v>
      </c>
    </row>
    <row r="1415" spans="1:14" x14ac:dyDescent="0.25">
      <c r="A1415">
        <v>2414</v>
      </c>
      <c r="B1415" t="s">
        <v>14934</v>
      </c>
      <c r="C1415" t="s">
        <v>14935</v>
      </c>
      <c r="D1415" t="s">
        <v>14922</v>
      </c>
      <c r="E1415">
        <v>903</v>
      </c>
      <c r="F1415" s="2">
        <v>43755.485717592594</v>
      </c>
      <c r="G1415">
        <v>67</v>
      </c>
      <c r="H1415" t="s">
        <v>2367</v>
      </c>
      <c r="I1415">
        <f t="shared" si="110"/>
        <v>60501</v>
      </c>
      <c r="J1415" s="6">
        <v>45186.094074074077</v>
      </c>
      <c r="K1415" t="str">
        <f t="shared" si="111"/>
        <v>Long Term</v>
      </c>
      <c r="L1415">
        <f t="shared" si="112"/>
        <v>59598</v>
      </c>
      <c r="M1415">
        <f t="shared" si="113"/>
        <v>0</v>
      </c>
      <c r="N1415">
        <f t="shared" si="114"/>
        <v>0</v>
      </c>
    </row>
    <row r="1416" spans="1:14" x14ac:dyDescent="0.25">
      <c r="A1416">
        <v>2415</v>
      </c>
      <c r="B1416" t="s">
        <v>15010</v>
      </c>
      <c r="C1416" t="s">
        <v>15011</v>
      </c>
      <c r="D1416" t="s">
        <v>14922</v>
      </c>
      <c r="E1416">
        <v>888</v>
      </c>
      <c r="F1416" s="2">
        <v>43835.433634259258</v>
      </c>
      <c r="G1416">
        <v>30</v>
      </c>
      <c r="H1416" t="s">
        <v>440</v>
      </c>
      <c r="I1416">
        <f t="shared" si="110"/>
        <v>26640</v>
      </c>
      <c r="J1416" s="6">
        <v>45186.094074074077</v>
      </c>
      <c r="K1416" t="str">
        <f t="shared" si="111"/>
        <v>Long Term</v>
      </c>
      <c r="L1416">
        <f t="shared" si="112"/>
        <v>25752</v>
      </c>
      <c r="M1416">
        <f t="shared" si="113"/>
        <v>0</v>
      </c>
      <c r="N1416">
        <f t="shared" si="114"/>
        <v>0</v>
      </c>
    </row>
    <row r="1417" spans="1:14" x14ac:dyDescent="0.25">
      <c r="A1417">
        <v>2416</v>
      </c>
      <c r="B1417" t="s">
        <v>14944</v>
      </c>
      <c r="C1417" t="s">
        <v>14945</v>
      </c>
      <c r="D1417" t="s">
        <v>14929</v>
      </c>
      <c r="E1417">
        <v>981</v>
      </c>
      <c r="F1417" s="2">
        <v>44211.922222222223</v>
      </c>
      <c r="G1417">
        <v>35</v>
      </c>
      <c r="H1417" t="s">
        <v>503</v>
      </c>
      <c r="I1417">
        <f t="shared" si="110"/>
        <v>34335</v>
      </c>
      <c r="J1417" s="6">
        <v>45186.094074074077</v>
      </c>
      <c r="K1417" t="str">
        <f t="shared" si="111"/>
        <v>Long Term</v>
      </c>
      <c r="L1417">
        <f t="shared" si="112"/>
        <v>33354</v>
      </c>
      <c r="M1417">
        <f t="shared" si="113"/>
        <v>0</v>
      </c>
      <c r="N1417">
        <f t="shared" si="114"/>
        <v>0</v>
      </c>
    </row>
    <row r="1418" spans="1:14" x14ac:dyDescent="0.25">
      <c r="A1418">
        <v>2417</v>
      </c>
      <c r="B1418" t="s">
        <v>14954</v>
      </c>
      <c r="C1418" t="s">
        <v>14955</v>
      </c>
      <c r="D1418" t="s">
        <v>14922</v>
      </c>
      <c r="E1418">
        <v>210</v>
      </c>
      <c r="F1418" s="2">
        <v>44209.191053240742</v>
      </c>
      <c r="G1418">
        <v>91</v>
      </c>
      <c r="H1418" t="s">
        <v>1048</v>
      </c>
      <c r="I1418">
        <f t="shared" si="110"/>
        <v>19110</v>
      </c>
      <c r="J1418" s="6">
        <v>45186.094074074077</v>
      </c>
      <c r="K1418" t="str">
        <f t="shared" si="111"/>
        <v>Long Term</v>
      </c>
      <c r="L1418">
        <f t="shared" si="112"/>
        <v>18900</v>
      </c>
      <c r="M1418">
        <f t="shared" si="113"/>
        <v>0</v>
      </c>
      <c r="N1418">
        <f t="shared" si="114"/>
        <v>0</v>
      </c>
    </row>
    <row r="1419" spans="1:14" x14ac:dyDescent="0.25">
      <c r="A1419">
        <v>2418</v>
      </c>
      <c r="B1419" t="s">
        <v>14966</v>
      </c>
      <c r="C1419" t="s">
        <v>14967</v>
      </c>
      <c r="D1419" t="s">
        <v>14922</v>
      </c>
      <c r="E1419">
        <v>107</v>
      </c>
      <c r="F1419" s="2">
        <v>44434.304363425923</v>
      </c>
      <c r="G1419">
        <v>28</v>
      </c>
      <c r="H1419" t="s">
        <v>142</v>
      </c>
      <c r="I1419">
        <f t="shared" si="110"/>
        <v>2996</v>
      </c>
      <c r="J1419" s="6">
        <v>45186.094074074077</v>
      </c>
      <c r="K1419" t="str">
        <f t="shared" si="111"/>
        <v>Long Term</v>
      </c>
      <c r="L1419">
        <f t="shared" si="112"/>
        <v>2889</v>
      </c>
      <c r="M1419">
        <f t="shared" si="113"/>
        <v>0</v>
      </c>
      <c r="N1419">
        <f t="shared" si="114"/>
        <v>0</v>
      </c>
    </row>
    <row r="1420" spans="1:14" x14ac:dyDescent="0.25">
      <c r="A1420">
        <v>2419</v>
      </c>
      <c r="B1420" t="s">
        <v>14962</v>
      </c>
      <c r="C1420" t="s">
        <v>14963</v>
      </c>
      <c r="D1420" t="s">
        <v>14929</v>
      </c>
      <c r="E1420">
        <v>668</v>
      </c>
      <c r="F1420" s="2">
        <v>44249.00854166667</v>
      </c>
      <c r="G1420">
        <v>29</v>
      </c>
      <c r="H1420" t="s">
        <v>662</v>
      </c>
      <c r="I1420">
        <f t="shared" si="110"/>
        <v>19372</v>
      </c>
      <c r="J1420" s="6">
        <v>45186.094074074077</v>
      </c>
      <c r="K1420" t="str">
        <f t="shared" si="111"/>
        <v>Long Term</v>
      </c>
      <c r="L1420">
        <f t="shared" si="112"/>
        <v>18704</v>
      </c>
      <c r="M1420">
        <f t="shared" si="113"/>
        <v>0</v>
      </c>
      <c r="N1420">
        <f t="shared" si="114"/>
        <v>0</v>
      </c>
    </row>
    <row r="1421" spans="1:14" x14ac:dyDescent="0.25">
      <c r="A1421">
        <v>2420</v>
      </c>
      <c r="B1421" t="s">
        <v>14992</v>
      </c>
      <c r="C1421" t="s">
        <v>14993</v>
      </c>
      <c r="D1421" t="s">
        <v>14929</v>
      </c>
      <c r="E1421">
        <v>378</v>
      </c>
      <c r="F1421" s="2">
        <v>44900.835659722223</v>
      </c>
      <c r="G1421">
        <v>10</v>
      </c>
      <c r="H1421" t="s">
        <v>949</v>
      </c>
      <c r="I1421">
        <f t="shared" si="110"/>
        <v>3780</v>
      </c>
      <c r="J1421" s="6">
        <v>45186.094074074077</v>
      </c>
      <c r="K1421" t="str">
        <f t="shared" si="111"/>
        <v>Short Term</v>
      </c>
      <c r="L1421">
        <f t="shared" si="112"/>
        <v>3402</v>
      </c>
      <c r="M1421">
        <f t="shared" si="113"/>
        <v>0.15</v>
      </c>
      <c r="N1421">
        <f t="shared" si="114"/>
        <v>510.29999999999995</v>
      </c>
    </row>
    <row r="1422" spans="1:14" x14ac:dyDescent="0.25">
      <c r="A1422">
        <v>2421</v>
      </c>
      <c r="B1422" t="s">
        <v>14920</v>
      </c>
      <c r="C1422" t="s">
        <v>14921</v>
      </c>
      <c r="D1422" t="s">
        <v>14929</v>
      </c>
      <c r="E1422">
        <v>795</v>
      </c>
      <c r="F1422" s="2">
        <v>44983.270231481481</v>
      </c>
      <c r="G1422">
        <v>9</v>
      </c>
      <c r="H1422" t="s">
        <v>572</v>
      </c>
      <c r="I1422">
        <f t="shared" si="110"/>
        <v>7155</v>
      </c>
      <c r="J1422" s="6">
        <v>45186.094074074077</v>
      </c>
      <c r="K1422" t="str">
        <f t="shared" si="111"/>
        <v>Short Term</v>
      </c>
      <c r="L1422">
        <f t="shared" si="112"/>
        <v>6360</v>
      </c>
      <c r="M1422">
        <f t="shared" si="113"/>
        <v>0.15</v>
      </c>
      <c r="N1422">
        <f t="shared" si="114"/>
        <v>954</v>
      </c>
    </row>
    <row r="1423" spans="1:14" x14ac:dyDescent="0.25">
      <c r="A1423">
        <v>2422</v>
      </c>
      <c r="B1423" t="s">
        <v>14938</v>
      </c>
      <c r="C1423" t="s">
        <v>14939</v>
      </c>
      <c r="D1423" t="s">
        <v>14929</v>
      </c>
      <c r="E1423">
        <v>543</v>
      </c>
      <c r="F1423" s="2">
        <v>45106.479537037027</v>
      </c>
      <c r="G1423">
        <v>1</v>
      </c>
      <c r="H1423" t="s">
        <v>136</v>
      </c>
      <c r="I1423">
        <f t="shared" si="110"/>
        <v>543</v>
      </c>
      <c r="J1423" s="6">
        <v>45186.094074074077</v>
      </c>
      <c r="K1423" t="str">
        <f t="shared" si="111"/>
        <v>Short Term</v>
      </c>
      <c r="L1423">
        <f t="shared" si="112"/>
        <v>0</v>
      </c>
      <c r="M1423">
        <f t="shared" si="113"/>
        <v>0.15</v>
      </c>
      <c r="N1423">
        <f t="shared" si="114"/>
        <v>0</v>
      </c>
    </row>
    <row r="1424" spans="1:14" x14ac:dyDescent="0.25">
      <c r="A1424">
        <v>2423</v>
      </c>
      <c r="B1424" t="s">
        <v>14950</v>
      </c>
      <c r="C1424" t="s">
        <v>14951</v>
      </c>
      <c r="D1424" t="s">
        <v>14929</v>
      </c>
      <c r="E1424">
        <v>861</v>
      </c>
      <c r="F1424" s="2">
        <v>44641.194791666669</v>
      </c>
      <c r="G1424">
        <v>69</v>
      </c>
      <c r="H1424" t="s">
        <v>284</v>
      </c>
      <c r="I1424">
        <f t="shared" si="110"/>
        <v>59409</v>
      </c>
      <c r="J1424" s="6">
        <v>45186.094074074077</v>
      </c>
      <c r="K1424" t="str">
        <f t="shared" si="111"/>
        <v>Long Term</v>
      </c>
      <c r="L1424">
        <f t="shared" si="112"/>
        <v>58548</v>
      </c>
      <c r="M1424">
        <f t="shared" si="113"/>
        <v>0</v>
      </c>
      <c r="N1424">
        <f t="shared" si="114"/>
        <v>0</v>
      </c>
    </row>
    <row r="1425" spans="1:14" x14ac:dyDescent="0.25">
      <c r="A1425">
        <v>2424</v>
      </c>
      <c r="B1425" t="s">
        <v>15000</v>
      </c>
      <c r="C1425" t="s">
        <v>15001</v>
      </c>
      <c r="D1425" t="s">
        <v>14929</v>
      </c>
      <c r="E1425">
        <v>596</v>
      </c>
      <c r="F1425" s="2">
        <v>44931.523356481477</v>
      </c>
      <c r="G1425">
        <v>42</v>
      </c>
      <c r="H1425" t="s">
        <v>600</v>
      </c>
      <c r="I1425">
        <f t="shared" si="110"/>
        <v>25032</v>
      </c>
      <c r="J1425" s="6">
        <v>45186.094074074077</v>
      </c>
      <c r="K1425" t="str">
        <f t="shared" si="111"/>
        <v>Short Term</v>
      </c>
      <c r="L1425">
        <f t="shared" si="112"/>
        <v>24436</v>
      </c>
      <c r="M1425">
        <f t="shared" si="113"/>
        <v>0.15</v>
      </c>
      <c r="N1425">
        <f t="shared" si="114"/>
        <v>3665.4</v>
      </c>
    </row>
    <row r="1426" spans="1:14" x14ac:dyDescent="0.25">
      <c r="A1426">
        <v>2425</v>
      </c>
      <c r="B1426" t="s">
        <v>14960</v>
      </c>
      <c r="C1426" t="s">
        <v>14961</v>
      </c>
      <c r="D1426" t="s">
        <v>14929</v>
      </c>
      <c r="E1426">
        <v>726</v>
      </c>
      <c r="F1426" s="2">
        <v>44550.343668981477</v>
      </c>
      <c r="G1426">
        <v>50</v>
      </c>
      <c r="H1426" t="s">
        <v>2789</v>
      </c>
      <c r="I1426">
        <f t="shared" si="110"/>
        <v>36300</v>
      </c>
      <c r="J1426" s="6">
        <v>45186.094074074077</v>
      </c>
      <c r="K1426" t="str">
        <f t="shared" si="111"/>
        <v>Long Term</v>
      </c>
      <c r="L1426">
        <f t="shared" si="112"/>
        <v>35574</v>
      </c>
      <c r="M1426">
        <f t="shared" si="113"/>
        <v>0</v>
      </c>
      <c r="N1426">
        <f t="shared" si="114"/>
        <v>0</v>
      </c>
    </row>
    <row r="1427" spans="1:14" x14ac:dyDescent="0.25">
      <c r="A1427">
        <v>2426</v>
      </c>
      <c r="B1427" t="s">
        <v>14942</v>
      </c>
      <c r="C1427" t="s">
        <v>14943</v>
      </c>
      <c r="D1427" t="s">
        <v>14922</v>
      </c>
      <c r="E1427">
        <v>819</v>
      </c>
      <c r="F1427" s="2">
        <v>44543.135509259257</v>
      </c>
      <c r="G1427">
        <v>68</v>
      </c>
      <c r="H1427" t="s">
        <v>662</v>
      </c>
      <c r="I1427">
        <f t="shared" si="110"/>
        <v>55692</v>
      </c>
      <c r="J1427" s="6">
        <v>45186.094074074077</v>
      </c>
      <c r="K1427" t="str">
        <f t="shared" si="111"/>
        <v>Long Term</v>
      </c>
      <c r="L1427">
        <f t="shared" si="112"/>
        <v>54873</v>
      </c>
      <c r="M1427">
        <f t="shared" si="113"/>
        <v>0</v>
      </c>
      <c r="N1427">
        <f t="shared" si="114"/>
        <v>0</v>
      </c>
    </row>
    <row r="1428" spans="1:14" x14ac:dyDescent="0.25">
      <c r="A1428">
        <v>2427</v>
      </c>
      <c r="B1428" t="s">
        <v>14950</v>
      </c>
      <c r="C1428" t="s">
        <v>14951</v>
      </c>
      <c r="D1428" t="s">
        <v>14929</v>
      </c>
      <c r="E1428">
        <v>520</v>
      </c>
      <c r="F1428" s="2">
        <v>44713.358032407406</v>
      </c>
      <c r="G1428">
        <v>78</v>
      </c>
      <c r="H1428" t="s">
        <v>1102</v>
      </c>
      <c r="I1428">
        <f t="shared" si="110"/>
        <v>40560</v>
      </c>
      <c r="J1428" s="6">
        <v>45186.094074074077</v>
      </c>
      <c r="K1428" t="str">
        <f t="shared" si="111"/>
        <v>Long Term</v>
      </c>
      <c r="L1428">
        <f t="shared" si="112"/>
        <v>40040</v>
      </c>
      <c r="M1428">
        <f t="shared" si="113"/>
        <v>0</v>
      </c>
      <c r="N1428">
        <f t="shared" si="114"/>
        <v>0</v>
      </c>
    </row>
    <row r="1429" spans="1:14" x14ac:dyDescent="0.25">
      <c r="A1429">
        <v>2428</v>
      </c>
      <c r="B1429" t="s">
        <v>14920</v>
      </c>
      <c r="C1429" t="s">
        <v>14921</v>
      </c>
      <c r="D1429" t="s">
        <v>14929</v>
      </c>
      <c r="E1429">
        <v>142</v>
      </c>
      <c r="F1429" s="2">
        <v>44551.73841435185</v>
      </c>
      <c r="G1429">
        <v>56</v>
      </c>
      <c r="H1429" t="s">
        <v>782</v>
      </c>
      <c r="I1429">
        <f t="shared" si="110"/>
        <v>7952</v>
      </c>
      <c r="J1429" s="6">
        <v>45186.094074074077</v>
      </c>
      <c r="K1429" t="str">
        <f t="shared" si="111"/>
        <v>Long Term</v>
      </c>
      <c r="L1429">
        <f t="shared" si="112"/>
        <v>7810</v>
      </c>
      <c r="M1429">
        <f t="shared" si="113"/>
        <v>0</v>
      </c>
      <c r="N1429">
        <f t="shared" si="114"/>
        <v>0</v>
      </c>
    </row>
    <row r="1430" spans="1:14" x14ac:dyDescent="0.25">
      <c r="A1430">
        <v>2429</v>
      </c>
      <c r="B1430" t="s">
        <v>14923</v>
      </c>
      <c r="C1430" t="s">
        <v>14924</v>
      </c>
      <c r="D1430" t="s">
        <v>14929</v>
      </c>
      <c r="E1430">
        <v>609</v>
      </c>
      <c r="F1430" s="2">
        <v>43628.460115740738</v>
      </c>
      <c r="G1430">
        <v>21</v>
      </c>
      <c r="H1430" t="s">
        <v>365</v>
      </c>
      <c r="I1430">
        <f t="shared" si="110"/>
        <v>12789</v>
      </c>
      <c r="J1430" s="6">
        <v>45186.094074074077</v>
      </c>
      <c r="K1430" t="str">
        <f t="shared" si="111"/>
        <v>Long Term</v>
      </c>
      <c r="L1430">
        <f t="shared" si="112"/>
        <v>12180</v>
      </c>
      <c r="M1430">
        <f t="shared" si="113"/>
        <v>0</v>
      </c>
      <c r="N1430">
        <f t="shared" si="114"/>
        <v>0</v>
      </c>
    </row>
    <row r="1431" spans="1:14" x14ac:dyDescent="0.25">
      <c r="A1431">
        <v>2430</v>
      </c>
      <c r="B1431" t="s">
        <v>14962</v>
      </c>
      <c r="C1431" t="s">
        <v>14963</v>
      </c>
      <c r="D1431" t="s">
        <v>14929</v>
      </c>
      <c r="E1431">
        <v>467</v>
      </c>
      <c r="F1431" s="2">
        <v>45160.562442129631</v>
      </c>
      <c r="G1431">
        <v>52</v>
      </c>
      <c r="H1431" t="s">
        <v>2117</v>
      </c>
      <c r="I1431">
        <f t="shared" si="110"/>
        <v>24284</v>
      </c>
      <c r="J1431" s="6">
        <v>45186.094074074077</v>
      </c>
      <c r="K1431" t="str">
        <f t="shared" si="111"/>
        <v>Short Term</v>
      </c>
      <c r="L1431">
        <f t="shared" si="112"/>
        <v>23817</v>
      </c>
      <c r="M1431">
        <f t="shared" si="113"/>
        <v>0.15</v>
      </c>
      <c r="N1431">
        <f t="shared" si="114"/>
        <v>3572.5499999999997</v>
      </c>
    </row>
    <row r="1432" spans="1:14" x14ac:dyDescent="0.25">
      <c r="A1432">
        <v>2431</v>
      </c>
      <c r="B1432" t="s">
        <v>15004</v>
      </c>
      <c r="C1432" t="s">
        <v>15005</v>
      </c>
      <c r="D1432" t="s">
        <v>14922</v>
      </c>
      <c r="E1432">
        <v>853</v>
      </c>
      <c r="F1432" s="2">
        <v>43908.23537037037</v>
      </c>
      <c r="G1432">
        <v>86</v>
      </c>
      <c r="H1432" t="s">
        <v>815</v>
      </c>
      <c r="I1432">
        <f t="shared" si="110"/>
        <v>73358</v>
      </c>
      <c r="J1432" s="6">
        <v>45186.094074074077</v>
      </c>
      <c r="K1432" t="str">
        <f t="shared" si="111"/>
        <v>Long Term</v>
      </c>
      <c r="L1432">
        <f t="shared" si="112"/>
        <v>72505</v>
      </c>
      <c r="M1432">
        <f t="shared" si="113"/>
        <v>0</v>
      </c>
      <c r="N1432">
        <f t="shared" si="114"/>
        <v>0</v>
      </c>
    </row>
    <row r="1433" spans="1:14" x14ac:dyDescent="0.25">
      <c r="A1433">
        <v>2432</v>
      </c>
      <c r="B1433" t="s">
        <v>14936</v>
      </c>
      <c r="C1433" t="s">
        <v>14937</v>
      </c>
      <c r="D1433" t="s">
        <v>14929</v>
      </c>
      <c r="E1433">
        <v>142</v>
      </c>
      <c r="F1433" s="2">
        <v>43376.683796296304</v>
      </c>
      <c r="G1433">
        <v>23</v>
      </c>
      <c r="H1433" t="s">
        <v>1277</v>
      </c>
      <c r="I1433">
        <f t="shared" si="110"/>
        <v>3266</v>
      </c>
      <c r="J1433" s="6">
        <v>45186.094074074077</v>
      </c>
      <c r="K1433" t="str">
        <f t="shared" si="111"/>
        <v>Long Term</v>
      </c>
      <c r="L1433">
        <f t="shared" si="112"/>
        <v>3124</v>
      </c>
      <c r="M1433">
        <f t="shared" si="113"/>
        <v>0</v>
      </c>
      <c r="N1433">
        <f t="shared" si="114"/>
        <v>0</v>
      </c>
    </row>
    <row r="1434" spans="1:14" x14ac:dyDescent="0.25">
      <c r="A1434">
        <v>2433</v>
      </c>
      <c r="B1434" t="s">
        <v>14978</v>
      </c>
      <c r="C1434" t="s">
        <v>14979</v>
      </c>
      <c r="D1434" t="s">
        <v>14922</v>
      </c>
      <c r="E1434">
        <v>482</v>
      </c>
      <c r="F1434" s="2">
        <v>44326.882013888891</v>
      </c>
      <c r="G1434">
        <v>35</v>
      </c>
      <c r="H1434" t="s">
        <v>863</v>
      </c>
      <c r="I1434">
        <f t="shared" si="110"/>
        <v>16870</v>
      </c>
      <c r="J1434" s="6">
        <v>45186.094074074077</v>
      </c>
      <c r="K1434" t="str">
        <f t="shared" si="111"/>
        <v>Long Term</v>
      </c>
      <c r="L1434">
        <f t="shared" si="112"/>
        <v>16388</v>
      </c>
      <c r="M1434">
        <f t="shared" si="113"/>
        <v>0</v>
      </c>
      <c r="N1434">
        <f t="shared" si="114"/>
        <v>0</v>
      </c>
    </row>
    <row r="1435" spans="1:14" x14ac:dyDescent="0.25">
      <c r="A1435">
        <v>2434</v>
      </c>
      <c r="B1435" t="s">
        <v>15010</v>
      </c>
      <c r="C1435" t="s">
        <v>15011</v>
      </c>
      <c r="D1435" t="s">
        <v>14922</v>
      </c>
      <c r="E1435">
        <v>376</v>
      </c>
      <c r="F1435" s="2">
        <v>43777.321898148148</v>
      </c>
      <c r="G1435">
        <v>32</v>
      </c>
      <c r="H1435" t="s">
        <v>2916</v>
      </c>
      <c r="I1435">
        <f t="shared" si="110"/>
        <v>12032</v>
      </c>
      <c r="J1435" s="6">
        <v>45186.094074074077</v>
      </c>
      <c r="K1435" t="str">
        <f t="shared" si="111"/>
        <v>Long Term</v>
      </c>
      <c r="L1435">
        <f t="shared" si="112"/>
        <v>11656</v>
      </c>
      <c r="M1435">
        <f t="shared" si="113"/>
        <v>0</v>
      </c>
      <c r="N1435">
        <f t="shared" si="114"/>
        <v>0</v>
      </c>
    </row>
    <row r="1436" spans="1:14" x14ac:dyDescent="0.25">
      <c r="A1436">
        <v>2435</v>
      </c>
      <c r="B1436" t="s">
        <v>14923</v>
      </c>
      <c r="C1436" t="s">
        <v>14924</v>
      </c>
      <c r="D1436" t="s">
        <v>14922</v>
      </c>
      <c r="E1436">
        <v>192</v>
      </c>
      <c r="F1436" s="2">
        <v>44550.757731481477</v>
      </c>
      <c r="G1436">
        <v>51</v>
      </c>
      <c r="H1436" t="s">
        <v>1351</v>
      </c>
      <c r="I1436">
        <f t="shared" si="110"/>
        <v>9792</v>
      </c>
      <c r="J1436" s="6">
        <v>45186.094074074077</v>
      </c>
      <c r="K1436" t="str">
        <f t="shared" si="111"/>
        <v>Long Term</v>
      </c>
      <c r="L1436">
        <f t="shared" si="112"/>
        <v>9600</v>
      </c>
      <c r="M1436">
        <f t="shared" si="113"/>
        <v>0</v>
      </c>
      <c r="N1436">
        <f t="shared" si="114"/>
        <v>0</v>
      </c>
    </row>
    <row r="1437" spans="1:14" x14ac:dyDescent="0.25">
      <c r="A1437">
        <v>2436</v>
      </c>
      <c r="B1437" t="s">
        <v>14998</v>
      </c>
      <c r="C1437" t="s">
        <v>14999</v>
      </c>
      <c r="D1437" t="s">
        <v>14922</v>
      </c>
      <c r="E1437">
        <v>718</v>
      </c>
      <c r="F1437" s="2">
        <v>43787.81622685185</v>
      </c>
      <c r="G1437">
        <v>32</v>
      </c>
      <c r="H1437" t="s">
        <v>2789</v>
      </c>
      <c r="I1437">
        <f t="shared" si="110"/>
        <v>22976</v>
      </c>
      <c r="J1437" s="6">
        <v>45186.094074074077</v>
      </c>
      <c r="K1437" t="str">
        <f t="shared" si="111"/>
        <v>Long Term</v>
      </c>
      <c r="L1437">
        <f t="shared" si="112"/>
        <v>22258</v>
      </c>
      <c r="M1437">
        <f t="shared" si="113"/>
        <v>0</v>
      </c>
      <c r="N1437">
        <f t="shared" si="114"/>
        <v>0</v>
      </c>
    </row>
    <row r="1438" spans="1:14" x14ac:dyDescent="0.25">
      <c r="A1438">
        <v>2437</v>
      </c>
      <c r="B1438" t="s">
        <v>14940</v>
      </c>
      <c r="C1438" t="s">
        <v>14941</v>
      </c>
      <c r="D1438" t="s">
        <v>14922</v>
      </c>
      <c r="E1438">
        <v>948</v>
      </c>
      <c r="F1438" s="2">
        <v>43550.370138888888</v>
      </c>
      <c r="G1438">
        <v>31</v>
      </c>
      <c r="H1438" t="s">
        <v>119</v>
      </c>
      <c r="I1438">
        <f t="shared" si="110"/>
        <v>29388</v>
      </c>
      <c r="J1438" s="6">
        <v>45186.094074074077</v>
      </c>
      <c r="K1438" t="str">
        <f t="shared" si="111"/>
        <v>Long Term</v>
      </c>
      <c r="L1438">
        <f t="shared" si="112"/>
        <v>28440</v>
      </c>
      <c r="M1438">
        <f t="shared" si="113"/>
        <v>0</v>
      </c>
      <c r="N1438">
        <f t="shared" si="114"/>
        <v>0</v>
      </c>
    </row>
    <row r="1439" spans="1:14" x14ac:dyDescent="0.25">
      <c r="A1439">
        <v>2438</v>
      </c>
      <c r="B1439" t="s">
        <v>14958</v>
      </c>
      <c r="C1439" t="s">
        <v>14959</v>
      </c>
      <c r="D1439" t="s">
        <v>14922</v>
      </c>
      <c r="E1439">
        <v>752</v>
      </c>
      <c r="F1439" s="2">
        <v>43388.089409722219</v>
      </c>
      <c r="G1439">
        <v>95</v>
      </c>
      <c r="H1439" t="s">
        <v>987</v>
      </c>
      <c r="I1439">
        <f t="shared" si="110"/>
        <v>71440</v>
      </c>
      <c r="J1439" s="6">
        <v>45186.094074074077</v>
      </c>
      <c r="K1439" t="str">
        <f t="shared" si="111"/>
        <v>Long Term</v>
      </c>
      <c r="L1439">
        <f t="shared" si="112"/>
        <v>70688</v>
      </c>
      <c r="M1439">
        <f t="shared" si="113"/>
        <v>0</v>
      </c>
      <c r="N1439">
        <f t="shared" si="114"/>
        <v>0</v>
      </c>
    </row>
    <row r="1440" spans="1:14" x14ac:dyDescent="0.25">
      <c r="A1440">
        <v>2439</v>
      </c>
      <c r="B1440" t="s">
        <v>14982</v>
      </c>
      <c r="C1440" t="s">
        <v>14983</v>
      </c>
      <c r="D1440" t="s">
        <v>14929</v>
      </c>
      <c r="E1440">
        <v>813</v>
      </c>
      <c r="F1440" s="2">
        <v>45011.188969907409</v>
      </c>
      <c r="G1440">
        <v>78</v>
      </c>
      <c r="H1440" t="s">
        <v>758</v>
      </c>
      <c r="I1440">
        <f t="shared" si="110"/>
        <v>63414</v>
      </c>
      <c r="J1440" s="6">
        <v>45186.094074074077</v>
      </c>
      <c r="K1440" t="str">
        <f t="shared" si="111"/>
        <v>Short Term</v>
      </c>
      <c r="L1440">
        <f t="shared" si="112"/>
        <v>62601</v>
      </c>
      <c r="M1440">
        <f t="shared" si="113"/>
        <v>0.15</v>
      </c>
      <c r="N1440">
        <f t="shared" si="114"/>
        <v>9390.15</v>
      </c>
    </row>
    <row r="1441" spans="1:14" x14ac:dyDescent="0.25">
      <c r="A1441">
        <v>2440</v>
      </c>
      <c r="B1441" t="s">
        <v>14940</v>
      </c>
      <c r="C1441" t="s">
        <v>14941</v>
      </c>
      <c r="D1441" t="s">
        <v>14922</v>
      </c>
      <c r="E1441">
        <v>686</v>
      </c>
      <c r="F1441" s="2">
        <v>44419.520208333342</v>
      </c>
      <c r="G1441">
        <v>86</v>
      </c>
      <c r="H1441" t="s">
        <v>1411</v>
      </c>
      <c r="I1441">
        <f t="shared" si="110"/>
        <v>58996</v>
      </c>
      <c r="J1441" s="6">
        <v>45186.094074074077</v>
      </c>
      <c r="K1441" t="str">
        <f t="shared" si="111"/>
        <v>Long Term</v>
      </c>
      <c r="L1441">
        <f t="shared" si="112"/>
        <v>58310</v>
      </c>
      <c r="M1441">
        <f t="shared" si="113"/>
        <v>0</v>
      </c>
      <c r="N1441">
        <f t="shared" si="114"/>
        <v>0</v>
      </c>
    </row>
    <row r="1442" spans="1:14" x14ac:dyDescent="0.25">
      <c r="A1442">
        <v>2441</v>
      </c>
      <c r="B1442" t="s">
        <v>14936</v>
      </c>
      <c r="C1442" t="s">
        <v>14937</v>
      </c>
      <c r="D1442" t="s">
        <v>14922</v>
      </c>
      <c r="E1442">
        <v>892</v>
      </c>
      <c r="F1442" s="2">
        <v>43645.711701388893</v>
      </c>
      <c r="G1442">
        <v>6</v>
      </c>
      <c r="H1442" t="s">
        <v>818</v>
      </c>
      <c r="I1442">
        <f t="shared" si="110"/>
        <v>5352</v>
      </c>
      <c r="J1442" s="6">
        <v>45186.094074074077</v>
      </c>
      <c r="K1442" t="str">
        <f t="shared" si="111"/>
        <v>Long Term</v>
      </c>
      <c r="L1442">
        <f t="shared" si="112"/>
        <v>4460</v>
      </c>
      <c r="M1442">
        <f t="shared" si="113"/>
        <v>0</v>
      </c>
      <c r="N1442">
        <f t="shared" si="114"/>
        <v>0</v>
      </c>
    </row>
    <row r="1443" spans="1:14" x14ac:dyDescent="0.25">
      <c r="A1443">
        <v>2442</v>
      </c>
      <c r="B1443" t="s">
        <v>14990</v>
      </c>
      <c r="C1443" t="s">
        <v>14991</v>
      </c>
      <c r="D1443" t="s">
        <v>14929</v>
      </c>
      <c r="E1443">
        <v>156</v>
      </c>
      <c r="F1443" s="2">
        <v>44045.136296296303</v>
      </c>
      <c r="G1443">
        <v>14</v>
      </c>
      <c r="H1443" t="s">
        <v>2995</v>
      </c>
      <c r="I1443">
        <f t="shared" si="110"/>
        <v>2184</v>
      </c>
      <c r="J1443" s="6">
        <v>45186.094074074077</v>
      </c>
      <c r="K1443" t="str">
        <f t="shared" si="111"/>
        <v>Long Term</v>
      </c>
      <c r="L1443">
        <f t="shared" si="112"/>
        <v>2028</v>
      </c>
      <c r="M1443">
        <f t="shared" si="113"/>
        <v>0</v>
      </c>
      <c r="N1443">
        <f t="shared" si="114"/>
        <v>0</v>
      </c>
    </row>
    <row r="1444" spans="1:14" x14ac:dyDescent="0.25">
      <c r="A1444">
        <v>2443</v>
      </c>
      <c r="B1444" t="s">
        <v>14970</v>
      </c>
      <c r="C1444" t="s">
        <v>14971</v>
      </c>
      <c r="D1444" t="s">
        <v>14922</v>
      </c>
      <c r="E1444">
        <v>883</v>
      </c>
      <c r="F1444" s="2">
        <v>44678.454444444447</v>
      </c>
      <c r="G1444">
        <v>4</v>
      </c>
      <c r="H1444" t="s">
        <v>566</v>
      </c>
      <c r="I1444">
        <f t="shared" si="110"/>
        <v>3532</v>
      </c>
      <c r="J1444" s="6">
        <v>45186.094074074077</v>
      </c>
      <c r="K1444" t="str">
        <f t="shared" si="111"/>
        <v>Long Term</v>
      </c>
      <c r="L1444">
        <f t="shared" si="112"/>
        <v>2649</v>
      </c>
      <c r="M1444">
        <f t="shared" si="113"/>
        <v>0</v>
      </c>
      <c r="N1444">
        <f t="shared" si="114"/>
        <v>0</v>
      </c>
    </row>
    <row r="1445" spans="1:14" x14ac:dyDescent="0.25">
      <c r="A1445">
        <v>2444</v>
      </c>
      <c r="B1445" t="s">
        <v>14944</v>
      </c>
      <c r="C1445" t="s">
        <v>14945</v>
      </c>
      <c r="D1445" t="s">
        <v>14929</v>
      </c>
      <c r="E1445">
        <v>997</v>
      </c>
      <c r="F1445" s="2">
        <v>45128.278599537043</v>
      </c>
      <c r="G1445">
        <v>3</v>
      </c>
      <c r="H1445" t="s">
        <v>1223</v>
      </c>
      <c r="I1445">
        <f t="shared" si="110"/>
        <v>2991</v>
      </c>
      <c r="J1445" s="6">
        <v>45186.094074074077</v>
      </c>
      <c r="K1445" t="str">
        <f t="shared" si="111"/>
        <v>Short Term</v>
      </c>
      <c r="L1445">
        <f t="shared" si="112"/>
        <v>1994</v>
      </c>
      <c r="M1445">
        <f t="shared" si="113"/>
        <v>0.15</v>
      </c>
      <c r="N1445">
        <f t="shared" si="114"/>
        <v>299.09999999999997</v>
      </c>
    </row>
    <row r="1446" spans="1:14" x14ac:dyDescent="0.25">
      <c r="A1446">
        <v>2445</v>
      </c>
      <c r="B1446" t="s">
        <v>14920</v>
      </c>
      <c r="C1446" t="s">
        <v>14921</v>
      </c>
      <c r="D1446" t="s">
        <v>14922</v>
      </c>
      <c r="E1446">
        <v>118</v>
      </c>
      <c r="F1446" s="2">
        <v>44884.604629629634</v>
      </c>
      <c r="G1446">
        <v>32</v>
      </c>
      <c r="H1446" t="s">
        <v>856</v>
      </c>
      <c r="I1446">
        <f t="shared" si="110"/>
        <v>3776</v>
      </c>
      <c r="J1446" s="6">
        <v>45186.094074074077</v>
      </c>
      <c r="K1446" t="str">
        <f t="shared" si="111"/>
        <v>Short Term</v>
      </c>
      <c r="L1446">
        <f t="shared" si="112"/>
        <v>3658</v>
      </c>
      <c r="M1446">
        <f t="shared" si="113"/>
        <v>0.15</v>
      </c>
      <c r="N1446">
        <f t="shared" si="114"/>
        <v>548.69999999999993</v>
      </c>
    </row>
    <row r="1447" spans="1:14" x14ac:dyDescent="0.25">
      <c r="A1447">
        <v>2446</v>
      </c>
      <c r="B1447" t="s">
        <v>14990</v>
      </c>
      <c r="C1447" t="s">
        <v>14991</v>
      </c>
      <c r="D1447" t="s">
        <v>14922</v>
      </c>
      <c r="E1447">
        <v>488</v>
      </c>
      <c r="F1447" s="2">
        <v>43517.403310185182</v>
      </c>
      <c r="G1447">
        <v>69</v>
      </c>
      <c r="H1447" t="s">
        <v>567</v>
      </c>
      <c r="I1447">
        <f t="shared" si="110"/>
        <v>33672</v>
      </c>
      <c r="J1447" s="6">
        <v>45186.094074074077</v>
      </c>
      <c r="K1447" t="str">
        <f t="shared" si="111"/>
        <v>Long Term</v>
      </c>
      <c r="L1447">
        <f t="shared" si="112"/>
        <v>33184</v>
      </c>
      <c r="M1447">
        <f t="shared" si="113"/>
        <v>0</v>
      </c>
      <c r="N1447">
        <f t="shared" si="114"/>
        <v>0</v>
      </c>
    </row>
    <row r="1448" spans="1:14" x14ac:dyDescent="0.25">
      <c r="A1448">
        <v>2447</v>
      </c>
      <c r="B1448" t="s">
        <v>14932</v>
      </c>
      <c r="C1448" t="s">
        <v>14933</v>
      </c>
      <c r="D1448" t="s">
        <v>14929</v>
      </c>
      <c r="E1448">
        <v>847</v>
      </c>
      <c r="F1448" s="2">
        <v>43804.948113425933</v>
      </c>
      <c r="G1448">
        <v>78</v>
      </c>
      <c r="H1448" t="s">
        <v>967</v>
      </c>
      <c r="I1448">
        <f t="shared" si="110"/>
        <v>66066</v>
      </c>
      <c r="J1448" s="6">
        <v>45186.094074074077</v>
      </c>
      <c r="K1448" t="str">
        <f t="shared" si="111"/>
        <v>Long Term</v>
      </c>
      <c r="L1448">
        <f t="shared" si="112"/>
        <v>65219</v>
      </c>
      <c r="M1448">
        <f t="shared" si="113"/>
        <v>0</v>
      </c>
      <c r="N1448">
        <f t="shared" si="114"/>
        <v>0</v>
      </c>
    </row>
    <row r="1449" spans="1:14" x14ac:dyDescent="0.25">
      <c r="A1449">
        <v>2448</v>
      </c>
      <c r="B1449" t="s">
        <v>15016</v>
      </c>
      <c r="C1449" t="s">
        <v>15017</v>
      </c>
      <c r="D1449" t="s">
        <v>14922</v>
      </c>
      <c r="E1449">
        <v>741</v>
      </c>
      <c r="F1449" s="2">
        <v>43542.839861111112</v>
      </c>
      <c r="G1449">
        <v>97</v>
      </c>
      <c r="H1449" t="s">
        <v>750</v>
      </c>
      <c r="I1449">
        <f t="shared" si="110"/>
        <v>71877</v>
      </c>
      <c r="J1449" s="6">
        <v>45186.094074074077</v>
      </c>
      <c r="K1449" t="str">
        <f t="shared" si="111"/>
        <v>Long Term</v>
      </c>
      <c r="L1449">
        <f t="shared" si="112"/>
        <v>71136</v>
      </c>
      <c r="M1449">
        <f t="shared" si="113"/>
        <v>0</v>
      </c>
      <c r="N1449">
        <f t="shared" si="114"/>
        <v>0</v>
      </c>
    </row>
    <row r="1450" spans="1:14" x14ac:dyDescent="0.25">
      <c r="A1450">
        <v>2449</v>
      </c>
      <c r="B1450" t="s">
        <v>14930</v>
      </c>
      <c r="C1450" t="s">
        <v>14931</v>
      </c>
      <c r="D1450" t="s">
        <v>14929</v>
      </c>
      <c r="E1450">
        <v>263</v>
      </c>
      <c r="F1450" s="2">
        <v>44442.252476851849</v>
      </c>
      <c r="G1450">
        <v>95</v>
      </c>
      <c r="H1450" t="s">
        <v>590</v>
      </c>
      <c r="I1450">
        <f t="shared" si="110"/>
        <v>24985</v>
      </c>
      <c r="J1450" s="6">
        <v>45186.094074074077</v>
      </c>
      <c r="K1450" t="str">
        <f t="shared" si="111"/>
        <v>Long Term</v>
      </c>
      <c r="L1450">
        <f t="shared" si="112"/>
        <v>24722</v>
      </c>
      <c r="M1450">
        <f t="shared" si="113"/>
        <v>0</v>
      </c>
      <c r="N1450">
        <f t="shared" si="114"/>
        <v>0</v>
      </c>
    </row>
    <row r="1451" spans="1:14" x14ac:dyDescent="0.25">
      <c r="A1451">
        <v>2450</v>
      </c>
      <c r="B1451" t="s">
        <v>14984</v>
      </c>
      <c r="C1451" t="s">
        <v>14985</v>
      </c>
      <c r="D1451" t="s">
        <v>14922</v>
      </c>
      <c r="E1451">
        <v>772</v>
      </c>
      <c r="F1451" s="2">
        <v>44062.217997685177</v>
      </c>
      <c r="G1451">
        <v>81</v>
      </c>
      <c r="H1451" t="s">
        <v>690</v>
      </c>
      <c r="I1451">
        <f t="shared" si="110"/>
        <v>62532</v>
      </c>
      <c r="J1451" s="6">
        <v>45186.094074074077</v>
      </c>
      <c r="K1451" t="str">
        <f t="shared" si="111"/>
        <v>Long Term</v>
      </c>
      <c r="L1451">
        <f t="shared" si="112"/>
        <v>61760</v>
      </c>
      <c r="M1451">
        <f t="shared" si="113"/>
        <v>0</v>
      </c>
      <c r="N1451">
        <f t="shared" si="114"/>
        <v>0</v>
      </c>
    </row>
    <row r="1452" spans="1:14" x14ac:dyDescent="0.25">
      <c r="A1452">
        <v>2451</v>
      </c>
      <c r="B1452" t="s">
        <v>14966</v>
      </c>
      <c r="C1452" t="s">
        <v>14967</v>
      </c>
      <c r="D1452" t="s">
        <v>14922</v>
      </c>
      <c r="E1452">
        <v>606</v>
      </c>
      <c r="F1452" s="2">
        <v>44599.56150462963</v>
      </c>
      <c r="G1452">
        <v>34</v>
      </c>
      <c r="H1452" t="s">
        <v>454</v>
      </c>
      <c r="I1452">
        <f t="shared" si="110"/>
        <v>20604</v>
      </c>
      <c r="J1452" s="6">
        <v>45186.094074074077</v>
      </c>
      <c r="K1452" t="str">
        <f t="shared" si="111"/>
        <v>Long Term</v>
      </c>
      <c r="L1452">
        <f t="shared" si="112"/>
        <v>19998</v>
      </c>
      <c r="M1452">
        <f t="shared" si="113"/>
        <v>0</v>
      </c>
      <c r="N1452">
        <f t="shared" si="114"/>
        <v>0</v>
      </c>
    </row>
    <row r="1453" spans="1:14" x14ac:dyDescent="0.25">
      <c r="A1453">
        <v>2452</v>
      </c>
      <c r="B1453" t="s">
        <v>14954</v>
      </c>
      <c r="C1453" t="s">
        <v>14955</v>
      </c>
      <c r="D1453" t="s">
        <v>14922</v>
      </c>
      <c r="E1453">
        <v>467</v>
      </c>
      <c r="F1453" s="2">
        <v>43719.930335648147</v>
      </c>
      <c r="G1453">
        <v>96</v>
      </c>
      <c r="H1453" t="s">
        <v>1335</v>
      </c>
      <c r="I1453">
        <f t="shared" si="110"/>
        <v>44832</v>
      </c>
      <c r="J1453" s="6">
        <v>45186.094074074077</v>
      </c>
      <c r="K1453" t="str">
        <f t="shared" si="111"/>
        <v>Long Term</v>
      </c>
      <c r="L1453">
        <f t="shared" si="112"/>
        <v>44365</v>
      </c>
      <c r="M1453">
        <f t="shared" si="113"/>
        <v>0</v>
      </c>
      <c r="N1453">
        <f t="shared" si="114"/>
        <v>0</v>
      </c>
    </row>
    <row r="1454" spans="1:14" x14ac:dyDescent="0.25">
      <c r="A1454">
        <v>2453</v>
      </c>
      <c r="B1454" t="s">
        <v>14942</v>
      </c>
      <c r="C1454" t="s">
        <v>14943</v>
      </c>
      <c r="D1454" t="s">
        <v>14929</v>
      </c>
      <c r="E1454">
        <v>498</v>
      </c>
      <c r="F1454" s="2">
        <v>44775.819282407407</v>
      </c>
      <c r="G1454">
        <v>24</v>
      </c>
      <c r="H1454" t="s">
        <v>658</v>
      </c>
      <c r="I1454">
        <f t="shared" si="110"/>
        <v>11952</v>
      </c>
      <c r="J1454" s="6">
        <v>45186.094074074077</v>
      </c>
      <c r="K1454" t="str">
        <f t="shared" si="111"/>
        <v>Long Term</v>
      </c>
      <c r="L1454">
        <f t="shared" si="112"/>
        <v>11454</v>
      </c>
      <c r="M1454">
        <f t="shared" si="113"/>
        <v>0</v>
      </c>
      <c r="N1454">
        <f t="shared" si="114"/>
        <v>0</v>
      </c>
    </row>
    <row r="1455" spans="1:14" x14ac:dyDescent="0.25">
      <c r="A1455">
        <v>2454</v>
      </c>
      <c r="B1455" t="s">
        <v>14994</v>
      </c>
      <c r="C1455" t="s">
        <v>14995</v>
      </c>
      <c r="D1455" t="s">
        <v>14922</v>
      </c>
      <c r="E1455">
        <v>398</v>
      </c>
      <c r="F1455" s="2">
        <v>44961.154085648152</v>
      </c>
      <c r="G1455">
        <v>28</v>
      </c>
      <c r="H1455" t="s">
        <v>224</v>
      </c>
      <c r="I1455">
        <f t="shared" si="110"/>
        <v>11144</v>
      </c>
      <c r="J1455" s="6">
        <v>45186.094074074077</v>
      </c>
      <c r="K1455" t="str">
        <f t="shared" si="111"/>
        <v>Short Term</v>
      </c>
      <c r="L1455">
        <f t="shared" si="112"/>
        <v>10746</v>
      </c>
      <c r="M1455">
        <f t="shared" si="113"/>
        <v>0.15</v>
      </c>
      <c r="N1455">
        <f t="shared" si="114"/>
        <v>1611.8999999999999</v>
      </c>
    </row>
    <row r="1456" spans="1:14" x14ac:dyDescent="0.25">
      <c r="A1456">
        <v>2455</v>
      </c>
      <c r="B1456" t="s">
        <v>14976</v>
      </c>
      <c r="C1456" t="s">
        <v>14977</v>
      </c>
      <c r="D1456" t="s">
        <v>14929</v>
      </c>
      <c r="E1456">
        <v>834</v>
      </c>
      <c r="F1456" s="2">
        <v>44675.765300925923</v>
      </c>
      <c r="G1456">
        <v>68</v>
      </c>
      <c r="H1456" t="s">
        <v>509</v>
      </c>
      <c r="I1456">
        <f t="shared" si="110"/>
        <v>56712</v>
      </c>
      <c r="J1456" s="6">
        <v>45186.094074074077</v>
      </c>
      <c r="K1456" t="str">
        <f t="shared" si="111"/>
        <v>Long Term</v>
      </c>
      <c r="L1456">
        <f t="shared" si="112"/>
        <v>55878</v>
      </c>
      <c r="M1456">
        <f t="shared" si="113"/>
        <v>0</v>
      </c>
      <c r="N1456">
        <f t="shared" si="114"/>
        <v>0</v>
      </c>
    </row>
    <row r="1457" spans="1:14" x14ac:dyDescent="0.25">
      <c r="A1457">
        <v>2456</v>
      </c>
      <c r="B1457" t="s">
        <v>14944</v>
      </c>
      <c r="C1457" t="s">
        <v>14945</v>
      </c>
      <c r="D1457" t="s">
        <v>14929</v>
      </c>
      <c r="E1457">
        <v>691</v>
      </c>
      <c r="F1457" s="2">
        <v>43640.608402777783</v>
      </c>
      <c r="G1457">
        <v>26</v>
      </c>
      <c r="H1457" t="s">
        <v>844</v>
      </c>
      <c r="I1457">
        <f t="shared" si="110"/>
        <v>17966</v>
      </c>
      <c r="J1457" s="6">
        <v>45186.094074074077</v>
      </c>
      <c r="K1457" t="str">
        <f t="shared" si="111"/>
        <v>Long Term</v>
      </c>
      <c r="L1457">
        <f t="shared" si="112"/>
        <v>17275</v>
      </c>
      <c r="M1457">
        <f t="shared" si="113"/>
        <v>0</v>
      </c>
      <c r="N1457">
        <f t="shared" si="114"/>
        <v>0</v>
      </c>
    </row>
    <row r="1458" spans="1:14" x14ac:dyDescent="0.25">
      <c r="A1458">
        <v>2457</v>
      </c>
      <c r="B1458" t="s">
        <v>14925</v>
      </c>
      <c r="C1458" t="s">
        <v>14926</v>
      </c>
      <c r="D1458" t="s">
        <v>14929</v>
      </c>
      <c r="E1458">
        <v>830</v>
      </c>
      <c r="F1458" s="2">
        <v>44926.42396990741</v>
      </c>
      <c r="G1458">
        <v>44</v>
      </c>
      <c r="H1458" t="s">
        <v>1510</v>
      </c>
      <c r="I1458">
        <f t="shared" si="110"/>
        <v>36520</v>
      </c>
      <c r="J1458" s="6">
        <v>45186.094074074077</v>
      </c>
      <c r="K1458" t="str">
        <f t="shared" si="111"/>
        <v>Short Term</v>
      </c>
      <c r="L1458">
        <f t="shared" si="112"/>
        <v>35690</v>
      </c>
      <c r="M1458">
        <f t="shared" si="113"/>
        <v>0.15</v>
      </c>
      <c r="N1458">
        <f t="shared" si="114"/>
        <v>5353.5</v>
      </c>
    </row>
    <row r="1459" spans="1:14" x14ac:dyDescent="0.25">
      <c r="A1459">
        <v>2458</v>
      </c>
      <c r="B1459" t="s">
        <v>14966</v>
      </c>
      <c r="C1459" t="s">
        <v>14967</v>
      </c>
      <c r="D1459" t="s">
        <v>14922</v>
      </c>
      <c r="E1459">
        <v>447</v>
      </c>
      <c r="F1459" s="2">
        <v>43758.450439814813</v>
      </c>
      <c r="G1459">
        <v>14</v>
      </c>
      <c r="H1459" t="s">
        <v>1119</v>
      </c>
      <c r="I1459">
        <f t="shared" si="110"/>
        <v>6258</v>
      </c>
      <c r="J1459" s="6">
        <v>45186.094074074077</v>
      </c>
      <c r="K1459" t="str">
        <f t="shared" si="111"/>
        <v>Long Term</v>
      </c>
      <c r="L1459">
        <f t="shared" si="112"/>
        <v>5811</v>
      </c>
      <c r="M1459">
        <f t="shared" si="113"/>
        <v>0</v>
      </c>
      <c r="N1459">
        <f t="shared" si="114"/>
        <v>0</v>
      </c>
    </row>
    <row r="1460" spans="1:14" x14ac:dyDescent="0.25">
      <c r="A1460">
        <v>2459</v>
      </c>
      <c r="B1460" t="s">
        <v>14927</v>
      </c>
      <c r="C1460" t="s">
        <v>14928</v>
      </c>
      <c r="D1460" t="s">
        <v>14922</v>
      </c>
      <c r="E1460">
        <v>584</v>
      </c>
      <c r="F1460" s="2">
        <v>44430.201099537036</v>
      </c>
      <c r="G1460">
        <v>14</v>
      </c>
      <c r="H1460" t="s">
        <v>1071</v>
      </c>
      <c r="I1460">
        <f t="shared" si="110"/>
        <v>8176</v>
      </c>
      <c r="J1460" s="6">
        <v>45186.094074074077</v>
      </c>
      <c r="K1460" t="str">
        <f t="shared" si="111"/>
        <v>Long Term</v>
      </c>
      <c r="L1460">
        <f t="shared" si="112"/>
        <v>7592</v>
      </c>
      <c r="M1460">
        <f t="shared" si="113"/>
        <v>0</v>
      </c>
      <c r="N1460">
        <f t="shared" si="114"/>
        <v>0</v>
      </c>
    </row>
    <row r="1461" spans="1:14" x14ac:dyDescent="0.25">
      <c r="A1461">
        <v>2460</v>
      </c>
      <c r="B1461" t="s">
        <v>14958</v>
      </c>
      <c r="C1461" t="s">
        <v>14959</v>
      </c>
      <c r="D1461" t="s">
        <v>14922</v>
      </c>
      <c r="E1461">
        <v>316</v>
      </c>
      <c r="F1461" s="2">
        <v>43843.763668981483</v>
      </c>
      <c r="G1461">
        <v>21</v>
      </c>
      <c r="H1461" t="s">
        <v>694</v>
      </c>
      <c r="I1461">
        <f t="shared" si="110"/>
        <v>6636</v>
      </c>
      <c r="J1461" s="6">
        <v>45186.094074074077</v>
      </c>
      <c r="K1461" t="str">
        <f t="shared" si="111"/>
        <v>Long Term</v>
      </c>
      <c r="L1461">
        <f t="shared" si="112"/>
        <v>6320</v>
      </c>
      <c r="M1461">
        <f t="shared" si="113"/>
        <v>0</v>
      </c>
      <c r="N1461">
        <f t="shared" si="114"/>
        <v>0</v>
      </c>
    </row>
    <row r="1462" spans="1:14" x14ac:dyDescent="0.25">
      <c r="A1462">
        <v>2461</v>
      </c>
      <c r="B1462" t="s">
        <v>15014</v>
      </c>
      <c r="C1462" t="s">
        <v>15015</v>
      </c>
      <c r="D1462" t="s">
        <v>14922</v>
      </c>
      <c r="E1462">
        <v>856</v>
      </c>
      <c r="F1462" s="2">
        <v>43737.909548611111</v>
      </c>
      <c r="G1462">
        <v>71</v>
      </c>
      <c r="H1462" t="s">
        <v>755</v>
      </c>
      <c r="I1462">
        <f t="shared" si="110"/>
        <v>60776</v>
      </c>
      <c r="J1462" s="6">
        <v>45186.094074074077</v>
      </c>
      <c r="K1462" t="str">
        <f t="shared" si="111"/>
        <v>Long Term</v>
      </c>
      <c r="L1462">
        <f t="shared" si="112"/>
        <v>59920</v>
      </c>
      <c r="M1462">
        <f t="shared" si="113"/>
        <v>0</v>
      </c>
      <c r="N1462">
        <f t="shared" si="114"/>
        <v>0</v>
      </c>
    </row>
    <row r="1463" spans="1:14" x14ac:dyDescent="0.25">
      <c r="A1463">
        <v>2462</v>
      </c>
      <c r="B1463" t="s">
        <v>14932</v>
      </c>
      <c r="C1463" t="s">
        <v>14933</v>
      </c>
      <c r="D1463" t="s">
        <v>14922</v>
      </c>
      <c r="E1463">
        <v>794</v>
      </c>
      <c r="F1463" s="2">
        <v>44212.132048611107</v>
      </c>
      <c r="G1463">
        <v>23</v>
      </c>
      <c r="H1463" t="s">
        <v>1012</v>
      </c>
      <c r="I1463">
        <f t="shared" si="110"/>
        <v>18262</v>
      </c>
      <c r="J1463" s="6">
        <v>45186.094074074077</v>
      </c>
      <c r="K1463" t="str">
        <f t="shared" si="111"/>
        <v>Long Term</v>
      </c>
      <c r="L1463">
        <f t="shared" si="112"/>
        <v>17468</v>
      </c>
      <c r="M1463">
        <f t="shared" si="113"/>
        <v>0</v>
      </c>
      <c r="N1463">
        <f t="shared" si="114"/>
        <v>0</v>
      </c>
    </row>
    <row r="1464" spans="1:14" x14ac:dyDescent="0.25">
      <c r="A1464">
        <v>2463</v>
      </c>
      <c r="B1464" t="s">
        <v>15010</v>
      </c>
      <c r="C1464" t="s">
        <v>15011</v>
      </c>
      <c r="D1464" t="s">
        <v>14929</v>
      </c>
      <c r="E1464">
        <v>394</v>
      </c>
      <c r="F1464" s="2">
        <v>44562.637673611112</v>
      </c>
      <c r="G1464">
        <v>35</v>
      </c>
      <c r="H1464" t="s">
        <v>870</v>
      </c>
      <c r="I1464">
        <f t="shared" si="110"/>
        <v>13790</v>
      </c>
      <c r="J1464" s="6">
        <v>45186.094074074077</v>
      </c>
      <c r="K1464" t="str">
        <f t="shared" si="111"/>
        <v>Long Term</v>
      </c>
      <c r="L1464">
        <f t="shared" si="112"/>
        <v>13396</v>
      </c>
      <c r="M1464">
        <f t="shared" si="113"/>
        <v>0</v>
      </c>
      <c r="N1464">
        <f t="shared" si="114"/>
        <v>0</v>
      </c>
    </row>
    <row r="1465" spans="1:14" x14ac:dyDescent="0.25">
      <c r="A1465">
        <v>2464</v>
      </c>
      <c r="B1465" t="s">
        <v>14972</v>
      </c>
      <c r="C1465" t="s">
        <v>14973</v>
      </c>
      <c r="D1465" t="s">
        <v>14922</v>
      </c>
      <c r="E1465">
        <v>470</v>
      </c>
      <c r="F1465" s="2">
        <v>45150.196840277778</v>
      </c>
      <c r="G1465">
        <v>87</v>
      </c>
      <c r="H1465" t="s">
        <v>111</v>
      </c>
      <c r="I1465">
        <f t="shared" si="110"/>
        <v>40890</v>
      </c>
      <c r="J1465" s="6">
        <v>45186.094074074077</v>
      </c>
      <c r="K1465" t="str">
        <f t="shared" si="111"/>
        <v>Short Term</v>
      </c>
      <c r="L1465">
        <f t="shared" si="112"/>
        <v>40420</v>
      </c>
      <c r="M1465">
        <f t="shared" si="113"/>
        <v>0.15</v>
      </c>
      <c r="N1465">
        <f t="shared" si="114"/>
        <v>6063</v>
      </c>
    </row>
    <row r="1466" spans="1:14" x14ac:dyDescent="0.25">
      <c r="A1466">
        <v>2465</v>
      </c>
      <c r="B1466" t="s">
        <v>14978</v>
      </c>
      <c r="C1466" t="s">
        <v>14979</v>
      </c>
      <c r="D1466" t="s">
        <v>14929</v>
      </c>
      <c r="E1466">
        <v>734</v>
      </c>
      <c r="F1466" s="2">
        <v>43577.463703703703</v>
      </c>
      <c r="G1466">
        <v>73</v>
      </c>
      <c r="H1466" t="s">
        <v>1742</v>
      </c>
      <c r="I1466">
        <f t="shared" si="110"/>
        <v>53582</v>
      </c>
      <c r="J1466" s="6">
        <v>45186.094074074077</v>
      </c>
      <c r="K1466" t="str">
        <f t="shared" si="111"/>
        <v>Long Term</v>
      </c>
      <c r="L1466">
        <f t="shared" si="112"/>
        <v>52848</v>
      </c>
      <c r="M1466">
        <f t="shared" si="113"/>
        <v>0</v>
      </c>
      <c r="N1466">
        <f t="shared" si="114"/>
        <v>0</v>
      </c>
    </row>
    <row r="1467" spans="1:14" x14ac:dyDescent="0.25">
      <c r="A1467">
        <v>2466</v>
      </c>
      <c r="B1467" t="s">
        <v>14946</v>
      </c>
      <c r="C1467" t="s">
        <v>14947</v>
      </c>
      <c r="D1467" t="s">
        <v>14929</v>
      </c>
      <c r="E1467">
        <v>129</v>
      </c>
      <c r="F1467" s="2">
        <v>43679.578599537039</v>
      </c>
      <c r="G1467">
        <v>18</v>
      </c>
      <c r="H1467" t="s">
        <v>1089</v>
      </c>
      <c r="I1467">
        <f t="shared" si="110"/>
        <v>2322</v>
      </c>
      <c r="J1467" s="6">
        <v>45186.094074074077</v>
      </c>
      <c r="K1467" t="str">
        <f t="shared" si="111"/>
        <v>Long Term</v>
      </c>
      <c r="L1467">
        <f t="shared" si="112"/>
        <v>2193</v>
      </c>
      <c r="M1467">
        <f t="shared" si="113"/>
        <v>0</v>
      </c>
      <c r="N1467">
        <f t="shared" si="114"/>
        <v>0</v>
      </c>
    </row>
    <row r="1468" spans="1:14" x14ac:dyDescent="0.25">
      <c r="A1468">
        <v>2467</v>
      </c>
      <c r="B1468" t="s">
        <v>14982</v>
      </c>
      <c r="C1468" t="s">
        <v>14983</v>
      </c>
      <c r="D1468" t="s">
        <v>14922</v>
      </c>
      <c r="E1468">
        <v>850</v>
      </c>
      <c r="F1468" s="2">
        <v>44035.388460648152</v>
      </c>
      <c r="G1468">
        <v>96</v>
      </c>
      <c r="H1468" t="s">
        <v>902</v>
      </c>
      <c r="I1468">
        <f t="shared" si="110"/>
        <v>81600</v>
      </c>
      <c r="J1468" s="6">
        <v>45186.094074074077</v>
      </c>
      <c r="K1468" t="str">
        <f t="shared" si="111"/>
        <v>Long Term</v>
      </c>
      <c r="L1468">
        <f t="shared" si="112"/>
        <v>80750</v>
      </c>
      <c r="M1468">
        <f t="shared" si="113"/>
        <v>0</v>
      </c>
      <c r="N1468">
        <f t="shared" si="114"/>
        <v>0</v>
      </c>
    </row>
    <row r="1469" spans="1:14" x14ac:dyDescent="0.25">
      <c r="A1469">
        <v>2468</v>
      </c>
      <c r="B1469" t="s">
        <v>14934</v>
      </c>
      <c r="C1469" t="s">
        <v>14935</v>
      </c>
      <c r="D1469" t="s">
        <v>14922</v>
      </c>
      <c r="E1469">
        <v>667</v>
      </c>
      <c r="F1469" s="2">
        <v>44980.240254629629</v>
      </c>
      <c r="G1469">
        <v>96</v>
      </c>
      <c r="H1469" t="s">
        <v>2592</v>
      </c>
      <c r="I1469">
        <f t="shared" si="110"/>
        <v>64032</v>
      </c>
      <c r="J1469" s="6">
        <v>45186.094074074077</v>
      </c>
      <c r="K1469" t="str">
        <f t="shared" si="111"/>
        <v>Short Term</v>
      </c>
      <c r="L1469">
        <f t="shared" si="112"/>
        <v>63365</v>
      </c>
      <c r="M1469">
        <f t="shared" si="113"/>
        <v>0.15</v>
      </c>
      <c r="N1469">
        <f t="shared" si="114"/>
        <v>9504.75</v>
      </c>
    </row>
    <row r="1470" spans="1:14" x14ac:dyDescent="0.25">
      <c r="A1470">
        <v>2469</v>
      </c>
      <c r="B1470" t="s">
        <v>14978</v>
      </c>
      <c r="C1470" t="s">
        <v>14979</v>
      </c>
      <c r="D1470" t="s">
        <v>14929</v>
      </c>
      <c r="E1470">
        <v>156</v>
      </c>
      <c r="F1470" s="2">
        <v>44418.237604166658</v>
      </c>
      <c r="G1470">
        <v>23</v>
      </c>
      <c r="H1470" t="s">
        <v>749</v>
      </c>
      <c r="I1470">
        <f t="shared" si="110"/>
        <v>3588</v>
      </c>
      <c r="J1470" s="6">
        <v>45186.094074074077</v>
      </c>
      <c r="K1470" t="str">
        <f t="shared" si="111"/>
        <v>Long Term</v>
      </c>
      <c r="L1470">
        <f t="shared" si="112"/>
        <v>3432</v>
      </c>
      <c r="M1470">
        <f t="shared" si="113"/>
        <v>0</v>
      </c>
      <c r="N1470">
        <f t="shared" si="114"/>
        <v>0</v>
      </c>
    </row>
    <row r="1471" spans="1:14" x14ac:dyDescent="0.25">
      <c r="A1471">
        <v>2470</v>
      </c>
      <c r="B1471" t="s">
        <v>14984</v>
      </c>
      <c r="C1471" t="s">
        <v>14985</v>
      </c>
      <c r="D1471" t="s">
        <v>14922</v>
      </c>
      <c r="E1471">
        <v>386</v>
      </c>
      <c r="F1471" s="2">
        <v>43531.040289351848</v>
      </c>
      <c r="G1471">
        <v>47</v>
      </c>
      <c r="H1471" t="s">
        <v>711</v>
      </c>
      <c r="I1471">
        <f t="shared" si="110"/>
        <v>18142</v>
      </c>
      <c r="J1471" s="6">
        <v>45186.094074074077</v>
      </c>
      <c r="K1471" t="str">
        <f t="shared" si="111"/>
        <v>Long Term</v>
      </c>
      <c r="L1471">
        <f t="shared" si="112"/>
        <v>17756</v>
      </c>
      <c r="M1471">
        <f t="shared" si="113"/>
        <v>0</v>
      </c>
      <c r="N1471">
        <f t="shared" si="114"/>
        <v>0</v>
      </c>
    </row>
    <row r="1472" spans="1:14" x14ac:dyDescent="0.25">
      <c r="A1472">
        <v>2471</v>
      </c>
      <c r="B1472" t="s">
        <v>14958</v>
      </c>
      <c r="C1472" t="s">
        <v>14959</v>
      </c>
      <c r="D1472" t="s">
        <v>14929</v>
      </c>
      <c r="E1472">
        <v>622</v>
      </c>
      <c r="F1472" s="2">
        <v>44681.296469907407</v>
      </c>
      <c r="G1472">
        <v>61</v>
      </c>
      <c r="H1472" t="s">
        <v>1097</v>
      </c>
      <c r="I1472">
        <f t="shared" si="110"/>
        <v>37942</v>
      </c>
      <c r="J1472" s="6">
        <v>45186.094074074077</v>
      </c>
      <c r="K1472" t="str">
        <f t="shared" si="111"/>
        <v>Long Term</v>
      </c>
      <c r="L1472">
        <f t="shared" si="112"/>
        <v>37320</v>
      </c>
      <c r="M1472">
        <f t="shared" si="113"/>
        <v>0</v>
      </c>
      <c r="N1472">
        <f t="shared" si="114"/>
        <v>0</v>
      </c>
    </row>
    <row r="1473" spans="1:14" x14ac:dyDescent="0.25">
      <c r="A1473">
        <v>2472</v>
      </c>
      <c r="B1473" t="s">
        <v>14964</v>
      </c>
      <c r="C1473" t="s">
        <v>14965</v>
      </c>
      <c r="D1473" t="s">
        <v>14922</v>
      </c>
      <c r="E1473">
        <v>713</v>
      </c>
      <c r="F1473" s="2">
        <v>43797.123414351852</v>
      </c>
      <c r="G1473">
        <v>53</v>
      </c>
      <c r="H1473" t="s">
        <v>993</v>
      </c>
      <c r="I1473">
        <f t="shared" si="110"/>
        <v>37789</v>
      </c>
      <c r="J1473" s="6">
        <v>45186.094074074077</v>
      </c>
      <c r="K1473" t="str">
        <f t="shared" si="111"/>
        <v>Long Term</v>
      </c>
      <c r="L1473">
        <f t="shared" si="112"/>
        <v>37076</v>
      </c>
      <c r="M1473">
        <f t="shared" si="113"/>
        <v>0</v>
      </c>
      <c r="N1473">
        <f t="shared" si="114"/>
        <v>0</v>
      </c>
    </row>
    <row r="1474" spans="1:14" x14ac:dyDescent="0.25">
      <c r="A1474">
        <v>2473</v>
      </c>
      <c r="B1474" t="s">
        <v>14934</v>
      </c>
      <c r="C1474" t="s">
        <v>14935</v>
      </c>
      <c r="D1474" t="s">
        <v>14922</v>
      </c>
      <c r="E1474">
        <v>954</v>
      </c>
      <c r="F1474" s="2">
        <v>43745.650752314818</v>
      </c>
      <c r="G1474">
        <v>64</v>
      </c>
      <c r="H1474" t="s">
        <v>1009</v>
      </c>
      <c r="I1474">
        <f t="shared" si="110"/>
        <v>61056</v>
      </c>
      <c r="J1474" s="6">
        <v>45186.094074074077</v>
      </c>
      <c r="K1474" t="str">
        <f t="shared" si="111"/>
        <v>Long Term</v>
      </c>
      <c r="L1474">
        <f t="shared" si="112"/>
        <v>60102</v>
      </c>
      <c r="M1474">
        <f t="shared" si="113"/>
        <v>0</v>
      </c>
      <c r="N1474">
        <f t="shared" si="114"/>
        <v>0</v>
      </c>
    </row>
    <row r="1475" spans="1:14" x14ac:dyDescent="0.25">
      <c r="A1475">
        <v>2474</v>
      </c>
      <c r="B1475" t="s">
        <v>14960</v>
      </c>
      <c r="C1475" t="s">
        <v>14961</v>
      </c>
      <c r="D1475" t="s">
        <v>14922</v>
      </c>
      <c r="E1475">
        <v>870</v>
      </c>
      <c r="F1475" s="2">
        <v>43880.561192129629</v>
      </c>
      <c r="G1475">
        <v>57</v>
      </c>
      <c r="H1475" t="s">
        <v>686</v>
      </c>
      <c r="I1475">
        <f t="shared" ref="I1475:I1538" si="115">E1475*G1475</f>
        <v>49590</v>
      </c>
      <c r="J1475" s="6">
        <v>45186.094074074077</v>
      </c>
      <c r="K1475" t="str">
        <f t="shared" ref="K1475:K1538" si="116">IF((J1475-F1475)&lt;=365,"Short Term","Long Term")</f>
        <v>Long Term</v>
      </c>
      <c r="L1475">
        <f t="shared" ref="L1475:L1538" si="117">I1475-E1475</f>
        <v>48720</v>
      </c>
      <c r="M1475">
        <f t="shared" ref="M1475:M1538" si="118">IF(K1475="short Term",15%,IF(K1475="Long Term",IF(L1475&gt;100000,10%,0),0))</f>
        <v>0</v>
      </c>
      <c r="N1475">
        <f t="shared" ref="N1475:N1538" si="119">L1475*M1475</f>
        <v>0</v>
      </c>
    </row>
    <row r="1476" spans="1:14" x14ac:dyDescent="0.25">
      <c r="A1476">
        <v>2475</v>
      </c>
      <c r="B1476" t="s">
        <v>14920</v>
      </c>
      <c r="C1476" t="s">
        <v>14921</v>
      </c>
      <c r="D1476" t="s">
        <v>14929</v>
      </c>
      <c r="E1476">
        <v>649</v>
      </c>
      <c r="F1476" s="2">
        <v>43873.709189814806</v>
      </c>
      <c r="G1476">
        <v>69</v>
      </c>
      <c r="H1476" t="s">
        <v>1245</v>
      </c>
      <c r="I1476">
        <f t="shared" si="115"/>
        <v>44781</v>
      </c>
      <c r="J1476" s="6">
        <v>45186.094074074077</v>
      </c>
      <c r="K1476" t="str">
        <f t="shared" si="116"/>
        <v>Long Term</v>
      </c>
      <c r="L1476">
        <f t="shared" si="117"/>
        <v>44132</v>
      </c>
      <c r="M1476">
        <f t="shared" si="118"/>
        <v>0</v>
      </c>
      <c r="N1476">
        <f t="shared" si="119"/>
        <v>0</v>
      </c>
    </row>
    <row r="1477" spans="1:14" x14ac:dyDescent="0.25">
      <c r="A1477">
        <v>2476</v>
      </c>
      <c r="B1477" t="s">
        <v>14940</v>
      </c>
      <c r="C1477" t="s">
        <v>14941</v>
      </c>
      <c r="D1477" t="s">
        <v>14929</v>
      </c>
      <c r="E1477">
        <v>427</v>
      </c>
      <c r="F1477" s="2">
        <v>44071.409907407397</v>
      </c>
      <c r="G1477">
        <v>28</v>
      </c>
      <c r="H1477" t="s">
        <v>58</v>
      </c>
      <c r="I1477">
        <f t="shared" si="115"/>
        <v>11956</v>
      </c>
      <c r="J1477" s="6">
        <v>45186.094074074077</v>
      </c>
      <c r="K1477" t="str">
        <f t="shared" si="116"/>
        <v>Long Term</v>
      </c>
      <c r="L1477">
        <f t="shared" si="117"/>
        <v>11529</v>
      </c>
      <c r="M1477">
        <f t="shared" si="118"/>
        <v>0</v>
      </c>
      <c r="N1477">
        <f t="shared" si="119"/>
        <v>0</v>
      </c>
    </row>
    <row r="1478" spans="1:14" x14ac:dyDescent="0.25">
      <c r="A1478">
        <v>2477</v>
      </c>
      <c r="B1478" t="s">
        <v>14956</v>
      </c>
      <c r="C1478" t="s">
        <v>14957</v>
      </c>
      <c r="D1478" t="s">
        <v>14929</v>
      </c>
      <c r="E1478">
        <v>481</v>
      </c>
      <c r="F1478" s="2">
        <v>43665.283229166656</v>
      </c>
      <c r="G1478">
        <v>65</v>
      </c>
      <c r="H1478" t="s">
        <v>178</v>
      </c>
      <c r="I1478">
        <f t="shared" si="115"/>
        <v>31265</v>
      </c>
      <c r="J1478" s="6">
        <v>45186.094074074077</v>
      </c>
      <c r="K1478" t="str">
        <f t="shared" si="116"/>
        <v>Long Term</v>
      </c>
      <c r="L1478">
        <f t="shared" si="117"/>
        <v>30784</v>
      </c>
      <c r="M1478">
        <f t="shared" si="118"/>
        <v>0</v>
      </c>
      <c r="N1478">
        <f t="shared" si="119"/>
        <v>0</v>
      </c>
    </row>
    <row r="1479" spans="1:14" x14ac:dyDescent="0.25">
      <c r="A1479">
        <v>2478</v>
      </c>
      <c r="B1479" t="s">
        <v>14970</v>
      </c>
      <c r="C1479" t="s">
        <v>14971</v>
      </c>
      <c r="D1479" t="s">
        <v>14922</v>
      </c>
      <c r="E1479">
        <v>390</v>
      </c>
      <c r="F1479" s="2">
        <v>45110.729363425933</v>
      </c>
      <c r="G1479">
        <v>91</v>
      </c>
      <c r="H1479" t="s">
        <v>2057</v>
      </c>
      <c r="I1479">
        <f t="shared" si="115"/>
        <v>35490</v>
      </c>
      <c r="J1479" s="6">
        <v>45186.094074074077</v>
      </c>
      <c r="K1479" t="str">
        <f t="shared" si="116"/>
        <v>Short Term</v>
      </c>
      <c r="L1479">
        <f t="shared" si="117"/>
        <v>35100</v>
      </c>
      <c r="M1479">
        <f t="shared" si="118"/>
        <v>0.15</v>
      </c>
      <c r="N1479">
        <f t="shared" si="119"/>
        <v>5265</v>
      </c>
    </row>
    <row r="1480" spans="1:14" x14ac:dyDescent="0.25">
      <c r="A1480">
        <v>2479</v>
      </c>
      <c r="B1480" t="s">
        <v>14925</v>
      </c>
      <c r="C1480" t="s">
        <v>14926</v>
      </c>
      <c r="D1480" t="s">
        <v>14929</v>
      </c>
      <c r="E1480">
        <v>340</v>
      </c>
      <c r="F1480" s="2">
        <v>44046.907418981478</v>
      </c>
      <c r="G1480">
        <v>41</v>
      </c>
      <c r="H1480" t="s">
        <v>1154</v>
      </c>
      <c r="I1480">
        <f t="shared" si="115"/>
        <v>13940</v>
      </c>
      <c r="J1480" s="6">
        <v>45186.094074074077</v>
      </c>
      <c r="K1480" t="str">
        <f t="shared" si="116"/>
        <v>Long Term</v>
      </c>
      <c r="L1480">
        <f t="shared" si="117"/>
        <v>13600</v>
      </c>
      <c r="M1480">
        <f t="shared" si="118"/>
        <v>0</v>
      </c>
      <c r="N1480">
        <f t="shared" si="119"/>
        <v>0</v>
      </c>
    </row>
    <row r="1481" spans="1:14" x14ac:dyDescent="0.25">
      <c r="A1481">
        <v>2480</v>
      </c>
      <c r="B1481" t="s">
        <v>14972</v>
      </c>
      <c r="C1481" t="s">
        <v>14973</v>
      </c>
      <c r="D1481" t="s">
        <v>14929</v>
      </c>
      <c r="E1481">
        <v>818</v>
      </c>
      <c r="F1481" s="2">
        <v>44723.865925925929</v>
      </c>
      <c r="G1481">
        <v>5</v>
      </c>
      <c r="H1481" t="s">
        <v>924</v>
      </c>
      <c r="I1481">
        <f t="shared" si="115"/>
        <v>4090</v>
      </c>
      <c r="J1481" s="6">
        <v>45186.094074074077</v>
      </c>
      <c r="K1481" t="str">
        <f t="shared" si="116"/>
        <v>Long Term</v>
      </c>
      <c r="L1481">
        <f t="shared" si="117"/>
        <v>3272</v>
      </c>
      <c r="M1481">
        <f t="shared" si="118"/>
        <v>0</v>
      </c>
      <c r="N1481">
        <f t="shared" si="119"/>
        <v>0</v>
      </c>
    </row>
    <row r="1482" spans="1:14" x14ac:dyDescent="0.25">
      <c r="A1482">
        <v>2481</v>
      </c>
      <c r="B1482" t="s">
        <v>14936</v>
      </c>
      <c r="C1482" t="s">
        <v>14937</v>
      </c>
      <c r="D1482" t="s">
        <v>14929</v>
      </c>
      <c r="E1482">
        <v>114</v>
      </c>
      <c r="F1482" s="2">
        <v>44863.343090277784</v>
      </c>
      <c r="G1482">
        <v>25</v>
      </c>
      <c r="H1482" t="s">
        <v>236</v>
      </c>
      <c r="I1482">
        <f t="shared" si="115"/>
        <v>2850</v>
      </c>
      <c r="J1482" s="6">
        <v>45186.094074074077</v>
      </c>
      <c r="K1482" t="str">
        <f t="shared" si="116"/>
        <v>Short Term</v>
      </c>
      <c r="L1482">
        <f t="shared" si="117"/>
        <v>2736</v>
      </c>
      <c r="M1482">
        <f t="shared" si="118"/>
        <v>0.15</v>
      </c>
      <c r="N1482">
        <f t="shared" si="119"/>
        <v>410.4</v>
      </c>
    </row>
    <row r="1483" spans="1:14" x14ac:dyDescent="0.25">
      <c r="A1483">
        <v>2482</v>
      </c>
      <c r="B1483" t="s">
        <v>15004</v>
      </c>
      <c r="C1483" t="s">
        <v>15005</v>
      </c>
      <c r="D1483" t="s">
        <v>14922</v>
      </c>
      <c r="E1483">
        <v>693</v>
      </c>
      <c r="F1483" s="2">
        <v>44497.617476851847</v>
      </c>
      <c r="G1483">
        <v>93</v>
      </c>
      <c r="H1483" t="s">
        <v>1997</v>
      </c>
      <c r="I1483">
        <f t="shared" si="115"/>
        <v>64449</v>
      </c>
      <c r="J1483" s="6">
        <v>45186.094074074077</v>
      </c>
      <c r="K1483" t="str">
        <f t="shared" si="116"/>
        <v>Long Term</v>
      </c>
      <c r="L1483">
        <f t="shared" si="117"/>
        <v>63756</v>
      </c>
      <c r="M1483">
        <f t="shared" si="118"/>
        <v>0</v>
      </c>
      <c r="N1483">
        <f t="shared" si="119"/>
        <v>0</v>
      </c>
    </row>
    <row r="1484" spans="1:14" x14ac:dyDescent="0.25">
      <c r="A1484">
        <v>2483</v>
      </c>
      <c r="B1484" t="s">
        <v>14984</v>
      </c>
      <c r="C1484" t="s">
        <v>14985</v>
      </c>
      <c r="D1484" t="s">
        <v>14922</v>
      </c>
      <c r="E1484">
        <v>816</v>
      </c>
      <c r="F1484" s="2">
        <v>44479.033553240741</v>
      </c>
      <c r="G1484">
        <v>7</v>
      </c>
      <c r="H1484" t="s">
        <v>304</v>
      </c>
      <c r="I1484">
        <f t="shared" si="115"/>
        <v>5712</v>
      </c>
      <c r="J1484" s="6">
        <v>45186.094074074077</v>
      </c>
      <c r="K1484" t="str">
        <f t="shared" si="116"/>
        <v>Long Term</v>
      </c>
      <c r="L1484">
        <f t="shared" si="117"/>
        <v>4896</v>
      </c>
      <c r="M1484">
        <f t="shared" si="118"/>
        <v>0</v>
      </c>
      <c r="N1484">
        <f t="shared" si="119"/>
        <v>0</v>
      </c>
    </row>
    <row r="1485" spans="1:14" x14ac:dyDescent="0.25">
      <c r="A1485">
        <v>2484</v>
      </c>
      <c r="B1485" t="s">
        <v>14988</v>
      </c>
      <c r="C1485" t="s">
        <v>14989</v>
      </c>
      <c r="D1485" t="s">
        <v>14929</v>
      </c>
      <c r="E1485">
        <v>803</v>
      </c>
      <c r="F1485" s="2">
        <v>44528.672384259262</v>
      </c>
      <c r="G1485">
        <v>9</v>
      </c>
      <c r="H1485" t="s">
        <v>1057</v>
      </c>
      <c r="I1485">
        <f t="shared" si="115"/>
        <v>7227</v>
      </c>
      <c r="J1485" s="6">
        <v>45186.094074074077</v>
      </c>
      <c r="K1485" t="str">
        <f t="shared" si="116"/>
        <v>Long Term</v>
      </c>
      <c r="L1485">
        <f t="shared" si="117"/>
        <v>6424</v>
      </c>
      <c r="M1485">
        <f t="shared" si="118"/>
        <v>0</v>
      </c>
      <c r="N1485">
        <f t="shared" si="119"/>
        <v>0</v>
      </c>
    </row>
    <row r="1486" spans="1:14" x14ac:dyDescent="0.25">
      <c r="A1486">
        <v>2485</v>
      </c>
      <c r="B1486" t="s">
        <v>14994</v>
      </c>
      <c r="C1486" t="s">
        <v>14995</v>
      </c>
      <c r="D1486" t="s">
        <v>14922</v>
      </c>
      <c r="E1486">
        <v>812</v>
      </c>
      <c r="F1486" s="2">
        <v>44975.380694444437</v>
      </c>
      <c r="G1486">
        <v>96</v>
      </c>
      <c r="H1486" t="s">
        <v>1047</v>
      </c>
      <c r="I1486">
        <f t="shared" si="115"/>
        <v>77952</v>
      </c>
      <c r="J1486" s="6">
        <v>45186.094074074077</v>
      </c>
      <c r="K1486" t="str">
        <f t="shared" si="116"/>
        <v>Short Term</v>
      </c>
      <c r="L1486">
        <f t="shared" si="117"/>
        <v>77140</v>
      </c>
      <c r="M1486">
        <f t="shared" si="118"/>
        <v>0.15</v>
      </c>
      <c r="N1486">
        <f t="shared" si="119"/>
        <v>11571</v>
      </c>
    </row>
    <row r="1487" spans="1:14" x14ac:dyDescent="0.25">
      <c r="A1487">
        <v>2486</v>
      </c>
      <c r="B1487" t="s">
        <v>14944</v>
      </c>
      <c r="C1487" t="s">
        <v>14945</v>
      </c>
      <c r="D1487" t="s">
        <v>14922</v>
      </c>
      <c r="E1487">
        <v>665</v>
      </c>
      <c r="F1487" s="2">
        <v>43936.414606481478</v>
      </c>
      <c r="G1487">
        <v>99</v>
      </c>
      <c r="H1487" t="s">
        <v>1000</v>
      </c>
      <c r="I1487">
        <f t="shared" si="115"/>
        <v>65835</v>
      </c>
      <c r="J1487" s="6">
        <v>45186.094074074077</v>
      </c>
      <c r="K1487" t="str">
        <f t="shared" si="116"/>
        <v>Long Term</v>
      </c>
      <c r="L1487">
        <f t="shared" si="117"/>
        <v>65170</v>
      </c>
      <c r="M1487">
        <f t="shared" si="118"/>
        <v>0</v>
      </c>
      <c r="N1487">
        <f t="shared" si="119"/>
        <v>0</v>
      </c>
    </row>
    <row r="1488" spans="1:14" x14ac:dyDescent="0.25">
      <c r="A1488">
        <v>2487</v>
      </c>
      <c r="B1488" t="s">
        <v>14970</v>
      </c>
      <c r="C1488" t="s">
        <v>14971</v>
      </c>
      <c r="D1488" t="s">
        <v>14929</v>
      </c>
      <c r="E1488">
        <v>669</v>
      </c>
      <c r="F1488" s="2">
        <v>44402.482824074083</v>
      </c>
      <c r="G1488">
        <v>72</v>
      </c>
      <c r="H1488" t="s">
        <v>785</v>
      </c>
      <c r="I1488">
        <f t="shared" si="115"/>
        <v>48168</v>
      </c>
      <c r="J1488" s="6">
        <v>45186.094074074077</v>
      </c>
      <c r="K1488" t="str">
        <f t="shared" si="116"/>
        <v>Long Term</v>
      </c>
      <c r="L1488">
        <f t="shared" si="117"/>
        <v>47499</v>
      </c>
      <c r="M1488">
        <f t="shared" si="118"/>
        <v>0</v>
      </c>
      <c r="N1488">
        <f t="shared" si="119"/>
        <v>0</v>
      </c>
    </row>
    <row r="1489" spans="1:14" x14ac:dyDescent="0.25">
      <c r="A1489">
        <v>2488</v>
      </c>
      <c r="B1489" t="s">
        <v>14964</v>
      </c>
      <c r="C1489" t="s">
        <v>14965</v>
      </c>
      <c r="D1489" t="s">
        <v>14929</v>
      </c>
      <c r="E1489">
        <v>440</v>
      </c>
      <c r="F1489" s="2">
        <v>44699.105567129627</v>
      </c>
      <c r="G1489">
        <v>57</v>
      </c>
      <c r="H1489" t="s">
        <v>795</v>
      </c>
      <c r="I1489">
        <f t="shared" si="115"/>
        <v>25080</v>
      </c>
      <c r="J1489" s="6">
        <v>45186.094074074077</v>
      </c>
      <c r="K1489" t="str">
        <f t="shared" si="116"/>
        <v>Long Term</v>
      </c>
      <c r="L1489">
        <f t="shared" si="117"/>
        <v>24640</v>
      </c>
      <c r="M1489">
        <f t="shared" si="118"/>
        <v>0</v>
      </c>
      <c r="N1489">
        <f t="shared" si="119"/>
        <v>0</v>
      </c>
    </row>
    <row r="1490" spans="1:14" x14ac:dyDescent="0.25">
      <c r="A1490">
        <v>2489</v>
      </c>
      <c r="B1490" t="s">
        <v>14925</v>
      </c>
      <c r="C1490" t="s">
        <v>14926</v>
      </c>
      <c r="D1490" t="s">
        <v>14929</v>
      </c>
      <c r="E1490">
        <v>471</v>
      </c>
      <c r="F1490" s="2">
        <v>44750.590219907397</v>
      </c>
      <c r="G1490">
        <v>40</v>
      </c>
      <c r="H1490" t="s">
        <v>1139</v>
      </c>
      <c r="I1490">
        <f t="shared" si="115"/>
        <v>18840</v>
      </c>
      <c r="J1490" s="6">
        <v>45186.094074074077</v>
      </c>
      <c r="K1490" t="str">
        <f t="shared" si="116"/>
        <v>Long Term</v>
      </c>
      <c r="L1490">
        <f t="shared" si="117"/>
        <v>18369</v>
      </c>
      <c r="M1490">
        <f t="shared" si="118"/>
        <v>0</v>
      </c>
      <c r="N1490">
        <f t="shared" si="119"/>
        <v>0</v>
      </c>
    </row>
    <row r="1491" spans="1:14" x14ac:dyDescent="0.25">
      <c r="A1491">
        <v>2490</v>
      </c>
      <c r="B1491" t="s">
        <v>14927</v>
      </c>
      <c r="C1491" t="s">
        <v>14928</v>
      </c>
      <c r="D1491" t="s">
        <v>14922</v>
      </c>
      <c r="E1491">
        <v>987</v>
      </c>
      <c r="F1491" s="2">
        <v>44676.364166666674</v>
      </c>
      <c r="G1491">
        <v>42</v>
      </c>
      <c r="H1491" t="s">
        <v>413</v>
      </c>
      <c r="I1491">
        <f t="shared" si="115"/>
        <v>41454</v>
      </c>
      <c r="J1491" s="6">
        <v>45186.094074074077</v>
      </c>
      <c r="K1491" t="str">
        <f t="shared" si="116"/>
        <v>Long Term</v>
      </c>
      <c r="L1491">
        <f t="shared" si="117"/>
        <v>40467</v>
      </c>
      <c r="M1491">
        <f t="shared" si="118"/>
        <v>0</v>
      </c>
      <c r="N1491">
        <f t="shared" si="119"/>
        <v>0</v>
      </c>
    </row>
    <row r="1492" spans="1:14" x14ac:dyDescent="0.25">
      <c r="A1492">
        <v>2491</v>
      </c>
      <c r="B1492" t="s">
        <v>14982</v>
      </c>
      <c r="C1492" t="s">
        <v>14983</v>
      </c>
      <c r="D1492" t="s">
        <v>14922</v>
      </c>
      <c r="E1492">
        <v>884</v>
      </c>
      <c r="F1492" s="2">
        <v>44297.377118055563</v>
      </c>
      <c r="G1492">
        <v>80</v>
      </c>
      <c r="H1492" t="s">
        <v>1578</v>
      </c>
      <c r="I1492">
        <f t="shared" si="115"/>
        <v>70720</v>
      </c>
      <c r="J1492" s="6">
        <v>45186.094074074077</v>
      </c>
      <c r="K1492" t="str">
        <f t="shared" si="116"/>
        <v>Long Term</v>
      </c>
      <c r="L1492">
        <f t="shared" si="117"/>
        <v>69836</v>
      </c>
      <c r="M1492">
        <f t="shared" si="118"/>
        <v>0</v>
      </c>
      <c r="N1492">
        <f t="shared" si="119"/>
        <v>0</v>
      </c>
    </row>
    <row r="1493" spans="1:14" x14ac:dyDescent="0.25">
      <c r="A1493">
        <v>2492</v>
      </c>
      <c r="B1493" t="s">
        <v>14984</v>
      </c>
      <c r="C1493" t="s">
        <v>14985</v>
      </c>
      <c r="D1493" t="s">
        <v>14922</v>
      </c>
      <c r="E1493">
        <v>137</v>
      </c>
      <c r="F1493" s="2">
        <v>43477.203564814823</v>
      </c>
      <c r="G1493">
        <v>99</v>
      </c>
      <c r="H1493" t="s">
        <v>787</v>
      </c>
      <c r="I1493">
        <f t="shared" si="115"/>
        <v>13563</v>
      </c>
      <c r="J1493" s="6">
        <v>45186.094074074077</v>
      </c>
      <c r="K1493" t="str">
        <f t="shared" si="116"/>
        <v>Long Term</v>
      </c>
      <c r="L1493">
        <f t="shared" si="117"/>
        <v>13426</v>
      </c>
      <c r="M1493">
        <f t="shared" si="118"/>
        <v>0</v>
      </c>
      <c r="N1493">
        <f t="shared" si="119"/>
        <v>0</v>
      </c>
    </row>
    <row r="1494" spans="1:14" x14ac:dyDescent="0.25">
      <c r="A1494">
        <v>2493</v>
      </c>
      <c r="B1494" t="s">
        <v>14962</v>
      </c>
      <c r="C1494" t="s">
        <v>14963</v>
      </c>
      <c r="D1494" t="s">
        <v>14922</v>
      </c>
      <c r="E1494">
        <v>316</v>
      </c>
      <c r="F1494" s="2">
        <v>43912.294027777767</v>
      </c>
      <c r="G1494">
        <v>94</v>
      </c>
      <c r="H1494" t="s">
        <v>152</v>
      </c>
      <c r="I1494">
        <f t="shared" si="115"/>
        <v>29704</v>
      </c>
      <c r="J1494" s="6">
        <v>45186.094074074077</v>
      </c>
      <c r="K1494" t="str">
        <f t="shared" si="116"/>
        <v>Long Term</v>
      </c>
      <c r="L1494">
        <f t="shared" si="117"/>
        <v>29388</v>
      </c>
      <c r="M1494">
        <f t="shared" si="118"/>
        <v>0</v>
      </c>
      <c r="N1494">
        <f t="shared" si="119"/>
        <v>0</v>
      </c>
    </row>
    <row r="1495" spans="1:14" x14ac:dyDescent="0.25">
      <c r="A1495">
        <v>2494</v>
      </c>
      <c r="B1495" t="s">
        <v>14974</v>
      </c>
      <c r="C1495" t="s">
        <v>14975</v>
      </c>
      <c r="D1495" t="s">
        <v>14922</v>
      </c>
      <c r="E1495">
        <v>173</v>
      </c>
      <c r="F1495" s="2">
        <v>44263.646180555559</v>
      </c>
      <c r="G1495">
        <v>3</v>
      </c>
      <c r="H1495" t="s">
        <v>270</v>
      </c>
      <c r="I1495">
        <f t="shared" si="115"/>
        <v>519</v>
      </c>
      <c r="J1495" s="6">
        <v>45186.094074074077</v>
      </c>
      <c r="K1495" t="str">
        <f t="shared" si="116"/>
        <v>Long Term</v>
      </c>
      <c r="L1495">
        <f t="shared" si="117"/>
        <v>346</v>
      </c>
      <c r="M1495">
        <f t="shared" si="118"/>
        <v>0</v>
      </c>
      <c r="N1495">
        <f t="shared" si="119"/>
        <v>0</v>
      </c>
    </row>
    <row r="1496" spans="1:14" x14ac:dyDescent="0.25">
      <c r="A1496">
        <v>2495</v>
      </c>
      <c r="B1496" t="s">
        <v>14934</v>
      </c>
      <c r="C1496" t="s">
        <v>14935</v>
      </c>
      <c r="D1496" t="s">
        <v>14929</v>
      </c>
      <c r="E1496">
        <v>445</v>
      </c>
      <c r="F1496" s="2">
        <v>43538.14334490741</v>
      </c>
      <c r="G1496">
        <v>84</v>
      </c>
      <c r="H1496" t="s">
        <v>576</v>
      </c>
      <c r="I1496">
        <f t="shared" si="115"/>
        <v>37380</v>
      </c>
      <c r="J1496" s="6">
        <v>45186.094074074077</v>
      </c>
      <c r="K1496" t="str">
        <f t="shared" si="116"/>
        <v>Long Term</v>
      </c>
      <c r="L1496">
        <f t="shared" si="117"/>
        <v>36935</v>
      </c>
      <c r="M1496">
        <f t="shared" si="118"/>
        <v>0</v>
      </c>
      <c r="N1496">
        <f t="shared" si="119"/>
        <v>0</v>
      </c>
    </row>
    <row r="1497" spans="1:14" x14ac:dyDescent="0.25">
      <c r="A1497">
        <v>2496</v>
      </c>
      <c r="B1497" t="s">
        <v>14980</v>
      </c>
      <c r="C1497" t="s">
        <v>14981</v>
      </c>
      <c r="D1497" t="s">
        <v>14929</v>
      </c>
      <c r="E1497">
        <v>995</v>
      </c>
      <c r="F1497" s="2">
        <v>43525.141828703701</v>
      </c>
      <c r="G1497">
        <v>90</v>
      </c>
      <c r="H1497" t="s">
        <v>312</v>
      </c>
      <c r="I1497">
        <f t="shared" si="115"/>
        <v>89550</v>
      </c>
      <c r="J1497" s="6">
        <v>45186.094074074077</v>
      </c>
      <c r="K1497" t="str">
        <f t="shared" si="116"/>
        <v>Long Term</v>
      </c>
      <c r="L1497">
        <f t="shared" si="117"/>
        <v>88555</v>
      </c>
      <c r="M1497">
        <f t="shared" si="118"/>
        <v>0</v>
      </c>
      <c r="N1497">
        <f t="shared" si="119"/>
        <v>0</v>
      </c>
    </row>
    <row r="1498" spans="1:14" x14ac:dyDescent="0.25">
      <c r="A1498">
        <v>2497</v>
      </c>
      <c r="B1498" t="s">
        <v>14946</v>
      </c>
      <c r="C1498" t="s">
        <v>14947</v>
      </c>
      <c r="D1498" t="s">
        <v>14929</v>
      </c>
      <c r="E1498">
        <v>878</v>
      </c>
      <c r="F1498" s="2">
        <v>45073.170046296298</v>
      </c>
      <c r="G1498">
        <v>51</v>
      </c>
      <c r="H1498" t="s">
        <v>921</v>
      </c>
      <c r="I1498">
        <f t="shared" si="115"/>
        <v>44778</v>
      </c>
      <c r="J1498" s="6">
        <v>45186.094074074077</v>
      </c>
      <c r="K1498" t="str">
        <f t="shared" si="116"/>
        <v>Short Term</v>
      </c>
      <c r="L1498">
        <f t="shared" si="117"/>
        <v>43900</v>
      </c>
      <c r="M1498">
        <f t="shared" si="118"/>
        <v>0.15</v>
      </c>
      <c r="N1498">
        <f t="shared" si="119"/>
        <v>6585</v>
      </c>
    </row>
    <row r="1499" spans="1:14" x14ac:dyDescent="0.25">
      <c r="A1499">
        <v>2498</v>
      </c>
      <c r="B1499" t="s">
        <v>14952</v>
      </c>
      <c r="C1499" t="s">
        <v>14953</v>
      </c>
      <c r="D1499" t="s">
        <v>14929</v>
      </c>
      <c r="E1499">
        <v>194</v>
      </c>
      <c r="F1499" s="2">
        <v>44068.682453703703</v>
      </c>
      <c r="G1499">
        <v>70</v>
      </c>
      <c r="H1499" t="s">
        <v>2926</v>
      </c>
      <c r="I1499">
        <f t="shared" si="115"/>
        <v>13580</v>
      </c>
      <c r="J1499" s="6">
        <v>45186.094074074077</v>
      </c>
      <c r="K1499" t="str">
        <f t="shared" si="116"/>
        <v>Long Term</v>
      </c>
      <c r="L1499">
        <f t="shared" si="117"/>
        <v>13386</v>
      </c>
      <c r="M1499">
        <f t="shared" si="118"/>
        <v>0</v>
      </c>
      <c r="N1499">
        <f t="shared" si="119"/>
        <v>0</v>
      </c>
    </row>
    <row r="1500" spans="1:14" x14ac:dyDescent="0.25">
      <c r="A1500">
        <v>2499</v>
      </c>
      <c r="B1500" t="s">
        <v>14940</v>
      </c>
      <c r="C1500" t="s">
        <v>14941</v>
      </c>
      <c r="D1500" t="s">
        <v>14922</v>
      </c>
      <c r="E1500">
        <v>925</v>
      </c>
      <c r="F1500" s="2">
        <v>44086.177546296298</v>
      </c>
      <c r="G1500">
        <v>27</v>
      </c>
      <c r="H1500" t="s">
        <v>746</v>
      </c>
      <c r="I1500">
        <f t="shared" si="115"/>
        <v>24975</v>
      </c>
      <c r="J1500" s="6">
        <v>45186.094074074077</v>
      </c>
      <c r="K1500" t="str">
        <f t="shared" si="116"/>
        <v>Long Term</v>
      </c>
      <c r="L1500">
        <f t="shared" si="117"/>
        <v>24050</v>
      </c>
      <c r="M1500">
        <f t="shared" si="118"/>
        <v>0</v>
      </c>
      <c r="N1500">
        <f t="shared" si="119"/>
        <v>0</v>
      </c>
    </row>
    <row r="1501" spans="1:14" x14ac:dyDescent="0.25">
      <c r="A1501">
        <v>2500</v>
      </c>
      <c r="B1501" t="s">
        <v>14944</v>
      </c>
      <c r="C1501" t="s">
        <v>14945</v>
      </c>
      <c r="D1501" t="s">
        <v>14929</v>
      </c>
      <c r="E1501">
        <v>917</v>
      </c>
      <c r="F1501" s="2">
        <v>44877.601539351846</v>
      </c>
      <c r="G1501">
        <v>47</v>
      </c>
      <c r="H1501" t="s">
        <v>2296</v>
      </c>
      <c r="I1501">
        <f t="shared" si="115"/>
        <v>43099</v>
      </c>
      <c r="J1501" s="6">
        <v>45186.094074074077</v>
      </c>
      <c r="K1501" t="str">
        <f t="shared" si="116"/>
        <v>Short Term</v>
      </c>
      <c r="L1501">
        <f t="shared" si="117"/>
        <v>42182</v>
      </c>
      <c r="M1501">
        <f t="shared" si="118"/>
        <v>0.15</v>
      </c>
      <c r="N1501">
        <f t="shared" si="119"/>
        <v>6327.3</v>
      </c>
    </row>
    <row r="1502" spans="1:14" x14ac:dyDescent="0.25">
      <c r="A1502">
        <v>2501</v>
      </c>
      <c r="B1502" t="s">
        <v>14962</v>
      </c>
      <c r="C1502" t="s">
        <v>14963</v>
      </c>
      <c r="D1502" t="s">
        <v>14929</v>
      </c>
      <c r="E1502">
        <v>374</v>
      </c>
      <c r="F1502" s="2">
        <v>44620.827662037038</v>
      </c>
      <c r="G1502">
        <v>57</v>
      </c>
      <c r="H1502" t="s">
        <v>119</v>
      </c>
      <c r="I1502">
        <f t="shared" si="115"/>
        <v>21318</v>
      </c>
      <c r="J1502" s="6">
        <v>45186.094074074077</v>
      </c>
      <c r="K1502" t="str">
        <f t="shared" si="116"/>
        <v>Long Term</v>
      </c>
      <c r="L1502">
        <f t="shared" si="117"/>
        <v>20944</v>
      </c>
      <c r="M1502">
        <f t="shared" si="118"/>
        <v>0</v>
      </c>
      <c r="N1502">
        <f t="shared" si="119"/>
        <v>0</v>
      </c>
    </row>
    <row r="1503" spans="1:14" x14ac:dyDescent="0.25">
      <c r="A1503">
        <v>2502</v>
      </c>
      <c r="B1503" t="s">
        <v>14942</v>
      </c>
      <c r="C1503" t="s">
        <v>14943</v>
      </c>
      <c r="D1503" t="s">
        <v>14922</v>
      </c>
      <c r="E1503">
        <v>273</v>
      </c>
      <c r="F1503" s="2">
        <v>45035.459687499999</v>
      </c>
      <c r="G1503">
        <v>14</v>
      </c>
      <c r="H1503" t="s">
        <v>278</v>
      </c>
      <c r="I1503">
        <f t="shared" si="115"/>
        <v>3822</v>
      </c>
      <c r="J1503" s="6">
        <v>45186.094074074077</v>
      </c>
      <c r="K1503" t="str">
        <f t="shared" si="116"/>
        <v>Short Term</v>
      </c>
      <c r="L1503">
        <f t="shared" si="117"/>
        <v>3549</v>
      </c>
      <c r="M1503">
        <f t="shared" si="118"/>
        <v>0.15</v>
      </c>
      <c r="N1503">
        <f t="shared" si="119"/>
        <v>532.35</v>
      </c>
    </row>
    <row r="1504" spans="1:14" x14ac:dyDescent="0.25">
      <c r="A1504">
        <v>2503</v>
      </c>
      <c r="B1504" t="s">
        <v>14990</v>
      </c>
      <c r="C1504" t="s">
        <v>14991</v>
      </c>
      <c r="D1504" t="s">
        <v>14922</v>
      </c>
      <c r="E1504">
        <v>566</v>
      </c>
      <c r="F1504" s="2">
        <v>43711.875381944446</v>
      </c>
      <c r="G1504">
        <v>14</v>
      </c>
      <c r="H1504" t="s">
        <v>988</v>
      </c>
      <c r="I1504">
        <f t="shared" si="115"/>
        <v>7924</v>
      </c>
      <c r="J1504" s="6">
        <v>45186.094074074077</v>
      </c>
      <c r="K1504" t="str">
        <f t="shared" si="116"/>
        <v>Long Term</v>
      </c>
      <c r="L1504">
        <f t="shared" si="117"/>
        <v>7358</v>
      </c>
      <c r="M1504">
        <f t="shared" si="118"/>
        <v>0</v>
      </c>
      <c r="N1504">
        <f t="shared" si="119"/>
        <v>0</v>
      </c>
    </row>
    <row r="1505" spans="1:14" x14ac:dyDescent="0.25">
      <c r="A1505">
        <v>2504</v>
      </c>
      <c r="B1505" t="s">
        <v>14952</v>
      </c>
      <c r="C1505" t="s">
        <v>14953</v>
      </c>
      <c r="D1505" t="s">
        <v>14929</v>
      </c>
      <c r="E1505">
        <v>856</v>
      </c>
      <c r="F1505" s="2">
        <v>43749.154456018521</v>
      </c>
      <c r="G1505">
        <v>2</v>
      </c>
      <c r="H1505" t="s">
        <v>1071</v>
      </c>
      <c r="I1505">
        <f t="shared" si="115"/>
        <v>1712</v>
      </c>
      <c r="J1505" s="6">
        <v>45186.094074074077</v>
      </c>
      <c r="K1505" t="str">
        <f t="shared" si="116"/>
        <v>Long Term</v>
      </c>
      <c r="L1505">
        <f t="shared" si="117"/>
        <v>856</v>
      </c>
      <c r="M1505">
        <f t="shared" si="118"/>
        <v>0</v>
      </c>
      <c r="N1505">
        <f t="shared" si="119"/>
        <v>0</v>
      </c>
    </row>
    <row r="1506" spans="1:14" x14ac:dyDescent="0.25">
      <c r="A1506">
        <v>2505</v>
      </c>
      <c r="B1506" t="s">
        <v>14923</v>
      </c>
      <c r="C1506" t="s">
        <v>14924</v>
      </c>
      <c r="D1506" t="s">
        <v>14929</v>
      </c>
      <c r="E1506">
        <v>171</v>
      </c>
      <c r="F1506" s="2">
        <v>44705.577453703707</v>
      </c>
      <c r="G1506">
        <v>45</v>
      </c>
      <c r="H1506" t="s">
        <v>1295</v>
      </c>
      <c r="I1506">
        <f t="shared" si="115"/>
        <v>7695</v>
      </c>
      <c r="J1506" s="6">
        <v>45186.094074074077</v>
      </c>
      <c r="K1506" t="str">
        <f t="shared" si="116"/>
        <v>Long Term</v>
      </c>
      <c r="L1506">
        <f t="shared" si="117"/>
        <v>7524</v>
      </c>
      <c r="M1506">
        <f t="shared" si="118"/>
        <v>0</v>
      </c>
      <c r="N1506">
        <f t="shared" si="119"/>
        <v>0</v>
      </c>
    </row>
    <row r="1507" spans="1:14" x14ac:dyDescent="0.25">
      <c r="A1507">
        <v>2506</v>
      </c>
      <c r="B1507" t="s">
        <v>14992</v>
      </c>
      <c r="C1507" t="s">
        <v>14993</v>
      </c>
      <c r="D1507" t="s">
        <v>14922</v>
      </c>
      <c r="E1507">
        <v>310</v>
      </c>
      <c r="F1507" s="2">
        <v>44808.039375</v>
      </c>
      <c r="G1507">
        <v>80</v>
      </c>
      <c r="H1507" t="s">
        <v>865</v>
      </c>
      <c r="I1507">
        <f t="shared" si="115"/>
        <v>24800</v>
      </c>
      <c r="J1507" s="6">
        <v>45186.094074074077</v>
      </c>
      <c r="K1507" t="str">
        <f t="shared" si="116"/>
        <v>Long Term</v>
      </c>
      <c r="L1507">
        <f t="shared" si="117"/>
        <v>24490</v>
      </c>
      <c r="M1507">
        <f t="shared" si="118"/>
        <v>0</v>
      </c>
      <c r="N1507">
        <f t="shared" si="119"/>
        <v>0</v>
      </c>
    </row>
    <row r="1508" spans="1:14" x14ac:dyDescent="0.25">
      <c r="A1508">
        <v>2507</v>
      </c>
      <c r="B1508" t="s">
        <v>14962</v>
      </c>
      <c r="C1508" t="s">
        <v>14963</v>
      </c>
      <c r="D1508" t="s">
        <v>14929</v>
      </c>
      <c r="E1508">
        <v>136</v>
      </c>
      <c r="F1508" s="2">
        <v>43740.061886574083</v>
      </c>
      <c r="G1508">
        <v>55</v>
      </c>
      <c r="H1508" t="s">
        <v>930</v>
      </c>
      <c r="I1508">
        <f t="shared" si="115"/>
        <v>7480</v>
      </c>
      <c r="J1508" s="6">
        <v>45186.094074074077</v>
      </c>
      <c r="K1508" t="str">
        <f t="shared" si="116"/>
        <v>Long Term</v>
      </c>
      <c r="L1508">
        <f t="shared" si="117"/>
        <v>7344</v>
      </c>
      <c r="M1508">
        <f t="shared" si="118"/>
        <v>0</v>
      </c>
      <c r="N1508">
        <f t="shared" si="119"/>
        <v>0</v>
      </c>
    </row>
    <row r="1509" spans="1:14" x14ac:dyDescent="0.25">
      <c r="A1509">
        <v>2508</v>
      </c>
      <c r="B1509" t="s">
        <v>14968</v>
      </c>
      <c r="C1509" t="s">
        <v>14969</v>
      </c>
      <c r="D1509" t="s">
        <v>14922</v>
      </c>
      <c r="E1509">
        <v>242</v>
      </c>
      <c r="F1509" s="2">
        <v>44607.442800925928</v>
      </c>
      <c r="G1509">
        <v>81</v>
      </c>
      <c r="H1509" t="s">
        <v>310</v>
      </c>
      <c r="I1509">
        <f t="shared" si="115"/>
        <v>19602</v>
      </c>
      <c r="J1509" s="6">
        <v>45186.094074074077</v>
      </c>
      <c r="K1509" t="str">
        <f t="shared" si="116"/>
        <v>Long Term</v>
      </c>
      <c r="L1509">
        <f t="shared" si="117"/>
        <v>19360</v>
      </c>
      <c r="M1509">
        <f t="shared" si="118"/>
        <v>0</v>
      </c>
      <c r="N1509">
        <f t="shared" si="119"/>
        <v>0</v>
      </c>
    </row>
    <row r="1510" spans="1:14" x14ac:dyDescent="0.25">
      <c r="A1510">
        <v>2509</v>
      </c>
      <c r="B1510" t="s">
        <v>14940</v>
      </c>
      <c r="C1510" t="s">
        <v>14941</v>
      </c>
      <c r="D1510" t="s">
        <v>14929</v>
      </c>
      <c r="E1510">
        <v>495</v>
      </c>
      <c r="F1510" s="2">
        <v>44404.659641203703</v>
      </c>
      <c r="G1510">
        <v>57</v>
      </c>
      <c r="H1510" t="s">
        <v>1002</v>
      </c>
      <c r="I1510">
        <f t="shared" si="115"/>
        <v>28215</v>
      </c>
      <c r="J1510" s="6">
        <v>45186.094074074077</v>
      </c>
      <c r="K1510" t="str">
        <f t="shared" si="116"/>
        <v>Long Term</v>
      </c>
      <c r="L1510">
        <f t="shared" si="117"/>
        <v>27720</v>
      </c>
      <c r="M1510">
        <f t="shared" si="118"/>
        <v>0</v>
      </c>
      <c r="N1510">
        <f t="shared" si="119"/>
        <v>0</v>
      </c>
    </row>
    <row r="1511" spans="1:14" x14ac:dyDescent="0.25">
      <c r="A1511">
        <v>2510</v>
      </c>
      <c r="B1511" t="s">
        <v>14932</v>
      </c>
      <c r="C1511" t="s">
        <v>14933</v>
      </c>
      <c r="D1511" t="s">
        <v>14922</v>
      </c>
      <c r="E1511">
        <v>224</v>
      </c>
      <c r="F1511" s="2">
        <v>45069.831620370373</v>
      </c>
      <c r="G1511">
        <v>43</v>
      </c>
      <c r="H1511" t="s">
        <v>454</v>
      </c>
      <c r="I1511">
        <f t="shared" si="115"/>
        <v>9632</v>
      </c>
      <c r="J1511" s="6">
        <v>45186.094074074077</v>
      </c>
      <c r="K1511" t="str">
        <f t="shared" si="116"/>
        <v>Short Term</v>
      </c>
      <c r="L1511">
        <f t="shared" si="117"/>
        <v>9408</v>
      </c>
      <c r="M1511">
        <f t="shared" si="118"/>
        <v>0.15</v>
      </c>
      <c r="N1511">
        <f t="shared" si="119"/>
        <v>1411.2</v>
      </c>
    </row>
    <row r="1512" spans="1:14" x14ac:dyDescent="0.25">
      <c r="A1512">
        <v>2511</v>
      </c>
      <c r="B1512" t="s">
        <v>15010</v>
      </c>
      <c r="C1512" t="s">
        <v>15011</v>
      </c>
      <c r="D1512" t="s">
        <v>14922</v>
      </c>
      <c r="E1512">
        <v>775</v>
      </c>
      <c r="F1512" s="2">
        <v>43675.758842592593</v>
      </c>
      <c r="G1512">
        <v>2</v>
      </c>
      <c r="H1512" t="s">
        <v>617</v>
      </c>
      <c r="I1512">
        <f t="shared" si="115"/>
        <v>1550</v>
      </c>
      <c r="J1512" s="6">
        <v>45186.094074074077</v>
      </c>
      <c r="K1512" t="str">
        <f t="shared" si="116"/>
        <v>Long Term</v>
      </c>
      <c r="L1512">
        <f t="shared" si="117"/>
        <v>775</v>
      </c>
      <c r="M1512">
        <f t="shared" si="118"/>
        <v>0</v>
      </c>
      <c r="N1512">
        <f t="shared" si="119"/>
        <v>0</v>
      </c>
    </row>
    <row r="1513" spans="1:14" x14ac:dyDescent="0.25">
      <c r="A1513">
        <v>2512</v>
      </c>
      <c r="B1513" t="s">
        <v>14950</v>
      </c>
      <c r="C1513" t="s">
        <v>14951</v>
      </c>
      <c r="D1513" t="s">
        <v>14922</v>
      </c>
      <c r="E1513">
        <v>744</v>
      </c>
      <c r="F1513" s="2">
        <v>43659.079074074078</v>
      </c>
      <c r="G1513">
        <v>1</v>
      </c>
      <c r="H1513" t="s">
        <v>703</v>
      </c>
      <c r="I1513">
        <f t="shared" si="115"/>
        <v>744</v>
      </c>
      <c r="J1513" s="6">
        <v>45186.094074074077</v>
      </c>
      <c r="K1513" t="str">
        <f t="shared" si="116"/>
        <v>Long Term</v>
      </c>
      <c r="L1513">
        <f t="shared" si="117"/>
        <v>0</v>
      </c>
      <c r="M1513">
        <f t="shared" si="118"/>
        <v>0</v>
      </c>
      <c r="N1513">
        <f t="shared" si="119"/>
        <v>0</v>
      </c>
    </row>
    <row r="1514" spans="1:14" x14ac:dyDescent="0.25">
      <c r="A1514">
        <v>2513</v>
      </c>
      <c r="B1514" t="s">
        <v>14994</v>
      </c>
      <c r="C1514" t="s">
        <v>14995</v>
      </c>
      <c r="D1514" t="s">
        <v>14929</v>
      </c>
      <c r="E1514">
        <v>538</v>
      </c>
      <c r="F1514" s="2">
        <v>43508.225775462961</v>
      </c>
      <c r="G1514">
        <v>4</v>
      </c>
      <c r="H1514" t="s">
        <v>787</v>
      </c>
      <c r="I1514">
        <f t="shared" si="115"/>
        <v>2152</v>
      </c>
      <c r="J1514" s="6">
        <v>45186.094074074077</v>
      </c>
      <c r="K1514" t="str">
        <f t="shared" si="116"/>
        <v>Long Term</v>
      </c>
      <c r="L1514">
        <f t="shared" si="117"/>
        <v>1614</v>
      </c>
      <c r="M1514">
        <f t="shared" si="118"/>
        <v>0</v>
      </c>
      <c r="N1514">
        <f t="shared" si="119"/>
        <v>0</v>
      </c>
    </row>
    <row r="1515" spans="1:14" x14ac:dyDescent="0.25">
      <c r="A1515">
        <v>2514</v>
      </c>
      <c r="B1515" t="s">
        <v>14986</v>
      </c>
      <c r="C1515" t="s">
        <v>14987</v>
      </c>
      <c r="D1515" t="s">
        <v>14929</v>
      </c>
      <c r="E1515">
        <v>693</v>
      </c>
      <c r="F1515" s="2">
        <v>44100.498449074083</v>
      </c>
      <c r="G1515">
        <v>95</v>
      </c>
      <c r="H1515" t="s">
        <v>1820</v>
      </c>
      <c r="I1515">
        <f t="shared" si="115"/>
        <v>65835</v>
      </c>
      <c r="J1515" s="6">
        <v>45186.094074074077</v>
      </c>
      <c r="K1515" t="str">
        <f t="shared" si="116"/>
        <v>Long Term</v>
      </c>
      <c r="L1515">
        <f t="shared" si="117"/>
        <v>65142</v>
      </c>
      <c r="M1515">
        <f t="shared" si="118"/>
        <v>0</v>
      </c>
      <c r="N1515">
        <f t="shared" si="119"/>
        <v>0</v>
      </c>
    </row>
    <row r="1516" spans="1:14" x14ac:dyDescent="0.25">
      <c r="A1516">
        <v>2515</v>
      </c>
      <c r="B1516" t="s">
        <v>14948</v>
      </c>
      <c r="C1516" t="s">
        <v>14949</v>
      </c>
      <c r="D1516" t="s">
        <v>14922</v>
      </c>
      <c r="E1516">
        <v>423</v>
      </c>
      <c r="F1516" s="2">
        <v>44913.876006944447</v>
      </c>
      <c r="G1516">
        <v>88</v>
      </c>
      <c r="H1516" t="s">
        <v>1226</v>
      </c>
      <c r="I1516">
        <f t="shared" si="115"/>
        <v>37224</v>
      </c>
      <c r="J1516" s="6">
        <v>45186.094074074077</v>
      </c>
      <c r="K1516" t="str">
        <f t="shared" si="116"/>
        <v>Short Term</v>
      </c>
      <c r="L1516">
        <f t="shared" si="117"/>
        <v>36801</v>
      </c>
      <c r="M1516">
        <f t="shared" si="118"/>
        <v>0.15</v>
      </c>
      <c r="N1516">
        <f t="shared" si="119"/>
        <v>5520.15</v>
      </c>
    </row>
    <row r="1517" spans="1:14" x14ac:dyDescent="0.25">
      <c r="A1517">
        <v>2516</v>
      </c>
      <c r="B1517" t="s">
        <v>14984</v>
      </c>
      <c r="C1517" t="s">
        <v>14985</v>
      </c>
      <c r="D1517" t="s">
        <v>14929</v>
      </c>
      <c r="E1517">
        <v>934</v>
      </c>
      <c r="F1517" s="2">
        <v>45019.262650462973</v>
      </c>
      <c r="G1517">
        <v>1</v>
      </c>
      <c r="H1517" t="s">
        <v>1036</v>
      </c>
      <c r="I1517">
        <f t="shared" si="115"/>
        <v>934</v>
      </c>
      <c r="J1517" s="6">
        <v>45186.094074074077</v>
      </c>
      <c r="K1517" t="str">
        <f t="shared" si="116"/>
        <v>Short Term</v>
      </c>
      <c r="L1517">
        <f t="shared" si="117"/>
        <v>0</v>
      </c>
      <c r="M1517">
        <f t="shared" si="118"/>
        <v>0.15</v>
      </c>
      <c r="N1517">
        <f t="shared" si="119"/>
        <v>0</v>
      </c>
    </row>
    <row r="1518" spans="1:14" x14ac:dyDescent="0.25">
      <c r="A1518">
        <v>2517</v>
      </c>
      <c r="B1518" t="s">
        <v>15002</v>
      </c>
      <c r="C1518" t="s">
        <v>15003</v>
      </c>
      <c r="D1518" t="s">
        <v>14929</v>
      </c>
      <c r="E1518">
        <v>997</v>
      </c>
      <c r="F1518" s="2">
        <v>44804.624884259261</v>
      </c>
      <c r="G1518">
        <v>50</v>
      </c>
      <c r="H1518" t="s">
        <v>1363</v>
      </c>
      <c r="I1518">
        <f t="shared" si="115"/>
        <v>49850</v>
      </c>
      <c r="J1518" s="6">
        <v>45186.094074074077</v>
      </c>
      <c r="K1518" t="str">
        <f t="shared" si="116"/>
        <v>Long Term</v>
      </c>
      <c r="L1518">
        <f t="shared" si="117"/>
        <v>48853</v>
      </c>
      <c r="M1518">
        <f t="shared" si="118"/>
        <v>0</v>
      </c>
      <c r="N1518">
        <f t="shared" si="119"/>
        <v>0</v>
      </c>
    </row>
    <row r="1519" spans="1:14" x14ac:dyDescent="0.25">
      <c r="A1519">
        <v>2518</v>
      </c>
      <c r="B1519" t="s">
        <v>14996</v>
      </c>
      <c r="C1519" t="s">
        <v>14997</v>
      </c>
      <c r="D1519" t="s">
        <v>14929</v>
      </c>
      <c r="E1519">
        <v>666</v>
      </c>
      <c r="F1519" s="2">
        <v>45095.383819444447</v>
      </c>
      <c r="G1519">
        <v>5</v>
      </c>
      <c r="H1519" t="s">
        <v>111</v>
      </c>
      <c r="I1519">
        <f t="shared" si="115"/>
        <v>3330</v>
      </c>
      <c r="J1519" s="6">
        <v>45186.094074074077</v>
      </c>
      <c r="K1519" t="str">
        <f t="shared" si="116"/>
        <v>Short Term</v>
      </c>
      <c r="L1519">
        <f t="shared" si="117"/>
        <v>2664</v>
      </c>
      <c r="M1519">
        <f t="shared" si="118"/>
        <v>0.15</v>
      </c>
      <c r="N1519">
        <f t="shared" si="119"/>
        <v>399.59999999999997</v>
      </c>
    </row>
    <row r="1520" spans="1:14" x14ac:dyDescent="0.25">
      <c r="A1520">
        <v>2519</v>
      </c>
      <c r="B1520" t="s">
        <v>14934</v>
      </c>
      <c r="C1520" t="s">
        <v>14935</v>
      </c>
      <c r="D1520" t="s">
        <v>14929</v>
      </c>
      <c r="E1520">
        <v>379</v>
      </c>
      <c r="F1520" s="2">
        <v>44707.296122685177</v>
      </c>
      <c r="G1520">
        <v>72</v>
      </c>
      <c r="H1520" t="s">
        <v>2065</v>
      </c>
      <c r="I1520">
        <f t="shared" si="115"/>
        <v>27288</v>
      </c>
      <c r="J1520" s="6">
        <v>45186.094074074077</v>
      </c>
      <c r="K1520" t="str">
        <f t="shared" si="116"/>
        <v>Long Term</v>
      </c>
      <c r="L1520">
        <f t="shared" si="117"/>
        <v>26909</v>
      </c>
      <c r="M1520">
        <f t="shared" si="118"/>
        <v>0</v>
      </c>
      <c r="N1520">
        <f t="shared" si="119"/>
        <v>0</v>
      </c>
    </row>
    <row r="1521" spans="1:14" x14ac:dyDescent="0.25">
      <c r="A1521">
        <v>2520</v>
      </c>
      <c r="B1521" t="s">
        <v>14944</v>
      </c>
      <c r="C1521" t="s">
        <v>14945</v>
      </c>
      <c r="D1521" t="s">
        <v>14922</v>
      </c>
      <c r="E1521">
        <v>844</v>
      </c>
      <c r="F1521" s="2">
        <v>43861.568229166667</v>
      </c>
      <c r="G1521">
        <v>47</v>
      </c>
      <c r="H1521" t="s">
        <v>935</v>
      </c>
      <c r="I1521">
        <f t="shared" si="115"/>
        <v>39668</v>
      </c>
      <c r="J1521" s="6">
        <v>45186.094074074077</v>
      </c>
      <c r="K1521" t="str">
        <f t="shared" si="116"/>
        <v>Long Term</v>
      </c>
      <c r="L1521">
        <f t="shared" si="117"/>
        <v>38824</v>
      </c>
      <c r="M1521">
        <f t="shared" si="118"/>
        <v>0</v>
      </c>
      <c r="N1521">
        <f t="shared" si="119"/>
        <v>0</v>
      </c>
    </row>
    <row r="1522" spans="1:14" x14ac:dyDescent="0.25">
      <c r="A1522">
        <v>2521</v>
      </c>
      <c r="B1522" t="s">
        <v>14920</v>
      </c>
      <c r="C1522" t="s">
        <v>14921</v>
      </c>
      <c r="D1522" t="s">
        <v>14929</v>
      </c>
      <c r="E1522">
        <v>790</v>
      </c>
      <c r="F1522" s="2">
        <v>44517.07675925926</v>
      </c>
      <c r="G1522">
        <v>83</v>
      </c>
      <c r="H1522" t="s">
        <v>251</v>
      </c>
      <c r="I1522">
        <f t="shared" si="115"/>
        <v>65570</v>
      </c>
      <c r="J1522" s="6">
        <v>45186.094074074077</v>
      </c>
      <c r="K1522" t="str">
        <f t="shared" si="116"/>
        <v>Long Term</v>
      </c>
      <c r="L1522">
        <f t="shared" si="117"/>
        <v>64780</v>
      </c>
      <c r="M1522">
        <f t="shared" si="118"/>
        <v>0</v>
      </c>
      <c r="N1522">
        <f t="shared" si="119"/>
        <v>0</v>
      </c>
    </row>
    <row r="1523" spans="1:14" x14ac:dyDescent="0.25">
      <c r="A1523">
        <v>2522</v>
      </c>
      <c r="B1523" t="s">
        <v>14998</v>
      </c>
      <c r="C1523" t="s">
        <v>14999</v>
      </c>
      <c r="D1523" t="s">
        <v>14922</v>
      </c>
      <c r="E1523">
        <v>884</v>
      </c>
      <c r="F1523" s="2">
        <v>44386.092777777783</v>
      </c>
      <c r="G1523">
        <v>98</v>
      </c>
      <c r="H1523" t="s">
        <v>605</v>
      </c>
      <c r="I1523">
        <f t="shared" si="115"/>
        <v>86632</v>
      </c>
      <c r="J1523" s="6">
        <v>45186.094074074077</v>
      </c>
      <c r="K1523" t="str">
        <f t="shared" si="116"/>
        <v>Long Term</v>
      </c>
      <c r="L1523">
        <f t="shared" si="117"/>
        <v>85748</v>
      </c>
      <c r="M1523">
        <f t="shared" si="118"/>
        <v>0</v>
      </c>
      <c r="N1523">
        <f t="shared" si="119"/>
        <v>0</v>
      </c>
    </row>
    <row r="1524" spans="1:14" x14ac:dyDescent="0.25">
      <c r="A1524">
        <v>2523</v>
      </c>
      <c r="B1524" t="s">
        <v>14994</v>
      </c>
      <c r="C1524" t="s">
        <v>14995</v>
      </c>
      <c r="D1524" t="s">
        <v>14929</v>
      </c>
      <c r="E1524">
        <v>929</v>
      </c>
      <c r="F1524" s="2">
        <v>44077.902199074073</v>
      </c>
      <c r="G1524">
        <v>78</v>
      </c>
      <c r="H1524" t="s">
        <v>1266</v>
      </c>
      <c r="I1524">
        <f t="shared" si="115"/>
        <v>72462</v>
      </c>
      <c r="J1524" s="6">
        <v>45186.094074074077</v>
      </c>
      <c r="K1524" t="str">
        <f t="shared" si="116"/>
        <v>Long Term</v>
      </c>
      <c r="L1524">
        <f t="shared" si="117"/>
        <v>71533</v>
      </c>
      <c r="M1524">
        <f t="shared" si="118"/>
        <v>0</v>
      </c>
      <c r="N1524">
        <f t="shared" si="119"/>
        <v>0</v>
      </c>
    </row>
    <row r="1525" spans="1:14" x14ac:dyDescent="0.25">
      <c r="A1525">
        <v>2524</v>
      </c>
      <c r="B1525" t="s">
        <v>15004</v>
      </c>
      <c r="C1525" t="s">
        <v>15005</v>
      </c>
      <c r="D1525" t="s">
        <v>14929</v>
      </c>
      <c r="E1525">
        <v>422</v>
      </c>
      <c r="F1525" s="2">
        <v>43541.252314814818</v>
      </c>
      <c r="G1525">
        <v>33</v>
      </c>
      <c r="H1525" t="s">
        <v>1303</v>
      </c>
      <c r="I1525">
        <f t="shared" si="115"/>
        <v>13926</v>
      </c>
      <c r="J1525" s="6">
        <v>45186.094074074077</v>
      </c>
      <c r="K1525" t="str">
        <f t="shared" si="116"/>
        <v>Long Term</v>
      </c>
      <c r="L1525">
        <f t="shared" si="117"/>
        <v>13504</v>
      </c>
      <c r="M1525">
        <f t="shared" si="118"/>
        <v>0</v>
      </c>
      <c r="N1525">
        <f t="shared" si="119"/>
        <v>0</v>
      </c>
    </row>
    <row r="1526" spans="1:14" x14ac:dyDescent="0.25">
      <c r="A1526">
        <v>2525</v>
      </c>
      <c r="B1526" t="s">
        <v>15010</v>
      </c>
      <c r="C1526" t="s">
        <v>15011</v>
      </c>
      <c r="D1526" t="s">
        <v>14929</v>
      </c>
      <c r="E1526">
        <v>512</v>
      </c>
      <c r="F1526" s="2">
        <v>44933.220231481479</v>
      </c>
      <c r="G1526">
        <v>72</v>
      </c>
      <c r="H1526" t="s">
        <v>408</v>
      </c>
      <c r="I1526">
        <f t="shared" si="115"/>
        <v>36864</v>
      </c>
      <c r="J1526" s="6">
        <v>45186.094074074077</v>
      </c>
      <c r="K1526" t="str">
        <f t="shared" si="116"/>
        <v>Short Term</v>
      </c>
      <c r="L1526">
        <f t="shared" si="117"/>
        <v>36352</v>
      </c>
      <c r="M1526">
        <f t="shared" si="118"/>
        <v>0.15</v>
      </c>
      <c r="N1526">
        <f t="shared" si="119"/>
        <v>5452.8</v>
      </c>
    </row>
    <row r="1527" spans="1:14" x14ac:dyDescent="0.25">
      <c r="A1527">
        <v>2526</v>
      </c>
      <c r="B1527" t="s">
        <v>14946</v>
      </c>
      <c r="C1527" t="s">
        <v>14947</v>
      </c>
      <c r="D1527" t="s">
        <v>14929</v>
      </c>
      <c r="E1527">
        <v>290</v>
      </c>
      <c r="F1527" s="2">
        <v>45087.336030092592</v>
      </c>
      <c r="G1527">
        <v>98</v>
      </c>
      <c r="H1527" t="s">
        <v>2763</v>
      </c>
      <c r="I1527">
        <f t="shared" si="115"/>
        <v>28420</v>
      </c>
      <c r="J1527" s="6">
        <v>45186.094074074077</v>
      </c>
      <c r="K1527" t="str">
        <f t="shared" si="116"/>
        <v>Short Term</v>
      </c>
      <c r="L1527">
        <f t="shared" si="117"/>
        <v>28130</v>
      </c>
      <c r="M1527">
        <f t="shared" si="118"/>
        <v>0.15</v>
      </c>
      <c r="N1527">
        <f t="shared" si="119"/>
        <v>4219.5</v>
      </c>
    </row>
    <row r="1528" spans="1:14" x14ac:dyDescent="0.25">
      <c r="A1528">
        <v>2527</v>
      </c>
      <c r="B1528" t="s">
        <v>15000</v>
      </c>
      <c r="C1528" t="s">
        <v>15001</v>
      </c>
      <c r="D1528" t="s">
        <v>14922</v>
      </c>
      <c r="E1528">
        <v>768</v>
      </c>
      <c r="F1528" s="2">
        <v>44068.450115740743</v>
      </c>
      <c r="G1528">
        <v>61</v>
      </c>
      <c r="H1528" t="s">
        <v>118</v>
      </c>
      <c r="I1528">
        <f t="shared" si="115"/>
        <v>46848</v>
      </c>
      <c r="J1528" s="6">
        <v>45186.094074074077</v>
      </c>
      <c r="K1528" t="str">
        <f t="shared" si="116"/>
        <v>Long Term</v>
      </c>
      <c r="L1528">
        <f t="shared" si="117"/>
        <v>46080</v>
      </c>
      <c r="M1528">
        <f t="shared" si="118"/>
        <v>0</v>
      </c>
      <c r="N1528">
        <f t="shared" si="119"/>
        <v>0</v>
      </c>
    </row>
    <row r="1529" spans="1:14" x14ac:dyDescent="0.25">
      <c r="A1529">
        <v>2528</v>
      </c>
      <c r="B1529" t="s">
        <v>14986</v>
      </c>
      <c r="C1529" t="s">
        <v>14987</v>
      </c>
      <c r="D1529" t="s">
        <v>14929</v>
      </c>
      <c r="E1529">
        <v>963</v>
      </c>
      <c r="F1529" s="2">
        <v>44924.947604166657</v>
      </c>
      <c r="G1529">
        <v>9</v>
      </c>
      <c r="H1529" t="s">
        <v>572</v>
      </c>
      <c r="I1529">
        <f t="shared" si="115"/>
        <v>8667</v>
      </c>
      <c r="J1529" s="6">
        <v>45186.094074074077</v>
      </c>
      <c r="K1529" t="str">
        <f t="shared" si="116"/>
        <v>Short Term</v>
      </c>
      <c r="L1529">
        <f t="shared" si="117"/>
        <v>7704</v>
      </c>
      <c r="M1529">
        <f t="shared" si="118"/>
        <v>0.15</v>
      </c>
      <c r="N1529">
        <f t="shared" si="119"/>
        <v>1155.5999999999999</v>
      </c>
    </row>
    <row r="1530" spans="1:14" x14ac:dyDescent="0.25">
      <c r="A1530">
        <v>2529</v>
      </c>
      <c r="B1530" t="s">
        <v>15000</v>
      </c>
      <c r="C1530" t="s">
        <v>15001</v>
      </c>
      <c r="D1530" t="s">
        <v>14922</v>
      </c>
      <c r="E1530">
        <v>169</v>
      </c>
      <c r="F1530" s="2">
        <v>45125.691944444443</v>
      </c>
      <c r="G1530">
        <v>30</v>
      </c>
      <c r="H1530" t="s">
        <v>1003</v>
      </c>
      <c r="I1530">
        <f t="shared" si="115"/>
        <v>5070</v>
      </c>
      <c r="J1530" s="6">
        <v>45186.094074074077</v>
      </c>
      <c r="K1530" t="str">
        <f t="shared" si="116"/>
        <v>Short Term</v>
      </c>
      <c r="L1530">
        <f t="shared" si="117"/>
        <v>4901</v>
      </c>
      <c r="M1530">
        <f t="shared" si="118"/>
        <v>0.15</v>
      </c>
      <c r="N1530">
        <f t="shared" si="119"/>
        <v>735.15</v>
      </c>
    </row>
    <row r="1531" spans="1:14" x14ac:dyDescent="0.25">
      <c r="A1531">
        <v>2530</v>
      </c>
      <c r="B1531" t="s">
        <v>14964</v>
      </c>
      <c r="C1531" t="s">
        <v>14965</v>
      </c>
      <c r="D1531" t="s">
        <v>14929</v>
      </c>
      <c r="E1531">
        <v>235</v>
      </c>
      <c r="F1531" s="2">
        <v>43390.028784722221</v>
      </c>
      <c r="G1531">
        <v>15</v>
      </c>
      <c r="H1531" t="s">
        <v>1046</v>
      </c>
      <c r="I1531">
        <f t="shared" si="115"/>
        <v>3525</v>
      </c>
      <c r="J1531" s="6">
        <v>45186.094074074077</v>
      </c>
      <c r="K1531" t="str">
        <f t="shared" si="116"/>
        <v>Long Term</v>
      </c>
      <c r="L1531">
        <f t="shared" si="117"/>
        <v>3290</v>
      </c>
      <c r="M1531">
        <f t="shared" si="118"/>
        <v>0</v>
      </c>
      <c r="N1531">
        <f t="shared" si="119"/>
        <v>0</v>
      </c>
    </row>
    <row r="1532" spans="1:14" x14ac:dyDescent="0.25">
      <c r="A1532">
        <v>2531</v>
      </c>
      <c r="B1532" t="s">
        <v>14936</v>
      </c>
      <c r="C1532" t="s">
        <v>14937</v>
      </c>
      <c r="D1532" t="s">
        <v>14929</v>
      </c>
      <c r="E1532">
        <v>861</v>
      </c>
      <c r="F1532" s="2">
        <v>44712.256944444453</v>
      </c>
      <c r="G1532">
        <v>42</v>
      </c>
      <c r="H1532" t="s">
        <v>629</v>
      </c>
      <c r="I1532">
        <f t="shared" si="115"/>
        <v>36162</v>
      </c>
      <c r="J1532" s="6">
        <v>45186.094074074077</v>
      </c>
      <c r="K1532" t="str">
        <f t="shared" si="116"/>
        <v>Long Term</v>
      </c>
      <c r="L1532">
        <f t="shared" si="117"/>
        <v>35301</v>
      </c>
      <c r="M1532">
        <f t="shared" si="118"/>
        <v>0</v>
      </c>
      <c r="N1532">
        <f t="shared" si="119"/>
        <v>0</v>
      </c>
    </row>
    <row r="1533" spans="1:14" x14ac:dyDescent="0.25">
      <c r="A1533">
        <v>2532</v>
      </c>
      <c r="B1533" t="s">
        <v>14994</v>
      </c>
      <c r="C1533" t="s">
        <v>14995</v>
      </c>
      <c r="D1533" t="s">
        <v>14929</v>
      </c>
      <c r="E1533">
        <v>970</v>
      </c>
      <c r="F1533" s="2">
        <v>44529.641122685192</v>
      </c>
      <c r="G1533">
        <v>42</v>
      </c>
      <c r="H1533" t="s">
        <v>619</v>
      </c>
      <c r="I1533">
        <f t="shared" si="115"/>
        <v>40740</v>
      </c>
      <c r="J1533" s="6">
        <v>45186.094074074077</v>
      </c>
      <c r="K1533" t="str">
        <f t="shared" si="116"/>
        <v>Long Term</v>
      </c>
      <c r="L1533">
        <f t="shared" si="117"/>
        <v>39770</v>
      </c>
      <c r="M1533">
        <f t="shared" si="118"/>
        <v>0</v>
      </c>
      <c r="N1533">
        <f t="shared" si="119"/>
        <v>0</v>
      </c>
    </row>
    <row r="1534" spans="1:14" x14ac:dyDescent="0.25">
      <c r="A1534">
        <v>2533</v>
      </c>
      <c r="B1534" t="s">
        <v>14934</v>
      </c>
      <c r="C1534" t="s">
        <v>14935</v>
      </c>
      <c r="D1534" t="s">
        <v>14929</v>
      </c>
      <c r="E1534">
        <v>384</v>
      </c>
      <c r="F1534" s="2">
        <v>43553.367060185177</v>
      </c>
      <c r="G1534">
        <v>72</v>
      </c>
      <c r="H1534" t="s">
        <v>1184</v>
      </c>
      <c r="I1534">
        <f t="shared" si="115"/>
        <v>27648</v>
      </c>
      <c r="J1534" s="6">
        <v>45186.094074074077</v>
      </c>
      <c r="K1534" t="str">
        <f t="shared" si="116"/>
        <v>Long Term</v>
      </c>
      <c r="L1534">
        <f t="shared" si="117"/>
        <v>27264</v>
      </c>
      <c r="M1534">
        <f t="shared" si="118"/>
        <v>0</v>
      </c>
      <c r="N1534">
        <f t="shared" si="119"/>
        <v>0</v>
      </c>
    </row>
    <row r="1535" spans="1:14" x14ac:dyDescent="0.25">
      <c r="A1535">
        <v>2534</v>
      </c>
      <c r="B1535" t="s">
        <v>14964</v>
      </c>
      <c r="C1535" t="s">
        <v>14965</v>
      </c>
      <c r="D1535" t="s">
        <v>14929</v>
      </c>
      <c r="E1535">
        <v>424</v>
      </c>
      <c r="F1535" s="2">
        <v>43408.42150462963</v>
      </c>
      <c r="G1535">
        <v>83</v>
      </c>
      <c r="H1535" t="s">
        <v>655</v>
      </c>
      <c r="I1535">
        <f t="shared" si="115"/>
        <v>35192</v>
      </c>
      <c r="J1535" s="6">
        <v>45186.094074074077</v>
      </c>
      <c r="K1535" t="str">
        <f t="shared" si="116"/>
        <v>Long Term</v>
      </c>
      <c r="L1535">
        <f t="shared" si="117"/>
        <v>34768</v>
      </c>
      <c r="M1535">
        <f t="shared" si="118"/>
        <v>0</v>
      </c>
      <c r="N1535">
        <f t="shared" si="119"/>
        <v>0</v>
      </c>
    </row>
    <row r="1536" spans="1:14" x14ac:dyDescent="0.25">
      <c r="A1536">
        <v>2535</v>
      </c>
      <c r="B1536" t="s">
        <v>14970</v>
      </c>
      <c r="C1536" t="s">
        <v>14971</v>
      </c>
      <c r="D1536" t="s">
        <v>14929</v>
      </c>
      <c r="E1536">
        <v>683</v>
      </c>
      <c r="F1536" s="2">
        <v>43621.566446759258</v>
      </c>
      <c r="G1536">
        <v>30</v>
      </c>
      <c r="H1536" t="s">
        <v>890</v>
      </c>
      <c r="I1536">
        <f t="shared" si="115"/>
        <v>20490</v>
      </c>
      <c r="J1536" s="6">
        <v>45186.094074074077</v>
      </c>
      <c r="K1536" t="str">
        <f t="shared" si="116"/>
        <v>Long Term</v>
      </c>
      <c r="L1536">
        <f t="shared" si="117"/>
        <v>19807</v>
      </c>
      <c r="M1536">
        <f t="shared" si="118"/>
        <v>0</v>
      </c>
      <c r="N1536">
        <f t="shared" si="119"/>
        <v>0</v>
      </c>
    </row>
    <row r="1537" spans="1:14" x14ac:dyDescent="0.25">
      <c r="A1537">
        <v>2536</v>
      </c>
      <c r="B1537" t="s">
        <v>15008</v>
      </c>
      <c r="C1537" t="s">
        <v>15009</v>
      </c>
      <c r="D1537" t="s">
        <v>14922</v>
      </c>
      <c r="E1537">
        <v>999</v>
      </c>
      <c r="F1537" s="2">
        <v>44449.753148148149</v>
      </c>
      <c r="G1537">
        <v>77</v>
      </c>
      <c r="H1537" t="s">
        <v>1328</v>
      </c>
      <c r="I1537">
        <f t="shared" si="115"/>
        <v>76923</v>
      </c>
      <c r="J1537" s="6">
        <v>45186.094074074077</v>
      </c>
      <c r="K1537" t="str">
        <f t="shared" si="116"/>
        <v>Long Term</v>
      </c>
      <c r="L1537">
        <f t="shared" si="117"/>
        <v>75924</v>
      </c>
      <c r="M1537">
        <f t="shared" si="118"/>
        <v>0</v>
      </c>
      <c r="N1537">
        <f t="shared" si="119"/>
        <v>0</v>
      </c>
    </row>
    <row r="1538" spans="1:14" x14ac:dyDescent="0.25">
      <c r="A1538">
        <v>2537</v>
      </c>
      <c r="B1538" t="s">
        <v>14998</v>
      </c>
      <c r="C1538" t="s">
        <v>14999</v>
      </c>
      <c r="D1538" t="s">
        <v>14929</v>
      </c>
      <c r="E1538">
        <v>235</v>
      </c>
      <c r="F1538" s="2">
        <v>44392.249664351853</v>
      </c>
      <c r="G1538">
        <v>40</v>
      </c>
      <c r="H1538" t="s">
        <v>331</v>
      </c>
      <c r="I1538">
        <f t="shared" si="115"/>
        <v>9400</v>
      </c>
      <c r="J1538" s="6">
        <v>45186.094074074077</v>
      </c>
      <c r="K1538" t="str">
        <f t="shared" si="116"/>
        <v>Long Term</v>
      </c>
      <c r="L1538">
        <f t="shared" si="117"/>
        <v>9165</v>
      </c>
      <c r="M1538">
        <f t="shared" si="118"/>
        <v>0</v>
      </c>
      <c r="N1538">
        <f t="shared" si="119"/>
        <v>0</v>
      </c>
    </row>
    <row r="1539" spans="1:14" x14ac:dyDescent="0.25">
      <c r="A1539">
        <v>2538</v>
      </c>
      <c r="B1539" t="s">
        <v>14920</v>
      </c>
      <c r="C1539" t="s">
        <v>14921</v>
      </c>
      <c r="D1539" t="s">
        <v>14929</v>
      </c>
      <c r="E1539">
        <v>382</v>
      </c>
      <c r="F1539" s="2">
        <v>43690.375856481478</v>
      </c>
      <c r="G1539">
        <v>7</v>
      </c>
      <c r="H1539" t="s">
        <v>261</v>
      </c>
      <c r="I1539">
        <f t="shared" ref="I1539:I1602" si="120">E1539*G1539</f>
        <v>2674</v>
      </c>
      <c r="J1539" s="6">
        <v>45186.094074074077</v>
      </c>
      <c r="K1539" t="str">
        <f t="shared" ref="K1539:K1602" si="121">IF((J1539-F1539)&lt;=365,"Short Term","Long Term")</f>
        <v>Long Term</v>
      </c>
      <c r="L1539">
        <f t="shared" ref="L1539:L1602" si="122">I1539-E1539</f>
        <v>2292</v>
      </c>
      <c r="M1539">
        <f t="shared" ref="M1539:M1602" si="123">IF(K1539="short Term",15%,IF(K1539="Long Term",IF(L1539&gt;100000,10%,0),0))</f>
        <v>0</v>
      </c>
      <c r="N1539">
        <f t="shared" ref="N1539:N1602" si="124">L1539*M1539</f>
        <v>0</v>
      </c>
    </row>
    <row r="1540" spans="1:14" x14ac:dyDescent="0.25">
      <c r="A1540">
        <v>2539</v>
      </c>
      <c r="B1540" t="s">
        <v>14925</v>
      </c>
      <c r="C1540" t="s">
        <v>14926</v>
      </c>
      <c r="D1540" t="s">
        <v>14922</v>
      </c>
      <c r="E1540">
        <v>903</v>
      </c>
      <c r="F1540" s="2">
        <v>44359.294664351852</v>
      </c>
      <c r="G1540">
        <v>60</v>
      </c>
      <c r="H1540" t="s">
        <v>1030</v>
      </c>
      <c r="I1540">
        <f t="shared" si="120"/>
        <v>54180</v>
      </c>
      <c r="J1540" s="6">
        <v>45186.094074074077</v>
      </c>
      <c r="K1540" t="str">
        <f t="shared" si="121"/>
        <v>Long Term</v>
      </c>
      <c r="L1540">
        <f t="shared" si="122"/>
        <v>53277</v>
      </c>
      <c r="M1540">
        <f t="shared" si="123"/>
        <v>0</v>
      </c>
      <c r="N1540">
        <f t="shared" si="124"/>
        <v>0</v>
      </c>
    </row>
    <row r="1541" spans="1:14" x14ac:dyDescent="0.25">
      <c r="A1541">
        <v>2540</v>
      </c>
      <c r="B1541" t="s">
        <v>14940</v>
      </c>
      <c r="C1541" t="s">
        <v>14941</v>
      </c>
      <c r="D1541" t="s">
        <v>14929</v>
      </c>
      <c r="E1541">
        <v>571</v>
      </c>
      <c r="F1541" s="2">
        <v>44513.904629629629</v>
      </c>
      <c r="G1541">
        <v>53</v>
      </c>
      <c r="H1541" t="s">
        <v>517</v>
      </c>
      <c r="I1541">
        <f t="shared" si="120"/>
        <v>30263</v>
      </c>
      <c r="J1541" s="6">
        <v>45186.094074074077</v>
      </c>
      <c r="K1541" t="str">
        <f t="shared" si="121"/>
        <v>Long Term</v>
      </c>
      <c r="L1541">
        <f t="shared" si="122"/>
        <v>29692</v>
      </c>
      <c r="M1541">
        <f t="shared" si="123"/>
        <v>0</v>
      </c>
      <c r="N1541">
        <f t="shared" si="124"/>
        <v>0</v>
      </c>
    </row>
    <row r="1542" spans="1:14" x14ac:dyDescent="0.25">
      <c r="A1542">
        <v>2541</v>
      </c>
      <c r="B1542" t="s">
        <v>15012</v>
      </c>
      <c r="C1542" t="s">
        <v>15013</v>
      </c>
      <c r="D1542" t="s">
        <v>14922</v>
      </c>
      <c r="E1542">
        <v>931</v>
      </c>
      <c r="F1542" s="2">
        <v>44843.297824074078</v>
      </c>
      <c r="G1542">
        <v>67</v>
      </c>
      <c r="H1542" t="s">
        <v>1139</v>
      </c>
      <c r="I1542">
        <f t="shared" si="120"/>
        <v>62377</v>
      </c>
      <c r="J1542" s="6">
        <v>45186.094074074077</v>
      </c>
      <c r="K1542" t="str">
        <f t="shared" si="121"/>
        <v>Short Term</v>
      </c>
      <c r="L1542">
        <f t="shared" si="122"/>
        <v>61446</v>
      </c>
      <c r="M1542">
        <f t="shared" si="123"/>
        <v>0.15</v>
      </c>
      <c r="N1542">
        <f t="shared" si="124"/>
        <v>9216.9</v>
      </c>
    </row>
    <row r="1543" spans="1:14" x14ac:dyDescent="0.25">
      <c r="A1543">
        <v>2542</v>
      </c>
      <c r="B1543" t="s">
        <v>14978</v>
      </c>
      <c r="C1543" t="s">
        <v>14979</v>
      </c>
      <c r="D1543" t="s">
        <v>14929</v>
      </c>
      <c r="E1543">
        <v>578</v>
      </c>
      <c r="F1543" s="2">
        <v>43533.454444444447</v>
      </c>
      <c r="G1543">
        <v>70</v>
      </c>
      <c r="H1543" t="s">
        <v>1058</v>
      </c>
      <c r="I1543">
        <f t="shared" si="120"/>
        <v>40460</v>
      </c>
      <c r="J1543" s="6">
        <v>45186.094074074077</v>
      </c>
      <c r="K1543" t="str">
        <f t="shared" si="121"/>
        <v>Long Term</v>
      </c>
      <c r="L1543">
        <f t="shared" si="122"/>
        <v>39882</v>
      </c>
      <c r="M1543">
        <f t="shared" si="123"/>
        <v>0</v>
      </c>
      <c r="N1543">
        <f t="shared" si="124"/>
        <v>0</v>
      </c>
    </row>
    <row r="1544" spans="1:14" x14ac:dyDescent="0.25">
      <c r="A1544">
        <v>2543</v>
      </c>
      <c r="B1544" t="s">
        <v>14923</v>
      </c>
      <c r="C1544" t="s">
        <v>14924</v>
      </c>
      <c r="D1544" t="s">
        <v>14922</v>
      </c>
      <c r="E1544">
        <v>147</v>
      </c>
      <c r="F1544" s="2">
        <v>43518.798576388886</v>
      </c>
      <c r="G1544">
        <v>74</v>
      </c>
      <c r="H1544" t="s">
        <v>180</v>
      </c>
      <c r="I1544">
        <f t="shared" si="120"/>
        <v>10878</v>
      </c>
      <c r="J1544" s="6">
        <v>45186.094074074077</v>
      </c>
      <c r="K1544" t="str">
        <f t="shared" si="121"/>
        <v>Long Term</v>
      </c>
      <c r="L1544">
        <f t="shared" si="122"/>
        <v>10731</v>
      </c>
      <c r="M1544">
        <f t="shared" si="123"/>
        <v>0</v>
      </c>
      <c r="N1544">
        <f t="shared" si="124"/>
        <v>0</v>
      </c>
    </row>
    <row r="1545" spans="1:14" x14ac:dyDescent="0.25">
      <c r="A1545">
        <v>2544</v>
      </c>
      <c r="B1545" t="s">
        <v>14948</v>
      </c>
      <c r="C1545" t="s">
        <v>14949</v>
      </c>
      <c r="D1545" t="s">
        <v>14929</v>
      </c>
      <c r="E1545">
        <v>261</v>
      </c>
      <c r="F1545" s="2">
        <v>45179.011516203696</v>
      </c>
      <c r="G1545">
        <v>3</v>
      </c>
      <c r="H1545" t="s">
        <v>1015</v>
      </c>
      <c r="I1545">
        <f t="shared" si="120"/>
        <v>783</v>
      </c>
      <c r="J1545" s="6">
        <v>45186.094074074077</v>
      </c>
      <c r="K1545" t="str">
        <f t="shared" si="121"/>
        <v>Short Term</v>
      </c>
      <c r="L1545">
        <f t="shared" si="122"/>
        <v>522</v>
      </c>
      <c r="M1545">
        <f t="shared" si="123"/>
        <v>0.15</v>
      </c>
      <c r="N1545">
        <f t="shared" si="124"/>
        <v>78.3</v>
      </c>
    </row>
    <row r="1546" spans="1:14" x14ac:dyDescent="0.25">
      <c r="A1546">
        <v>2545</v>
      </c>
      <c r="B1546" t="s">
        <v>14980</v>
      </c>
      <c r="C1546" t="s">
        <v>14981</v>
      </c>
      <c r="D1546" t="s">
        <v>14929</v>
      </c>
      <c r="E1546">
        <v>312</v>
      </c>
      <c r="F1546" s="2">
        <v>44202.554861111108</v>
      </c>
      <c r="G1546">
        <v>37</v>
      </c>
      <c r="H1546" t="s">
        <v>281</v>
      </c>
      <c r="I1546">
        <f t="shared" si="120"/>
        <v>11544</v>
      </c>
      <c r="J1546" s="6">
        <v>45186.094074074077</v>
      </c>
      <c r="K1546" t="str">
        <f t="shared" si="121"/>
        <v>Long Term</v>
      </c>
      <c r="L1546">
        <f t="shared" si="122"/>
        <v>11232</v>
      </c>
      <c r="M1546">
        <f t="shared" si="123"/>
        <v>0</v>
      </c>
      <c r="N1546">
        <f t="shared" si="124"/>
        <v>0</v>
      </c>
    </row>
    <row r="1547" spans="1:14" x14ac:dyDescent="0.25">
      <c r="A1547">
        <v>2546</v>
      </c>
      <c r="B1547" t="s">
        <v>14962</v>
      </c>
      <c r="C1547" t="s">
        <v>14963</v>
      </c>
      <c r="D1547" t="s">
        <v>14922</v>
      </c>
      <c r="E1547">
        <v>769</v>
      </c>
      <c r="F1547" s="2">
        <v>44227.277928240743</v>
      </c>
      <c r="G1547">
        <v>19</v>
      </c>
      <c r="H1547" t="s">
        <v>709</v>
      </c>
      <c r="I1547">
        <f t="shared" si="120"/>
        <v>14611</v>
      </c>
      <c r="J1547" s="6">
        <v>45186.094074074077</v>
      </c>
      <c r="K1547" t="str">
        <f t="shared" si="121"/>
        <v>Long Term</v>
      </c>
      <c r="L1547">
        <f t="shared" si="122"/>
        <v>13842</v>
      </c>
      <c r="M1547">
        <f t="shared" si="123"/>
        <v>0</v>
      </c>
      <c r="N1547">
        <f t="shared" si="124"/>
        <v>0</v>
      </c>
    </row>
    <row r="1548" spans="1:14" x14ac:dyDescent="0.25">
      <c r="A1548">
        <v>2547</v>
      </c>
      <c r="B1548" t="s">
        <v>14948</v>
      </c>
      <c r="C1548" t="s">
        <v>14949</v>
      </c>
      <c r="D1548" t="s">
        <v>14922</v>
      </c>
      <c r="E1548">
        <v>134</v>
      </c>
      <c r="F1548" s="2">
        <v>43566.038078703707</v>
      </c>
      <c r="G1548">
        <v>5</v>
      </c>
      <c r="H1548" t="s">
        <v>736</v>
      </c>
      <c r="I1548">
        <f t="shared" si="120"/>
        <v>670</v>
      </c>
      <c r="J1548" s="6">
        <v>45186.094074074077</v>
      </c>
      <c r="K1548" t="str">
        <f t="shared" si="121"/>
        <v>Long Term</v>
      </c>
      <c r="L1548">
        <f t="shared" si="122"/>
        <v>536</v>
      </c>
      <c r="M1548">
        <f t="shared" si="123"/>
        <v>0</v>
      </c>
      <c r="N1548">
        <f t="shared" si="124"/>
        <v>0</v>
      </c>
    </row>
    <row r="1549" spans="1:14" x14ac:dyDescent="0.25">
      <c r="A1549">
        <v>2548</v>
      </c>
      <c r="B1549" t="s">
        <v>15004</v>
      </c>
      <c r="C1549" t="s">
        <v>15005</v>
      </c>
      <c r="D1549" t="s">
        <v>14929</v>
      </c>
      <c r="E1549">
        <v>682</v>
      </c>
      <c r="F1549" s="2">
        <v>44766.685208333343</v>
      </c>
      <c r="G1549">
        <v>93</v>
      </c>
      <c r="H1549" t="s">
        <v>1042</v>
      </c>
      <c r="I1549">
        <f t="shared" si="120"/>
        <v>63426</v>
      </c>
      <c r="J1549" s="6">
        <v>45186.094074074077</v>
      </c>
      <c r="K1549" t="str">
        <f t="shared" si="121"/>
        <v>Long Term</v>
      </c>
      <c r="L1549">
        <f t="shared" si="122"/>
        <v>62744</v>
      </c>
      <c r="M1549">
        <f t="shared" si="123"/>
        <v>0</v>
      </c>
      <c r="N1549">
        <f t="shared" si="124"/>
        <v>0</v>
      </c>
    </row>
    <row r="1550" spans="1:14" x14ac:dyDescent="0.25">
      <c r="A1550">
        <v>2549</v>
      </c>
      <c r="B1550" t="s">
        <v>14966</v>
      </c>
      <c r="C1550" t="s">
        <v>14967</v>
      </c>
      <c r="D1550" t="s">
        <v>14922</v>
      </c>
      <c r="E1550">
        <v>358</v>
      </c>
      <c r="F1550" s="2">
        <v>45129.348391203697</v>
      </c>
      <c r="G1550">
        <v>33</v>
      </c>
      <c r="H1550" t="s">
        <v>1178</v>
      </c>
      <c r="I1550">
        <f t="shared" si="120"/>
        <v>11814</v>
      </c>
      <c r="J1550" s="6">
        <v>45186.094074074077</v>
      </c>
      <c r="K1550" t="str">
        <f t="shared" si="121"/>
        <v>Short Term</v>
      </c>
      <c r="L1550">
        <f t="shared" si="122"/>
        <v>11456</v>
      </c>
      <c r="M1550">
        <f t="shared" si="123"/>
        <v>0.15</v>
      </c>
      <c r="N1550">
        <f t="shared" si="124"/>
        <v>1718.3999999999999</v>
      </c>
    </row>
    <row r="1551" spans="1:14" x14ac:dyDescent="0.25">
      <c r="A1551">
        <v>2550</v>
      </c>
      <c r="B1551" t="s">
        <v>14976</v>
      </c>
      <c r="C1551" t="s">
        <v>14977</v>
      </c>
      <c r="D1551" t="s">
        <v>14929</v>
      </c>
      <c r="E1551">
        <v>590</v>
      </c>
      <c r="F1551" s="2">
        <v>44747.650810185187</v>
      </c>
      <c r="G1551">
        <v>46</v>
      </c>
      <c r="H1551" t="s">
        <v>281</v>
      </c>
      <c r="I1551">
        <f t="shared" si="120"/>
        <v>27140</v>
      </c>
      <c r="J1551" s="6">
        <v>45186.094074074077</v>
      </c>
      <c r="K1551" t="str">
        <f t="shared" si="121"/>
        <v>Long Term</v>
      </c>
      <c r="L1551">
        <f t="shared" si="122"/>
        <v>26550</v>
      </c>
      <c r="M1551">
        <f t="shared" si="123"/>
        <v>0</v>
      </c>
      <c r="N1551">
        <f t="shared" si="124"/>
        <v>0</v>
      </c>
    </row>
    <row r="1552" spans="1:14" x14ac:dyDescent="0.25">
      <c r="A1552">
        <v>2551</v>
      </c>
      <c r="B1552" t="s">
        <v>14960</v>
      </c>
      <c r="C1552" t="s">
        <v>14961</v>
      </c>
      <c r="D1552" t="s">
        <v>14929</v>
      </c>
      <c r="E1552">
        <v>768</v>
      </c>
      <c r="F1552" s="2">
        <v>44549.057476851849</v>
      </c>
      <c r="G1552">
        <v>94</v>
      </c>
      <c r="H1552" t="s">
        <v>1147</v>
      </c>
      <c r="I1552">
        <f t="shared" si="120"/>
        <v>72192</v>
      </c>
      <c r="J1552" s="6">
        <v>45186.094074074077</v>
      </c>
      <c r="K1552" t="str">
        <f t="shared" si="121"/>
        <v>Long Term</v>
      </c>
      <c r="L1552">
        <f t="shared" si="122"/>
        <v>71424</v>
      </c>
      <c r="M1552">
        <f t="shared" si="123"/>
        <v>0</v>
      </c>
      <c r="N1552">
        <f t="shared" si="124"/>
        <v>0</v>
      </c>
    </row>
    <row r="1553" spans="1:14" x14ac:dyDescent="0.25">
      <c r="A1553">
        <v>2552</v>
      </c>
      <c r="B1553" t="s">
        <v>14982</v>
      </c>
      <c r="C1553" t="s">
        <v>14983</v>
      </c>
      <c r="D1553" t="s">
        <v>14922</v>
      </c>
      <c r="E1553">
        <v>341</v>
      </c>
      <c r="F1553" s="2">
        <v>44073.472615740742</v>
      </c>
      <c r="G1553">
        <v>20</v>
      </c>
      <c r="H1553" t="s">
        <v>1154</v>
      </c>
      <c r="I1553">
        <f t="shared" si="120"/>
        <v>6820</v>
      </c>
      <c r="J1553" s="6">
        <v>45186.094074074077</v>
      </c>
      <c r="K1553" t="str">
        <f t="shared" si="121"/>
        <v>Long Term</v>
      </c>
      <c r="L1553">
        <f t="shared" si="122"/>
        <v>6479</v>
      </c>
      <c r="M1553">
        <f t="shared" si="123"/>
        <v>0</v>
      </c>
      <c r="N1553">
        <f t="shared" si="124"/>
        <v>0</v>
      </c>
    </row>
    <row r="1554" spans="1:14" x14ac:dyDescent="0.25">
      <c r="A1554">
        <v>2553</v>
      </c>
      <c r="B1554" t="s">
        <v>15012</v>
      </c>
      <c r="C1554" t="s">
        <v>15013</v>
      </c>
      <c r="D1554" t="s">
        <v>14922</v>
      </c>
      <c r="E1554">
        <v>882</v>
      </c>
      <c r="F1554" s="2">
        <v>44492.229085648149</v>
      </c>
      <c r="G1554">
        <v>54</v>
      </c>
      <c r="H1554" t="s">
        <v>202</v>
      </c>
      <c r="I1554">
        <f t="shared" si="120"/>
        <v>47628</v>
      </c>
      <c r="J1554" s="6">
        <v>45186.094074074077</v>
      </c>
      <c r="K1554" t="str">
        <f t="shared" si="121"/>
        <v>Long Term</v>
      </c>
      <c r="L1554">
        <f t="shared" si="122"/>
        <v>46746</v>
      </c>
      <c r="M1554">
        <f t="shared" si="123"/>
        <v>0</v>
      </c>
      <c r="N1554">
        <f t="shared" si="124"/>
        <v>0</v>
      </c>
    </row>
    <row r="1555" spans="1:14" x14ac:dyDescent="0.25">
      <c r="A1555">
        <v>2554</v>
      </c>
      <c r="B1555" t="s">
        <v>15000</v>
      </c>
      <c r="C1555" t="s">
        <v>15001</v>
      </c>
      <c r="D1555" t="s">
        <v>14922</v>
      </c>
      <c r="E1555">
        <v>220</v>
      </c>
      <c r="F1555" s="2">
        <v>43718.26771990741</v>
      </c>
      <c r="G1555">
        <v>17</v>
      </c>
      <c r="H1555" t="s">
        <v>1295</v>
      </c>
      <c r="I1555">
        <f t="shared" si="120"/>
        <v>3740</v>
      </c>
      <c r="J1555" s="6">
        <v>45186.094074074077</v>
      </c>
      <c r="K1555" t="str">
        <f t="shared" si="121"/>
        <v>Long Term</v>
      </c>
      <c r="L1555">
        <f t="shared" si="122"/>
        <v>3520</v>
      </c>
      <c r="M1555">
        <f t="shared" si="123"/>
        <v>0</v>
      </c>
      <c r="N1555">
        <f t="shared" si="124"/>
        <v>0</v>
      </c>
    </row>
    <row r="1556" spans="1:14" x14ac:dyDescent="0.25">
      <c r="A1556">
        <v>2555</v>
      </c>
      <c r="B1556" t="s">
        <v>15008</v>
      </c>
      <c r="C1556" t="s">
        <v>15009</v>
      </c>
      <c r="D1556" t="s">
        <v>14922</v>
      </c>
      <c r="E1556">
        <v>981</v>
      </c>
      <c r="F1556" s="2">
        <v>44362.779120370367</v>
      </c>
      <c r="G1556">
        <v>20</v>
      </c>
      <c r="H1556" t="s">
        <v>830</v>
      </c>
      <c r="I1556">
        <f t="shared" si="120"/>
        <v>19620</v>
      </c>
      <c r="J1556" s="6">
        <v>45186.094074074077</v>
      </c>
      <c r="K1556" t="str">
        <f t="shared" si="121"/>
        <v>Long Term</v>
      </c>
      <c r="L1556">
        <f t="shared" si="122"/>
        <v>18639</v>
      </c>
      <c r="M1556">
        <f t="shared" si="123"/>
        <v>0</v>
      </c>
      <c r="N1556">
        <f t="shared" si="124"/>
        <v>0</v>
      </c>
    </row>
    <row r="1557" spans="1:14" x14ac:dyDescent="0.25">
      <c r="A1557">
        <v>2556</v>
      </c>
      <c r="B1557" t="s">
        <v>15008</v>
      </c>
      <c r="C1557" t="s">
        <v>15009</v>
      </c>
      <c r="D1557" t="s">
        <v>14929</v>
      </c>
      <c r="E1557">
        <v>218</v>
      </c>
      <c r="F1557" s="2">
        <v>44750.393217592587</v>
      </c>
      <c r="G1557">
        <v>15</v>
      </c>
      <c r="H1557" t="s">
        <v>73</v>
      </c>
      <c r="I1557">
        <f t="shared" si="120"/>
        <v>3270</v>
      </c>
      <c r="J1557" s="6">
        <v>45186.094074074077</v>
      </c>
      <c r="K1557" t="str">
        <f t="shared" si="121"/>
        <v>Long Term</v>
      </c>
      <c r="L1557">
        <f t="shared" si="122"/>
        <v>3052</v>
      </c>
      <c r="M1557">
        <f t="shared" si="123"/>
        <v>0</v>
      </c>
      <c r="N1557">
        <f t="shared" si="124"/>
        <v>0</v>
      </c>
    </row>
    <row r="1558" spans="1:14" x14ac:dyDescent="0.25">
      <c r="A1558">
        <v>2557</v>
      </c>
      <c r="B1558" t="s">
        <v>14948</v>
      </c>
      <c r="C1558" t="s">
        <v>14949</v>
      </c>
      <c r="D1558" t="s">
        <v>14922</v>
      </c>
      <c r="E1558">
        <v>189</v>
      </c>
      <c r="F1558" s="2">
        <v>44597.690729166658</v>
      </c>
      <c r="G1558">
        <v>64</v>
      </c>
      <c r="H1558" t="s">
        <v>194</v>
      </c>
      <c r="I1558">
        <f t="shared" si="120"/>
        <v>12096</v>
      </c>
      <c r="J1558" s="6">
        <v>45186.094074074077</v>
      </c>
      <c r="K1558" t="str">
        <f t="shared" si="121"/>
        <v>Long Term</v>
      </c>
      <c r="L1558">
        <f t="shared" si="122"/>
        <v>11907</v>
      </c>
      <c r="M1558">
        <f t="shared" si="123"/>
        <v>0</v>
      </c>
      <c r="N1558">
        <f t="shared" si="124"/>
        <v>0</v>
      </c>
    </row>
    <row r="1559" spans="1:14" x14ac:dyDescent="0.25">
      <c r="A1559">
        <v>2558</v>
      </c>
      <c r="B1559" t="s">
        <v>14988</v>
      </c>
      <c r="C1559" t="s">
        <v>14989</v>
      </c>
      <c r="D1559" t="s">
        <v>14922</v>
      </c>
      <c r="E1559">
        <v>846</v>
      </c>
      <c r="F1559" s="2">
        <v>43427.354895833327</v>
      </c>
      <c r="G1559">
        <v>63</v>
      </c>
      <c r="H1559" t="s">
        <v>603</v>
      </c>
      <c r="I1559">
        <f t="shared" si="120"/>
        <v>53298</v>
      </c>
      <c r="J1559" s="6">
        <v>45186.094074074077</v>
      </c>
      <c r="K1559" t="str">
        <f t="shared" si="121"/>
        <v>Long Term</v>
      </c>
      <c r="L1559">
        <f t="shared" si="122"/>
        <v>52452</v>
      </c>
      <c r="M1559">
        <f t="shared" si="123"/>
        <v>0</v>
      </c>
      <c r="N1559">
        <f t="shared" si="124"/>
        <v>0</v>
      </c>
    </row>
    <row r="1560" spans="1:14" x14ac:dyDescent="0.25">
      <c r="A1560">
        <v>2559</v>
      </c>
      <c r="B1560" t="s">
        <v>14948</v>
      </c>
      <c r="C1560" t="s">
        <v>14949</v>
      </c>
      <c r="D1560" t="s">
        <v>14922</v>
      </c>
      <c r="E1560">
        <v>708</v>
      </c>
      <c r="F1560" s="2">
        <v>44229.829502314817</v>
      </c>
      <c r="G1560">
        <v>66</v>
      </c>
      <c r="H1560" t="s">
        <v>315</v>
      </c>
      <c r="I1560">
        <f t="shared" si="120"/>
        <v>46728</v>
      </c>
      <c r="J1560" s="6">
        <v>45186.094074074077</v>
      </c>
      <c r="K1560" t="str">
        <f t="shared" si="121"/>
        <v>Long Term</v>
      </c>
      <c r="L1560">
        <f t="shared" si="122"/>
        <v>46020</v>
      </c>
      <c r="M1560">
        <f t="shared" si="123"/>
        <v>0</v>
      </c>
      <c r="N1560">
        <f t="shared" si="124"/>
        <v>0</v>
      </c>
    </row>
    <row r="1561" spans="1:14" x14ac:dyDescent="0.25">
      <c r="A1561">
        <v>2560</v>
      </c>
      <c r="B1561" t="s">
        <v>14934</v>
      </c>
      <c r="C1561" t="s">
        <v>14935</v>
      </c>
      <c r="D1561" t="s">
        <v>14922</v>
      </c>
      <c r="E1561">
        <v>344</v>
      </c>
      <c r="F1561" s="2">
        <v>43503.598194444443</v>
      </c>
      <c r="G1561">
        <v>3</v>
      </c>
      <c r="H1561" t="s">
        <v>635</v>
      </c>
      <c r="I1561">
        <f t="shared" si="120"/>
        <v>1032</v>
      </c>
      <c r="J1561" s="6">
        <v>45186.094074074077</v>
      </c>
      <c r="K1561" t="str">
        <f t="shared" si="121"/>
        <v>Long Term</v>
      </c>
      <c r="L1561">
        <f t="shared" si="122"/>
        <v>688</v>
      </c>
      <c r="M1561">
        <f t="shared" si="123"/>
        <v>0</v>
      </c>
      <c r="N1561">
        <f t="shared" si="124"/>
        <v>0</v>
      </c>
    </row>
    <row r="1562" spans="1:14" x14ac:dyDescent="0.25">
      <c r="A1562">
        <v>2561</v>
      </c>
      <c r="B1562" t="s">
        <v>14996</v>
      </c>
      <c r="C1562" t="s">
        <v>14997</v>
      </c>
      <c r="D1562" t="s">
        <v>14922</v>
      </c>
      <c r="E1562">
        <v>135</v>
      </c>
      <c r="F1562" s="2">
        <v>44112.076643518521</v>
      </c>
      <c r="G1562">
        <v>49</v>
      </c>
      <c r="H1562" t="s">
        <v>345</v>
      </c>
      <c r="I1562">
        <f t="shared" si="120"/>
        <v>6615</v>
      </c>
      <c r="J1562" s="6">
        <v>45186.094074074077</v>
      </c>
      <c r="K1562" t="str">
        <f t="shared" si="121"/>
        <v>Long Term</v>
      </c>
      <c r="L1562">
        <f t="shared" si="122"/>
        <v>6480</v>
      </c>
      <c r="M1562">
        <f t="shared" si="123"/>
        <v>0</v>
      </c>
      <c r="N1562">
        <f t="shared" si="124"/>
        <v>0</v>
      </c>
    </row>
    <row r="1563" spans="1:14" x14ac:dyDescent="0.25">
      <c r="A1563">
        <v>2562</v>
      </c>
      <c r="B1563" t="s">
        <v>14956</v>
      </c>
      <c r="C1563" t="s">
        <v>14957</v>
      </c>
      <c r="D1563" t="s">
        <v>14929</v>
      </c>
      <c r="E1563">
        <v>684</v>
      </c>
      <c r="F1563" s="2">
        <v>45164.664027777777</v>
      </c>
      <c r="G1563">
        <v>45</v>
      </c>
      <c r="H1563" t="s">
        <v>884</v>
      </c>
      <c r="I1563">
        <f t="shared" si="120"/>
        <v>30780</v>
      </c>
      <c r="J1563" s="6">
        <v>45186.094074074077</v>
      </c>
      <c r="K1563" t="str">
        <f t="shared" si="121"/>
        <v>Short Term</v>
      </c>
      <c r="L1563">
        <f t="shared" si="122"/>
        <v>30096</v>
      </c>
      <c r="M1563">
        <f t="shared" si="123"/>
        <v>0.15</v>
      </c>
      <c r="N1563">
        <f t="shared" si="124"/>
        <v>4514.3999999999996</v>
      </c>
    </row>
    <row r="1564" spans="1:14" x14ac:dyDescent="0.25">
      <c r="A1564">
        <v>2563</v>
      </c>
      <c r="B1564" t="s">
        <v>15000</v>
      </c>
      <c r="C1564" t="s">
        <v>15001</v>
      </c>
      <c r="D1564" t="s">
        <v>14929</v>
      </c>
      <c r="E1564">
        <v>421</v>
      </c>
      <c r="F1564" s="2">
        <v>44507.413460648153</v>
      </c>
      <c r="G1564">
        <v>94</v>
      </c>
      <c r="H1564" t="s">
        <v>1200</v>
      </c>
      <c r="I1564">
        <f t="shared" si="120"/>
        <v>39574</v>
      </c>
      <c r="J1564" s="6">
        <v>45186.094074074077</v>
      </c>
      <c r="K1564" t="str">
        <f t="shared" si="121"/>
        <v>Long Term</v>
      </c>
      <c r="L1564">
        <f t="shared" si="122"/>
        <v>39153</v>
      </c>
      <c r="M1564">
        <f t="shared" si="123"/>
        <v>0</v>
      </c>
      <c r="N1564">
        <f t="shared" si="124"/>
        <v>0</v>
      </c>
    </row>
    <row r="1565" spans="1:14" x14ac:dyDescent="0.25">
      <c r="A1565">
        <v>2564</v>
      </c>
      <c r="B1565" t="s">
        <v>14950</v>
      </c>
      <c r="C1565" t="s">
        <v>14951</v>
      </c>
      <c r="D1565" t="s">
        <v>14929</v>
      </c>
      <c r="E1565">
        <v>570</v>
      </c>
      <c r="F1565" s="2">
        <v>44830.954456018517</v>
      </c>
      <c r="G1565">
        <v>53</v>
      </c>
      <c r="H1565" t="s">
        <v>836</v>
      </c>
      <c r="I1565">
        <f t="shared" si="120"/>
        <v>30210</v>
      </c>
      <c r="J1565" s="6">
        <v>45186.094074074077</v>
      </c>
      <c r="K1565" t="str">
        <f t="shared" si="121"/>
        <v>Short Term</v>
      </c>
      <c r="L1565">
        <f t="shared" si="122"/>
        <v>29640</v>
      </c>
      <c r="M1565">
        <f t="shared" si="123"/>
        <v>0.15</v>
      </c>
      <c r="N1565">
        <f t="shared" si="124"/>
        <v>4446</v>
      </c>
    </row>
    <row r="1566" spans="1:14" x14ac:dyDescent="0.25">
      <c r="A1566">
        <v>2565</v>
      </c>
      <c r="B1566" t="s">
        <v>14946</v>
      </c>
      <c r="C1566" t="s">
        <v>14947</v>
      </c>
      <c r="D1566" t="s">
        <v>14922</v>
      </c>
      <c r="E1566">
        <v>180</v>
      </c>
      <c r="F1566" s="2">
        <v>43910.921446759261</v>
      </c>
      <c r="G1566">
        <v>91</v>
      </c>
      <c r="H1566" t="s">
        <v>901</v>
      </c>
      <c r="I1566">
        <f t="shared" si="120"/>
        <v>16380</v>
      </c>
      <c r="J1566" s="6">
        <v>45186.094074074077</v>
      </c>
      <c r="K1566" t="str">
        <f t="shared" si="121"/>
        <v>Long Term</v>
      </c>
      <c r="L1566">
        <f t="shared" si="122"/>
        <v>16200</v>
      </c>
      <c r="M1566">
        <f t="shared" si="123"/>
        <v>0</v>
      </c>
      <c r="N1566">
        <f t="shared" si="124"/>
        <v>0</v>
      </c>
    </row>
    <row r="1567" spans="1:14" x14ac:dyDescent="0.25">
      <c r="A1567">
        <v>2566</v>
      </c>
      <c r="B1567" t="s">
        <v>14980</v>
      </c>
      <c r="C1567" t="s">
        <v>14981</v>
      </c>
      <c r="D1567" t="s">
        <v>14922</v>
      </c>
      <c r="E1567">
        <v>608</v>
      </c>
      <c r="F1567" s="2">
        <v>44663.678148148138</v>
      </c>
      <c r="G1567">
        <v>59</v>
      </c>
      <c r="H1567" t="s">
        <v>403</v>
      </c>
      <c r="I1567">
        <f t="shared" si="120"/>
        <v>35872</v>
      </c>
      <c r="J1567" s="6">
        <v>45186.094074074077</v>
      </c>
      <c r="K1567" t="str">
        <f t="shared" si="121"/>
        <v>Long Term</v>
      </c>
      <c r="L1567">
        <f t="shared" si="122"/>
        <v>35264</v>
      </c>
      <c r="M1567">
        <f t="shared" si="123"/>
        <v>0</v>
      </c>
      <c r="N1567">
        <f t="shared" si="124"/>
        <v>0</v>
      </c>
    </row>
    <row r="1568" spans="1:14" x14ac:dyDescent="0.25">
      <c r="A1568">
        <v>2567</v>
      </c>
      <c r="B1568" t="s">
        <v>15006</v>
      </c>
      <c r="C1568" t="s">
        <v>15007</v>
      </c>
      <c r="D1568" t="s">
        <v>14929</v>
      </c>
      <c r="E1568">
        <v>213</v>
      </c>
      <c r="F1568" s="2">
        <v>44211.554502314822</v>
      </c>
      <c r="G1568">
        <v>37</v>
      </c>
      <c r="H1568" t="s">
        <v>262</v>
      </c>
      <c r="I1568">
        <f t="shared" si="120"/>
        <v>7881</v>
      </c>
      <c r="J1568" s="6">
        <v>45186.094074074077</v>
      </c>
      <c r="K1568" t="str">
        <f t="shared" si="121"/>
        <v>Long Term</v>
      </c>
      <c r="L1568">
        <f t="shared" si="122"/>
        <v>7668</v>
      </c>
      <c r="M1568">
        <f t="shared" si="123"/>
        <v>0</v>
      </c>
      <c r="N1568">
        <f t="shared" si="124"/>
        <v>0</v>
      </c>
    </row>
    <row r="1569" spans="1:14" x14ac:dyDescent="0.25">
      <c r="A1569">
        <v>2568</v>
      </c>
      <c r="B1569" t="s">
        <v>14920</v>
      </c>
      <c r="C1569" t="s">
        <v>14921</v>
      </c>
      <c r="D1569" t="s">
        <v>14922</v>
      </c>
      <c r="E1569">
        <v>649</v>
      </c>
      <c r="F1569" s="2">
        <v>44127.176828703698</v>
      </c>
      <c r="G1569">
        <v>12</v>
      </c>
      <c r="H1569" t="s">
        <v>1074</v>
      </c>
      <c r="I1569">
        <f t="shared" si="120"/>
        <v>7788</v>
      </c>
      <c r="J1569" s="6">
        <v>45186.094074074077</v>
      </c>
      <c r="K1569" t="str">
        <f t="shared" si="121"/>
        <v>Long Term</v>
      </c>
      <c r="L1569">
        <f t="shared" si="122"/>
        <v>7139</v>
      </c>
      <c r="M1569">
        <f t="shared" si="123"/>
        <v>0</v>
      </c>
      <c r="N1569">
        <f t="shared" si="124"/>
        <v>0</v>
      </c>
    </row>
    <row r="1570" spans="1:14" x14ac:dyDescent="0.25">
      <c r="A1570">
        <v>2569</v>
      </c>
      <c r="B1570" t="s">
        <v>15000</v>
      </c>
      <c r="C1570" t="s">
        <v>15001</v>
      </c>
      <c r="D1570" t="s">
        <v>14922</v>
      </c>
      <c r="E1570">
        <v>552</v>
      </c>
      <c r="F1570" s="2">
        <v>44076.5003125</v>
      </c>
      <c r="G1570">
        <v>41</v>
      </c>
      <c r="H1570" t="s">
        <v>328</v>
      </c>
      <c r="I1570">
        <f t="shared" si="120"/>
        <v>22632</v>
      </c>
      <c r="J1570" s="6">
        <v>45186.094074074077</v>
      </c>
      <c r="K1570" t="str">
        <f t="shared" si="121"/>
        <v>Long Term</v>
      </c>
      <c r="L1570">
        <f t="shared" si="122"/>
        <v>22080</v>
      </c>
      <c r="M1570">
        <f t="shared" si="123"/>
        <v>0</v>
      </c>
      <c r="N1570">
        <f t="shared" si="124"/>
        <v>0</v>
      </c>
    </row>
    <row r="1571" spans="1:14" x14ac:dyDescent="0.25">
      <c r="A1571">
        <v>2570</v>
      </c>
      <c r="B1571" t="s">
        <v>14968</v>
      </c>
      <c r="C1571" t="s">
        <v>14969</v>
      </c>
      <c r="D1571" t="s">
        <v>14929</v>
      </c>
      <c r="E1571">
        <v>409</v>
      </c>
      <c r="F1571" s="2">
        <v>43654.867881944447</v>
      </c>
      <c r="G1571">
        <v>42</v>
      </c>
      <c r="H1571" t="s">
        <v>841</v>
      </c>
      <c r="I1571">
        <f t="shared" si="120"/>
        <v>17178</v>
      </c>
      <c r="J1571" s="6">
        <v>45186.094074074077</v>
      </c>
      <c r="K1571" t="str">
        <f t="shared" si="121"/>
        <v>Long Term</v>
      </c>
      <c r="L1571">
        <f t="shared" si="122"/>
        <v>16769</v>
      </c>
      <c r="M1571">
        <f t="shared" si="123"/>
        <v>0</v>
      </c>
      <c r="N1571">
        <f t="shared" si="124"/>
        <v>0</v>
      </c>
    </row>
    <row r="1572" spans="1:14" x14ac:dyDescent="0.25">
      <c r="A1572">
        <v>2571</v>
      </c>
      <c r="B1572" t="s">
        <v>14920</v>
      </c>
      <c r="C1572" t="s">
        <v>14921</v>
      </c>
      <c r="D1572" t="s">
        <v>14929</v>
      </c>
      <c r="E1572">
        <v>886</v>
      </c>
      <c r="F1572" s="2">
        <v>43633.587638888886</v>
      </c>
      <c r="G1572">
        <v>20</v>
      </c>
      <c r="H1572" t="s">
        <v>1359</v>
      </c>
      <c r="I1572">
        <f t="shared" si="120"/>
        <v>17720</v>
      </c>
      <c r="J1572" s="6">
        <v>45186.094074074077</v>
      </c>
      <c r="K1572" t="str">
        <f t="shared" si="121"/>
        <v>Long Term</v>
      </c>
      <c r="L1572">
        <f t="shared" si="122"/>
        <v>16834</v>
      </c>
      <c r="M1572">
        <f t="shared" si="123"/>
        <v>0</v>
      </c>
      <c r="N1572">
        <f t="shared" si="124"/>
        <v>0</v>
      </c>
    </row>
    <row r="1573" spans="1:14" x14ac:dyDescent="0.25">
      <c r="A1573">
        <v>2572</v>
      </c>
      <c r="B1573" t="s">
        <v>14938</v>
      </c>
      <c r="C1573" t="s">
        <v>14939</v>
      </c>
      <c r="D1573" t="s">
        <v>14922</v>
      </c>
      <c r="E1573">
        <v>858</v>
      </c>
      <c r="F1573" s="2">
        <v>44265.718344907407</v>
      </c>
      <c r="G1573">
        <v>24</v>
      </c>
      <c r="H1573" t="s">
        <v>759</v>
      </c>
      <c r="I1573">
        <f t="shared" si="120"/>
        <v>20592</v>
      </c>
      <c r="J1573" s="6">
        <v>45186.094074074077</v>
      </c>
      <c r="K1573" t="str">
        <f t="shared" si="121"/>
        <v>Long Term</v>
      </c>
      <c r="L1573">
        <f t="shared" si="122"/>
        <v>19734</v>
      </c>
      <c r="M1573">
        <f t="shared" si="123"/>
        <v>0</v>
      </c>
      <c r="N1573">
        <f t="shared" si="124"/>
        <v>0</v>
      </c>
    </row>
    <row r="1574" spans="1:14" x14ac:dyDescent="0.25">
      <c r="A1574">
        <v>2573</v>
      </c>
      <c r="B1574" t="s">
        <v>14960</v>
      </c>
      <c r="C1574" t="s">
        <v>14961</v>
      </c>
      <c r="D1574" t="s">
        <v>14922</v>
      </c>
      <c r="E1574">
        <v>835</v>
      </c>
      <c r="F1574" s="2">
        <v>44847.038541666669</v>
      </c>
      <c r="G1574">
        <v>50</v>
      </c>
      <c r="H1574" t="s">
        <v>494</v>
      </c>
      <c r="I1574">
        <f t="shared" si="120"/>
        <v>41750</v>
      </c>
      <c r="J1574" s="6">
        <v>45186.094074074077</v>
      </c>
      <c r="K1574" t="str">
        <f t="shared" si="121"/>
        <v>Short Term</v>
      </c>
      <c r="L1574">
        <f t="shared" si="122"/>
        <v>40915</v>
      </c>
      <c r="M1574">
        <f t="shared" si="123"/>
        <v>0.15</v>
      </c>
      <c r="N1574">
        <f t="shared" si="124"/>
        <v>6137.25</v>
      </c>
    </row>
    <row r="1575" spans="1:14" x14ac:dyDescent="0.25">
      <c r="A1575">
        <v>2574</v>
      </c>
      <c r="B1575" t="s">
        <v>14946</v>
      </c>
      <c r="C1575" t="s">
        <v>14947</v>
      </c>
      <c r="D1575" t="s">
        <v>14922</v>
      </c>
      <c r="E1575">
        <v>769</v>
      </c>
      <c r="F1575" s="2">
        <v>44648.050335648149</v>
      </c>
      <c r="G1575">
        <v>19</v>
      </c>
      <c r="H1575" t="s">
        <v>1197</v>
      </c>
      <c r="I1575">
        <f t="shared" si="120"/>
        <v>14611</v>
      </c>
      <c r="J1575" s="6">
        <v>45186.094074074077</v>
      </c>
      <c r="K1575" t="str">
        <f t="shared" si="121"/>
        <v>Long Term</v>
      </c>
      <c r="L1575">
        <f t="shared" si="122"/>
        <v>13842</v>
      </c>
      <c r="M1575">
        <f t="shared" si="123"/>
        <v>0</v>
      </c>
      <c r="N1575">
        <f t="shared" si="124"/>
        <v>0</v>
      </c>
    </row>
    <row r="1576" spans="1:14" x14ac:dyDescent="0.25">
      <c r="A1576">
        <v>2575</v>
      </c>
      <c r="B1576" t="s">
        <v>14966</v>
      </c>
      <c r="C1576" t="s">
        <v>14967</v>
      </c>
      <c r="D1576" t="s">
        <v>14922</v>
      </c>
      <c r="E1576">
        <v>776</v>
      </c>
      <c r="F1576" s="2">
        <v>44167.992962962962</v>
      </c>
      <c r="G1576">
        <v>93</v>
      </c>
      <c r="H1576" t="s">
        <v>311</v>
      </c>
      <c r="I1576">
        <f t="shared" si="120"/>
        <v>72168</v>
      </c>
      <c r="J1576" s="6">
        <v>45186.094074074077</v>
      </c>
      <c r="K1576" t="str">
        <f t="shared" si="121"/>
        <v>Long Term</v>
      </c>
      <c r="L1576">
        <f t="shared" si="122"/>
        <v>71392</v>
      </c>
      <c r="M1576">
        <f t="shared" si="123"/>
        <v>0</v>
      </c>
      <c r="N1576">
        <f t="shared" si="124"/>
        <v>0</v>
      </c>
    </row>
    <row r="1577" spans="1:14" x14ac:dyDescent="0.25">
      <c r="A1577">
        <v>2576</v>
      </c>
      <c r="B1577" t="s">
        <v>14938</v>
      </c>
      <c r="C1577" t="s">
        <v>14939</v>
      </c>
      <c r="D1577" t="s">
        <v>14922</v>
      </c>
      <c r="E1577">
        <v>826</v>
      </c>
      <c r="F1577" s="2">
        <v>44817.184814814813</v>
      </c>
      <c r="G1577">
        <v>39</v>
      </c>
      <c r="H1577" t="s">
        <v>410</v>
      </c>
      <c r="I1577">
        <f t="shared" si="120"/>
        <v>32214</v>
      </c>
      <c r="J1577" s="6">
        <v>45186.094074074077</v>
      </c>
      <c r="K1577" t="str">
        <f t="shared" si="121"/>
        <v>Long Term</v>
      </c>
      <c r="L1577">
        <f t="shared" si="122"/>
        <v>31388</v>
      </c>
      <c r="M1577">
        <f t="shared" si="123"/>
        <v>0</v>
      </c>
      <c r="N1577">
        <f t="shared" si="124"/>
        <v>0</v>
      </c>
    </row>
    <row r="1578" spans="1:14" x14ac:dyDescent="0.25">
      <c r="A1578">
        <v>2577</v>
      </c>
      <c r="B1578" t="s">
        <v>14938</v>
      </c>
      <c r="C1578" t="s">
        <v>14939</v>
      </c>
      <c r="D1578" t="s">
        <v>14929</v>
      </c>
      <c r="E1578">
        <v>762</v>
      </c>
      <c r="F1578" s="2">
        <v>45097.766134259262</v>
      </c>
      <c r="G1578">
        <v>37</v>
      </c>
      <c r="H1578" t="s">
        <v>1336</v>
      </c>
      <c r="I1578">
        <f t="shared" si="120"/>
        <v>28194</v>
      </c>
      <c r="J1578" s="6">
        <v>45186.094074074077</v>
      </c>
      <c r="K1578" t="str">
        <f t="shared" si="121"/>
        <v>Short Term</v>
      </c>
      <c r="L1578">
        <f t="shared" si="122"/>
        <v>27432</v>
      </c>
      <c r="M1578">
        <f t="shared" si="123"/>
        <v>0.15</v>
      </c>
      <c r="N1578">
        <f t="shared" si="124"/>
        <v>4114.8</v>
      </c>
    </row>
    <row r="1579" spans="1:14" x14ac:dyDescent="0.25">
      <c r="A1579">
        <v>2578</v>
      </c>
      <c r="B1579" t="s">
        <v>14927</v>
      </c>
      <c r="C1579" t="s">
        <v>14928</v>
      </c>
      <c r="D1579" t="s">
        <v>14922</v>
      </c>
      <c r="E1579">
        <v>513</v>
      </c>
      <c r="F1579" s="2">
        <v>44138.319571759261</v>
      </c>
      <c r="G1579">
        <v>90</v>
      </c>
      <c r="H1579" t="s">
        <v>931</v>
      </c>
      <c r="I1579">
        <f t="shared" si="120"/>
        <v>46170</v>
      </c>
      <c r="J1579" s="6">
        <v>45186.094074074077</v>
      </c>
      <c r="K1579" t="str">
        <f t="shared" si="121"/>
        <v>Long Term</v>
      </c>
      <c r="L1579">
        <f t="shared" si="122"/>
        <v>45657</v>
      </c>
      <c r="M1579">
        <f t="shared" si="123"/>
        <v>0</v>
      </c>
      <c r="N1579">
        <f t="shared" si="124"/>
        <v>0</v>
      </c>
    </row>
    <row r="1580" spans="1:14" x14ac:dyDescent="0.25">
      <c r="A1580">
        <v>2579</v>
      </c>
      <c r="B1580" t="s">
        <v>14930</v>
      </c>
      <c r="C1580" t="s">
        <v>14931</v>
      </c>
      <c r="D1580" t="s">
        <v>14929</v>
      </c>
      <c r="E1580">
        <v>842</v>
      </c>
      <c r="F1580" s="2">
        <v>44695.382627314822</v>
      </c>
      <c r="G1580">
        <v>98</v>
      </c>
      <c r="H1580" t="s">
        <v>846</v>
      </c>
      <c r="I1580">
        <f t="shared" si="120"/>
        <v>82516</v>
      </c>
      <c r="J1580" s="6">
        <v>45186.094074074077</v>
      </c>
      <c r="K1580" t="str">
        <f t="shared" si="121"/>
        <v>Long Term</v>
      </c>
      <c r="L1580">
        <f t="shared" si="122"/>
        <v>81674</v>
      </c>
      <c r="M1580">
        <f t="shared" si="123"/>
        <v>0</v>
      </c>
      <c r="N1580">
        <f t="shared" si="124"/>
        <v>0</v>
      </c>
    </row>
    <row r="1581" spans="1:14" x14ac:dyDescent="0.25">
      <c r="A1581">
        <v>2580</v>
      </c>
      <c r="B1581" t="s">
        <v>14936</v>
      </c>
      <c r="C1581" t="s">
        <v>14937</v>
      </c>
      <c r="D1581" t="s">
        <v>14922</v>
      </c>
      <c r="E1581">
        <v>142</v>
      </c>
      <c r="F1581" s="2">
        <v>43532.806250000001</v>
      </c>
      <c r="G1581">
        <v>42</v>
      </c>
      <c r="H1581" t="s">
        <v>167</v>
      </c>
      <c r="I1581">
        <f t="shared" si="120"/>
        <v>5964</v>
      </c>
      <c r="J1581" s="6">
        <v>45186.094074074077</v>
      </c>
      <c r="K1581" t="str">
        <f t="shared" si="121"/>
        <v>Long Term</v>
      </c>
      <c r="L1581">
        <f t="shared" si="122"/>
        <v>5822</v>
      </c>
      <c r="M1581">
        <f t="shared" si="123"/>
        <v>0</v>
      </c>
      <c r="N1581">
        <f t="shared" si="124"/>
        <v>0</v>
      </c>
    </row>
    <row r="1582" spans="1:14" x14ac:dyDescent="0.25">
      <c r="A1582">
        <v>2581</v>
      </c>
      <c r="B1582" t="s">
        <v>14992</v>
      </c>
      <c r="C1582" t="s">
        <v>14993</v>
      </c>
      <c r="D1582" t="s">
        <v>14922</v>
      </c>
      <c r="E1582">
        <v>998</v>
      </c>
      <c r="F1582" s="2">
        <v>44031.324479166673</v>
      </c>
      <c r="G1582">
        <v>45</v>
      </c>
      <c r="H1582" t="s">
        <v>930</v>
      </c>
      <c r="I1582">
        <f t="shared" si="120"/>
        <v>44910</v>
      </c>
      <c r="J1582" s="6">
        <v>45186.094074074077</v>
      </c>
      <c r="K1582" t="str">
        <f t="shared" si="121"/>
        <v>Long Term</v>
      </c>
      <c r="L1582">
        <f t="shared" si="122"/>
        <v>43912</v>
      </c>
      <c r="M1582">
        <f t="shared" si="123"/>
        <v>0</v>
      </c>
      <c r="N1582">
        <f t="shared" si="124"/>
        <v>0</v>
      </c>
    </row>
    <row r="1583" spans="1:14" x14ac:dyDescent="0.25">
      <c r="A1583">
        <v>2582</v>
      </c>
      <c r="B1583" t="s">
        <v>14980</v>
      </c>
      <c r="C1583" t="s">
        <v>14981</v>
      </c>
      <c r="D1583" t="s">
        <v>14929</v>
      </c>
      <c r="E1583">
        <v>850</v>
      </c>
      <c r="F1583" s="2">
        <v>43381.757870370369</v>
      </c>
      <c r="G1583">
        <v>44</v>
      </c>
      <c r="H1583" t="s">
        <v>365</v>
      </c>
      <c r="I1583">
        <f t="shared" si="120"/>
        <v>37400</v>
      </c>
      <c r="J1583" s="6">
        <v>45186.094074074077</v>
      </c>
      <c r="K1583" t="str">
        <f t="shared" si="121"/>
        <v>Long Term</v>
      </c>
      <c r="L1583">
        <f t="shared" si="122"/>
        <v>36550</v>
      </c>
      <c r="M1583">
        <f t="shared" si="123"/>
        <v>0</v>
      </c>
      <c r="N1583">
        <f t="shared" si="124"/>
        <v>0</v>
      </c>
    </row>
    <row r="1584" spans="1:14" x14ac:dyDescent="0.25">
      <c r="A1584">
        <v>2583</v>
      </c>
      <c r="B1584" t="s">
        <v>14930</v>
      </c>
      <c r="C1584" t="s">
        <v>14931</v>
      </c>
      <c r="D1584" t="s">
        <v>14929</v>
      </c>
      <c r="E1584">
        <v>304</v>
      </c>
      <c r="F1584" s="2">
        <v>43506.5546412037</v>
      </c>
      <c r="G1584">
        <v>91</v>
      </c>
      <c r="H1584" t="s">
        <v>871</v>
      </c>
      <c r="I1584">
        <f t="shared" si="120"/>
        <v>27664</v>
      </c>
      <c r="J1584" s="6">
        <v>45186.094074074077</v>
      </c>
      <c r="K1584" t="str">
        <f t="shared" si="121"/>
        <v>Long Term</v>
      </c>
      <c r="L1584">
        <f t="shared" si="122"/>
        <v>27360</v>
      </c>
      <c r="M1584">
        <f t="shared" si="123"/>
        <v>0</v>
      </c>
      <c r="N1584">
        <f t="shared" si="124"/>
        <v>0</v>
      </c>
    </row>
    <row r="1585" spans="1:14" x14ac:dyDescent="0.25">
      <c r="A1585">
        <v>2584</v>
      </c>
      <c r="B1585" t="s">
        <v>14940</v>
      </c>
      <c r="C1585" t="s">
        <v>14941</v>
      </c>
      <c r="D1585" t="s">
        <v>14922</v>
      </c>
      <c r="E1585">
        <v>133</v>
      </c>
      <c r="F1585" s="2">
        <v>44976.266192129631</v>
      </c>
      <c r="G1585">
        <v>78</v>
      </c>
      <c r="H1585" t="s">
        <v>1289</v>
      </c>
      <c r="I1585">
        <f t="shared" si="120"/>
        <v>10374</v>
      </c>
      <c r="J1585" s="6">
        <v>45186.094074074077</v>
      </c>
      <c r="K1585" t="str">
        <f t="shared" si="121"/>
        <v>Short Term</v>
      </c>
      <c r="L1585">
        <f t="shared" si="122"/>
        <v>10241</v>
      </c>
      <c r="M1585">
        <f t="shared" si="123"/>
        <v>0.15</v>
      </c>
      <c r="N1585">
        <f t="shared" si="124"/>
        <v>1536.1499999999999</v>
      </c>
    </row>
    <row r="1586" spans="1:14" x14ac:dyDescent="0.25">
      <c r="A1586">
        <v>2585</v>
      </c>
      <c r="B1586" t="s">
        <v>14956</v>
      </c>
      <c r="C1586" t="s">
        <v>14957</v>
      </c>
      <c r="D1586" t="s">
        <v>14929</v>
      </c>
      <c r="E1586">
        <v>672</v>
      </c>
      <c r="F1586" s="2">
        <v>43444.775879629633</v>
      </c>
      <c r="G1586">
        <v>66</v>
      </c>
      <c r="H1586" t="s">
        <v>558</v>
      </c>
      <c r="I1586">
        <f t="shared" si="120"/>
        <v>44352</v>
      </c>
      <c r="J1586" s="6">
        <v>45186.094074074077</v>
      </c>
      <c r="K1586" t="str">
        <f t="shared" si="121"/>
        <v>Long Term</v>
      </c>
      <c r="L1586">
        <f t="shared" si="122"/>
        <v>43680</v>
      </c>
      <c r="M1586">
        <f t="shared" si="123"/>
        <v>0</v>
      </c>
      <c r="N1586">
        <f t="shared" si="124"/>
        <v>0</v>
      </c>
    </row>
    <row r="1587" spans="1:14" x14ac:dyDescent="0.25">
      <c r="A1587">
        <v>2586</v>
      </c>
      <c r="B1587" t="s">
        <v>14932</v>
      </c>
      <c r="C1587" t="s">
        <v>14933</v>
      </c>
      <c r="D1587" t="s">
        <v>14922</v>
      </c>
      <c r="E1587">
        <v>469</v>
      </c>
      <c r="F1587" s="2">
        <v>44071.361261574071</v>
      </c>
      <c r="G1587">
        <v>36</v>
      </c>
      <c r="H1587" t="s">
        <v>959</v>
      </c>
      <c r="I1587">
        <f t="shared" si="120"/>
        <v>16884</v>
      </c>
      <c r="J1587" s="6">
        <v>45186.094074074077</v>
      </c>
      <c r="K1587" t="str">
        <f t="shared" si="121"/>
        <v>Long Term</v>
      </c>
      <c r="L1587">
        <f t="shared" si="122"/>
        <v>16415</v>
      </c>
      <c r="M1587">
        <f t="shared" si="123"/>
        <v>0</v>
      </c>
      <c r="N1587">
        <f t="shared" si="124"/>
        <v>0</v>
      </c>
    </row>
    <row r="1588" spans="1:14" x14ac:dyDescent="0.25">
      <c r="A1588">
        <v>2587</v>
      </c>
      <c r="B1588" t="s">
        <v>14978</v>
      </c>
      <c r="C1588" t="s">
        <v>14979</v>
      </c>
      <c r="D1588" t="s">
        <v>14922</v>
      </c>
      <c r="E1588">
        <v>276</v>
      </c>
      <c r="F1588" s="2">
        <v>44084.676087962973</v>
      </c>
      <c r="G1588">
        <v>31</v>
      </c>
      <c r="H1588" t="s">
        <v>849</v>
      </c>
      <c r="I1588">
        <f t="shared" si="120"/>
        <v>8556</v>
      </c>
      <c r="J1588" s="6">
        <v>45186.094074074077</v>
      </c>
      <c r="K1588" t="str">
        <f t="shared" si="121"/>
        <v>Long Term</v>
      </c>
      <c r="L1588">
        <f t="shared" si="122"/>
        <v>8280</v>
      </c>
      <c r="M1588">
        <f t="shared" si="123"/>
        <v>0</v>
      </c>
      <c r="N1588">
        <f t="shared" si="124"/>
        <v>0</v>
      </c>
    </row>
    <row r="1589" spans="1:14" x14ac:dyDescent="0.25">
      <c r="A1589">
        <v>2588</v>
      </c>
      <c r="B1589" t="s">
        <v>14962</v>
      </c>
      <c r="C1589" t="s">
        <v>14963</v>
      </c>
      <c r="D1589" t="s">
        <v>14929</v>
      </c>
      <c r="E1589">
        <v>972</v>
      </c>
      <c r="F1589" s="2">
        <v>43905.812060185177</v>
      </c>
      <c r="G1589">
        <v>80</v>
      </c>
      <c r="H1589" t="s">
        <v>191</v>
      </c>
      <c r="I1589">
        <f t="shared" si="120"/>
        <v>77760</v>
      </c>
      <c r="J1589" s="6">
        <v>45186.094074074077</v>
      </c>
      <c r="K1589" t="str">
        <f t="shared" si="121"/>
        <v>Long Term</v>
      </c>
      <c r="L1589">
        <f t="shared" si="122"/>
        <v>76788</v>
      </c>
      <c r="M1589">
        <f t="shared" si="123"/>
        <v>0</v>
      </c>
      <c r="N1589">
        <f t="shared" si="124"/>
        <v>0</v>
      </c>
    </row>
    <row r="1590" spans="1:14" x14ac:dyDescent="0.25">
      <c r="A1590">
        <v>2589</v>
      </c>
      <c r="B1590" t="s">
        <v>15014</v>
      </c>
      <c r="C1590" t="s">
        <v>15015</v>
      </c>
      <c r="D1590" t="s">
        <v>14922</v>
      </c>
      <c r="E1590">
        <v>709</v>
      </c>
      <c r="F1590" s="2">
        <v>43388.280405092592</v>
      </c>
      <c r="G1590">
        <v>44</v>
      </c>
      <c r="H1590" t="s">
        <v>531</v>
      </c>
      <c r="I1590">
        <f t="shared" si="120"/>
        <v>31196</v>
      </c>
      <c r="J1590" s="6">
        <v>45186.094074074077</v>
      </c>
      <c r="K1590" t="str">
        <f t="shared" si="121"/>
        <v>Long Term</v>
      </c>
      <c r="L1590">
        <f t="shared" si="122"/>
        <v>30487</v>
      </c>
      <c r="M1590">
        <f t="shared" si="123"/>
        <v>0</v>
      </c>
      <c r="N1590">
        <f t="shared" si="124"/>
        <v>0</v>
      </c>
    </row>
    <row r="1591" spans="1:14" x14ac:dyDescent="0.25">
      <c r="A1591">
        <v>2590</v>
      </c>
      <c r="B1591" t="s">
        <v>14970</v>
      </c>
      <c r="C1591" t="s">
        <v>14971</v>
      </c>
      <c r="D1591" t="s">
        <v>14929</v>
      </c>
      <c r="E1591">
        <v>399</v>
      </c>
      <c r="F1591" s="2">
        <v>43811.281805555547</v>
      </c>
      <c r="G1591">
        <v>35</v>
      </c>
      <c r="H1591" t="s">
        <v>2974</v>
      </c>
      <c r="I1591">
        <f t="shared" si="120"/>
        <v>13965</v>
      </c>
      <c r="J1591" s="6">
        <v>45186.094074074077</v>
      </c>
      <c r="K1591" t="str">
        <f t="shared" si="121"/>
        <v>Long Term</v>
      </c>
      <c r="L1591">
        <f t="shared" si="122"/>
        <v>13566</v>
      </c>
      <c r="M1591">
        <f t="shared" si="123"/>
        <v>0</v>
      </c>
      <c r="N1591">
        <f t="shared" si="124"/>
        <v>0</v>
      </c>
    </row>
    <row r="1592" spans="1:14" x14ac:dyDescent="0.25">
      <c r="A1592">
        <v>2591</v>
      </c>
      <c r="B1592" t="s">
        <v>15010</v>
      </c>
      <c r="C1592" t="s">
        <v>15011</v>
      </c>
      <c r="D1592" t="s">
        <v>14929</v>
      </c>
      <c r="E1592">
        <v>421</v>
      </c>
      <c r="F1592" s="2">
        <v>45185.479305555556</v>
      </c>
      <c r="G1592">
        <v>98</v>
      </c>
      <c r="H1592" t="s">
        <v>190</v>
      </c>
      <c r="I1592">
        <f t="shared" si="120"/>
        <v>41258</v>
      </c>
      <c r="J1592" s="6">
        <v>45186.094074074077</v>
      </c>
      <c r="K1592" t="str">
        <f t="shared" si="121"/>
        <v>Short Term</v>
      </c>
      <c r="L1592">
        <f t="shared" si="122"/>
        <v>40837</v>
      </c>
      <c r="M1592">
        <f t="shared" si="123"/>
        <v>0.15</v>
      </c>
      <c r="N1592">
        <f t="shared" si="124"/>
        <v>6125.55</v>
      </c>
    </row>
    <row r="1593" spans="1:14" x14ac:dyDescent="0.25">
      <c r="A1593">
        <v>2592</v>
      </c>
      <c r="B1593" t="s">
        <v>14952</v>
      </c>
      <c r="C1593" t="s">
        <v>14953</v>
      </c>
      <c r="D1593" t="s">
        <v>14929</v>
      </c>
      <c r="E1593">
        <v>939</v>
      </c>
      <c r="F1593" s="2">
        <v>44209.636874999997</v>
      </c>
      <c r="G1593">
        <v>80</v>
      </c>
      <c r="H1593" t="s">
        <v>563</v>
      </c>
      <c r="I1593">
        <f t="shared" si="120"/>
        <v>75120</v>
      </c>
      <c r="J1593" s="6">
        <v>45186.094074074077</v>
      </c>
      <c r="K1593" t="str">
        <f t="shared" si="121"/>
        <v>Long Term</v>
      </c>
      <c r="L1593">
        <f t="shared" si="122"/>
        <v>74181</v>
      </c>
      <c r="M1593">
        <f t="shared" si="123"/>
        <v>0</v>
      </c>
      <c r="N1593">
        <f t="shared" si="124"/>
        <v>0</v>
      </c>
    </row>
    <row r="1594" spans="1:14" x14ac:dyDescent="0.25">
      <c r="A1594">
        <v>2593</v>
      </c>
      <c r="B1594" t="s">
        <v>14982</v>
      </c>
      <c r="C1594" t="s">
        <v>14983</v>
      </c>
      <c r="D1594" t="s">
        <v>14929</v>
      </c>
      <c r="E1594">
        <v>812</v>
      </c>
      <c r="F1594" s="2">
        <v>45097.100601851853</v>
      </c>
      <c r="G1594">
        <v>21</v>
      </c>
      <c r="H1594" t="s">
        <v>1229</v>
      </c>
      <c r="I1594">
        <f t="shared" si="120"/>
        <v>17052</v>
      </c>
      <c r="J1594" s="6">
        <v>45186.094074074077</v>
      </c>
      <c r="K1594" t="str">
        <f t="shared" si="121"/>
        <v>Short Term</v>
      </c>
      <c r="L1594">
        <f t="shared" si="122"/>
        <v>16240</v>
      </c>
      <c r="M1594">
        <f t="shared" si="123"/>
        <v>0.15</v>
      </c>
      <c r="N1594">
        <f t="shared" si="124"/>
        <v>2436</v>
      </c>
    </row>
    <row r="1595" spans="1:14" x14ac:dyDescent="0.25">
      <c r="A1595">
        <v>2594</v>
      </c>
      <c r="B1595" t="s">
        <v>14988</v>
      </c>
      <c r="C1595" t="s">
        <v>14989</v>
      </c>
      <c r="D1595" t="s">
        <v>14922</v>
      </c>
      <c r="E1595">
        <v>133</v>
      </c>
      <c r="F1595" s="2">
        <v>44879.483773148153</v>
      </c>
      <c r="G1595">
        <v>90</v>
      </c>
      <c r="H1595" t="s">
        <v>822</v>
      </c>
      <c r="I1595">
        <f t="shared" si="120"/>
        <v>11970</v>
      </c>
      <c r="J1595" s="6">
        <v>45186.094074074077</v>
      </c>
      <c r="K1595" t="str">
        <f t="shared" si="121"/>
        <v>Short Term</v>
      </c>
      <c r="L1595">
        <f t="shared" si="122"/>
        <v>11837</v>
      </c>
      <c r="M1595">
        <f t="shared" si="123"/>
        <v>0.15</v>
      </c>
      <c r="N1595">
        <f t="shared" si="124"/>
        <v>1775.55</v>
      </c>
    </row>
    <row r="1596" spans="1:14" x14ac:dyDescent="0.25">
      <c r="A1596">
        <v>2595</v>
      </c>
      <c r="B1596" t="s">
        <v>14964</v>
      </c>
      <c r="C1596" t="s">
        <v>14965</v>
      </c>
      <c r="D1596" t="s">
        <v>14929</v>
      </c>
      <c r="E1596">
        <v>417</v>
      </c>
      <c r="F1596" s="2">
        <v>43681.124398148153</v>
      </c>
      <c r="G1596">
        <v>81</v>
      </c>
      <c r="H1596" t="s">
        <v>339</v>
      </c>
      <c r="I1596">
        <f t="shared" si="120"/>
        <v>33777</v>
      </c>
      <c r="J1596" s="6">
        <v>45186.094074074077</v>
      </c>
      <c r="K1596" t="str">
        <f t="shared" si="121"/>
        <v>Long Term</v>
      </c>
      <c r="L1596">
        <f t="shared" si="122"/>
        <v>33360</v>
      </c>
      <c r="M1596">
        <f t="shared" si="123"/>
        <v>0</v>
      </c>
      <c r="N1596">
        <f t="shared" si="124"/>
        <v>0</v>
      </c>
    </row>
    <row r="1597" spans="1:14" x14ac:dyDescent="0.25">
      <c r="A1597">
        <v>2596</v>
      </c>
      <c r="B1597" t="s">
        <v>14990</v>
      </c>
      <c r="C1597" t="s">
        <v>14991</v>
      </c>
      <c r="D1597" t="s">
        <v>14922</v>
      </c>
      <c r="E1597">
        <v>804</v>
      </c>
      <c r="F1597" s="2">
        <v>43737.5471412037</v>
      </c>
      <c r="G1597">
        <v>100</v>
      </c>
      <c r="H1597" t="s">
        <v>1141</v>
      </c>
      <c r="I1597">
        <f t="shared" si="120"/>
        <v>80400</v>
      </c>
      <c r="J1597" s="6">
        <v>45186.094074074077</v>
      </c>
      <c r="K1597" t="str">
        <f t="shared" si="121"/>
        <v>Long Term</v>
      </c>
      <c r="L1597">
        <f t="shared" si="122"/>
        <v>79596</v>
      </c>
      <c r="M1597">
        <f t="shared" si="123"/>
        <v>0</v>
      </c>
      <c r="N1597">
        <f t="shared" si="124"/>
        <v>0</v>
      </c>
    </row>
    <row r="1598" spans="1:14" x14ac:dyDescent="0.25">
      <c r="A1598">
        <v>2597</v>
      </c>
      <c r="B1598" t="s">
        <v>14966</v>
      </c>
      <c r="C1598" t="s">
        <v>14967</v>
      </c>
      <c r="D1598" t="s">
        <v>14922</v>
      </c>
      <c r="E1598">
        <v>492</v>
      </c>
      <c r="F1598" s="2">
        <v>44850.879999999997</v>
      </c>
      <c r="G1598">
        <v>96</v>
      </c>
      <c r="H1598" t="s">
        <v>953</v>
      </c>
      <c r="I1598">
        <f t="shared" si="120"/>
        <v>47232</v>
      </c>
      <c r="J1598" s="6">
        <v>45186.094074074077</v>
      </c>
      <c r="K1598" t="str">
        <f t="shared" si="121"/>
        <v>Short Term</v>
      </c>
      <c r="L1598">
        <f t="shared" si="122"/>
        <v>46740</v>
      </c>
      <c r="M1598">
        <f t="shared" si="123"/>
        <v>0.15</v>
      </c>
      <c r="N1598">
        <f t="shared" si="124"/>
        <v>7011</v>
      </c>
    </row>
    <row r="1599" spans="1:14" x14ac:dyDescent="0.25">
      <c r="A1599">
        <v>2598</v>
      </c>
      <c r="B1599" t="s">
        <v>14940</v>
      </c>
      <c r="C1599" t="s">
        <v>14941</v>
      </c>
      <c r="D1599" t="s">
        <v>14922</v>
      </c>
      <c r="E1599">
        <v>504</v>
      </c>
      <c r="F1599" s="2">
        <v>44820.918368055558</v>
      </c>
      <c r="G1599">
        <v>74</v>
      </c>
      <c r="H1599" t="s">
        <v>1045</v>
      </c>
      <c r="I1599">
        <f t="shared" si="120"/>
        <v>37296</v>
      </c>
      <c r="J1599" s="6">
        <v>45186.094074074077</v>
      </c>
      <c r="K1599" t="str">
        <f t="shared" si="121"/>
        <v>Long Term</v>
      </c>
      <c r="L1599">
        <f t="shared" si="122"/>
        <v>36792</v>
      </c>
      <c r="M1599">
        <f t="shared" si="123"/>
        <v>0</v>
      </c>
      <c r="N1599">
        <f t="shared" si="124"/>
        <v>0</v>
      </c>
    </row>
    <row r="1600" spans="1:14" x14ac:dyDescent="0.25">
      <c r="A1600">
        <v>2599</v>
      </c>
      <c r="B1600" t="s">
        <v>14976</v>
      </c>
      <c r="C1600" t="s">
        <v>14977</v>
      </c>
      <c r="D1600" t="s">
        <v>14922</v>
      </c>
      <c r="E1600">
        <v>914</v>
      </c>
      <c r="F1600" s="2">
        <v>44049.341967592591</v>
      </c>
      <c r="G1600">
        <v>78</v>
      </c>
      <c r="H1600" t="s">
        <v>1128</v>
      </c>
      <c r="I1600">
        <f t="shared" si="120"/>
        <v>71292</v>
      </c>
      <c r="J1600" s="6">
        <v>45186.094074074077</v>
      </c>
      <c r="K1600" t="str">
        <f t="shared" si="121"/>
        <v>Long Term</v>
      </c>
      <c r="L1600">
        <f t="shared" si="122"/>
        <v>70378</v>
      </c>
      <c r="M1600">
        <f t="shared" si="123"/>
        <v>0</v>
      </c>
      <c r="N1600">
        <f t="shared" si="124"/>
        <v>0</v>
      </c>
    </row>
    <row r="1601" spans="1:14" x14ac:dyDescent="0.25">
      <c r="A1601">
        <v>2600</v>
      </c>
      <c r="B1601" t="s">
        <v>15010</v>
      </c>
      <c r="C1601" t="s">
        <v>15011</v>
      </c>
      <c r="D1601" t="s">
        <v>14922</v>
      </c>
      <c r="E1601">
        <v>135</v>
      </c>
      <c r="F1601" s="2">
        <v>44448.683298611111</v>
      </c>
      <c r="G1601">
        <v>32</v>
      </c>
      <c r="H1601" t="s">
        <v>811</v>
      </c>
      <c r="I1601">
        <f t="shared" si="120"/>
        <v>4320</v>
      </c>
      <c r="J1601" s="6">
        <v>45186.094074074077</v>
      </c>
      <c r="K1601" t="str">
        <f t="shared" si="121"/>
        <v>Long Term</v>
      </c>
      <c r="L1601">
        <f t="shared" si="122"/>
        <v>4185</v>
      </c>
      <c r="M1601">
        <f t="shared" si="123"/>
        <v>0</v>
      </c>
      <c r="N1601">
        <f t="shared" si="124"/>
        <v>0</v>
      </c>
    </row>
    <row r="1602" spans="1:14" x14ac:dyDescent="0.25">
      <c r="A1602">
        <v>2601</v>
      </c>
      <c r="B1602" t="s">
        <v>14982</v>
      </c>
      <c r="C1602" t="s">
        <v>14983</v>
      </c>
      <c r="D1602" t="s">
        <v>14922</v>
      </c>
      <c r="E1602">
        <v>550</v>
      </c>
      <c r="F1602" s="2">
        <v>43927.462604166663</v>
      </c>
      <c r="G1602">
        <v>52</v>
      </c>
      <c r="H1602" t="s">
        <v>468</v>
      </c>
      <c r="I1602">
        <f t="shared" si="120"/>
        <v>28600</v>
      </c>
      <c r="J1602" s="6">
        <v>45186.094074074077</v>
      </c>
      <c r="K1602" t="str">
        <f t="shared" si="121"/>
        <v>Long Term</v>
      </c>
      <c r="L1602">
        <f t="shared" si="122"/>
        <v>28050</v>
      </c>
      <c r="M1602">
        <f t="shared" si="123"/>
        <v>0</v>
      </c>
      <c r="N1602">
        <f t="shared" si="124"/>
        <v>0</v>
      </c>
    </row>
    <row r="1603" spans="1:14" x14ac:dyDescent="0.25">
      <c r="A1603">
        <v>2602</v>
      </c>
      <c r="B1603" t="s">
        <v>14958</v>
      </c>
      <c r="C1603" t="s">
        <v>14959</v>
      </c>
      <c r="D1603" t="s">
        <v>14929</v>
      </c>
      <c r="E1603">
        <v>482</v>
      </c>
      <c r="F1603" s="2">
        <v>44352.037905092591</v>
      </c>
      <c r="G1603">
        <v>54</v>
      </c>
      <c r="H1603" t="s">
        <v>480</v>
      </c>
      <c r="I1603">
        <f t="shared" ref="I1603:I1666" si="125">E1603*G1603</f>
        <v>26028</v>
      </c>
      <c r="J1603" s="6">
        <v>45186.094074074077</v>
      </c>
      <c r="K1603" t="str">
        <f t="shared" ref="K1603:K1666" si="126">IF((J1603-F1603)&lt;=365,"Short Term","Long Term")</f>
        <v>Long Term</v>
      </c>
      <c r="L1603">
        <f t="shared" ref="L1603:L1666" si="127">I1603-E1603</f>
        <v>25546</v>
      </c>
      <c r="M1603">
        <f t="shared" ref="M1603:M1666" si="128">IF(K1603="short Term",15%,IF(K1603="Long Term",IF(L1603&gt;100000,10%,0),0))</f>
        <v>0</v>
      </c>
      <c r="N1603">
        <f t="shared" ref="N1603:N1666" si="129">L1603*M1603</f>
        <v>0</v>
      </c>
    </row>
    <row r="1604" spans="1:14" x14ac:dyDescent="0.25">
      <c r="A1604">
        <v>2603</v>
      </c>
      <c r="B1604" t="s">
        <v>14982</v>
      </c>
      <c r="C1604" t="s">
        <v>14983</v>
      </c>
      <c r="D1604" t="s">
        <v>14929</v>
      </c>
      <c r="E1604">
        <v>679</v>
      </c>
      <c r="F1604" s="2">
        <v>43925.541712962957</v>
      </c>
      <c r="G1604">
        <v>97</v>
      </c>
      <c r="H1604" t="s">
        <v>1288</v>
      </c>
      <c r="I1604">
        <f t="shared" si="125"/>
        <v>65863</v>
      </c>
      <c r="J1604" s="6">
        <v>45186.094074074077</v>
      </c>
      <c r="K1604" t="str">
        <f t="shared" si="126"/>
        <v>Long Term</v>
      </c>
      <c r="L1604">
        <f t="shared" si="127"/>
        <v>65184</v>
      </c>
      <c r="M1604">
        <f t="shared" si="128"/>
        <v>0</v>
      </c>
      <c r="N1604">
        <f t="shared" si="129"/>
        <v>0</v>
      </c>
    </row>
    <row r="1605" spans="1:14" x14ac:dyDescent="0.25">
      <c r="A1605">
        <v>2604</v>
      </c>
      <c r="B1605" t="s">
        <v>14994</v>
      </c>
      <c r="C1605" t="s">
        <v>14995</v>
      </c>
      <c r="D1605" t="s">
        <v>14922</v>
      </c>
      <c r="E1605">
        <v>835</v>
      </c>
      <c r="F1605" s="2">
        <v>44190.464456018519</v>
      </c>
      <c r="G1605">
        <v>65</v>
      </c>
      <c r="H1605" t="s">
        <v>753</v>
      </c>
      <c r="I1605">
        <f t="shared" si="125"/>
        <v>54275</v>
      </c>
      <c r="J1605" s="6">
        <v>45186.094074074077</v>
      </c>
      <c r="K1605" t="str">
        <f t="shared" si="126"/>
        <v>Long Term</v>
      </c>
      <c r="L1605">
        <f t="shared" si="127"/>
        <v>53440</v>
      </c>
      <c r="M1605">
        <f t="shared" si="128"/>
        <v>0</v>
      </c>
      <c r="N1605">
        <f t="shared" si="129"/>
        <v>0</v>
      </c>
    </row>
    <row r="1606" spans="1:14" x14ac:dyDescent="0.25">
      <c r="A1606">
        <v>2605</v>
      </c>
      <c r="B1606" t="s">
        <v>14980</v>
      </c>
      <c r="C1606" t="s">
        <v>14981</v>
      </c>
      <c r="D1606" t="s">
        <v>14929</v>
      </c>
      <c r="E1606">
        <v>376</v>
      </c>
      <c r="F1606" s="2">
        <v>44757.020185185182</v>
      </c>
      <c r="G1606">
        <v>98</v>
      </c>
      <c r="H1606" t="s">
        <v>783</v>
      </c>
      <c r="I1606">
        <f t="shared" si="125"/>
        <v>36848</v>
      </c>
      <c r="J1606" s="6">
        <v>45186.094074074077</v>
      </c>
      <c r="K1606" t="str">
        <f t="shared" si="126"/>
        <v>Long Term</v>
      </c>
      <c r="L1606">
        <f t="shared" si="127"/>
        <v>36472</v>
      </c>
      <c r="M1606">
        <f t="shared" si="128"/>
        <v>0</v>
      </c>
      <c r="N1606">
        <f t="shared" si="129"/>
        <v>0</v>
      </c>
    </row>
    <row r="1607" spans="1:14" x14ac:dyDescent="0.25">
      <c r="A1607">
        <v>2606</v>
      </c>
      <c r="B1607" t="s">
        <v>14994</v>
      </c>
      <c r="C1607" t="s">
        <v>14995</v>
      </c>
      <c r="D1607" t="s">
        <v>14922</v>
      </c>
      <c r="E1607">
        <v>667</v>
      </c>
      <c r="F1607" s="2">
        <v>44895.433993055558</v>
      </c>
      <c r="G1607">
        <v>50</v>
      </c>
      <c r="H1607" t="s">
        <v>1072</v>
      </c>
      <c r="I1607">
        <f t="shared" si="125"/>
        <v>33350</v>
      </c>
      <c r="J1607" s="6">
        <v>45186.094074074077</v>
      </c>
      <c r="K1607" t="str">
        <f t="shared" si="126"/>
        <v>Short Term</v>
      </c>
      <c r="L1607">
        <f t="shared" si="127"/>
        <v>32683</v>
      </c>
      <c r="M1607">
        <f t="shared" si="128"/>
        <v>0.15</v>
      </c>
      <c r="N1607">
        <f t="shared" si="129"/>
        <v>4902.45</v>
      </c>
    </row>
    <row r="1608" spans="1:14" x14ac:dyDescent="0.25">
      <c r="A1608">
        <v>2607</v>
      </c>
      <c r="B1608" t="s">
        <v>15012</v>
      </c>
      <c r="C1608" t="s">
        <v>15013</v>
      </c>
      <c r="D1608" t="s">
        <v>14929</v>
      </c>
      <c r="E1608">
        <v>958</v>
      </c>
      <c r="F1608" s="2">
        <v>44522.772835648153</v>
      </c>
      <c r="G1608">
        <v>42</v>
      </c>
      <c r="H1608" t="s">
        <v>1033</v>
      </c>
      <c r="I1608">
        <f t="shared" si="125"/>
        <v>40236</v>
      </c>
      <c r="J1608" s="6">
        <v>45186.094074074077</v>
      </c>
      <c r="K1608" t="str">
        <f t="shared" si="126"/>
        <v>Long Term</v>
      </c>
      <c r="L1608">
        <f t="shared" si="127"/>
        <v>39278</v>
      </c>
      <c r="M1608">
        <f t="shared" si="128"/>
        <v>0</v>
      </c>
      <c r="N1608">
        <f t="shared" si="129"/>
        <v>0</v>
      </c>
    </row>
    <row r="1609" spans="1:14" x14ac:dyDescent="0.25">
      <c r="A1609">
        <v>2608</v>
      </c>
      <c r="B1609" t="s">
        <v>14990</v>
      </c>
      <c r="C1609" t="s">
        <v>14991</v>
      </c>
      <c r="D1609" t="s">
        <v>14929</v>
      </c>
      <c r="E1609">
        <v>194</v>
      </c>
      <c r="F1609" s="2">
        <v>44671.838437500002</v>
      </c>
      <c r="G1609">
        <v>53</v>
      </c>
      <c r="H1609" t="s">
        <v>1110</v>
      </c>
      <c r="I1609">
        <f t="shared" si="125"/>
        <v>10282</v>
      </c>
      <c r="J1609" s="6">
        <v>45186.094074074077</v>
      </c>
      <c r="K1609" t="str">
        <f t="shared" si="126"/>
        <v>Long Term</v>
      </c>
      <c r="L1609">
        <f t="shared" si="127"/>
        <v>10088</v>
      </c>
      <c r="M1609">
        <f t="shared" si="128"/>
        <v>0</v>
      </c>
      <c r="N1609">
        <f t="shared" si="129"/>
        <v>0</v>
      </c>
    </row>
    <row r="1610" spans="1:14" x14ac:dyDescent="0.25">
      <c r="A1610">
        <v>2609</v>
      </c>
      <c r="B1610" t="s">
        <v>14980</v>
      </c>
      <c r="C1610" t="s">
        <v>14981</v>
      </c>
      <c r="D1610" t="s">
        <v>14922</v>
      </c>
      <c r="E1610">
        <v>155</v>
      </c>
      <c r="F1610" s="2">
        <v>44552.205185185187</v>
      </c>
      <c r="G1610">
        <v>6</v>
      </c>
      <c r="H1610" t="s">
        <v>850</v>
      </c>
      <c r="I1610">
        <f t="shared" si="125"/>
        <v>930</v>
      </c>
      <c r="J1610" s="6">
        <v>45186.094074074077</v>
      </c>
      <c r="K1610" t="str">
        <f t="shared" si="126"/>
        <v>Long Term</v>
      </c>
      <c r="L1610">
        <f t="shared" si="127"/>
        <v>775</v>
      </c>
      <c r="M1610">
        <f t="shared" si="128"/>
        <v>0</v>
      </c>
      <c r="N1610">
        <f t="shared" si="129"/>
        <v>0</v>
      </c>
    </row>
    <row r="1611" spans="1:14" x14ac:dyDescent="0.25">
      <c r="A1611">
        <v>2610</v>
      </c>
      <c r="B1611" t="s">
        <v>14998</v>
      </c>
      <c r="C1611" t="s">
        <v>14999</v>
      </c>
      <c r="D1611" t="s">
        <v>14922</v>
      </c>
      <c r="E1611">
        <v>202</v>
      </c>
      <c r="F1611" s="2">
        <v>43980.291863425933</v>
      </c>
      <c r="G1611">
        <v>36</v>
      </c>
      <c r="H1611" t="s">
        <v>530</v>
      </c>
      <c r="I1611">
        <f t="shared" si="125"/>
        <v>7272</v>
      </c>
      <c r="J1611" s="6">
        <v>45186.094074074077</v>
      </c>
      <c r="K1611" t="str">
        <f t="shared" si="126"/>
        <v>Long Term</v>
      </c>
      <c r="L1611">
        <f t="shared" si="127"/>
        <v>7070</v>
      </c>
      <c r="M1611">
        <f t="shared" si="128"/>
        <v>0</v>
      </c>
      <c r="N1611">
        <f t="shared" si="129"/>
        <v>0</v>
      </c>
    </row>
    <row r="1612" spans="1:14" x14ac:dyDescent="0.25">
      <c r="A1612">
        <v>2611</v>
      </c>
      <c r="B1612" t="s">
        <v>14970</v>
      </c>
      <c r="C1612" t="s">
        <v>14971</v>
      </c>
      <c r="D1612" t="s">
        <v>14929</v>
      </c>
      <c r="E1612">
        <v>286</v>
      </c>
      <c r="F1612" s="2">
        <v>43946.345358796287</v>
      </c>
      <c r="G1612">
        <v>65</v>
      </c>
      <c r="H1612" t="s">
        <v>1140</v>
      </c>
      <c r="I1612">
        <f t="shared" si="125"/>
        <v>18590</v>
      </c>
      <c r="J1612" s="6">
        <v>45186.094074074077</v>
      </c>
      <c r="K1612" t="str">
        <f t="shared" si="126"/>
        <v>Long Term</v>
      </c>
      <c r="L1612">
        <f t="shared" si="127"/>
        <v>18304</v>
      </c>
      <c r="M1612">
        <f t="shared" si="128"/>
        <v>0</v>
      </c>
      <c r="N1612">
        <f t="shared" si="129"/>
        <v>0</v>
      </c>
    </row>
    <row r="1613" spans="1:14" x14ac:dyDescent="0.25">
      <c r="A1613">
        <v>2612</v>
      </c>
      <c r="B1613" t="s">
        <v>14934</v>
      </c>
      <c r="C1613" t="s">
        <v>14935</v>
      </c>
      <c r="D1613" t="s">
        <v>14929</v>
      </c>
      <c r="E1613">
        <v>183</v>
      </c>
      <c r="F1613" s="2">
        <v>43487.264687499999</v>
      </c>
      <c r="G1613">
        <v>49</v>
      </c>
      <c r="H1613" t="s">
        <v>1319</v>
      </c>
      <c r="I1613">
        <f t="shared" si="125"/>
        <v>8967</v>
      </c>
      <c r="J1613" s="6">
        <v>45186.094074074077</v>
      </c>
      <c r="K1613" t="str">
        <f t="shared" si="126"/>
        <v>Long Term</v>
      </c>
      <c r="L1613">
        <f t="shared" si="127"/>
        <v>8784</v>
      </c>
      <c r="M1613">
        <f t="shared" si="128"/>
        <v>0</v>
      </c>
      <c r="N1613">
        <f t="shared" si="129"/>
        <v>0</v>
      </c>
    </row>
    <row r="1614" spans="1:14" x14ac:dyDescent="0.25">
      <c r="A1614">
        <v>2613</v>
      </c>
      <c r="B1614" t="s">
        <v>15008</v>
      </c>
      <c r="C1614" t="s">
        <v>15009</v>
      </c>
      <c r="D1614" t="s">
        <v>14929</v>
      </c>
      <c r="E1614">
        <v>328</v>
      </c>
      <c r="F1614" s="2">
        <v>44713.913090277783</v>
      </c>
      <c r="G1614">
        <v>33</v>
      </c>
      <c r="H1614" t="s">
        <v>1073</v>
      </c>
      <c r="I1614">
        <f t="shared" si="125"/>
        <v>10824</v>
      </c>
      <c r="J1614" s="6">
        <v>45186.094074074077</v>
      </c>
      <c r="K1614" t="str">
        <f t="shared" si="126"/>
        <v>Long Term</v>
      </c>
      <c r="L1614">
        <f t="shared" si="127"/>
        <v>10496</v>
      </c>
      <c r="M1614">
        <f t="shared" si="128"/>
        <v>0</v>
      </c>
      <c r="N1614">
        <f t="shared" si="129"/>
        <v>0</v>
      </c>
    </row>
    <row r="1615" spans="1:14" x14ac:dyDescent="0.25">
      <c r="A1615">
        <v>2614</v>
      </c>
      <c r="B1615" t="s">
        <v>14936</v>
      </c>
      <c r="C1615" t="s">
        <v>14937</v>
      </c>
      <c r="D1615" t="s">
        <v>14929</v>
      </c>
      <c r="E1615">
        <v>893</v>
      </c>
      <c r="F1615" s="2">
        <v>44756.049328703702</v>
      </c>
      <c r="G1615">
        <v>20</v>
      </c>
      <c r="H1615" t="s">
        <v>2747</v>
      </c>
      <c r="I1615">
        <f t="shared" si="125"/>
        <v>17860</v>
      </c>
      <c r="J1615" s="6">
        <v>45186.094074074077</v>
      </c>
      <c r="K1615" t="str">
        <f t="shared" si="126"/>
        <v>Long Term</v>
      </c>
      <c r="L1615">
        <f t="shared" si="127"/>
        <v>16967</v>
      </c>
      <c r="M1615">
        <f t="shared" si="128"/>
        <v>0</v>
      </c>
      <c r="N1615">
        <f t="shared" si="129"/>
        <v>0</v>
      </c>
    </row>
    <row r="1616" spans="1:14" x14ac:dyDescent="0.25">
      <c r="A1616">
        <v>2615</v>
      </c>
      <c r="B1616" t="s">
        <v>14998</v>
      </c>
      <c r="C1616" t="s">
        <v>14999</v>
      </c>
      <c r="D1616" t="s">
        <v>14922</v>
      </c>
      <c r="E1616">
        <v>177</v>
      </c>
      <c r="F1616" s="2">
        <v>43620.022291666668</v>
      </c>
      <c r="G1616">
        <v>22</v>
      </c>
      <c r="H1616" t="s">
        <v>416</v>
      </c>
      <c r="I1616">
        <f t="shared" si="125"/>
        <v>3894</v>
      </c>
      <c r="J1616" s="6">
        <v>45186.094074074077</v>
      </c>
      <c r="K1616" t="str">
        <f t="shared" si="126"/>
        <v>Long Term</v>
      </c>
      <c r="L1616">
        <f t="shared" si="127"/>
        <v>3717</v>
      </c>
      <c r="M1616">
        <f t="shared" si="128"/>
        <v>0</v>
      </c>
      <c r="N1616">
        <f t="shared" si="129"/>
        <v>0</v>
      </c>
    </row>
    <row r="1617" spans="1:14" x14ac:dyDescent="0.25">
      <c r="A1617">
        <v>2616</v>
      </c>
      <c r="B1617" t="s">
        <v>14968</v>
      </c>
      <c r="C1617" t="s">
        <v>14969</v>
      </c>
      <c r="D1617" t="s">
        <v>14922</v>
      </c>
      <c r="E1617">
        <v>582</v>
      </c>
      <c r="F1617" s="2">
        <v>44119.169618055559</v>
      </c>
      <c r="G1617">
        <v>19</v>
      </c>
      <c r="H1617" t="s">
        <v>403</v>
      </c>
      <c r="I1617">
        <f t="shared" si="125"/>
        <v>11058</v>
      </c>
      <c r="J1617" s="6">
        <v>45186.094074074077</v>
      </c>
      <c r="K1617" t="str">
        <f t="shared" si="126"/>
        <v>Long Term</v>
      </c>
      <c r="L1617">
        <f t="shared" si="127"/>
        <v>10476</v>
      </c>
      <c r="M1617">
        <f t="shared" si="128"/>
        <v>0</v>
      </c>
      <c r="N1617">
        <f t="shared" si="129"/>
        <v>0</v>
      </c>
    </row>
    <row r="1618" spans="1:14" x14ac:dyDescent="0.25">
      <c r="A1618">
        <v>2617</v>
      </c>
      <c r="B1618" t="s">
        <v>14986</v>
      </c>
      <c r="C1618" t="s">
        <v>14987</v>
      </c>
      <c r="D1618" t="s">
        <v>14922</v>
      </c>
      <c r="E1618">
        <v>780</v>
      </c>
      <c r="F1618" s="2">
        <v>43557.849942129629</v>
      </c>
      <c r="G1618">
        <v>66</v>
      </c>
      <c r="H1618" t="s">
        <v>336</v>
      </c>
      <c r="I1618">
        <f t="shared" si="125"/>
        <v>51480</v>
      </c>
      <c r="J1618" s="6">
        <v>45186.094074074077</v>
      </c>
      <c r="K1618" t="str">
        <f t="shared" si="126"/>
        <v>Long Term</v>
      </c>
      <c r="L1618">
        <f t="shared" si="127"/>
        <v>50700</v>
      </c>
      <c r="M1618">
        <f t="shared" si="128"/>
        <v>0</v>
      </c>
      <c r="N1618">
        <f t="shared" si="129"/>
        <v>0</v>
      </c>
    </row>
    <row r="1619" spans="1:14" x14ac:dyDescent="0.25">
      <c r="A1619">
        <v>2618</v>
      </c>
      <c r="B1619" t="s">
        <v>14984</v>
      </c>
      <c r="C1619" t="s">
        <v>14985</v>
      </c>
      <c r="D1619" t="s">
        <v>14929</v>
      </c>
      <c r="E1619">
        <v>470</v>
      </c>
      <c r="F1619" s="2">
        <v>44798.329965277779</v>
      </c>
      <c r="G1619">
        <v>83</v>
      </c>
      <c r="H1619" t="s">
        <v>845</v>
      </c>
      <c r="I1619">
        <f t="shared" si="125"/>
        <v>39010</v>
      </c>
      <c r="J1619" s="6">
        <v>45186.094074074077</v>
      </c>
      <c r="K1619" t="str">
        <f t="shared" si="126"/>
        <v>Long Term</v>
      </c>
      <c r="L1619">
        <f t="shared" si="127"/>
        <v>38540</v>
      </c>
      <c r="M1619">
        <f t="shared" si="128"/>
        <v>0</v>
      </c>
      <c r="N1619">
        <f t="shared" si="129"/>
        <v>0</v>
      </c>
    </row>
    <row r="1620" spans="1:14" x14ac:dyDescent="0.25">
      <c r="A1620">
        <v>2619</v>
      </c>
      <c r="B1620" t="s">
        <v>14998</v>
      </c>
      <c r="C1620" t="s">
        <v>14999</v>
      </c>
      <c r="D1620" t="s">
        <v>14922</v>
      </c>
      <c r="E1620">
        <v>697</v>
      </c>
      <c r="F1620" s="2">
        <v>44920.251111111109</v>
      </c>
      <c r="G1620">
        <v>90</v>
      </c>
      <c r="H1620" t="s">
        <v>698</v>
      </c>
      <c r="I1620">
        <f t="shared" si="125"/>
        <v>62730</v>
      </c>
      <c r="J1620" s="6">
        <v>45186.094074074077</v>
      </c>
      <c r="K1620" t="str">
        <f t="shared" si="126"/>
        <v>Short Term</v>
      </c>
      <c r="L1620">
        <f t="shared" si="127"/>
        <v>62033</v>
      </c>
      <c r="M1620">
        <f t="shared" si="128"/>
        <v>0.15</v>
      </c>
      <c r="N1620">
        <f t="shared" si="129"/>
        <v>9304.9499999999989</v>
      </c>
    </row>
    <row r="1621" spans="1:14" x14ac:dyDescent="0.25">
      <c r="A1621">
        <v>2620</v>
      </c>
      <c r="B1621" t="s">
        <v>15016</v>
      </c>
      <c r="C1621" t="s">
        <v>15017</v>
      </c>
      <c r="D1621" t="s">
        <v>14922</v>
      </c>
      <c r="E1621">
        <v>205</v>
      </c>
      <c r="F1621" s="2">
        <v>45098.934664351851</v>
      </c>
      <c r="G1621">
        <v>24</v>
      </c>
      <c r="H1621" t="s">
        <v>1074</v>
      </c>
      <c r="I1621">
        <f t="shared" si="125"/>
        <v>4920</v>
      </c>
      <c r="J1621" s="6">
        <v>45186.094074074077</v>
      </c>
      <c r="K1621" t="str">
        <f t="shared" si="126"/>
        <v>Short Term</v>
      </c>
      <c r="L1621">
        <f t="shared" si="127"/>
        <v>4715</v>
      </c>
      <c r="M1621">
        <f t="shared" si="128"/>
        <v>0.15</v>
      </c>
      <c r="N1621">
        <f t="shared" si="129"/>
        <v>707.25</v>
      </c>
    </row>
    <row r="1622" spans="1:14" x14ac:dyDescent="0.25">
      <c r="A1622">
        <v>2621</v>
      </c>
      <c r="B1622" t="s">
        <v>14952</v>
      </c>
      <c r="C1622" t="s">
        <v>14953</v>
      </c>
      <c r="D1622" t="s">
        <v>14929</v>
      </c>
      <c r="E1622">
        <v>739</v>
      </c>
      <c r="F1622" s="2">
        <v>45145.075277777767</v>
      </c>
      <c r="G1622">
        <v>29</v>
      </c>
      <c r="H1622" t="s">
        <v>162</v>
      </c>
      <c r="I1622">
        <f t="shared" si="125"/>
        <v>21431</v>
      </c>
      <c r="J1622" s="6">
        <v>45186.094074074077</v>
      </c>
      <c r="K1622" t="str">
        <f t="shared" si="126"/>
        <v>Short Term</v>
      </c>
      <c r="L1622">
        <f t="shared" si="127"/>
        <v>20692</v>
      </c>
      <c r="M1622">
        <f t="shared" si="128"/>
        <v>0.15</v>
      </c>
      <c r="N1622">
        <f t="shared" si="129"/>
        <v>3103.7999999999997</v>
      </c>
    </row>
    <row r="1623" spans="1:14" x14ac:dyDescent="0.25">
      <c r="A1623">
        <v>2622</v>
      </c>
      <c r="B1623" t="s">
        <v>14920</v>
      </c>
      <c r="C1623" t="s">
        <v>14921</v>
      </c>
      <c r="D1623" t="s">
        <v>14922</v>
      </c>
      <c r="E1623">
        <v>401</v>
      </c>
      <c r="F1623" s="2">
        <v>44156.483935185177</v>
      </c>
      <c r="G1623">
        <v>70</v>
      </c>
      <c r="H1623" t="s">
        <v>1101</v>
      </c>
      <c r="I1623">
        <f t="shared" si="125"/>
        <v>28070</v>
      </c>
      <c r="J1623" s="6">
        <v>45186.094074074077</v>
      </c>
      <c r="K1623" t="str">
        <f t="shared" si="126"/>
        <v>Long Term</v>
      </c>
      <c r="L1623">
        <f t="shared" si="127"/>
        <v>27669</v>
      </c>
      <c r="M1623">
        <f t="shared" si="128"/>
        <v>0</v>
      </c>
      <c r="N1623">
        <f t="shared" si="129"/>
        <v>0</v>
      </c>
    </row>
    <row r="1624" spans="1:14" x14ac:dyDescent="0.25">
      <c r="A1624">
        <v>2623</v>
      </c>
      <c r="B1624" t="s">
        <v>14996</v>
      </c>
      <c r="C1624" t="s">
        <v>14997</v>
      </c>
      <c r="D1624" t="s">
        <v>14929</v>
      </c>
      <c r="E1624">
        <v>811</v>
      </c>
      <c r="F1624" s="2">
        <v>44800.32608796296</v>
      </c>
      <c r="G1624">
        <v>22</v>
      </c>
      <c r="H1624" t="s">
        <v>492</v>
      </c>
      <c r="I1624">
        <f t="shared" si="125"/>
        <v>17842</v>
      </c>
      <c r="J1624" s="6">
        <v>45186.094074074077</v>
      </c>
      <c r="K1624" t="str">
        <f t="shared" si="126"/>
        <v>Long Term</v>
      </c>
      <c r="L1624">
        <f t="shared" si="127"/>
        <v>17031</v>
      </c>
      <c r="M1624">
        <f t="shared" si="128"/>
        <v>0</v>
      </c>
      <c r="N1624">
        <f t="shared" si="129"/>
        <v>0</v>
      </c>
    </row>
    <row r="1625" spans="1:14" x14ac:dyDescent="0.25">
      <c r="A1625">
        <v>2624</v>
      </c>
      <c r="B1625" t="s">
        <v>14982</v>
      </c>
      <c r="C1625" t="s">
        <v>14983</v>
      </c>
      <c r="D1625" t="s">
        <v>14929</v>
      </c>
      <c r="E1625">
        <v>826</v>
      </c>
      <c r="F1625" s="2">
        <v>44948.443935185183</v>
      </c>
      <c r="G1625">
        <v>36</v>
      </c>
      <c r="H1625" t="s">
        <v>957</v>
      </c>
      <c r="I1625">
        <f t="shared" si="125"/>
        <v>29736</v>
      </c>
      <c r="J1625" s="6">
        <v>45186.094074074077</v>
      </c>
      <c r="K1625" t="str">
        <f t="shared" si="126"/>
        <v>Short Term</v>
      </c>
      <c r="L1625">
        <f t="shared" si="127"/>
        <v>28910</v>
      </c>
      <c r="M1625">
        <f t="shared" si="128"/>
        <v>0.15</v>
      </c>
      <c r="N1625">
        <f t="shared" si="129"/>
        <v>4336.5</v>
      </c>
    </row>
    <row r="1626" spans="1:14" x14ac:dyDescent="0.25">
      <c r="A1626">
        <v>2625</v>
      </c>
      <c r="B1626" t="s">
        <v>14986</v>
      </c>
      <c r="C1626" t="s">
        <v>14987</v>
      </c>
      <c r="D1626" t="s">
        <v>14922</v>
      </c>
      <c r="E1626">
        <v>291</v>
      </c>
      <c r="F1626" s="2">
        <v>44032.780624999999</v>
      </c>
      <c r="G1626">
        <v>43</v>
      </c>
      <c r="H1626" t="s">
        <v>910</v>
      </c>
      <c r="I1626">
        <f t="shared" si="125"/>
        <v>12513</v>
      </c>
      <c r="J1626" s="6">
        <v>45186.094074074077</v>
      </c>
      <c r="K1626" t="str">
        <f t="shared" si="126"/>
        <v>Long Term</v>
      </c>
      <c r="L1626">
        <f t="shared" si="127"/>
        <v>12222</v>
      </c>
      <c r="M1626">
        <f t="shared" si="128"/>
        <v>0</v>
      </c>
      <c r="N1626">
        <f t="shared" si="129"/>
        <v>0</v>
      </c>
    </row>
    <row r="1627" spans="1:14" x14ac:dyDescent="0.25">
      <c r="A1627">
        <v>2626</v>
      </c>
      <c r="B1627" t="s">
        <v>14994</v>
      </c>
      <c r="C1627" t="s">
        <v>14995</v>
      </c>
      <c r="D1627" t="s">
        <v>14922</v>
      </c>
      <c r="E1627">
        <v>801</v>
      </c>
      <c r="F1627" s="2">
        <v>44823.261828703697</v>
      </c>
      <c r="G1627">
        <v>54</v>
      </c>
      <c r="H1627" t="s">
        <v>1067</v>
      </c>
      <c r="I1627">
        <f t="shared" si="125"/>
        <v>43254</v>
      </c>
      <c r="J1627" s="6">
        <v>45186.094074074077</v>
      </c>
      <c r="K1627" t="str">
        <f t="shared" si="126"/>
        <v>Short Term</v>
      </c>
      <c r="L1627">
        <f t="shared" si="127"/>
        <v>42453</v>
      </c>
      <c r="M1627">
        <f t="shared" si="128"/>
        <v>0.15</v>
      </c>
      <c r="N1627">
        <f t="shared" si="129"/>
        <v>6367.95</v>
      </c>
    </row>
    <row r="1628" spans="1:14" x14ac:dyDescent="0.25">
      <c r="A1628">
        <v>2627</v>
      </c>
      <c r="B1628" t="s">
        <v>14998</v>
      </c>
      <c r="C1628" t="s">
        <v>14999</v>
      </c>
      <c r="D1628" t="s">
        <v>14929</v>
      </c>
      <c r="E1628">
        <v>464</v>
      </c>
      <c r="F1628" s="2">
        <v>44395.432430555556</v>
      </c>
      <c r="G1628">
        <v>88</v>
      </c>
      <c r="H1628" t="s">
        <v>430</v>
      </c>
      <c r="I1628">
        <f t="shared" si="125"/>
        <v>40832</v>
      </c>
      <c r="J1628" s="6">
        <v>45186.094074074077</v>
      </c>
      <c r="K1628" t="str">
        <f t="shared" si="126"/>
        <v>Long Term</v>
      </c>
      <c r="L1628">
        <f t="shared" si="127"/>
        <v>40368</v>
      </c>
      <c r="M1628">
        <f t="shared" si="128"/>
        <v>0</v>
      </c>
      <c r="N1628">
        <f t="shared" si="129"/>
        <v>0</v>
      </c>
    </row>
    <row r="1629" spans="1:14" x14ac:dyDescent="0.25">
      <c r="A1629">
        <v>2628</v>
      </c>
      <c r="B1629" t="s">
        <v>15000</v>
      </c>
      <c r="C1629" t="s">
        <v>15001</v>
      </c>
      <c r="D1629" t="s">
        <v>14922</v>
      </c>
      <c r="E1629">
        <v>284</v>
      </c>
      <c r="F1629" s="2">
        <v>44061.71671296296</v>
      </c>
      <c r="G1629">
        <v>85</v>
      </c>
      <c r="H1629" t="s">
        <v>809</v>
      </c>
      <c r="I1629">
        <f t="shared" si="125"/>
        <v>24140</v>
      </c>
      <c r="J1629" s="6">
        <v>45186.094074074077</v>
      </c>
      <c r="K1629" t="str">
        <f t="shared" si="126"/>
        <v>Long Term</v>
      </c>
      <c r="L1629">
        <f t="shared" si="127"/>
        <v>23856</v>
      </c>
      <c r="M1629">
        <f t="shared" si="128"/>
        <v>0</v>
      </c>
      <c r="N1629">
        <f t="shared" si="129"/>
        <v>0</v>
      </c>
    </row>
    <row r="1630" spans="1:14" x14ac:dyDescent="0.25">
      <c r="A1630">
        <v>2629</v>
      </c>
      <c r="B1630" t="s">
        <v>15004</v>
      </c>
      <c r="C1630" t="s">
        <v>15005</v>
      </c>
      <c r="D1630" t="s">
        <v>14922</v>
      </c>
      <c r="E1630">
        <v>688</v>
      </c>
      <c r="F1630" s="2">
        <v>44126.099004629628</v>
      </c>
      <c r="G1630">
        <v>94</v>
      </c>
      <c r="H1630" t="s">
        <v>1179</v>
      </c>
      <c r="I1630">
        <f t="shared" si="125"/>
        <v>64672</v>
      </c>
      <c r="J1630" s="6">
        <v>45186.094074074077</v>
      </c>
      <c r="K1630" t="str">
        <f t="shared" si="126"/>
        <v>Long Term</v>
      </c>
      <c r="L1630">
        <f t="shared" si="127"/>
        <v>63984</v>
      </c>
      <c r="M1630">
        <f t="shared" si="128"/>
        <v>0</v>
      </c>
      <c r="N1630">
        <f t="shared" si="129"/>
        <v>0</v>
      </c>
    </row>
    <row r="1631" spans="1:14" x14ac:dyDescent="0.25">
      <c r="A1631">
        <v>2630</v>
      </c>
      <c r="B1631" t="s">
        <v>14940</v>
      </c>
      <c r="C1631" t="s">
        <v>14941</v>
      </c>
      <c r="D1631" t="s">
        <v>14922</v>
      </c>
      <c r="E1631">
        <v>411</v>
      </c>
      <c r="F1631" s="2">
        <v>44629.985254629632</v>
      </c>
      <c r="G1631">
        <v>24</v>
      </c>
      <c r="H1631" t="s">
        <v>604</v>
      </c>
      <c r="I1631">
        <f t="shared" si="125"/>
        <v>9864</v>
      </c>
      <c r="J1631" s="6">
        <v>45186.094074074077</v>
      </c>
      <c r="K1631" t="str">
        <f t="shared" si="126"/>
        <v>Long Term</v>
      </c>
      <c r="L1631">
        <f t="shared" si="127"/>
        <v>9453</v>
      </c>
      <c r="M1631">
        <f t="shared" si="128"/>
        <v>0</v>
      </c>
      <c r="N1631">
        <f t="shared" si="129"/>
        <v>0</v>
      </c>
    </row>
    <row r="1632" spans="1:14" x14ac:dyDescent="0.25">
      <c r="A1632">
        <v>2631</v>
      </c>
      <c r="B1632" t="s">
        <v>14954</v>
      </c>
      <c r="C1632" t="s">
        <v>14955</v>
      </c>
      <c r="D1632" t="s">
        <v>14922</v>
      </c>
      <c r="E1632">
        <v>184</v>
      </c>
      <c r="F1632" s="2">
        <v>43627.625185185178</v>
      </c>
      <c r="G1632">
        <v>18</v>
      </c>
      <c r="H1632" t="s">
        <v>958</v>
      </c>
      <c r="I1632">
        <f t="shared" si="125"/>
        <v>3312</v>
      </c>
      <c r="J1632" s="6">
        <v>45186.094074074077</v>
      </c>
      <c r="K1632" t="str">
        <f t="shared" si="126"/>
        <v>Long Term</v>
      </c>
      <c r="L1632">
        <f t="shared" si="127"/>
        <v>3128</v>
      </c>
      <c r="M1632">
        <f t="shared" si="128"/>
        <v>0</v>
      </c>
      <c r="N1632">
        <f t="shared" si="129"/>
        <v>0</v>
      </c>
    </row>
    <row r="1633" spans="1:14" x14ac:dyDescent="0.25">
      <c r="A1633">
        <v>2632</v>
      </c>
      <c r="B1633" t="s">
        <v>14938</v>
      </c>
      <c r="C1633" t="s">
        <v>14939</v>
      </c>
      <c r="D1633" t="s">
        <v>14929</v>
      </c>
      <c r="E1633">
        <v>447</v>
      </c>
      <c r="F1633" s="2">
        <v>43811.318645833337</v>
      </c>
      <c r="G1633">
        <v>11</v>
      </c>
      <c r="H1633" t="s">
        <v>1074</v>
      </c>
      <c r="I1633">
        <f t="shared" si="125"/>
        <v>4917</v>
      </c>
      <c r="J1633" s="6">
        <v>45186.094074074077</v>
      </c>
      <c r="K1633" t="str">
        <f t="shared" si="126"/>
        <v>Long Term</v>
      </c>
      <c r="L1633">
        <f t="shared" si="127"/>
        <v>4470</v>
      </c>
      <c r="M1633">
        <f t="shared" si="128"/>
        <v>0</v>
      </c>
      <c r="N1633">
        <f t="shared" si="129"/>
        <v>0</v>
      </c>
    </row>
    <row r="1634" spans="1:14" x14ac:dyDescent="0.25">
      <c r="A1634">
        <v>2633</v>
      </c>
      <c r="B1634" t="s">
        <v>14962</v>
      </c>
      <c r="C1634" t="s">
        <v>14963</v>
      </c>
      <c r="D1634" t="s">
        <v>14929</v>
      </c>
      <c r="E1634">
        <v>348</v>
      </c>
      <c r="F1634" s="2">
        <v>44632.130428240736</v>
      </c>
      <c r="G1634">
        <v>87</v>
      </c>
      <c r="H1634" t="s">
        <v>1145</v>
      </c>
      <c r="I1634">
        <f t="shared" si="125"/>
        <v>30276</v>
      </c>
      <c r="J1634" s="6">
        <v>45186.094074074077</v>
      </c>
      <c r="K1634" t="str">
        <f t="shared" si="126"/>
        <v>Long Term</v>
      </c>
      <c r="L1634">
        <f t="shared" si="127"/>
        <v>29928</v>
      </c>
      <c r="M1634">
        <f t="shared" si="128"/>
        <v>0</v>
      </c>
      <c r="N1634">
        <f t="shared" si="129"/>
        <v>0</v>
      </c>
    </row>
    <row r="1635" spans="1:14" x14ac:dyDescent="0.25">
      <c r="A1635">
        <v>2634</v>
      </c>
      <c r="B1635" t="s">
        <v>15014</v>
      </c>
      <c r="C1635" t="s">
        <v>15015</v>
      </c>
      <c r="D1635" t="s">
        <v>14929</v>
      </c>
      <c r="E1635">
        <v>853</v>
      </c>
      <c r="F1635" s="2">
        <v>44172.785266203697</v>
      </c>
      <c r="G1635">
        <v>64</v>
      </c>
      <c r="H1635" t="s">
        <v>921</v>
      </c>
      <c r="I1635">
        <f t="shared" si="125"/>
        <v>54592</v>
      </c>
      <c r="J1635" s="6">
        <v>45186.094074074077</v>
      </c>
      <c r="K1635" t="str">
        <f t="shared" si="126"/>
        <v>Long Term</v>
      </c>
      <c r="L1635">
        <f t="shared" si="127"/>
        <v>53739</v>
      </c>
      <c r="M1635">
        <f t="shared" si="128"/>
        <v>0</v>
      </c>
      <c r="N1635">
        <f t="shared" si="129"/>
        <v>0</v>
      </c>
    </row>
    <row r="1636" spans="1:14" x14ac:dyDescent="0.25">
      <c r="A1636">
        <v>2635</v>
      </c>
      <c r="B1636" t="s">
        <v>14978</v>
      </c>
      <c r="C1636" t="s">
        <v>14979</v>
      </c>
      <c r="D1636" t="s">
        <v>14922</v>
      </c>
      <c r="E1636">
        <v>204</v>
      </c>
      <c r="F1636" s="2">
        <v>43808.403865740736</v>
      </c>
      <c r="G1636">
        <v>58</v>
      </c>
      <c r="H1636" t="s">
        <v>639</v>
      </c>
      <c r="I1636">
        <f t="shared" si="125"/>
        <v>11832</v>
      </c>
      <c r="J1636" s="6">
        <v>45186.094074074077</v>
      </c>
      <c r="K1636" t="str">
        <f t="shared" si="126"/>
        <v>Long Term</v>
      </c>
      <c r="L1636">
        <f t="shared" si="127"/>
        <v>11628</v>
      </c>
      <c r="M1636">
        <f t="shared" si="128"/>
        <v>0</v>
      </c>
      <c r="N1636">
        <f t="shared" si="129"/>
        <v>0</v>
      </c>
    </row>
    <row r="1637" spans="1:14" x14ac:dyDescent="0.25">
      <c r="A1637">
        <v>2636</v>
      </c>
      <c r="B1637" t="s">
        <v>14932</v>
      </c>
      <c r="C1637" t="s">
        <v>14933</v>
      </c>
      <c r="D1637" t="s">
        <v>14922</v>
      </c>
      <c r="E1637">
        <v>342</v>
      </c>
      <c r="F1637" s="2">
        <v>43385.738587962973</v>
      </c>
      <c r="G1637">
        <v>90</v>
      </c>
      <c r="H1637" t="s">
        <v>978</v>
      </c>
      <c r="I1637">
        <f t="shared" si="125"/>
        <v>30780</v>
      </c>
      <c r="J1637" s="6">
        <v>45186.094074074077</v>
      </c>
      <c r="K1637" t="str">
        <f t="shared" si="126"/>
        <v>Long Term</v>
      </c>
      <c r="L1637">
        <f t="shared" si="127"/>
        <v>30438</v>
      </c>
      <c r="M1637">
        <f t="shared" si="128"/>
        <v>0</v>
      </c>
      <c r="N1637">
        <f t="shared" si="129"/>
        <v>0</v>
      </c>
    </row>
    <row r="1638" spans="1:14" x14ac:dyDescent="0.25">
      <c r="A1638">
        <v>2637</v>
      </c>
      <c r="B1638" t="s">
        <v>14998</v>
      </c>
      <c r="C1638" t="s">
        <v>14999</v>
      </c>
      <c r="D1638" t="s">
        <v>14922</v>
      </c>
      <c r="E1638">
        <v>541</v>
      </c>
      <c r="F1638" s="2">
        <v>44590.517534722218</v>
      </c>
      <c r="G1638">
        <v>19</v>
      </c>
      <c r="H1638" t="s">
        <v>3007</v>
      </c>
      <c r="I1638">
        <f t="shared" si="125"/>
        <v>10279</v>
      </c>
      <c r="J1638" s="6">
        <v>45186.094074074077</v>
      </c>
      <c r="K1638" t="str">
        <f t="shared" si="126"/>
        <v>Long Term</v>
      </c>
      <c r="L1638">
        <f t="shared" si="127"/>
        <v>9738</v>
      </c>
      <c r="M1638">
        <f t="shared" si="128"/>
        <v>0</v>
      </c>
      <c r="N1638">
        <f t="shared" si="129"/>
        <v>0</v>
      </c>
    </row>
    <row r="1639" spans="1:14" x14ac:dyDescent="0.25">
      <c r="A1639">
        <v>2638</v>
      </c>
      <c r="B1639" t="s">
        <v>15014</v>
      </c>
      <c r="C1639" t="s">
        <v>15015</v>
      </c>
      <c r="D1639" t="s">
        <v>14922</v>
      </c>
      <c r="E1639">
        <v>817</v>
      </c>
      <c r="F1639" s="2">
        <v>44823.01972222222</v>
      </c>
      <c r="G1639">
        <v>91</v>
      </c>
      <c r="H1639" t="s">
        <v>55</v>
      </c>
      <c r="I1639">
        <f t="shared" si="125"/>
        <v>74347</v>
      </c>
      <c r="J1639" s="6">
        <v>45186.094074074077</v>
      </c>
      <c r="K1639" t="str">
        <f t="shared" si="126"/>
        <v>Short Term</v>
      </c>
      <c r="L1639">
        <f t="shared" si="127"/>
        <v>73530</v>
      </c>
      <c r="M1639">
        <f t="shared" si="128"/>
        <v>0.15</v>
      </c>
      <c r="N1639">
        <f t="shared" si="129"/>
        <v>11029.5</v>
      </c>
    </row>
    <row r="1640" spans="1:14" x14ac:dyDescent="0.25">
      <c r="A1640">
        <v>2639</v>
      </c>
      <c r="B1640" t="s">
        <v>14978</v>
      </c>
      <c r="C1640" t="s">
        <v>14979</v>
      </c>
      <c r="D1640" t="s">
        <v>14922</v>
      </c>
      <c r="E1640">
        <v>994</v>
      </c>
      <c r="F1640" s="2">
        <v>44334.830729166657</v>
      </c>
      <c r="G1640">
        <v>10</v>
      </c>
      <c r="H1640" t="s">
        <v>359</v>
      </c>
      <c r="I1640">
        <f t="shared" si="125"/>
        <v>9940</v>
      </c>
      <c r="J1640" s="6">
        <v>45186.094074074077</v>
      </c>
      <c r="K1640" t="str">
        <f t="shared" si="126"/>
        <v>Long Term</v>
      </c>
      <c r="L1640">
        <f t="shared" si="127"/>
        <v>8946</v>
      </c>
      <c r="M1640">
        <f t="shared" si="128"/>
        <v>0</v>
      </c>
      <c r="N1640">
        <f t="shared" si="129"/>
        <v>0</v>
      </c>
    </row>
    <row r="1641" spans="1:14" x14ac:dyDescent="0.25">
      <c r="A1641">
        <v>2640</v>
      </c>
      <c r="B1641" t="s">
        <v>14994</v>
      </c>
      <c r="C1641" t="s">
        <v>14995</v>
      </c>
      <c r="D1641" t="s">
        <v>14922</v>
      </c>
      <c r="E1641">
        <v>222</v>
      </c>
      <c r="F1641" s="2">
        <v>44472.459502314807</v>
      </c>
      <c r="G1641">
        <v>51</v>
      </c>
      <c r="H1641" t="s">
        <v>241</v>
      </c>
      <c r="I1641">
        <f t="shared" si="125"/>
        <v>11322</v>
      </c>
      <c r="J1641" s="6">
        <v>45186.094074074077</v>
      </c>
      <c r="K1641" t="str">
        <f t="shared" si="126"/>
        <v>Long Term</v>
      </c>
      <c r="L1641">
        <f t="shared" si="127"/>
        <v>11100</v>
      </c>
      <c r="M1641">
        <f t="shared" si="128"/>
        <v>0</v>
      </c>
      <c r="N1641">
        <f t="shared" si="129"/>
        <v>0</v>
      </c>
    </row>
    <row r="1642" spans="1:14" x14ac:dyDescent="0.25">
      <c r="A1642">
        <v>2641</v>
      </c>
      <c r="B1642" t="s">
        <v>15006</v>
      </c>
      <c r="C1642" t="s">
        <v>15007</v>
      </c>
      <c r="D1642" t="s">
        <v>14922</v>
      </c>
      <c r="E1642">
        <v>976</v>
      </c>
      <c r="F1642" s="2">
        <v>43577.553842592592</v>
      </c>
      <c r="G1642">
        <v>94</v>
      </c>
      <c r="H1642" t="s">
        <v>1219</v>
      </c>
      <c r="I1642">
        <f t="shared" si="125"/>
        <v>91744</v>
      </c>
      <c r="J1642" s="6">
        <v>45186.094074074077</v>
      </c>
      <c r="K1642" t="str">
        <f t="shared" si="126"/>
        <v>Long Term</v>
      </c>
      <c r="L1642">
        <f t="shared" si="127"/>
        <v>90768</v>
      </c>
      <c r="M1642">
        <f t="shared" si="128"/>
        <v>0</v>
      </c>
      <c r="N1642">
        <f t="shared" si="129"/>
        <v>0</v>
      </c>
    </row>
    <row r="1643" spans="1:14" x14ac:dyDescent="0.25">
      <c r="A1643">
        <v>2642</v>
      </c>
      <c r="B1643" t="s">
        <v>14980</v>
      </c>
      <c r="C1643" t="s">
        <v>14981</v>
      </c>
      <c r="D1643" t="s">
        <v>14929</v>
      </c>
      <c r="E1643">
        <v>529</v>
      </c>
      <c r="F1643" s="2">
        <v>43822.235717592594</v>
      </c>
      <c r="G1643">
        <v>60</v>
      </c>
      <c r="H1643" t="s">
        <v>959</v>
      </c>
      <c r="I1643">
        <f t="shared" si="125"/>
        <v>31740</v>
      </c>
      <c r="J1643" s="6">
        <v>45186.094074074077</v>
      </c>
      <c r="K1643" t="str">
        <f t="shared" si="126"/>
        <v>Long Term</v>
      </c>
      <c r="L1643">
        <f t="shared" si="127"/>
        <v>31211</v>
      </c>
      <c r="M1643">
        <f t="shared" si="128"/>
        <v>0</v>
      </c>
      <c r="N1643">
        <f t="shared" si="129"/>
        <v>0</v>
      </c>
    </row>
    <row r="1644" spans="1:14" x14ac:dyDescent="0.25">
      <c r="A1644">
        <v>2643</v>
      </c>
      <c r="B1644" t="s">
        <v>14927</v>
      </c>
      <c r="C1644" t="s">
        <v>14928</v>
      </c>
      <c r="D1644" t="s">
        <v>14922</v>
      </c>
      <c r="E1644">
        <v>102</v>
      </c>
      <c r="F1644" s="2">
        <v>44625.668981481482</v>
      </c>
      <c r="G1644">
        <v>55</v>
      </c>
      <c r="H1644" t="s">
        <v>110</v>
      </c>
      <c r="I1644">
        <f t="shared" si="125"/>
        <v>5610</v>
      </c>
      <c r="J1644" s="6">
        <v>45186.094074074077</v>
      </c>
      <c r="K1644" t="str">
        <f t="shared" si="126"/>
        <v>Long Term</v>
      </c>
      <c r="L1644">
        <f t="shared" si="127"/>
        <v>5508</v>
      </c>
      <c r="M1644">
        <f t="shared" si="128"/>
        <v>0</v>
      </c>
      <c r="N1644">
        <f t="shared" si="129"/>
        <v>0</v>
      </c>
    </row>
    <row r="1645" spans="1:14" x14ac:dyDescent="0.25">
      <c r="A1645">
        <v>2644</v>
      </c>
      <c r="B1645" t="s">
        <v>14925</v>
      </c>
      <c r="C1645" t="s">
        <v>14926</v>
      </c>
      <c r="D1645" t="s">
        <v>14929</v>
      </c>
      <c r="E1645">
        <v>714</v>
      </c>
      <c r="F1645" s="2">
        <v>44227.810196759259</v>
      </c>
      <c r="G1645">
        <v>85</v>
      </c>
      <c r="H1645" t="s">
        <v>784</v>
      </c>
      <c r="I1645">
        <f t="shared" si="125"/>
        <v>60690</v>
      </c>
      <c r="J1645" s="6">
        <v>45186.094074074077</v>
      </c>
      <c r="K1645" t="str">
        <f t="shared" si="126"/>
        <v>Long Term</v>
      </c>
      <c r="L1645">
        <f t="shared" si="127"/>
        <v>59976</v>
      </c>
      <c r="M1645">
        <f t="shared" si="128"/>
        <v>0</v>
      </c>
      <c r="N1645">
        <f t="shared" si="129"/>
        <v>0</v>
      </c>
    </row>
    <row r="1646" spans="1:14" x14ac:dyDescent="0.25">
      <c r="A1646">
        <v>2645</v>
      </c>
      <c r="B1646" t="s">
        <v>14958</v>
      </c>
      <c r="C1646" t="s">
        <v>14959</v>
      </c>
      <c r="D1646" t="s">
        <v>14922</v>
      </c>
      <c r="E1646">
        <v>714</v>
      </c>
      <c r="F1646" s="2">
        <v>43687.76226851852</v>
      </c>
      <c r="G1646">
        <v>20</v>
      </c>
      <c r="H1646" t="s">
        <v>263</v>
      </c>
      <c r="I1646">
        <f t="shared" si="125"/>
        <v>14280</v>
      </c>
      <c r="J1646" s="6">
        <v>45186.094074074077</v>
      </c>
      <c r="K1646" t="str">
        <f t="shared" si="126"/>
        <v>Long Term</v>
      </c>
      <c r="L1646">
        <f t="shared" si="127"/>
        <v>13566</v>
      </c>
      <c r="M1646">
        <f t="shared" si="128"/>
        <v>0</v>
      </c>
      <c r="N1646">
        <f t="shared" si="129"/>
        <v>0</v>
      </c>
    </row>
    <row r="1647" spans="1:14" x14ac:dyDescent="0.25">
      <c r="A1647">
        <v>2646</v>
      </c>
      <c r="B1647" t="s">
        <v>14942</v>
      </c>
      <c r="C1647" t="s">
        <v>14943</v>
      </c>
      <c r="D1647" t="s">
        <v>14929</v>
      </c>
      <c r="E1647">
        <v>715</v>
      </c>
      <c r="F1647" s="2">
        <v>44061.467083333337</v>
      </c>
      <c r="G1647">
        <v>12</v>
      </c>
      <c r="H1647" t="s">
        <v>1187</v>
      </c>
      <c r="I1647">
        <f t="shared" si="125"/>
        <v>8580</v>
      </c>
      <c r="J1647" s="6">
        <v>45186.094074074077</v>
      </c>
      <c r="K1647" t="str">
        <f t="shared" si="126"/>
        <v>Long Term</v>
      </c>
      <c r="L1647">
        <f t="shared" si="127"/>
        <v>7865</v>
      </c>
      <c r="M1647">
        <f t="shared" si="128"/>
        <v>0</v>
      </c>
      <c r="N1647">
        <f t="shared" si="129"/>
        <v>0</v>
      </c>
    </row>
    <row r="1648" spans="1:14" x14ac:dyDescent="0.25">
      <c r="A1648">
        <v>2647</v>
      </c>
      <c r="B1648" t="s">
        <v>14968</v>
      </c>
      <c r="C1648" t="s">
        <v>14969</v>
      </c>
      <c r="D1648" t="s">
        <v>14929</v>
      </c>
      <c r="E1648">
        <v>420</v>
      </c>
      <c r="F1648" s="2">
        <v>43544.93309027778</v>
      </c>
      <c r="G1648">
        <v>52</v>
      </c>
      <c r="H1648" t="s">
        <v>1047</v>
      </c>
      <c r="I1648">
        <f t="shared" si="125"/>
        <v>21840</v>
      </c>
      <c r="J1648" s="6">
        <v>45186.094074074077</v>
      </c>
      <c r="K1648" t="str">
        <f t="shared" si="126"/>
        <v>Long Term</v>
      </c>
      <c r="L1648">
        <f t="shared" si="127"/>
        <v>21420</v>
      </c>
      <c r="M1648">
        <f t="shared" si="128"/>
        <v>0</v>
      </c>
      <c r="N1648">
        <f t="shared" si="129"/>
        <v>0</v>
      </c>
    </row>
    <row r="1649" spans="1:14" x14ac:dyDescent="0.25">
      <c r="A1649">
        <v>2648</v>
      </c>
      <c r="B1649" t="s">
        <v>14996</v>
      </c>
      <c r="C1649" t="s">
        <v>14997</v>
      </c>
      <c r="D1649" t="s">
        <v>14929</v>
      </c>
      <c r="E1649">
        <v>827</v>
      </c>
      <c r="F1649" s="2">
        <v>43568.138865740737</v>
      </c>
      <c r="G1649">
        <v>72</v>
      </c>
      <c r="H1649" t="s">
        <v>1220</v>
      </c>
      <c r="I1649">
        <f t="shared" si="125"/>
        <v>59544</v>
      </c>
      <c r="J1649" s="6">
        <v>45186.094074074077</v>
      </c>
      <c r="K1649" t="str">
        <f t="shared" si="126"/>
        <v>Long Term</v>
      </c>
      <c r="L1649">
        <f t="shared" si="127"/>
        <v>58717</v>
      </c>
      <c r="M1649">
        <f t="shared" si="128"/>
        <v>0</v>
      </c>
      <c r="N1649">
        <f t="shared" si="129"/>
        <v>0</v>
      </c>
    </row>
    <row r="1650" spans="1:14" x14ac:dyDescent="0.25">
      <c r="A1650">
        <v>2649</v>
      </c>
      <c r="B1650" t="s">
        <v>14940</v>
      </c>
      <c r="C1650" t="s">
        <v>14941</v>
      </c>
      <c r="D1650" t="s">
        <v>14929</v>
      </c>
      <c r="E1650">
        <v>364</v>
      </c>
      <c r="F1650" s="2">
        <v>44171.830497685187</v>
      </c>
      <c r="G1650">
        <v>91</v>
      </c>
      <c r="H1650" t="s">
        <v>258</v>
      </c>
      <c r="I1650">
        <f t="shared" si="125"/>
        <v>33124</v>
      </c>
      <c r="J1650" s="6">
        <v>45186.094074074077</v>
      </c>
      <c r="K1650" t="str">
        <f t="shared" si="126"/>
        <v>Long Term</v>
      </c>
      <c r="L1650">
        <f t="shared" si="127"/>
        <v>32760</v>
      </c>
      <c r="M1650">
        <f t="shared" si="128"/>
        <v>0</v>
      </c>
      <c r="N1650">
        <f t="shared" si="129"/>
        <v>0</v>
      </c>
    </row>
    <row r="1651" spans="1:14" x14ac:dyDescent="0.25">
      <c r="A1651">
        <v>2650</v>
      </c>
      <c r="B1651" t="s">
        <v>14968</v>
      </c>
      <c r="C1651" t="s">
        <v>14969</v>
      </c>
      <c r="D1651" t="s">
        <v>14922</v>
      </c>
      <c r="E1651">
        <v>749</v>
      </c>
      <c r="F1651" s="2">
        <v>44854.203425925924</v>
      </c>
      <c r="G1651">
        <v>52</v>
      </c>
      <c r="H1651" t="s">
        <v>352</v>
      </c>
      <c r="I1651">
        <f t="shared" si="125"/>
        <v>38948</v>
      </c>
      <c r="J1651" s="6">
        <v>45186.094074074077</v>
      </c>
      <c r="K1651" t="str">
        <f t="shared" si="126"/>
        <v>Short Term</v>
      </c>
      <c r="L1651">
        <f t="shared" si="127"/>
        <v>38199</v>
      </c>
      <c r="M1651">
        <f t="shared" si="128"/>
        <v>0.15</v>
      </c>
      <c r="N1651">
        <f t="shared" si="129"/>
        <v>5729.8499999999995</v>
      </c>
    </row>
    <row r="1652" spans="1:14" x14ac:dyDescent="0.25">
      <c r="A1652">
        <v>2651</v>
      </c>
      <c r="B1652" t="s">
        <v>14982</v>
      </c>
      <c r="C1652" t="s">
        <v>14983</v>
      </c>
      <c r="D1652" t="s">
        <v>14929</v>
      </c>
      <c r="E1652">
        <v>432</v>
      </c>
      <c r="F1652" s="2">
        <v>43495.288344907407</v>
      </c>
      <c r="G1652">
        <v>52</v>
      </c>
      <c r="H1652" t="s">
        <v>181</v>
      </c>
      <c r="I1652">
        <f t="shared" si="125"/>
        <v>22464</v>
      </c>
      <c r="J1652" s="6">
        <v>45186.094074074077</v>
      </c>
      <c r="K1652" t="str">
        <f t="shared" si="126"/>
        <v>Long Term</v>
      </c>
      <c r="L1652">
        <f t="shared" si="127"/>
        <v>22032</v>
      </c>
      <c r="M1652">
        <f t="shared" si="128"/>
        <v>0</v>
      </c>
      <c r="N1652">
        <f t="shared" si="129"/>
        <v>0</v>
      </c>
    </row>
    <row r="1653" spans="1:14" x14ac:dyDescent="0.25">
      <c r="A1653">
        <v>2652</v>
      </c>
      <c r="B1653" t="s">
        <v>14960</v>
      </c>
      <c r="C1653" t="s">
        <v>14961</v>
      </c>
      <c r="D1653" t="s">
        <v>14929</v>
      </c>
      <c r="E1653">
        <v>222</v>
      </c>
      <c r="F1653" s="2">
        <v>44812.700624999998</v>
      </c>
      <c r="G1653">
        <v>7</v>
      </c>
      <c r="H1653" t="s">
        <v>1510</v>
      </c>
      <c r="I1653">
        <f t="shared" si="125"/>
        <v>1554</v>
      </c>
      <c r="J1653" s="6">
        <v>45186.094074074077</v>
      </c>
      <c r="K1653" t="str">
        <f t="shared" si="126"/>
        <v>Long Term</v>
      </c>
      <c r="L1653">
        <f t="shared" si="127"/>
        <v>1332</v>
      </c>
      <c r="M1653">
        <f t="shared" si="128"/>
        <v>0</v>
      </c>
      <c r="N1653">
        <f t="shared" si="129"/>
        <v>0</v>
      </c>
    </row>
    <row r="1654" spans="1:14" x14ac:dyDescent="0.25">
      <c r="A1654">
        <v>2653</v>
      </c>
      <c r="B1654" t="s">
        <v>14968</v>
      </c>
      <c r="C1654" t="s">
        <v>14969</v>
      </c>
      <c r="D1654" t="s">
        <v>14929</v>
      </c>
      <c r="E1654">
        <v>202</v>
      </c>
      <c r="F1654" s="2">
        <v>44653.664687500001</v>
      </c>
      <c r="G1654">
        <v>34</v>
      </c>
      <c r="H1654" t="s">
        <v>292</v>
      </c>
      <c r="I1654">
        <f t="shared" si="125"/>
        <v>6868</v>
      </c>
      <c r="J1654" s="6">
        <v>45186.094074074077</v>
      </c>
      <c r="K1654" t="str">
        <f t="shared" si="126"/>
        <v>Long Term</v>
      </c>
      <c r="L1654">
        <f t="shared" si="127"/>
        <v>6666</v>
      </c>
      <c r="M1654">
        <f t="shared" si="128"/>
        <v>0</v>
      </c>
      <c r="N1654">
        <f t="shared" si="129"/>
        <v>0</v>
      </c>
    </row>
    <row r="1655" spans="1:14" x14ac:dyDescent="0.25">
      <c r="A1655">
        <v>2654</v>
      </c>
      <c r="B1655" t="s">
        <v>15012</v>
      </c>
      <c r="C1655" t="s">
        <v>15013</v>
      </c>
      <c r="D1655" t="s">
        <v>14929</v>
      </c>
      <c r="E1655">
        <v>492</v>
      </c>
      <c r="F1655" s="2">
        <v>44565.927303240736</v>
      </c>
      <c r="G1655">
        <v>96</v>
      </c>
      <c r="H1655" t="s">
        <v>305</v>
      </c>
      <c r="I1655">
        <f t="shared" si="125"/>
        <v>47232</v>
      </c>
      <c r="J1655" s="6">
        <v>45186.094074074077</v>
      </c>
      <c r="K1655" t="str">
        <f t="shared" si="126"/>
        <v>Long Term</v>
      </c>
      <c r="L1655">
        <f t="shared" si="127"/>
        <v>46740</v>
      </c>
      <c r="M1655">
        <f t="shared" si="128"/>
        <v>0</v>
      </c>
      <c r="N1655">
        <f t="shared" si="129"/>
        <v>0</v>
      </c>
    </row>
    <row r="1656" spans="1:14" x14ac:dyDescent="0.25">
      <c r="A1656">
        <v>2655</v>
      </c>
      <c r="B1656" t="s">
        <v>15010</v>
      </c>
      <c r="C1656" t="s">
        <v>15011</v>
      </c>
      <c r="D1656" t="s">
        <v>14929</v>
      </c>
      <c r="E1656">
        <v>137</v>
      </c>
      <c r="F1656" s="2">
        <v>44514.203182870369</v>
      </c>
      <c r="G1656">
        <v>46</v>
      </c>
      <c r="H1656" t="s">
        <v>1326</v>
      </c>
      <c r="I1656">
        <f t="shared" si="125"/>
        <v>6302</v>
      </c>
      <c r="J1656" s="6">
        <v>45186.094074074077</v>
      </c>
      <c r="K1656" t="str">
        <f t="shared" si="126"/>
        <v>Long Term</v>
      </c>
      <c r="L1656">
        <f t="shared" si="127"/>
        <v>6165</v>
      </c>
      <c r="M1656">
        <f t="shared" si="128"/>
        <v>0</v>
      </c>
      <c r="N1656">
        <f t="shared" si="129"/>
        <v>0</v>
      </c>
    </row>
    <row r="1657" spans="1:14" x14ac:dyDescent="0.25">
      <c r="A1657">
        <v>2656</v>
      </c>
      <c r="B1657" t="s">
        <v>14940</v>
      </c>
      <c r="C1657" t="s">
        <v>14941</v>
      </c>
      <c r="D1657" t="s">
        <v>14922</v>
      </c>
      <c r="E1657">
        <v>630</v>
      </c>
      <c r="F1657" s="2">
        <v>44432.418333333328</v>
      </c>
      <c r="G1657">
        <v>91</v>
      </c>
      <c r="H1657" t="s">
        <v>841</v>
      </c>
      <c r="I1657">
        <f t="shared" si="125"/>
        <v>57330</v>
      </c>
      <c r="J1657" s="6">
        <v>45186.094074074077</v>
      </c>
      <c r="K1657" t="str">
        <f t="shared" si="126"/>
        <v>Long Term</v>
      </c>
      <c r="L1657">
        <f t="shared" si="127"/>
        <v>56700</v>
      </c>
      <c r="M1657">
        <f t="shared" si="128"/>
        <v>0</v>
      </c>
      <c r="N1657">
        <f t="shared" si="129"/>
        <v>0</v>
      </c>
    </row>
    <row r="1658" spans="1:14" x14ac:dyDescent="0.25">
      <c r="A1658">
        <v>2657</v>
      </c>
      <c r="B1658" t="s">
        <v>15016</v>
      </c>
      <c r="C1658" t="s">
        <v>15017</v>
      </c>
      <c r="D1658" t="s">
        <v>14929</v>
      </c>
      <c r="E1658">
        <v>620</v>
      </c>
      <c r="F1658" s="2">
        <v>43492.958587962959</v>
      </c>
      <c r="G1658">
        <v>13</v>
      </c>
      <c r="H1658" t="s">
        <v>1014</v>
      </c>
      <c r="I1658">
        <f t="shared" si="125"/>
        <v>8060</v>
      </c>
      <c r="J1658" s="6">
        <v>45186.094074074077</v>
      </c>
      <c r="K1658" t="str">
        <f t="shared" si="126"/>
        <v>Long Term</v>
      </c>
      <c r="L1658">
        <f t="shared" si="127"/>
        <v>7440</v>
      </c>
      <c r="M1658">
        <f t="shared" si="128"/>
        <v>0</v>
      </c>
      <c r="N1658">
        <f t="shared" si="129"/>
        <v>0</v>
      </c>
    </row>
    <row r="1659" spans="1:14" x14ac:dyDescent="0.25">
      <c r="A1659">
        <v>2658</v>
      </c>
      <c r="B1659" t="s">
        <v>14974</v>
      </c>
      <c r="C1659" t="s">
        <v>14975</v>
      </c>
      <c r="D1659" t="s">
        <v>14929</v>
      </c>
      <c r="E1659">
        <v>338</v>
      </c>
      <c r="F1659" s="2">
        <v>44013.493263888893</v>
      </c>
      <c r="G1659">
        <v>65</v>
      </c>
      <c r="H1659" t="s">
        <v>1149</v>
      </c>
      <c r="I1659">
        <f t="shared" si="125"/>
        <v>21970</v>
      </c>
      <c r="J1659" s="6">
        <v>45186.094074074077</v>
      </c>
      <c r="K1659" t="str">
        <f t="shared" si="126"/>
        <v>Long Term</v>
      </c>
      <c r="L1659">
        <f t="shared" si="127"/>
        <v>21632</v>
      </c>
      <c r="M1659">
        <f t="shared" si="128"/>
        <v>0</v>
      </c>
      <c r="N1659">
        <f t="shared" si="129"/>
        <v>0</v>
      </c>
    </row>
    <row r="1660" spans="1:14" x14ac:dyDescent="0.25">
      <c r="A1660">
        <v>2659</v>
      </c>
      <c r="B1660" t="s">
        <v>14946</v>
      </c>
      <c r="C1660" t="s">
        <v>14947</v>
      </c>
      <c r="D1660" t="s">
        <v>14929</v>
      </c>
      <c r="E1660">
        <v>151</v>
      </c>
      <c r="F1660" s="2">
        <v>44949.631076388891</v>
      </c>
      <c r="G1660">
        <v>82</v>
      </c>
      <c r="H1660" t="s">
        <v>1008</v>
      </c>
      <c r="I1660">
        <f t="shared" si="125"/>
        <v>12382</v>
      </c>
      <c r="J1660" s="6">
        <v>45186.094074074077</v>
      </c>
      <c r="K1660" t="str">
        <f t="shared" si="126"/>
        <v>Short Term</v>
      </c>
      <c r="L1660">
        <f t="shared" si="127"/>
        <v>12231</v>
      </c>
      <c r="M1660">
        <f t="shared" si="128"/>
        <v>0.15</v>
      </c>
      <c r="N1660">
        <f t="shared" si="129"/>
        <v>1834.6499999999999</v>
      </c>
    </row>
    <row r="1661" spans="1:14" x14ac:dyDescent="0.25">
      <c r="A1661">
        <v>2660</v>
      </c>
      <c r="B1661" t="s">
        <v>15010</v>
      </c>
      <c r="C1661" t="s">
        <v>15011</v>
      </c>
      <c r="D1661" t="s">
        <v>14929</v>
      </c>
      <c r="E1661">
        <v>110</v>
      </c>
      <c r="F1661" s="2">
        <v>44780.863298611112</v>
      </c>
      <c r="G1661">
        <v>71</v>
      </c>
      <c r="H1661" t="s">
        <v>2638</v>
      </c>
      <c r="I1661">
        <f t="shared" si="125"/>
        <v>7810</v>
      </c>
      <c r="J1661" s="6">
        <v>45186.094074074077</v>
      </c>
      <c r="K1661" t="str">
        <f t="shared" si="126"/>
        <v>Long Term</v>
      </c>
      <c r="L1661">
        <f t="shared" si="127"/>
        <v>7700</v>
      </c>
      <c r="M1661">
        <f t="shared" si="128"/>
        <v>0</v>
      </c>
      <c r="N1661">
        <f t="shared" si="129"/>
        <v>0</v>
      </c>
    </row>
    <row r="1662" spans="1:14" x14ac:dyDescent="0.25">
      <c r="A1662">
        <v>2661</v>
      </c>
      <c r="B1662" t="s">
        <v>14956</v>
      </c>
      <c r="C1662" t="s">
        <v>14957</v>
      </c>
      <c r="D1662" t="s">
        <v>14929</v>
      </c>
      <c r="E1662">
        <v>599</v>
      </c>
      <c r="F1662" s="2">
        <v>44812.285046296303</v>
      </c>
      <c r="G1662">
        <v>57</v>
      </c>
      <c r="H1662" t="s">
        <v>490</v>
      </c>
      <c r="I1662">
        <f t="shared" si="125"/>
        <v>34143</v>
      </c>
      <c r="J1662" s="6">
        <v>45186.094074074077</v>
      </c>
      <c r="K1662" t="str">
        <f t="shared" si="126"/>
        <v>Long Term</v>
      </c>
      <c r="L1662">
        <f t="shared" si="127"/>
        <v>33544</v>
      </c>
      <c r="M1662">
        <f t="shared" si="128"/>
        <v>0</v>
      </c>
      <c r="N1662">
        <f t="shared" si="129"/>
        <v>0</v>
      </c>
    </row>
    <row r="1663" spans="1:14" x14ac:dyDescent="0.25">
      <c r="A1663">
        <v>2662</v>
      </c>
      <c r="B1663" t="s">
        <v>15006</v>
      </c>
      <c r="C1663" t="s">
        <v>15007</v>
      </c>
      <c r="D1663" t="s">
        <v>14929</v>
      </c>
      <c r="E1663">
        <v>124</v>
      </c>
      <c r="F1663" s="2">
        <v>44771.765601851846</v>
      </c>
      <c r="G1663">
        <v>30</v>
      </c>
      <c r="H1663" t="s">
        <v>2067</v>
      </c>
      <c r="I1663">
        <f t="shared" si="125"/>
        <v>3720</v>
      </c>
      <c r="J1663" s="6">
        <v>45186.094074074077</v>
      </c>
      <c r="K1663" t="str">
        <f t="shared" si="126"/>
        <v>Long Term</v>
      </c>
      <c r="L1663">
        <f t="shared" si="127"/>
        <v>3596</v>
      </c>
      <c r="M1663">
        <f t="shared" si="128"/>
        <v>0</v>
      </c>
      <c r="N1663">
        <f t="shared" si="129"/>
        <v>0</v>
      </c>
    </row>
    <row r="1664" spans="1:14" x14ac:dyDescent="0.25">
      <c r="A1664">
        <v>2663</v>
      </c>
      <c r="B1664" t="s">
        <v>14940</v>
      </c>
      <c r="C1664" t="s">
        <v>14941</v>
      </c>
      <c r="D1664" t="s">
        <v>14922</v>
      </c>
      <c r="E1664">
        <v>526</v>
      </c>
      <c r="F1664" s="2">
        <v>44656.97278935185</v>
      </c>
      <c r="G1664">
        <v>31</v>
      </c>
      <c r="H1664" t="s">
        <v>1275</v>
      </c>
      <c r="I1664">
        <f t="shared" si="125"/>
        <v>16306</v>
      </c>
      <c r="J1664" s="6">
        <v>45186.094074074077</v>
      </c>
      <c r="K1664" t="str">
        <f t="shared" si="126"/>
        <v>Long Term</v>
      </c>
      <c r="L1664">
        <f t="shared" si="127"/>
        <v>15780</v>
      </c>
      <c r="M1664">
        <f t="shared" si="128"/>
        <v>0</v>
      </c>
      <c r="N1664">
        <f t="shared" si="129"/>
        <v>0</v>
      </c>
    </row>
    <row r="1665" spans="1:14" x14ac:dyDescent="0.25">
      <c r="A1665">
        <v>2664</v>
      </c>
      <c r="B1665" t="s">
        <v>14966</v>
      </c>
      <c r="C1665" t="s">
        <v>14967</v>
      </c>
      <c r="D1665" t="s">
        <v>14922</v>
      </c>
      <c r="E1665">
        <v>789</v>
      </c>
      <c r="F1665" s="2">
        <v>44414.276030092587</v>
      </c>
      <c r="G1665">
        <v>26</v>
      </c>
      <c r="H1665" t="s">
        <v>868</v>
      </c>
      <c r="I1665">
        <f t="shared" si="125"/>
        <v>20514</v>
      </c>
      <c r="J1665" s="6">
        <v>45186.094074074077</v>
      </c>
      <c r="K1665" t="str">
        <f t="shared" si="126"/>
        <v>Long Term</v>
      </c>
      <c r="L1665">
        <f t="shared" si="127"/>
        <v>19725</v>
      </c>
      <c r="M1665">
        <f t="shared" si="128"/>
        <v>0</v>
      </c>
      <c r="N1665">
        <f t="shared" si="129"/>
        <v>0</v>
      </c>
    </row>
    <row r="1666" spans="1:14" x14ac:dyDescent="0.25">
      <c r="A1666">
        <v>2665</v>
      </c>
      <c r="B1666" t="s">
        <v>14960</v>
      </c>
      <c r="C1666" t="s">
        <v>14961</v>
      </c>
      <c r="D1666" t="s">
        <v>14922</v>
      </c>
      <c r="E1666">
        <v>694</v>
      </c>
      <c r="F1666" s="2">
        <v>44070.22828703704</v>
      </c>
      <c r="G1666">
        <v>100</v>
      </c>
      <c r="H1666" t="s">
        <v>1198</v>
      </c>
      <c r="I1666">
        <f t="shared" si="125"/>
        <v>69400</v>
      </c>
      <c r="J1666" s="6">
        <v>45186.094074074077</v>
      </c>
      <c r="K1666" t="str">
        <f t="shared" si="126"/>
        <v>Long Term</v>
      </c>
      <c r="L1666">
        <f t="shared" si="127"/>
        <v>68706</v>
      </c>
      <c r="M1666">
        <f t="shared" si="128"/>
        <v>0</v>
      </c>
      <c r="N1666">
        <f t="shared" si="129"/>
        <v>0</v>
      </c>
    </row>
    <row r="1667" spans="1:14" x14ac:dyDescent="0.25">
      <c r="A1667">
        <v>2666</v>
      </c>
      <c r="B1667" t="s">
        <v>14936</v>
      </c>
      <c r="C1667" t="s">
        <v>14937</v>
      </c>
      <c r="D1667" t="s">
        <v>14922</v>
      </c>
      <c r="E1667">
        <v>152</v>
      </c>
      <c r="F1667" s="2">
        <v>44536.869988425933</v>
      </c>
      <c r="G1667">
        <v>19</v>
      </c>
      <c r="H1667" t="s">
        <v>619</v>
      </c>
      <c r="I1667">
        <f t="shared" ref="I1667:I1730" si="130">E1667*G1667</f>
        <v>2888</v>
      </c>
      <c r="J1667" s="6">
        <v>45186.094074074077</v>
      </c>
      <c r="K1667" t="str">
        <f t="shared" ref="K1667:K1730" si="131">IF((J1667-F1667)&lt;=365,"Short Term","Long Term")</f>
        <v>Long Term</v>
      </c>
      <c r="L1667">
        <f t="shared" ref="L1667:L1730" si="132">I1667-E1667</f>
        <v>2736</v>
      </c>
      <c r="M1667">
        <f t="shared" ref="M1667:M1730" si="133">IF(K1667="short Term",15%,IF(K1667="Long Term",IF(L1667&gt;100000,10%,0),0))</f>
        <v>0</v>
      </c>
      <c r="N1667">
        <f t="shared" ref="N1667:N1730" si="134">L1667*M1667</f>
        <v>0</v>
      </c>
    </row>
    <row r="1668" spans="1:14" x14ac:dyDescent="0.25">
      <c r="A1668">
        <v>2667</v>
      </c>
      <c r="B1668" t="s">
        <v>14925</v>
      </c>
      <c r="C1668" t="s">
        <v>14926</v>
      </c>
      <c r="D1668" t="s">
        <v>14922</v>
      </c>
      <c r="E1668">
        <v>946</v>
      </c>
      <c r="F1668" s="2">
        <v>44710.626793981479</v>
      </c>
      <c r="G1668">
        <v>36</v>
      </c>
      <c r="H1668" t="s">
        <v>1201</v>
      </c>
      <c r="I1668">
        <f t="shared" si="130"/>
        <v>34056</v>
      </c>
      <c r="J1668" s="6">
        <v>45186.094074074077</v>
      </c>
      <c r="K1668" t="str">
        <f t="shared" si="131"/>
        <v>Long Term</v>
      </c>
      <c r="L1668">
        <f t="shared" si="132"/>
        <v>33110</v>
      </c>
      <c r="M1668">
        <f t="shared" si="133"/>
        <v>0</v>
      </c>
      <c r="N1668">
        <f t="shared" si="134"/>
        <v>0</v>
      </c>
    </row>
    <row r="1669" spans="1:14" x14ac:dyDescent="0.25">
      <c r="A1669">
        <v>2668</v>
      </c>
      <c r="B1669" t="s">
        <v>15016</v>
      </c>
      <c r="C1669" t="s">
        <v>15017</v>
      </c>
      <c r="D1669" t="s">
        <v>14929</v>
      </c>
      <c r="E1669">
        <v>949</v>
      </c>
      <c r="F1669" s="2">
        <v>44825.842291666668</v>
      </c>
      <c r="G1669">
        <v>23</v>
      </c>
      <c r="H1669" t="s">
        <v>841</v>
      </c>
      <c r="I1669">
        <f t="shared" si="130"/>
        <v>21827</v>
      </c>
      <c r="J1669" s="6">
        <v>45186.094074074077</v>
      </c>
      <c r="K1669" t="str">
        <f t="shared" si="131"/>
        <v>Short Term</v>
      </c>
      <c r="L1669">
        <f t="shared" si="132"/>
        <v>20878</v>
      </c>
      <c r="M1669">
        <f t="shared" si="133"/>
        <v>0.15</v>
      </c>
      <c r="N1669">
        <f t="shared" si="134"/>
        <v>3131.7</v>
      </c>
    </row>
    <row r="1670" spans="1:14" x14ac:dyDescent="0.25">
      <c r="A1670">
        <v>2669</v>
      </c>
      <c r="B1670" t="s">
        <v>14972</v>
      </c>
      <c r="C1670" t="s">
        <v>14973</v>
      </c>
      <c r="D1670" t="s">
        <v>14922</v>
      </c>
      <c r="E1670">
        <v>386</v>
      </c>
      <c r="F1670" s="2">
        <v>44142.856099537043</v>
      </c>
      <c r="G1670">
        <v>12</v>
      </c>
      <c r="H1670" t="s">
        <v>1236</v>
      </c>
      <c r="I1670">
        <f t="shared" si="130"/>
        <v>4632</v>
      </c>
      <c r="J1670" s="6">
        <v>45186.094074074077</v>
      </c>
      <c r="K1670" t="str">
        <f t="shared" si="131"/>
        <v>Long Term</v>
      </c>
      <c r="L1670">
        <f t="shared" si="132"/>
        <v>4246</v>
      </c>
      <c r="M1670">
        <f t="shared" si="133"/>
        <v>0</v>
      </c>
      <c r="N1670">
        <f t="shared" si="134"/>
        <v>0</v>
      </c>
    </row>
    <row r="1671" spans="1:14" x14ac:dyDescent="0.25">
      <c r="A1671">
        <v>2670</v>
      </c>
      <c r="B1671" t="s">
        <v>14950</v>
      </c>
      <c r="C1671" t="s">
        <v>14951</v>
      </c>
      <c r="D1671" t="s">
        <v>14929</v>
      </c>
      <c r="E1671">
        <v>878</v>
      </c>
      <c r="F1671" s="2">
        <v>45142.476006944453</v>
      </c>
      <c r="G1671">
        <v>71</v>
      </c>
      <c r="H1671" t="s">
        <v>431</v>
      </c>
      <c r="I1671">
        <f t="shared" si="130"/>
        <v>62338</v>
      </c>
      <c r="J1671" s="6">
        <v>45186.094074074077</v>
      </c>
      <c r="K1671" t="str">
        <f t="shared" si="131"/>
        <v>Short Term</v>
      </c>
      <c r="L1671">
        <f t="shared" si="132"/>
        <v>61460</v>
      </c>
      <c r="M1671">
        <f t="shared" si="133"/>
        <v>0.15</v>
      </c>
      <c r="N1671">
        <f t="shared" si="134"/>
        <v>9219</v>
      </c>
    </row>
    <row r="1672" spans="1:14" x14ac:dyDescent="0.25">
      <c r="A1672">
        <v>2671</v>
      </c>
      <c r="B1672" t="s">
        <v>14927</v>
      </c>
      <c r="C1672" t="s">
        <v>14928</v>
      </c>
      <c r="D1672" t="s">
        <v>14922</v>
      </c>
      <c r="E1672">
        <v>921</v>
      </c>
      <c r="F1672" s="2">
        <v>44993.297905092593</v>
      </c>
      <c r="G1672">
        <v>94</v>
      </c>
      <c r="H1672" t="s">
        <v>642</v>
      </c>
      <c r="I1672">
        <f t="shared" si="130"/>
        <v>86574</v>
      </c>
      <c r="J1672" s="6">
        <v>45186.094074074077</v>
      </c>
      <c r="K1672" t="str">
        <f t="shared" si="131"/>
        <v>Short Term</v>
      </c>
      <c r="L1672">
        <f t="shared" si="132"/>
        <v>85653</v>
      </c>
      <c r="M1672">
        <f t="shared" si="133"/>
        <v>0.15</v>
      </c>
      <c r="N1672">
        <f t="shared" si="134"/>
        <v>12847.949999999999</v>
      </c>
    </row>
    <row r="1673" spans="1:14" x14ac:dyDescent="0.25">
      <c r="A1673">
        <v>2672</v>
      </c>
      <c r="B1673" t="s">
        <v>15010</v>
      </c>
      <c r="C1673" t="s">
        <v>15011</v>
      </c>
      <c r="D1673" t="s">
        <v>14922</v>
      </c>
      <c r="E1673">
        <v>739</v>
      </c>
      <c r="F1673" s="2">
        <v>43621.095717592587</v>
      </c>
      <c r="G1673">
        <v>40</v>
      </c>
      <c r="H1673" t="s">
        <v>1201</v>
      </c>
      <c r="I1673">
        <f t="shared" si="130"/>
        <v>29560</v>
      </c>
      <c r="J1673" s="6">
        <v>45186.094074074077</v>
      </c>
      <c r="K1673" t="str">
        <f t="shared" si="131"/>
        <v>Long Term</v>
      </c>
      <c r="L1673">
        <f t="shared" si="132"/>
        <v>28821</v>
      </c>
      <c r="M1673">
        <f t="shared" si="133"/>
        <v>0</v>
      </c>
      <c r="N1673">
        <f t="shared" si="134"/>
        <v>0</v>
      </c>
    </row>
    <row r="1674" spans="1:14" x14ac:dyDescent="0.25">
      <c r="A1674">
        <v>2673</v>
      </c>
      <c r="B1674" t="s">
        <v>14962</v>
      </c>
      <c r="C1674" t="s">
        <v>14963</v>
      </c>
      <c r="D1674" t="s">
        <v>14929</v>
      </c>
      <c r="E1674">
        <v>309</v>
      </c>
      <c r="F1674" s="2">
        <v>44129.449884259258</v>
      </c>
      <c r="G1674">
        <v>75</v>
      </c>
      <c r="H1674" t="s">
        <v>506</v>
      </c>
      <c r="I1674">
        <f t="shared" si="130"/>
        <v>23175</v>
      </c>
      <c r="J1674" s="6">
        <v>45186.094074074077</v>
      </c>
      <c r="K1674" t="str">
        <f t="shared" si="131"/>
        <v>Long Term</v>
      </c>
      <c r="L1674">
        <f t="shared" si="132"/>
        <v>22866</v>
      </c>
      <c r="M1674">
        <f t="shared" si="133"/>
        <v>0</v>
      </c>
      <c r="N1674">
        <f t="shared" si="134"/>
        <v>0</v>
      </c>
    </row>
    <row r="1675" spans="1:14" x14ac:dyDescent="0.25">
      <c r="A1675">
        <v>2674</v>
      </c>
      <c r="B1675" t="s">
        <v>14972</v>
      </c>
      <c r="C1675" t="s">
        <v>14973</v>
      </c>
      <c r="D1675" t="s">
        <v>14929</v>
      </c>
      <c r="E1675">
        <v>699</v>
      </c>
      <c r="F1675" s="2">
        <v>43824.469629629632</v>
      </c>
      <c r="G1675">
        <v>90</v>
      </c>
      <c r="H1675" t="s">
        <v>2542</v>
      </c>
      <c r="I1675">
        <f t="shared" si="130"/>
        <v>62910</v>
      </c>
      <c r="J1675" s="6">
        <v>45186.094074074077</v>
      </c>
      <c r="K1675" t="str">
        <f t="shared" si="131"/>
        <v>Long Term</v>
      </c>
      <c r="L1675">
        <f t="shared" si="132"/>
        <v>62211</v>
      </c>
      <c r="M1675">
        <f t="shared" si="133"/>
        <v>0</v>
      </c>
      <c r="N1675">
        <f t="shared" si="134"/>
        <v>0</v>
      </c>
    </row>
    <row r="1676" spans="1:14" x14ac:dyDescent="0.25">
      <c r="A1676">
        <v>2675</v>
      </c>
      <c r="B1676" t="s">
        <v>14974</v>
      </c>
      <c r="C1676" t="s">
        <v>14975</v>
      </c>
      <c r="D1676" t="s">
        <v>14929</v>
      </c>
      <c r="E1676">
        <v>177</v>
      </c>
      <c r="F1676" s="2">
        <v>43885.975231481483</v>
      </c>
      <c r="G1676">
        <v>10</v>
      </c>
      <c r="H1676" t="s">
        <v>678</v>
      </c>
      <c r="I1676">
        <f t="shared" si="130"/>
        <v>1770</v>
      </c>
      <c r="J1676" s="6">
        <v>45186.094074074077</v>
      </c>
      <c r="K1676" t="str">
        <f t="shared" si="131"/>
        <v>Long Term</v>
      </c>
      <c r="L1676">
        <f t="shared" si="132"/>
        <v>1593</v>
      </c>
      <c r="M1676">
        <f t="shared" si="133"/>
        <v>0</v>
      </c>
      <c r="N1676">
        <f t="shared" si="134"/>
        <v>0</v>
      </c>
    </row>
    <row r="1677" spans="1:14" x14ac:dyDescent="0.25">
      <c r="A1677">
        <v>2676</v>
      </c>
      <c r="B1677" t="s">
        <v>15016</v>
      </c>
      <c r="C1677" t="s">
        <v>15017</v>
      </c>
      <c r="D1677" t="s">
        <v>14929</v>
      </c>
      <c r="E1677">
        <v>127</v>
      </c>
      <c r="F1677" s="2">
        <v>44690.659108796302</v>
      </c>
      <c r="G1677">
        <v>94</v>
      </c>
      <c r="H1677" t="s">
        <v>767</v>
      </c>
      <c r="I1677">
        <f t="shared" si="130"/>
        <v>11938</v>
      </c>
      <c r="J1677" s="6">
        <v>45186.094074074077</v>
      </c>
      <c r="K1677" t="str">
        <f t="shared" si="131"/>
        <v>Long Term</v>
      </c>
      <c r="L1677">
        <f t="shared" si="132"/>
        <v>11811</v>
      </c>
      <c r="M1677">
        <f t="shared" si="133"/>
        <v>0</v>
      </c>
      <c r="N1677">
        <f t="shared" si="134"/>
        <v>0</v>
      </c>
    </row>
    <row r="1678" spans="1:14" x14ac:dyDescent="0.25">
      <c r="A1678">
        <v>2677</v>
      </c>
      <c r="B1678" t="s">
        <v>15012</v>
      </c>
      <c r="C1678" t="s">
        <v>15013</v>
      </c>
      <c r="D1678" t="s">
        <v>14922</v>
      </c>
      <c r="E1678">
        <v>526</v>
      </c>
      <c r="F1678" s="2">
        <v>44935.845775462964</v>
      </c>
      <c r="G1678">
        <v>29</v>
      </c>
      <c r="H1678" t="s">
        <v>881</v>
      </c>
      <c r="I1678">
        <f t="shared" si="130"/>
        <v>15254</v>
      </c>
      <c r="J1678" s="6">
        <v>45186.094074074077</v>
      </c>
      <c r="K1678" t="str">
        <f t="shared" si="131"/>
        <v>Short Term</v>
      </c>
      <c r="L1678">
        <f t="shared" si="132"/>
        <v>14728</v>
      </c>
      <c r="M1678">
        <f t="shared" si="133"/>
        <v>0.15</v>
      </c>
      <c r="N1678">
        <f t="shared" si="134"/>
        <v>2209.1999999999998</v>
      </c>
    </row>
    <row r="1679" spans="1:14" x14ac:dyDescent="0.25">
      <c r="A1679">
        <v>2678</v>
      </c>
      <c r="B1679" t="s">
        <v>14984</v>
      </c>
      <c r="C1679" t="s">
        <v>14985</v>
      </c>
      <c r="D1679" t="s">
        <v>14922</v>
      </c>
      <c r="E1679">
        <v>236</v>
      </c>
      <c r="F1679" s="2">
        <v>44102.377256944441</v>
      </c>
      <c r="G1679">
        <v>3</v>
      </c>
      <c r="H1679" t="s">
        <v>845</v>
      </c>
      <c r="I1679">
        <f t="shared" si="130"/>
        <v>708</v>
      </c>
      <c r="J1679" s="6">
        <v>45186.094074074077</v>
      </c>
      <c r="K1679" t="str">
        <f t="shared" si="131"/>
        <v>Long Term</v>
      </c>
      <c r="L1679">
        <f t="shared" si="132"/>
        <v>472</v>
      </c>
      <c r="M1679">
        <f t="shared" si="133"/>
        <v>0</v>
      </c>
      <c r="N1679">
        <f t="shared" si="134"/>
        <v>0</v>
      </c>
    </row>
    <row r="1680" spans="1:14" x14ac:dyDescent="0.25">
      <c r="A1680">
        <v>2679</v>
      </c>
      <c r="B1680" t="s">
        <v>14978</v>
      </c>
      <c r="C1680" t="s">
        <v>14979</v>
      </c>
      <c r="D1680" t="s">
        <v>14929</v>
      </c>
      <c r="E1680">
        <v>795</v>
      </c>
      <c r="F1680" s="2">
        <v>44984.373576388891</v>
      </c>
      <c r="G1680">
        <v>91</v>
      </c>
      <c r="H1680" t="s">
        <v>792</v>
      </c>
      <c r="I1680">
        <f t="shared" si="130"/>
        <v>72345</v>
      </c>
      <c r="J1680" s="6">
        <v>45186.094074074077</v>
      </c>
      <c r="K1680" t="str">
        <f t="shared" si="131"/>
        <v>Short Term</v>
      </c>
      <c r="L1680">
        <f t="shared" si="132"/>
        <v>71550</v>
      </c>
      <c r="M1680">
        <f t="shared" si="133"/>
        <v>0.15</v>
      </c>
      <c r="N1680">
        <f t="shared" si="134"/>
        <v>10732.5</v>
      </c>
    </row>
    <row r="1681" spans="1:14" x14ac:dyDescent="0.25">
      <c r="A1681">
        <v>2680</v>
      </c>
      <c r="B1681" t="s">
        <v>15006</v>
      </c>
      <c r="C1681" t="s">
        <v>15007</v>
      </c>
      <c r="D1681" t="s">
        <v>14922</v>
      </c>
      <c r="E1681">
        <v>199</v>
      </c>
      <c r="F1681" s="2">
        <v>44086.173576388886</v>
      </c>
      <c r="G1681">
        <v>24</v>
      </c>
      <c r="H1681" t="s">
        <v>858</v>
      </c>
      <c r="I1681">
        <f t="shared" si="130"/>
        <v>4776</v>
      </c>
      <c r="J1681" s="6">
        <v>45186.094074074077</v>
      </c>
      <c r="K1681" t="str">
        <f t="shared" si="131"/>
        <v>Long Term</v>
      </c>
      <c r="L1681">
        <f t="shared" si="132"/>
        <v>4577</v>
      </c>
      <c r="M1681">
        <f t="shared" si="133"/>
        <v>0</v>
      </c>
      <c r="N1681">
        <f t="shared" si="134"/>
        <v>0</v>
      </c>
    </row>
    <row r="1682" spans="1:14" x14ac:dyDescent="0.25">
      <c r="A1682">
        <v>2681</v>
      </c>
      <c r="B1682" t="s">
        <v>14980</v>
      </c>
      <c r="C1682" t="s">
        <v>14981</v>
      </c>
      <c r="D1682" t="s">
        <v>14922</v>
      </c>
      <c r="E1682">
        <v>350</v>
      </c>
      <c r="F1682" s="2">
        <v>44451.732222222221</v>
      </c>
      <c r="G1682">
        <v>34</v>
      </c>
      <c r="H1682" t="s">
        <v>516</v>
      </c>
      <c r="I1682">
        <f t="shared" si="130"/>
        <v>11900</v>
      </c>
      <c r="J1682" s="6">
        <v>45186.094074074077</v>
      </c>
      <c r="K1682" t="str">
        <f t="shared" si="131"/>
        <v>Long Term</v>
      </c>
      <c r="L1682">
        <f t="shared" si="132"/>
        <v>11550</v>
      </c>
      <c r="M1682">
        <f t="shared" si="133"/>
        <v>0</v>
      </c>
      <c r="N1682">
        <f t="shared" si="134"/>
        <v>0</v>
      </c>
    </row>
    <row r="1683" spans="1:14" x14ac:dyDescent="0.25">
      <c r="A1683">
        <v>2682</v>
      </c>
      <c r="B1683" t="s">
        <v>14920</v>
      </c>
      <c r="C1683" t="s">
        <v>14921</v>
      </c>
      <c r="D1683" t="s">
        <v>14929</v>
      </c>
      <c r="E1683">
        <v>811</v>
      </c>
      <c r="F1683" s="2">
        <v>43908.386134259257</v>
      </c>
      <c r="G1683">
        <v>87</v>
      </c>
      <c r="H1683" t="s">
        <v>679</v>
      </c>
      <c r="I1683">
        <f t="shared" si="130"/>
        <v>70557</v>
      </c>
      <c r="J1683" s="6">
        <v>45186.094074074077</v>
      </c>
      <c r="K1683" t="str">
        <f t="shared" si="131"/>
        <v>Long Term</v>
      </c>
      <c r="L1683">
        <f t="shared" si="132"/>
        <v>69746</v>
      </c>
      <c r="M1683">
        <f t="shared" si="133"/>
        <v>0</v>
      </c>
      <c r="N1683">
        <f t="shared" si="134"/>
        <v>0</v>
      </c>
    </row>
    <row r="1684" spans="1:14" x14ac:dyDescent="0.25">
      <c r="A1684">
        <v>2683</v>
      </c>
      <c r="B1684" t="s">
        <v>14940</v>
      </c>
      <c r="C1684" t="s">
        <v>14941</v>
      </c>
      <c r="D1684" t="s">
        <v>14929</v>
      </c>
      <c r="E1684">
        <v>296</v>
      </c>
      <c r="F1684" s="2">
        <v>44607.669259259259</v>
      </c>
      <c r="G1684">
        <v>66</v>
      </c>
      <c r="H1684" t="s">
        <v>54</v>
      </c>
      <c r="I1684">
        <f t="shared" si="130"/>
        <v>19536</v>
      </c>
      <c r="J1684" s="6">
        <v>45186.094074074077</v>
      </c>
      <c r="K1684" t="str">
        <f t="shared" si="131"/>
        <v>Long Term</v>
      </c>
      <c r="L1684">
        <f t="shared" si="132"/>
        <v>19240</v>
      </c>
      <c r="M1684">
        <f t="shared" si="133"/>
        <v>0</v>
      </c>
      <c r="N1684">
        <f t="shared" si="134"/>
        <v>0</v>
      </c>
    </row>
    <row r="1685" spans="1:14" x14ac:dyDescent="0.25">
      <c r="A1685">
        <v>2684</v>
      </c>
      <c r="B1685" t="s">
        <v>14934</v>
      </c>
      <c r="C1685" t="s">
        <v>14935</v>
      </c>
      <c r="D1685" t="s">
        <v>14922</v>
      </c>
      <c r="E1685">
        <v>326</v>
      </c>
      <c r="F1685" s="2">
        <v>43741.133483796293</v>
      </c>
      <c r="G1685">
        <v>100</v>
      </c>
      <c r="H1685" t="s">
        <v>537</v>
      </c>
      <c r="I1685">
        <f t="shared" si="130"/>
        <v>32600</v>
      </c>
      <c r="J1685" s="6">
        <v>45186.094074074077</v>
      </c>
      <c r="K1685" t="str">
        <f t="shared" si="131"/>
        <v>Long Term</v>
      </c>
      <c r="L1685">
        <f t="shared" si="132"/>
        <v>32274</v>
      </c>
      <c r="M1685">
        <f t="shared" si="133"/>
        <v>0</v>
      </c>
      <c r="N1685">
        <f t="shared" si="134"/>
        <v>0</v>
      </c>
    </row>
    <row r="1686" spans="1:14" x14ac:dyDescent="0.25">
      <c r="A1686">
        <v>2685</v>
      </c>
      <c r="B1686" t="s">
        <v>14956</v>
      </c>
      <c r="C1686" t="s">
        <v>14957</v>
      </c>
      <c r="D1686" t="s">
        <v>14929</v>
      </c>
      <c r="E1686">
        <v>668</v>
      </c>
      <c r="F1686" s="2">
        <v>44829.036574074067</v>
      </c>
      <c r="G1686">
        <v>43</v>
      </c>
      <c r="H1686" t="s">
        <v>674</v>
      </c>
      <c r="I1686">
        <f t="shared" si="130"/>
        <v>28724</v>
      </c>
      <c r="J1686" s="6">
        <v>45186.094074074077</v>
      </c>
      <c r="K1686" t="str">
        <f t="shared" si="131"/>
        <v>Short Term</v>
      </c>
      <c r="L1686">
        <f t="shared" si="132"/>
        <v>28056</v>
      </c>
      <c r="M1686">
        <f t="shared" si="133"/>
        <v>0.15</v>
      </c>
      <c r="N1686">
        <f t="shared" si="134"/>
        <v>4208.3999999999996</v>
      </c>
    </row>
    <row r="1687" spans="1:14" x14ac:dyDescent="0.25">
      <c r="A1687">
        <v>2686</v>
      </c>
      <c r="B1687" t="s">
        <v>14950</v>
      </c>
      <c r="C1687" t="s">
        <v>14951</v>
      </c>
      <c r="D1687" t="s">
        <v>14922</v>
      </c>
      <c r="E1687">
        <v>361</v>
      </c>
      <c r="F1687" s="2">
        <v>43703.666365740741</v>
      </c>
      <c r="G1687">
        <v>53</v>
      </c>
      <c r="H1687" t="s">
        <v>874</v>
      </c>
      <c r="I1687">
        <f t="shared" si="130"/>
        <v>19133</v>
      </c>
      <c r="J1687" s="6">
        <v>45186.094074074077</v>
      </c>
      <c r="K1687" t="str">
        <f t="shared" si="131"/>
        <v>Long Term</v>
      </c>
      <c r="L1687">
        <f t="shared" si="132"/>
        <v>18772</v>
      </c>
      <c r="M1687">
        <f t="shared" si="133"/>
        <v>0</v>
      </c>
      <c r="N1687">
        <f t="shared" si="134"/>
        <v>0</v>
      </c>
    </row>
    <row r="1688" spans="1:14" x14ac:dyDescent="0.25">
      <c r="A1688">
        <v>2687</v>
      </c>
      <c r="B1688" t="s">
        <v>14934</v>
      </c>
      <c r="C1688" t="s">
        <v>14935</v>
      </c>
      <c r="D1688" t="s">
        <v>14922</v>
      </c>
      <c r="E1688">
        <v>804</v>
      </c>
      <c r="F1688" s="2">
        <v>43450.717465277783</v>
      </c>
      <c r="G1688">
        <v>70</v>
      </c>
      <c r="H1688" t="s">
        <v>2679</v>
      </c>
      <c r="I1688">
        <f t="shared" si="130"/>
        <v>56280</v>
      </c>
      <c r="J1688" s="6">
        <v>45186.094074074077</v>
      </c>
      <c r="K1688" t="str">
        <f t="shared" si="131"/>
        <v>Long Term</v>
      </c>
      <c r="L1688">
        <f t="shared" si="132"/>
        <v>55476</v>
      </c>
      <c r="M1688">
        <f t="shared" si="133"/>
        <v>0</v>
      </c>
      <c r="N1688">
        <f t="shared" si="134"/>
        <v>0</v>
      </c>
    </row>
    <row r="1689" spans="1:14" x14ac:dyDescent="0.25">
      <c r="A1689">
        <v>2688</v>
      </c>
      <c r="B1689" t="s">
        <v>14940</v>
      </c>
      <c r="C1689" t="s">
        <v>14941</v>
      </c>
      <c r="D1689" t="s">
        <v>14922</v>
      </c>
      <c r="E1689">
        <v>304</v>
      </c>
      <c r="F1689" s="2">
        <v>44127.74287037037</v>
      </c>
      <c r="G1689">
        <v>94</v>
      </c>
      <c r="H1689" t="s">
        <v>661</v>
      </c>
      <c r="I1689">
        <f t="shared" si="130"/>
        <v>28576</v>
      </c>
      <c r="J1689" s="6">
        <v>45186.094074074077</v>
      </c>
      <c r="K1689" t="str">
        <f t="shared" si="131"/>
        <v>Long Term</v>
      </c>
      <c r="L1689">
        <f t="shared" si="132"/>
        <v>28272</v>
      </c>
      <c r="M1689">
        <f t="shared" si="133"/>
        <v>0</v>
      </c>
      <c r="N1689">
        <f t="shared" si="134"/>
        <v>0</v>
      </c>
    </row>
    <row r="1690" spans="1:14" x14ac:dyDescent="0.25">
      <c r="A1690">
        <v>2689</v>
      </c>
      <c r="B1690" t="s">
        <v>14996</v>
      </c>
      <c r="C1690" t="s">
        <v>14997</v>
      </c>
      <c r="D1690" t="s">
        <v>14922</v>
      </c>
      <c r="E1690">
        <v>842</v>
      </c>
      <c r="F1690" s="2">
        <v>43908.966365740736</v>
      </c>
      <c r="G1690">
        <v>7</v>
      </c>
      <c r="H1690" t="s">
        <v>177</v>
      </c>
      <c r="I1690">
        <f t="shared" si="130"/>
        <v>5894</v>
      </c>
      <c r="J1690" s="6">
        <v>45186.094074074077</v>
      </c>
      <c r="K1690" t="str">
        <f t="shared" si="131"/>
        <v>Long Term</v>
      </c>
      <c r="L1690">
        <f t="shared" si="132"/>
        <v>5052</v>
      </c>
      <c r="M1690">
        <f t="shared" si="133"/>
        <v>0</v>
      </c>
      <c r="N1690">
        <f t="shared" si="134"/>
        <v>0</v>
      </c>
    </row>
    <row r="1691" spans="1:14" x14ac:dyDescent="0.25">
      <c r="A1691">
        <v>2690</v>
      </c>
      <c r="B1691" t="s">
        <v>14982</v>
      </c>
      <c r="C1691" t="s">
        <v>14983</v>
      </c>
      <c r="D1691" t="s">
        <v>14929</v>
      </c>
      <c r="E1691">
        <v>375</v>
      </c>
      <c r="F1691" s="2">
        <v>44696.371574074074</v>
      </c>
      <c r="G1691">
        <v>49</v>
      </c>
      <c r="H1691" t="s">
        <v>667</v>
      </c>
      <c r="I1691">
        <f t="shared" si="130"/>
        <v>18375</v>
      </c>
      <c r="J1691" s="6">
        <v>45186.094074074077</v>
      </c>
      <c r="K1691" t="str">
        <f t="shared" si="131"/>
        <v>Long Term</v>
      </c>
      <c r="L1691">
        <f t="shared" si="132"/>
        <v>18000</v>
      </c>
      <c r="M1691">
        <f t="shared" si="133"/>
        <v>0</v>
      </c>
      <c r="N1691">
        <f t="shared" si="134"/>
        <v>0</v>
      </c>
    </row>
    <row r="1692" spans="1:14" x14ac:dyDescent="0.25">
      <c r="A1692">
        <v>2691</v>
      </c>
      <c r="B1692" t="s">
        <v>14996</v>
      </c>
      <c r="C1692" t="s">
        <v>14997</v>
      </c>
      <c r="D1692" t="s">
        <v>14922</v>
      </c>
      <c r="E1692">
        <v>142</v>
      </c>
      <c r="F1692" s="2">
        <v>43605.517280092587</v>
      </c>
      <c r="G1692">
        <v>15</v>
      </c>
      <c r="H1692" t="s">
        <v>546</v>
      </c>
      <c r="I1692">
        <f t="shared" si="130"/>
        <v>2130</v>
      </c>
      <c r="J1692" s="6">
        <v>45186.094074074077</v>
      </c>
      <c r="K1692" t="str">
        <f t="shared" si="131"/>
        <v>Long Term</v>
      </c>
      <c r="L1692">
        <f t="shared" si="132"/>
        <v>1988</v>
      </c>
      <c r="M1692">
        <f t="shared" si="133"/>
        <v>0</v>
      </c>
      <c r="N1692">
        <f t="shared" si="134"/>
        <v>0</v>
      </c>
    </row>
    <row r="1693" spans="1:14" x14ac:dyDescent="0.25">
      <c r="A1693">
        <v>2692</v>
      </c>
      <c r="B1693" t="s">
        <v>14960</v>
      </c>
      <c r="C1693" t="s">
        <v>14961</v>
      </c>
      <c r="D1693" t="s">
        <v>14922</v>
      </c>
      <c r="E1693">
        <v>628</v>
      </c>
      <c r="F1693" s="2">
        <v>44985.916979166657</v>
      </c>
      <c r="G1693">
        <v>34</v>
      </c>
      <c r="H1693" t="s">
        <v>307</v>
      </c>
      <c r="I1693">
        <f t="shared" si="130"/>
        <v>21352</v>
      </c>
      <c r="J1693" s="6">
        <v>45186.094074074077</v>
      </c>
      <c r="K1693" t="str">
        <f t="shared" si="131"/>
        <v>Short Term</v>
      </c>
      <c r="L1693">
        <f t="shared" si="132"/>
        <v>20724</v>
      </c>
      <c r="M1693">
        <f t="shared" si="133"/>
        <v>0.15</v>
      </c>
      <c r="N1693">
        <f t="shared" si="134"/>
        <v>3108.6</v>
      </c>
    </row>
    <row r="1694" spans="1:14" x14ac:dyDescent="0.25">
      <c r="A1694">
        <v>2693</v>
      </c>
      <c r="B1694" t="s">
        <v>14938</v>
      </c>
      <c r="C1694" t="s">
        <v>14939</v>
      </c>
      <c r="D1694" t="s">
        <v>14922</v>
      </c>
      <c r="E1694">
        <v>461</v>
      </c>
      <c r="F1694" s="2">
        <v>44262.563587962963</v>
      </c>
      <c r="G1694">
        <v>52</v>
      </c>
      <c r="H1694" t="s">
        <v>1019</v>
      </c>
      <c r="I1694">
        <f t="shared" si="130"/>
        <v>23972</v>
      </c>
      <c r="J1694" s="6">
        <v>45186.094074074077</v>
      </c>
      <c r="K1694" t="str">
        <f t="shared" si="131"/>
        <v>Long Term</v>
      </c>
      <c r="L1694">
        <f t="shared" si="132"/>
        <v>23511</v>
      </c>
      <c r="M1694">
        <f t="shared" si="133"/>
        <v>0</v>
      </c>
      <c r="N1694">
        <f t="shared" si="134"/>
        <v>0</v>
      </c>
    </row>
    <row r="1695" spans="1:14" x14ac:dyDescent="0.25">
      <c r="A1695">
        <v>2694</v>
      </c>
      <c r="B1695" t="s">
        <v>14976</v>
      </c>
      <c r="C1695" t="s">
        <v>14977</v>
      </c>
      <c r="D1695" t="s">
        <v>14922</v>
      </c>
      <c r="E1695">
        <v>788</v>
      </c>
      <c r="F1695" s="2">
        <v>43409.848668981482</v>
      </c>
      <c r="G1695">
        <v>31</v>
      </c>
      <c r="H1695" t="s">
        <v>704</v>
      </c>
      <c r="I1695">
        <f t="shared" si="130"/>
        <v>24428</v>
      </c>
      <c r="J1695" s="6">
        <v>45186.094074074077</v>
      </c>
      <c r="K1695" t="str">
        <f t="shared" si="131"/>
        <v>Long Term</v>
      </c>
      <c r="L1695">
        <f t="shared" si="132"/>
        <v>23640</v>
      </c>
      <c r="M1695">
        <f t="shared" si="133"/>
        <v>0</v>
      </c>
      <c r="N1695">
        <f t="shared" si="134"/>
        <v>0</v>
      </c>
    </row>
    <row r="1696" spans="1:14" x14ac:dyDescent="0.25">
      <c r="A1696">
        <v>2695</v>
      </c>
      <c r="B1696" t="s">
        <v>15014</v>
      </c>
      <c r="C1696" t="s">
        <v>15015</v>
      </c>
      <c r="D1696" t="s">
        <v>14929</v>
      </c>
      <c r="E1696">
        <v>174</v>
      </c>
      <c r="F1696" s="2">
        <v>44067.034131944441</v>
      </c>
      <c r="G1696">
        <v>79</v>
      </c>
      <c r="H1696" t="s">
        <v>280</v>
      </c>
      <c r="I1696">
        <f t="shared" si="130"/>
        <v>13746</v>
      </c>
      <c r="J1696" s="6">
        <v>45186.094074074077</v>
      </c>
      <c r="K1696" t="str">
        <f t="shared" si="131"/>
        <v>Long Term</v>
      </c>
      <c r="L1696">
        <f t="shared" si="132"/>
        <v>13572</v>
      </c>
      <c r="M1696">
        <f t="shared" si="133"/>
        <v>0</v>
      </c>
      <c r="N1696">
        <f t="shared" si="134"/>
        <v>0</v>
      </c>
    </row>
    <row r="1697" spans="1:14" x14ac:dyDescent="0.25">
      <c r="A1697">
        <v>2696</v>
      </c>
      <c r="B1697" t="s">
        <v>14980</v>
      </c>
      <c r="C1697" t="s">
        <v>14981</v>
      </c>
      <c r="D1697" t="s">
        <v>14922</v>
      </c>
      <c r="E1697">
        <v>312</v>
      </c>
      <c r="F1697" s="2">
        <v>43417.178819444453</v>
      </c>
      <c r="G1697">
        <v>73</v>
      </c>
      <c r="H1697" t="s">
        <v>2117</v>
      </c>
      <c r="I1697">
        <f t="shared" si="130"/>
        <v>22776</v>
      </c>
      <c r="J1697" s="6">
        <v>45186.094074074077</v>
      </c>
      <c r="K1697" t="str">
        <f t="shared" si="131"/>
        <v>Long Term</v>
      </c>
      <c r="L1697">
        <f t="shared" si="132"/>
        <v>22464</v>
      </c>
      <c r="M1697">
        <f t="shared" si="133"/>
        <v>0</v>
      </c>
      <c r="N1697">
        <f t="shared" si="134"/>
        <v>0</v>
      </c>
    </row>
    <row r="1698" spans="1:14" x14ac:dyDescent="0.25">
      <c r="A1698">
        <v>2697</v>
      </c>
      <c r="B1698" t="s">
        <v>14962</v>
      </c>
      <c r="C1698" t="s">
        <v>14963</v>
      </c>
      <c r="D1698" t="s">
        <v>14929</v>
      </c>
      <c r="E1698">
        <v>448</v>
      </c>
      <c r="F1698" s="2">
        <v>43521.271805555552</v>
      </c>
      <c r="G1698">
        <v>44</v>
      </c>
      <c r="H1698" t="s">
        <v>878</v>
      </c>
      <c r="I1698">
        <f t="shared" si="130"/>
        <v>19712</v>
      </c>
      <c r="J1698" s="6">
        <v>45186.094074074077</v>
      </c>
      <c r="K1698" t="str">
        <f t="shared" si="131"/>
        <v>Long Term</v>
      </c>
      <c r="L1698">
        <f t="shared" si="132"/>
        <v>19264</v>
      </c>
      <c r="M1698">
        <f t="shared" si="133"/>
        <v>0</v>
      </c>
      <c r="N1698">
        <f t="shared" si="134"/>
        <v>0</v>
      </c>
    </row>
    <row r="1699" spans="1:14" x14ac:dyDescent="0.25">
      <c r="A1699">
        <v>2698</v>
      </c>
      <c r="B1699" t="s">
        <v>15016</v>
      </c>
      <c r="C1699" t="s">
        <v>15017</v>
      </c>
      <c r="D1699" t="s">
        <v>14922</v>
      </c>
      <c r="E1699">
        <v>679</v>
      </c>
      <c r="F1699" s="2">
        <v>44692.204155092593</v>
      </c>
      <c r="G1699">
        <v>67</v>
      </c>
      <c r="H1699" t="s">
        <v>60</v>
      </c>
      <c r="I1699">
        <f t="shared" si="130"/>
        <v>45493</v>
      </c>
      <c r="J1699" s="6">
        <v>45186.094074074077</v>
      </c>
      <c r="K1699" t="str">
        <f t="shared" si="131"/>
        <v>Long Term</v>
      </c>
      <c r="L1699">
        <f t="shared" si="132"/>
        <v>44814</v>
      </c>
      <c r="M1699">
        <f t="shared" si="133"/>
        <v>0</v>
      </c>
      <c r="N1699">
        <f t="shared" si="134"/>
        <v>0</v>
      </c>
    </row>
    <row r="1700" spans="1:14" x14ac:dyDescent="0.25">
      <c r="A1700">
        <v>2699</v>
      </c>
      <c r="B1700" t="s">
        <v>14966</v>
      </c>
      <c r="C1700" t="s">
        <v>14967</v>
      </c>
      <c r="D1700" t="s">
        <v>14929</v>
      </c>
      <c r="E1700">
        <v>240</v>
      </c>
      <c r="F1700" s="2">
        <v>44953.421064814807</v>
      </c>
      <c r="G1700">
        <v>97</v>
      </c>
      <c r="H1700" t="s">
        <v>219</v>
      </c>
      <c r="I1700">
        <f t="shared" si="130"/>
        <v>23280</v>
      </c>
      <c r="J1700" s="6">
        <v>45186.094074074077</v>
      </c>
      <c r="K1700" t="str">
        <f t="shared" si="131"/>
        <v>Short Term</v>
      </c>
      <c r="L1700">
        <f t="shared" si="132"/>
        <v>23040</v>
      </c>
      <c r="M1700">
        <f t="shared" si="133"/>
        <v>0.15</v>
      </c>
      <c r="N1700">
        <f t="shared" si="134"/>
        <v>3456</v>
      </c>
    </row>
    <row r="1701" spans="1:14" x14ac:dyDescent="0.25">
      <c r="A1701">
        <v>2700</v>
      </c>
      <c r="B1701" t="s">
        <v>14934</v>
      </c>
      <c r="C1701" t="s">
        <v>14935</v>
      </c>
      <c r="D1701" t="s">
        <v>14929</v>
      </c>
      <c r="E1701">
        <v>518</v>
      </c>
      <c r="F1701" s="2">
        <v>43982.21266203704</v>
      </c>
      <c r="G1701">
        <v>17</v>
      </c>
      <c r="H1701" t="s">
        <v>515</v>
      </c>
      <c r="I1701">
        <f t="shared" si="130"/>
        <v>8806</v>
      </c>
      <c r="J1701" s="6">
        <v>45186.094074074077</v>
      </c>
      <c r="K1701" t="str">
        <f t="shared" si="131"/>
        <v>Long Term</v>
      </c>
      <c r="L1701">
        <f t="shared" si="132"/>
        <v>8288</v>
      </c>
      <c r="M1701">
        <f t="shared" si="133"/>
        <v>0</v>
      </c>
      <c r="N1701">
        <f t="shared" si="134"/>
        <v>0</v>
      </c>
    </row>
    <row r="1702" spans="1:14" x14ac:dyDescent="0.25">
      <c r="A1702">
        <v>2701</v>
      </c>
      <c r="B1702" t="s">
        <v>14942</v>
      </c>
      <c r="C1702" t="s">
        <v>14943</v>
      </c>
      <c r="D1702" t="s">
        <v>14929</v>
      </c>
      <c r="E1702">
        <v>914</v>
      </c>
      <c r="F1702" s="2">
        <v>44486.621331018519</v>
      </c>
      <c r="G1702">
        <v>5</v>
      </c>
      <c r="H1702" t="s">
        <v>701</v>
      </c>
      <c r="I1702">
        <f t="shared" si="130"/>
        <v>4570</v>
      </c>
      <c r="J1702" s="6">
        <v>45186.094074074077</v>
      </c>
      <c r="K1702" t="str">
        <f t="shared" si="131"/>
        <v>Long Term</v>
      </c>
      <c r="L1702">
        <f t="shared" si="132"/>
        <v>3656</v>
      </c>
      <c r="M1702">
        <f t="shared" si="133"/>
        <v>0</v>
      </c>
      <c r="N1702">
        <f t="shared" si="134"/>
        <v>0</v>
      </c>
    </row>
    <row r="1703" spans="1:14" x14ac:dyDescent="0.25">
      <c r="A1703">
        <v>2702</v>
      </c>
      <c r="B1703" t="s">
        <v>14962</v>
      </c>
      <c r="C1703" t="s">
        <v>14963</v>
      </c>
      <c r="D1703" t="s">
        <v>14922</v>
      </c>
      <c r="E1703">
        <v>929</v>
      </c>
      <c r="F1703" s="2">
        <v>45149.77480324074</v>
      </c>
      <c r="G1703">
        <v>52</v>
      </c>
      <c r="H1703" t="s">
        <v>99</v>
      </c>
      <c r="I1703">
        <f t="shared" si="130"/>
        <v>48308</v>
      </c>
      <c r="J1703" s="6">
        <v>45186.094074074077</v>
      </c>
      <c r="K1703" t="str">
        <f t="shared" si="131"/>
        <v>Short Term</v>
      </c>
      <c r="L1703">
        <f t="shared" si="132"/>
        <v>47379</v>
      </c>
      <c r="M1703">
        <f t="shared" si="133"/>
        <v>0.15</v>
      </c>
      <c r="N1703">
        <f t="shared" si="134"/>
        <v>7106.8499999999995</v>
      </c>
    </row>
    <row r="1704" spans="1:14" x14ac:dyDescent="0.25">
      <c r="A1704">
        <v>2703</v>
      </c>
      <c r="B1704" t="s">
        <v>15008</v>
      </c>
      <c r="C1704" t="s">
        <v>15009</v>
      </c>
      <c r="D1704" t="s">
        <v>14922</v>
      </c>
      <c r="E1704">
        <v>439</v>
      </c>
      <c r="F1704" s="2">
        <v>44555.401689814818</v>
      </c>
      <c r="G1704">
        <v>33</v>
      </c>
      <c r="H1704" t="s">
        <v>1066</v>
      </c>
      <c r="I1704">
        <f t="shared" si="130"/>
        <v>14487</v>
      </c>
      <c r="J1704" s="6">
        <v>45186.094074074077</v>
      </c>
      <c r="K1704" t="str">
        <f t="shared" si="131"/>
        <v>Long Term</v>
      </c>
      <c r="L1704">
        <f t="shared" si="132"/>
        <v>14048</v>
      </c>
      <c r="M1704">
        <f t="shared" si="133"/>
        <v>0</v>
      </c>
      <c r="N1704">
        <f t="shared" si="134"/>
        <v>0</v>
      </c>
    </row>
    <row r="1705" spans="1:14" x14ac:dyDescent="0.25">
      <c r="A1705">
        <v>2704</v>
      </c>
      <c r="B1705" t="s">
        <v>15000</v>
      </c>
      <c r="C1705" t="s">
        <v>15001</v>
      </c>
      <c r="D1705" t="s">
        <v>14922</v>
      </c>
      <c r="E1705">
        <v>831</v>
      </c>
      <c r="F1705" s="2">
        <v>45031.444768518522</v>
      </c>
      <c r="G1705">
        <v>26</v>
      </c>
      <c r="H1705" t="s">
        <v>1222</v>
      </c>
      <c r="I1705">
        <f t="shared" si="130"/>
        <v>21606</v>
      </c>
      <c r="J1705" s="6">
        <v>45186.094074074077</v>
      </c>
      <c r="K1705" t="str">
        <f t="shared" si="131"/>
        <v>Short Term</v>
      </c>
      <c r="L1705">
        <f t="shared" si="132"/>
        <v>20775</v>
      </c>
      <c r="M1705">
        <f t="shared" si="133"/>
        <v>0.15</v>
      </c>
      <c r="N1705">
        <f t="shared" si="134"/>
        <v>3116.25</v>
      </c>
    </row>
    <row r="1706" spans="1:14" x14ac:dyDescent="0.25">
      <c r="A1706">
        <v>2705</v>
      </c>
      <c r="B1706" t="s">
        <v>14982</v>
      </c>
      <c r="C1706" t="s">
        <v>14983</v>
      </c>
      <c r="D1706" t="s">
        <v>14929</v>
      </c>
      <c r="E1706">
        <v>558</v>
      </c>
      <c r="F1706" s="2">
        <v>43654.292881944442</v>
      </c>
      <c r="G1706">
        <v>98</v>
      </c>
      <c r="H1706" t="s">
        <v>1170</v>
      </c>
      <c r="I1706">
        <f t="shared" si="130"/>
        <v>54684</v>
      </c>
      <c r="J1706" s="6">
        <v>45186.094074074077</v>
      </c>
      <c r="K1706" t="str">
        <f t="shared" si="131"/>
        <v>Long Term</v>
      </c>
      <c r="L1706">
        <f t="shared" si="132"/>
        <v>54126</v>
      </c>
      <c r="M1706">
        <f t="shared" si="133"/>
        <v>0</v>
      </c>
      <c r="N1706">
        <f t="shared" si="134"/>
        <v>0</v>
      </c>
    </row>
    <row r="1707" spans="1:14" x14ac:dyDescent="0.25">
      <c r="A1707">
        <v>2706</v>
      </c>
      <c r="B1707" t="s">
        <v>14923</v>
      </c>
      <c r="C1707" t="s">
        <v>14924</v>
      </c>
      <c r="D1707" t="s">
        <v>14929</v>
      </c>
      <c r="E1707">
        <v>440</v>
      </c>
      <c r="F1707" s="2">
        <v>44531.991782407407</v>
      </c>
      <c r="G1707">
        <v>76</v>
      </c>
      <c r="H1707" t="s">
        <v>874</v>
      </c>
      <c r="I1707">
        <f t="shared" si="130"/>
        <v>33440</v>
      </c>
      <c r="J1707" s="6">
        <v>45186.094074074077</v>
      </c>
      <c r="K1707" t="str">
        <f t="shared" si="131"/>
        <v>Long Term</v>
      </c>
      <c r="L1707">
        <f t="shared" si="132"/>
        <v>33000</v>
      </c>
      <c r="M1707">
        <f t="shared" si="133"/>
        <v>0</v>
      </c>
      <c r="N1707">
        <f t="shared" si="134"/>
        <v>0</v>
      </c>
    </row>
    <row r="1708" spans="1:14" x14ac:dyDescent="0.25">
      <c r="A1708">
        <v>2707</v>
      </c>
      <c r="B1708" t="s">
        <v>15000</v>
      </c>
      <c r="C1708" t="s">
        <v>15001</v>
      </c>
      <c r="D1708" t="s">
        <v>14922</v>
      </c>
      <c r="E1708">
        <v>477</v>
      </c>
      <c r="F1708" s="2">
        <v>45019.126759259263</v>
      </c>
      <c r="G1708">
        <v>2</v>
      </c>
      <c r="H1708" t="s">
        <v>327</v>
      </c>
      <c r="I1708">
        <f t="shared" si="130"/>
        <v>954</v>
      </c>
      <c r="J1708" s="6">
        <v>45186.094074074077</v>
      </c>
      <c r="K1708" t="str">
        <f t="shared" si="131"/>
        <v>Short Term</v>
      </c>
      <c r="L1708">
        <f t="shared" si="132"/>
        <v>477</v>
      </c>
      <c r="M1708">
        <f t="shared" si="133"/>
        <v>0.15</v>
      </c>
      <c r="N1708">
        <f t="shared" si="134"/>
        <v>71.55</v>
      </c>
    </row>
    <row r="1709" spans="1:14" x14ac:dyDescent="0.25">
      <c r="A1709">
        <v>2708</v>
      </c>
      <c r="B1709" t="s">
        <v>14934</v>
      </c>
      <c r="C1709" t="s">
        <v>14935</v>
      </c>
      <c r="D1709" t="s">
        <v>14929</v>
      </c>
      <c r="E1709">
        <v>832</v>
      </c>
      <c r="F1709" s="2">
        <v>44391.085173611107</v>
      </c>
      <c r="G1709">
        <v>73</v>
      </c>
      <c r="H1709" t="s">
        <v>1162</v>
      </c>
      <c r="I1709">
        <f t="shared" si="130"/>
        <v>60736</v>
      </c>
      <c r="J1709" s="6">
        <v>45186.094074074077</v>
      </c>
      <c r="K1709" t="str">
        <f t="shared" si="131"/>
        <v>Long Term</v>
      </c>
      <c r="L1709">
        <f t="shared" si="132"/>
        <v>59904</v>
      </c>
      <c r="M1709">
        <f t="shared" si="133"/>
        <v>0</v>
      </c>
      <c r="N1709">
        <f t="shared" si="134"/>
        <v>0</v>
      </c>
    </row>
    <row r="1710" spans="1:14" x14ac:dyDescent="0.25">
      <c r="A1710">
        <v>2709</v>
      </c>
      <c r="B1710" t="s">
        <v>14996</v>
      </c>
      <c r="C1710" t="s">
        <v>14997</v>
      </c>
      <c r="D1710" t="s">
        <v>14922</v>
      </c>
      <c r="E1710">
        <v>230</v>
      </c>
      <c r="F1710" s="2">
        <v>44005.146782407413</v>
      </c>
      <c r="G1710">
        <v>72</v>
      </c>
      <c r="H1710" t="s">
        <v>658</v>
      </c>
      <c r="I1710">
        <f t="shared" si="130"/>
        <v>16560</v>
      </c>
      <c r="J1710" s="6">
        <v>45186.094074074077</v>
      </c>
      <c r="K1710" t="str">
        <f t="shared" si="131"/>
        <v>Long Term</v>
      </c>
      <c r="L1710">
        <f t="shared" si="132"/>
        <v>16330</v>
      </c>
      <c r="M1710">
        <f t="shared" si="133"/>
        <v>0</v>
      </c>
      <c r="N1710">
        <f t="shared" si="134"/>
        <v>0</v>
      </c>
    </row>
    <row r="1711" spans="1:14" x14ac:dyDescent="0.25">
      <c r="A1711">
        <v>2710</v>
      </c>
      <c r="B1711" t="s">
        <v>14972</v>
      </c>
      <c r="C1711" t="s">
        <v>14973</v>
      </c>
      <c r="D1711" t="s">
        <v>14922</v>
      </c>
      <c r="E1711">
        <v>895</v>
      </c>
      <c r="F1711" s="2">
        <v>43884.228773148148</v>
      </c>
      <c r="G1711">
        <v>70</v>
      </c>
      <c r="H1711" t="s">
        <v>1422</v>
      </c>
      <c r="I1711">
        <f t="shared" si="130"/>
        <v>62650</v>
      </c>
      <c r="J1711" s="6">
        <v>45186.094074074077</v>
      </c>
      <c r="K1711" t="str">
        <f t="shared" si="131"/>
        <v>Long Term</v>
      </c>
      <c r="L1711">
        <f t="shared" si="132"/>
        <v>61755</v>
      </c>
      <c r="M1711">
        <f t="shared" si="133"/>
        <v>0</v>
      </c>
      <c r="N1711">
        <f t="shared" si="134"/>
        <v>0</v>
      </c>
    </row>
    <row r="1712" spans="1:14" x14ac:dyDescent="0.25">
      <c r="A1712">
        <v>2711</v>
      </c>
      <c r="B1712" t="s">
        <v>14944</v>
      </c>
      <c r="C1712" t="s">
        <v>14945</v>
      </c>
      <c r="D1712" t="s">
        <v>14922</v>
      </c>
      <c r="E1712">
        <v>341</v>
      </c>
      <c r="F1712" s="2">
        <v>44244.753692129627</v>
      </c>
      <c r="G1712">
        <v>33</v>
      </c>
      <c r="H1712" t="s">
        <v>771</v>
      </c>
      <c r="I1712">
        <f t="shared" si="130"/>
        <v>11253</v>
      </c>
      <c r="J1712" s="6">
        <v>45186.094074074077</v>
      </c>
      <c r="K1712" t="str">
        <f t="shared" si="131"/>
        <v>Long Term</v>
      </c>
      <c r="L1712">
        <f t="shared" si="132"/>
        <v>10912</v>
      </c>
      <c r="M1712">
        <f t="shared" si="133"/>
        <v>0</v>
      </c>
      <c r="N1712">
        <f t="shared" si="134"/>
        <v>0</v>
      </c>
    </row>
    <row r="1713" spans="1:14" x14ac:dyDescent="0.25">
      <c r="A1713">
        <v>2712</v>
      </c>
      <c r="B1713" t="s">
        <v>14986</v>
      </c>
      <c r="C1713" t="s">
        <v>14987</v>
      </c>
      <c r="D1713" t="s">
        <v>14929</v>
      </c>
      <c r="E1713">
        <v>680</v>
      </c>
      <c r="F1713" s="2">
        <v>44341.563877314817</v>
      </c>
      <c r="G1713">
        <v>11</v>
      </c>
      <c r="H1713" t="s">
        <v>1203</v>
      </c>
      <c r="I1713">
        <f t="shared" si="130"/>
        <v>7480</v>
      </c>
      <c r="J1713" s="6">
        <v>45186.094074074077</v>
      </c>
      <c r="K1713" t="str">
        <f t="shared" si="131"/>
        <v>Long Term</v>
      </c>
      <c r="L1713">
        <f t="shared" si="132"/>
        <v>6800</v>
      </c>
      <c r="M1713">
        <f t="shared" si="133"/>
        <v>0</v>
      </c>
      <c r="N1713">
        <f t="shared" si="134"/>
        <v>0</v>
      </c>
    </row>
    <row r="1714" spans="1:14" x14ac:dyDescent="0.25">
      <c r="A1714">
        <v>2713</v>
      </c>
      <c r="B1714" t="s">
        <v>14954</v>
      </c>
      <c r="C1714" t="s">
        <v>14955</v>
      </c>
      <c r="D1714" t="s">
        <v>14929</v>
      </c>
      <c r="E1714">
        <v>941</v>
      </c>
      <c r="F1714" s="2">
        <v>45011.262881944444</v>
      </c>
      <c r="G1714">
        <v>54</v>
      </c>
      <c r="H1714" t="s">
        <v>588</v>
      </c>
      <c r="I1714">
        <f t="shared" si="130"/>
        <v>50814</v>
      </c>
      <c r="J1714" s="6">
        <v>45186.094074074077</v>
      </c>
      <c r="K1714" t="str">
        <f t="shared" si="131"/>
        <v>Short Term</v>
      </c>
      <c r="L1714">
        <f t="shared" si="132"/>
        <v>49873</v>
      </c>
      <c r="M1714">
        <f t="shared" si="133"/>
        <v>0.15</v>
      </c>
      <c r="N1714">
        <f t="shared" si="134"/>
        <v>7480.95</v>
      </c>
    </row>
    <row r="1715" spans="1:14" x14ac:dyDescent="0.25">
      <c r="A1715">
        <v>2714</v>
      </c>
      <c r="B1715" t="s">
        <v>14940</v>
      </c>
      <c r="C1715" t="s">
        <v>14941</v>
      </c>
      <c r="D1715" t="s">
        <v>14922</v>
      </c>
      <c r="E1715">
        <v>945</v>
      </c>
      <c r="F1715" s="2">
        <v>43551.992326388892</v>
      </c>
      <c r="G1715">
        <v>5</v>
      </c>
      <c r="H1715" t="s">
        <v>1170</v>
      </c>
      <c r="I1715">
        <f t="shared" si="130"/>
        <v>4725</v>
      </c>
      <c r="J1715" s="6">
        <v>45186.094074074077</v>
      </c>
      <c r="K1715" t="str">
        <f t="shared" si="131"/>
        <v>Long Term</v>
      </c>
      <c r="L1715">
        <f t="shared" si="132"/>
        <v>3780</v>
      </c>
      <c r="M1715">
        <f t="shared" si="133"/>
        <v>0</v>
      </c>
      <c r="N1715">
        <f t="shared" si="134"/>
        <v>0</v>
      </c>
    </row>
    <row r="1716" spans="1:14" x14ac:dyDescent="0.25">
      <c r="A1716">
        <v>2715</v>
      </c>
      <c r="B1716" t="s">
        <v>14942</v>
      </c>
      <c r="C1716" t="s">
        <v>14943</v>
      </c>
      <c r="D1716" t="s">
        <v>14922</v>
      </c>
      <c r="E1716">
        <v>310</v>
      </c>
      <c r="F1716" s="2">
        <v>45087.206875000003</v>
      </c>
      <c r="G1716">
        <v>21</v>
      </c>
      <c r="H1716" t="s">
        <v>589</v>
      </c>
      <c r="I1716">
        <f t="shared" si="130"/>
        <v>6510</v>
      </c>
      <c r="J1716" s="6">
        <v>45186.094074074077</v>
      </c>
      <c r="K1716" t="str">
        <f t="shared" si="131"/>
        <v>Short Term</v>
      </c>
      <c r="L1716">
        <f t="shared" si="132"/>
        <v>6200</v>
      </c>
      <c r="M1716">
        <f t="shared" si="133"/>
        <v>0.15</v>
      </c>
      <c r="N1716">
        <f t="shared" si="134"/>
        <v>930</v>
      </c>
    </row>
    <row r="1717" spans="1:14" x14ac:dyDescent="0.25">
      <c r="A1717">
        <v>2716</v>
      </c>
      <c r="B1717" t="s">
        <v>14962</v>
      </c>
      <c r="C1717" t="s">
        <v>14963</v>
      </c>
      <c r="D1717" t="s">
        <v>14929</v>
      </c>
      <c r="E1717">
        <v>124</v>
      </c>
      <c r="F1717" s="2">
        <v>43924.778298611112</v>
      </c>
      <c r="G1717">
        <v>99</v>
      </c>
      <c r="H1717" t="s">
        <v>616</v>
      </c>
      <c r="I1717">
        <f t="shared" si="130"/>
        <v>12276</v>
      </c>
      <c r="J1717" s="6">
        <v>45186.094074074077</v>
      </c>
      <c r="K1717" t="str">
        <f t="shared" si="131"/>
        <v>Long Term</v>
      </c>
      <c r="L1717">
        <f t="shared" si="132"/>
        <v>12152</v>
      </c>
      <c r="M1717">
        <f t="shared" si="133"/>
        <v>0</v>
      </c>
      <c r="N1717">
        <f t="shared" si="134"/>
        <v>0</v>
      </c>
    </row>
    <row r="1718" spans="1:14" x14ac:dyDescent="0.25">
      <c r="A1718">
        <v>2717</v>
      </c>
      <c r="B1718" t="s">
        <v>14952</v>
      </c>
      <c r="C1718" t="s">
        <v>14953</v>
      </c>
      <c r="D1718" t="s">
        <v>14929</v>
      </c>
      <c r="E1718">
        <v>564</v>
      </c>
      <c r="F1718" s="2">
        <v>43947.949143518519</v>
      </c>
      <c r="G1718">
        <v>44</v>
      </c>
      <c r="H1718" t="s">
        <v>189</v>
      </c>
      <c r="I1718">
        <f t="shared" si="130"/>
        <v>24816</v>
      </c>
      <c r="J1718" s="6">
        <v>45186.094074074077</v>
      </c>
      <c r="K1718" t="str">
        <f t="shared" si="131"/>
        <v>Long Term</v>
      </c>
      <c r="L1718">
        <f t="shared" si="132"/>
        <v>24252</v>
      </c>
      <c r="M1718">
        <f t="shared" si="133"/>
        <v>0</v>
      </c>
      <c r="N1718">
        <f t="shared" si="134"/>
        <v>0</v>
      </c>
    </row>
    <row r="1719" spans="1:14" x14ac:dyDescent="0.25">
      <c r="A1719">
        <v>2718</v>
      </c>
      <c r="B1719" t="s">
        <v>14932</v>
      </c>
      <c r="C1719" t="s">
        <v>14933</v>
      </c>
      <c r="D1719" t="s">
        <v>14929</v>
      </c>
      <c r="E1719">
        <v>753</v>
      </c>
      <c r="F1719" s="2">
        <v>44107.205729166657</v>
      </c>
      <c r="G1719">
        <v>78</v>
      </c>
      <c r="H1719" t="s">
        <v>1290</v>
      </c>
      <c r="I1719">
        <f t="shared" si="130"/>
        <v>58734</v>
      </c>
      <c r="J1719" s="6">
        <v>45186.094074074077</v>
      </c>
      <c r="K1719" t="str">
        <f t="shared" si="131"/>
        <v>Long Term</v>
      </c>
      <c r="L1719">
        <f t="shared" si="132"/>
        <v>57981</v>
      </c>
      <c r="M1719">
        <f t="shared" si="133"/>
        <v>0</v>
      </c>
      <c r="N1719">
        <f t="shared" si="134"/>
        <v>0</v>
      </c>
    </row>
    <row r="1720" spans="1:14" x14ac:dyDescent="0.25">
      <c r="A1720">
        <v>2719</v>
      </c>
      <c r="B1720" t="s">
        <v>14934</v>
      </c>
      <c r="C1720" t="s">
        <v>14935</v>
      </c>
      <c r="D1720" t="s">
        <v>14929</v>
      </c>
      <c r="E1720">
        <v>920</v>
      </c>
      <c r="F1720" s="2">
        <v>45058.140543981477</v>
      </c>
      <c r="G1720">
        <v>21</v>
      </c>
      <c r="H1720" t="s">
        <v>1233</v>
      </c>
      <c r="I1720">
        <f t="shared" si="130"/>
        <v>19320</v>
      </c>
      <c r="J1720" s="6">
        <v>45186.094074074077</v>
      </c>
      <c r="K1720" t="str">
        <f t="shared" si="131"/>
        <v>Short Term</v>
      </c>
      <c r="L1720">
        <f t="shared" si="132"/>
        <v>18400</v>
      </c>
      <c r="M1720">
        <f t="shared" si="133"/>
        <v>0.15</v>
      </c>
      <c r="N1720">
        <f t="shared" si="134"/>
        <v>2760</v>
      </c>
    </row>
    <row r="1721" spans="1:14" x14ac:dyDescent="0.25">
      <c r="A1721">
        <v>2720</v>
      </c>
      <c r="B1721" t="s">
        <v>14982</v>
      </c>
      <c r="C1721" t="s">
        <v>14983</v>
      </c>
      <c r="D1721" t="s">
        <v>14922</v>
      </c>
      <c r="E1721">
        <v>713</v>
      </c>
      <c r="F1721" s="2">
        <v>44668.813634259262</v>
      </c>
      <c r="G1721">
        <v>79</v>
      </c>
      <c r="H1721" t="s">
        <v>477</v>
      </c>
      <c r="I1721">
        <f t="shared" si="130"/>
        <v>56327</v>
      </c>
      <c r="J1721" s="6">
        <v>45186.094074074077</v>
      </c>
      <c r="K1721" t="str">
        <f t="shared" si="131"/>
        <v>Long Term</v>
      </c>
      <c r="L1721">
        <f t="shared" si="132"/>
        <v>55614</v>
      </c>
      <c r="M1721">
        <f t="shared" si="133"/>
        <v>0</v>
      </c>
      <c r="N1721">
        <f t="shared" si="134"/>
        <v>0</v>
      </c>
    </row>
    <row r="1722" spans="1:14" x14ac:dyDescent="0.25">
      <c r="A1722">
        <v>2721</v>
      </c>
      <c r="B1722" t="s">
        <v>14934</v>
      </c>
      <c r="C1722" t="s">
        <v>14935</v>
      </c>
      <c r="D1722" t="s">
        <v>14929</v>
      </c>
      <c r="E1722">
        <v>550</v>
      </c>
      <c r="F1722" s="2">
        <v>43531.944548611107</v>
      </c>
      <c r="G1722">
        <v>62</v>
      </c>
      <c r="H1722" t="s">
        <v>729</v>
      </c>
      <c r="I1722">
        <f t="shared" si="130"/>
        <v>34100</v>
      </c>
      <c r="J1722" s="6">
        <v>45186.094074074077</v>
      </c>
      <c r="K1722" t="str">
        <f t="shared" si="131"/>
        <v>Long Term</v>
      </c>
      <c r="L1722">
        <f t="shared" si="132"/>
        <v>33550</v>
      </c>
      <c r="M1722">
        <f t="shared" si="133"/>
        <v>0</v>
      </c>
      <c r="N1722">
        <f t="shared" si="134"/>
        <v>0</v>
      </c>
    </row>
    <row r="1723" spans="1:14" x14ac:dyDescent="0.25">
      <c r="A1723">
        <v>2722</v>
      </c>
      <c r="B1723" t="s">
        <v>14978</v>
      </c>
      <c r="C1723" t="s">
        <v>14979</v>
      </c>
      <c r="D1723" t="s">
        <v>14922</v>
      </c>
      <c r="E1723">
        <v>708</v>
      </c>
      <c r="F1723" s="2">
        <v>45144.420011574082</v>
      </c>
      <c r="G1723">
        <v>30</v>
      </c>
      <c r="H1723" t="s">
        <v>2968</v>
      </c>
      <c r="I1723">
        <f t="shared" si="130"/>
        <v>21240</v>
      </c>
      <c r="J1723" s="6">
        <v>45186.094074074077</v>
      </c>
      <c r="K1723" t="str">
        <f t="shared" si="131"/>
        <v>Short Term</v>
      </c>
      <c r="L1723">
        <f t="shared" si="132"/>
        <v>20532</v>
      </c>
      <c r="M1723">
        <f t="shared" si="133"/>
        <v>0.15</v>
      </c>
      <c r="N1723">
        <f t="shared" si="134"/>
        <v>3079.7999999999997</v>
      </c>
    </row>
    <row r="1724" spans="1:14" x14ac:dyDescent="0.25">
      <c r="A1724">
        <v>2723</v>
      </c>
      <c r="B1724" t="s">
        <v>15004</v>
      </c>
      <c r="C1724" t="s">
        <v>15005</v>
      </c>
      <c r="D1724" t="s">
        <v>14929</v>
      </c>
      <c r="E1724">
        <v>369</v>
      </c>
      <c r="F1724" s="2">
        <v>43678.677881944437</v>
      </c>
      <c r="G1724">
        <v>15</v>
      </c>
      <c r="H1724" t="s">
        <v>327</v>
      </c>
      <c r="I1724">
        <f t="shared" si="130"/>
        <v>5535</v>
      </c>
      <c r="J1724" s="6">
        <v>45186.094074074077</v>
      </c>
      <c r="K1724" t="str">
        <f t="shared" si="131"/>
        <v>Long Term</v>
      </c>
      <c r="L1724">
        <f t="shared" si="132"/>
        <v>5166</v>
      </c>
      <c r="M1724">
        <f t="shared" si="133"/>
        <v>0</v>
      </c>
      <c r="N1724">
        <f t="shared" si="134"/>
        <v>0</v>
      </c>
    </row>
    <row r="1725" spans="1:14" x14ac:dyDescent="0.25">
      <c r="A1725">
        <v>2724</v>
      </c>
      <c r="B1725" t="s">
        <v>14978</v>
      </c>
      <c r="C1725" t="s">
        <v>14979</v>
      </c>
      <c r="D1725" t="s">
        <v>14922</v>
      </c>
      <c r="E1725">
        <v>735</v>
      </c>
      <c r="F1725" s="2">
        <v>43837.338078703702</v>
      </c>
      <c r="G1725">
        <v>37</v>
      </c>
      <c r="H1725" t="s">
        <v>1133</v>
      </c>
      <c r="I1725">
        <f t="shared" si="130"/>
        <v>27195</v>
      </c>
      <c r="J1725" s="6">
        <v>45186.094074074077</v>
      </c>
      <c r="K1725" t="str">
        <f t="shared" si="131"/>
        <v>Long Term</v>
      </c>
      <c r="L1725">
        <f t="shared" si="132"/>
        <v>26460</v>
      </c>
      <c r="M1725">
        <f t="shared" si="133"/>
        <v>0</v>
      </c>
      <c r="N1725">
        <f t="shared" si="134"/>
        <v>0</v>
      </c>
    </row>
    <row r="1726" spans="1:14" x14ac:dyDescent="0.25">
      <c r="A1726">
        <v>2725</v>
      </c>
      <c r="B1726" t="s">
        <v>14940</v>
      </c>
      <c r="C1726" t="s">
        <v>14941</v>
      </c>
      <c r="D1726" t="s">
        <v>14929</v>
      </c>
      <c r="E1726">
        <v>644</v>
      </c>
      <c r="F1726" s="2">
        <v>43556.51017361111</v>
      </c>
      <c r="G1726">
        <v>66</v>
      </c>
      <c r="H1726" t="s">
        <v>145</v>
      </c>
      <c r="I1726">
        <f t="shared" si="130"/>
        <v>42504</v>
      </c>
      <c r="J1726" s="6">
        <v>45186.094074074077</v>
      </c>
      <c r="K1726" t="str">
        <f t="shared" si="131"/>
        <v>Long Term</v>
      </c>
      <c r="L1726">
        <f t="shared" si="132"/>
        <v>41860</v>
      </c>
      <c r="M1726">
        <f t="shared" si="133"/>
        <v>0</v>
      </c>
      <c r="N1726">
        <f t="shared" si="134"/>
        <v>0</v>
      </c>
    </row>
    <row r="1727" spans="1:14" x14ac:dyDescent="0.25">
      <c r="A1727">
        <v>2726</v>
      </c>
      <c r="B1727" t="s">
        <v>15014</v>
      </c>
      <c r="C1727" t="s">
        <v>15015</v>
      </c>
      <c r="D1727" t="s">
        <v>14922</v>
      </c>
      <c r="E1727">
        <v>411</v>
      </c>
      <c r="F1727" s="2">
        <v>44237.857372685183</v>
      </c>
      <c r="G1727">
        <v>28</v>
      </c>
      <c r="H1727" t="s">
        <v>513</v>
      </c>
      <c r="I1727">
        <f t="shared" si="130"/>
        <v>11508</v>
      </c>
      <c r="J1727" s="6">
        <v>45186.094074074077</v>
      </c>
      <c r="K1727" t="str">
        <f t="shared" si="131"/>
        <v>Long Term</v>
      </c>
      <c r="L1727">
        <f t="shared" si="132"/>
        <v>11097</v>
      </c>
      <c r="M1727">
        <f t="shared" si="133"/>
        <v>0</v>
      </c>
      <c r="N1727">
        <f t="shared" si="134"/>
        <v>0</v>
      </c>
    </row>
    <row r="1728" spans="1:14" x14ac:dyDescent="0.25">
      <c r="A1728">
        <v>2727</v>
      </c>
      <c r="B1728" t="s">
        <v>14996</v>
      </c>
      <c r="C1728" t="s">
        <v>14997</v>
      </c>
      <c r="D1728" t="s">
        <v>14929</v>
      </c>
      <c r="E1728">
        <v>379</v>
      </c>
      <c r="F1728" s="2">
        <v>43550.928437499999</v>
      </c>
      <c r="G1728">
        <v>33</v>
      </c>
      <c r="H1728" t="s">
        <v>1139</v>
      </c>
      <c r="I1728">
        <f t="shared" si="130"/>
        <v>12507</v>
      </c>
      <c r="J1728" s="6">
        <v>45186.094074074077</v>
      </c>
      <c r="K1728" t="str">
        <f t="shared" si="131"/>
        <v>Long Term</v>
      </c>
      <c r="L1728">
        <f t="shared" si="132"/>
        <v>12128</v>
      </c>
      <c r="M1728">
        <f t="shared" si="133"/>
        <v>0</v>
      </c>
      <c r="N1728">
        <f t="shared" si="134"/>
        <v>0</v>
      </c>
    </row>
    <row r="1729" spans="1:14" x14ac:dyDescent="0.25">
      <c r="A1729">
        <v>2728</v>
      </c>
      <c r="B1729" t="s">
        <v>15006</v>
      </c>
      <c r="C1729" t="s">
        <v>15007</v>
      </c>
      <c r="D1729" t="s">
        <v>14922</v>
      </c>
      <c r="E1729">
        <v>704</v>
      </c>
      <c r="F1729" s="2">
        <v>44697.944826388892</v>
      </c>
      <c r="G1729">
        <v>10</v>
      </c>
      <c r="H1729" t="s">
        <v>1031</v>
      </c>
      <c r="I1729">
        <f t="shared" si="130"/>
        <v>7040</v>
      </c>
      <c r="J1729" s="6">
        <v>45186.094074074077</v>
      </c>
      <c r="K1729" t="str">
        <f t="shared" si="131"/>
        <v>Long Term</v>
      </c>
      <c r="L1729">
        <f t="shared" si="132"/>
        <v>6336</v>
      </c>
      <c r="M1729">
        <f t="shared" si="133"/>
        <v>0</v>
      </c>
      <c r="N1729">
        <f t="shared" si="134"/>
        <v>0</v>
      </c>
    </row>
    <row r="1730" spans="1:14" x14ac:dyDescent="0.25">
      <c r="A1730">
        <v>2729</v>
      </c>
      <c r="B1730" t="s">
        <v>14934</v>
      </c>
      <c r="C1730" t="s">
        <v>14935</v>
      </c>
      <c r="D1730" t="s">
        <v>14922</v>
      </c>
      <c r="E1730">
        <v>761</v>
      </c>
      <c r="F1730" s="2">
        <v>43478.528738425928</v>
      </c>
      <c r="G1730">
        <v>98</v>
      </c>
      <c r="H1730" t="s">
        <v>332</v>
      </c>
      <c r="I1730">
        <f t="shared" si="130"/>
        <v>74578</v>
      </c>
      <c r="J1730" s="6">
        <v>45186.094074074077</v>
      </c>
      <c r="K1730" t="str">
        <f t="shared" si="131"/>
        <v>Long Term</v>
      </c>
      <c r="L1730">
        <f t="shared" si="132"/>
        <v>73817</v>
      </c>
      <c r="M1730">
        <f t="shared" si="133"/>
        <v>0</v>
      </c>
      <c r="N1730">
        <f t="shared" si="134"/>
        <v>0</v>
      </c>
    </row>
    <row r="1731" spans="1:14" x14ac:dyDescent="0.25">
      <c r="A1731">
        <v>2730</v>
      </c>
      <c r="B1731" t="s">
        <v>15000</v>
      </c>
      <c r="C1731" t="s">
        <v>15001</v>
      </c>
      <c r="D1731" t="s">
        <v>14922</v>
      </c>
      <c r="E1731">
        <v>742</v>
      </c>
      <c r="F1731" s="2">
        <v>43990.382152777784</v>
      </c>
      <c r="G1731">
        <v>40</v>
      </c>
      <c r="H1731" t="s">
        <v>443</v>
      </c>
      <c r="I1731">
        <f t="shared" ref="I1731:I1794" si="135">E1731*G1731</f>
        <v>29680</v>
      </c>
      <c r="J1731" s="6">
        <v>45186.094074074077</v>
      </c>
      <c r="K1731" t="str">
        <f t="shared" ref="K1731:K1794" si="136">IF((J1731-F1731)&lt;=365,"Short Term","Long Term")</f>
        <v>Long Term</v>
      </c>
      <c r="L1731">
        <f t="shared" ref="L1731:L1794" si="137">I1731-E1731</f>
        <v>28938</v>
      </c>
      <c r="M1731">
        <f t="shared" ref="M1731:M1794" si="138">IF(K1731="short Term",15%,IF(K1731="Long Term",IF(L1731&gt;100000,10%,0),0))</f>
        <v>0</v>
      </c>
      <c r="N1731">
        <f t="shared" ref="N1731:N1794" si="139">L1731*M1731</f>
        <v>0</v>
      </c>
    </row>
    <row r="1732" spans="1:14" x14ac:dyDescent="0.25">
      <c r="A1732">
        <v>2731</v>
      </c>
      <c r="B1732" t="s">
        <v>14934</v>
      </c>
      <c r="C1732" t="s">
        <v>14935</v>
      </c>
      <c r="D1732" t="s">
        <v>14929</v>
      </c>
      <c r="E1732">
        <v>484</v>
      </c>
      <c r="F1732" s="2">
        <v>43453.187152777777</v>
      </c>
      <c r="G1732">
        <v>90</v>
      </c>
      <c r="H1732" t="s">
        <v>1008</v>
      </c>
      <c r="I1732">
        <f t="shared" si="135"/>
        <v>43560</v>
      </c>
      <c r="J1732" s="6">
        <v>45186.094074074077</v>
      </c>
      <c r="K1732" t="str">
        <f t="shared" si="136"/>
        <v>Long Term</v>
      </c>
      <c r="L1732">
        <f t="shared" si="137"/>
        <v>43076</v>
      </c>
      <c r="M1732">
        <f t="shared" si="138"/>
        <v>0</v>
      </c>
      <c r="N1732">
        <f t="shared" si="139"/>
        <v>0</v>
      </c>
    </row>
    <row r="1733" spans="1:14" x14ac:dyDescent="0.25">
      <c r="A1733">
        <v>2732</v>
      </c>
      <c r="B1733" t="s">
        <v>14974</v>
      </c>
      <c r="C1733" t="s">
        <v>14975</v>
      </c>
      <c r="D1733" t="s">
        <v>14922</v>
      </c>
      <c r="E1733">
        <v>360</v>
      </c>
      <c r="F1733" s="2">
        <v>44442.391655092593</v>
      </c>
      <c r="G1733">
        <v>13</v>
      </c>
      <c r="H1733" t="s">
        <v>1340</v>
      </c>
      <c r="I1733">
        <f t="shared" si="135"/>
        <v>4680</v>
      </c>
      <c r="J1733" s="6">
        <v>45186.094074074077</v>
      </c>
      <c r="K1733" t="str">
        <f t="shared" si="136"/>
        <v>Long Term</v>
      </c>
      <c r="L1733">
        <f t="shared" si="137"/>
        <v>4320</v>
      </c>
      <c r="M1733">
        <f t="shared" si="138"/>
        <v>0</v>
      </c>
      <c r="N1733">
        <f t="shared" si="139"/>
        <v>0</v>
      </c>
    </row>
    <row r="1734" spans="1:14" x14ac:dyDescent="0.25">
      <c r="A1734">
        <v>2733</v>
      </c>
      <c r="B1734" t="s">
        <v>14986</v>
      </c>
      <c r="C1734" t="s">
        <v>14987</v>
      </c>
      <c r="D1734" t="s">
        <v>14922</v>
      </c>
      <c r="E1734">
        <v>521</v>
      </c>
      <c r="F1734" s="2">
        <v>43523.699432870373</v>
      </c>
      <c r="G1734">
        <v>11</v>
      </c>
      <c r="H1734" t="s">
        <v>2929</v>
      </c>
      <c r="I1734">
        <f t="shared" si="135"/>
        <v>5731</v>
      </c>
      <c r="J1734" s="6">
        <v>45186.094074074077</v>
      </c>
      <c r="K1734" t="str">
        <f t="shared" si="136"/>
        <v>Long Term</v>
      </c>
      <c r="L1734">
        <f t="shared" si="137"/>
        <v>5210</v>
      </c>
      <c r="M1734">
        <f t="shared" si="138"/>
        <v>0</v>
      </c>
      <c r="N1734">
        <f t="shared" si="139"/>
        <v>0</v>
      </c>
    </row>
    <row r="1735" spans="1:14" x14ac:dyDescent="0.25">
      <c r="A1735">
        <v>2734</v>
      </c>
      <c r="B1735" t="s">
        <v>14954</v>
      </c>
      <c r="C1735" t="s">
        <v>14955</v>
      </c>
      <c r="D1735" t="s">
        <v>14929</v>
      </c>
      <c r="E1735">
        <v>428</v>
      </c>
      <c r="F1735" s="2">
        <v>44801.450833333343</v>
      </c>
      <c r="G1735">
        <v>19</v>
      </c>
      <c r="H1735" t="s">
        <v>1319</v>
      </c>
      <c r="I1735">
        <f t="shared" si="135"/>
        <v>8132</v>
      </c>
      <c r="J1735" s="6">
        <v>45186.094074074077</v>
      </c>
      <c r="K1735" t="str">
        <f t="shared" si="136"/>
        <v>Long Term</v>
      </c>
      <c r="L1735">
        <f t="shared" si="137"/>
        <v>7704</v>
      </c>
      <c r="M1735">
        <f t="shared" si="138"/>
        <v>0</v>
      </c>
      <c r="N1735">
        <f t="shared" si="139"/>
        <v>0</v>
      </c>
    </row>
    <row r="1736" spans="1:14" x14ac:dyDescent="0.25">
      <c r="A1736">
        <v>2735</v>
      </c>
      <c r="B1736" t="s">
        <v>14958</v>
      </c>
      <c r="C1736" t="s">
        <v>14959</v>
      </c>
      <c r="D1736" t="s">
        <v>14929</v>
      </c>
      <c r="E1736">
        <v>215</v>
      </c>
      <c r="F1736" s="2">
        <v>44070.145856481482</v>
      </c>
      <c r="G1736">
        <v>40</v>
      </c>
      <c r="H1736" t="s">
        <v>961</v>
      </c>
      <c r="I1736">
        <f t="shared" si="135"/>
        <v>8600</v>
      </c>
      <c r="J1736" s="6">
        <v>45186.094074074077</v>
      </c>
      <c r="K1736" t="str">
        <f t="shared" si="136"/>
        <v>Long Term</v>
      </c>
      <c r="L1736">
        <f t="shared" si="137"/>
        <v>8385</v>
      </c>
      <c r="M1736">
        <f t="shared" si="138"/>
        <v>0</v>
      </c>
      <c r="N1736">
        <f t="shared" si="139"/>
        <v>0</v>
      </c>
    </row>
    <row r="1737" spans="1:14" x14ac:dyDescent="0.25">
      <c r="A1737">
        <v>2736</v>
      </c>
      <c r="B1737" t="s">
        <v>15016</v>
      </c>
      <c r="C1737" t="s">
        <v>15017</v>
      </c>
      <c r="D1737" t="s">
        <v>14929</v>
      </c>
      <c r="E1737">
        <v>863</v>
      </c>
      <c r="F1737" s="2">
        <v>44449.955763888887</v>
      </c>
      <c r="G1737">
        <v>15</v>
      </c>
      <c r="H1737" t="s">
        <v>404</v>
      </c>
      <c r="I1737">
        <f t="shared" si="135"/>
        <v>12945</v>
      </c>
      <c r="J1737" s="6">
        <v>45186.094074074077</v>
      </c>
      <c r="K1737" t="str">
        <f t="shared" si="136"/>
        <v>Long Term</v>
      </c>
      <c r="L1737">
        <f t="shared" si="137"/>
        <v>12082</v>
      </c>
      <c r="M1737">
        <f t="shared" si="138"/>
        <v>0</v>
      </c>
      <c r="N1737">
        <f t="shared" si="139"/>
        <v>0</v>
      </c>
    </row>
    <row r="1738" spans="1:14" x14ac:dyDescent="0.25">
      <c r="A1738">
        <v>2737</v>
      </c>
      <c r="B1738" t="s">
        <v>14994</v>
      </c>
      <c r="C1738" t="s">
        <v>14995</v>
      </c>
      <c r="D1738" t="s">
        <v>14922</v>
      </c>
      <c r="E1738">
        <v>743</v>
      </c>
      <c r="F1738" s="2">
        <v>44689.769444444442</v>
      </c>
      <c r="G1738">
        <v>18</v>
      </c>
      <c r="H1738" t="s">
        <v>866</v>
      </c>
      <c r="I1738">
        <f t="shared" si="135"/>
        <v>13374</v>
      </c>
      <c r="J1738" s="6">
        <v>45186.094074074077</v>
      </c>
      <c r="K1738" t="str">
        <f t="shared" si="136"/>
        <v>Long Term</v>
      </c>
      <c r="L1738">
        <f t="shared" si="137"/>
        <v>12631</v>
      </c>
      <c r="M1738">
        <f t="shared" si="138"/>
        <v>0</v>
      </c>
      <c r="N1738">
        <f t="shared" si="139"/>
        <v>0</v>
      </c>
    </row>
    <row r="1739" spans="1:14" x14ac:dyDescent="0.25">
      <c r="A1739">
        <v>2738</v>
      </c>
      <c r="B1739" t="s">
        <v>14982</v>
      </c>
      <c r="C1739" t="s">
        <v>14983</v>
      </c>
      <c r="D1739" t="s">
        <v>14929</v>
      </c>
      <c r="E1739">
        <v>132</v>
      </c>
      <c r="F1739" s="2">
        <v>43941.861516203702</v>
      </c>
      <c r="G1739">
        <v>83</v>
      </c>
      <c r="H1739" t="s">
        <v>2117</v>
      </c>
      <c r="I1739">
        <f t="shared" si="135"/>
        <v>10956</v>
      </c>
      <c r="J1739" s="6">
        <v>45186.094074074077</v>
      </c>
      <c r="K1739" t="str">
        <f t="shared" si="136"/>
        <v>Long Term</v>
      </c>
      <c r="L1739">
        <f t="shared" si="137"/>
        <v>10824</v>
      </c>
      <c r="M1739">
        <f t="shared" si="138"/>
        <v>0</v>
      </c>
      <c r="N1739">
        <f t="shared" si="139"/>
        <v>0</v>
      </c>
    </row>
    <row r="1740" spans="1:14" x14ac:dyDescent="0.25">
      <c r="A1740">
        <v>2739</v>
      </c>
      <c r="B1740" t="s">
        <v>14974</v>
      </c>
      <c r="C1740" t="s">
        <v>14975</v>
      </c>
      <c r="D1740" t="s">
        <v>14922</v>
      </c>
      <c r="E1740">
        <v>350</v>
      </c>
      <c r="F1740" s="2">
        <v>43798.422812500001</v>
      </c>
      <c r="G1740">
        <v>21</v>
      </c>
      <c r="H1740" t="s">
        <v>989</v>
      </c>
      <c r="I1740">
        <f t="shared" si="135"/>
        <v>7350</v>
      </c>
      <c r="J1740" s="6">
        <v>45186.094074074077</v>
      </c>
      <c r="K1740" t="str">
        <f t="shared" si="136"/>
        <v>Long Term</v>
      </c>
      <c r="L1740">
        <f t="shared" si="137"/>
        <v>7000</v>
      </c>
      <c r="M1740">
        <f t="shared" si="138"/>
        <v>0</v>
      </c>
      <c r="N1740">
        <f t="shared" si="139"/>
        <v>0</v>
      </c>
    </row>
    <row r="1741" spans="1:14" x14ac:dyDescent="0.25">
      <c r="A1741">
        <v>2740</v>
      </c>
      <c r="B1741" t="s">
        <v>14970</v>
      </c>
      <c r="C1741" t="s">
        <v>14971</v>
      </c>
      <c r="D1741" t="s">
        <v>14929</v>
      </c>
      <c r="E1741">
        <v>704</v>
      </c>
      <c r="F1741" s="2">
        <v>44241.388437499998</v>
      </c>
      <c r="G1741">
        <v>96</v>
      </c>
      <c r="H1741" t="s">
        <v>1317</v>
      </c>
      <c r="I1741">
        <f t="shared" si="135"/>
        <v>67584</v>
      </c>
      <c r="J1741" s="6">
        <v>45186.094074074077</v>
      </c>
      <c r="K1741" t="str">
        <f t="shared" si="136"/>
        <v>Long Term</v>
      </c>
      <c r="L1741">
        <f t="shared" si="137"/>
        <v>66880</v>
      </c>
      <c r="M1741">
        <f t="shared" si="138"/>
        <v>0</v>
      </c>
      <c r="N1741">
        <f t="shared" si="139"/>
        <v>0</v>
      </c>
    </row>
    <row r="1742" spans="1:14" x14ac:dyDescent="0.25">
      <c r="A1742">
        <v>2741</v>
      </c>
      <c r="B1742" t="s">
        <v>14948</v>
      </c>
      <c r="C1742" t="s">
        <v>14949</v>
      </c>
      <c r="D1742" t="s">
        <v>14922</v>
      </c>
      <c r="E1742">
        <v>208</v>
      </c>
      <c r="F1742" s="2">
        <v>44975.867986111109</v>
      </c>
      <c r="G1742">
        <v>35</v>
      </c>
      <c r="H1742" t="s">
        <v>480</v>
      </c>
      <c r="I1742">
        <f t="shared" si="135"/>
        <v>7280</v>
      </c>
      <c r="J1742" s="6">
        <v>45186.094074074077</v>
      </c>
      <c r="K1742" t="str">
        <f t="shared" si="136"/>
        <v>Short Term</v>
      </c>
      <c r="L1742">
        <f t="shared" si="137"/>
        <v>7072</v>
      </c>
      <c r="M1742">
        <f t="shared" si="138"/>
        <v>0.15</v>
      </c>
      <c r="N1742">
        <f t="shared" si="139"/>
        <v>1060.8</v>
      </c>
    </row>
    <row r="1743" spans="1:14" x14ac:dyDescent="0.25">
      <c r="A1743">
        <v>2742</v>
      </c>
      <c r="B1743" t="s">
        <v>15000</v>
      </c>
      <c r="C1743" t="s">
        <v>15001</v>
      </c>
      <c r="D1743" t="s">
        <v>14929</v>
      </c>
      <c r="E1743">
        <v>995</v>
      </c>
      <c r="F1743" s="2">
        <v>43879.80023148148</v>
      </c>
      <c r="G1743">
        <v>23</v>
      </c>
      <c r="H1743" t="s">
        <v>599</v>
      </c>
      <c r="I1743">
        <f t="shared" si="135"/>
        <v>22885</v>
      </c>
      <c r="J1743" s="6">
        <v>45186.094074074077</v>
      </c>
      <c r="K1743" t="str">
        <f t="shared" si="136"/>
        <v>Long Term</v>
      </c>
      <c r="L1743">
        <f t="shared" si="137"/>
        <v>21890</v>
      </c>
      <c r="M1743">
        <f t="shared" si="138"/>
        <v>0</v>
      </c>
      <c r="N1743">
        <f t="shared" si="139"/>
        <v>0</v>
      </c>
    </row>
    <row r="1744" spans="1:14" x14ac:dyDescent="0.25">
      <c r="A1744">
        <v>2743</v>
      </c>
      <c r="B1744" t="s">
        <v>14936</v>
      </c>
      <c r="C1744" t="s">
        <v>14937</v>
      </c>
      <c r="D1744" t="s">
        <v>14929</v>
      </c>
      <c r="E1744">
        <v>598</v>
      </c>
      <c r="F1744" s="2">
        <v>45149.318124999998</v>
      </c>
      <c r="G1744">
        <v>48</v>
      </c>
      <c r="H1744" t="s">
        <v>1339</v>
      </c>
      <c r="I1744">
        <f t="shared" si="135"/>
        <v>28704</v>
      </c>
      <c r="J1744" s="6">
        <v>45186.094074074077</v>
      </c>
      <c r="K1744" t="str">
        <f t="shared" si="136"/>
        <v>Short Term</v>
      </c>
      <c r="L1744">
        <f t="shared" si="137"/>
        <v>28106</v>
      </c>
      <c r="M1744">
        <f t="shared" si="138"/>
        <v>0.15</v>
      </c>
      <c r="N1744">
        <f t="shared" si="139"/>
        <v>4215.8999999999996</v>
      </c>
    </row>
    <row r="1745" spans="1:14" x14ac:dyDescent="0.25">
      <c r="A1745">
        <v>2744</v>
      </c>
      <c r="B1745" t="s">
        <v>14956</v>
      </c>
      <c r="C1745" t="s">
        <v>14957</v>
      </c>
      <c r="D1745" t="s">
        <v>14929</v>
      </c>
      <c r="E1745">
        <v>729</v>
      </c>
      <c r="F1745" s="2">
        <v>43375.531875000001</v>
      </c>
      <c r="G1745">
        <v>73</v>
      </c>
      <c r="H1745" t="s">
        <v>329</v>
      </c>
      <c r="I1745">
        <f t="shared" si="135"/>
        <v>53217</v>
      </c>
      <c r="J1745" s="6">
        <v>45186.094074074077</v>
      </c>
      <c r="K1745" t="str">
        <f t="shared" si="136"/>
        <v>Long Term</v>
      </c>
      <c r="L1745">
        <f t="shared" si="137"/>
        <v>52488</v>
      </c>
      <c r="M1745">
        <f t="shared" si="138"/>
        <v>0</v>
      </c>
      <c r="N1745">
        <f t="shared" si="139"/>
        <v>0</v>
      </c>
    </row>
    <row r="1746" spans="1:14" x14ac:dyDescent="0.25">
      <c r="A1746">
        <v>2745</v>
      </c>
      <c r="B1746" t="s">
        <v>14954</v>
      </c>
      <c r="C1746" t="s">
        <v>14955</v>
      </c>
      <c r="D1746" t="s">
        <v>14929</v>
      </c>
      <c r="E1746">
        <v>986</v>
      </c>
      <c r="F1746" s="2">
        <v>44452.172569444447</v>
      </c>
      <c r="G1746">
        <v>73</v>
      </c>
      <c r="H1746" t="s">
        <v>638</v>
      </c>
      <c r="I1746">
        <f t="shared" si="135"/>
        <v>71978</v>
      </c>
      <c r="J1746" s="6">
        <v>45186.094074074077</v>
      </c>
      <c r="K1746" t="str">
        <f t="shared" si="136"/>
        <v>Long Term</v>
      </c>
      <c r="L1746">
        <f t="shared" si="137"/>
        <v>70992</v>
      </c>
      <c r="M1746">
        <f t="shared" si="138"/>
        <v>0</v>
      </c>
      <c r="N1746">
        <f t="shared" si="139"/>
        <v>0</v>
      </c>
    </row>
    <row r="1747" spans="1:14" x14ac:dyDescent="0.25">
      <c r="A1747">
        <v>2746</v>
      </c>
      <c r="B1747" t="s">
        <v>15012</v>
      </c>
      <c r="C1747" t="s">
        <v>15013</v>
      </c>
      <c r="D1747" t="s">
        <v>14922</v>
      </c>
      <c r="E1747">
        <v>723</v>
      </c>
      <c r="F1747" s="2">
        <v>44265.736307870371</v>
      </c>
      <c r="G1747">
        <v>70</v>
      </c>
      <c r="H1747" t="s">
        <v>668</v>
      </c>
      <c r="I1747">
        <f t="shared" si="135"/>
        <v>50610</v>
      </c>
      <c r="J1747" s="6">
        <v>45186.094074074077</v>
      </c>
      <c r="K1747" t="str">
        <f t="shared" si="136"/>
        <v>Long Term</v>
      </c>
      <c r="L1747">
        <f t="shared" si="137"/>
        <v>49887</v>
      </c>
      <c r="M1747">
        <f t="shared" si="138"/>
        <v>0</v>
      </c>
      <c r="N1747">
        <f t="shared" si="139"/>
        <v>0</v>
      </c>
    </row>
    <row r="1748" spans="1:14" x14ac:dyDescent="0.25">
      <c r="A1748">
        <v>2747</v>
      </c>
      <c r="B1748" t="s">
        <v>14978</v>
      </c>
      <c r="C1748" t="s">
        <v>14979</v>
      </c>
      <c r="D1748" t="s">
        <v>14929</v>
      </c>
      <c r="E1748">
        <v>420</v>
      </c>
      <c r="F1748" s="2">
        <v>44321.410590277781</v>
      </c>
      <c r="G1748">
        <v>55</v>
      </c>
      <c r="H1748" t="s">
        <v>451</v>
      </c>
      <c r="I1748">
        <f t="shared" si="135"/>
        <v>23100</v>
      </c>
      <c r="J1748" s="6">
        <v>45186.094074074077</v>
      </c>
      <c r="K1748" t="str">
        <f t="shared" si="136"/>
        <v>Long Term</v>
      </c>
      <c r="L1748">
        <f t="shared" si="137"/>
        <v>22680</v>
      </c>
      <c r="M1748">
        <f t="shared" si="138"/>
        <v>0</v>
      </c>
      <c r="N1748">
        <f t="shared" si="139"/>
        <v>0</v>
      </c>
    </row>
    <row r="1749" spans="1:14" x14ac:dyDescent="0.25">
      <c r="A1749">
        <v>2748</v>
      </c>
      <c r="B1749" t="s">
        <v>14934</v>
      </c>
      <c r="C1749" t="s">
        <v>14935</v>
      </c>
      <c r="D1749" t="s">
        <v>14922</v>
      </c>
      <c r="E1749">
        <v>447</v>
      </c>
      <c r="F1749" s="2">
        <v>43814.929155092592</v>
      </c>
      <c r="G1749">
        <v>90</v>
      </c>
      <c r="H1749" t="s">
        <v>936</v>
      </c>
      <c r="I1749">
        <f t="shared" si="135"/>
        <v>40230</v>
      </c>
      <c r="J1749" s="6">
        <v>45186.094074074077</v>
      </c>
      <c r="K1749" t="str">
        <f t="shared" si="136"/>
        <v>Long Term</v>
      </c>
      <c r="L1749">
        <f t="shared" si="137"/>
        <v>39783</v>
      </c>
      <c r="M1749">
        <f t="shared" si="138"/>
        <v>0</v>
      </c>
      <c r="N1749">
        <f t="shared" si="139"/>
        <v>0</v>
      </c>
    </row>
    <row r="1750" spans="1:14" x14ac:dyDescent="0.25">
      <c r="A1750">
        <v>2749</v>
      </c>
      <c r="B1750" t="s">
        <v>14994</v>
      </c>
      <c r="C1750" t="s">
        <v>14995</v>
      </c>
      <c r="D1750" t="s">
        <v>14922</v>
      </c>
      <c r="E1750">
        <v>199</v>
      </c>
      <c r="F1750" s="2">
        <v>43376.200300925928</v>
      </c>
      <c r="G1750">
        <v>25</v>
      </c>
      <c r="H1750" t="s">
        <v>560</v>
      </c>
      <c r="I1750">
        <f t="shared" si="135"/>
        <v>4975</v>
      </c>
      <c r="J1750" s="6">
        <v>45186.094074074077</v>
      </c>
      <c r="K1750" t="str">
        <f t="shared" si="136"/>
        <v>Long Term</v>
      </c>
      <c r="L1750">
        <f t="shared" si="137"/>
        <v>4776</v>
      </c>
      <c r="M1750">
        <f t="shared" si="138"/>
        <v>0</v>
      </c>
      <c r="N1750">
        <f t="shared" si="139"/>
        <v>0</v>
      </c>
    </row>
    <row r="1751" spans="1:14" x14ac:dyDescent="0.25">
      <c r="A1751">
        <v>2750</v>
      </c>
      <c r="B1751" t="s">
        <v>15016</v>
      </c>
      <c r="C1751" t="s">
        <v>15017</v>
      </c>
      <c r="D1751" t="s">
        <v>14922</v>
      </c>
      <c r="E1751">
        <v>777</v>
      </c>
      <c r="F1751" s="2">
        <v>44727.107048611113</v>
      </c>
      <c r="G1751">
        <v>81</v>
      </c>
      <c r="H1751" t="s">
        <v>135</v>
      </c>
      <c r="I1751">
        <f t="shared" si="135"/>
        <v>62937</v>
      </c>
      <c r="J1751" s="6">
        <v>45186.094074074077</v>
      </c>
      <c r="K1751" t="str">
        <f t="shared" si="136"/>
        <v>Long Term</v>
      </c>
      <c r="L1751">
        <f t="shared" si="137"/>
        <v>62160</v>
      </c>
      <c r="M1751">
        <f t="shared" si="138"/>
        <v>0</v>
      </c>
      <c r="N1751">
        <f t="shared" si="139"/>
        <v>0</v>
      </c>
    </row>
    <row r="1752" spans="1:14" x14ac:dyDescent="0.25">
      <c r="A1752">
        <v>2751</v>
      </c>
      <c r="B1752" t="s">
        <v>14923</v>
      </c>
      <c r="C1752" t="s">
        <v>14924</v>
      </c>
      <c r="D1752" t="s">
        <v>14922</v>
      </c>
      <c r="E1752">
        <v>128</v>
      </c>
      <c r="F1752" s="2">
        <v>44963.684606481482</v>
      </c>
      <c r="G1752">
        <v>23</v>
      </c>
      <c r="H1752" t="s">
        <v>1011</v>
      </c>
      <c r="I1752">
        <f t="shared" si="135"/>
        <v>2944</v>
      </c>
      <c r="J1752" s="6">
        <v>45186.094074074077</v>
      </c>
      <c r="K1752" t="str">
        <f t="shared" si="136"/>
        <v>Short Term</v>
      </c>
      <c r="L1752">
        <f t="shared" si="137"/>
        <v>2816</v>
      </c>
      <c r="M1752">
        <f t="shared" si="138"/>
        <v>0.15</v>
      </c>
      <c r="N1752">
        <f t="shared" si="139"/>
        <v>422.4</v>
      </c>
    </row>
    <row r="1753" spans="1:14" x14ac:dyDescent="0.25">
      <c r="A1753">
        <v>2752</v>
      </c>
      <c r="B1753" t="s">
        <v>14958</v>
      </c>
      <c r="C1753" t="s">
        <v>14959</v>
      </c>
      <c r="D1753" t="s">
        <v>14929</v>
      </c>
      <c r="E1753">
        <v>121</v>
      </c>
      <c r="F1753" s="2">
        <v>44395.723715277767</v>
      </c>
      <c r="G1753">
        <v>97</v>
      </c>
      <c r="H1753" t="s">
        <v>224</v>
      </c>
      <c r="I1753">
        <f t="shared" si="135"/>
        <v>11737</v>
      </c>
      <c r="J1753" s="6">
        <v>45186.094074074077</v>
      </c>
      <c r="K1753" t="str">
        <f t="shared" si="136"/>
        <v>Long Term</v>
      </c>
      <c r="L1753">
        <f t="shared" si="137"/>
        <v>11616</v>
      </c>
      <c r="M1753">
        <f t="shared" si="138"/>
        <v>0</v>
      </c>
      <c r="N1753">
        <f t="shared" si="139"/>
        <v>0</v>
      </c>
    </row>
    <row r="1754" spans="1:14" x14ac:dyDescent="0.25">
      <c r="A1754">
        <v>2753</v>
      </c>
      <c r="B1754" t="s">
        <v>14966</v>
      </c>
      <c r="C1754" t="s">
        <v>14967</v>
      </c>
      <c r="D1754" t="s">
        <v>14922</v>
      </c>
      <c r="E1754">
        <v>217</v>
      </c>
      <c r="F1754" s="2">
        <v>44207.512777777767</v>
      </c>
      <c r="G1754">
        <v>61</v>
      </c>
      <c r="H1754" t="s">
        <v>237</v>
      </c>
      <c r="I1754">
        <f t="shared" si="135"/>
        <v>13237</v>
      </c>
      <c r="J1754" s="6">
        <v>45186.094074074077</v>
      </c>
      <c r="K1754" t="str">
        <f t="shared" si="136"/>
        <v>Long Term</v>
      </c>
      <c r="L1754">
        <f t="shared" si="137"/>
        <v>13020</v>
      </c>
      <c r="M1754">
        <f t="shared" si="138"/>
        <v>0</v>
      </c>
      <c r="N1754">
        <f t="shared" si="139"/>
        <v>0</v>
      </c>
    </row>
    <row r="1755" spans="1:14" x14ac:dyDescent="0.25">
      <c r="A1755">
        <v>2754</v>
      </c>
      <c r="B1755" t="s">
        <v>15014</v>
      </c>
      <c r="C1755" t="s">
        <v>15015</v>
      </c>
      <c r="D1755" t="s">
        <v>14922</v>
      </c>
      <c r="E1755">
        <v>245</v>
      </c>
      <c r="F1755" s="2">
        <v>44163.52684027778</v>
      </c>
      <c r="G1755">
        <v>7</v>
      </c>
      <c r="H1755" t="s">
        <v>117</v>
      </c>
      <c r="I1755">
        <f t="shared" si="135"/>
        <v>1715</v>
      </c>
      <c r="J1755" s="6">
        <v>45186.094074074077</v>
      </c>
      <c r="K1755" t="str">
        <f t="shared" si="136"/>
        <v>Long Term</v>
      </c>
      <c r="L1755">
        <f t="shared" si="137"/>
        <v>1470</v>
      </c>
      <c r="M1755">
        <f t="shared" si="138"/>
        <v>0</v>
      </c>
      <c r="N1755">
        <f t="shared" si="139"/>
        <v>0</v>
      </c>
    </row>
    <row r="1756" spans="1:14" x14ac:dyDescent="0.25">
      <c r="A1756">
        <v>2755</v>
      </c>
      <c r="B1756" t="s">
        <v>14930</v>
      </c>
      <c r="C1756" t="s">
        <v>14931</v>
      </c>
      <c r="D1756" t="s">
        <v>14922</v>
      </c>
      <c r="E1756">
        <v>710</v>
      </c>
      <c r="F1756" s="2">
        <v>45184.376261574071</v>
      </c>
      <c r="G1756">
        <v>55</v>
      </c>
      <c r="H1756" t="s">
        <v>1756</v>
      </c>
      <c r="I1756">
        <f t="shared" si="135"/>
        <v>39050</v>
      </c>
      <c r="J1756" s="6">
        <v>45186.094074074077</v>
      </c>
      <c r="K1756" t="str">
        <f t="shared" si="136"/>
        <v>Short Term</v>
      </c>
      <c r="L1756">
        <f t="shared" si="137"/>
        <v>38340</v>
      </c>
      <c r="M1756">
        <f t="shared" si="138"/>
        <v>0.15</v>
      </c>
      <c r="N1756">
        <f t="shared" si="139"/>
        <v>5751</v>
      </c>
    </row>
    <row r="1757" spans="1:14" x14ac:dyDescent="0.25">
      <c r="A1757">
        <v>2756</v>
      </c>
      <c r="B1757" t="s">
        <v>14972</v>
      </c>
      <c r="C1757" t="s">
        <v>14973</v>
      </c>
      <c r="D1757" t="s">
        <v>14922</v>
      </c>
      <c r="E1757">
        <v>901</v>
      </c>
      <c r="F1757" s="2">
        <v>44199.334409722222</v>
      </c>
      <c r="G1757">
        <v>65</v>
      </c>
      <c r="H1757" t="s">
        <v>309</v>
      </c>
      <c r="I1757">
        <f t="shared" si="135"/>
        <v>58565</v>
      </c>
      <c r="J1757" s="6">
        <v>45186.094074074077</v>
      </c>
      <c r="K1757" t="str">
        <f t="shared" si="136"/>
        <v>Long Term</v>
      </c>
      <c r="L1757">
        <f t="shared" si="137"/>
        <v>57664</v>
      </c>
      <c r="M1757">
        <f t="shared" si="138"/>
        <v>0</v>
      </c>
      <c r="N1757">
        <f t="shared" si="139"/>
        <v>0</v>
      </c>
    </row>
    <row r="1758" spans="1:14" x14ac:dyDescent="0.25">
      <c r="A1758">
        <v>2757</v>
      </c>
      <c r="B1758" t="s">
        <v>14940</v>
      </c>
      <c r="C1758" t="s">
        <v>14941</v>
      </c>
      <c r="D1758" t="s">
        <v>14929</v>
      </c>
      <c r="E1758">
        <v>343</v>
      </c>
      <c r="F1758" s="2">
        <v>44290.462777777779</v>
      </c>
      <c r="G1758">
        <v>72</v>
      </c>
      <c r="H1758" t="s">
        <v>1086</v>
      </c>
      <c r="I1758">
        <f t="shared" si="135"/>
        <v>24696</v>
      </c>
      <c r="J1758" s="6">
        <v>45186.094074074077</v>
      </c>
      <c r="K1758" t="str">
        <f t="shared" si="136"/>
        <v>Long Term</v>
      </c>
      <c r="L1758">
        <f t="shared" si="137"/>
        <v>24353</v>
      </c>
      <c r="M1758">
        <f t="shared" si="138"/>
        <v>0</v>
      </c>
      <c r="N1758">
        <f t="shared" si="139"/>
        <v>0</v>
      </c>
    </row>
    <row r="1759" spans="1:14" x14ac:dyDescent="0.25">
      <c r="A1759">
        <v>2758</v>
      </c>
      <c r="B1759" t="s">
        <v>14940</v>
      </c>
      <c r="C1759" t="s">
        <v>14941</v>
      </c>
      <c r="D1759" t="s">
        <v>14929</v>
      </c>
      <c r="E1759">
        <v>139</v>
      </c>
      <c r="F1759" s="2">
        <v>44786.441921296297</v>
      </c>
      <c r="G1759">
        <v>52</v>
      </c>
      <c r="H1759" t="s">
        <v>996</v>
      </c>
      <c r="I1759">
        <f t="shared" si="135"/>
        <v>7228</v>
      </c>
      <c r="J1759" s="6">
        <v>45186.094074074077</v>
      </c>
      <c r="K1759" t="str">
        <f t="shared" si="136"/>
        <v>Long Term</v>
      </c>
      <c r="L1759">
        <f t="shared" si="137"/>
        <v>7089</v>
      </c>
      <c r="M1759">
        <f t="shared" si="138"/>
        <v>0</v>
      </c>
      <c r="N1759">
        <f t="shared" si="139"/>
        <v>0</v>
      </c>
    </row>
    <row r="1760" spans="1:14" x14ac:dyDescent="0.25">
      <c r="A1760">
        <v>2759</v>
      </c>
      <c r="B1760" t="s">
        <v>15004</v>
      </c>
      <c r="C1760" t="s">
        <v>15005</v>
      </c>
      <c r="D1760" t="s">
        <v>14922</v>
      </c>
      <c r="E1760">
        <v>237</v>
      </c>
      <c r="F1760" s="2">
        <v>44421.120763888888</v>
      </c>
      <c r="G1760">
        <v>42</v>
      </c>
      <c r="H1760" t="s">
        <v>613</v>
      </c>
      <c r="I1760">
        <f t="shared" si="135"/>
        <v>9954</v>
      </c>
      <c r="J1760" s="6">
        <v>45186.094074074077</v>
      </c>
      <c r="K1760" t="str">
        <f t="shared" si="136"/>
        <v>Long Term</v>
      </c>
      <c r="L1760">
        <f t="shared" si="137"/>
        <v>9717</v>
      </c>
      <c r="M1760">
        <f t="shared" si="138"/>
        <v>0</v>
      </c>
      <c r="N1760">
        <f t="shared" si="139"/>
        <v>0</v>
      </c>
    </row>
    <row r="1761" spans="1:14" x14ac:dyDescent="0.25">
      <c r="A1761">
        <v>2760</v>
      </c>
      <c r="B1761" t="s">
        <v>14948</v>
      </c>
      <c r="C1761" t="s">
        <v>14949</v>
      </c>
      <c r="D1761" t="s">
        <v>14922</v>
      </c>
      <c r="E1761">
        <v>291</v>
      </c>
      <c r="F1761" s="2">
        <v>44558.294212962966</v>
      </c>
      <c r="G1761">
        <v>70</v>
      </c>
      <c r="H1761" t="s">
        <v>493</v>
      </c>
      <c r="I1761">
        <f t="shared" si="135"/>
        <v>20370</v>
      </c>
      <c r="J1761" s="6">
        <v>45186.094074074077</v>
      </c>
      <c r="K1761" t="str">
        <f t="shared" si="136"/>
        <v>Long Term</v>
      </c>
      <c r="L1761">
        <f t="shared" si="137"/>
        <v>20079</v>
      </c>
      <c r="M1761">
        <f t="shared" si="138"/>
        <v>0</v>
      </c>
      <c r="N1761">
        <f t="shared" si="139"/>
        <v>0</v>
      </c>
    </row>
    <row r="1762" spans="1:14" x14ac:dyDescent="0.25">
      <c r="A1762">
        <v>2761</v>
      </c>
      <c r="B1762" t="s">
        <v>14930</v>
      </c>
      <c r="C1762" t="s">
        <v>14931</v>
      </c>
      <c r="D1762" t="s">
        <v>14929</v>
      </c>
      <c r="E1762">
        <v>749</v>
      </c>
      <c r="F1762" s="2">
        <v>44074.519050925926</v>
      </c>
      <c r="G1762">
        <v>35</v>
      </c>
      <c r="H1762" t="s">
        <v>91</v>
      </c>
      <c r="I1762">
        <f t="shared" si="135"/>
        <v>26215</v>
      </c>
      <c r="J1762" s="6">
        <v>45186.094074074077</v>
      </c>
      <c r="K1762" t="str">
        <f t="shared" si="136"/>
        <v>Long Term</v>
      </c>
      <c r="L1762">
        <f t="shared" si="137"/>
        <v>25466</v>
      </c>
      <c r="M1762">
        <f t="shared" si="138"/>
        <v>0</v>
      </c>
      <c r="N1762">
        <f t="shared" si="139"/>
        <v>0</v>
      </c>
    </row>
    <row r="1763" spans="1:14" x14ac:dyDescent="0.25">
      <c r="A1763">
        <v>2762</v>
      </c>
      <c r="B1763" t="s">
        <v>14964</v>
      </c>
      <c r="C1763" t="s">
        <v>14965</v>
      </c>
      <c r="D1763" t="s">
        <v>14922</v>
      </c>
      <c r="E1763">
        <v>441</v>
      </c>
      <c r="F1763" s="2">
        <v>44705.936759259261</v>
      </c>
      <c r="G1763">
        <v>90</v>
      </c>
      <c r="H1763" t="s">
        <v>78</v>
      </c>
      <c r="I1763">
        <f t="shared" si="135"/>
        <v>39690</v>
      </c>
      <c r="J1763" s="6">
        <v>45186.094074074077</v>
      </c>
      <c r="K1763" t="str">
        <f t="shared" si="136"/>
        <v>Long Term</v>
      </c>
      <c r="L1763">
        <f t="shared" si="137"/>
        <v>39249</v>
      </c>
      <c r="M1763">
        <f t="shared" si="138"/>
        <v>0</v>
      </c>
      <c r="N1763">
        <f t="shared" si="139"/>
        <v>0</v>
      </c>
    </row>
    <row r="1764" spans="1:14" x14ac:dyDescent="0.25">
      <c r="A1764">
        <v>2763</v>
      </c>
      <c r="B1764" t="s">
        <v>14938</v>
      </c>
      <c r="C1764" t="s">
        <v>14939</v>
      </c>
      <c r="D1764" t="s">
        <v>14922</v>
      </c>
      <c r="E1764">
        <v>733</v>
      </c>
      <c r="F1764" s="2">
        <v>44162.768449074072</v>
      </c>
      <c r="G1764">
        <v>85</v>
      </c>
      <c r="H1764" t="s">
        <v>2968</v>
      </c>
      <c r="I1764">
        <f t="shared" si="135"/>
        <v>62305</v>
      </c>
      <c r="J1764" s="6">
        <v>45186.094074074077</v>
      </c>
      <c r="K1764" t="str">
        <f t="shared" si="136"/>
        <v>Long Term</v>
      </c>
      <c r="L1764">
        <f t="shared" si="137"/>
        <v>61572</v>
      </c>
      <c r="M1764">
        <f t="shared" si="138"/>
        <v>0</v>
      </c>
      <c r="N1764">
        <f t="shared" si="139"/>
        <v>0</v>
      </c>
    </row>
    <row r="1765" spans="1:14" x14ac:dyDescent="0.25">
      <c r="A1765">
        <v>2764</v>
      </c>
      <c r="B1765" t="s">
        <v>14954</v>
      </c>
      <c r="C1765" t="s">
        <v>14955</v>
      </c>
      <c r="D1765" t="s">
        <v>14929</v>
      </c>
      <c r="E1765">
        <v>873</v>
      </c>
      <c r="F1765" s="2">
        <v>44703.216516203713</v>
      </c>
      <c r="G1765">
        <v>5</v>
      </c>
      <c r="H1765" t="s">
        <v>2360</v>
      </c>
      <c r="I1765">
        <f t="shared" si="135"/>
        <v>4365</v>
      </c>
      <c r="J1765" s="6">
        <v>45186.094074074077</v>
      </c>
      <c r="K1765" t="str">
        <f t="shared" si="136"/>
        <v>Long Term</v>
      </c>
      <c r="L1765">
        <f t="shared" si="137"/>
        <v>3492</v>
      </c>
      <c r="M1765">
        <f t="shared" si="138"/>
        <v>0</v>
      </c>
      <c r="N1765">
        <f t="shared" si="139"/>
        <v>0</v>
      </c>
    </row>
    <row r="1766" spans="1:14" x14ac:dyDescent="0.25">
      <c r="A1766">
        <v>2765</v>
      </c>
      <c r="B1766" t="s">
        <v>14984</v>
      </c>
      <c r="C1766" t="s">
        <v>14985</v>
      </c>
      <c r="D1766" t="s">
        <v>14929</v>
      </c>
      <c r="E1766">
        <v>253</v>
      </c>
      <c r="F1766" s="2">
        <v>43749.483912037038</v>
      </c>
      <c r="G1766">
        <v>60</v>
      </c>
      <c r="H1766" t="s">
        <v>1089</v>
      </c>
      <c r="I1766">
        <f t="shared" si="135"/>
        <v>15180</v>
      </c>
      <c r="J1766" s="6">
        <v>45186.094074074077</v>
      </c>
      <c r="K1766" t="str">
        <f t="shared" si="136"/>
        <v>Long Term</v>
      </c>
      <c r="L1766">
        <f t="shared" si="137"/>
        <v>14927</v>
      </c>
      <c r="M1766">
        <f t="shared" si="138"/>
        <v>0</v>
      </c>
      <c r="N1766">
        <f t="shared" si="139"/>
        <v>0</v>
      </c>
    </row>
    <row r="1767" spans="1:14" x14ac:dyDescent="0.25">
      <c r="A1767">
        <v>2766</v>
      </c>
      <c r="B1767" t="s">
        <v>14974</v>
      </c>
      <c r="C1767" t="s">
        <v>14975</v>
      </c>
      <c r="D1767" t="s">
        <v>14929</v>
      </c>
      <c r="E1767">
        <v>307</v>
      </c>
      <c r="F1767" s="2">
        <v>44486.449293981481</v>
      </c>
      <c r="G1767">
        <v>26</v>
      </c>
      <c r="H1767" t="s">
        <v>933</v>
      </c>
      <c r="I1767">
        <f t="shared" si="135"/>
        <v>7982</v>
      </c>
      <c r="J1767" s="6">
        <v>45186.094074074077</v>
      </c>
      <c r="K1767" t="str">
        <f t="shared" si="136"/>
        <v>Long Term</v>
      </c>
      <c r="L1767">
        <f t="shared" si="137"/>
        <v>7675</v>
      </c>
      <c r="M1767">
        <f t="shared" si="138"/>
        <v>0</v>
      </c>
      <c r="N1767">
        <f t="shared" si="139"/>
        <v>0</v>
      </c>
    </row>
    <row r="1768" spans="1:14" x14ac:dyDescent="0.25">
      <c r="A1768">
        <v>2767</v>
      </c>
      <c r="B1768" t="s">
        <v>14958</v>
      </c>
      <c r="C1768" t="s">
        <v>14959</v>
      </c>
      <c r="D1768" t="s">
        <v>14929</v>
      </c>
      <c r="E1768">
        <v>173</v>
      </c>
      <c r="F1768" s="2">
        <v>44080.361712962957</v>
      </c>
      <c r="G1768">
        <v>69</v>
      </c>
      <c r="H1768" t="s">
        <v>1133</v>
      </c>
      <c r="I1768">
        <f t="shared" si="135"/>
        <v>11937</v>
      </c>
      <c r="J1768" s="6">
        <v>45186.094074074077</v>
      </c>
      <c r="K1768" t="str">
        <f t="shared" si="136"/>
        <v>Long Term</v>
      </c>
      <c r="L1768">
        <f t="shared" si="137"/>
        <v>11764</v>
      </c>
      <c r="M1768">
        <f t="shared" si="138"/>
        <v>0</v>
      </c>
      <c r="N1768">
        <f t="shared" si="139"/>
        <v>0</v>
      </c>
    </row>
    <row r="1769" spans="1:14" x14ac:dyDescent="0.25">
      <c r="A1769">
        <v>2768</v>
      </c>
      <c r="B1769" t="s">
        <v>14960</v>
      </c>
      <c r="C1769" t="s">
        <v>14961</v>
      </c>
      <c r="D1769" t="s">
        <v>14922</v>
      </c>
      <c r="E1769">
        <v>359</v>
      </c>
      <c r="F1769" s="2">
        <v>44789.567685185182</v>
      </c>
      <c r="G1769">
        <v>15</v>
      </c>
      <c r="H1769" t="s">
        <v>490</v>
      </c>
      <c r="I1769">
        <f t="shared" si="135"/>
        <v>5385</v>
      </c>
      <c r="J1769" s="6">
        <v>45186.094074074077</v>
      </c>
      <c r="K1769" t="str">
        <f t="shared" si="136"/>
        <v>Long Term</v>
      </c>
      <c r="L1769">
        <f t="shared" si="137"/>
        <v>5026</v>
      </c>
      <c r="M1769">
        <f t="shared" si="138"/>
        <v>0</v>
      </c>
      <c r="N1769">
        <f t="shared" si="139"/>
        <v>0</v>
      </c>
    </row>
    <row r="1770" spans="1:14" x14ac:dyDescent="0.25">
      <c r="A1770">
        <v>2769</v>
      </c>
      <c r="B1770" t="s">
        <v>14948</v>
      </c>
      <c r="C1770" t="s">
        <v>14949</v>
      </c>
      <c r="D1770" t="s">
        <v>14929</v>
      </c>
      <c r="E1770">
        <v>773</v>
      </c>
      <c r="F1770" s="2">
        <v>44423.075509259259</v>
      </c>
      <c r="G1770">
        <v>47</v>
      </c>
      <c r="H1770" t="s">
        <v>1214</v>
      </c>
      <c r="I1770">
        <f t="shared" si="135"/>
        <v>36331</v>
      </c>
      <c r="J1770" s="6">
        <v>45186.094074074077</v>
      </c>
      <c r="K1770" t="str">
        <f t="shared" si="136"/>
        <v>Long Term</v>
      </c>
      <c r="L1770">
        <f t="shared" si="137"/>
        <v>35558</v>
      </c>
      <c r="M1770">
        <f t="shared" si="138"/>
        <v>0</v>
      </c>
      <c r="N1770">
        <f t="shared" si="139"/>
        <v>0</v>
      </c>
    </row>
    <row r="1771" spans="1:14" x14ac:dyDescent="0.25">
      <c r="A1771">
        <v>2770</v>
      </c>
      <c r="B1771" t="s">
        <v>14950</v>
      </c>
      <c r="C1771" t="s">
        <v>14951</v>
      </c>
      <c r="D1771" t="s">
        <v>14929</v>
      </c>
      <c r="E1771">
        <v>241</v>
      </c>
      <c r="F1771" s="2">
        <v>45061.254189814812</v>
      </c>
      <c r="G1771">
        <v>78</v>
      </c>
      <c r="H1771" t="s">
        <v>447</v>
      </c>
      <c r="I1771">
        <f t="shared" si="135"/>
        <v>18798</v>
      </c>
      <c r="J1771" s="6">
        <v>45186.094074074077</v>
      </c>
      <c r="K1771" t="str">
        <f t="shared" si="136"/>
        <v>Short Term</v>
      </c>
      <c r="L1771">
        <f t="shared" si="137"/>
        <v>18557</v>
      </c>
      <c r="M1771">
        <f t="shared" si="138"/>
        <v>0.15</v>
      </c>
      <c r="N1771">
        <f t="shared" si="139"/>
        <v>2783.5499999999997</v>
      </c>
    </row>
    <row r="1772" spans="1:14" x14ac:dyDescent="0.25">
      <c r="A1772">
        <v>2771</v>
      </c>
      <c r="B1772" t="s">
        <v>14970</v>
      </c>
      <c r="C1772" t="s">
        <v>14971</v>
      </c>
      <c r="D1772" t="s">
        <v>14929</v>
      </c>
      <c r="E1772">
        <v>112</v>
      </c>
      <c r="F1772" s="2">
        <v>44058.979930555557</v>
      </c>
      <c r="G1772">
        <v>40</v>
      </c>
      <c r="H1772" t="s">
        <v>1930</v>
      </c>
      <c r="I1772">
        <f t="shared" si="135"/>
        <v>4480</v>
      </c>
      <c r="J1772" s="6">
        <v>45186.094074074077</v>
      </c>
      <c r="K1772" t="str">
        <f t="shared" si="136"/>
        <v>Long Term</v>
      </c>
      <c r="L1772">
        <f t="shared" si="137"/>
        <v>4368</v>
      </c>
      <c r="M1772">
        <f t="shared" si="138"/>
        <v>0</v>
      </c>
      <c r="N1772">
        <f t="shared" si="139"/>
        <v>0</v>
      </c>
    </row>
    <row r="1773" spans="1:14" x14ac:dyDescent="0.25">
      <c r="A1773">
        <v>2772</v>
      </c>
      <c r="B1773" t="s">
        <v>14954</v>
      </c>
      <c r="C1773" t="s">
        <v>14955</v>
      </c>
      <c r="D1773" t="s">
        <v>14922</v>
      </c>
      <c r="E1773">
        <v>771</v>
      </c>
      <c r="F1773" s="2">
        <v>43552.99664351852</v>
      </c>
      <c r="G1773">
        <v>22</v>
      </c>
      <c r="H1773" t="s">
        <v>652</v>
      </c>
      <c r="I1773">
        <f t="shared" si="135"/>
        <v>16962</v>
      </c>
      <c r="J1773" s="6">
        <v>45186.094074074077</v>
      </c>
      <c r="K1773" t="str">
        <f t="shared" si="136"/>
        <v>Long Term</v>
      </c>
      <c r="L1773">
        <f t="shared" si="137"/>
        <v>16191</v>
      </c>
      <c r="M1773">
        <f t="shared" si="138"/>
        <v>0</v>
      </c>
      <c r="N1773">
        <f t="shared" si="139"/>
        <v>0</v>
      </c>
    </row>
    <row r="1774" spans="1:14" x14ac:dyDescent="0.25">
      <c r="A1774">
        <v>2773</v>
      </c>
      <c r="B1774" t="s">
        <v>14956</v>
      </c>
      <c r="C1774" t="s">
        <v>14957</v>
      </c>
      <c r="D1774" t="s">
        <v>14929</v>
      </c>
      <c r="E1774">
        <v>425</v>
      </c>
      <c r="F1774" s="2">
        <v>44689.297581018523</v>
      </c>
      <c r="G1774">
        <v>21</v>
      </c>
      <c r="H1774" t="s">
        <v>791</v>
      </c>
      <c r="I1774">
        <f t="shared" si="135"/>
        <v>8925</v>
      </c>
      <c r="J1774" s="6">
        <v>45186.094074074077</v>
      </c>
      <c r="K1774" t="str">
        <f t="shared" si="136"/>
        <v>Long Term</v>
      </c>
      <c r="L1774">
        <f t="shared" si="137"/>
        <v>8500</v>
      </c>
      <c r="M1774">
        <f t="shared" si="138"/>
        <v>0</v>
      </c>
      <c r="N1774">
        <f t="shared" si="139"/>
        <v>0</v>
      </c>
    </row>
    <row r="1775" spans="1:14" x14ac:dyDescent="0.25">
      <c r="A1775">
        <v>2774</v>
      </c>
      <c r="B1775" t="s">
        <v>14932</v>
      </c>
      <c r="C1775" t="s">
        <v>14933</v>
      </c>
      <c r="D1775" t="s">
        <v>14929</v>
      </c>
      <c r="E1775">
        <v>224</v>
      </c>
      <c r="F1775" s="2">
        <v>43748.293865740743</v>
      </c>
      <c r="G1775">
        <v>4</v>
      </c>
      <c r="H1775" t="s">
        <v>78</v>
      </c>
      <c r="I1775">
        <f t="shared" si="135"/>
        <v>896</v>
      </c>
      <c r="J1775" s="6">
        <v>45186.094074074077</v>
      </c>
      <c r="K1775" t="str">
        <f t="shared" si="136"/>
        <v>Long Term</v>
      </c>
      <c r="L1775">
        <f t="shared" si="137"/>
        <v>672</v>
      </c>
      <c r="M1775">
        <f t="shared" si="138"/>
        <v>0</v>
      </c>
      <c r="N1775">
        <f t="shared" si="139"/>
        <v>0</v>
      </c>
    </row>
    <row r="1776" spans="1:14" x14ac:dyDescent="0.25">
      <c r="A1776">
        <v>2775</v>
      </c>
      <c r="B1776" t="s">
        <v>14952</v>
      </c>
      <c r="C1776" t="s">
        <v>14953</v>
      </c>
      <c r="D1776" t="s">
        <v>14922</v>
      </c>
      <c r="E1776">
        <v>441</v>
      </c>
      <c r="F1776" s="2">
        <v>43386.694745370369</v>
      </c>
      <c r="G1776">
        <v>24</v>
      </c>
      <c r="H1776" t="s">
        <v>1277</v>
      </c>
      <c r="I1776">
        <f t="shared" si="135"/>
        <v>10584</v>
      </c>
      <c r="J1776" s="6">
        <v>45186.094074074077</v>
      </c>
      <c r="K1776" t="str">
        <f t="shared" si="136"/>
        <v>Long Term</v>
      </c>
      <c r="L1776">
        <f t="shared" si="137"/>
        <v>10143</v>
      </c>
      <c r="M1776">
        <f t="shared" si="138"/>
        <v>0</v>
      </c>
      <c r="N1776">
        <f t="shared" si="139"/>
        <v>0</v>
      </c>
    </row>
    <row r="1777" spans="1:14" x14ac:dyDescent="0.25">
      <c r="A1777">
        <v>2776</v>
      </c>
      <c r="B1777" t="s">
        <v>14948</v>
      </c>
      <c r="C1777" t="s">
        <v>14949</v>
      </c>
      <c r="D1777" t="s">
        <v>14922</v>
      </c>
      <c r="E1777">
        <v>550</v>
      </c>
      <c r="F1777" s="2">
        <v>45148.297361111108</v>
      </c>
      <c r="G1777">
        <v>92</v>
      </c>
      <c r="H1777" t="s">
        <v>992</v>
      </c>
      <c r="I1777">
        <f t="shared" si="135"/>
        <v>50600</v>
      </c>
      <c r="J1777" s="6">
        <v>45186.094074074077</v>
      </c>
      <c r="K1777" t="str">
        <f t="shared" si="136"/>
        <v>Short Term</v>
      </c>
      <c r="L1777">
        <f t="shared" si="137"/>
        <v>50050</v>
      </c>
      <c r="M1777">
        <f t="shared" si="138"/>
        <v>0.15</v>
      </c>
      <c r="N1777">
        <f t="shared" si="139"/>
        <v>7507.5</v>
      </c>
    </row>
    <row r="1778" spans="1:14" x14ac:dyDescent="0.25">
      <c r="A1778">
        <v>2777</v>
      </c>
      <c r="B1778" t="s">
        <v>14966</v>
      </c>
      <c r="C1778" t="s">
        <v>14967</v>
      </c>
      <c r="D1778" t="s">
        <v>14922</v>
      </c>
      <c r="E1778">
        <v>202</v>
      </c>
      <c r="F1778" s="2">
        <v>44785.759363425917</v>
      </c>
      <c r="G1778">
        <v>7</v>
      </c>
      <c r="H1778" t="s">
        <v>333</v>
      </c>
      <c r="I1778">
        <f t="shared" si="135"/>
        <v>1414</v>
      </c>
      <c r="J1778" s="6">
        <v>45186.094074074077</v>
      </c>
      <c r="K1778" t="str">
        <f t="shared" si="136"/>
        <v>Long Term</v>
      </c>
      <c r="L1778">
        <f t="shared" si="137"/>
        <v>1212</v>
      </c>
      <c r="M1778">
        <f t="shared" si="138"/>
        <v>0</v>
      </c>
      <c r="N1778">
        <f t="shared" si="139"/>
        <v>0</v>
      </c>
    </row>
    <row r="1779" spans="1:14" x14ac:dyDescent="0.25">
      <c r="A1779">
        <v>2778</v>
      </c>
      <c r="B1779" t="s">
        <v>14976</v>
      </c>
      <c r="C1779" t="s">
        <v>14977</v>
      </c>
      <c r="D1779" t="s">
        <v>14922</v>
      </c>
      <c r="E1779">
        <v>682</v>
      </c>
      <c r="F1779" s="2">
        <v>44553.159398148149</v>
      </c>
      <c r="G1779">
        <v>56</v>
      </c>
      <c r="H1779" t="s">
        <v>832</v>
      </c>
      <c r="I1779">
        <f t="shared" si="135"/>
        <v>38192</v>
      </c>
      <c r="J1779" s="6">
        <v>45186.094074074077</v>
      </c>
      <c r="K1779" t="str">
        <f t="shared" si="136"/>
        <v>Long Term</v>
      </c>
      <c r="L1779">
        <f t="shared" si="137"/>
        <v>37510</v>
      </c>
      <c r="M1779">
        <f t="shared" si="138"/>
        <v>0</v>
      </c>
      <c r="N1779">
        <f t="shared" si="139"/>
        <v>0</v>
      </c>
    </row>
    <row r="1780" spans="1:14" x14ac:dyDescent="0.25">
      <c r="A1780">
        <v>2779</v>
      </c>
      <c r="B1780" t="s">
        <v>14960</v>
      </c>
      <c r="C1780" t="s">
        <v>14961</v>
      </c>
      <c r="D1780" t="s">
        <v>14929</v>
      </c>
      <c r="E1780">
        <v>771</v>
      </c>
      <c r="F1780" s="2">
        <v>43587.208703703713</v>
      </c>
      <c r="G1780">
        <v>90</v>
      </c>
      <c r="H1780" t="s">
        <v>134</v>
      </c>
      <c r="I1780">
        <f t="shared" si="135"/>
        <v>69390</v>
      </c>
      <c r="J1780" s="6">
        <v>45186.094074074077</v>
      </c>
      <c r="K1780" t="str">
        <f t="shared" si="136"/>
        <v>Long Term</v>
      </c>
      <c r="L1780">
        <f t="shared" si="137"/>
        <v>68619</v>
      </c>
      <c r="M1780">
        <f t="shared" si="138"/>
        <v>0</v>
      </c>
      <c r="N1780">
        <f t="shared" si="139"/>
        <v>0</v>
      </c>
    </row>
    <row r="1781" spans="1:14" x14ac:dyDescent="0.25">
      <c r="A1781">
        <v>2780</v>
      </c>
      <c r="B1781" t="s">
        <v>15012</v>
      </c>
      <c r="C1781" t="s">
        <v>15013</v>
      </c>
      <c r="D1781" t="s">
        <v>14929</v>
      </c>
      <c r="E1781">
        <v>185</v>
      </c>
      <c r="F1781" s="2">
        <v>45006.542627314811</v>
      </c>
      <c r="G1781">
        <v>53</v>
      </c>
      <c r="H1781" t="s">
        <v>668</v>
      </c>
      <c r="I1781">
        <f t="shared" si="135"/>
        <v>9805</v>
      </c>
      <c r="J1781" s="6">
        <v>45186.094074074077</v>
      </c>
      <c r="K1781" t="str">
        <f t="shared" si="136"/>
        <v>Short Term</v>
      </c>
      <c r="L1781">
        <f t="shared" si="137"/>
        <v>9620</v>
      </c>
      <c r="M1781">
        <f t="shared" si="138"/>
        <v>0.15</v>
      </c>
      <c r="N1781">
        <f t="shared" si="139"/>
        <v>1443</v>
      </c>
    </row>
    <row r="1782" spans="1:14" x14ac:dyDescent="0.25">
      <c r="A1782">
        <v>2781</v>
      </c>
      <c r="B1782" t="s">
        <v>15004</v>
      </c>
      <c r="C1782" t="s">
        <v>15005</v>
      </c>
      <c r="D1782" t="s">
        <v>14922</v>
      </c>
      <c r="E1782">
        <v>453</v>
      </c>
      <c r="F1782" s="2">
        <v>44737.64675925926</v>
      </c>
      <c r="G1782">
        <v>2</v>
      </c>
      <c r="H1782" t="s">
        <v>919</v>
      </c>
      <c r="I1782">
        <f t="shared" si="135"/>
        <v>906</v>
      </c>
      <c r="J1782" s="6">
        <v>45186.094074074077</v>
      </c>
      <c r="K1782" t="str">
        <f t="shared" si="136"/>
        <v>Long Term</v>
      </c>
      <c r="L1782">
        <f t="shared" si="137"/>
        <v>453</v>
      </c>
      <c r="M1782">
        <f t="shared" si="138"/>
        <v>0</v>
      </c>
      <c r="N1782">
        <f t="shared" si="139"/>
        <v>0</v>
      </c>
    </row>
    <row r="1783" spans="1:14" x14ac:dyDescent="0.25">
      <c r="A1783">
        <v>2782</v>
      </c>
      <c r="B1783" t="s">
        <v>14950</v>
      </c>
      <c r="C1783" t="s">
        <v>14951</v>
      </c>
      <c r="D1783" t="s">
        <v>14922</v>
      </c>
      <c r="E1783">
        <v>219</v>
      </c>
      <c r="F1783" s="2">
        <v>43740.047233796293</v>
      </c>
      <c r="G1783">
        <v>65</v>
      </c>
      <c r="H1783" t="s">
        <v>876</v>
      </c>
      <c r="I1783">
        <f t="shared" si="135"/>
        <v>14235</v>
      </c>
      <c r="J1783" s="6">
        <v>45186.094074074077</v>
      </c>
      <c r="K1783" t="str">
        <f t="shared" si="136"/>
        <v>Long Term</v>
      </c>
      <c r="L1783">
        <f t="shared" si="137"/>
        <v>14016</v>
      </c>
      <c r="M1783">
        <f t="shared" si="138"/>
        <v>0</v>
      </c>
      <c r="N1783">
        <f t="shared" si="139"/>
        <v>0</v>
      </c>
    </row>
    <row r="1784" spans="1:14" x14ac:dyDescent="0.25">
      <c r="A1784">
        <v>2783</v>
      </c>
      <c r="B1784" t="s">
        <v>14990</v>
      </c>
      <c r="C1784" t="s">
        <v>14991</v>
      </c>
      <c r="D1784" t="s">
        <v>14922</v>
      </c>
      <c r="E1784">
        <v>186</v>
      </c>
      <c r="F1784" s="2">
        <v>44338.184606481482</v>
      </c>
      <c r="G1784">
        <v>71</v>
      </c>
      <c r="H1784" t="s">
        <v>746</v>
      </c>
      <c r="I1784">
        <f t="shared" si="135"/>
        <v>13206</v>
      </c>
      <c r="J1784" s="6">
        <v>45186.094074074077</v>
      </c>
      <c r="K1784" t="str">
        <f t="shared" si="136"/>
        <v>Long Term</v>
      </c>
      <c r="L1784">
        <f t="shared" si="137"/>
        <v>13020</v>
      </c>
      <c r="M1784">
        <f t="shared" si="138"/>
        <v>0</v>
      </c>
      <c r="N1784">
        <f t="shared" si="139"/>
        <v>0</v>
      </c>
    </row>
    <row r="1785" spans="1:14" x14ac:dyDescent="0.25">
      <c r="A1785">
        <v>2784</v>
      </c>
      <c r="B1785" t="s">
        <v>14934</v>
      </c>
      <c r="C1785" t="s">
        <v>14935</v>
      </c>
      <c r="D1785" t="s">
        <v>14922</v>
      </c>
      <c r="E1785">
        <v>395</v>
      </c>
      <c r="F1785" s="2">
        <v>44597.089282407411</v>
      </c>
      <c r="G1785">
        <v>37</v>
      </c>
      <c r="H1785" t="s">
        <v>584</v>
      </c>
      <c r="I1785">
        <f t="shared" si="135"/>
        <v>14615</v>
      </c>
      <c r="J1785" s="6">
        <v>45186.094074074077</v>
      </c>
      <c r="K1785" t="str">
        <f t="shared" si="136"/>
        <v>Long Term</v>
      </c>
      <c r="L1785">
        <f t="shared" si="137"/>
        <v>14220</v>
      </c>
      <c r="M1785">
        <f t="shared" si="138"/>
        <v>0</v>
      </c>
      <c r="N1785">
        <f t="shared" si="139"/>
        <v>0</v>
      </c>
    </row>
    <row r="1786" spans="1:14" x14ac:dyDescent="0.25">
      <c r="A1786">
        <v>2785</v>
      </c>
      <c r="B1786" t="s">
        <v>14976</v>
      </c>
      <c r="C1786" t="s">
        <v>14977</v>
      </c>
      <c r="D1786" t="s">
        <v>14922</v>
      </c>
      <c r="E1786">
        <v>609</v>
      </c>
      <c r="F1786" s="2">
        <v>44065.094305555547</v>
      </c>
      <c r="G1786">
        <v>34</v>
      </c>
      <c r="H1786" t="s">
        <v>555</v>
      </c>
      <c r="I1786">
        <f t="shared" si="135"/>
        <v>20706</v>
      </c>
      <c r="J1786" s="6">
        <v>45186.094074074077</v>
      </c>
      <c r="K1786" t="str">
        <f t="shared" si="136"/>
        <v>Long Term</v>
      </c>
      <c r="L1786">
        <f t="shared" si="137"/>
        <v>20097</v>
      </c>
      <c r="M1786">
        <f t="shared" si="138"/>
        <v>0</v>
      </c>
      <c r="N1786">
        <f t="shared" si="139"/>
        <v>0</v>
      </c>
    </row>
    <row r="1787" spans="1:14" x14ac:dyDescent="0.25">
      <c r="A1787">
        <v>2786</v>
      </c>
      <c r="B1787" t="s">
        <v>15012</v>
      </c>
      <c r="C1787" t="s">
        <v>15013</v>
      </c>
      <c r="D1787" t="s">
        <v>14922</v>
      </c>
      <c r="E1787">
        <v>751</v>
      </c>
      <c r="F1787" s="2">
        <v>45041.659826388888</v>
      </c>
      <c r="G1787">
        <v>20</v>
      </c>
      <c r="H1787" t="s">
        <v>808</v>
      </c>
      <c r="I1787">
        <f t="shared" si="135"/>
        <v>15020</v>
      </c>
      <c r="J1787" s="6">
        <v>45186.094074074077</v>
      </c>
      <c r="K1787" t="str">
        <f t="shared" si="136"/>
        <v>Short Term</v>
      </c>
      <c r="L1787">
        <f t="shared" si="137"/>
        <v>14269</v>
      </c>
      <c r="M1787">
        <f t="shared" si="138"/>
        <v>0.15</v>
      </c>
      <c r="N1787">
        <f t="shared" si="139"/>
        <v>2140.35</v>
      </c>
    </row>
    <row r="1788" spans="1:14" x14ac:dyDescent="0.25">
      <c r="A1788">
        <v>2787</v>
      </c>
      <c r="B1788" t="s">
        <v>14978</v>
      </c>
      <c r="C1788" t="s">
        <v>14979</v>
      </c>
      <c r="D1788" t="s">
        <v>14929</v>
      </c>
      <c r="E1788">
        <v>306</v>
      </c>
      <c r="F1788" s="2">
        <v>43756.538425925923</v>
      </c>
      <c r="G1788">
        <v>41</v>
      </c>
      <c r="H1788" t="s">
        <v>981</v>
      </c>
      <c r="I1788">
        <f t="shared" si="135"/>
        <v>12546</v>
      </c>
      <c r="J1788" s="6">
        <v>45186.094074074077</v>
      </c>
      <c r="K1788" t="str">
        <f t="shared" si="136"/>
        <v>Long Term</v>
      </c>
      <c r="L1788">
        <f t="shared" si="137"/>
        <v>12240</v>
      </c>
      <c r="M1788">
        <f t="shared" si="138"/>
        <v>0</v>
      </c>
      <c r="N1788">
        <f t="shared" si="139"/>
        <v>0</v>
      </c>
    </row>
    <row r="1789" spans="1:14" x14ac:dyDescent="0.25">
      <c r="A1789">
        <v>2788</v>
      </c>
      <c r="B1789" t="s">
        <v>14956</v>
      </c>
      <c r="C1789" t="s">
        <v>14957</v>
      </c>
      <c r="D1789" t="s">
        <v>14929</v>
      </c>
      <c r="E1789">
        <v>668</v>
      </c>
      <c r="F1789" s="2">
        <v>43483.392071759263</v>
      </c>
      <c r="G1789">
        <v>95</v>
      </c>
      <c r="H1789" t="s">
        <v>1176</v>
      </c>
      <c r="I1789">
        <f t="shared" si="135"/>
        <v>63460</v>
      </c>
      <c r="J1789" s="6">
        <v>45186.094074074077</v>
      </c>
      <c r="K1789" t="str">
        <f t="shared" si="136"/>
        <v>Long Term</v>
      </c>
      <c r="L1789">
        <f t="shared" si="137"/>
        <v>62792</v>
      </c>
      <c r="M1789">
        <f t="shared" si="138"/>
        <v>0</v>
      </c>
      <c r="N1789">
        <f t="shared" si="139"/>
        <v>0</v>
      </c>
    </row>
    <row r="1790" spans="1:14" x14ac:dyDescent="0.25">
      <c r="A1790">
        <v>2789</v>
      </c>
      <c r="B1790" t="s">
        <v>14940</v>
      </c>
      <c r="C1790" t="s">
        <v>14941</v>
      </c>
      <c r="D1790" t="s">
        <v>14929</v>
      </c>
      <c r="E1790">
        <v>431</v>
      </c>
      <c r="F1790" s="2">
        <v>45112.527442129627</v>
      </c>
      <c r="G1790">
        <v>41</v>
      </c>
      <c r="H1790" t="s">
        <v>254</v>
      </c>
      <c r="I1790">
        <f t="shared" si="135"/>
        <v>17671</v>
      </c>
      <c r="J1790" s="6">
        <v>45186.094074074077</v>
      </c>
      <c r="K1790" t="str">
        <f t="shared" si="136"/>
        <v>Short Term</v>
      </c>
      <c r="L1790">
        <f t="shared" si="137"/>
        <v>17240</v>
      </c>
      <c r="M1790">
        <f t="shared" si="138"/>
        <v>0.15</v>
      </c>
      <c r="N1790">
        <f t="shared" si="139"/>
        <v>2586</v>
      </c>
    </row>
    <row r="1791" spans="1:14" x14ac:dyDescent="0.25">
      <c r="A1791">
        <v>2790</v>
      </c>
      <c r="B1791" t="s">
        <v>15004</v>
      </c>
      <c r="C1791" t="s">
        <v>15005</v>
      </c>
      <c r="D1791" t="s">
        <v>14922</v>
      </c>
      <c r="E1791">
        <v>556</v>
      </c>
      <c r="F1791" s="2">
        <v>43622.745752314811</v>
      </c>
      <c r="G1791">
        <v>18</v>
      </c>
      <c r="H1791" t="s">
        <v>952</v>
      </c>
      <c r="I1791">
        <f t="shared" si="135"/>
        <v>10008</v>
      </c>
      <c r="J1791" s="6">
        <v>45186.094074074077</v>
      </c>
      <c r="K1791" t="str">
        <f t="shared" si="136"/>
        <v>Long Term</v>
      </c>
      <c r="L1791">
        <f t="shared" si="137"/>
        <v>9452</v>
      </c>
      <c r="M1791">
        <f t="shared" si="138"/>
        <v>0</v>
      </c>
      <c r="N1791">
        <f t="shared" si="139"/>
        <v>0</v>
      </c>
    </row>
    <row r="1792" spans="1:14" x14ac:dyDescent="0.25">
      <c r="A1792">
        <v>2791</v>
      </c>
      <c r="B1792" t="s">
        <v>14952</v>
      </c>
      <c r="C1792" t="s">
        <v>14953</v>
      </c>
      <c r="D1792" t="s">
        <v>14922</v>
      </c>
      <c r="E1792">
        <v>228</v>
      </c>
      <c r="F1792" s="2">
        <v>44870.746388888889</v>
      </c>
      <c r="G1792">
        <v>23</v>
      </c>
      <c r="H1792" t="s">
        <v>319</v>
      </c>
      <c r="I1792">
        <f t="shared" si="135"/>
        <v>5244</v>
      </c>
      <c r="J1792" s="6">
        <v>45186.094074074077</v>
      </c>
      <c r="K1792" t="str">
        <f t="shared" si="136"/>
        <v>Short Term</v>
      </c>
      <c r="L1792">
        <f t="shared" si="137"/>
        <v>5016</v>
      </c>
      <c r="M1792">
        <f t="shared" si="138"/>
        <v>0.15</v>
      </c>
      <c r="N1792">
        <f t="shared" si="139"/>
        <v>752.4</v>
      </c>
    </row>
    <row r="1793" spans="1:14" x14ac:dyDescent="0.25">
      <c r="A1793">
        <v>2792</v>
      </c>
      <c r="B1793" t="s">
        <v>14972</v>
      </c>
      <c r="C1793" t="s">
        <v>14973</v>
      </c>
      <c r="D1793" t="s">
        <v>14922</v>
      </c>
      <c r="E1793">
        <v>158</v>
      </c>
      <c r="F1793" s="2">
        <v>43566.597430555557</v>
      </c>
      <c r="G1793">
        <v>94</v>
      </c>
      <c r="H1793" t="s">
        <v>566</v>
      </c>
      <c r="I1793">
        <f t="shared" si="135"/>
        <v>14852</v>
      </c>
      <c r="J1793" s="6">
        <v>45186.094074074077</v>
      </c>
      <c r="K1793" t="str">
        <f t="shared" si="136"/>
        <v>Long Term</v>
      </c>
      <c r="L1793">
        <f t="shared" si="137"/>
        <v>14694</v>
      </c>
      <c r="M1793">
        <f t="shared" si="138"/>
        <v>0</v>
      </c>
      <c r="N1793">
        <f t="shared" si="139"/>
        <v>0</v>
      </c>
    </row>
    <row r="1794" spans="1:14" x14ac:dyDescent="0.25">
      <c r="A1794">
        <v>2793</v>
      </c>
      <c r="B1794" t="s">
        <v>14923</v>
      </c>
      <c r="C1794" t="s">
        <v>14924</v>
      </c>
      <c r="D1794" t="s">
        <v>14929</v>
      </c>
      <c r="E1794">
        <v>388</v>
      </c>
      <c r="F1794" s="2">
        <v>45065.096226851849</v>
      </c>
      <c r="G1794">
        <v>30</v>
      </c>
      <c r="H1794" t="s">
        <v>1140</v>
      </c>
      <c r="I1794">
        <f t="shared" si="135"/>
        <v>11640</v>
      </c>
      <c r="J1794" s="6">
        <v>45186.094074074077</v>
      </c>
      <c r="K1794" t="str">
        <f t="shared" si="136"/>
        <v>Short Term</v>
      </c>
      <c r="L1794">
        <f t="shared" si="137"/>
        <v>11252</v>
      </c>
      <c r="M1794">
        <f t="shared" si="138"/>
        <v>0.15</v>
      </c>
      <c r="N1794">
        <f t="shared" si="139"/>
        <v>1687.8</v>
      </c>
    </row>
    <row r="1795" spans="1:14" x14ac:dyDescent="0.25">
      <c r="A1795">
        <v>2794</v>
      </c>
      <c r="B1795" t="s">
        <v>14988</v>
      </c>
      <c r="C1795" t="s">
        <v>14989</v>
      </c>
      <c r="D1795" t="s">
        <v>14922</v>
      </c>
      <c r="E1795">
        <v>781</v>
      </c>
      <c r="F1795" s="2">
        <v>44735.483217592591</v>
      </c>
      <c r="G1795">
        <v>56</v>
      </c>
      <c r="H1795" t="s">
        <v>895</v>
      </c>
      <c r="I1795">
        <f t="shared" ref="I1795:I1858" si="140">E1795*G1795</f>
        <v>43736</v>
      </c>
      <c r="J1795" s="6">
        <v>45186.094074074077</v>
      </c>
      <c r="K1795" t="str">
        <f t="shared" ref="K1795:K1858" si="141">IF((J1795-F1795)&lt;=365,"Short Term","Long Term")</f>
        <v>Long Term</v>
      </c>
      <c r="L1795">
        <f t="shared" ref="L1795:L1858" si="142">I1795-E1795</f>
        <v>42955</v>
      </c>
      <c r="M1795">
        <f t="shared" ref="M1795:M1858" si="143">IF(K1795="short Term",15%,IF(K1795="Long Term",IF(L1795&gt;100000,10%,0),0))</f>
        <v>0</v>
      </c>
      <c r="N1795">
        <f t="shared" ref="N1795:N1858" si="144">L1795*M1795</f>
        <v>0</v>
      </c>
    </row>
    <row r="1796" spans="1:14" x14ac:dyDescent="0.25">
      <c r="A1796">
        <v>2795</v>
      </c>
      <c r="B1796" t="s">
        <v>14984</v>
      </c>
      <c r="C1796" t="s">
        <v>14985</v>
      </c>
      <c r="D1796" t="s">
        <v>14929</v>
      </c>
      <c r="E1796">
        <v>511</v>
      </c>
      <c r="F1796" s="2">
        <v>43963.694120370368</v>
      </c>
      <c r="G1796">
        <v>53</v>
      </c>
      <c r="H1796" t="s">
        <v>1058</v>
      </c>
      <c r="I1796">
        <f t="shared" si="140"/>
        <v>27083</v>
      </c>
      <c r="J1796" s="6">
        <v>45186.094074074077</v>
      </c>
      <c r="K1796" t="str">
        <f t="shared" si="141"/>
        <v>Long Term</v>
      </c>
      <c r="L1796">
        <f t="shared" si="142"/>
        <v>26572</v>
      </c>
      <c r="M1796">
        <f t="shared" si="143"/>
        <v>0</v>
      </c>
      <c r="N1796">
        <f t="shared" si="144"/>
        <v>0</v>
      </c>
    </row>
    <row r="1797" spans="1:14" x14ac:dyDescent="0.25">
      <c r="A1797">
        <v>2796</v>
      </c>
      <c r="B1797" t="s">
        <v>14944</v>
      </c>
      <c r="C1797" t="s">
        <v>14945</v>
      </c>
      <c r="D1797" t="s">
        <v>14929</v>
      </c>
      <c r="E1797">
        <v>304</v>
      </c>
      <c r="F1797" s="2">
        <v>43528.758564814823</v>
      </c>
      <c r="G1797">
        <v>13</v>
      </c>
      <c r="H1797" t="s">
        <v>219</v>
      </c>
      <c r="I1797">
        <f t="shared" si="140"/>
        <v>3952</v>
      </c>
      <c r="J1797" s="6">
        <v>45186.094074074077</v>
      </c>
      <c r="K1797" t="str">
        <f t="shared" si="141"/>
        <v>Long Term</v>
      </c>
      <c r="L1797">
        <f t="shared" si="142"/>
        <v>3648</v>
      </c>
      <c r="M1797">
        <f t="shared" si="143"/>
        <v>0</v>
      </c>
      <c r="N1797">
        <f t="shared" si="144"/>
        <v>0</v>
      </c>
    </row>
    <row r="1798" spans="1:14" x14ac:dyDescent="0.25">
      <c r="A1798">
        <v>2797</v>
      </c>
      <c r="B1798" t="s">
        <v>14948</v>
      </c>
      <c r="C1798" t="s">
        <v>14949</v>
      </c>
      <c r="D1798" t="s">
        <v>14922</v>
      </c>
      <c r="E1798">
        <v>389</v>
      </c>
      <c r="F1798" s="2">
        <v>43458.150266203702</v>
      </c>
      <c r="G1798">
        <v>61</v>
      </c>
      <c r="H1798" t="s">
        <v>147</v>
      </c>
      <c r="I1798">
        <f t="shared" si="140"/>
        <v>23729</v>
      </c>
      <c r="J1798" s="6">
        <v>45186.094074074077</v>
      </c>
      <c r="K1798" t="str">
        <f t="shared" si="141"/>
        <v>Long Term</v>
      </c>
      <c r="L1798">
        <f t="shared" si="142"/>
        <v>23340</v>
      </c>
      <c r="M1798">
        <f t="shared" si="143"/>
        <v>0</v>
      </c>
      <c r="N1798">
        <f t="shared" si="144"/>
        <v>0</v>
      </c>
    </row>
    <row r="1799" spans="1:14" x14ac:dyDescent="0.25">
      <c r="A1799">
        <v>2798</v>
      </c>
      <c r="B1799" t="s">
        <v>14984</v>
      </c>
      <c r="C1799" t="s">
        <v>14985</v>
      </c>
      <c r="D1799" t="s">
        <v>14929</v>
      </c>
      <c r="E1799">
        <v>617</v>
      </c>
      <c r="F1799" s="2">
        <v>43854.029953703714</v>
      </c>
      <c r="G1799">
        <v>97</v>
      </c>
      <c r="H1799" t="s">
        <v>173</v>
      </c>
      <c r="I1799">
        <f t="shared" si="140"/>
        <v>59849</v>
      </c>
      <c r="J1799" s="6">
        <v>45186.094074074077</v>
      </c>
      <c r="K1799" t="str">
        <f t="shared" si="141"/>
        <v>Long Term</v>
      </c>
      <c r="L1799">
        <f t="shared" si="142"/>
        <v>59232</v>
      </c>
      <c r="M1799">
        <f t="shared" si="143"/>
        <v>0</v>
      </c>
      <c r="N1799">
        <f t="shared" si="144"/>
        <v>0</v>
      </c>
    </row>
    <row r="1800" spans="1:14" x14ac:dyDescent="0.25">
      <c r="A1800">
        <v>2799</v>
      </c>
      <c r="B1800" t="s">
        <v>14950</v>
      </c>
      <c r="C1800" t="s">
        <v>14951</v>
      </c>
      <c r="D1800" t="s">
        <v>14929</v>
      </c>
      <c r="E1800">
        <v>898</v>
      </c>
      <c r="F1800" s="2">
        <v>44559.834398148138</v>
      </c>
      <c r="G1800">
        <v>41</v>
      </c>
      <c r="H1800" t="s">
        <v>2023</v>
      </c>
      <c r="I1800">
        <f t="shared" si="140"/>
        <v>36818</v>
      </c>
      <c r="J1800" s="6">
        <v>45186.094074074077</v>
      </c>
      <c r="K1800" t="str">
        <f t="shared" si="141"/>
        <v>Long Term</v>
      </c>
      <c r="L1800">
        <f t="shared" si="142"/>
        <v>35920</v>
      </c>
      <c r="M1800">
        <f t="shared" si="143"/>
        <v>0</v>
      </c>
      <c r="N1800">
        <f t="shared" si="144"/>
        <v>0</v>
      </c>
    </row>
    <row r="1801" spans="1:14" x14ac:dyDescent="0.25">
      <c r="A1801">
        <v>2800</v>
      </c>
      <c r="B1801" t="s">
        <v>14976</v>
      </c>
      <c r="C1801" t="s">
        <v>14977</v>
      </c>
      <c r="D1801" t="s">
        <v>14929</v>
      </c>
      <c r="E1801">
        <v>210</v>
      </c>
      <c r="F1801" s="2">
        <v>44673.362962962958</v>
      </c>
      <c r="G1801">
        <v>90</v>
      </c>
      <c r="H1801" t="s">
        <v>667</v>
      </c>
      <c r="I1801">
        <f t="shared" si="140"/>
        <v>18900</v>
      </c>
      <c r="J1801" s="6">
        <v>45186.094074074077</v>
      </c>
      <c r="K1801" t="str">
        <f t="shared" si="141"/>
        <v>Long Term</v>
      </c>
      <c r="L1801">
        <f t="shared" si="142"/>
        <v>18690</v>
      </c>
      <c r="M1801">
        <f t="shared" si="143"/>
        <v>0</v>
      </c>
      <c r="N1801">
        <f t="shared" si="144"/>
        <v>0</v>
      </c>
    </row>
    <row r="1802" spans="1:14" x14ac:dyDescent="0.25">
      <c r="A1802">
        <v>2801</v>
      </c>
      <c r="B1802" t="s">
        <v>14964</v>
      </c>
      <c r="C1802" t="s">
        <v>14965</v>
      </c>
      <c r="D1802" t="s">
        <v>14929</v>
      </c>
      <c r="E1802">
        <v>355</v>
      </c>
      <c r="F1802" s="2">
        <v>43452.023587962962</v>
      </c>
      <c r="G1802">
        <v>69</v>
      </c>
      <c r="H1802" t="s">
        <v>439</v>
      </c>
      <c r="I1802">
        <f t="shared" si="140"/>
        <v>24495</v>
      </c>
      <c r="J1802" s="6">
        <v>45186.094074074077</v>
      </c>
      <c r="K1802" t="str">
        <f t="shared" si="141"/>
        <v>Long Term</v>
      </c>
      <c r="L1802">
        <f t="shared" si="142"/>
        <v>24140</v>
      </c>
      <c r="M1802">
        <f t="shared" si="143"/>
        <v>0</v>
      </c>
      <c r="N1802">
        <f t="shared" si="144"/>
        <v>0</v>
      </c>
    </row>
    <row r="1803" spans="1:14" x14ac:dyDescent="0.25">
      <c r="A1803">
        <v>2802</v>
      </c>
      <c r="B1803" t="s">
        <v>14972</v>
      </c>
      <c r="C1803" t="s">
        <v>14973</v>
      </c>
      <c r="D1803" t="s">
        <v>14929</v>
      </c>
      <c r="E1803">
        <v>870</v>
      </c>
      <c r="F1803" s="2">
        <v>44299.958194444444</v>
      </c>
      <c r="G1803">
        <v>83</v>
      </c>
      <c r="H1803" t="s">
        <v>1266</v>
      </c>
      <c r="I1803">
        <f t="shared" si="140"/>
        <v>72210</v>
      </c>
      <c r="J1803" s="6">
        <v>45186.094074074077</v>
      </c>
      <c r="K1803" t="str">
        <f t="shared" si="141"/>
        <v>Long Term</v>
      </c>
      <c r="L1803">
        <f t="shared" si="142"/>
        <v>71340</v>
      </c>
      <c r="M1803">
        <f t="shared" si="143"/>
        <v>0</v>
      </c>
      <c r="N1803">
        <f t="shared" si="144"/>
        <v>0</v>
      </c>
    </row>
    <row r="1804" spans="1:14" x14ac:dyDescent="0.25">
      <c r="A1804">
        <v>2803</v>
      </c>
      <c r="B1804" t="s">
        <v>15010</v>
      </c>
      <c r="C1804" t="s">
        <v>15011</v>
      </c>
      <c r="D1804" t="s">
        <v>14929</v>
      </c>
      <c r="E1804">
        <v>278</v>
      </c>
      <c r="F1804" s="2">
        <v>44854.851180555554</v>
      </c>
      <c r="G1804">
        <v>47</v>
      </c>
      <c r="H1804" t="s">
        <v>781</v>
      </c>
      <c r="I1804">
        <f t="shared" si="140"/>
        <v>13066</v>
      </c>
      <c r="J1804" s="6">
        <v>45186.094074074077</v>
      </c>
      <c r="K1804" t="str">
        <f t="shared" si="141"/>
        <v>Short Term</v>
      </c>
      <c r="L1804">
        <f t="shared" si="142"/>
        <v>12788</v>
      </c>
      <c r="M1804">
        <f t="shared" si="143"/>
        <v>0.15</v>
      </c>
      <c r="N1804">
        <f t="shared" si="144"/>
        <v>1918.1999999999998</v>
      </c>
    </row>
    <row r="1805" spans="1:14" x14ac:dyDescent="0.25">
      <c r="A1805">
        <v>2804</v>
      </c>
      <c r="B1805" t="s">
        <v>14936</v>
      </c>
      <c r="C1805" t="s">
        <v>14937</v>
      </c>
      <c r="D1805" t="s">
        <v>14922</v>
      </c>
      <c r="E1805">
        <v>774</v>
      </c>
      <c r="F1805" s="2">
        <v>43775.594155092593</v>
      </c>
      <c r="G1805">
        <v>84</v>
      </c>
      <c r="H1805" t="s">
        <v>271</v>
      </c>
      <c r="I1805">
        <f t="shared" si="140"/>
        <v>65016</v>
      </c>
      <c r="J1805" s="6">
        <v>45186.094074074077</v>
      </c>
      <c r="K1805" t="str">
        <f t="shared" si="141"/>
        <v>Long Term</v>
      </c>
      <c r="L1805">
        <f t="shared" si="142"/>
        <v>64242</v>
      </c>
      <c r="M1805">
        <f t="shared" si="143"/>
        <v>0</v>
      </c>
      <c r="N1805">
        <f t="shared" si="144"/>
        <v>0</v>
      </c>
    </row>
    <row r="1806" spans="1:14" x14ac:dyDescent="0.25">
      <c r="A1806">
        <v>2805</v>
      </c>
      <c r="B1806" t="s">
        <v>15000</v>
      </c>
      <c r="C1806" t="s">
        <v>15001</v>
      </c>
      <c r="D1806" t="s">
        <v>14929</v>
      </c>
      <c r="E1806">
        <v>569</v>
      </c>
      <c r="F1806" s="2">
        <v>44310.746354166673</v>
      </c>
      <c r="G1806">
        <v>23</v>
      </c>
      <c r="H1806" t="s">
        <v>210</v>
      </c>
      <c r="I1806">
        <f t="shared" si="140"/>
        <v>13087</v>
      </c>
      <c r="J1806" s="6">
        <v>45186.094074074077</v>
      </c>
      <c r="K1806" t="str">
        <f t="shared" si="141"/>
        <v>Long Term</v>
      </c>
      <c r="L1806">
        <f t="shared" si="142"/>
        <v>12518</v>
      </c>
      <c r="M1806">
        <f t="shared" si="143"/>
        <v>0</v>
      </c>
      <c r="N1806">
        <f t="shared" si="144"/>
        <v>0</v>
      </c>
    </row>
    <row r="1807" spans="1:14" x14ac:dyDescent="0.25">
      <c r="A1807">
        <v>2806</v>
      </c>
      <c r="B1807" t="s">
        <v>14932</v>
      </c>
      <c r="C1807" t="s">
        <v>14933</v>
      </c>
      <c r="D1807" t="s">
        <v>14922</v>
      </c>
      <c r="E1807">
        <v>625</v>
      </c>
      <c r="F1807" s="2">
        <v>44346.469189814823</v>
      </c>
      <c r="G1807">
        <v>9</v>
      </c>
      <c r="H1807" t="s">
        <v>1215</v>
      </c>
      <c r="I1807">
        <f t="shared" si="140"/>
        <v>5625</v>
      </c>
      <c r="J1807" s="6">
        <v>45186.094074074077</v>
      </c>
      <c r="K1807" t="str">
        <f t="shared" si="141"/>
        <v>Long Term</v>
      </c>
      <c r="L1807">
        <f t="shared" si="142"/>
        <v>5000</v>
      </c>
      <c r="M1807">
        <f t="shared" si="143"/>
        <v>0</v>
      </c>
      <c r="N1807">
        <f t="shared" si="144"/>
        <v>0</v>
      </c>
    </row>
    <row r="1808" spans="1:14" x14ac:dyDescent="0.25">
      <c r="A1808">
        <v>2807</v>
      </c>
      <c r="B1808" t="s">
        <v>14986</v>
      </c>
      <c r="C1808" t="s">
        <v>14987</v>
      </c>
      <c r="D1808" t="s">
        <v>14922</v>
      </c>
      <c r="E1808">
        <v>914</v>
      </c>
      <c r="F1808" s="2">
        <v>45005.502013888887</v>
      </c>
      <c r="G1808">
        <v>44</v>
      </c>
      <c r="H1808" t="s">
        <v>964</v>
      </c>
      <c r="I1808">
        <f t="shared" si="140"/>
        <v>40216</v>
      </c>
      <c r="J1808" s="6">
        <v>45186.094074074077</v>
      </c>
      <c r="K1808" t="str">
        <f t="shared" si="141"/>
        <v>Short Term</v>
      </c>
      <c r="L1808">
        <f t="shared" si="142"/>
        <v>39302</v>
      </c>
      <c r="M1808">
        <f t="shared" si="143"/>
        <v>0.15</v>
      </c>
      <c r="N1808">
        <f t="shared" si="144"/>
        <v>5895.3</v>
      </c>
    </row>
    <row r="1809" spans="1:14" x14ac:dyDescent="0.25">
      <c r="A1809">
        <v>2808</v>
      </c>
      <c r="B1809" t="s">
        <v>14934</v>
      </c>
      <c r="C1809" t="s">
        <v>14935</v>
      </c>
      <c r="D1809" t="s">
        <v>14929</v>
      </c>
      <c r="E1809">
        <v>591</v>
      </c>
      <c r="F1809" s="2">
        <v>44279.032037037039</v>
      </c>
      <c r="G1809">
        <v>90</v>
      </c>
      <c r="H1809" t="s">
        <v>966</v>
      </c>
      <c r="I1809">
        <f t="shared" si="140"/>
        <v>53190</v>
      </c>
      <c r="J1809" s="6">
        <v>45186.094074074077</v>
      </c>
      <c r="K1809" t="str">
        <f t="shared" si="141"/>
        <v>Long Term</v>
      </c>
      <c r="L1809">
        <f t="shared" si="142"/>
        <v>52599</v>
      </c>
      <c r="M1809">
        <f t="shared" si="143"/>
        <v>0</v>
      </c>
      <c r="N1809">
        <f t="shared" si="144"/>
        <v>0</v>
      </c>
    </row>
    <row r="1810" spans="1:14" x14ac:dyDescent="0.25">
      <c r="A1810">
        <v>2809</v>
      </c>
      <c r="B1810" t="s">
        <v>14996</v>
      </c>
      <c r="C1810" t="s">
        <v>14997</v>
      </c>
      <c r="D1810" t="s">
        <v>14929</v>
      </c>
      <c r="E1810">
        <v>477</v>
      </c>
      <c r="F1810" s="2">
        <v>44454.050300925926</v>
      </c>
      <c r="G1810">
        <v>65</v>
      </c>
      <c r="H1810" t="s">
        <v>458</v>
      </c>
      <c r="I1810">
        <f t="shared" si="140"/>
        <v>31005</v>
      </c>
      <c r="J1810" s="6">
        <v>45186.094074074077</v>
      </c>
      <c r="K1810" t="str">
        <f t="shared" si="141"/>
        <v>Long Term</v>
      </c>
      <c r="L1810">
        <f t="shared" si="142"/>
        <v>30528</v>
      </c>
      <c r="M1810">
        <f t="shared" si="143"/>
        <v>0</v>
      </c>
      <c r="N1810">
        <f t="shared" si="144"/>
        <v>0</v>
      </c>
    </row>
    <row r="1811" spans="1:14" x14ac:dyDescent="0.25">
      <c r="A1811">
        <v>2810</v>
      </c>
      <c r="B1811" t="s">
        <v>14968</v>
      </c>
      <c r="C1811" t="s">
        <v>14969</v>
      </c>
      <c r="D1811" t="s">
        <v>14922</v>
      </c>
      <c r="E1811">
        <v>527</v>
      </c>
      <c r="F1811" s="2">
        <v>44780.708993055552</v>
      </c>
      <c r="G1811">
        <v>74</v>
      </c>
      <c r="H1811" t="s">
        <v>1083</v>
      </c>
      <c r="I1811">
        <f t="shared" si="140"/>
        <v>38998</v>
      </c>
      <c r="J1811" s="6">
        <v>45186.094074074077</v>
      </c>
      <c r="K1811" t="str">
        <f t="shared" si="141"/>
        <v>Long Term</v>
      </c>
      <c r="L1811">
        <f t="shared" si="142"/>
        <v>38471</v>
      </c>
      <c r="M1811">
        <f t="shared" si="143"/>
        <v>0</v>
      </c>
      <c r="N1811">
        <f t="shared" si="144"/>
        <v>0</v>
      </c>
    </row>
    <row r="1812" spans="1:14" x14ac:dyDescent="0.25">
      <c r="A1812">
        <v>2811</v>
      </c>
      <c r="B1812" t="s">
        <v>14932</v>
      </c>
      <c r="C1812" t="s">
        <v>14933</v>
      </c>
      <c r="D1812" t="s">
        <v>14929</v>
      </c>
      <c r="E1812">
        <v>929</v>
      </c>
      <c r="F1812" s="2">
        <v>44348.63858796296</v>
      </c>
      <c r="G1812">
        <v>40</v>
      </c>
      <c r="H1812" t="s">
        <v>698</v>
      </c>
      <c r="I1812">
        <f t="shared" si="140"/>
        <v>37160</v>
      </c>
      <c r="J1812" s="6">
        <v>45186.094074074077</v>
      </c>
      <c r="K1812" t="str">
        <f t="shared" si="141"/>
        <v>Long Term</v>
      </c>
      <c r="L1812">
        <f t="shared" si="142"/>
        <v>36231</v>
      </c>
      <c r="M1812">
        <f t="shared" si="143"/>
        <v>0</v>
      </c>
      <c r="N1812">
        <f t="shared" si="144"/>
        <v>0</v>
      </c>
    </row>
    <row r="1813" spans="1:14" x14ac:dyDescent="0.25">
      <c r="A1813">
        <v>2812</v>
      </c>
      <c r="B1813" t="s">
        <v>14946</v>
      </c>
      <c r="C1813" t="s">
        <v>14947</v>
      </c>
      <c r="D1813" t="s">
        <v>14929</v>
      </c>
      <c r="E1813">
        <v>102</v>
      </c>
      <c r="F1813" s="2">
        <v>44539.130752314813</v>
      </c>
      <c r="G1813">
        <v>82</v>
      </c>
      <c r="H1813" t="s">
        <v>237</v>
      </c>
      <c r="I1813">
        <f t="shared" si="140"/>
        <v>8364</v>
      </c>
      <c r="J1813" s="6">
        <v>45186.094074074077</v>
      </c>
      <c r="K1813" t="str">
        <f t="shared" si="141"/>
        <v>Long Term</v>
      </c>
      <c r="L1813">
        <f t="shared" si="142"/>
        <v>8262</v>
      </c>
      <c r="M1813">
        <f t="shared" si="143"/>
        <v>0</v>
      </c>
      <c r="N1813">
        <f t="shared" si="144"/>
        <v>0</v>
      </c>
    </row>
    <row r="1814" spans="1:14" x14ac:dyDescent="0.25">
      <c r="A1814">
        <v>2813</v>
      </c>
      <c r="B1814" t="s">
        <v>14994</v>
      </c>
      <c r="C1814" t="s">
        <v>14995</v>
      </c>
      <c r="D1814" t="s">
        <v>14922</v>
      </c>
      <c r="E1814">
        <v>515</v>
      </c>
      <c r="F1814" s="2">
        <v>44465.248379629629</v>
      </c>
      <c r="G1814">
        <v>61</v>
      </c>
      <c r="H1814" t="s">
        <v>2117</v>
      </c>
      <c r="I1814">
        <f t="shared" si="140"/>
        <v>31415</v>
      </c>
      <c r="J1814" s="6">
        <v>45186.094074074077</v>
      </c>
      <c r="K1814" t="str">
        <f t="shared" si="141"/>
        <v>Long Term</v>
      </c>
      <c r="L1814">
        <f t="shared" si="142"/>
        <v>30900</v>
      </c>
      <c r="M1814">
        <f t="shared" si="143"/>
        <v>0</v>
      </c>
      <c r="N1814">
        <f t="shared" si="144"/>
        <v>0</v>
      </c>
    </row>
    <row r="1815" spans="1:14" x14ac:dyDescent="0.25">
      <c r="A1815">
        <v>2814</v>
      </c>
      <c r="B1815" t="s">
        <v>15000</v>
      </c>
      <c r="C1815" t="s">
        <v>15001</v>
      </c>
      <c r="D1815" t="s">
        <v>14929</v>
      </c>
      <c r="E1815">
        <v>325</v>
      </c>
      <c r="F1815" s="2">
        <v>44688.164513888893</v>
      </c>
      <c r="G1815">
        <v>54</v>
      </c>
      <c r="H1815" t="s">
        <v>838</v>
      </c>
      <c r="I1815">
        <f t="shared" si="140"/>
        <v>17550</v>
      </c>
      <c r="J1815" s="6">
        <v>45186.094074074077</v>
      </c>
      <c r="K1815" t="str">
        <f t="shared" si="141"/>
        <v>Long Term</v>
      </c>
      <c r="L1815">
        <f t="shared" si="142"/>
        <v>17225</v>
      </c>
      <c r="M1815">
        <f t="shared" si="143"/>
        <v>0</v>
      </c>
      <c r="N1815">
        <f t="shared" si="144"/>
        <v>0</v>
      </c>
    </row>
    <row r="1816" spans="1:14" x14ac:dyDescent="0.25">
      <c r="A1816">
        <v>2815</v>
      </c>
      <c r="B1816" t="s">
        <v>15008</v>
      </c>
      <c r="C1816" t="s">
        <v>15009</v>
      </c>
      <c r="D1816" t="s">
        <v>14929</v>
      </c>
      <c r="E1816">
        <v>797</v>
      </c>
      <c r="F1816" s="2">
        <v>44052.684131944443</v>
      </c>
      <c r="G1816">
        <v>58</v>
      </c>
      <c r="H1816" t="s">
        <v>196</v>
      </c>
      <c r="I1816">
        <f t="shared" si="140"/>
        <v>46226</v>
      </c>
      <c r="J1816" s="6">
        <v>45186.094074074077</v>
      </c>
      <c r="K1816" t="str">
        <f t="shared" si="141"/>
        <v>Long Term</v>
      </c>
      <c r="L1816">
        <f t="shared" si="142"/>
        <v>45429</v>
      </c>
      <c r="M1816">
        <f t="shared" si="143"/>
        <v>0</v>
      </c>
      <c r="N1816">
        <f t="shared" si="144"/>
        <v>0</v>
      </c>
    </row>
    <row r="1817" spans="1:14" x14ac:dyDescent="0.25">
      <c r="A1817">
        <v>2816</v>
      </c>
      <c r="B1817" t="s">
        <v>14974</v>
      </c>
      <c r="C1817" t="s">
        <v>14975</v>
      </c>
      <c r="D1817" t="s">
        <v>14922</v>
      </c>
      <c r="E1817">
        <v>448</v>
      </c>
      <c r="F1817" s="2">
        <v>43716.929988425924</v>
      </c>
      <c r="G1817">
        <v>29</v>
      </c>
      <c r="H1817" t="s">
        <v>1125</v>
      </c>
      <c r="I1817">
        <f t="shared" si="140"/>
        <v>12992</v>
      </c>
      <c r="J1817" s="6">
        <v>45186.094074074077</v>
      </c>
      <c r="K1817" t="str">
        <f t="shared" si="141"/>
        <v>Long Term</v>
      </c>
      <c r="L1817">
        <f t="shared" si="142"/>
        <v>12544</v>
      </c>
      <c r="M1817">
        <f t="shared" si="143"/>
        <v>0</v>
      </c>
      <c r="N1817">
        <f t="shared" si="144"/>
        <v>0</v>
      </c>
    </row>
    <row r="1818" spans="1:14" x14ac:dyDescent="0.25">
      <c r="A1818">
        <v>2817</v>
      </c>
      <c r="B1818" t="s">
        <v>14996</v>
      </c>
      <c r="C1818" t="s">
        <v>14997</v>
      </c>
      <c r="D1818" t="s">
        <v>14922</v>
      </c>
      <c r="E1818">
        <v>989</v>
      </c>
      <c r="F1818" s="2">
        <v>44474.347708333327</v>
      </c>
      <c r="G1818">
        <v>35</v>
      </c>
      <c r="H1818" t="s">
        <v>232</v>
      </c>
      <c r="I1818">
        <f t="shared" si="140"/>
        <v>34615</v>
      </c>
      <c r="J1818" s="6">
        <v>45186.094074074077</v>
      </c>
      <c r="K1818" t="str">
        <f t="shared" si="141"/>
        <v>Long Term</v>
      </c>
      <c r="L1818">
        <f t="shared" si="142"/>
        <v>33626</v>
      </c>
      <c r="M1818">
        <f t="shared" si="143"/>
        <v>0</v>
      </c>
      <c r="N1818">
        <f t="shared" si="144"/>
        <v>0</v>
      </c>
    </row>
    <row r="1819" spans="1:14" x14ac:dyDescent="0.25">
      <c r="A1819">
        <v>2818</v>
      </c>
      <c r="B1819" t="s">
        <v>14946</v>
      </c>
      <c r="C1819" t="s">
        <v>14947</v>
      </c>
      <c r="D1819" t="s">
        <v>14922</v>
      </c>
      <c r="E1819">
        <v>844</v>
      </c>
      <c r="F1819" s="2">
        <v>44176.100682870368</v>
      </c>
      <c r="G1819">
        <v>81</v>
      </c>
      <c r="H1819" t="s">
        <v>107</v>
      </c>
      <c r="I1819">
        <f t="shared" si="140"/>
        <v>68364</v>
      </c>
      <c r="J1819" s="6">
        <v>45186.094074074077</v>
      </c>
      <c r="K1819" t="str">
        <f t="shared" si="141"/>
        <v>Long Term</v>
      </c>
      <c r="L1819">
        <f t="shared" si="142"/>
        <v>67520</v>
      </c>
      <c r="M1819">
        <f t="shared" si="143"/>
        <v>0</v>
      </c>
      <c r="N1819">
        <f t="shared" si="144"/>
        <v>0</v>
      </c>
    </row>
    <row r="1820" spans="1:14" x14ac:dyDescent="0.25">
      <c r="A1820">
        <v>2819</v>
      </c>
      <c r="B1820" t="s">
        <v>15012</v>
      </c>
      <c r="C1820" t="s">
        <v>15013</v>
      </c>
      <c r="D1820" t="s">
        <v>14929</v>
      </c>
      <c r="E1820">
        <v>560</v>
      </c>
      <c r="F1820" s="2">
        <v>44755.282280092593</v>
      </c>
      <c r="G1820">
        <v>86</v>
      </c>
      <c r="H1820" t="s">
        <v>2898</v>
      </c>
      <c r="I1820">
        <f t="shared" si="140"/>
        <v>48160</v>
      </c>
      <c r="J1820" s="6">
        <v>45186.094074074077</v>
      </c>
      <c r="K1820" t="str">
        <f t="shared" si="141"/>
        <v>Long Term</v>
      </c>
      <c r="L1820">
        <f t="shared" si="142"/>
        <v>47600</v>
      </c>
      <c r="M1820">
        <f t="shared" si="143"/>
        <v>0</v>
      </c>
      <c r="N1820">
        <f t="shared" si="144"/>
        <v>0</v>
      </c>
    </row>
    <row r="1821" spans="1:14" x14ac:dyDescent="0.25">
      <c r="A1821">
        <v>2820</v>
      </c>
      <c r="B1821" t="s">
        <v>15014</v>
      </c>
      <c r="C1821" t="s">
        <v>15015</v>
      </c>
      <c r="D1821" t="s">
        <v>14929</v>
      </c>
      <c r="E1821">
        <v>110</v>
      </c>
      <c r="F1821" s="2">
        <v>45050.836157407408</v>
      </c>
      <c r="G1821">
        <v>63</v>
      </c>
      <c r="H1821" t="s">
        <v>1141</v>
      </c>
      <c r="I1821">
        <f t="shared" si="140"/>
        <v>6930</v>
      </c>
      <c r="J1821" s="6">
        <v>45186.094074074077</v>
      </c>
      <c r="K1821" t="str">
        <f t="shared" si="141"/>
        <v>Short Term</v>
      </c>
      <c r="L1821">
        <f t="shared" si="142"/>
        <v>6820</v>
      </c>
      <c r="M1821">
        <f t="shared" si="143"/>
        <v>0.15</v>
      </c>
      <c r="N1821">
        <f t="shared" si="144"/>
        <v>1023</v>
      </c>
    </row>
    <row r="1822" spans="1:14" x14ac:dyDescent="0.25">
      <c r="A1822">
        <v>2821</v>
      </c>
      <c r="B1822" t="s">
        <v>14976</v>
      </c>
      <c r="C1822" t="s">
        <v>14977</v>
      </c>
      <c r="D1822" t="s">
        <v>14922</v>
      </c>
      <c r="E1822">
        <v>601</v>
      </c>
      <c r="F1822" s="2">
        <v>44249.680023148147</v>
      </c>
      <c r="G1822">
        <v>83</v>
      </c>
      <c r="H1822" t="s">
        <v>580</v>
      </c>
      <c r="I1822">
        <f t="shared" si="140"/>
        <v>49883</v>
      </c>
      <c r="J1822" s="6">
        <v>45186.094074074077</v>
      </c>
      <c r="K1822" t="str">
        <f t="shared" si="141"/>
        <v>Long Term</v>
      </c>
      <c r="L1822">
        <f t="shared" si="142"/>
        <v>49282</v>
      </c>
      <c r="M1822">
        <f t="shared" si="143"/>
        <v>0</v>
      </c>
      <c r="N1822">
        <f t="shared" si="144"/>
        <v>0</v>
      </c>
    </row>
    <row r="1823" spans="1:14" x14ac:dyDescent="0.25">
      <c r="A1823">
        <v>2822</v>
      </c>
      <c r="B1823" t="s">
        <v>14923</v>
      </c>
      <c r="C1823" t="s">
        <v>14924</v>
      </c>
      <c r="D1823" t="s">
        <v>14922</v>
      </c>
      <c r="E1823">
        <v>883</v>
      </c>
      <c r="F1823" s="2">
        <v>44058.835127314807</v>
      </c>
      <c r="G1823">
        <v>12</v>
      </c>
      <c r="H1823" t="s">
        <v>57</v>
      </c>
      <c r="I1823">
        <f t="shared" si="140"/>
        <v>10596</v>
      </c>
      <c r="J1823" s="6">
        <v>45186.094074074077</v>
      </c>
      <c r="K1823" t="str">
        <f t="shared" si="141"/>
        <v>Long Term</v>
      </c>
      <c r="L1823">
        <f t="shared" si="142"/>
        <v>9713</v>
      </c>
      <c r="M1823">
        <f t="shared" si="143"/>
        <v>0</v>
      </c>
      <c r="N1823">
        <f t="shared" si="144"/>
        <v>0</v>
      </c>
    </row>
    <row r="1824" spans="1:14" x14ac:dyDescent="0.25">
      <c r="A1824">
        <v>2823</v>
      </c>
      <c r="B1824" t="s">
        <v>14990</v>
      </c>
      <c r="C1824" t="s">
        <v>14991</v>
      </c>
      <c r="D1824" t="s">
        <v>14929</v>
      </c>
      <c r="E1824">
        <v>740</v>
      </c>
      <c r="F1824" s="2">
        <v>44566.403333333343</v>
      </c>
      <c r="G1824">
        <v>45</v>
      </c>
      <c r="H1824" t="s">
        <v>1820</v>
      </c>
      <c r="I1824">
        <f t="shared" si="140"/>
        <v>33300</v>
      </c>
      <c r="J1824" s="6">
        <v>45186.094074074077</v>
      </c>
      <c r="K1824" t="str">
        <f t="shared" si="141"/>
        <v>Long Term</v>
      </c>
      <c r="L1824">
        <f t="shared" si="142"/>
        <v>32560</v>
      </c>
      <c r="M1824">
        <f t="shared" si="143"/>
        <v>0</v>
      </c>
      <c r="N1824">
        <f t="shared" si="144"/>
        <v>0</v>
      </c>
    </row>
    <row r="1825" spans="1:14" x14ac:dyDescent="0.25">
      <c r="A1825">
        <v>2824</v>
      </c>
      <c r="B1825" t="s">
        <v>14990</v>
      </c>
      <c r="C1825" t="s">
        <v>14991</v>
      </c>
      <c r="D1825" t="s">
        <v>14929</v>
      </c>
      <c r="E1825">
        <v>538</v>
      </c>
      <c r="F1825" s="2">
        <v>45021.940844907411</v>
      </c>
      <c r="G1825">
        <v>65</v>
      </c>
      <c r="H1825" t="s">
        <v>675</v>
      </c>
      <c r="I1825">
        <f t="shared" si="140"/>
        <v>34970</v>
      </c>
      <c r="J1825" s="6">
        <v>45186.094074074077</v>
      </c>
      <c r="K1825" t="str">
        <f t="shared" si="141"/>
        <v>Short Term</v>
      </c>
      <c r="L1825">
        <f t="shared" si="142"/>
        <v>34432</v>
      </c>
      <c r="M1825">
        <f t="shared" si="143"/>
        <v>0.15</v>
      </c>
      <c r="N1825">
        <f t="shared" si="144"/>
        <v>5164.8</v>
      </c>
    </row>
    <row r="1826" spans="1:14" x14ac:dyDescent="0.25">
      <c r="A1826">
        <v>2825</v>
      </c>
      <c r="B1826" t="s">
        <v>14980</v>
      </c>
      <c r="C1826" t="s">
        <v>14981</v>
      </c>
      <c r="D1826" t="s">
        <v>14922</v>
      </c>
      <c r="E1826">
        <v>272</v>
      </c>
      <c r="F1826" s="2">
        <v>43495.964004629634</v>
      </c>
      <c r="G1826">
        <v>52</v>
      </c>
      <c r="H1826" t="s">
        <v>184</v>
      </c>
      <c r="I1826">
        <f t="shared" si="140"/>
        <v>14144</v>
      </c>
      <c r="J1826" s="6">
        <v>45186.094074074077</v>
      </c>
      <c r="K1826" t="str">
        <f t="shared" si="141"/>
        <v>Long Term</v>
      </c>
      <c r="L1826">
        <f t="shared" si="142"/>
        <v>13872</v>
      </c>
      <c r="M1826">
        <f t="shared" si="143"/>
        <v>0</v>
      </c>
      <c r="N1826">
        <f t="shared" si="144"/>
        <v>0</v>
      </c>
    </row>
    <row r="1827" spans="1:14" x14ac:dyDescent="0.25">
      <c r="A1827">
        <v>2826</v>
      </c>
      <c r="B1827" t="s">
        <v>14994</v>
      </c>
      <c r="C1827" t="s">
        <v>14995</v>
      </c>
      <c r="D1827" t="s">
        <v>14922</v>
      </c>
      <c r="E1827">
        <v>413</v>
      </c>
      <c r="F1827" s="2">
        <v>43725.687199074076</v>
      </c>
      <c r="G1827">
        <v>18</v>
      </c>
      <c r="H1827" t="s">
        <v>138</v>
      </c>
      <c r="I1827">
        <f t="shared" si="140"/>
        <v>7434</v>
      </c>
      <c r="J1827" s="6">
        <v>45186.094074074077</v>
      </c>
      <c r="K1827" t="str">
        <f t="shared" si="141"/>
        <v>Long Term</v>
      </c>
      <c r="L1827">
        <f t="shared" si="142"/>
        <v>7021</v>
      </c>
      <c r="M1827">
        <f t="shared" si="143"/>
        <v>0</v>
      </c>
      <c r="N1827">
        <f t="shared" si="144"/>
        <v>0</v>
      </c>
    </row>
    <row r="1828" spans="1:14" x14ac:dyDescent="0.25">
      <c r="A1828">
        <v>2827</v>
      </c>
      <c r="B1828" t="s">
        <v>15010</v>
      </c>
      <c r="C1828" t="s">
        <v>15011</v>
      </c>
      <c r="D1828" t="s">
        <v>14922</v>
      </c>
      <c r="E1828">
        <v>627</v>
      </c>
      <c r="F1828" s="2">
        <v>44571.617476851847</v>
      </c>
      <c r="G1828">
        <v>68</v>
      </c>
      <c r="H1828" t="s">
        <v>793</v>
      </c>
      <c r="I1828">
        <f t="shared" si="140"/>
        <v>42636</v>
      </c>
      <c r="J1828" s="6">
        <v>45186.094074074077</v>
      </c>
      <c r="K1828" t="str">
        <f t="shared" si="141"/>
        <v>Long Term</v>
      </c>
      <c r="L1828">
        <f t="shared" si="142"/>
        <v>42009</v>
      </c>
      <c r="M1828">
        <f t="shared" si="143"/>
        <v>0</v>
      </c>
      <c r="N1828">
        <f t="shared" si="144"/>
        <v>0</v>
      </c>
    </row>
    <row r="1829" spans="1:14" x14ac:dyDescent="0.25">
      <c r="A1829">
        <v>2828</v>
      </c>
      <c r="B1829" t="s">
        <v>15002</v>
      </c>
      <c r="C1829" t="s">
        <v>15003</v>
      </c>
      <c r="D1829" t="s">
        <v>14929</v>
      </c>
      <c r="E1829">
        <v>591</v>
      </c>
      <c r="F1829" s="2">
        <v>43395.938344907408</v>
      </c>
      <c r="G1829">
        <v>87</v>
      </c>
      <c r="H1829" t="s">
        <v>1289</v>
      </c>
      <c r="I1829">
        <f t="shared" si="140"/>
        <v>51417</v>
      </c>
      <c r="J1829" s="6">
        <v>45186.094074074077</v>
      </c>
      <c r="K1829" t="str">
        <f t="shared" si="141"/>
        <v>Long Term</v>
      </c>
      <c r="L1829">
        <f t="shared" si="142"/>
        <v>50826</v>
      </c>
      <c r="M1829">
        <f t="shared" si="143"/>
        <v>0</v>
      </c>
      <c r="N1829">
        <f t="shared" si="144"/>
        <v>0</v>
      </c>
    </row>
    <row r="1830" spans="1:14" x14ac:dyDescent="0.25">
      <c r="A1830">
        <v>2829</v>
      </c>
      <c r="B1830" t="s">
        <v>14984</v>
      </c>
      <c r="C1830" t="s">
        <v>14985</v>
      </c>
      <c r="D1830" t="s">
        <v>14922</v>
      </c>
      <c r="E1830">
        <v>927</v>
      </c>
      <c r="F1830" s="2">
        <v>43493.708923611113</v>
      </c>
      <c r="G1830">
        <v>60</v>
      </c>
      <c r="H1830" t="s">
        <v>2759</v>
      </c>
      <c r="I1830">
        <f t="shared" si="140"/>
        <v>55620</v>
      </c>
      <c r="J1830" s="6">
        <v>45186.094074074077</v>
      </c>
      <c r="K1830" t="str">
        <f t="shared" si="141"/>
        <v>Long Term</v>
      </c>
      <c r="L1830">
        <f t="shared" si="142"/>
        <v>54693</v>
      </c>
      <c r="M1830">
        <f t="shared" si="143"/>
        <v>0</v>
      </c>
      <c r="N1830">
        <f t="shared" si="144"/>
        <v>0</v>
      </c>
    </row>
    <row r="1831" spans="1:14" x14ac:dyDescent="0.25">
      <c r="A1831">
        <v>2830</v>
      </c>
      <c r="B1831" t="s">
        <v>15008</v>
      </c>
      <c r="C1831" t="s">
        <v>15009</v>
      </c>
      <c r="D1831" t="s">
        <v>14922</v>
      </c>
      <c r="E1831">
        <v>442</v>
      </c>
      <c r="F1831" s="2">
        <v>45164.192881944437</v>
      </c>
      <c r="G1831">
        <v>98</v>
      </c>
      <c r="H1831" t="s">
        <v>1340</v>
      </c>
      <c r="I1831">
        <f t="shared" si="140"/>
        <v>43316</v>
      </c>
      <c r="J1831" s="6">
        <v>45186.094074074077</v>
      </c>
      <c r="K1831" t="str">
        <f t="shared" si="141"/>
        <v>Short Term</v>
      </c>
      <c r="L1831">
        <f t="shared" si="142"/>
        <v>42874</v>
      </c>
      <c r="M1831">
        <f t="shared" si="143"/>
        <v>0.15</v>
      </c>
      <c r="N1831">
        <f t="shared" si="144"/>
        <v>6431.0999999999995</v>
      </c>
    </row>
    <row r="1832" spans="1:14" x14ac:dyDescent="0.25">
      <c r="A1832">
        <v>2831</v>
      </c>
      <c r="B1832" t="s">
        <v>14978</v>
      </c>
      <c r="C1832" t="s">
        <v>14979</v>
      </c>
      <c r="D1832" t="s">
        <v>14929</v>
      </c>
      <c r="E1832">
        <v>707</v>
      </c>
      <c r="F1832" s="2">
        <v>43615.80395833333</v>
      </c>
      <c r="G1832">
        <v>95</v>
      </c>
      <c r="H1832" t="s">
        <v>546</v>
      </c>
      <c r="I1832">
        <f t="shared" si="140"/>
        <v>67165</v>
      </c>
      <c r="J1832" s="6">
        <v>45186.094074074077</v>
      </c>
      <c r="K1832" t="str">
        <f t="shared" si="141"/>
        <v>Long Term</v>
      </c>
      <c r="L1832">
        <f t="shared" si="142"/>
        <v>66458</v>
      </c>
      <c r="M1832">
        <f t="shared" si="143"/>
        <v>0</v>
      </c>
      <c r="N1832">
        <f t="shared" si="144"/>
        <v>0</v>
      </c>
    </row>
    <row r="1833" spans="1:14" x14ac:dyDescent="0.25">
      <c r="A1833">
        <v>2832</v>
      </c>
      <c r="B1833" t="s">
        <v>15006</v>
      </c>
      <c r="C1833" t="s">
        <v>15007</v>
      </c>
      <c r="D1833" t="s">
        <v>14922</v>
      </c>
      <c r="E1833">
        <v>710</v>
      </c>
      <c r="F1833" s="2">
        <v>43927.387962962966</v>
      </c>
      <c r="G1833">
        <v>74</v>
      </c>
      <c r="H1833" t="s">
        <v>1952</v>
      </c>
      <c r="I1833">
        <f t="shared" si="140"/>
        <v>52540</v>
      </c>
      <c r="J1833" s="6">
        <v>45186.094074074077</v>
      </c>
      <c r="K1833" t="str">
        <f t="shared" si="141"/>
        <v>Long Term</v>
      </c>
      <c r="L1833">
        <f t="shared" si="142"/>
        <v>51830</v>
      </c>
      <c r="M1833">
        <f t="shared" si="143"/>
        <v>0</v>
      </c>
      <c r="N1833">
        <f t="shared" si="144"/>
        <v>0</v>
      </c>
    </row>
    <row r="1834" spans="1:14" x14ac:dyDescent="0.25">
      <c r="A1834">
        <v>2833</v>
      </c>
      <c r="B1834" t="s">
        <v>14944</v>
      </c>
      <c r="C1834" t="s">
        <v>14945</v>
      </c>
      <c r="D1834" t="s">
        <v>14922</v>
      </c>
      <c r="E1834">
        <v>119</v>
      </c>
      <c r="F1834" s="2">
        <v>44335.073611111111</v>
      </c>
      <c r="G1834">
        <v>68</v>
      </c>
      <c r="H1834" t="s">
        <v>1249</v>
      </c>
      <c r="I1834">
        <f t="shared" si="140"/>
        <v>8092</v>
      </c>
      <c r="J1834" s="6">
        <v>45186.094074074077</v>
      </c>
      <c r="K1834" t="str">
        <f t="shared" si="141"/>
        <v>Long Term</v>
      </c>
      <c r="L1834">
        <f t="shared" si="142"/>
        <v>7973</v>
      </c>
      <c r="M1834">
        <f t="shared" si="143"/>
        <v>0</v>
      </c>
      <c r="N1834">
        <f t="shared" si="144"/>
        <v>0</v>
      </c>
    </row>
    <row r="1835" spans="1:14" x14ac:dyDescent="0.25">
      <c r="A1835">
        <v>2834</v>
      </c>
      <c r="B1835" t="s">
        <v>14982</v>
      </c>
      <c r="C1835" t="s">
        <v>14983</v>
      </c>
      <c r="D1835" t="s">
        <v>14922</v>
      </c>
      <c r="E1835">
        <v>930</v>
      </c>
      <c r="F1835" s="2">
        <v>43741.076203703713</v>
      </c>
      <c r="G1835">
        <v>37</v>
      </c>
      <c r="H1835" t="s">
        <v>1030</v>
      </c>
      <c r="I1835">
        <f t="shared" si="140"/>
        <v>34410</v>
      </c>
      <c r="J1835" s="6">
        <v>45186.094074074077</v>
      </c>
      <c r="K1835" t="str">
        <f t="shared" si="141"/>
        <v>Long Term</v>
      </c>
      <c r="L1835">
        <f t="shared" si="142"/>
        <v>33480</v>
      </c>
      <c r="M1835">
        <f t="shared" si="143"/>
        <v>0</v>
      </c>
      <c r="N1835">
        <f t="shared" si="144"/>
        <v>0</v>
      </c>
    </row>
    <row r="1836" spans="1:14" x14ac:dyDescent="0.25">
      <c r="A1836">
        <v>2835</v>
      </c>
      <c r="B1836" t="s">
        <v>14925</v>
      </c>
      <c r="C1836" t="s">
        <v>14926</v>
      </c>
      <c r="D1836" t="s">
        <v>14922</v>
      </c>
      <c r="E1836">
        <v>252</v>
      </c>
      <c r="F1836" s="2">
        <v>44917.384976851848</v>
      </c>
      <c r="G1836">
        <v>34</v>
      </c>
      <c r="H1836" t="s">
        <v>1231</v>
      </c>
      <c r="I1836">
        <f t="shared" si="140"/>
        <v>8568</v>
      </c>
      <c r="J1836" s="6">
        <v>45186.094074074077</v>
      </c>
      <c r="K1836" t="str">
        <f t="shared" si="141"/>
        <v>Short Term</v>
      </c>
      <c r="L1836">
        <f t="shared" si="142"/>
        <v>8316</v>
      </c>
      <c r="M1836">
        <f t="shared" si="143"/>
        <v>0.15</v>
      </c>
      <c r="N1836">
        <f t="shared" si="144"/>
        <v>1247.3999999999999</v>
      </c>
    </row>
    <row r="1837" spans="1:14" x14ac:dyDescent="0.25">
      <c r="A1837">
        <v>2836</v>
      </c>
      <c r="B1837" t="s">
        <v>15014</v>
      </c>
      <c r="C1837" t="s">
        <v>15015</v>
      </c>
      <c r="D1837" t="s">
        <v>14922</v>
      </c>
      <c r="E1837">
        <v>545</v>
      </c>
      <c r="F1837" s="2">
        <v>44508.599062499998</v>
      </c>
      <c r="G1837">
        <v>95</v>
      </c>
      <c r="H1837" t="s">
        <v>754</v>
      </c>
      <c r="I1837">
        <f t="shared" si="140"/>
        <v>51775</v>
      </c>
      <c r="J1837" s="6">
        <v>45186.094074074077</v>
      </c>
      <c r="K1837" t="str">
        <f t="shared" si="141"/>
        <v>Long Term</v>
      </c>
      <c r="L1837">
        <f t="shared" si="142"/>
        <v>51230</v>
      </c>
      <c r="M1837">
        <f t="shared" si="143"/>
        <v>0</v>
      </c>
      <c r="N1837">
        <f t="shared" si="144"/>
        <v>0</v>
      </c>
    </row>
    <row r="1838" spans="1:14" x14ac:dyDescent="0.25">
      <c r="A1838">
        <v>2837</v>
      </c>
      <c r="B1838" t="s">
        <v>14978</v>
      </c>
      <c r="C1838" t="s">
        <v>14979</v>
      </c>
      <c r="D1838" t="s">
        <v>14922</v>
      </c>
      <c r="E1838">
        <v>913</v>
      </c>
      <c r="F1838" s="2">
        <v>43424.828356481477</v>
      </c>
      <c r="G1838">
        <v>66</v>
      </c>
      <c r="H1838" t="s">
        <v>531</v>
      </c>
      <c r="I1838">
        <f t="shared" si="140"/>
        <v>60258</v>
      </c>
      <c r="J1838" s="6">
        <v>45186.094074074077</v>
      </c>
      <c r="K1838" t="str">
        <f t="shared" si="141"/>
        <v>Long Term</v>
      </c>
      <c r="L1838">
        <f t="shared" si="142"/>
        <v>59345</v>
      </c>
      <c r="M1838">
        <f t="shared" si="143"/>
        <v>0</v>
      </c>
      <c r="N1838">
        <f t="shared" si="144"/>
        <v>0</v>
      </c>
    </row>
    <row r="1839" spans="1:14" x14ac:dyDescent="0.25">
      <c r="A1839">
        <v>2838</v>
      </c>
      <c r="B1839" t="s">
        <v>14952</v>
      </c>
      <c r="C1839" t="s">
        <v>14953</v>
      </c>
      <c r="D1839" t="s">
        <v>14929</v>
      </c>
      <c r="E1839">
        <v>269</v>
      </c>
      <c r="F1839" s="2">
        <v>44610.339236111111</v>
      </c>
      <c r="G1839">
        <v>91</v>
      </c>
      <c r="H1839" t="s">
        <v>1108</v>
      </c>
      <c r="I1839">
        <f t="shared" si="140"/>
        <v>24479</v>
      </c>
      <c r="J1839" s="6">
        <v>45186.094074074077</v>
      </c>
      <c r="K1839" t="str">
        <f t="shared" si="141"/>
        <v>Long Term</v>
      </c>
      <c r="L1839">
        <f t="shared" si="142"/>
        <v>24210</v>
      </c>
      <c r="M1839">
        <f t="shared" si="143"/>
        <v>0</v>
      </c>
      <c r="N1839">
        <f t="shared" si="144"/>
        <v>0</v>
      </c>
    </row>
    <row r="1840" spans="1:14" x14ac:dyDescent="0.25">
      <c r="A1840">
        <v>2839</v>
      </c>
      <c r="B1840" t="s">
        <v>14964</v>
      </c>
      <c r="C1840" t="s">
        <v>14965</v>
      </c>
      <c r="D1840" t="s">
        <v>14929</v>
      </c>
      <c r="E1840">
        <v>884</v>
      </c>
      <c r="F1840" s="2">
        <v>44161.163263888891</v>
      </c>
      <c r="G1840">
        <v>84</v>
      </c>
      <c r="H1840" t="s">
        <v>975</v>
      </c>
      <c r="I1840">
        <f t="shared" si="140"/>
        <v>74256</v>
      </c>
      <c r="J1840" s="6">
        <v>45186.094074074077</v>
      </c>
      <c r="K1840" t="str">
        <f t="shared" si="141"/>
        <v>Long Term</v>
      </c>
      <c r="L1840">
        <f t="shared" si="142"/>
        <v>73372</v>
      </c>
      <c r="M1840">
        <f t="shared" si="143"/>
        <v>0</v>
      </c>
      <c r="N1840">
        <f t="shared" si="144"/>
        <v>0</v>
      </c>
    </row>
    <row r="1841" spans="1:14" x14ac:dyDescent="0.25">
      <c r="A1841">
        <v>2840</v>
      </c>
      <c r="B1841" t="s">
        <v>14968</v>
      </c>
      <c r="C1841" t="s">
        <v>14969</v>
      </c>
      <c r="D1841" t="s">
        <v>14929</v>
      </c>
      <c r="E1841">
        <v>256</v>
      </c>
      <c r="F1841" s="2">
        <v>43630.076296296298</v>
      </c>
      <c r="G1841">
        <v>37</v>
      </c>
      <c r="H1841" t="s">
        <v>88</v>
      </c>
      <c r="I1841">
        <f t="shared" si="140"/>
        <v>9472</v>
      </c>
      <c r="J1841" s="6">
        <v>45186.094074074077</v>
      </c>
      <c r="K1841" t="str">
        <f t="shared" si="141"/>
        <v>Long Term</v>
      </c>
      <c r="L1841">
        <f t="shared" si="142"/>
        <v>9216</v>
      </c>
      <c r="M1841">
        <f t="shared" si="143"/>
        <v>0</v>
      </c>
      <c r="N1841">
        <f t="shared" si="144"/>
        <v>0</v>
      </c>
    </row>
    <row r="1842" spans="1:14" x14ac:dyDescent="0.25">
      <c r="A1842">
        <v>2841</v>
      </c>
      <c r="B1842" t="s">
        <v>14952</v>
      </c>
      <c r="C1842" t="s">
        <v>14953</v>
      </c>
      <c r="D1842" t="s">
        <v>14929</v>
      </c>
      <c r="E1842">
        <v>790</v>
      </c>
      <c r="F1842" s="2">
        <v>44574.639664351853</v>
      </c>
      <c r="G1842">
        <v>42</v>
      </c>
      <c r="H1842" t="s">
        <v>2864</v>
      </c>
      <c r="I1842">
        <f t="shared" si="140"/>
        <v>33180</v>
      </c>
      <c r="J1842" s="6">
        <v>45186.094074074077</v>
      </c>
      <c r="K1842" t="str">
        <f t="shared" si="141"/>
        <v>Long Term</v>
      </c>
      <c r="L1842">
        <f t="shared" si="142"/>
        <v>32390</v>
      </c>
      <c r="M1842">
        <f t="shared" si="143"/>
        <v>0</v>
      </c>
      <c r="N1842">
        <f t="shared" si="144"/>
        <v>0</v>
      </c>
    </row>
    <row r="1843" spans="1:14" x14ac:dyDescent="0.25">
      <c r="A1843">
        <v>2842</v>
      </c>
      <c r="B1843" t="s">
        <v>14998</v>
      </c>
      <c r="C1843" t="s">
        <v>14999</v>
      </c>
      <c r="D1843" t="s">
        <v>14922</v>
      </c>
      <c r="E1843">
        <v>304</v>
      </c>
      <c r="F1843" s="2">
        <v>44586.082673611112</v>
      </c>
      <c r="G1843">
        <v>64</v>
      </c>
      <c r="H1843" t="s">
        <v>696</v>
      </c>
      <c r="I1843">
        <f t="shared" si="140"/>
        <v>19456</v>
      </c>
      <c r="J1843" s="6">
        <v>45186.094074074077</v>
      </c>
      <c r="K1843" t="str">
        <f t="shared" si="141"/>
        <v>Long Term</v>
      </c>
      <c r="L1843">
        <f t="shared" si="142"/>
        <v>19152</v>
      </c>
      <c r="M1843">
        <f t="shared" si="143"/>
        <v>0</v>
      </c>
      <c r="N1843">
        <f t="shared" si="144"/>
        <v>0</v>
      </c>
    </row>
    <row r="1844" spans="1:14" x14ac:dyDescent="0.25">
      <c r="A1844">
        <v>2843</v>
      </c>
      <c r="B1844" t="s">
        <v>14984</v>
      </c>
      <c r="C1844" t="s">
        <v>14985</v>
      </c>
      <c r="D1844" t="s">
        <v>14922</v>
      </c>
      <c r="E1844">
        <v>571</v>
      </c>
      <c r="F1844" s="2">
        <v>44787.763136574067</v>
      </c>
      <c r="G1844">
        <v>54</v>
      </c>
      <c r="H1844" t="s">
        <v>457</v>
      </c>
      <c r="I1844">
        <f t="shared" si="140"/>
        <v>30834</v>
      </c>
      <c r="J1844" s="6">
        <v>45186.094074074077</v>
      </c>
      <c r="K1844" t="str">
        <f t="shared" si="141"/>
        <v>Long Term</v>
      </c>
      <c r="L1844">
        <f t="shared" si="142"/>
        <v>30263</v>
      </c>
      <c r="M1844">
        <f t="shared" si="143"/>
        <v>0</v>
      </c>
      <c r="N1844">
        <f t="shared" si="144"/>
        <v>0</v>
      </c>
    </row>
    <row r="1845" spans="1:14" x14ac:dyDescent="0.25">
      <c r="A1845">
        <v>2844</v>
      </c>
      <c r="B1845" t="s">
        <v>14974</v>
      </c>
      <c r="C1845" t="s">
        <v>14975</v>
      </c>
      <c r="D1845" t="s">
        <v>14929</v>
      </c>
      <c r="E1845">
        <v>559</v>
      </c>
      <c r="F1845" s="2">
        <v>45149.150231481479</v>
      </c>
      <c r="G1845">
        <v>54</v>
      </c>
      <c r="H1845" t="s">
        <v>90</v>
      </c>
      <c r="I1845">
        <f t="shared" si="140"/>
        <v>30186</v>
      </c>
      <c r="J1845" s="6">
        <v>45186.094074074077</v>
      </c>
      <c r="K1845" t="str">
        <f t="shared" si="141"/>
        <v>Short Term</v>
      </c>
      <c r="L1845">
        <f t="shared" si="142"/>
        <v>29627</v>
      </c>
      <c r="M1845">
        <f t="shared" si="143"/>
        <v>0.15</v>
      </c>
      <c r="N1845">
        <f t="shared" si="144"/>
        <v>4444.05</v>
      </c>
    </row>
    <row r="1846" spans="1:14" x14ac:dyDescent="0.25">
      <c r="A1846">
        <v>2845</v>
      </c>
      <c r="B1846" t="s">
        <v>14954</v>
      </c>
      <c r="C1846" t="s">
        <v>14955</v>
      </c>
      <c r="D1846" t="s">
        <v>14929</v>
      </c>
      <c r="E1846">
        <v>150</v>
      </c>
      <c r="F1846" s="2">
        <v>44822.715104166673</v>
      </c>
      <c r="G1846">
        <v>47</v>
      </c>
      <c r="H1846" t="s">
        <v>1295</v>
      </c>
      <c r="I1846">
        <f t="shared" si="140"/>
        <v>7050</v>
      </c>
      <c r="J1846" s="6">
        <v>45186.094074074077</v>
      </c>
      <c r="K1846" t="str">
        <f t="shared" si="141"/>
        <v>Short Term</v>
      </c>
      <c r="L1846">
        <f t="shared" si="142"/>
        <v>6900</v>
      </c>
      <c r="M1846">
        <f t="shared" si="143"/>
        <v>0.15</v>
      </c>
      <c r="N1846">
        <f t="shared" si="144"/>
        <v>1035</v>
      </c>
    </row>
    <row r="1847" spans="1:14" x14ac:dyDescent="0.25">
      <c r="A1847">
        <v>2846</v>
      </c>
      <c r="B1847" t="s">
        <v>14970</v>
      </c>
      <c r="C1847" t="s">
        <v>14971</v>
      </c>
      <c r="D1847" t="s">
        <v>14929</v>
      </c>
      <c r="E1847">
        <v>252</v>
      </c>
      <c r="F1847" s="2">
        <v>43545.482986111107</v>
      </c>
      <c r="G1847">
        <v>88</v>
      </c>
      <c r="H1847" t="s">
        <v>270</v>
      </c>
      <c r="I1847">
        <f t="shared" si="140"/>
        <v>22176</v>
      </c>
      <c r="J1847" s="6">
        <v>45186.094074074077</v>
      </c>
      <c r="K1847" t="str">
        <f t="shared" si="141"/>
        <v>Long Term</v>
      </c>
      <c r="L1847">
        <f t="shared" si="142"/>
        <v>21924</v>
      </c>
      <c r="M1847">
        <f t="shared" si="143"/>
        <v>0</v>
      </c>
      <c r="N1847">
        <f t="shared" si="144"/>
        <v>0</v>
      </c>
    </row>
    <row r="1848" spans="1:14" x14ac:dyDescent="0.25">
      <c r="A1848">
        <v>2847</v>
      </c>
      <c r="B1848" t="s">
        <v>14936</v>
      </c>
      <c r="C1848" t="s">
        <v>14937</v>
      </c>
      <c r="D1848" t="s">
        <v>14922</v>
      </c>
      <c r="E1848">
        <v>974</v>
      </c>
      <c r="F1848" s="2">
        <v>43785.414722222216</v>
      </c>
      <c r="G1848">
        <v>45</v>
      </c>
      <c r="H1848" t="s">
        <v>1233</v>
      </c>
      <c r="I1848">
        <f t="shared" si="140"/>
        <v>43830</v>
      </c>
      <c r="J1848" s="6">
        <v>45186.094074074077</v>
      </c>
      <c r="K1848" t="str">
        <f t="shared" si="141"/>
        <v>Long Term</v>
      </c>
      <c r="L1848">
        <f t="shared" si="142"/>
        <v>42856</v>
      </c>
      <c r="M1848">
        <f t="shared" si="143"/>
        <v>0</v>
      </c>
      <c r="N1848">
        <f t="shared" si="144"/>
        <v>0</v>
      </c>
    </row>
    <row r="1849" spans="1:14" x14ac:dyDescent="0.25">
      <c r="A1849">
        <v>2848</v>
      </c>
      <c r="B1849" t="s">
        <v>14923</v>
      </c>
      <c r="C1849" t="s">
        <v>14924</v>
      </c>
      <c r="D1849" t="s">
        <v>14929</v>
      </c>
      <c r="E1849">
        <v>877</v>
      </c>
      <c r="F1849" s="2">
        <v>43384.462395833332</v>
      </c>
      <c r="G1849">
        <v>87</v>
      </c>
      <c r="H1849" t="s">
        <v>1909</v>
      </c>
      <c r="I1849">
        <f t="shared" si="140"/>
        <v>76299</v>
      </c>
      <c r="J1849" s="6">
        <v>45186.094074074077</v>
      </c>
      <c r="K1849" t="str">
        <f t="shared" si="141"/>
        <v>Long Term</v>
      </c>
      <c r="L1849">
        <f t="shared" si="142"/>
        <v>75422</v>
      </c>
      <c r="M1849">
        <f t="shared" si="143"/>
        <v>0</v>
      </c>
      <c r="N1849">
        <f t="shared" si="144"/>
        <v>0</v>
      </c>
    </row>
    <row r="1850" spans="1:14" x14ac:dyDescent="0.25">
      <c r="A1850">
        <v>2849</v>
      </c>
      <c r="B1850" t="s">
        <v>14934</v>
      </c>
      <c r="C1850" t="s">
        <v>14935</v>
      </c>
      <c r="D1850" t="s">
        <v>14929</v>
      </c>
      <c r="E1850">
        <v>204</v>
      </c>
      <c r="F1850" s="2">
        <v>44129.511354166672</v>
      </c>
      <c r="G1850">
        <v>79</v>
      </c>
      <c r="H1850" t="s">
        <v>918</v>
      </c>
      <c r="I1850">
        <f t="shared" si="140"/>
        <v>16116</v>
      </c>
      <c r="J1850" s="6">
        <v>45186.094074074077</v>
      </c>
      <c r="K1850" t="str">
        <f t="shared" si="141"/>
        <v>Long Term</v>
      </c>
      <c r="L1850">
        <f t="shared" si="142"/>
        <v>15912</v>
      </c>
      <c r="M1850">
        <f t="shared" si="143"/>
        <v>0</v>
      </c>
      <c r="N1850">
        <f t="shared" si="144"/>
        <v>0</v>
      </c>
    </row>
    <row r="1851" spans="1:14" x14ac:dyDescent="0.25">
      <c r="A1851">
        <v>2850</v>
      </c>
      <c r="B1851" t="s">
        <v>14966</v>
      </c>
      <c r="C1851" t="s">
        <v>14967</v>
      </c>
      <c r="D1851" t="s">
        <v>14929</v>
      </c>
      <c r="E1851">
        <v>299</v>
      </c>
      <c r="F1851" s="2">
        <v>44820.029560185183</v>
      </c>
      <c r="G1851">
        <v>71</v>
      </c>
      <c r="H1851" t="s">
        <v>1322</v>
      </c>
      <c r="I1851">
        <f t="shared" si="140"/>
        <v>21229</v>
      </c>
      <c r="J1851" s="6">
        <v>45186.094074074077</v>
      </c>
      <c r="K1851" t="str">
        <f t="shared" si="141"/>
        <v>Long Term</v>
      </c>
      <c r="L1851">
        <f t="shared" si="142"/>
        <v>20930</v>
      </c>
      <c r="M1851">
        <f t="shared" si="143"/>
        <v>0</v>
      </c>
      <c r="N1851">
        <f t="shared" si="144"/>
        <v>0</v>
      </c>
    </row>
    <row r="1852" spans="1:14" x14ac:dyDescent="0.25">
      <c r="A1852">
        <v>2851</v>
      </c>
      <c r="B1852" t="s">
        <v>14976</v>
      </c>
      <c r="C1852" t="s">
        <v>14977</v>
      </c>
      <c r="D1852" t="s">
        <v>14929</v>
      </c>
      <c r="E1852">
        <v>710</v>
      </c>
      <c r="F1852" s="2">
        <v>44310.078750000001</v>
      </c>
      <c r="G1852">
        <v>26</v>
      </c>
      <c r="H1852" t="s">
        <v>1047</v>
      </c>
      <c r="I1852">
        <f t="shared" si="140"/>
        <v>18460</v>
      </c>
      <c r="J1852" s="6">
        <v>45186.094074074077</v>
      </c>
      <c r="K1852" t="str">
        <f t="shared" si="141"/>
        <v>Long Term</v>
      </c>
      <c r="L1852">
        <f t="shared" si="142"/>
        <v>17750</v>
      </c>
      <c r="M1852">
        <f t="shared" si="143"/>
        <v>0</v>
      </c>
      <c r="N1852">
        <f t="shared" si="144"/>
        <v>0</v>
      </c>
    </row>
    <row r="1853" spans="1:14" x14ac:dyDescent="0.25">
      <c r="A1853">
        <v>2852</v>
      </c>
      <c r="B1853" t="s">
        <v>14994</v>
      </c>
      <c r="C1853" t="s">
        <v>14995</v>
      </c>
      <c r="D1853" t="s">
        <v>14922</v>
      </c>
      <c r="E1853">
        <v>242</v>
      </c>
      <c r="F1853" s="2">
        <v>43430.733449074083</v>
      </c>
      <c r="G1853">
        <v>67</v>
      </c>
      <c r="H1853" t="s">
        <v>203</v>
      </c>
      <c r="I1853">
        <f t="shared" si="140"/>
        <v>16214</v>
      </c>
      <c r="J1853" s="6">
        <v>45186.094074074077</v>
      </c>
      <c r="K1853" t="str">
        <f t="shared" si="141"/>
        <v>Long Term</v>
      </c>
      <c r="L1853">
        <f t="shared" si="142"/>
        <v>15972</v>
      </c>
      <c r="M1853">
        <f t="shared" si="143"/>
        <v>0</v>
      </c>
      <c r="N1853">
        <f t="shared" si="144"/>
        <v>0</v>
      </c>
    </row>
    <row r="1854" spans="1:14" x14ac:dyDescent="0.25">
      <c r="A1854">
        <v>2853</v>
      </c>
      <c r="B1854" t="s">
        <v>14936</v>
      </c>
      <c r="C1854" t="s">
        <v>14937</v>
      </c>
      <c r="D1854" t="s">
        <v>14929</v>
      </c>
      <c r="E1854">
        <v>971</v>
      </c>
      <c r="F1854" s="2">
        <v>43898.988703703697</v>
      </c>
      <c r="G1854">
        <v>24</v>
      </c>
      <c r="H1854" t="s">
        <v>438</v>
      </c>
      <c r="I1854">
        <f t="shared" si="140"/>
        <v>23304</v>
      </c>
      <c r="J1854" s="6">
        <v>45186.094074074077</v>
      </c>
      <c r="K1854" t="str">
        <f t="shared" si="141"/>
        <v>Long Term</v>
      </c>
      <c r="L1854">
        <f t="shared" si="142"/>
        <v>22333</v>
      </c>
      <c r="M1854">
        <f t="shared" si="143"/>
        <v>0</v>
      </c>
      <c r="N1854">
        <f t="shared" si="144"/>
        <v>0</v>
      </c>
    </row>
    <row r="1855" spans="1:14" x14ac:dyDescent="0.25">
      <c r="A1855">
        <v>2854</v>
      </c>
      <c r="B1855" t="s">
        <v>14927</v>
      </c>
      <c r="C1855" t="s">
        <v>14928</v>
      </c>
      <c r="D1855" t="s">
        <v>14929</v>
      </c>
      <c r="E1855">
        <v>790</v>
      </c>
      <c r="F1855" s="2">
        <v>44730.828009259261</v>
      </c>
      <c r="G1855">
        <v>97</v>
      </c>
      <c r="H1855" t="s">
        <v>364</v>
      </c>
      <c r="I1855">
        <f t="shared" si="140"/>
        <v>76630</v>
      </c>
      <c r="J1855" s="6">
        <v>45186.094074074077</v>
      </c>
      <c r="K1855" t="str">
        <f t="shared" si="141"/>
        <v>Long Term</v>
      </c>
      <c r="L1855">
        <f t="shared" si="142"/>
        <v>75840</v>
      </c>
      <c r="M1855">
        <f t="shared" si="143"/>
        <v>0</v>
      </c>
      <c r="N1855">
        <f t="shared" si="144"/>
        <v>0</v>
      </c>
    </row>
    <row r="1856" spans="1:14" x14ac:dyDescent="0.25">
      <c r="A1856">
        <v>2855</v>
      </c>
      <c r="B1856" t="s">
        <v>14962</v>
      </c>
      <c r="C1856" t="s">
        <v>14963</v>
      </c>
      <c r="D1856" t="s">
        <v>14922</v>
      </c>
      <c r="E1856">
        <v>728</v>
      </c>
      <c r="F1856" s="2">
        <v>44647.475532407407</v>
      </c>
      <c r="G1856">
        <v>9</v>
      </c>
      <c r="H1856" t="s">
        <v>410</v>
      </c>
      <c r="I1856">
        <f t="shared" si="140"/>
        <v>6552</v>
      </c>
      <c r="J1856" s="6">
        <v>45186.094074074077</v>
      </c>
      <c r="K1856" t="str">
        <f t="shared" si="141"/>
        <v>Long Term</v>
      </c>
      <c r="L1856">
        <f t="shared" si="142"/>
        <v>5824</v>
      </c>
      <c r="M1856">
        <f t="shared" si="143"/>
        <v>0</v>
      </c>
      <c r="N1856">
        <f t="shared" si="144"/>
        <v>0</v>
      </c>
    </row>
    <row r="1857" spans="1:14" x14ac:dyDescent="0.25">
      <c r="A1857">
        <v>2856</v>
      </c>
      <c r="B1857" t="s">
        <v>14948</v>
      </c>
      <c r="C1857" t="s">
        <v>14949</v>
      </c>
      <c r="D1857" t="s">
        <v>14929</v>
      </c>
      <c r="E1857">
        <v>530</v>
      </c>
      <c r="F1857" s="2">
        <v>43414.772372685176</v>
      </c>
      <c r="G1857">
        <v>13</v>
      </c>
      <c r="H1857" t="s">
        <v>395</v>
      </c>
      <c r="I1857">
        <f t="shared" si="140"/>
        <v>6890</v>
      </c>
      <c r="J1857" s="6">
        <v>45186.094074074077</v>
      </c>
      <c r="K1857" t="str">
        <f t="shared" si="141"/>
        <v>Long Term</v>
      </c>
      <c r="L1857">
        <f t="shared" si="142"/>
        <v>6360</v>
      </c>
      <c r="M1857">
        <f t="shared" si="143"/>
        <v>0</v>
      </c>
      <c r="N1857">
        <f t="shared" si="144"/>
        <v>0</v>
      </c>
    </row>
    <row r="1858" spans="1:14" x14ac:dyDescent="0.25">
      <c r="A1858">
        <v>2857</v>
      </c>
      <c r="B1858" t="s">
        <v>15008</v>
      </c>
      <c r="C1858" t="s">
        <v>15009</v>
      </c>
      <c r="D1858" t="s">
        <v>14929</v>
      </c>
      <c r="E1858">
        <v>813</v>
      </c>
      <c r="F1858" s="2">
        <v>44686.024548611109</v>
      </c>
      <c r="G1858">
        <v>79</v>
      </c>
      <c r="H1858" t="s">
        <v>918</v>
      </c>
      <c r="I1858">
        <f t="shared" si="140"/>
        <v>64227</v>
      </c>
      <c r="J1858" s="6">
        <v>45186.094074074077</v>
      </c>
      <c r="K1858" t="str">
        <f t="shared" si="141"/>
        <v>Long Term</v>
      </c>
      <c r="L1858">
        <f t="shared" si="142"/>
        <v>63414</v>
      </c>
      <c r="M1858">
        <f t="shared" si="143"/>
        <v>0</v>
      </c>
      <c r="N1858">
        <f t="shared" si="144"/>
        <v>0</v>
      </c>
    </row>
    <row r="1859" spans="1:14" x14ac:dyDescent="0.25">
      <c r="A1859">
        <v>2858</v>
      </c>
      <c r="B1859" t="s">
        <v>14966</v>
      </c>
      <c r="C1859" t="s">
        <v>14967</v>
      </c>
      <c r="D1859" t="s">
        <v>14929</v>
      </c>
      <c r="E1859">
        <v>504</v>
      </c>
      <c r="F1859" s="2">
        <v>44358.897013888891</v>
      </c>
      <c r="G1859">
        <v>7</v>
      </c>
      <c r="H1859" t="s">
        <v>970</v>
      </c>
      <c r="I1859">
        <f t="shared" ref="I1859:I1922" si="145">E1859*G1859</f>
        <v>3528</v>
      </c>
      <c r="J1859" s="6">
        <v>45186.094074074077</v>
      </c>
      <c r="K1859" t="str">
        <f t="shared" ref="K1859:K1922" si="146">IF((J1859-F1859)&lt;=365,"Short Term","Long Term")</f>
        <v>Long Term</v>
      </c>
      <c r="L1859">
        <f t="shared" ref="L1859:L1922" si="147">I1859-E1859</f>
        <v>3024</v>
      </c>
      <c r="M1859">
        <f t="shared" ref="M1859:M1922" si="148">IF(K1859="short Term",15%,IF(K1859="Long Term",IF(L1859&gt;100000,10%,0),0))</f>
        <v>0</v>
      </c>
      <c r="N1859">
        <f t="shared" ref="N1859:N1922" si="149">L1859*M1859</f>
        <v>0</v>
      </c>
    </row>
    <row r="1860" spans="1:14" x14ac:dyDescent="0.25">
      <c r="A1860">
        <v>2859</v>
      </c>
      <c r="B1860" t="s">
        <v>14954</v>
      </c>
      <c r="C1860" t="s">
        <v>14955</v>
      </c>
      <c r="D1860" t="s">
        <v>14922</v>
      </c>
      <c r="E1860">
        <v>335</v>
      </c>
      <c r="F1860" s="2">
        <v>44262.51666666667</v>
      </c>
      <c r="G1860">
        <v>71</v>
      </c>
      <c r="H1860" t="s">
        <v>803</v>
      </c>
      <c r="I1860">
        <f t="shared" si="145"/>
        <v>23785</v>
      </c>
      <c r="J1860" s="6">
        <v>45186.094074074077</v>
      </c>
      <c r="K1860" t="str">
        <f t="shared" si="146"/>
        <v>Long Term</v>
      </c>
      <c r="L1860">
        <f t="shared" si="147"/>
        <v>23450</v>
      </c>
      <c r="M1860">
        <f t="shared" si="148"/>
        <v>0</v>
      </c>
      <c r="N1860">
        <f t="shared" si="149"/>
        <v>0</v>
      </c>
    </row>
    <row r="1861" spans="1:14" x14ac:dyDescent="0.25">
      <c r="A1861">
        <v>2860</v>
      </c>
      <c r="B1861" t="s">
        <v>14990</v>
      </c>
      <c r="C1861" t="s">
        <v>14991</v>
      </c>
      <c r="D1861" t="s">
        <v>14929</v>
      </c>
      <c r="E1861">
        <v>828</v>
      </c>
      <c r="F1861" s="2">
        <v>44323.321666666663</v>
      </c>
      <c r="G1861">
        <v>61</v>
      </c>
      <c r="H1861" t="s">
        <v>953</v>
      </c>
      <c r="I1861">
        <f t="shared" si="145"/>
        <v>50508</v>
      </c>
      <c r="J1861" s="6">
        <v>45186.094074074077</v>
      </c>
      <c r="K1861" t="str">
        <f t="shared" si="146"/>
        <v>Long Term</v>
      </c>
      <c r="L1861">
        <f t="shared" si="147"/>
        <v>49680</v>
      </c>
      <c r="M1861">
        <f t="shared" si="148"/>
        <v>0</v>
      </c>
      <c r="N1861">
        <f t="shared" si="149"/>
        <v>0</v>
      </c>
    </row>
    <row r="1862" spans="1:14" x14ac:dyDescent="0.25">
      <c r="A1862">
        <v>2861</v>
      </c>
      <c r="B1862" t="s">
        <v>14988</v>
      </c>
      <c r="C1862" t="s">
        <v>14989</v>
      </c>
      <c r="D1862" t="s">
        <v>14922</v>
      </c>
      <c r="E1862">
        <v>915</v>
      </c>
      <c r="F1862" s="2">
        <v>44392.912187499998</v>
      </c>
      <c r="G1862">
        <v>46</v>
      </c>
      <c r="H1862" t="s">
        <v>1195</v>
      </c>
      <c r="I1862">
        <f t="shared" si="145"/>
        <v>42090</v>
      </c>
      <c r="J1862" s="6">
        <v>45186.094074074077</v>
      </c>
      <c r="K1862" t="str">
        <f t="shared" si="146"/>
        <v>Long Term</v>
      </c>
      <c r="L1862">
        <f t="shared" si="147"/>
        <v>41175</v>
      </c>
      <c r="M1862">
        <f t="shared" si="148"/>
        <v>0</v>
      </c>
      <c r="N1862">
        <f t="shared" si="149"/>
        <v>0</v>
      </c>
    </row>
    <row r="1863" spans="1:14" x14ac:dyDescent="0.25">
      <c r="A1863">
        <v>2862</v>
      </c>
      <c r="B1863" t="s">
        <v>15004</v>
      </c>
      <c r="C1863" t="s">
        <v>15005</v>
      </c>
      <c r="D1863" t="s">
        <v>14922</v>
      </c>
      <c r="E1863">
        <v>483</v>
      </c>
      <c r="F1863" s="2">
        <v>45098.651967592603</v>
      </c>
      <c r="G1863">
        <v>97</v>
      </c>
      <c r="H1863" t="s">
        <v>859</v>
      </c>
      <c r="I1863">
        <f t="shared" si="145"/>
        <v>46851</v>
      </c>
      <c r="J1863" s="6">
        <v>45186.094074074077</v>
      </c>
      <c r="K1863" t="str">
        <f t="shared" si="146"/>
        <v>Short Term</v>
      </c>
      <c r="L1863">
        <f t="shared" si="147"/>
        <v>46368</v>
      </c>
      <c r="M1863">
        <f t="shared" si="148"/>
        <v>0.15</v>
      </c>
      <c r="N1863">
        <f t="shared" si="149"/>
        <v>6955.2</v>
      </c>
    </row>
    <row r="1864" spans="1:14" x14ac:dyDescent="0.25">
      <c r="A1864">
        <v>2863</v>
      </c>
      <c r="B1864" t="s">
        <v>14936</v>
      </c>
      <c r="C1864" t="s">
        <v>14937</v>
      </c>
      <c r="D1864" t="s">
        <v>14929</v>
      </c>
      <c r="E1864">
        <v>752</v>
      </c>
      <c r="F1864" s="2">
        <v>44348.901307870372</v>
      </c>
      <c r="G1864">
        <v>97</v>
      </c>
      <c r="H1864" t="s">
        <v>744</v>
      </c>
      <c r="I1864">
        <f t="shared" si="145"/>
        <v>72944</v>
      </c>
      <c r="J1864" s="6">
        <v>45186.094074074077</v>
      </c>
      <c r="K1864" t="str">
        <f t="shared" si="146"/>
        <v>Long Term</v>
      </c>
      <c r="L1864">
        <f t="shared" si="147"/>
        <v>72192</v>
      </c>
      <c r="M1864">
        <f t="shared" si="148"/>
        <v>0</v>
      </c>
      <c r="N1864">
        <f t="shared" si="149"/>
        <v>0</v>
      </c>
    </row>
    <row r="1865" spans="1:14" x14ac:dyDescent="0.25">
      <c r="A1865">
        <v>2864</v>
      </c>
      <c r="B1865" t="s">
        <v>14936</v>
      </c>
      <c r="C1865" t="s">
        <v>14937</v>
      </c>
      <c r="D1865" t="s">
        <v>14929</v>
      </c>
      <c r="E1865">
        <v>949</v>
      </c>
      <c r="F1865" s="2">
        <v>45122.477430555547</v>
      </c>
      <c r="G1865">
        <v>32</v>
      </c>
      <c r="H1865" t="s">
        <v>785</v>
      </c>
      <c r="I1865">
        <f t="shared" si="145"/>
        <v>30368</v>
      </c>
      <c r="J1865" s="6">
        <v>45186.094074074077</v>
      </c>
      <c r="K1865" t="str">
        <f t="shared" si="146"/>
        <v>Short Term</v>
      </c>
      <c r="L1865">
        <f t="shared" si="147"/>
        <v>29419</v>
      </c>
      <c r="M1865">
        <f t="shared" si="148"/>
        <v>0.15</v>
      </c>
      <c r="N1865">
        <f t="shared" si="149"/>
        <v>4412.8499999999995</v>
      </c>
    </row>
    <row r="1866" spans="1:14" x14ac:dyDescent="0.25">
      <c r="A1866">
        <v>2865</v>
      </c>
      <c r="B1866" t="s">
        <v>14994</v>
      </c>
      <c r="C1866" t="s">
        <v>14995</v>
      </c>
      <c r="D1866" t="s">
        <v>14929</v>
      </c>
      <c r="E1866">
        <v>349</v>
      </c>
      <c r="F1866" s="2">
        <v>45030.987025462957</v>
      </c>
      <c r="G1866">
        <v>47</v>
      </c>
      <c r="H1866" t="s">
        <v>257</v>
      </c>
      <c r="I1866">
        <f t="shared" si="145"/>
        <v>16403</v>
      </c>
      <c r="J1866" s="6">
        <v>45186.094074074077</v>
      </c>
      <c r="K1866" t="str">
        <f t="shared" si="146"/>
        <v>Short Term</v>
      </c>
      <c r="L1866">
        <f t="shared" si="147"/>
        <v>16054</v>
      </c>
      <c r="M1866">
        <f t="shared" si="148"/>
        <v>0.15</v>
      </c>
      <c r="N1866">
        <f t="shared" si="149"/>
        <v>2408.1</v>
      </c>
    </row>
    <row r="1867" spans="1:14" x14ac:dyDescent="0.25">
      <c r="A1867">
        <v>2866</v>
      </c>
      <c r="B1867" t="s">
        <v>14938</v>
      </c>
      <c r="C1867" t="s">
        <v>14939</v>
      </c>
      <c r="D1867" t="s">
        <v>14922</v>
      </c>
      <c r="E1867">
        <v>715</v>
      </c>
      <c r="F1867" s="2">
        <v>43403.78052083333</v>
      </c>
      <c r="G1867">
        <v>18</v>
      </c>
      <c r="H1867" t="s">
        <v>226</v>
      </c>
      <c r="I1867">
        <f t="shared" si="145"/>
        <v>12870</v>
      </c>
      <c r="J1867" s="6">
        <v>45186.094074074077</v>
      </c>
      <c r="K1867" t="str">
        <f t="shared" si="146"/>
        <v>Long Term</v>
      </c>
      <c r="L1867">
        <f t="shared" si="147"/>
        <v>12155</v>
      </c>
      <c r="M1867">
        <f t="shared" si="148"/>
        <v>0</v>
      </c>
      <c r="N1867">
        <f t="shared" si="149"/>
        <v>0</v>
      </c>
    </row>
    <row r="1868" spans="1:14" x14ac:dyDescent="0.25">
      <c r="A1868">
        <v>2867</v>
      </c>
      <c r="B1868" t="s">
        <v>14956</v>
      </c>
      <c r="C1868" t="s">
        <v>14957</v>
      </c>
      <c r="D1868" t="s">
        <v>14922</v>
      </c>
      <c r="E1868">
        <v>751</v>
      </c>
      <c r="F1868" s="2">
        <v>43487.186701388891</v>
      </c>
      <c r="G1868">
        <v>47</v>
      </c>
      <c r="H1868" t="s">
        <v>579</v>
      </c>
      <c r="I1868">
        <f t="shared" si="145"/>
        <v>35297</v>
      </c>
      <c r="J1868" s="6">
        <v>45186.094074074077</v>
      </c>
      <c r="K1868" t="str">
        <f t="shared" si="146"/>
        <v>Long Term</v>
      </c>
      <c r="L1868">
        <f t="shared" si="147"/>
        <v>34546</v>
      </c>
      <c r="M1868">
        <f t="shared" si="148"/>
        <v>0</v>
      </c>
      <c r="N1868">
        <f t="shared" si="149"/>
        <v>0</v>
      </c>
    </row>
    <row r="1869" spans="1:14" x14ac:dyDescent="0.25">
      <c r="A1869">
        <v>2868</v>
      </c>
      <c r="B1869" t="s">
        <v>14978</v>
      </c>
      <c r="C1869" t="s">
        <v>14979</v>
      </c>
      <c r="D1869" t="s">
        <v>14929</v>
      </c>
      <c r="E1869">
        <v>352</v>
      </c>
      <c r="F1869" s="2">
        <v>44675.763703703713</v>
      </c>
      <c r="G1869">
        <v>75</v>
      </c>
      <c r="H1869" t="s">
        <v>706</v>
      </c>
      <c r="I1869">
        <f t="shared" si="145"/>
        <v>26400</v>
      </c>
      <c r="J1869" s="6">
        <v>45186.094074074077</v>
      </c>
      <c r="K1869" t="str">
        <f t="shared" si="146"/>
        <v>Long Term</v>
      </c>
      <c r="L1869">
        <f t="shared" si="147"/>
        <v>26048</v>
      </c>
      <c r="M1869">
        <f t="shared" si="148"/>
        <v>0</v>
      </c>
      <c r="N1869">
        <f t="shared" si="149"/>
        <v>0</v>
      </c>
    </row>
    <row r="1870" spans="1:14" x14ac:dyDescent="0.25">
      <c r="A1870">
        <v>2869</v>
      </c>
      <c r="B1870" t="s">
        <v>14923</v>
      </c>
      <c r="C1870" t="s">
        <v>14924</v>
      </c>
      <c r="D1870" t="s">
        <v>14922</v>
      </c>
      <c r="E1870">
        <v>170</v>
      </c>
      <c r="F1870" s="2">
        <v>44665.885925925933</v>
      </c>
      <c r="G1870">
        <v>46</v>
      </c>
      <c r="H1870" t="s">
        <v>1144</v>
      </c>
      <c r="I1870">
        <f t="shared" si="145"/>
        <v>7820</v>
      </c>
      <c r="J1870" s="6">
        <v>45186.094074074077</v>
      </c>
      <c r="K1870" t="str">
        <f t="shared" si="146"/>
        <v>Long Term</v>
      </c>
      <c r="L1870">
        <f t="shared" si="147"/>
        <v>7650</v>
      </c>
      <c r="M1870">
        <f t="shared" si="148"/>
        <v>0</v>
      </c>
      <c r="N1870">
        <f t="shared" si="149"/>
        <v>0</v>
      </c>
    </row>
    <row r="1871" spans="1:14" x14ac:dyDescent="0.25">
      <c r="A1871">
        <v>2870</v>
      </c>
      <c r="B1871" t="s">
        <v>15016</v>
      </c>
      <c r="C1871" t="s">
        <v>15017</v>
      </c>
      <c r="D1871" t="s">
        <v>14929</v>
      </c>
      <c r="E1871">
        <v>925</v>
      </c>
      <c r="F1871" s="2">
        <v>44649.831863425927</v>
      </c>
      <c r="G1871">
        <v>77</v>
      </c>
      <c r="H1871" t="s">
        <v>1036</v>
      </c>
      <c r="I1871">
        <f t="shared" si="145"/>
        <v>71225</v>
      </c>
      <c r="J1871" s="6">
        <v>45186.094074074077</v>
      </c>
      <c r="K1871" t="str">
        <f t="shared" si="146"/>
        <v>Long Term</v>
      </c>
      <c r="L1871">
        <f t="shared" si="147"/>
        <v>70300</v>
      </c>
      <c r="M1871">
        <f t="shared" si="148"/>
        <v>0</v>
      </c>
      <c r="N1871">
        <f t="shared" si="149"/>
        <v>0</v>
      </c>
    </row>
    <row r="1872" spans="1:14" x14ac:dyDescent="0.25">
      <c r="A1872">
        <v>2871</v>
      </c>
      <c r="B1872" t="s">
        <v>14956</v>
      </c>
      <c r="C1872" t="s">
        <v>14957</v>
      </c>
      <c r="D1872" t="s">
        <v>14929</v>
      </c>
      <c r="E1872">
        <v>256</v>
      </c>
      <c r="F1872" s="2">
        <v>44304.870115740741</v>
      </c>
      <c r="G1872">
        <v>6</v>
      </c>
      <c r="H1872" t="s">
        <v>2645</v>
      </c>
      <c r="I1872">
        <f t="shared" si="145"/>
        <v>1536</v>
      </c>
      <c r="J1872" s="6">
        <v>45186.094074074077</v>
      </c>
      <c r="K1872" t="str">
        <f t="shared" si="146"/>
        <v>Long Term</v>
      </c>
      <c r="L1872">
        <f t="shared" si="147"/>
        <v>1280</v>
      </c>
      <c r="M1872">
        <f t="shared" si="148"/>
        <v>0</v>
      </c>
      <c r="N1872">
        <f t="shared" si="149"/>
        <v>0</v>
      </c>
    </row>
    <row r="1873" spans="1:14" x14ac:dyDescent="0.25">
      <c r="A1873">
        <v>2872</v>
      </c>
      <c r="B1873" t="s">
        <v>15012</v>
      </c>
      <c r="C1873" t="s">
        <v>15013</v>
      </c>
      <c r="D1873" t="s">
        <v>14929</v>
      </c>
      <c r="E1873">
        <v>457</v>
      </c>
      <c r="F1873" s="2">
        <v>43546.566990740743</v>
      </c>
      <c r="G1873">
        <v>27</v>
      </c>
      <c r="H1873" t="s">
        <v>146</v>
      </c>
      <c r="I1873">
        <f t="shared" si="145"/>
        <v>12339</v>
      </c>
      <c r="J1873" s="6">
        <v>45186.094074074077</v>
      </c>
      <c r="K1873" t="str">
        <f t="shared" si="146"/>
        <v>Long Term</v>
      </c>
      <c r="L1873">
        <f t="shared" si="147"/>
        <v>11882</v>
      </c>
      <c r="M1873">
        <f t="shared" si="148"/>
        <v>0</v>
      </c>
      <c r="N1873">
        <f t="shared" si="149"/>
        <v>0</v>
      </c>
    </row>
    <row r="1874" spans="1:14" x14ac:dyDescent="0.25">
      <c r="A1874">
        <v>2873</v>
      </c>
      <c r="B1874" t="s">
        <v>15004</v>
      </c>
      <c r="C1874" t="s">
        <v>15005</v>
      </c>
      <c r="D1874" t="s">
        <v>14922</v>
      </c>
      <c r="E1874">
        <v>920</v>
      </c>
      <c r="F1874" s="2">
        <v>44709.74554398148</v>
      </c>
      <c r="G1874">
        <v>47</v>
      </c>
      <c r="H1874" t="s">
        <v>1078</v>
      </c>
      <c r="I1874">
        <f t="shared" si="145"/>
        <v>43240</v>
      </c>
      <c r="J1874" s="6">
        <v>45186.094074074077</v>
      </c>
      <c r="K1874" t="str">
        <f t="shared" si="146"/>
        <v>Long Term</v>
      </c>
      <c r="L1874">
        <f t="shared" si="147"/>
        <v>42320</v>
      </c>
      <c r="M1874">
        <f t="shared" si="148"/>
        <v>0</v>
      </c>
      <c r="N1874">
        <f t="shared" si="149"/>
        <v>0</v>
      </c>
    </row>
    <row r="1875" spans="1:14" x14ac:dyDescent="0.25">
      <c r="A1875">
        <v>2874</v>
      </c>
      <c r="B1875" t="s">
        <v>14974</v>
      </c>
      <c r="C1875" t="s">
        <v>14975</v>
      </c>
      <c r="D1875" t="s">
        <v>14922</v>
      </c>
      <c r="E1875">
        <v>630</v>
      </c>
      <c r="F1875" s="2">
        <v>44922.473564814813</v>
      </c>
      <c r="G1875">
        <v>77</v>
      </c>
      <c r="H1875" t="s">
        <v>1072</v>
      </c>
      <c r="I1875">
        <f t="shared" si="145"/>
        <v>48510</v>
      </c>
      <c r="J1875" s="6">
        <v>45186.094074074077</v>
      </c>
      <c r="K1875" t="str">
        <f t="shared" si="146"/>
        <v>Short Term</v>
      </c>
      <c r="L1875">
        <f t="shared" si="147"/>
        <v>47880</v>
      </c>
      <c r="M1875">
        <f t="shared" si="148"/>
        <v>0.15</v>
      </c>
      <c r="N1875">
        <f t="shared" si="149"/>
        <v>7182</v>
      </c>
    </row>
    <row r="1876" spans="1:14" x14ac:dyDescent="0.25">
      <c r="A1876">
        <v>2875</v>
      </c>
      <c r="B1876" t="s">
        <v>14984</v>
      </c>
      <c r="C1876" t="s">
        <v>14985</v>
      </c>
      <c r="D1876" t="s">
        <v>14929</v>
      </c>
      <c r="E1876">
        <v>144</v>
      </c>
      <c r="F1876" s="2">
        <v>45014.703530092593</v>
      </c>
      <c r="G1876">
        <v>61</v>
      </c>
      <c r="H1876" t="s">
        <v>1088</v>
      </c>
      <c r="I1876">
        <f t="shared" si="145"/>
        <v>8784</v>
      </c>
      <c r="J1876" s="6">
        <v>45186.094074074077</v>
      </c>
      <c r="K1876" t="str">
        <f t="shared" si="146"/>
        <v>Short Term</v>
      </c>
      <c r="L1876">
        <f t="shared" si="147"/>
        <v>8640</v>
      </c>
      <c r="M1876">
        <f t="shared" si="148"/>
        <v>0.15</v>
      </c>
      <c r="N1876">
        <f t="shared" si="149"/>
        <v>1296</v>
      </c>
    </row>
    <row r="1877" spans="1:14" x14ac:dyDescent="0.25">
      <c r="A1877">
        <v>2876</v>
      </c>
      <c r="B1877" t="s">
        <v>14954</v>
      </c>
      <c r="C1877" t="s">
        <v>14955</v>
      </c>
      <c r="D1877" t="s">
        <v>14929</v>
      </c>
      <c r="E1877">
        <v>849</v>
      </c>
      <c r="F1877" s="2">
        <v>45102.972615740742</v>
      </c>
      <c r="G1877">
        <v>7</v>
      </c>
      <c r="H1877" t="s">
        <v>1061</v>
      </c>
      <c r="I1877">
        <f t="shared" si="145"/>
        <v>5943</v>
      </c>
      <c r="J1877" s="6">
        <v>45186.094074074077</v>
      </c>
      <c r="K1877" t="str">
        <f t="shared" si="146"/>
        <v>Short Term</v>
      </c>
      <c r="L1877">
        <f t="shared" si="147"/>
        <v>5094</v>
      </c>
      <c r="M1877">
        <f t="shared" si="148"/>
        <v>0.15</v>
      </c>
      <c r="N1877">
        <f t="shared" si="149"/>
        <v>764.1</v>
      </c>
    </row>
    <row r="1878" spans="1:14" x14ac:dyDescent="0.25">
      <c r="A1878">
        <v>2877</v>
      </c>
      <c r="B1878" t="s">
        <v>15016</v>
      </c>
      <c r="C1878" t="s">
        <v>15017</v>
      </c>
      <c r="D1878" t="s">
        <v>14929</v>
      </c>
      <c r="E1878">
        <v>208</v>
      </c>
      <c r="F1878" s="2">
        <v>44885.979537037027</v>
      </c>
      <c r="G1878">
        <v>59</v>
      </c>
      <c r="H1878" t="s">
        <v>1970</v>
      </c>
      <c r="I1878">
        <f t="shared" si="145"/>
        <v>12272</v>
      </c>
      <c r="J1878" s="6">
        <v>45186.094074074077</v>
      </c>
      <c r="K1878" t="str">
        <f t="shared" si="146"/>
        <v>Short Term</v>
      </c>
      <c r="L1878">
        <f t="shared" si="147"/>
        <v>12064</v>
      </c>
      <c r="M1878">
        <f t="shared" si="148"/>
        <v>0.15</v>
      </c>
      <c r="N1878">
        <f t="shared" si="149"/>
        <v>1809.6</v>
      </c>
    </row>
    <row r="1879" spans="1:14" x14ac:dyDescent="0.25">
      <c r="A1879">
        <v>2878</v>
      </c>
      <c r="B1879" t="s">
        <v>14972</v>
      </c>
      <c r="C1879" t="s">
        <v>14973</v>
      </c>
      <c r="D1879" t="s">
        <v>14922</v>
      </c>
      <c r="E1879">
        <v>993</v>
      </c>
      <c r="F1879" s="2">
        <v>43746.654328703713</v>
      </c>
      <c r="G1879">
        <v>59</v>
      </c>
      <c r="H1879" t="s">
        <v>1261</v>
      </c>
      <c r="I1879">
        <f t="shared" si="145"/>
        <v>58587</v>
      </c>
      <c r="J1879" s="6">
        <v>45186.094074074077</v>
      </c>
      <c r="K1879" t="str">
        <f t="shared" si="146"/>
        <v>Long Term</v>
      </c>
      <c r="L1879">
        <f t="shared" si="147"/>
        <v>57594</v>
      </c>
      <c r="M1879">
        <f t="shared" si="148"/>
        <v>0</v>
      </c>
      <c r="N1879">
        <f t="shared" si="149"/>
        <v>0</v>
      </c>
    </row>
    <row r="1880" spans="1:14" x14ac:dyDescent="0.25">
      <c r="A1880">
        <v>2879</v>
      </c>
      <c r="B1880" t="s">
        <v>14958</v>
      </c>
      <c r="C1880" t="s">
        <v>14959</v>
      </c>
      <c r="D1880" t="s">
        <v>14922</v>
      </c>
      <c r="E1880">
        <v>406</v>
      </c>
      <c r="F1880" s="2">
        <v>44748.321527777778</v>
      </c>
      <c r="G1880">
        <v>96</v>
      </c>
      <c r="H1880" t="s">
        <v>286</v>
      </c>
      <c r="I1880">
        <f t="shared" si="145"/>
        <v>38976</v>
      </c>
      <c r="J1880" s="6">
        <v>45186.094074074077</v>
      </c>
      <c r="K1880" t="str">
        <f t="shared" si="146"/>
        <v>Long Term</v>
      </c>
      <c r="L1880">
        <f t="shared" si="147"/>
        <v>38570</v>
      </c>
      <c r="M1880">
        <f t="shared" si="148"/>
        <v>0</v>
      </c>
      <c r="N1880">
        <f t="shared" si="149"/>
        <v>0</v>
      </c>
    </row>
    <row r="1881" spans="1:14" x14ac:dyDescent="0.25">
      <c r="A1881">
        <v>2880</v>
      </c>
      <c r="B1881" t="s">
        <v>14956</v>
      </c>
      <c r="C1881" t="s">
        <v>14957</v>
      </c>
      <c r="D1881" t="s">
        <v>14922</v>
      </c>
      <c r="E1881">
        <v>934</v>
      </c>
      <c r="F1881" s="2">
        <v>44145.760694444441</v>
      </c>
      <c r="G1881">
        <v>10</v>
      </c>
      <c r="H1881" t="s">
        <v>2584</v>
      </c>
      <c r="I1881">
        <f t="shared" si="145"/>
        <v>9340</v>
      </c>
      <c r="J1881" s="6">
        <v>45186.094074074077</v>
      </c>
      <c r="K1881" t="str">
        <f t="shared" si="146"/>
        <v>Long Term</v>
      </c>
      <c r="L1881">
        <f t="shared" si="147"/>
        <v>8406</v>
      </c>
      <c r="M1881">
        <f t="shared" si="148"/>
        <v>0</v>
      </c>
      <c r="N1881">
        <f t="shared" si="149"/>
        <v>0</v>
      </c>
    </row>
    <row r="1882" spans="1:14" x14ac:dyDescent="0.25">
      <c r="A1882">
        <v>2881</v>
      </c>
      <c r="B1882" t="s">
        <v>14978</v>
      </c>
      <c r="C1882" t="s">
        <v>14979</v>
      </c>
      <c r="D1882" t="s">
        <v>14922</v>
      </c>
      <c r="E1882">
        <v>402</v>
      </c>
      <c r="F1882" s="2">
        <v>43704.324745370373</v>
      </c>
      <c r="G1882">
        <v>82</v>
      </c>
      <c r="H1882" t="s">
        <v>49</v>
      </c>
      <c r="I1882">
        <f t="shared" si="145"/>
        <v>32964</v>
      </c>
      <c r="J1882" s="6">
        <v>45186.094074074077</v>
      </c>
      <c r="K1882" t="str">
        <f t="shared" si="146"/>
        <v>Long Term</v>
      </c>
      <c r="L1882">
        <f t="shared" si="147"/>
        <v>32562</v>
      </c>
      <c r="M1882">
        <f t="shared" si="148"/>
        <v>0</v>
      </c>
      <c r="N1882">
        <f t="shared" si="149"/>
        <v>0</v>
      </c>
    </row>
    <row r="1883" spans="1:14" x14ac:dyDescent="0.25">
      <c r="A1883">
        <v>2882</v>
      </c>
      <c r="B1883" t="s">
        <v>14948</v>
      </c>
      <c r="C1883" t="s">
        <v>14949</v>
      </c>
      <c r="D1883" t="s">
        <v>14929</v>
      </c>
      <c r="E1883">
        <v>994</v>
      </c>
      <c r="F1883" s="2">
        <v>44620.080648148149</v>
      </c>
      <c r="G1883">
        <v>15</v>
      </c>
      <c r="H1883" t="s">
        <v>1112</v>
      </c>
      <c r="I1883">
        <f t="shared" si="145"/>
        <v>14910</v>
      </c>
      <c r="J1883" s="6">
        <v>45186.094074074077</v>
      </c>
      <c r="K1883" t="str">
        <f t="shared" si="146"/>
        <v>Long Term</v>
      </c>
      <c r="L1883">
        <f t="shared" si="147"/>
        <v>13916</v>
      </c>
      <c r="M1883">
        <f t="shared" si="148"/>
        <v>0</v>
      </c>
      <c r="N1883">
        <f t="shared" si="149"/>
        <v>0</v>
      </c>
    </row>
    <row r="1884" spans="1:14" x14ac:dyDescent="0.25">
      <c r="A1884">
        <v>2883</v>
      </c>
      <c r="B1884" t="s">
        <v>14940</v>
      </c>
      <c r="C1884" t="s">
        <v>14941</v>
      </c>
      <c r="D1884" t="s">
        <v>14922</v>
      </c>
      <c r="E1884">
        <v>424</v>
      </c>
      <c r="F1884" s="2">
        <v>45150.655613425923</v>
      </c>
      <c r="G1884">
        <v>36</v>
      </c>
      <c r="H1884" t="s">
        <v>628</v>
      </c>
      <c r="I1884">
        <f t="shared" si="145"/>
        <v>15264</v>
      </c>
      <c r="J1884" s="6">
        <v>45186.094074074077</v>
      </c>
      <c r="K1884" t="str">
        <f t="shared" si="146"/>
        <v>Short Term</v>
      </c>
      <c r="L1884">
        <f t="shared" si="147"/>
        <v>14840</v>
      </c>
      <c r="M1884">
        <f t="shared" si="148"/>
        <v>0.15</v>
      </c>
      <c r="N1884">
        <f t="shared" si="149"/>
        <v>2226</v>
      </c>
    </row>
    <row r="1885" spans="1:14" x14ac:dyDescent="0.25">
      <c r="A1885">
        <v>2884</v>
      </c>
      <c r="B1885" t="s">
        <v>14948</v>
      </c>
      <c r="C1885" t="s">
        <v>14949</v>
      </c>
      <c r="D1885" t="s">
        <v>14929</v>
      </c>
      <c r="E1885">
        <v>933</v>
      </c>
      <c r="F1885" s="2">
        <v>44687.224780092591</v>
      </c>
      <c r="G1885">
        <v>68</v>
      </c>
      <c r="H1885" t="s">
        <v>820</v>
      </c>
      <c r="I1885">
        <f t="shared" si="145"/>
        <v>63444</v>
      </c>
      <c r="J1885" s="6">
        <v>45186.094074074077</v>
      </c>
      <c r="K1885" t="str">
        <f t="shared" si="146"/>
        <v>Long Term</v>
      </c>
      <c r="L1885">
        <f t="shared" si="147"/>
        <v>62511</v>
      </c>
      <c r="M1885">
        <f t="shared" si="148"/>
        <v>0</v>
      </c>
      <c r="N1885">
        <f t="shared" si="149"/>
        <v>0</v>
      </c>
    </row>
    <row r="1886" spans="1:14" x14ac:dyDescent="0.25">
      <c r="A1886">
        <v>2885</v>
      </c>
      <c r="B1886" t="s">
        <v>14958</v>
      </c>
      <c r="C1886" t="s">
        <v>14959</v>
      </c>
      <c r="D1886" t="s">
        <v>14922</v>
      </c>
      <c r="E1886">
        <v>798</v>
      </c>
      <c r="F1886" s="2">
        <v>44026.833425925928</v>
      </c>
      <c r="G1886">
        <v>24</v>
      </c>
      <c r="H1886" t="s">
        <v>380</v>
      </c>
      <c r="I1886">
        <f t="shared" si="145"/>
        <v>19152</v>
      </c>
      <c r="J1886" s="6">
        <v>45186.094074074077</v>
      </c>
      <c r="K1886" t="str">
        <f t="shared" si="146"/>
        <v>Long Term</v>
      </c>
      <c r="L1886">
        <f t="shared" si="147"/>
        <v>18354</v>
      </c>
      <c r="M1886">
        <f t="shared" si="148"/>
        <v>0</v>
      </c>
      <c r="N1886">
        <f t="shared" si="149"/>
        <v>0</v>
      </c>
    </row>
    <row r="1887" spans="1:14" x14ac:dyDescent="0.25">
      <c r="A1887">
        <v>2886</v>
      </c>
      <c r="B1887" t="s">
        <v>15008</v>
      </c>
      <c r="C1887" t="s">
        <v>15009</v>
      </c>
      <c r="D1887" t="s">
        <v>14922</v>
      </c>
      <c r="E1887">
        <v>161</v>
      </c>
      <c r="F1887" s="2">
        <v>45106.336122685178</v>
      </c>
      <c r="G1887">
        <v>90</v>
      </c>
      <c r="H1887" t="s">
        <v>304</v>
      </c>
      <c r="I1887">
        <f t="shared" si="145"/>
        <v>14490</v>
      </c>
      <c r="J1887" s="6">
        <v>45186.094074074077</v>
      </c>
      <c r="K1887" t="str">
        <f t="shared" si="146"/>
        <v>Short Term</v>
      </c>
      <c r="L1887">
        <f t="shared" si="147"/>
        <v>14329</v>
      </c>
      <c r="M1887">
        <f t="shared" si="148"/>
        <v>0.15</v>
      </c>
      <c r="N1887">
        <f t="shared" si="149"/>
        <v>2149.35</v>
      </c>
    </row>
    <row r="1888" spans="1:14" x14ac:dyDescent="0.25">
      <c r="A1888">
        <v>2887</v>
      </c>
      <c r="B1888" t="s">
        <v>14976</v>
      </c>
      <c r="C1888" t="s">
        <v>14977</v>
      </c>
      <c r="D1888" t="s">
        <v>14922</v>
      </c>
      <c r="E1888">
        <v>125</v>
      </c>
      <c r="F1888" s="2">
        <v>43540.205104166656</v>
      </c>
      <c r="G1888">
        <v>77</v>
      </c>
      <c r="H1888" t="s">
        <v>611</v>
      </c>
      <c r="I1888">
        <f t="shared" si="145"/>
        <v>9625</v>
      </c>
      <c r="J1888" s="6">
        <v>45186.094074074077</v>
      </c>
      <c r="K1888" t="str">
        <f t="shared" si="146"/>
        <v>Long Term</v>
      </c>
      <c r="L1888">
        <f t="shared" si="147"/>
        <v>9500</v>
      </c>
      <c r="M1888">
        <f t="shared" si="148"/>
        <v>0</v>
      </c>
      <c r="N1888">
        <f t="shared" si="149"/>
        <v>0</v>
      </c>
    </row>
    <row r="1889" spans="1:14" x14ac:dyDescent="0.25">
      <c r="A1889">
        <v>2888</v>
      </c>
      <c r="B1889" t="s">
        <v>14950</v>
      </c>
      <c r="C1889" t="s">
        <v>14951</v>
      </c>
      <c r="D1889" t="s">
        <v>14922</v>
      </c>
      <c r="E1889">
        <v>683</v>
      </c>
      <c r="F1889" s="2">
        <v>44936.165300925917</v>
      </c>
      <c r="G1889">
        <v>36</v>
      </c>
      <c r="H1889" t="s">
        <v>1057</v>
      </c>
      <c r="I1889">
        <f t="shared" si="145"/>
        <v>24588</v>
      </c>
      <c r="J1889" s="6">
        <v>45186.094074074077</v>
      </c>
      <c r="K1889" t="str">
        <f t="shared" si="146"/>
        <v>Short Term</v>
      </c>
      <c r="L1889">
        <f t="shared" si="147"/>
        <v>23905</v>
      </c>
      <c r="M1889">
        <f t="shared" si="148"/>
        <v>0.15</v>
      </c>
      <c r="N1889">
        <f t="shared" si="149"/>
        <v>3585.75</v>
      </c>
    </row>
    <row r="1890" spans="1:14" x14ac:dyDescent="0.25">
      <c r="A1890">
        <v>2889</v>
      </c>
      <c r="B1890" t="s">
        <v>14923</v>
      </c>
      <c r="C1890" t="s">
        <v>14924</v>
      </c>
      <c r="D1890" t="s">
        <v>14922</v>
      </c>
      <c r="E1890">
        <v>587</v>
      </c>
      <c r="F1890" s="2">
        <v>43918.360659722217</v>
      </c>
      <c r="G1890">
        <v>47</v>
      </c>
      <c r="H1890" t="s">
        <v>1044</v>
      </c>
      <c r="I1890">
        <f t="shared" si="145"/>
        <v>27589</v>
      </c>
      <c r="J1890" s="6">
        <v>45186.094074074077</v>
      </c>
      <c r="K1890" t="str">
        <f t="shared" si="146"/>
        <v>Long Term</v>
      </c>
      <c r="L1890">
        <f t="shared" si="147"/>
        <v>27002</v>
      </c>
      <c r="M1890">
        <f t="shared" si="148"/>
        <v>0</v>
      </c>
      <c r="N1890">
        <f t="shared" si="149"/>
        <v>0</v>
      </c>
    </row>
    <row r="1891" spans="1:14" x14ac:dyDescent="0.25">
      <c r="A1891">
        <v>2890</v>
      </c>
      <c r="B1891" t="s">
        <v>15002</v>
      </c>
      <c r="C1891" t="s">
        <v>15003</v>
      </c>
      <c r="D1891" t="s">
        <v>14929</v>
      </c>
      <c r="E1891">
        <v>556</v>
      </c>
      <c r="F1891" s="2">
        <v>44243.406550925924</v>
      </c>
      <c r="G1891">
        <v>8</v>
      </c>
      <c r="H1891" t="s">
        <v>1498</v>
      </c>
      <c r="I1891">
        <f t="shared" si="145"/>
        <v>4448</v>
      </c>
      <c r="J1891" s="6">
        <v>45186.094074074077</v>
      </c>
      <c r="K1891" t="str">
        <f t="shared" si="146"/>
        <v>Long Term</v>
      </c>
      <c r="L1891">
        <f t="shared" si="147"/>
        <v>3892</v>
      </c>
      <c r="M1891">
        <f t="shared" si="148"/>
        <v>0</v>
      </c>
      <c r="N1891">
        <f t="shared" si="149"/>
        <v>0</v>
      </c>
    </row>
    <row r="1892" spans="1:14" x14ac:dyDescent="0.25">
      <c r="A1892">
        <v>2891</v>
      </c>
      <c r="B1892" t="s">
        <v>14940</v>
      </c>
      <c r="C1892" t="s">
        <v>14941</v>
      </c>
      <c r="D1892" t="s">
        <v>14922</v>
      </c>
      <c r="E1892">
        <v>398</v>
      </c>
      <c r="F1892" s="2">
        <v>45144.512777777767</v>
      </c>
      <c r="G1892">
        <v>7</v>
      </c>
      <c r="H1892" t="s">
        <v>312</v>
      </c>
      <c r="I1892">
        <f t="shared" si="145"/>
        <v>2786</v>
      </c>
      <c r="J1892" s="6">
        <v>45186.094074074077</v>
      </c>
      <c r="K1892" t="str">
        <f t="shared" si="146"/>
        <v>Short Term</v>
      </c>
      <c r="L1892">
        <f t="shared" si="147"/>
        <v>2388</v>
      </c>
      <c r="M1892">
        <f t="shared" si="148"/>
        <v>0.15</v>
      </c>
      <c r="N1892">
        <f t="shared" si="149"/>
        <v>358.2</v>
      </c>
    </row>
    <row r="1893" spans="1:14" x14ac:dyDescent="0.25">
      <c r="A1893">
        <v>2892</v>
      </c>
      <c r="B1893" t="s">
        <v>14960</v>
      </c>
      <c r="C1893" t="s">
        <v>14961</v>
      </c>
      <c r="D1893" t="s">
        <v>14922</v>
      </c>
      <c r="E1893">
        <v>589</v>
      </c>
      <c r="F1893" s="2">
        <v>44228.034861111111</v>
      </c>
      <c r="G1893">
        <v>76</v>
      </c>
      <c r="H1893" t="s">
        <v>167</v>
      </c>
      <c r="I1893">
        <f t="shared" si="145"/>
        <v>44764</v>
      </c>
      <c r="J1893" s="6">
        <v>45186.094074074077</v>
      </c>
      <c r="K1893" t="str">
        <f t="shared" si="146"/>
        <v>Long Term</v>
      </c>
      <c r="L1893">
        <f t="shared" si="147"/>
        <v>44175</v>
      </c>
      <c r="M1893">
        <f t="shared" si="148"/>
        <v>0</v>
      </c>
      <c r="N1893">
        <f t="shared" si="149"/>
        <v>0</v>
      </c>
    </row>
    <row r="1894" spans="1:14" x14ac:dyDescent="0.25">
      <c r="A1894">
        <v>2893</v>
      </c>
      <c r="B1894" t="s">
        <v>14986</v>
      </c>
      <c r="C1894" t="s">
        <v>14987</v>
      </c>
      <c r="D1894" t="s">
        <v>14922</v>
      </c>
      <c r="E1894">
        <v>695</v>
      </c>
      <c r="F1894" s="2">
        <v>44536.016296296293</v>
      </c>
      <c r="G1894">
        <v>96</v>
      </c>
      <c r="H1894" t="s">
        <v>910</v>
      </c>
      <c r="I1894">
        <f t="shared" si="145"/>
        <v>66720</v>
      </c>
      <c r="J1894" s="6">
        <v>45186.094074074077</v>
      </c>
      <c r="K1894" t="str">
        <f t="shared" si="146"/>
        <v>Long Term</v>
      </c>
      <c r="L1894">
        <f t="shared" si="147"/>
        <v>66025</v>
      </c>
      <c r="M1894">
        <f t="shared" si="148"/>
        <v>0</v>
      </c>
      <c r="N1894">
        <f t="shared" si="149"/>
        <v>0</v>
      </c>
    </row>
    <row r="1895" spans="1:14" x14ac:dyDescent="0.25">
      <c r="A1895">
        <v>2894</v>
      </c>
      <c r="B1895" t="s">
        <v>14972</v>
      </c>
      <c r="C1895" t="s">
        <v>14973</v>
      </c>
      <c r="D1895" t="s">
        <v>14922</v>
      </c>
      <c r="E1895">
        <v>586</v>
      </c>
      <c r="F1895" s="2">
        <v>43387.137060185189</v>
      </c>
      <c r="G1895">
        <v>62</v>
      </c>
      <c r="H1895" t="s">
        <v>1193</v>
      </c>
      <c r="I1895">
        <f t="shared" si="145"/>
        <v>36332</v>
      </c>
      <c r="J1895" s="6">
        <v>45186.094074074077</v>
      </c>
      <c r="K1895" t="str">
        <f t="shared" si="146"/>
        <v>Long Term</v>
      </c>
      <c r="L1895">
        <f t="shared" si="147"/>
        <v>35746</v>
      </c>
      <c r="M1895">
        <f t="shared" si="148"/>
        <v>0</v>
      </c>
      <c r="N1895">
        <f t="shared" si="149"/>
        <v>0</v>
      </c>
    </row>
    <row r="1896" spans="1:14" x14ac:dyDescent="0.25">
      <c r="A1896">
        <v>2895</v>
      </c>
      <c r="B1896" t="s">
        <v>14970</v>
      </c>
      <c r="C1896" t="s">
        <v>14971</v>
      </c>
      <c r="D1896" t="s">
        <v>14929</v>
      </c>
      <c r="E1896">
        <v>380</v>
      </c>
      <c r="F1896" s="2">
        <v>44475.190740740742</v>
      </c>
      <c r="G1896">
        <v>76</v>
      </c>
      <c r="H1896" t="s">
        <v>254</v>
      </c>
      <c r="I1896">
        <f t="shared" si="145"/>
        <v>28880</v>
      </c>
      <c r="J1896" s="6">
        <v>45186.094074074077</v>
      </c>
      <c r="K1896" t="str">
        <f t="shared" si="146"/>
        <v>Long Term</v>
      </c>
      <c r="L1896">
        <f t="shared" si="147"/>
        <v>28500</v>
      </c>
      <c r="M1896">
        <f t="shared" si="148"/>
        <v>0</v>
      </c>
      <c r="N1896">
        <f t="shared" si="149"/>
        <v>0</v>
      </c>
    </row>
    <row r="1897" spans="1:14" x14ac:dyDescent="0.25">
      <c r="A1897">
        <v>2896</v>
      </c>
      <c r="B1897" t="s">
        <v>15016</v>
      </c>
      <c r="C1897" t="s">
        <v>15017</v>
      </c>
      <c r="D1897" t="s">
        <v>14929</v>
      </c>
      <c r="E1897">
        <v>184</v>
      </c>
      <c r="F1897" s="2">
        <v>43956.343692129631</v>
      </c>
      <c r="G1897">
        <v>31</v>
      </c>
      <c r="H1897" t="s">
        <v>1024</v>
      </c>
      <c r="I1897">
        <f t="shared" si="145"/>
        <v>5704</v>
      </c>
      <c r="J1897" s="6">
        <v>45186.094074074077</v>
      </c>
      <c r="K1897" t="str">
        <f t="shared" si="146"/>
        <v>Long Term</v>
      </c>
      <c r="L1897">
        <f t="shared" si="147"/>
        <v>5520</v>
      </c>
      <c r="M1897">
        <f t="shared" si="148"/>
        <v>0</v>
      </c>
      <c r="N1897">
        <f t="shared" si="149"/>
        <v>0</v>
      </c>
    </row>
    <row r="1898" spans="1:14" x14ac:dyDescent="0.25">
      <c r="A1898">
        <v>2897</v>
      </c>
      <c r="B1898" t="s">
        <v>14920</v>
      </c>
      <c r="C1898" t="s">
        <v>14921</v>
      </c>
      <c r="D1898" t="s">
        <v>14922</v>
      </c>
      <c r="E1898">
        <v>829</v>
      </c>
      <c r="F1898" s="2">
        <v>43411.320868055547</v>
      </c>
      <c r="G1898">
        <v>2</v>
      </c>
      <c r="H1898" t="s">
        <v>621</v>
      </c>
      <c r="I1898">
        <f t="shared" si="145"/>
        <v>1658</v>
      </c>
      <c r="J1898" s="6">
        <v>45186.094074074077</v>
      </c>
      <c r="K1898" t="str">
        <f t="shared" si="146"/>
        <v>Long Term</v>
      </c>
      <c r="L1898">
        <f t="shared" si="147"/>
        <v>829</v>
      </c>
      <c r="M1898">
        <f t="shared" si="148"/>
        <v>0</v>
      </c>
      <c r="N1898">
        <f t="shared" si="149"/>
        <v>0</v>
      </c>
    </row>
    <row r="1899" spans="1:14" x14ac:dyDescent="0.25">
      <c r="A1899">
        <v>2898</v>
      </c>
      <c r="B1899" t="s">
        <v>15002</v>
      </c>
      <c r="C1899" t="s">
        <v>15003</v>
      </c>
      <c r="D1899" t="s">
        <v>14929</v>
      </c>
      <c r="E1899">
        <v>755</v>
      </c>
      <c r="F1899" s="2">
        <v>44819.150833333333</v>
      </c>
      <c r="G1899">
        <v>56</v>
      </c>
      <c r="H1899" t="s">
        <v>1124</v>
      </c>
      <c r="I1899">
        <f t="shared" si="145"/>
        <v>42280</v>
      </c>
      <c r="J1899" s="6">
        <v>45186.094074074077</v>
      </c>
      <c r="K1899" t="str">
        <f t="shared" si="146"/>
        <v>Long Term</v>
      </c>
      <c r="L1899">
        <f t="shared" si="147"/>
        <v>41525</v>
      </c>
      <c r="M1899">
        <f t="shared" si="148"/>
        <v>0</v>
      </c>
      <c r="N1899">
        <f t="shared" si="149"/>
        <v>0</v>
      </c>
    </row>
    <row r="1900" spans="1:14" x14ac:dyDescent="0.25">
      <c r="A1900">
        <v>2899</v>
      </c>
      <c r="B1900" t="s">
        <v>14970</v>
      </c>
      <c r="C1900" t="s">
        <v>14971</v>
      </c>
      <c r="D1900" t="s">
        <v>14929</v>
      </c>
      <c r="E1900">
        <v>294</v>
      </c>
      <c r="F1900" s="2">
        <v>44334.887638888889</v>
      </c>
      <c r="G1900">
        <v>55</v>
      </c>
      <c r="H1900" t="s">
        <v>216</v>
      </c>
      <c r="I1900">
        <f t="shared" si="145"/>
        <v>16170</v>
      </c>
      <c r="J1900" s="6">
        <v>45186.094074074077</v>
      </c>
      <c r="K1900" t="str">
        <f t="shared" si="146"/>
        <v>Long Term</v>
      </c>
      <c r="L1900">
        <f t="shared" si="147"/>
        <v>15876</v>
      </c>
      <c r="M1900">
        <f t="shared" si="148"/>
        <v>0</v>
      </c>
      <c r="N1900">
        <f t="shared" si="149"/>
        <v>0</v>
      </c>
    </row>
    <row r="1901" spans="1:14" x14ac:dyDescent="0.25">
      <c r="A1901">
        <v>2900</v>
      </c>
      <c r="B1901" t="s">
        <v>14940</v>
      </c>
      <c r="C1901" t="s">
        <v>14941</v>
      </c>
      <c r="D1901" t="s">
        <v>14929</v>
      </c>
      <c r="E1901">
        <v>495</v>
      </c>
      <c r="F1901" s="2">
        <v>44717.740300925929</v>
      </c>
      <c r="G1901">
        <v>76</v>
      </c>
      <c r="H1901" t="s">
        <v>860</v>
      </c>
      <c r="I1901">
        <f t="shared" si="145"/>
        <v>37620</v>
      </c>
      <c r="J1901" s="6">
        <v>45186.094074074077</v>
      </c>
      <c r="K1901" t="str">
        <f t="shared" si="146"/>
        <v>Long Term</v>
      </c>
      <c r="L1901">
        <f t="shared" si="147"/>
        <v>37125</v>
      </c>
      <c r="M1901">
        <f t="shared" si="148"/>
        <v>0</v>
      </c>
      <c r="N1901">
        <f t="shared" si="149"/>
        <v>0</v>
      </c>
    </row>
    <row r="1902" spans="1:14" x14ac:dyDescent="0.25">
      <c r="A1902">
        <v>2901</v>
      </c>
      <c r="B1902" t="s">
        <v>14960</v>
      </c>
      <c r="C1902" t="s">
        <v>14961</v>
      </c>
      <c r="D1902" t="s">
        <v>14929</v>
      </c>
      <c r="E1902">
        <v>807</v>
      </c>
      <c r="F1902" s="2">
        <v>44905.407731481479</v>
      </c>
      <c r="G1902">
        <v>4</v>
      </c>
      <c r="H1902" t="s">
        <v>623</v>
      </c>
      <c r="I1902">
        <f t="shared" si="145"/>
        <v>3228</v>
      </c>
      <c r="J1902" s="6">
        <v>45186.094074074077</v>
      </c>
      <c r="K1902" t="str">
        <f t="shared" si="146"/>
        <v>Short Term</v>
      </c>
      <c r="L1902">
        <f t="shared" si="147"/>
        <v>2421</v>
      </c>
      <c r="M1902">
        <f t="shared" si="148"/>
        <v>0.15</v>
      </c>
      <c r="N1902">
        <f t="shared" si="149"/>
        <v>363.15</v>
      </c>
    </row>
    <row r="1903" spans="1:14" x14ac:dyDescent="0.25">
      <c r="A1903">
        <v>2902</v>
      </c>
      <c r="B1903" t="s">
        <v>14936</v>
      </c>
      <c r="C1903" t="s">
        <v>14937</v>
      </c>
      <c r="D1903" t="s">
        <v>14929</v>
      </c>
      <c r="E1903">
        <v>404</v>
      </c>
      <c r="F1903" s="2">
        <v>44004.171747685177</v>
      </c>
      <c r="G1903">
        <v>100</v>
      </c>
      <c r="H1903" t="s">
        <v>842</v>
      </c>
      <c r="I1903">
        <f t="shared" si="145"/>
        <v>40400</v>
      </c>
      <c r="J1903" s="6">
        <v>45186.094074074077</v>
      </c>
      <c r="K1903" t="str">
        <f t="shared" si="146"/>
        <v>Long Term</v>
      </c>
      <c r="L1903">
        <f t="shared" si="147"/>
        <v>39996</v>
      </c>
      <c r="M1903">
        <f t="shared" si="148"/>
        <v>0</v>
      </c>
      <c r="N1903">
        <f t="shared" si="149"/>
        <v>0</v>
      </c>
    </row>
    <row r="1904" spans="1:14" x14ac:dyDescent="0.25">
      <c r="A1904">
        <v>2903</v>
      </c>
      <c r="B1904" t="s">
        <v>14972</v>
      </c>
      <c r="C1904" t="s">
        <v>14973</v>
      </c>
      <c r="D1904" t="s">
        <v>14922</v>
      </c>
      <c r="E1904">
        <v>706</v>
      </c>
      <c r="F1904" s="2">
        <v>43757.17328703704</v>
      </c>
      <c r="G1904">
        <v>44</v>
      </c>
      <c r="H1904" t="s">
        <v>141</v>
      </c>
      <c r="I1904">
        <f t="shared" si="145"/>
        <v>31064</v>
      </c>
      <c r="J1904" s="6">
        <v>45186.094074074077</v>
      </c>
      <c r="K1904" t="str">
        <f t="shared" si="146"/>
        <v>Long Term</v>
      </c>
      <c r="L1904">
        <f t="shared" si="147"/>
        <v>30358</v>
      </c>
      <c r="M1904">
        <f t="shared" si="148"/>
        <v>0</v>
      </c>
      <c r="N1904">
        <f t="shared" si="149"/>
        <v>0</v>
      </c>
    </row>
    <row r="1905" spans="1:14" x14ac:dyDescent="0.25">
      <c r="A1905">
        <v>2904</v>
      </c>
      <c r="B1905" t="s">
        <v>14984</v>
      </c>
      <c r="C1905" t="s">
        <v>14985</v>
      </c>
      <c r="D1905" t="s">
        <v>14922</v>
      </c>
      <c r="E1905">
        <v>715</v>
      </c>
      <c r="F1905" s="2">
        <v>43429.11246527778</v>
      </c>
      <c r="G1905">
        <v>73</v>
      </c>
      <c r="H1905" t="s">
        <v>570</v>
      </c>
      <c r="I1905">
        <f t="shared" si="145"/>
        <v>52195</v>
      </c>
      <c r="J1905" s="6">
        <v>45186.094074074077</v>
      </c>
      <c r="K1905" t="str">
        <f t="shared" si="146"/>
        <v>Long Term</v>
      </c>
      <c r="L1905">
        <f t="shared" si="147"/>
        <v>51480</v>
      </c>
      <c r="M1905">
        <f t="shared" si="148"/>
        <v>0</v>
      </c>
      <c r="N1905">
        <f t="shared" si="149"/>
        <v>0</v>
      </c>
    </row>
    <row r="1906" spans="1:14" x14ac:dyDescent="0.25">
      <c r="A1906">
        <v>2905</v>
      </c>
      <c r="B1906" t="s">
        <v>14992</v>
      </c>
      <c r="C1906" t="s">
        <v>14993</v>
      </c>
      <c r="D1906" t="s">
        <v>14929</v>
      </c>
      <c r="E1906">
        <v>146</v>
      </c>
      <c r="F1906" s="2">
        <v>44647.209340277783</v>
      </c>
      <c r="G1906">
        <v>41</v>
      </c>
      <c r="H1906" t="s">
        <v>1026</v>
      </c>
      <c r="I1906">
        <f t="shared" si="145"/>
        <v>5986</v>
      </c>
      <c r="J1906" s="6">
        <v>45186.094074074077</v>
      </c>
      <c r="K1906" t="str">
        <f t="shared" si="146"/>
        <v>Long Term</v>
      </c>
      <c r="L1906">
        <f t="shared" si="147"/>
        <v>5840</v>
      </c>
      <c r="M1906">
        <f t="shared" si="148"/>
        <v>0</v>
      </c>
      <c r="N1906">
        <f t="shared" si="149"/>
        <v>0</v>
      </c>
    </row>
    <row r="1907" spans="1:14" x14ac:dyDescent="0.25">
      <c r="A1907">
        <v>2906</v>
      </c>
      <c r="B1907" t="s">
        <v>14934</v>
      </c>
      <c r="C1907" t="s">
        <v>14935</v>
      </c>
      <c r="D1907" t="s">
        <v>14929</v>
      </c>
      <c r="E1907">
        <v>827</v>
      </c>
      <c r="F1907" s="2">
        <v>43592.975046296298</v>
      </c>
      <c r="G1907">
        <v>88</v>
      </c>
      <c r="H1907" t="s">
        <v>973</v>
      </c>
      <c r="I1907">
        <f t="shared" si="145"/>
        <v>72776</v>
      </c>
      <c r="J1907" s="6">
        <v>45186.094074074077</v>
      </c>
      <c r="K1907" t="str">
        <f t="shared" si="146"/>
        <v>Long Term</v>
      </c>
      <c r="L1907">
        <f t="shared" si="147"/>
        <v>71949</v>
      </c>
      <c r="M1907">
        <f t="shared" si="148"/>
        <v>0</v>
      </c>
      <c r="N1907">
        <f t="shared" si="149"/>
        <v>0</v>
      </c>
    </row>
    <row r="1908" spans="1:14" x14ac:dyDescent="0.25">
      <c r="A1908">
        <v>2907</v>
      </c>
      <c r="B1908" t="s">
        <v>15006</v>
      </c>
      <c r="C1908" t="s">
        <v>15007</v>
      </c>
      <c r="D1908" t="s">
        <v>14929</v>
      </c>
      <c r="E1908">
        <v>884</v>
      </c>
      <c r="F1908" s="2">
        <v>44346.807106481479</v>
      </c>
      <c r="G1908">
        <v>1</v>
      </c>
      <c r="H1908" t="s">
        <v>236</v>
      </c>
      <c r="I1908">
        <f t="shared" si="145"/>
        <v>884</v>
      </c>
      <c r="J1908" s="6">
        <v>45186.094074074077</v>
      </c>
      <c r="K1908" t="str">
        <f t="shared" si="146"/>
        <v>Long Term</v>
      </c>
      <c r="L1908">
        <f t="shared" si="147"/>
        <v>0</v>
      </c>
      <c r="M1908">
        <f t="shared" si="148"/>
        <v>0</v>
      </c>
      <c r="N1908">
        <f t="shared" si="149"/>
        <v>0</v>
      </c>
    </row>
    <row r="1909" spans="1:14" x14ac:dyDescent="0.25">
      <c r="A1909">
        <v>2908</v>
      </c>
      <c r="B1909" t="s">
        <v>15010</v>
      </c>
      <c r="C1909" t="s">
        <v>15011</v>
      </c>
      <c r="D1909" t="s">
        <v>14922</v>
      </c>
      <c r="E1909">
        <v>148</v>
      </c>
      <c r="F1909" s="2">
        <v>44960.02611111111</v>
      </c>
      <c r="G1909">
        <v>33</v>
      </c>
      <c r="H1909" t="s">
        <v>437</v>
      </c>
      <c r="I1909">
        <f t="shared" si="145"/>
        <v>4884</v>
      </c>
      <c r="J1909" s="6">
        <v>45186.094074074077</v>
      </c>
      <c r="K1909" t="str">
        <f t="shared" si="146"/>
        <v>Short Term</v>
      </c>
      <c r="L1909">
        <f t="shared" si="147"/>
        <v>4736</v>
      </c>
      <c r="M1909">
        <f t="shared" si="148"/>
        <v>0.15</v>
      </c>
      <c r="N1909">
        <f t="shared" si="149"/>
        <v>710.4</v>
      </c>
    </row>
    <row r="1910" spans="1:14" x14ac:dyDescent="0.25">
      <c r="A1910">
        <v>2909</v>
      </c>
      <c r="B1910" t="s">
        <v>14996</v>
      </c>
      <c r="C1910" t="s">
        <v>14997</v>
      </c>
      <c r="D1910" t="s">
        <v>14929</v>
      </c>
      <c r="E1910">
        <v>875</v>
      </c>
      <c r="F1910" s="2">
        <v>43724.648310185177</v>
      </c>
      <c r="G1910">
        <v>86</v>
      </c>
      <c r="H1910" t="s">
        <v>1036</v>
      </c>
      <c r="I1910">
        <f t="shared" si="145"/>
        <v>75250</v>
      </c>
      <c r="J1910" s="6">
        <v>45186.094074074077</v>
      </c>
      <c r="K1910" t="str">
        <f t="shared" si="146"/>
        <v>Long Term</v>
      </c>
      <c r="L1910">
        <f t="shared" si="147"/>
        <v>74375</v>
      </c>
      <c r="M1910">
        <f t="shared" si="148"/>
        <v>0</v>
      </c>
      <c r="N1910">
        <f t="shared" si="149"/>
        <v>0</v>
      </c>
    </row>
    <row r="1911" spans="1:14" x14ac:dyDescent="0.25">
      <c r="A1911">
        <v>2910</v>
      </c>
      <c r="B1911" t="s">
        <v>14972</v>
      </c>
      <c r="C1911" t="s">
        <v>14973</v>
      </c>
      <c r="D1911" t="s">
        <v>14922</v>
      </c>
      <c r="E1911">
        <v>989</v>
      </c>
      <c r="F1911" s="2">
        <v>44100.786273148151</v>
      </c>
      <c r="G1911">
        <v>35</v>
      </c>
      <c r="H1911" t="s">
        <v>879</v>
      </c>
      <c r="I1911">
        <f t="shared" si="145"/>
        <v>34615</v>
      </c>
      <c r="J1911" s="6">
        <v>45186.094074074077</v>
      </c>
      <c r="K1911" t="str">
        <f t="shared" si="146"/>
        <v>Long Term</v>
      </c>
      <c r="L1911">
        <f t="shared" si="147"/>
        <v>33626</v>
      </c>
      <c r="M1911">
        <f t="shared" si="148"/>
        <v>0</v>
      </c>
      <c r="N1911">
        <f t="shared" si="149"/>
        <v>0</v>
      </c>
    </row>
    <row r="1912" spans="1:14" x14ac:dyDescent="0.25">
      <c r="A1912">
        <v>2911</v>
      </c>
      <c r="B1912" t="s">
        <v>14952</v>
      </c>
      <c r="C1912" t="s">
        <v>14953</v>
      </c>
      <c r="D1912" t="s">
        <v>14929</v>
      </c>
      <c r="E1912">
        <v>352</v>
      </c>
      <c r="F1912" s="2">
        <v>44411.763715277782</v>
      </c>
      <c r="G1912">
        <v>15</v>
      </c>
      <c r="H1912" t="s">
        <v>52</v>
      </c>
      <c r="I1912">
        <f t="shared" si="145"/>
        <v>5280</v>
      </c>
      <c r="J1912" s="6">
        <v>45186.094074074077</v>
      </c>
      <c r="K1912" t="str">
        <f t="shared" si="146"/>
        <v>Long Term</v>
      </c>
      <c r="L1912">
        <f t="shared" si="147"/>
        <v>4928</v>
      </c>
      <c r="M1912">
        <f t="shared" si="148"/>
        <v>0</v>
      </c>
      <c r="N1912">
        <f t="shared" si="149"/>
        <v>0</v>
      </c>
    </row>
    <row r="1913" spans="1:14" x14ac:dyDescent="0.25">
      <c r="A1913">
        <v>2912</v>
      </c>
      <c r="B1913" t="s">
        <v>14974</v>
      </c>
      <c r="C1913" t="s">
        <v>14975</v>
      </c>
      <c r="D1913" t="s">
        <v>14929</v>
      </c>
      <c r="E1913">
        <v>536</v>
      </c>
      <c r="F1913" s="2">
        <v>44475.072152777779</v>
      </c>
      <c r="G1913">
        <v>1</v>
      </c>
      <c r="H1913" t="s">
        <v>1287</v>
      </c>
      <c r="I1913">
        <f t="shared" si="145"/>
        <v>536</v>
      </c>
      <c r="J1913" s="6">
        <v>45186.094074074077</v>
      </c>
      <c r="K1913" t="str">
        <f t="shared" si="146"/>
        <v>Long Term</v>
      </c>
      <c r="L1913">
        <f t="shared" si="147"/>
        <v>0</v>
      </c>
      <c r="M1913">
        <f t="shared" si="148"/>
        <v>0</v>
      </c>
      <c r="N1913">
        <f t="shared" si="149"/>
        <v>0</v>
      </c>
    </row>
    <row r="1914" spans="1:14" x14ac:dyDescent="0.25">
      <c r="A1914">
        <v>2913</v>
      </c>
      <c r="B1914" t="s">
        <v>14968</v>
      </c>
      <c r="C1914" t="s">
        <v>14969</v>
      </c>
      <c r="D1914" t="s">
        <v>14929</v>
      </c>
      <c r="E1914">
        <v>390</v>
      </c>
      <c r="F1914" s="2">
        <v>44089.942488425928</v>
      </c>
      <c r="G1914">
        <v>35</v>
      </c>
      <c r="H1914" t="s">
        <v>913</v>
      </c>
      <c r="I1914">
        <f t="shared" si="145"/>
        <v>13650</v>
      </c>
      <c r="J1914" s="6">
        <v>45186.094074074077</v>
      </c>
      <c r="K1914" t="str">
        <f t="shared" si="146"/>
        <v>Long Term</v>
      </c>
      <c r="L1914">
        <f t="shared" si="147"/>
        <v>13260</v>
      </c>
      <c r="M1914">
        <f t="shared" si="148"/>
        <v>0</v>
      </c>
      <c r="N1914">
        <f t="shared" si="149"/>
        <v>0</v>
      </c>
    </row>
    <row r="1915" spans="1:14" x14ac:dyDescent="0.25">
      <c r="A1915">
        <v>2914</v>
      </c>
      <c r="B1915" t="s">
        <v>14958</v>
      </c>
      <c r="C1915" t="s">
        <v>14959</v>
      </c>
      <c r="D1915" t="s">
        <v>14922</v>
      </c>
      <c r="E1915">
        <v>611</v>
      </c>
      <c r="F1915" s="2">
        <v>44098.390439814822</v>
      </c>
      <c r="G1915">
        <v>73</v>
      </c>
      <c r="H1915" t="s">
        <v>2679</v>
      </c>
      <c r="I1915">
        <f t="shared" si="145"/>
        <v>44603</v>
      </c>
      <c r="J1915" s="6">
        <v>45186.094074074077</v>
      </c>
      <c r="K1915" t="str">
        <f t="shared" si="146"/>
        <v>Long Term</v>
      </c>
      <c r="L1915">
        <f t="shared" si="147"/>
        <v>43992</v>
      </c>
      <c r="M1915">
        <f t="shared" si="148"/>
        <v>0</v>
      </c>
      <c r="N1915">
        <f t="shared" si="149"/>
        <v>0</v>
      </c>
    </row>
    <row r="1916" spans="1:14" x14ac:dyDescent="0.25">
      <c r="A1916">
        <v>2915</v>
      </c>
      <c r="B1916" t="s">
        <v>14925</v>
      </c>
      <c r="C1916" t="s">
        <v>14926</v>
      </c>
      <c r="D1916" t="s">
        <v>14922</v>
      </c>
      <c r="E1916">
        <v>676</v>
      </c>
      <c r="F1916" s="2">
        <v>43861.501261574071</v>
      </c>
      <c r="G1916">
        <v>100</v>
      </c>
      <c r="H1916" t="s">
        <v>543</v>
      </c>
      <c r="I1916">
        <f t="shared" si="145"/>
        <v>67600</v>
      </c>
      <c r="J1916" s="6">
        <v>45186.094074074077</v>
      </c>
      <c r="K1916" t="str">
        <f t="shared" si="146"/>
        <v>Long Term</v>
      </c>
      <c r="L1916">
        <f t="shared" si="147"/>
        <v>66924</v>
      </c>
      <c r="M1916">
        <f t="shared" si="148"/>
        <v>0</v>
      </c>
      <c r="N1916">
        <f t="shared" si="149"/>
        <v>0</v>
      </c>
    </row>
    <row r="1917" spans="1:14" x14ac:dyDescent="0.25">
      <c r="A1917">
        <v>2916</v>
      </c>
      <c r="B1917" t="s">
        <v>14954</v>
      </c>
      <c r="C1917" t="s">
        <v>14955</v>
      </c>
      <c r="D1917" t="s">
        <v>14922</v>
      </c>
      <c r="E1917">
        <v>314</v>
      </c>
      <c r="F1917" s="2">
        <v>43688.017222222217</v>
      </c>
      <c r="G1917">
        <v>49</v>
      </c>
      <c r="H1917" t="s">
        <v>1173</v>
      </c>
      <c r="I1917">
        <f t="shared" si="145"/>
        <v>15386</v>
      </c>
      <c r="J1917" s="6">
        <v>45186.094074074077</v>
      </c>
      <c r="K1917" t="str">
        <f t="shared" si="146"/>
        <v>Long Term</v>
      </c>
      <c r="L1917">
        <f t="shared" si="147"/>
        <v>15072</v>
      </c>
      <c r="M1917">
        <f t="shared" si="148"/>
        <v>0</v>
      </c>
      <c r="N1917">
        <f t="shared" si="149"/>
        <v>0</v>
      </c>
    </row>
    <row r="1918" spans="1:14" x14ac:dyDescent="0.25">
      <c r="A1918">
        <v>2917</v>
      </c>
      <c r="B1918" t="s">
        <v>14972</v>
      </c>
      <c r="C1918" t="s">
        <v>14973</v>
      </c>
      <c r="D1918" t="s">
        <v>14929</v>
      </c>
      <c r="E1918">
        <v>385</v>
      </c>
      <c r="F1918" s="2">
        <v>43646.960451388892</v>
      </c>
      <c r="G1918">
        <v>84</v>
      </c>
      <c r="H1918" t="s">
        <v>1128</v>
      </c>
      <c r="I1918">
        <f t="shared" si="145"/>
        <v>32340</v>
      </c>
      <c r="J1918" s="6">
        <v>45186.094074074077</v>
      </c>
      <c r="K1918" t="str">
        <f t="shared" si="146"/>
        <v>Long Term</v>
      </c>
      <c r="L1918">
        <f t="shared" si="147"/>
        <v>31955</v>
      </c>
      <c r="M1918">
        <f t="shared" si="148"/>
        <v>0</v>
      </c>
      <c r="N1918">
        <f t="shared" si="149"/>
        <v>0</v>
      </c>
    </row>
    <row r="1919" spans="1:14" x14ac:dyDescent="0.25">
      <c r="A1919">
        <v>2918</v>
      </c>
      <c r="B1919" t="s">
        <v>14984</v>
      </c>
      <c r="C1919" t="s">
        <v>14985</v>
      </c>
      <c r="D1919" t="s">
        <v>14922</v>
      </c>
      <c r="E1919">
        <v>641</v>
      </c>
      <c r="F1919" s="2">
        <v>44547.558171296303</v>
      </c>
      <c r="G1919">
        <v>13</v>
      </c>
      <c r="H1919" t="s">
        <v>695</v>
      </c>
      <c r="I1919">
        <f t="shared" si="145"/>
        <v>8333</v>
      </c>
      <c r="J1919" s="6">
        <v>45186.094074074077</v>
      </c>
      <c r="K1919" t="str">
        <f t="shared" si="146"/>
        <v>Long Term</v>
      </c>
      <c r="L1919">
        <f t="shared" si="147"/>
        <v>7692</v>
      </c>
      <c r="M1919">
        <f t="shared" si="148"/>
        <v>0</v>
      </c>
      <c r="N1919">
        <f t="shared" si="149"/>
        <v>0</v>
      </c>
    </row>
    <row r="1920" spans="1:14" x14ac:dyDescent="0.25">
      <c r="A1920">
        <v>2919</v>
      </c>
      <c r="B1920" t="s">
        <v>14927</v>
      </c>
      <c r="C1920" t="s">
        <v>14928</v>
      </c>
      <c r="D1920" t="s">
        <v>14922</v>
      </c>
      <c r="E1920">
        <v>164</v>
      </c>
      <c r="F1920" s="2">
        <v>43376.269236111111</v>
      </c>
      <c r="G1920">
        <v>89</v>
      </c>
      <c r="H1920" t="s">
        <v>239</v>
      </c>
      <c r="I1920">
        <f t="shared" si="145"/>
        <v>14596</v>
      </c>
      <c r="J1920" s="6">
        <v>45186.094074074077</v>
      </c>
      <c r="K1920" t="str">
        <f t="shared" si="146"/>
        <v>Long Term</v>
      </c>
      <c r="L1920">
        <f t="shared" si="147"/>
        <v>14432</v>
      </c>
      <c r="M1920">
        <f t="shared" si="148"/>
        <v>0</v>
      </c>
      <c r="N1920">
        <f t="shared" si="149"/>
        <v>0</v>
      </c>
    </row>
    <row r="1921" spans="1:14" x14ac:dyDescent="0.25">
      <c r="A1921">
        <v>2920</v>
      </c>
      <c r="B1921" t="s">
        <v>14964</v>
      </c>
      <c r="C1921" t="s">
        <v>14965</v>
      </c>
      <c r="D1921" t="s">
        <v>14929</v>
      </c>
      <c r="E1921">
        <v>569</v>
      </c>
      <c r="F1921" s="2">
        <v>44794.843564814822</v>
      </c>
      <c r="G1921">
        <v>98</v>
      </c>
      <c r="H1921" t="s">
        <v>1140</v>
      </c>
      <c r="I1921">
        <f t="shared" si="145"/>
        <v>55762</v>
      </c>
      <c r="J1921" s="6">
        <v>45186.094074074077</v>
      </c>
      <c r="K1921" t="str">
        <f t="shared" si="146"/>
        <v>Long Term</v>
      </c>
      <c r="L1921">
        <f t="shared" si="147"/>
        <v>55193</v>
      </c>
      <c r="M1921">
        <f t="shared" si="148"/>
        <v>0</v>
      </c>
      <c r="N1921">
        <f t="shared" si="149"/>
        <v>0</v>
      </c>
    </row>
    <row r="1922" spans="1:14" x14ac:dyDescent="0.25">
      <c r="A1922">
        <v>2921</v>
      </c>
      <c r="B1922" t="s">
        <v>14980</v>
      </c>
      <c r="C1922" t="s">
        <v>14981</v>
      </c>
      <c r="D1922" t="s">
        <v>14929</v>
      </c>
      <c r="E1922">
        <v>740</v>
      </c>
      <c r="F1922" s="2">
        <v>43947.562002314808</v>
      </c>
      <c r="G1922">
        <v>54</v>
      </c>
      <c r="H1922" t="s">
        <v>334</v>
      </c>
      <c r="I1922">
        <f t="shared" si="145"/>
        <v>39960</v>
      </c>
      <c r="J1922" s="6">
        <v>45186.094074074077</v>
      </c>
      <c r="K1922" t="str">
        <f t="shared" si="146"/>
        <v>Long Term</v>
      </c>
      <c r="L1922">
        <f t="shared" si="147"/>
        <v>39220</v>
      </c>
      <c r="M1922">
        <f t="shared" si="148"/>
        <v>0</v>
      </c>
      <c r="N1922">
        <f t="shared" si="149"/>
        <v>0</v>
      </c>
    </row>
    <row r="1923" spans="1:14" x14ac:dyDescent="0.25">
      <c r="A1923">
        <v>2922</v>
      </c>
      <c r="B1923" t="s">
        <v>14920</v>
      </c>
      <c r="C1923" t="s">
        <v>14921</v>
      </c>
      <c r="D1923" t="s">
        <v>14922</v>
      </c>
      <c r="E1923">
        <v>452</v>
      </c>
      <c r="F1923" s="2">
        <v>43791.81417824074</v>
      </c>
      <c r="G1923">
        <v>59</v>
      </c>
      <c r="H1923" t="s">
        <v>1288</v>
      </c>
      <c r="I1923">
        <f t="shared" ref="I1923:I1986" si="150">E1923*G1923</f>
        <v>26668</v>
      </c>
      <c r="J1923" s="6">
        <v>45186.094074074077</v>
      </c>
      <c r="K1923" t="str">
        <f t="shared" ref="K1923:K1986" si="151">IF((J1923-F1923)&lt;=365,"Short Term","Long Term")</f>
        <v>Long Term</v>
      </c>
      <c r="L1923">
        <f t="shared" ref="L1923:L1986" si="152">I1923-E1923</f>
        <v>26216</v>
      </c>
      <c r="M1923">
        <f t="shared" ref="M1923:M1986" si="153">IF(K1923="short Term",15%,IF(K1923="Long Term",IF(L1923&gt;100000,10%,0),0))</f>
        <v>0</v>
      </c>
      <c r="N1923">
        <f t="shared" ref="N1923:N1986" si="154">L1923*M1923</f>
        <v>0</v>
      </c>
    </row>
    <row r="1924" spans="1:14" x14ac:dyDescent="0.25">
      <c r="A1924">
        <v>2923</v>
      </c>
      <c r="B1924" t="s">
        <v>14932</v>
      </c>
      <c r="C1924" t="s">
        <v>14933</v>
      </c>
      <c r="D1924" t="s">
        <v>14929</v>
      </c>
      <c r="E1924">
        <v>926</v>
      </c>
      <c r="F1924" s="2">
        <v>43384.337048611109</v>
      </c>
      <c r="G1924">
        <v>35</v>
      </c>
      <c r="H1924" t="s">
        <v>590</v>
      </c>
      <c r="I1924">
        <f t="shared" si="150"/>
        <v>32410</v>
      </c>
      <c r="J1924" s="6">
        <v>45186.094074074077</v>
      </c>
      <c r="K1924" t="str">
        <f t="shared" si="151"/>
        <v>Long Term</v>
      </c>
      <c r="L1924">
        <f t="shared" si="152"/>
        <v>31484</v>
      </c>
      <c r="M1924">
        <f t="shared" si="153"/>
        <v>0</v>
      </c>
      <c r="N1924">
        <f t="shared" si="154"/>
        <v>0</v>
      </c>
    </row>
    <row r="1925" spans="1:14" x14ac:dyDescent="0.25">
      <c r="A1925">
        <v>2924</v>
      </c>
      <c r="B1925" t="s">
        <v>14968</v>
      </c>
      <c r="C1925" t="s">
        <v>14969</v>
      </c>
      <c r="D1925" t="s">
        <v>14929</v>
      </c>
      <c r="E1925">
        <v>902</v>
      </c>
      <c r="F1925" s="2">
        <v>44800.047511574077</v>
      </c>
      <c r="G1925">
        <v>18</v>
      </c>
      <c r="H1925" t="s">
        <v>865</v>
      </c>
      <c r="I1925">
        <f t="shared" si="150"/>
        <v>16236</v>
      </c>
      <c r="J1925" s="6">
        <v>45186.094074074077</v>
      </c>
      <c r="K1925" t="str">
        <f t="shared" si="151"/>
        <v>Long Term</v>
      </c>
      <c r="L1925">
        <f t="shared" si="152"/>
        <v>15334</v>
      </c>
      <c r="M1925">
        <f t="shared" si="153"/>
        <v>0</v>
      </c>
      <c r="N1925">
        <f t="shared" si="154"/>
        <v>0</v>
      </c>
    </row>
    <row r="1926" spans="1:14" x14ac:dyDescent="0.25">
      <c r="A1926">
        <v>2925</v>
      </c>
      <c r="B1926" t="s">
        <v>14940</v>
      </c>
      <c r="C1926" t="s">
        <v>14941</v>
      </c>
      <c r="D1926" t="s">
        <v>14922</v>
      </c>
      <c r="E1926">
        <v>435</v>
      </c>
      <c r="F1926" s="2">
        <v>44335.038576388892</v>
      </c>
      <c r="G1926">
        <v>71</v>
      </c>
      <c r="H1926" t="s">
        <v>955</v>
      </c>
      <c r="I1926">
        <f t="shared" si="150"/>
        <v>30885</v>
      </c>
      <c r="J1926" s="6">
        <v>45186.094074074077</v>
      </c>
      <c r="K1926" t="str">
        <f t="shared" si="151"/>
        <v>Long Term</v>
      </c>
      <c r="L1926">
        <f t="shared" si="152"/>
        <v>30450</v>
      </c>
      <c r="M1926">
        <f t="shared" si="153"/>
        <v>0</v>
      </c>
      <c r="N1926">
        <f t="shared" si="154"/>
        <v>0</v>
      </c>
    </row>
    <row r="1927" spans="1:14" x14ac:dyDescent="0.25">
      <c r="A1927">
        <v>2926</v>
      </c>
      <c r="B1927" t="s">
        <v>14944</v>
      </c>
      <c r="C1927" t="s">
        <v>14945</v>
      </c>
      <c r="D1927" t="s">
        <v>14922</v>
      </c>
      <c r="E1927">
        <v>218</v>
      </c>
      <c r="F1927" s="2">
        <v>43502.920219907413</v>
      </c>
      <c r="G1927">
        <v>24</v>
      </c>
      <c r="H1927" t="s">
        <v>791</v>
      </c>
      <c r="I1927">
        <f t="shared" si="150"/>
        <v>5232</v>
      </c>
      <c r="J1927" s="6">
        <v>45186.094074074077</v>
      </c>
      <c r="K1927" t="str">
        <f t="shared" si="151"/>
        <v>Long Term</v>
      </c>
      <c r="L1927">
        <f t="shared" si="152"/>
        <v>5014</v>
      </c>
      <c r="M1927">
        <f t="shared" si="153"/>
        <v>0</v>
      </c>
      <c r="N1927">
        <f t="shared" si="154"/>
        <v>0</v>
      </c>
    </row>
    <row r="1928" spans="1:14" x14ac:dyDescent="0.25">
      <c r="A1928">
        <v>2927</v>
      </c>
      <c r="B1928" t="s">
        <v>14934</v>
      </c>
      <c r="C1928" t="s">
        <v>14935</v>
      </c>
      <c r="D1928" t="s">
        <v>14929</v>
      </c>
      <c r="E1928">
        <v>606</v>
      </c>
      <c r="F1928" s="2">
        <v>44060.196064814823</v>
      </c>
      <c r="G1928">
        <v>66</v>
      </c>
      <c r="H1928" t="s">
        <v>1742</v>
      </c>
      <c r="I1928">
        <f t="shared" si="150"/>
        <v>39996</v>
      </c>
      <c r="J1928" s="6">
        <v>45186.094074074077</v>
      </c>
      <c r="K1928" t="str">
        <f t="shared" si="151"/>
        <v>Long Term</v>
      </c>
      <c r="L1928">
        <f t="shared" si="152"/>
        <v>39390</v>
      </c>
      <c r="M1928">
        <f t="shared" si="153"/>
        <v>0</v>
      </c>
      <c r="N1928">
        <f t="shared" si="154"/>
        <v>0</v>
      </c>
    </row>
    <row r="1929" spans="1:14" x14ac:dyDescent="0.25">
      <c r="A1929">
        <v>2928</v>
      </c>
      <c r="B1929" t="s">
        <v>14952</v>
      </c>
      <c r="C1929" t="s">
        <v>14953</v>
      </c>
      <c r="D1929" t="s">
        <v>14929</v>
      </c>
      <c r="E1929">
        <v>114</v>
      </c>
      <c r="F1929" s="2">
        <v>44187.168541666673</v>
      </c>
      <c r="G1929">
        <v>77</v>
      </c>
      <c r="H1929" t="s">
        <v>2763</v>
      </c>
      <c r="I1929">
        <f t="shared" si="150"/>
        <v>8778</v>
      </c>
      <c r="J1929" s="6">
        <v>45186.094074074077</v>
      </c>
      <c r="K1929" t="str">
        <f t="shared" si="151"/>
        <v>Long Term</v>
      </c>
      <c r="L1929">
        <f t="shared" si="152"/>
        <v>8664</v>
      </c>
      <c r="M1929">
        <f t="shared" si="153"/>
        <v>0</v>
      </c>
      <c r="N1929">
        <f t="shared" si="154"/>
        <v>0</v>
      </c>
    </row>
    <row r="1930" spans="1:14" x14ac:dyDescent="0.25">
      <c r="A1930">
        <v>2929</v>
      </c>
      <c r="B1930" t="s">
        <v>14934</v>
      </c>
      <c r="C1930" t="s">
        <v>14935</v>
      </c>
      <c r="D1930" t="s">
        <v>14929</v>
      </c>
      <c r="E1930">
        <v>272</v>
      </c>
      <c r="F1930" s="2">
        <v>44287.967905092592</v>
      </c>
      <c r="G1930">
        <v>94</v>
      </c>
      <c r="H1930" t="s">
        <v>891</v>
      </c>
      <c r="I1930">
        <f t="shared" si="150"/>
        <v>25568</v>
      </c>
      <c r="J1930" s="6">
        <v>45186.094074074077</v>
      </c>
      <c r="K1930" t="str">
        <f t="shared" si="151"/>
        <v>Long Term</v>
      </c>
      <c r="L1930">
        <f t="shared" si="152"/>
        <v>25296</v>
      </c>
      <c r="M1930">
        <f t="shared" si="153"/>
        <v>0</v>
      </c>
      <c r="N1930">
        <f t="shared" si="154"/>
        <v>0</v>
      </c>
    </row>
    <row r="1931" spans="1:14" x14ac:dyDescent="0.25">
      <c r="A1931">
        <v>2930</v>
      </c>
      <c r="B1931" t="s">
        <v>14958</v>
      </c>
      <c r="C1931" t="s">
        <v>14959</v>
      </c>
      <c r="D1931" t="s">
        <v>14929</v>
      </c>
      <c r="E1931">
        <v>924</v>
      </c>
      <c r="F1931" s="2">
        <v>43833.552939814806</v>
      </c>
      <c r="G1931">
        <v>4</v>
      </c>
      <c r="H1931" t="s">
        <v>525</v>
      </c>
      <c r="I1931">
        <f t="shared" si="150"/>
        <v>3696</v>
      </c>
      <c r="J1931" s="6">
        <v>45186.094074074077</v>
      </c>
      <c r="K1931" t="str">
        <f t="shared" si="151"/>
        <v>Long Term</v>
      </c>
      <c r="L1931">
        <f t="shared" si="152"/>
        <v>2772</v>
      </c>
      <c r="M1931">
        <f t="shared" si="153"/>
        <v>0</v>
      </c>
      <c r="N1931">
        <f t="shared" si="154"/>
        <v>0</v>
      </c>
    </row>
    <row r="1932" spans="1:14" x14ac:dyDescent="0.25">
      <c r="A1932">
        <v>2931</v>
      </c>
      <c r="B1932" t="s">
        <v>14944</v>
      </c>
      <c r="C1932" t="s">
        <v>14945</v>
      </c>
      <c r="D1932" t="s">
        <v>14922</v>
      </c>
      <c r="E1932">
        <v>209</v>
      </c>
      <c r="F1932" s="2">
        <v>44945.197210648148</v>
      </c>
      <c r="G1932">
        <v>17</v>
      </c>
      <c r="H1932" t="s">
        <v>1223</v>
      </c>
      <c r="I1932">
        <f t="shared" si="150"/>
        <v>3553</v>
      </c>
      <c r="J1932" s="6">
        <v>45186.094074074077</v>
      </c>
      <c r="K1932" t="str">
        <f t="shared" si="151"/>
        <v>Short Term</v>
      </c>
      <c r="L1932">
        <f t="shared" si="152"/>
        <v>3344</v>
      </c>
      <c r="M1932">
        <f t="shared" si="153"/>
        <v>0.15</v>
      </c>
      <c r="N1932">
        <f t="shared" si="154"/>
        <v>501.59999999999997</v>
      </c>
    </row>
    <row r="1933" spans="1:14" x14ac:dyDescent="0.25">
      <c r="A1933">
        <v>2932</v>
      </c>
      <c r="B1933" t="s">
        <v>14994</v>
      </c>
      <c r="C1933" t="s">
        <v>14995</v>
      </c>
      <c r="D1933" t="s">
        <v>14922</v>
      </c>
      <c r="E1933">
        <v>695</v>
      </c>
      <c r="F1933" s="2">
        <v>44872.892395833333</v>
      </c>
      <c r="G1933">
        <v>98</v>
      </c>
      <c r="H1933" t="s">
        <v>481</v>
      </c>
      <c r="I1933">
        <f t="shared" si="150"/>
        <v>68110</v>
      </c>
      <c r="J1933" s="6">
        <v>45186.094074074077</v>
      </c>
      <c r="K1933" t="str">
        <f t="shared" si="151"/>
        <v>Short Term</v>
      </c>
      <c r="L1933">
        <f t="shared" si="152"/>
        <v>67415</v>
      </c>
      <c r="M1933">
        <f t="shared" si="153"/>
        <v>0.15</v>
      </c>
      <c r="N1933">
        <f t="shared" si="154"/>
        <v>10112.25</v>
      </c>
    </row>
    <row r="1934" spans="1:14" x14ac:dyDescent="0.25">
      <c r="A1934">
        <v>2933</v>
      </c>
      <c r="B1934" t="s">
        <v>14982</v>
      </c>
      <c r="C1934" t="s">
        <v>14983</v>
      </c>
      <c r="D1934" t="s">
        <v>14922</v>
      </c>
      <c r="E1934">
        <v>203</v>
      </c>
      <c r="F1934" s="2">
        <v>44717.268900462957</v>
      </c>
      <c r="G1934">
        <v>63</v>
      </c>
      <c r="H1934" t="s">
        <v>1335</v>
      </c>
      <c r="I1934">
        <f t="shared" si="150"/>
        <v>12789</v>
      </c>
      <c r="J1934" s="6">
        <v>45186.094074074077</v>
      </c>
      <c r="K1934" t="str">
        <f t="shared" si="151"/>
        <v>Long Term</v>
      </c>
      <c r="L1934">
        <f t="shared" si="152"/>
        <v>12586</v>
      </c>
      <c r="M1934">
        <f t="shared" si="153"/>
        <v>0</v>
      </c>
      <c r="N1934">
        <f t="shared" si="154"/>
        <v>0</v>
      </c>
    </row>
    <row r="1935" spans="1:14" x14ac:dyDescent="0.25">
      <c r="A1935">
        <v>2934</v>
      </c>
      <c r="B1935" t="s">
        <v>15014</v>
      </c>
      <c r="C1935" t="s">
        <v>15015</v>
      </c>
      <c r="D1935" t="s">
        <v>14929</v>
      </c>
      <c r="E1935">
        <v>488</v>
      </c>
      <c r="F1935" s="2">
        <v>43675.233206018522</v>
      </c>
      <c r="G1935">
        <v>53</v>
      </c>
      <c r="H1935" t="s">
        <v>1167</v>
      </c>
      <c r="I1935">
        <f t="shared" si="150"/>
        <v>25864</v>
      </c>
      <c r="J1935" s="6">
        <v>45186.094074074077</v>
      </c>
      <c r="K1935" t="str">
        <f t="shared" si="151"/>
        <v>Long Term</v>
      </c>
      <c r="L1935">
        <f t="shared" si="152"/>
        <v>25376</v>
      </c>
      <c r="M1935">
        <f t="shared" si="153"/>
        <v>0</v>
      </c>
      <c r="N1935">
        <f t="shared" si="154"/>
        <v>0</v>
      </c>
    </row>
    <row r="1936" spans="1:14" x14ac:dyDescent="0.25">
      <c r="A1936">
        <v>2935</v>
      </c>
      <c r="B1936" t="s">
        <v>14940</v>
      </c>
      <c r="C1936" t="s">
        <v>14941</v>
      </c>
      <c r="D1936" t="s">
        <v>14922</v>
      </c>
      <c r="E1936">
        <v>996</v>
      </c>
      <c r="F1936" s="2">
        <v>43550.394305555557</v>
      </c>
      <c r="G1936">
        <v>77</v>
      </c>
      <c r="H1936" t="s">
        <v>533</v>
      </c>
      <c r="I1936">
        <f t="shared" si="150"/>
        <v>76692</v>
      </c>
      <c r="J1936" s="6">
        <v>45186.094074074077</v>
      </c>
      <c r="K1936" t="str">
        <f t="shared" si="151"/>
        <v>Long Term</v>
      </c>
      <c r="L1936">
        <f t="shared" si="152"/>
        <v>75696</v>
      </c>
      <c r="M1936">
        <f t="shared" si="153"/>
        <v>0</v>
      </c>
      <c r="N1936">
        <f t="shared" si="154"/>
        <v>0</v>
      </c>
    </row>
    <row r="1937" spans="1:14" x14ac:dyDescent="0.25">
      <c r="A1937">
        <v>2936</v>
      </c>
      <c r="B1937" t="s">
        <v>14934</v>
      </c>
      <c r="C1937" t="s">
        <v>14935</v>
      </c>
      <c r="D1937" t="s">
        <v>14929</v>
      </c>
      <c r="E1937">
        <v>772</v>
      </c>
      <c r="F1937" s="2">
        <v>44107.299259259264</v>
      </c>
      <c r="G1937">
        <v>72</v>
      </c>
      <c r="H1937" t="s">
        <v>1356</v>
      </c>
      <c r="I1937">
        <f t="shared" si="150"/>
        <v>55584</v>
      </c>
      <c r="J1937" s="6">
        <v>45186.094074074077</v>
      </c>
      <c r="K1937" t="str">
        <f t="shared" si="151"/>
        <v>Long Term</v>
      </c>
      <c r="L1937">
        <f t="shared" si="152"/>
        <v>54812</v>
      </c>
      <c r="M1937">
        <f t="shared" si="153"/>
        <v>0</v>
      </c>
      <c r="N1937">
        <f t="shared" si="154"/>
        <v>0</v>
      </c>
    </row>
    <row r="1938" spans="1:14" x14ac:dyDescent="0.25">
      <c r="A1938">
        <v>2937</v>
      </c>
      <c r="B1938" t="s">
        <v>14948</v>
      </c>
      <c r="C1938" t="s">
        <v>14949</v>
      </c>
      <c r="D1938" t="s">
        <v>14929</v>
      </c>
      <c r="E1938">
        <v>494</v>
      </c>
      <c r="F1938" s="2">
        <v>44994.191990740743</v>
      </c>
      <c r="G1938">
        <v>43</v>
      </c>
      <c r="H1938" t="s">
        <v>515</v>
      </c>
      <c r="I1938">
        <f t="shared" si="150"/>
        <v>21242</v>
      </c>
      <c r="J1938" s="6">
        <v>45186.094074074077</v>
      </c>
      <c r="K1938" t="str">
        <f t="shared" si="151"/>
        <v>Short Term</v>
      </c>
      <c r="L1938">
        <f t="shared" si="152"/>
        <v>20748</v>
      </c>
      <c r="M1938">
        <f t="shared" si="153"/>
        <v>0.15</v>
      </c>
      <c r="N1938">
        <f t="shared" si="154"/>
        <v>3112.2</v>
      </c>
    </row>
    <row r="1939" spans="1:14" x14ac:dyDescent="0.25">
      <c r="A1939">
        <v>2938</v>
      </c>
      <c r="B1939" t="s">
        <v>14940</v>
      </c>
      <c r="C1939" t="s">
        <v>14941</v>
      </c>
      <c r="D1939" t="s">
        <v>14922</v>
      </c>
      <c r="E1939">
        <v>356</v>
      </c>
      <c r="F1939" s="2">
        <v>44374.632256944453</v>
      </c>
      <c r="G1939">
        <v>75</v>
      </c>
      <c r="H1939" t="s">
        <v>732</v>
      </c>
      <c r="I1939">
        <f t="shared" si="150"/>
        <v>26700</v>
      </c>
      <c r="J1939" s="6">
        <v>45186.094074074077</v>
      </c>
      <c r="K1939" t="str">
        <f t="shared" si="151"/>
        <v>Long Term</v>
      </c>
      <c r="L1939">
        <f t="shared" si="152"/>
        <v>26344</v>
      </c>
      <c r="M1939">
        <f t="shared" si="153"/>
        <v>0</v>
      </c>
      <c r="N1939">
        <f t="shared" si="154"/>
        <v>0</v>
      </c>
    </row>
    <row r="1940" spans="1:14" x14ac:dyDescent="0.25">
      <c r="A1940">
        <v>2939</v>
      </c>
      <c r="B1940" t="s">
        <v>14934</v>
      </c>
      <c r="C1940" t="s">
        <v>14935</v>
      </c>
      <c r="D1940" t="s">
        <v>14929</v>
      </c>
      <c r="E1940">
        <v>695</v>
      </c>
      <c r="F1940" s="2">
        <v>43566.621030092603</v>
      </c>
      <c r="G1940">
        <v>19</v>
      </c>
      <c r="H1940" t="s">
        <v>391</v>
      </c>
      <c r="I1940">
        <f t="shared" si="150"/>
        <v>13205</v>
      </c>
      <c r="J1940" s="6">
        <v>45186.094074074077</v>
      </c>
      <c r="K1940" t="str">
        <f t="shared" si="151"/>
        <v>Long Term</v>
      </c>
      <c r="L1940">
        <f t="shared" si="152"/>
        <v>12510</v>
      </c>
      <c r="M1940">
        <f t="shared" si="153"/>
        <v>0</v>
      </c>
      <c r="N1940">
        <f t="shared" si="154"/>
        <v>0</v>
      </c>
    </row>
    <row r="1941" spans="1:14" x14ac:dyDescent="0.25">
      <c r="A1941">
        <v>2940</v>
      </c>
      <c r="B1941" t="s">
        <v>15010</v>
      </c>
      <c r="C1941" t="s">
        <v>15011</v>
      </c>
      <c r="D1941" t="s">
        <v>14929</v>
      </c>
      <c r="E1941">
        <v>173</v>
      </c>
      <c r="F1941" s="2">
        <v>45174.447835648149</v>
      </c>
      <c r="G1941">
        <v>69</v>
      </c>
      <c r="H1941" t="s">
        <v>723</v>
      </c>
      <c r="I1941">
        <f t="shared" si="150"/>
        <v>11937</v>
      </c>
      <c r="J1941" s="6">
        <v>45186.094074074077</v>
      </c>
      <c r="K1941" t="str">
        <f t="shared" si="151"/>
        <v>Short Term</v>
      </c>
      <c r="L1941">
        <f t="shared" si="152"/>
        <v>11764</v>
      </c>
      <c r="M1941">
        <f t="shared" si="153"/>
        <v>0.15</v>
      </c>
      <c r="N1941">
        <f t="shared" si="154"/>
        <v>1764.6</v>
      </c>
    </row>
    <row r="1942" spans="1:14" x14ac:dyDescent="0.25">
      <c r="A1942">
        <v>2941</v>
      </c>
      <c r="B1942" t="s">
        <v>15014</v>
      </c>
      <c r="C1942" t="s">
        <v>15015</v>
      </c>
      <c r="D1942" t="s">
        <v>14922</v>
      </c>
      <c r="E1942">
        <v>598</v>
      </c>
      <c r="F1942" s="2">
        <v>45062.171770833331</v>
      </c>
      <c r="G1942">
        <v>32</v>
      </c>
      <c r="H1942" t="s">
        <v>1238</v>
      </c>
      <c r="I1942">
        <f t="shared" si="150"/>
        <v>19136</v>
      </c>
      <c r="J1942" s="6">
        <v>45186.094074074077</v>
      </c>
      <c r="K1942" t="str">
        <f t="shared" si="151"/>
        <v>Short Term</v>
      </c>
      <c r="L1942">
        <f t="shared" si="152"/>
        <v>18538</v>
      </c>
      <c r="M1942">
        <f t="shared" si="153"/>
        <v>0.15</v>
      </c>
      <c r="N1942">
        <f t="shared" si="154"/>
        <v>2780.7</v>
      </c>
    </row>
    <row r="1943" spans="1:14" x14ac:dyDescent="0.25">
      <c r="A1943">
        <v>2942</v>
      </c>
      <c r="B1943" t="s">
        <v>14960</v>
      </c>
      <c r="C1943" t="s">
        <v>14961</v>
      </c>
      <c r="D1943" t="s">
        <v>14929</v>
      </c>
      <c r="E1943">
        <v>484</v>
      </c>
      <c r="F1943" s="2">
        <v>43988.645300925928</v>
      </c>
      <c r="G1943">
        <v>79</v>
      </c>
      <c r="H1943" t="s">
        <v>1279</v>
      </c>
      <c r="I1943">
        <f t="shared" si="150"/>
        <v>38236</v>
      </c>
      <c r="J1943" s="6">
        <v>45186.094074074077</v>
      </c>
      <c r="K1943" t="str">
        <f t="shared" si="151"/>
        <v>Long Term</v>
      </c>
      <c r="L1943">
        <f t="shared" si="152"/>
        <v>37752</v>
      </c>
      <c r="M1943">
        <f t="shared" si="153"/>
        <v>0</v>
      </c>
      <c r="N1943">
        <f t="shared" si="154"/>
        <v>0</v>
      </c>
    </row>
    <row r="1944" spans="1:14" x14ac:dyDescent="0.25">
      <c r="A1944">
        <v>2943</v>
      </c>
      <c r="B1944" t="s">
        <v>14976</v>
      </c>
      <c r="C1944" t="s">
        <v>14977</v>
      </c>
      <c r="D1944" t="s">
        <v>14922</v>
      </c>
      <c r="E1944">
        <v>245</v>
      </c>
      <c r="F1944" s="2">
        <v>43765.191770833328</v>
      </c>
      <c r="G1944">
        <v>18</v>
      </c>
      <c r="H1944" t="s">
        <v>52</v>
      </c>
      <c r="I1944">
        <f t="shared" si="150"/>
        <v>4410</v>
      </c>
      <c r="J1944" s="6">
        <v>45186.094074074077</v>
      </c>
      <c r="K1944" t="str">
        <f t="shared" si="151"/>
        <v>Long Term</v>
      </c>
      <c r="L1944">
        <f t="shared" si="152"/>
        <v>4165</v>
      </c>
      <c r="M1944">
        <f t="shared" si="153"/>
        <v>0</v>
      </c>
      <c r="N1944">
        <f t="shared" si="154"/>
        <v>0</v>
      </c>
    </row>
    <row r="1945" spans="1:14" x14ac:dyDescent="0.25">
      <c r="A1945">
        <v>2944</v>
      </c>
      <c r="B1945" t="s">
        <v>14960</v>
      </c>
      <c r="C1945" t="s">
        <v>14961</v>
      </c>
      <c r="D1945" t="s">
        <v>14929</v>
      </c>
      <c r="E1945">
        <v>331</v>
      </c>
      <c r="F1945" s="2">
        <v>44506.063750000001</v>
      </c>
      <c r="G1945">
        <v>37</v>
      </c>
      <c r="H1945" t="s">
        <v>49</v>
      </c>
      <c r="I1945">
        <f t="shared" si="150"/>
        <v>12247</v>
      </c>
      <c r="J1945" s="6">
        <v>45186.094074074077</v>
      </c>
      <c r="K1945" t="str">
        <f t="shared" si="151"/>
        <v>Long Term</v>
      </c>
      <c r="L1945">
        <f t="shared" si="152"/>
        <v>11916</v>
      </c>
      <c r="M1945">
        <f t="shared" si="153"/>
        <v>0</v>
      </c>
      <c r="N1945">
        <f t="shared" si="154"/>
        <v>0</v>
      </c>
    </row>
    <row r="1946" spans="1:14" x14ac:dyDescent="0.25">
      <c r="A1946">
        <v>2945</v>
      </c>
      <c r="B1946" t="s">
        <v>14966</v>
      </c>
      <c r="C1946" t="s">
        <v>14967</v>
      </c>
      <c r="D1946" t="s">
        <v>14929</v>
      </c>
      <c r="E1946">
        <v>470</v>
      </c>
      <c r="F1946" s="2">
        <v>44974.311249999999</v>
      </c>
      <c r="G1946">
        <v>29</v>
      </c>
      <c r="H1946" t="s">
        <v>1365</v>
      </c>
      <c r="I1946">
        <f t="shared" si="150"/>
        <v>13630</v>
      </c>
      <c r="J1946" s="6">
        <v>45186.094074074077</v>
      </c>
      <c r="K1946" t="str">
        <f t="shared" si="151"/>
        <v>Short Term</v>
      </c>
      <c r="L1946">
        <f t="shared" si="152"/>
        <v>13160</v>
      </c>
      <c r="M1946">
        <f t="shared" si="153"/>
        <v>0.15</v>
      </c>
      <c r="N1946">
        <f t="shared" si="154"/>
        <v>1974</v>
      </c>
    </row>
    <row r="1947" spans="1:14" x14ac:dyDescent="0.25">
      <c r="A1947">
        <v>2946</v>
      </c>
      <c r="B1947" t="s">
        <v>14972</v>
      </c>
      <c r="C1947" t="s">
        <v>14973</v>
      </c>
      <c r="D1947" t="s">
        <v>14929</v>
      </c>
      <c r="E1947">
        <v>673</v>
      </c>
      <c r="F1947" s="2">
        <v>45090.427557870367</v>
      </c>
      <c r="G1947">
        <v>7</v>
      </c>
      <c r="H1947" t="s">
        <v>2291</v>
      </c>
      <c r="I1947">
        <f t="shared" si="150"/>
        <v>4711</v>
      </c>
      <c r="J1947" s="6">
        <v>45186.094074074077</v>
      </c>
      <c r="K1947" t="str">
        <f t="shared" si="151"/>
        <v>Short Term</v>
      </c>
      <c r="L1947">
        <f t="shared" si="152"/>
        <v>4038</v>
      </c>
      <c r="M1947">
        <f t="shared" si="153"/>
        <v>0.15</v>
      </c>
      <c r="N1947">
        <f t="shared" si="154"/>
        <v>605.69999999999993</v>
      </c>
    </row>
    <row r="1948" spans="1:14" x14ac:dyDescent="0.25">
      <c r="A1948">
        <v>2947</v>
      </c>
      <c r="B1948" t="s">
        <v>14968</v>
      </c>
      <c r="C1948" t="s">
        <v>14969</v>
      </c>
      <c r="D1948" t="s">
        <v>14922</v>
      </c>
      <c r="E1948">
        <v>976</v>
      </c>
      <c r="F1948" s="2">
        <v>44331.653263888889</v>
      </c>
      <c r="G1948">
        <v>50</v>
      </c>
      <c r="H1948" t="s">
        <v>418</v>
      </c>
      <c r="I1948">
        <f t="shared" si="150"/>
        <v>48800</v>
      </c>
      <c r="J1948" s="6">
        <v>45186.094074074077</v>
      </c>
      <c r="K1948" t="str">
        <f t="shared" si="151"/>
        <v>Long Term</v>
      </c>
      <c r="L1948">
        <f t="shared" si="152"/>
        <v>47824</v>
      </c>
      <c r="M1948">
        <f t="shared" si="153"/>
        <v>0</v>
      </c>
      <c r="N1948">
        <f t="shared" si="154"/>
        <v>0</v>
      </c>
    </row>
    <row r="1949" spans="1:14" x14ac:dyDescent="0.25">
      <c r="A1949">
        <v>2948</v>
      </c>
      <c r="B1949" t="s">
        <v>15000</v>
      </c>
      <c r="C1949" t="s">
        <v>15001</v>
      </c>
      <c r="D1949" t="s">
        <v>14929</v>
      </c>
      <c r="E1949">
        <v>230</v>
      </c>
      <c r="F1949" s="2">
        <v>44955.267951388887</v>
      </c>
      <c r="G1949">
        <v>9</v>
      </c>
      <c r="H1949" t="s">
        <v>956</v>
      </c>
      <c r="I1949">
        <f t="shared" si="150"/>
        <v>2070</v>
      </c>
      <c r="J1949" s="6">
        <v>45186.094074074077</v>
      </c>
      <c r="K1949" t="str">
        <f t="shared" si="151"/>
        <v>Short Term</v>
      </c>
      <c r="L1949">
        <f t="shared" si="152"/>
        <v>1840</v>
      </c>
      <c r="M1949">
        <f t="shared" si="153"/>
        <v>0.15</v>
      </c>
      <c r="N1949">
        <f t="shared" si="154"/>
        <v>276</v>
      </c>
    </row>
    <row r="1950" spans="1:14" x14ac:dyDescent="0.25">
      <c r="A1950">
        <v>2949</v>
      </c>
      <c r="B1950" t="s">
        <v>14996</v>
      </c>
      <c r="C1950" t="s">
        <v>14997</v>
      </c>
      <c r="D1950" t="s">
        <v>14922</v>
      </c>
      <c r="E1950">
        <v>592</v>
      </c>
      <c r="F1950" s="2">
        <v>44444.628032407411</v>
      </c>
      <c r="G1950">
        <v>49</v>
      </c>
      <c r="H1950" t="s">
        <v>428</v>
      </c>
      <c r="I1950">
        <f t="shared" si="150"/>
        <v>29008</v>
      </c>
      <c r="J1950" s="6">
        <v>45186.094074074077</v>
      </c>
      <c r="K1950" t="str">
        <f t="shared" si="151"/>
        <v>Long Term</v>
      </c>
      <c r="L1950">
        <f t="shared" si="152"/>
        <v>28416</v>
      </c>
      <c r="M1950">
        <f t="shared" si="153"/>
        <v>0</v>
      </c>
      <c r="N1950">
        <f t="shared" si="154"/>
        <v>0</v>
      </c>
    </row>
    <row r="1951" spans="1:14" x14ac:dyDescent="0.25">
      <c r="A1951">
        <v>2950</v>
      </c>
      <c r="B1951" t="s">
        <v>14980</v>
      </c>
      <c r="C1951" t="s">
        <v>14981</v>
      </c>
      <c r="D1951" t="s">
        <v>14929</v>
      </c>
      <c r="E1951">
        <v>147</v>
      </c>
      <c r="F1951" s="2">
        <v>43575.755173611113</v>
      </c>
      <c r="G1951">
        <v>30</v>
      </c>
      <c r="H1951" t="s">
        <v>1165</v>
      </c>
      <c r="I1951">
        <f t="shared" si="150"/>
        <v>4410</v>
      </c>
      <c r="J1951" s="6">
        <v>45186.094074074077</v>
      </c>
      <c r="K1951" t="str">
        <f t="shared" si="151"/>
        <v>Long Term</v>
      </c>
      <c r="L1951">
        <f t="shared" si="152"/>
        <v>4263</v>
      </c>
      <c r="M1951">
        <f t="shared" si="153"/>
        <v>0</v>
      </c>
      <c r="N1951">
        <f t="shared" si="154"/>
        <v>0</v>
      </c>
    </row>
    <row r="1952" spans="1:14" x14ac:dyDescent="0.25">
      <c r="A1952">
        <v>2951</v>
      </c>
      <c r="B1952" t="s">
        <v>14952</v>
      </c>
      <c r="C1952" t="s">
        <v>14953</v>
      </c>
      <c r="D1952" t="s">
        <v>14929</v>
      </c>
      <c r="E1952">
        <v>925</v>
      </c>
      <c r="F1952" s="2">
        <v>43608.385578703703</v>
      </c>
      <c r="G1952">
        <v>64</v>
      </c>
      <c r="H1952" t="s">
        <v>546</v>
      </c>
      <c r="I1952">
        <f t="shared" si="150"/>
        <v>59200</v>
      </c>
      <c r="J1952" s="6">
        <v>45186.094074074077</v>
      </c>
      <c r="K1952" t="str">
        <f t="shared" si="151"/>
        <v>Long Term</v>
      </c>
      <c r="L1952">
        <f t="shared" si="152"/>
        <v>58275</v>
      </c>
      <c r="M1952">
        <f t="shared" si="153"/>
        <v>0</v>
      </c>
      <c r="N1952">
        <f t="shared" si="154"/>
        <v>0</v>
      </c>
    </row>
    <row r="1953" spans="1:14" x14ac:dyDescent="0.25">
      <c r="A1953">
        <v>2952</v>
      </c>
      <c r="B1953" t="s">
        <v>14958</v>
      </c>
      <c r="C1953" t="s">
        <v>14959</v>
      </c>
      <c r="D1953" t="s">
        <v>14929</v>
      </c>
      <c r="E1953">
        <v>993</v>
      </c>
      <c r="F1953" s="2">
        <v>45035.117337962962</v>
      </c>
      <c r="G1953">
        <v>37</v>
      </c>
      <c r="H1953" t="s">
        <v>268</v>
      </c>
      <c r="I1953">
        <f t="shared" si="150"/>
        <v>36741</v>
      </c>
      <c r="J1953" s="6">
        <v>45186.094074074077</v>
      </c>
      <c r="K1953" t="str">
        <f t="shared" si="151"/>
        <v>Short Term</v>
      </c>
      <c r="L1953">
        <f t="shared" si="152"/>
        <v>35748</v>
      </c>
      <c r="M1953">
        <f t="shared" si="153"/>
        <v>0.15</v>
      </c>
      <c r="N1953">
        <f t="shared" si="154"/>
        <v>5362.2</v>
      </c>
    </row>
    <row r="1954" spans="1:14" x14ac:dyDescent="0.25">
      <c r="A1954">
        <v>2953</v>
      </c>
      <c r="B1954" t="s">
        <v>15004</v>
      </c>
      <c r="C1954" t="s">
        <v>15005</v>
      </c>
      <c r="D1954" t="s">
        <v>14929</v>
      </c>
      <c r="E1954">
        <v>912</v>
      </c>
      <c r="F1954" s="2">
        <v>44918.041030092587</v>
      </c>
      <c r="G1954">
        <v>55</v>
      </c>
      <c r="H1954" t="s">
        <v>1312</v>
      </c>
      <c r="I1954">
        <f t="shared" si="150"/>
        <v>50160</v>
      </c>
      <c r="J1954" s="6">
        <v>45186.094074074077</v>
      </c>
      <c r="K1954" t="str">
        <f t="shared" si="151"/>
        <v>Short Term</v>
      </c>
      <c r="L1954">
        <f t="shared" si="152"/>
        <v>49248</v>
      </c>
      <c r="M1954">
        <f t="shared" si="153"/>
        <v>0.15</v>
      </c>
      <c r="N1954">
        <f t="shared" si="154"/>
        <v>7387.2</v>
      </c>
    </row>
    <row r="1955" spans="1:14" x14ac:dyDescent="0.25">
      <c r="A1955">
        <v>2954</v>
      </c>
      <c r="B1955" t="s">
        <v>14986</v>
      </c>
      <c r="C1955" t="s">
        <v>14987</v>
      </c>
      <c r="D1955" t="s">
        <v>14922</v>
      </c>
      <c r="E1955">
        <v>602</v>
      </c>
      <c r="F1955" s="2">
        <v>44423.279814814807</v>
      </c>
      <c r="G1955">
        <v>21</v>
      </c>
      <c r="H1955" t="s">
        <v>313</v>
      </c>
      <c r="I1955">
        <f t="shared" si="150"/>
        <v>12642</v>
      </c>
      <c r="J1955" s="6">
        <v>45186.094074074077</v>
      </c>
      <c r="K1955" t="str">
        <f t="shared" si="151"/>
        <v>Long Term</v>
      </c>
      <c r="L1955">
        <f t="shared" si="152"/>
        <v>12040</v>
      </c>
      <c r="M1955">
        <f t="shared" si="153"/>
        <v>0</v>
      </c>
      <c r="N1955">
        <f t="shared" si="154"/>
        <v>0</v>
      </c>
    </row>
    <row r="1956" spans="1:14" x14ac:dyDescent="0.25">
      <c r="A1956">
        <v>2955</v>
      </c>
      <c r="B1956" t="s">
        <v>14950</v>
      </c>
      <c r="C1956" t="s">
        <v>14951</v>
      </c>
      <c r="D1956" t="s">
        <v>14922</v>
      </c>
      <c r="E1956">
        <v>665</v>
      </c>
      <c r="F1956" s="2">
        <v>43973.088831018518</v>
      </c>
      <c r="G1956">
        <v>30</v>
      </c>
      <c r="H1956" t="s">
        <v>220</v>
      </c>
      <c r="I1956">
        <f t="shared" si="150"/>
        <v>19950</v>
      </c>
      <c r="J1956" s="6">
        <v>45186.094074074077</v>
      </c>
      <c r="K1956" t="str">
        <f t="shared" si="151"/>
        <v>Long Term</v>
      </c>
      <c r="L1956">
        <f t="shared" si="152"/>
        <v>19285</v>
      </c>
      <c r="M1956">
        <f t="shared" si="153"/>
        <v>0</v>
      </c>
      <c r="N1956">
        <f t="shared" si="154"/>
        <v>0</v>
      </c>
    </row>
    <row r="1957" spans="1:14" x14ac:dyDescent="0.25">
      <c r="A1957">
        <v>2956</v>
      </c>
      <c r="B1957" t="s">
        <v>14952</v>
      </c>
      <c r="C1957" t="s">
        <v>14953</v>
      </c>
      <c r="D1957" t="s">
        <v>14929</v>
      </c>
      <c r="E1957">
        <v>343</v>
      </c>
      <c r="F1957" s="2">
        <v>43619.624594907407</v>
      </c>
      <c r="G1957">
        <v>21</v>
      </c>
      <c r="H1957" t="s">
        <v>205</v>
      </c>
      <c r="I1957">
        <f t="shared" si="150"/>
        <v>7203</v>
      </c>
      <c r="J1957" s="6">
        <v>45186.094074074077</v>
      </c>
      <c r="K1957" t="str">
        <f t="shared" si="151"/>
        <v>Long Term</v>
      </c>
      <c r="L1957">
        <f t="shared" si="152"/>
        <v>6860</v>
      </c>
      <c r="M1957">
        <f t="shared" si="153"/>
        <v>0</v>
      </c>
      <c r="N1957">
        <f t="shared" si="154"/>
        <v>0</v>
      </c>
    </row>
    <row r="1958" spans="1:14" x14ac:dyDescent="0.25">
      <c r="A1958">
        <v>2957</v>
      </c>
      <c r="B1958" t="s">
        <v>14920</v>
      </c>
      <c r="C1958" t="s">
        <v>14921</v>
      </c>
      <c r="D1958" t="s">
        <v>14922</v>
      </c>
      <c r="E1958">
        <v>743</v>
      </c>
      <c r="F1958" s="2">
        <v>43544.366168981483</v>
      </c>
      <c r="G1958">
        <v>32</v>
      </c>
      <c r="H1958" t="s">
        <v>2789</v>
      </c>
      <c r="I1958">
        <f t="shared" si="150"/>
        <v>23776</v>
      </c>
      <c r="J1958" s="6">
        <v>45186.094074074077</v>
      </c>
      <c r="K1958" t="str">
        <f t="shared" si="151"/>
        <v>Long Term</v>
      </c>
      <c r="L1958">
        <f t="shared" si="152"/>
        <v>23033</v>
      </c>
      <c r="M1958">
        <f t="shared" si="153"/>
        <v>0</v>
      </c>
      <c r="N1958">
        <f t="shared" si="154"/>
        <v>0</v>
      </c>
    </row>
    <row r="1959" spans="1:14" x14ac:dyDescent="0.25">
      <c r="A1959">
        <v>2958</v>
      </c>
      <c r="B1959" t="s">
        <v>14954</v>
      </c>
      <c r="C1959" t="s">
        <v>14955</v>
      </c>
      <c r="D1959" t="s">
        <v>14922</v>
      </c>
      <c r="E1959">
        <v>692</v>
      </c>
      <c r="F1959" s="2">
        <v>43906.672094907408</v>
      </c>
      <c r="G1959">
        <v>95</v>
      </c>
      <c r="H1959" t="s">
        <v>621</v>
      </c>
      <c r="I1959">
        <f t="shared" si="150"/>
        <v>65740</v>
      </c>
      <c r="J1959" s="6">
        <v>45186.094074074077</v>
      </c>
      <c r="K1959" t="str">
        <f t="shared" si="151"/>
        <v>Long Term</v>
      </c>
      <c r="L1959">
        <f t="shared" si="152"/>
        <v>65048</v>
      </c>
      <c r="M1959">
        <f t="shared" si="153"/>
        <v>0</v>
      </c>
      <c r="N1959">
        <f t="shared" si="154"/>
        <v>0</v>
      </c>
    </row>
    <row r="1960" spans="1:14" x14ac:dyDescent="0.25">
      <c r="A1960">
        <v>2959</v>
      </c>
      <c r="B1960" t="s">
        <v>14952</v>
      </c>
      <c r="C1960" t="s">
        <v>14953</v>
      </c>
      <c r="D1960" t="s">
        <v>14929</v>
      </c>
      <c r="E1960">
        <v>528</v>
      </c>
      <c r="F1960" s="2">
        <v>44213.091747685183</v>
      </c>
      <c r="G1960">
        <v>89</v>
      </c>
      <c r="H1960" t="s">
        <v>841</v>
      </c>
      <c r="I1960">
        <f t="shared" si="150"/>
        <v>46992</v>
      </c>
      <c r="J1960" s="6">
        <v>45186.094074074077</v>
      </c>
      <c r="K1960" t="str">
        <f t="shared" si="151"/>
        <v>Long Term</v>
      </c>
      <c r="L1960">
        <f t="shared" si="152"/>
        <v>46464</v>
      </c>
      <c r="M1960">
        <f t="shared" si="153"/>
        <v>0</v>
      </c>
      <c r="N1960">
        <f t="shared" si="154"/>
        <v>0</v>
      </c>
    </row>
    <row r="1961" spans="1:14" x14ac:dyDescent="0.25">
      <c r="A1961">
        <v>2960</v>
      </c>
      <c r="B1961" t="s">
        <v>14976</v>
      </c>
      <c r="C1961" t="s">
        <v>14977</v>
      </c>
      <c r="D1961" t="s">
        <v>14929</v>
      </c>
      <c r="E1961">
        <v>728</v>
      </c>
      <c r="F1961" s="2">
        <v>44243.957905092589</v>
      </c>
      <c r="G1961">
        <v>61</v>
      </c>
      <c r="H1961" t="s">
        <v>964</v>
      </c>
      <c r="I1961">
        <f t="shared" si="150"/>
        <v>44408</v>
      </c>
      <c r="J1961" s="6">
        <v>45186.094074074077</v>
      </c>
      <c r="K1961" t="str">
        <f t="shared" si="151"/>
        <v>Long Term</v>
      </c>
      <c r="L1961">
        <f t="shared" si="152"/>
        <v>43680</v>
      </c>
      <c r="M1961">
        <f t="shared" si="153"/>
        <v>0</v>
      </c>
      <c r="N1961">
        <f t="shared" si="154"/>
        <v>0</v>
      </c>
    </row>
    <row r="1962" spans="1:14" x14ac:dyDescent="0.25">
      <c r="A1962">
        <v>2961</v>
      </c>
      <c r="B1962" t="s">
        <v>15016</v>
      </c>
      <c r="C1962" t="s">
        <v>15017</v>
      </c>
      <c r="D1962" t="s">
        <v>14922</v>
      </c>
      <c r="E1962">
        <v>848</v>
      </c>
      <c r="F1962" s="2">
        <v>44399.63077546296</v>
      </c>
      <c r="G1962">
        <v>48</v>
      </c>
      <c r="H1962" t="s">
        <v>724</v>
      </c>
      <c r="I1962">
        <f t="shared" si="150"/>
        <v>40704</v>
      </c>
      <c r="J1962" s="6">
        <v>45186.094074074077</v>
      </c>
      <c r="K1962" t="str">
        <f t="shared" si="151"/>
        <v>Long Term</v>
      </c>
      <c r="L1962">
        <f t="shared" si="152"/>
        <v>39856</v>
      </c>
      <c r="M1962">
        <f t="shared" si="153"/>
        <v>0</v>
      </c>
      <c r="N1962">
        <f t="shared" si="154"/>
        <v>0</v>
      </c>
    </row>
    <row r="1963" spans="1:14" x14ac:dyDescent="0.25">
      <c r="A1963">
        <v>2962</v>
      </c>
      <c r="B1963" t="s">
        <v>14927</v>
      </c>
      <c r="C1963" t="s">
        <v>14928</v>
      </c>
      <c r="D1963" t="s">
        <v>14929</v>
      </c>
      <c r="E1963">
        <v>931</v>
      </c>
      <c r="F1963" s="2">
        <v>43979.883692129632</v>
      </c>
      <c r="G1963">
        <v>86</v>
      </c>
      <c r="H1963" t="s">
        <v>92</v>
      </c>
      <c r="I1963">
        <f t="shared" si="150"/>
        <v>80066</v>
      </c>
      <c r="J1963" s="6">
        <v>45186.094074074077</v>
      </c>
      <c r="K1963" t="str">
        <f t="shared" si="151"/>
        <v>Long Term</v>
      </c>
      <c r="L1963">
        <f t="shared" si="152"/>
        <v>79135</v>
      </c>
      <c r="M1963">
        <f t="shared" si="153"/>
        <v>0</v>
      </c>
      <c r="N1963">
        <f t="shared" si="154"/>
        <v>0</v>
      </c>
    </row>
    <row r="1964" spans="1:14" x14ac:dyDescent="0.25">
      <c r="A1964">
        <v>2963</v>
      </c>
      <c r="B1964" t="s">
        <v>14920</v>
      </c>
      <c r="C1964" t="s">
        <v>14921</v>
      </c>
      <c r="D1964" t="s">
        <v>14929</v>
      </c>
      <c r="E1964">
        <v>286</v>
      </c>
      <c r="F1964" s="2">
        <v>44137.161527777767</v>
      </c>
      <c r="G1964">
        <v>73</v>
      </c>
      <c r="H1964" t="s">
        <v>1334</v>
      </c>
      <c r="I1964">
        <f t="shared" si="150"/>
        <v>20878</v>
      </c>
      <c r="J1964" s="6">
        <v>45186.094074074077</v>
      </c>
      <c r="K1964" t="str">
        <f t="shared" si="151"/>
        <v>Long Term</v>
      </c>
      <c r="L1964">
        <f t="shared" si="152"/>
        <v>20592</v>
      </c>
      <c r="M1964">
        <f t="shared" si="153"/>
        <v>0</v>
      </c>
      <c r="N1964">
        <f t="shared" si="154"/>
        <v>0</v>
      </c>
    </row>
    <row r="1965" spans="1:14" x14ac:dyDescent="0.25">
      <c r="A1965">
        <v>2964</v>
      </c>
      <c r="B1965" t="s">
        <v>15002</v>
      </c>
      <c r="C1965" t="s">
        <v>15003</v>
      </c>
      <c r="D1965" t="s">
        <v>14922</v>
      </c>
      <c r="E1965">
        <v>632</v>
      </c>
      <c r="F1965" s="2">
        <v>43457.449236111112</v>
      </c>
      <c r="G1965">
        <v>23</v>
      </c>
      <c r="H1965" t="s">
        <v>2250</v>
      </c>
      <c r="I1965">
        <f t="shared" si="150"/>
        <v>14536</v>
      </c>
      <c r="J1965" s="6">
        <v>45186.094074074077</v>
      </c>
      <c r="K1965" t="str">
        <f t="shared" si="151"/>
        <v>Long Term</v>
      </c>
      <c r="L1965">
        <f t="shared" si="152"/>
        <v>13904</v>
      </c>
      <c r="M1965">
        <f t="shared" si="153"/>
        <v>0</v>
      </c>
      <c r="N1965">
        <f t="shared" si="154"/>
        <v>0</v>
      </c>
    </row>
    <row r="1966" spans="1:14" x14ac:dyDescent="0.25">
      <c r="A1966">
        <v>2965</v>
      </c>
      <c r="B1966" t="s">
        <v>14927</v>
      </c>
      <c r="C1966" t="s">
        <v>14928</v>
      </c>
      <c r="D1966" t="s">
        <v>14922</v>
      </c>
      <c r="E1966">
        <v>321</v>
      </c>
      <c r="F1966" s="2">
        <v>44265.21979166667</v>
      </c>
      <c r="G1966">
        <v>48</v>
      </c>
      <c r="H1966" t="s">
        <v>53</v>
      </c>
      <c r="I1966">
        <f t="shared" si="150"/>
        <v>15408</v>
      </c>
      <c r="J1966" s="6">
        <v>45186.094074074077</v>
      </c>
      <c r="K1966" t="str">
        <f t="shared" si="151"/>
        <v>Long Term</v>
      </c>
      <c r="L1966">
        <f t="shared" si="152"/>
        <v>15087</v>
      </c>
      <c r="M1966">
        <f t="shared" si="153"/>
        <v>0</v>
      </c>
      <c r="N1966">
        <f t="shared" si="154"/>
        <v>0</v>
      </c>
    </row>
    <row r="1967" spans="1:14" x14ac:dyDescent="0.25">
      <c r="A1967">
        <v>2966</v>
      </c>
      <c r="B1967" t="s">
        <v>14923</v>
      </c>
      <c r="C1967" t="s">
        <v>14924</v>
      </c>
      <c r="D1967" t="s">
        <v>14929</v>
      </c>
      <c r="E1967">
        <v>700</v>
      </c>
      <c r="F1967" s="2">
        <v>44010.257881944453</v>
      </c>
      <c r="G1967">
        <v>62</v>
      </c>
      <c r="H1967" t="s">
        <v>392</v>
      </c>
      <c r="I1967">
        <f t="shared" si="150"/>
        <v>43400</v>
      </c>
      <c r="J1967" s="6">
        <v>45186.094074074077</v>
      </c>
      <c r="K1967" t="str">
        <f t="shared" si="151"/>
        <v>Long Term</v>
      </c>
      <c r="L1967">
        <f t="shared" si="152"/>
        <v>42700</v>
      </c>
      <c r="M1967">
        <f t="shared" si="153"/>
        <v>0</v>
      </c>
      <c r="N1967">
        <f t="shared" si="154"/>
        <v>0</v>
      </c>
    </row>
    <row r="1968" spans="1:14" x14ac:dyDescent="0.25">
      <c r="A1968">
        <v>2967</v>
      </c>
      <c r="B1968" t="s">
        <v>14974</v>
      </c>
      <c r="C1968" t="s">
        <v>14975</v>
      </c>
      <c r="D1968" t="s">
        <v>14929</v>
      </c>
      <c r="E1968">
        <v>855</v>
      </c>
      <c r="F1968" s="2">
        <v>45165.646006944437</v>
      </c>
      <c r="G1968">
        <v>83</v>
      </c>
      <c r="H1968" t="s">
        <v>108</v>
      </c>
      <c r="I1968">
        <f t="shared" si="150"/>
        <v>70965</v>
      </c>
      <c r="J1968" s="6">
        <v>45186.094074074077</v>
      </c>
      <c r="K1968" t="str">
        <f t="shared" si="151"/>
        <v>Short Term</v>
      </c>
      <c r="L1968">
        <f t="shared" si="152"/>
        <v>70110</v>
      </c>
      <c r="M1968">
        <f t="shared" si="153"/>
        <v>0.15</v>
      </c>
      <c r="N1968">
        <f t="shared" si="154"/>
        <v>10516.5</v>
      </c>
    </row>
    <row r="1969" spans="1:14" x14ac:dyDescent="0.25">
      <c r="A1969">
        <v>2968</v>
      </c>
      <c r="B1969" t="s">
        <v>14920</v>
      </c>
      <c r="C1969" t="s">
        <v>14921</v>
      </c>
      <c r="D1969" t="s">
        <v>14922</v>
      </c>
      <c r="E1969">
        <v>300</v>
      </c>
      <c r="F1969" s="2">
        <v>44623.541562500002</v>
      </c>
      <c r="G1969">
        <v>91</v>
      </c>
      <c r="H1969" t="s">
        <v>307</v>
      </c>
      <c r="I1969">
        <f t="shared" si="150"/>
        <v>27300</v>
      </c>
      <c r="J1969" s="6">
        <v>45186.094074074077</v>
      </c>
      <c r="K1969" t="str">
        <f t="shared" si="151"/>
        <v>Long Term</v>
      </c>
      <c r="L1969">
        <f t="shared" si="152"/>
        <v>27000</v>
      </c>
      <c r="M1969">
        <f t="shared" si="153"/>
        <v>0</v>
      </c>
      <c r="N1969">
        <f t="shared" si="154"/>
        <v>0</v>
      </c>
    </row>
    <row r="1970" spans="1:14" x14ac:dyDescent="0.25">
      <c r="A1970">
        <v>2969</v>
      </c>
      <c r="B1970" t="s">
        <v>15012</v>
      </c>
      <c r="C1970" t="s">
        <v>15013</v>
      </c>
      <c r="D1970" t="s">
        <v>14922</v>
      </c>
      <c r="E1970">
        <v>232</v>
      </c>
      <c r="F1970" s="2">
        <v>44352.739861111113</v>
      </c>
      <c r="G1970">
        <v>67</v>
      </c>
      <c r="H1970" t="s">
        <v>773</v>
      </c>
      <c r="I1970">
        <f t="shared" si="150"/>
        <v>15544</v>
      </c>
      <c r="J1970" s="6">
        <v>45186.094074074077</v>
      </c>
      <c r="K1970" t="str">
        <f t="shared" si="151"/>
        <v>Long Term</v>
      </c>
      <c r="L1970">
        <f t="shared" si="152"/>
        <v>15312</v>
      </c>
      <c r="M1970">
        <f t="shared" si="153"/>
        <v>0</v>
      </c>
      <c r="N1970">
        <f t="shared" si="154"/>
        <v>0</v>
      </c>
    </row>
    <row r="1971" spans="1:14" x14ac:dyDescent="0.25">
      <c r="A1971">
        <v>2970</v>
      </c>
      <c r="B1971" t="s">
        <v>14986</v>
      </c>
      <c r="C1971" t="s">
        <v>14987</v>
      </c>
      <c r="D1971" t="s">
        <v>14929</v>
      </c>
      <c r="E1971">
        <v>296</v>
      </c>
      <c r="F1971" s="2">
        <v>44451.004270833328</v>
      </c>
      <c r="G1971">
        <v>48</v>
      </c>
      <c r="H1971" t="s">
        <v>264</v>
      </c>
      <c r="I1971">
        <f t="shared" si="150"/>
        <v>14208</v>
      </c>
      <c r="J1971" s="6">
        <v>45186.094074074077</v>
      </c>
      <c r="K1971" t="str">
        <f t="shared" si="151"/>
        <v>Long Term</v>
      </c>
      <c r="L1971">
        <f t="shared" si="152"/>
        <v>13912</v>
      </c>
      <c r="M1971">
        <f t="shared" si="153"/>
        <v>0</v>
      </c>
      <c r="N1971">
        <f t="shared" si="154"/>
        <v>0</v>
      </c>
    </row>
    <row r="1972" spans="1:14" x14ac:dyDescent="0.25">
      <c r="A1972">
        <v>2971</v>
      </c>
      <c r="B1972" t="s">
        <v>14978</v>
      </c>
      <c r="C1972" t="s">
        <v>14979</v>
      </c>
      <c r="D1972" t="s">
        <v>14929</v>
      </c>
      <c r="E1972">
        <v>564</v>
      </c>
      <c r="F1972" s="2">
        <v>43739.273495370369</v>
      </c>
      <c r="G1972">
        <v>49</v>
      </c>
      <c r="H1972" t="s">
        <v>872</v>
      </c>
      <c r="I1972">
        <f t="shared" si="150"/>
        <v>27636</v>
      </c>
      <c r="J1972" s="6">
        <v>45186.094074074077</v>
      </c>
      <c r="K1972" t="str">
        <f t="shared" si="151"/>
        <v>Long Term</v>
      </c>
      <c r="L1972">
        <f t="shared" si="152"/>
        <v>27072</v>
      </c>
      <c r="M1972">
        <f t="shared" si="153"/>
        <v>0</v>
      </c>
      <c r="N1972">
        <f t="shared" si="154"/>
        <v>0</v>
      </c>
    </row>
    <row r="1973" spans="1:14" x14ac:dyDescent="0.25">
      <c r="A1973">
        <v>2972</v>
      </c>
      <c r="B1973" t="s">
        <v>14974</v>
      </c>
      <c r="C1973" t="s">
        <v>14975</v>
      </c>
      <c r="D1973" t="s">
        <v>14922</v>
      </c>
      <c r="E1973">
        <v>232</v>
      </c>
      <c r="F1973" s="2">
        <v>44605.369247685187</v>
      </c>
      <c r="G1973">
        <v>61</v>
      </c>
      <c r="H1973" t="s">
        <v>364</v>
      </c>
      <c r="I1973">
        <f t="shared" si="150"/>
        <v>14152</v>
      </c>
      <c r="J1973" s="6">
        <v>45186.094074074077</v>
      </c>
      <c r="K1973" t="str">
        <f t="shared" si="151"/>
        <v>Long Term</v>
      </c>
      <c r="L1973">
        <f t="shared" si="152"/>
        <v>13920</v>
      </c>
      <c r="M1973">
        <f t="shared" si="153"/>
        <v>0</v>
      </c>
      <c r="N1973">
        <f t="shared" si="154"/>
        <v>0</v>
      </c>
    </row>
    <row r="1974" spans="1:14" x14ac:dyDescent="0.25">
      <c r="A1974">
        <v>2973</v>
      </c>
      <c r="B1974" t="s">
        <v>14962</v>
      </c>
      <c r="C1974" t="s">
        <v>14963</v>
      </c>
      <c r="D1974" t="s">
        <v>14929</v>
      </c>
      <c r="E1974">
        <v>188</v>
      </c>
      <c r="F1974" s="2">
        <v>44151.404189814813</v>
      </c>
      <c r="G1974">
        <v>64</v>
      </c>
      <c r="H1974" t="s">
        <v>306</v>
      </c>
      <c r="I1974">
        <f t="shared" si="150"/>
        <v>12032</v>
      </c>
      <c r="J1974" s="6">
        <v>45186.094074074077</v>
      </c>
      <c r="K1974" t="str">
        <f t="shared" si="151"/>
        <v>Long Term</v>
      </c>
      <c r="L1974">
        <f t="shared" si="152"/>
        <v>11844</v>
      </c>
      <c r="M1974">
        <f t="shared" si="153"/>
        <v>0</v>
      </c>
      <c r="N1974">
        <f t="shared" si="154"/>
        <v>0</v>
      </c>
    </row>
    <row r="1975" spans="1:14" x14ac:dyDescent="0.25">
      <c r="A1975">
        <v>2974</v>
      </c>
      <c r="B1975" t="s">
        <v>15016</v>
      </c>
      <c r="C1975" t="s">
        <v>15017</v>
      </c>
      <c r="D1975" t="s">
        <v>14929</v>
      </c>
      <c r="E1975">
        <v>204</v>
      </c>
      <c r="F1975" s="2">
        <v>43952.359282407408</v>
      </c>
      <c r="G1975">
        <v>65</v>
      </c>
      <c r="H1975" t="s">
        <v>785</v>
      </c>
      <c r="I1975">
        <f t="shared" si="150"/>
        <v>13260</v>
      </c>
      <c r="J1975" s="6">
        <v>45186.094074074077</v>
      </c>
      <c r="K1975" t="str">
        <f t="shared" si="151"/>
        <v>Long Term</v>
      </c>
      <c r="L1975">
        <f t="shared" si="152"/>
        <v>13056</v>
      </c>
      <c r="M1975">
        <f t="shared" si="153"/>
        <v>0</v>
      </c>
      <c r="N1975">
        <f t="shared" si="154"/>
        <v>0</v>
      </c>
    </row>
    <row r="1976" spans="1:14" x14ac:dyDescent="0.25">
      <c r="A1976">
        <v>2975</v>
      </c>
      <c r="B1976" t="s">
        <v>14978</v>
      </c>
      <c r="C1976" t="s">
        <v>14979</v>
      </c>
      <c r="D1976" t="s">
        <v>14922</v>
      </c>
      <c r="E1976">
        <v>400</v>
      </c>
      <c r="F1976" s="2">
        <v>45141.874479166669</v>
      </c>
      <c r="G1976">
        <v>20</v>
      </c>
      <c r="H1976" t="s">
        <v>423</v>
      </c>
      <c r="I1976">
        <f t="shared" si="150"/>
        <v>8000</v>
      </c>
      <c r="J1976" s="6">
        <v>45186.094074074077</v>
      </c>
      <c r="K1976" t="str">
        <f t="shared" si="151"/>
        <v>Short Term</v>
      </c>
      <c r="L1976">
        <f t="shared" si="152"/>
        <v>7600</v>
      </c>
      <c r="M1976">
        <f t="shared" si="153"/>
        <v>0.15</v>
      </c>
      <c r="N1976">
        <f t="shared" si="154"/>
        <v>1140</v>
      </c>
    </row>
    <row r="1977" spans="1:14" x14ac:dyDescent="0.25">
      <c r="A1977">
        <v>2976</v>
      </c>
      <c r="B1977" t="s">
        <v>14940</v>
      </c>
      <c r="C1977" t="s">
        <v>14941</v>
      </c>
      <c r="D1977" t="s">
        <v>14922</v>
      </c>
      <c r="E1977">
        <v>621</v>
      </c>
      <c r="F1977" s="2">
        <v>44740.792245370372</v>
      </c>
      <c r="G1977">
        <v>90</v>
      </c>
      <c r="H1977" t="s">
        <v>443</v>
      </c>
      <c r="I1977">
        <f t="shared" si="150"/>
        <v>55890</v>
      </c>
      <c r="J1977" s="6">
        <v>45186.094074074077</v>
      </c>
      <c r="K1977" t="str">
        <f t="shared" si="151"/>
        <v>Long Term</v>
      </c>
      <c r="L1977">
        <f t="shared" si="152"/>
        <v>55269</v>
      </c>
      <c r="M1977">
        <f t="shared" si="153"/>
        <v>0</v>
      </c>
      <c r="N1977">
        <f t="shared" si="154"/>
        <v>0</v>
      </c>
    </row>
    <row r="1978" spans="1:14" x14ac:dyDescent="0.25">
      <c r="A1978">
        <v>2977</v>
      </c>
      <c r="B1978" t="s">
        <v>14980</v>
      </c>
      <c r="C1978" t="s">
        <v>14981</v>
      </c>
      <c r="D1978" t="s">
        <v>14929</v>
      </c>
      <c r="E1978">
        <v>881</v>
      </c>
      <c r="F1978" s="2">
        <v>45138.390185185177</v>
      </c>
      <c r="G1978">
        <v>22</v>
      </c>
      <c r="H1978" t="s">
        <v>1328</v>
      </c>
      <c r="I1978">
        <f t="shared" si="150"/>
        <v>19382</v>
      </c>
      <c r="J1978" s="6">
        <v>45186.094074074077</v>
      </c>
      <c r="K1978" t="str">
        <f t="shared" si="151"/>
        <v>Short Term</v>
      </c>
      <c r="L1978">
        <f t="shared" si="152"/>
        <v>18501</v>
      </c>
      <c r="M1978">
        <f t="shared" si="153"/>
        <v>0.15</v>
      </c>
      <c r="N1978">
        <f t="shared" si="154"/>
        <v>2775.15</v>
      </c>
    </row>
    <row r="1979" spans="1:14" x14ac:dyDescent="0.25">
      <c r="A1979">
        <v>2978</v>
      </c>
      <c r="B1979" t="s">
        <v>14972</v>
      </c>
      <c r="C1979" t="s">
        <v>14973</v>
      </c>
      <c r="D1979" t="s">
        <v>14922</v>
      </c>
      <c r="E1979">
        <v>594</v>
      </c>
      <c r="F1979" s="2">
        <v>43392.71806712963</v>
      </c>
      <c r="G1979">
        <v>3</v>
      </c>
      <c r="H1979" t="s">
        <v>434</v>
      </c>
      <c r="I1979">
        <f t="shared" si="150"/>
        <v>1782</v>
      </c>
      <c r="J1979" s="6">
        <v>45186.094074074077</v>
      </c>
      <c r="K1979" t="str">
        <f t="shared" si="151"/>
        <v>Long Term</v>
      </c>
      <c r="L1979">
        <f t="shared" si="152"/>
        <v>1188</v>
      </c>
      <c r="M1979">
        <f t="shared" si="153"/>
        <v>0</v>
      </c>
      <c r="N1979">
        <f t="shared" si="154"/>
        <v>0</v>
      </c>
    </row>
    <row r="1980" spans="1:14" x14ac:dyDescent="0.25">
      <c r="A1980">
        <v>2979</v>
      </c>
      <c r="B1980" t="s">
        <v>14998</v>
      </c>
      <c r="C1980" t="s">
        <v>14999</v>
      </c>
      <c r="D1980" t="s">
        <v>14922</v>
      </c>
      <c r="E1980">
        <v>992</v>
      </c>
      <c r="F1980" s="2">
        <v>44415.271018518521</v>
      </c>
      <c r="G1980">
        <v>32</v>
      </c>
      <c r="H1980" t="s">
        <v>1389</v>
      </c>
      <c r="I1980">
        <f t="shared" si="150"/>
        <v>31744</v>
      </c>
      <c r="J1980" s="6">
        <v>45186.094074074077</v>
      </c>
      <c r="K1980" t="str">
        <f t="shared" si="151"/>
        <v>Long Term</v>
      </c>
      <c r="L1980">
        <f t="shared" si="152"/>
        <v>30752</v>
      </c>
      <c r="M1980">
        <f t="shared" si="153"/>
        <v>0</v>
      </c>
      <c r="N1980">
        <f t="shared" si="154"/>
        <v>0</v>
      </c>
    </row>
    <row r="1981" spans="1:14" x14ac:dyDescent="0.25">
      <c r="A1981">
        <v>2980</v>
      </c>
      <c r="B1981" t="s">
        <v>14992</v>
      </c>
      <c r="C1981" t="s">
        <v>14993</v>
      </c>
      <c r="D1981" t="s">
        <v>14922</v>
      </c>
      <c r="E1981">
        <v>585</v>
      </c>
      <c r="F1981" s="2">
        <v>44853.801608796297</v>
      </c>
      <c r="G1981">
        <v>93</v>
      </c>
      <c r="H1981" t="s">
        <v>309</v>
      </c>
      <c r="I1981">
        <f t="shared" si="150"/>
        <v>54405</v>
      </c>
      <c r="J1981" s="6">
        <v>45186.094074074077</v>
      </c>
      <c r="K1981" t="str">
        <f t="shared" si="151"/>
        <v>Short Term</v>
      </c>
      <c r="L1981">
        <f t="shared" si="152"/>
        <v>53820</v>
      </c>
      <c r="M1981">
        <f t="shared" si="153"/>
        <v>0.15</v>
      </c>
      <c r="N1981">
        <f t="shared" si="154"/>
        <v>8073</v>
      </c>
    </row>
    <row r="1982" spans="1:14" x14ac:dyDescent="0.25">
      <c r="A1982">
        <v>2981</v>
      </c>
      <c r="B1982" t="s">
        <v>14998</v>
      </c>
      <c r="C1982" t="s">
        <v>14999</v>
      </c>
      <c r="D1982" t="s">
        <v>14929</v>
      </c>
      <c r="E1982">
        <v>356</v>
      </c>
      <c r="F1982" s="2">
        <v>43727.757071759261</v>
      </c>
      <c r="G1982">
        <v>80</v>
      </c>
      <c r="H1982" t="s">
        <v>1125</v>
      </c>
      <c r="I1982">
        <f t="shared" si="150"/>
        <v>28480</v>
      </c>
      <c r="J1982" s="6">
        <v>45186.094074074077</v>
      </c>
      <c r="K1982" t="str">
        <f t="shared" si="151"/>
        <v>Long Term</v>
      </c>
      <c r="L1982">
        <f t="shared" si="152"/>
        <v>28124</v>
      </c>
      <c r="M1982">
        <f t="shared" si="153"/>
        <v>0</v>
      </c>
      <c r="N1982">
        <f t="shared" si="154"/>
        <v>0</v>
      </c>
    </row>
    <row r="1983" spans="1:14" x14ac:dyDescent="0.25">
      <c r="A1983">
        <v>2982</v>
      </c>
      <c r="B1983" t="s">
        <v>14946</v>
      </c>
      <c r="C1983" t="s">
        <v>14947</v>
      </c>
      <c r="D1983" t="s">
        <v>14922</v>
      </c>
      <c r="E1983">
        <v>724</v>
      </c>
      <c r="F1983" s="2">
        <v>44385.464444444442</v>
      </c>
      <c r="G1983">
        <v>48</v>
      </c>
      <c r="H1983" t="s">
        <v>536</v>
      </c>
      <c r="I1983">
        <f t="shared" si="150"/>
        <v>34752</v>
      </c>
      <c r="J1983" s="6">
        <v>45186.094074074077</v>
      </c>
      <c r="K1983" t="str">
        <f t="shared" si="151"/>
        <v>Long Term</v>
      </c>
      <c r="L1983">
        <f t="shared" si="152"/>
        <v>34028</v>
      </c>
      <c r="M1983">
        <f t="shared" si="153"/>
        <v>0</v>
      </c>
      <c r="N1983">
        <f t="shared" si="154"/>
        <v>0</v>
      </c>
    </row>
    <row r="1984" spans="1:14" x14ac:dyDescent="0.25">
      <c r="A1984">
        <v>2983</v>
      </c>
      <c r="B1984" t="s">
        <v>14986</v>
      </c>
      <c r="C1984" t="s">
        <v>14987</v>
      </c>
      <c r="D1984" t="s">
        <v>14922</v>
      </c>
      <c r="E1984">
        <v>502</v>
      </c>
      <c r="F1984" s="2">
        <v>44774.353206018517</v>
      </c>
      <c r="G1984">
        <v>87</v>
      </c>
      <c r="H1984" t="s">
        <v>450</v>
      </c>
      <c r="I1984">
        <f t="shared" si="150"/>
        <v>43674</v>
      </c>
      <c r="J1984" s="6">
        <v>45186.094074074077</v>
      </c>
      <c r="K1984" t="str">
        <f t="shared" si="151"/>
        <v>Long Term</v>
      </c>
      <c r="L1984">
        <f t="shared" si="152"/>
        <v>43172</v>
      </c>
      <c r="M1984">
        <f t="shared" si="153"/>
        <v>0</v>
      </c>
      <c r="N1984">
        <f t="shared" si="154"/>
        <v>0</v>
      </c>
    </row>
    <row r="1985" spans="1:14" x14ac:dyDescent="0.25">
      <c r="A1985">
        <v>2984</v>
      </c>
      <c r="B1985" t="s">
        <v>15004</v>
      </c>
      <c r="C1985" t="s">
        <v>15005</v>
      </c>
      <c r="D1985" t="s">
        <v>14929</v>
      </c>
      <c r="E1985">
        <v>232</v>
      </c>
      <c r="F1985" s="2">
        <v>44512.154791666668</v>
      </c>
      <c r="G1985">
        <v>22</v>
      </c>
      <c r="H1985" t="s">
        <v>838</v>
      </c>
      <c r="I1985">
        <f t="shared" si="150"/>
        <v>5104</v>
      </c>
      <c r="J1985" s="6">
        <v>45186.094074074077</v>
      </c>
      <c r="K1985" t="str">
        <f t="shared" si="151"/>
        <v>Long Term</v>
      </c>
      <c r="L1985">
        <f t="shared" si="152"/>
        <v>4872</v>
      </c>
      <c r="M1985">
        <f t="shared" si="153"/>
        <v>0</v>
      </c>
      <c r="N1985">
        <f t="shared" si="154"/>
        <v>0</v>
      </c>
    </row>
    <row r="1986" spans="1:14" x14ac:dyDescent="0.25">
      <c r="A1986">
        <v>2985</v>
      </c>
      <c r="B1986" t="s">
        <v>14998</v>
      </c>
      <c r="C1986" t="s">
        <v>14999</v>
      </c>
      <c r="D1986" t="s">
        <v>14929</v>
      </c>
      <c r="E1986">
        <v>442</v>
      </c>
      <c r="F1986" s="2">
        <v>43632.815520833326</v>
      </c>
      <c r="G1986">
        <v>46</v>
      </c>
      <c r="H1986" t="s">
        <v>581</v>
      </c>
      <c r="I1986">
        <f t="shared" si="150"/>
        <v>20332</v>
      </c>
      <c r="J1986" s="6">
        <v>45186.094074074077</v>
      </c>
      <c r="K1986" t="str">
        <f t="shared" si="151"/>
        <v>Long Term</v>
      </c>
      <c r="L1986">
        <f t="shared" si="152"/>
        <v>19890</v>
      </c>
      <c r="M1986">
        <f t="shared" si="153"/>
        <v>0</v>
      </c>
      <c r="N1986">
        <f t="shared" si="154"/>
        <v>0</v>
      </c>
    </row>
    <row r="1987" spans="1:14" x14ac:dyDescent="0.25">
      <c r="A1987">
        <v>2986</v>
      </c>
      <c r="B1987" t="s">
        <v>14938</v>
      </c>
      <c r="C1987" t="s">
        <v>14939</v>
      </c>
      <c r="D1987" t="s">
        <v>14929</v>
      </c>
      <c r="E1987">
        <v>985</v>
      </c>
      <c r="F1987" s="2">
        <v>44994.359594907408</v>
      </c>
      <c r="G1987">
        <v>48</v>
      </c>
      <c r="H1987" t="s">
        <v>173</v>
      </c>
      <c r="I1987">
        <f t="shared" ref="I1987:I2050" si="155">E1987*G1987</f>
        <v>47280</v>
      </c>
      <c r="J1987" s="6">
        <v>45186.094074074077</v>
      </c>
      <c r="K1987" t="str">
        <f t="shared" ref="K1987:K2050" si="156">IF((J1987-F1987)&lt;=365,"Short Term","Long Term")</f>
        <v>Short Term</v>
      </c>
      <c r="L1987">
        <f t="shared" ref="L1987:L2050" si="157">I1987-E1987</f>
        <v>46295</v>
      </c>
      <c r="M1987">
        <f t="shared" ref="M1987:M2050" si="158">IF(K1987="short Term",15%,IF(K1987="Long Term",IF(L1987&gt;100000,10%,0),0))</f>
        <v>0.15</v>
      </c>
      <c r="N1987">
        <f t="shared" ref="N1987:N2050" si="159">L1987*M1987</f>
        <v>6944.25</v>
      </c>
    </row>
    <row r="1988" spans="1:14" x14ac:dyDescent="0.25">
      <c r="A1988">
        <v>2987</v>
      </c>
      <c r="B1988" t="s">
        <v>14940</v>
      </c>
      <c r="C1988" t="s">
        <v>14941</v>
      </c>
      <c r="D1988" t="s">
        <v>14929</v>
      </c>
      <c r="E1988">
        <v>516</v>
      </c>
      <c r="F1988" s="2">
        <v>44031.518564814818</v>
      </c>
      <c r="G1988">
        <v>33</v>
      </c>
      <c r="H1988" t="s">
        <v>1034</v>
      </c>
      <c r="I1988">
        <f t="shared" si="155"/>
        <v>17028</v>
      </c>
      <c r="J1988" s="6">
        <v>45186.094074074077</v>
      </c>
      <c r="K1988" t="str">
        <f t="shared" si="156"/>
        <v>Long Term</v>
      </c>
      <c r="L1988">
        <f t="shared" si="157"/>
        <v>16512</v>
      </c>
      <c r="M1988">
        <f t="shared" si="158"/>
        <v>0</v>
      </c>
      <c r="N1988">
        <f t="shared" si="159"/>
        <v>0</v>
      </c>
    </row>
    <row r="1989" spans="1:14" x14ac:dyDescent="0.25">
      <c r="A1989">
        <v>2988</v>
      </c>
      <c r="B1989" t="s">
        <v>15004</v>
      </c>
      <c r="C1989" t="s">
        <v>15005</v>
      </c>
      <c r="D1989" t="s">
        <v>14922</v>
      </c>
      <c r="E1989">
        <v>401</v>
      </c>
      <c r="F1989" s="2">
        <v>44720.683541666673</v>
      </c>
      <c r="G1989">
        <v>50</v>
      </c>
      <c r="H1989" t="s">
        <v>1012</v>
      </c>
      <c r="I1989">
        <f t="shared" si="155"/>
        <v>20050</v>
      </c>
      <c r="J1989" s="6">
        <v>45186.094074074077</v>
      </c>
      <c r="K1989" t="str">
        <f t="shared" si="156"/>
        <v>Long Term</v>
      </c>
      <c r="L1989">
        <f t="shared" si="157"/>
        <v>19649</v>
      </c>
      <c r="M1989">
        <f t="shared" si="158"/>
        <v>0</v>
      </c>
      <c r="N1989">
        <f t="shared" si="159"/>
        <v>0</v>
      </c>
    </row>
    <row r="1990" spans="1:14" x14ac:dyDescent="0.25">
      <c r="A1990">
        <v>2989</v>
      </c>
      <c r="B1990" t="s">
        <v>14927</v>
      </c>
      <c r="C1990" t="s">
        <v>14928</v>
      </c>
      <c r="D1990" t="s">
        <v>14929</v>
      </c>
      <c r="E1990">
        <v>638</v>
      </c>
      <c r="F1990" s="2">
        <v>43466.801817129628</v>
      </c>
      <c r="G1990">
        <v>6</v>
      </c>
      <c r="H1990" t="s">
        <v>696</v>
      </c>
      <c r="I1990">
        <f t="shared" si="155"/>
        <v>3828</v>
      </c>
      <c r="J1990" s="6">
        <v>45186.094074074077</v>
      </c>
      <c r="K1990" t="str">
        <f t="shared" si="156"/>
        <v>Long Term</v>
      </c>
      <c r="L1990">
        <f t="shared" si="157"/>
        <v>3190</v>
      </c>
      <c r="M1990">
        <f t="shared" si="158"/>
        <v>0</v>
      </c>
      <c r="N1990">
        <f t="shared" si="159"/>
        <v>0</v>
      </c>
    </row>
    <row r="1991" spans="1:14" x14ac:dyDescent="0.25">
      <c r="A1991">
        <v>2990</v>
      </c>
      <c r="B1991" t="s">
        <v>14956</v>
      </c>
      <c r="C1991" t="s">
        <v>14957</v>
      </c>
      <c r="D1991" t="s">
        <v>14922</v>
      </c>
      <c r="E1991">
        <v>217</v>
      </c>
      <c r="F1991" s="2">
        <v>44763.753935185188</v>
      </c>
      <c r="G1991">
        <v>63</v>
      </c>
      <c r="H1991" t="s">
        <v>1099</v>
      </c>
      <c r="I1991">
        <f t="shared" si="155"/>
        <v>13671</v>
      </c>
      <c r="J1991" s="6">
        <v>45186.094074074077</v>
      </c>
      <c r="K1991" t="str">
        <f t="shared" si="156"/>
        <v>Long Term</v>
      </c>
      <c r="L1991">
        <f t="shared" si="157"/>
        <v>13454</v>
      </c>
      <c r="M1991">
        <f t="shared" si="158"/>
        <v>0</v>
      </c>
      <c r="N1991">
        <f t="shared" si="159"/>
        <v>0</v>
      </c>
    </row>
    <row r="1992" spans="1:14" x14ac:dyDescent="0.25">
      <c r="A1992">
        <v>2991</v>
      </c>
      <c r="B1992" t="s">
        <v>15014</v>
      </c>
      <c r="C1992" t="s">
        <v>15015</v>
      </c>
      <c r="D1992" t="s">
        <v>14929</v>
      </c>
      <c r="E1992">
        <v>255</v>
      </c>
      <c r="F1992" s="2">
        <v>44554.702002314807</v>
      </c>
      <c r="G1992">
        <v>17</v>
      </c>
      <c r="H1992" t="s">
        <v>1106</v>
      </c>
      <c r="I1992">
        <f t="shared" si="155"/>
        <v>4335</v>
      </c>
      <c r="J1992" s="6">
        <v>45186.094074074077</v>
      </c>
      <c r="K1992" t="str">
        <f t="shared" si="156"/>
        <v>Long Term</v>
      </c>
      <c r="L1992">
        <f t="shared" si="157"/>
        <v>4080</v>
      </c>
      <c r="M1992">
        <f t="shared" si="158"/>
        <v>0</v>
      </c>
      <c r="N1992">
        <f t="shared" si="159"/>
        <v>0</v>
      </c>
    </row>
    <row r="1993" spans="1:14" x14ac:dyDescent="0.25">
      <c r="A1993">
        <v>2992</v>
      </c>
      <c r="B1993" t="s">
        <v>14966</v>
      </c>
      <c r="C1993" t="s">
        <v>14967</v>
      </c>
      <c r="D1993" t="s">
        <v>14929</v>
      </c>
      <c r="E1993">
        <v>757</v>
      </c>
      <c r="F1993" s="2">
        <v>43416.777627314812</v>
      </c>
      <c r="G1993">
        <v>61</v>
      </c>
      <c r="H1993" t="s">
        <v>151</v>
      </c>
      <c r="I1993">
        <f t="shared" si="155"/>
        <v>46177</v>
      </c>
      <c r="J1993" s="6">
        <v>45186.094074074077</v>
      </c>
      <c r="K1993" t="str">
        <f t="shared" si="156"/>
        <v>Long Term</v>
      </c>
      <c r="L1993">
        <f t="shared" si="157"/>
        <v>45420</v>
      </c>
      <c r="M1993">
        <f t="shared" si="158"/>
        <v>0</v>
      </c>
      <c r="N1993">
        <f t="shared" si="159"/>
        <v>0</v>
      </c>
    </row>
    <row r="1994" spans="1:14" x14ac:dyDescent="0.25">
      <c r="A1994">
        <v>2993</v>
      </c>
      <c r="B1994" t="s">
        <v>14980</v>
      </c>
      <c r="C1994" t="s">
        <v>14981</v>
      </c>
      <c r="D1994" t="s">
        <v>14929</v>
      </c>
      <c r="E1994">
        <v>470</v>
      </c>
      <c r="F1994" s="2">
        <v>44306.293807870366</v>
      </c>
      <c r="G1994">
        <v>20</v>
      </c>
      <c r="H1994" t="s">
        <v>1356</v>
      </c>
      <c r="I1994">
        <f t="shared" si="155"/>
        <v>9400</v>
      </c>
      <c r="J1994" s="6">
        <v>45186.094074074077</v>
      </c>
      <c r="K1994" t="str">
        <f t="shared" si="156"/>
        <v>Long Term</v>
      </c>
      <c r="L1994">
        <f t="shared" si="157"/>
        <v>8930</v>
      </c>
      <c r="M1994">
        <f t="shared" si="158"/>
        <v>0</v>
      </c>
      <c r="N1994">
        <f t="shared" si="159"/>
        <v>0</v>
      </c>
    </row>
    <row r="1995" spans="1:14" x14ac:dyDescent="0.25">
      <c r="A1995">
        <v>2994</v>
      </c>
      <c r="B1995" t="s">
        <v>14994</v>
      </c>
      <c r="C1995" t="s">
        <v>14995</v>
      </c>
      <c r="D1995" t="s">
        <v>14922</v>
      </c>
      <c r="E1995">
        <v>794</v>
      </c>
      <c r="F1995" s="2">
        <v>43857.543553240743</v>
      </c>
      <c r="G1995">
        <v>81</v>
      </c>
      <c r="H1995" t="s">
        <v>869</v>
      </c>
      <c r="I1995">
        <f t="shared" si="155"/>
        <v>64314</v>
      </c>
      <c r="J1995" s="6">
        <v>45186.094074074077</v>
      </c>
      <c r="K1995" t="str">
        <f t="shared" si="156"/>
        <v>Long Term</v>
      </c>
      <c r="L1995">
        <f t="shared" si="157"/>
        <v>63520</v>
      </c>
      <c r="M1995">
        <f t="shared" si="158"/>
        <v>0</v>
      </c>
      <c r="N1995">
        <f t="shared" si="159"/>
        <v>0</v>
      </c>
    </row>
    <row r="1996" spans="1:14" x14ac:dyDescent="0.25">
      <c r="A1996">
        <v>2995</v>
      </c>
      <c r="B1996" t="s">
        <v>14936</v>
      </c>
      <c r="C1996" t="s">
        <v>14937</v>
      </c>
      <c r="D1996" t="s">
        <v>14929</v>
      </c>
      <c r="E1996">
        <v>552</v>
      </c>
      <c r="F1996" s="2">
        <v>43782.670844907407</v>
      </c>
      <c r="G1996">
        <v>49</v>
      </c>
      <c r="H1996" t="s">
        <v>1353</v>
      </c>
      <c r="I1996">
        <f t="shared" si="155"/>
        <v>27048</v>
      </c>
      <c r="J1996" s="6">
        <v>45186.094074074077</v>
      </c>
      <c r="K1996" t="str">
        <f t="shared" si="156"/>
        <v>Long Term</v>
      </c>
      <c r="L1996">
        <f t="shared" si="157"/>
        <v>26496</v>
      </c>
      <c r="M1996">
        <f t="shared" si="158"/>
        <v>0</v>
      </c>
      <c r="N1996">
        <f t="shared" si="159"/>
        <v>0</v>
      </c>
    </row>
    <row r="1997" spans="1:14" x14ac:dyDescent="0.25">
      <c r="A1997">
        <v>2996</v>
      </c>
      <c r="B1997" t="s">
        <v>15008</v>
      </c>
      <c r="C1997" t="s">
        <v>15009</v>
      </c>
      <c r="D1997" t="s">
        <v>14922</v>
      </c>
      <c r="E1997">
        <v>968</v>
      </c>
      <c r="F1997" s="2">
        <v>44295.620671296303</v>
      </c>
      <c r="G1997">
        <v>63</v>
      </c>
      <c r="H1997" t="s">
        <v>134</v>
      </c>
      <c r="I1997">
        <f t="shared" si="155"/>
        <v>60984</v>
      </c>
      <c r="J1997" s="6">
        <v>45186.094074074077</v>
      </c>
      <c r="K1997" t="str">
        <f t="shared" si="156"/>
        <v>Long Term</v>
      </c>
      <c r="L1997">
        <f t="shared" si="157"/>
        <v>60016</v>
      </c>
      <c r="M1997">
        <f t="shared" si="158"/>
        <v>0</v>
      </c>
      <c r="N1997">
        <f t="shared" si="159"/>
        <v>0</v>
      </c>
    </row>
    <row r="1998" spans="1:14" x14ac:dyDescent="0.25">
      <c r="A1998">
        <v>2997</v>
      </c>
      <c r="B1998" t="s">
        <v>15012</v>
      </c>
      <c r="C1998" t="s">
        <v>15013</v>
      </c>
      <c r="D1998" t="s">
        <v>14929</v>
      </c>
      <c r="E1998">
        <v>312</v>
      </c>
      <c r="F1998" s="2">
        <v>43952.76295138889</v>
      </c>
      <c r="G1998">
        <v>72</v>
      </c>
      <c r="H1998" t="s">
        <v>682</v>
      </c>
      <c r="I1998">
        <f t="shared" si="155"/>
        <v>22464</v>
      </c>
      <c r="J1998" s="6">
        <v>45186.094074074077</v>
      </c>
      <c r="K1998" t="str">
        <f t="shared" si="156"/>
        <v>Long Term</v>
      </c>
      <c r="L1998">
        <f t="shared" si="157"/>
        <v>22152</v>
      </c>
      <c r="M1998">
        <f t="shared" si="158"/>
        <v>0</v>
      </c>
      <c r="N1998">
        <f t="shared" si="159"/>
        <v>0</v>
      </c>
    </row>
    <row r="1999" spans="1:14" x14ac:dyDescent="0.25">
      <c r="A1999">
        <v>2998</v>
      </c>
      <c r="B1999" t="s">
        <v>14948</v>
      </c>
      <c r="C1999" t="s">
        <v>14949</v>
      </c>
      <c r="D1999" t="s">
        <v>14929</v>
      </c>
      <c r="E1999">
        <v>386</v>
      </c>
      <c r="F1999" s="2">
        <v>44185.890532407408</v>
      </c>
      <c r="G1999">
        <v>88</v>
      </c>
      <c r="H1999" t="s">
        <v>782</v>
      </c>
      <c r="I1999">
        <f t="shared" si="155"/>
        <v>33968</v>
      </c>
      <c r="J1999" s="6">
        <v>45186.094074074077</v>
      </c>
      <c r="K1999" t="str">
        <f t="shared" si="156"/>
        <v>Long Term</v>
      </c>
      <c r="L1999">
        <f t="shared" si="157"/>
        <v>33582</v>
      </c>
      <c r="M1999">
        <f t="shared" si="158"/>
        <v>0</v>
      </c>
      <c r="N1999">
        <f t="shared" si="159"/>
        <v>0</v>
      </c>
    </row>
    <row r="2000" spans="1:14" x14ac:dyDescent="0.25">
      <c r="A2000">
        <v>2999</v>
      </c>
      <c r="B2000" t="s">
        <v>14994</v>
      </c>
      <c r="C2000" t="s">
        <v>14995</v>
      </c>
      <c r="D2000" t="s">
        <v>14922</v>
      </c>
      <c r="E2000">
        <v>605</v>
      </c>
      <c r="F2000" s="2">
        <v>44883.253668981481</v>
      </c>
      <c r="G2000">
        <v>65</v>
      </c>
      <c r="H2000" t="s">
        <v>275</v>
      </c>
      <c r="I2000">
        <f t="shared" si="155"/>
        <v>39325</v>
      </c>
      <c r="J2000" s="6">
        <v>45186.094074074077</v>
      </c>
      <c r="K2000" t="str">
        <f t="shared" si="156"/>
        <v>Short Term</v>
      </c>
      <c r="L2000">
        <f t="shared" si="157"/>
        <v>38720</v>
      </c>
      <c r="M2000">
        <f t="shared" si="158"/>
        <v>0.15</v>
      </c>
      <c r="N2000">
        <f t="shared" si="159"/>
        <v>5808</v>
      </c>
    </row>
    <row r="2001" spans="1:14" x14ac:dyDescent="0.25">
      <c r="A2001">
        <v>3000</v>
      </c>
      <c r="B2001" t="s">
        <v>14988</v>
      </c>
      <c r="C2001" t="s">
        <v>14989</v>
      </c>
      <c r="D2001" t="s">
        <v>14929</v>
      </c>
      <c r="E2001">
        <v>753</v>
      </c>
      <c r="F2001" s="2">
        <v>44365.291562500002</v>
      </c>
      <c r="G2001">
        <v>58</v>
      </c>
      <c r="H2001" t="s">
        <v>1117</v>
      </c>
      <c r="I2001">
        <f t="shared" si="155"/>
        <v>43674</v>
      </c>
      <c r="J2001" s="6">
        <v>45186.094074074077</v>
      </c>
      <c r="K2001" t="str">
        <f t="shared" si="156"/>
        <v>Long Term</v>
      </c>
      <c r="L2001">
        <f t="shared" si="157"/>
        <v>42921</v>
      </c>
      <c r="M2001">
        <f t="shared" si="158"/>
        <v>0</v>
      </c>
      <c r="N2001">
        <f t="shared" si="159"/>
        <v>0</v>
      </c>
    </row>
    <row r="2002" spans="1:14" x14ac:dyDescent="0.25">
      <c r="A2002">
        <v>3001</v>
      </c>
      <c r="B2002" t="s">
        <v>14982</v>
      </c>
      <c r="C2002" t="s">
        <v>14983</v>
      </c>
      <c r="D2002" t="s">
        <v>14922</v>
      </c>
      <c r="E2002">
        <v>877</v>
      </c>
      <c r="F2002" s="2">
        <v>43529.460011574083</v>
      </c>
      <c r="G2002">
        <v>40</v>
      </c>
      <c r="H2002" t="s">
        <v>302</v>
      </c>
      <c r="I2002">
        <f t="shared" si="155"/>
        <v>35080</v>
      </c>
      <c r="J2002" s="6">
        <v>45186.094074074077</v>
      </c>
      <c r="K2002" t="str">
        <f t="shared" si="156"/>
        <v>Long Term</v>
      </c>
      <c r="L2002">
        <f t="shared" si="157"/>
        <v>34203</v>
      </c>
      <c r="M2002">
        <f t="shared" si="158"/>
        <v>0</v>
      </c>
      <c r="N2002">
        <f t="shared" si="159"/>
        <v>0</v>
      </c>
    </row>
    <row r="2003" spans="1:14" x14ac:dyDescent="0.25">
      <c r="A2003">
        <v>3002</v>
      </c>
      <c r="B2003" t="s">
        <v>15016</v>
      </c>
      <c r="C2003" t="s">
        <v>15017</v>
      </c>
      <c r="D2003" t="s">
        <v>14922</v>
      </c>
      <c r="E2003">
        <v>894</v>
      </c>
      <c r="F2003" s="2">
        <v>44909.307696759257</v>
      </c>
      <c r="G2003">
        <v>71</v>
      </c>
      <c r="H2003" t="s">
        <v>1048</v>
      </c>
      <c r="I2003">
        <f t="shared" si="155"/>
        <v>63474</v>
      </c>
      <c r="J2003" s="6">
        <v>45186.094074074077</v>
      </c>
      <c r="K2003" t="str">
        <f t="shared" si="156"/>
        <v>Short Term</v>
      </c>
      <c r="L2003">
        <f t="shared" si="157"/>
        <v>62580</v>
      </c>
      <c r="M2003">
        <f t="shared" si="158"/>
        <v>0.15</v>
      </c>
      <c r="N2003">
        <f t="shared" si="159"/>
        <v>9387</v>
      </c>
    </row>
    <row r="2004" spans="1:14" x14ac:dyDescent="0.25">
      <c r="A2004">
        <v>3003</v>
      </c>
      <c r="B2004" t="s">
        <v>14946</v>
      </c>
      <c r="C2004" t="s">
        <v>14947</v>
      </c>
      <c r="D2004" t="s">
        <v>14922</v>
      </c>
      <c r="E2004">
        <v>158</v>
      </c>
      <c r="F2004" s="2">
        <v>44186.265983796293</v>
      </c>
      <c r="G2004">
        <v>23</v>
      </c>
      <c r="H2004" t="s">
        <v>622</v>
      </c>
      <c r="I2004">
        <f t="shared" si="155"/>
        <v>3634</v>
      </c>
      <c r="J2004" s="6">
        <v>45186.094074074077</v>
      </c>
      <c r="K2004" t="str">
        <f t="shared" si="156"/>
        <v>Long Term</v>
      </c>
      <c r="L2004">
        <f t="shared" si="157"/>
        <v>3476</v>
      </c>
      <c r="M2004">
        <f t="shared" si="158"/>
        <v>0</v>
      </c>
      <c r="N2004">
        <f t="shared" si="159"/>
        <v>0</v>
      </c>
    </row>
    <row r="2005" spans="1:14" x14ac:dyDescent="0.25">
      <c r="A2005">
        <v>3004</v>
      </c>
      <c r="B2005" t="s">
        <v>14990</v>
      </c>
      <c r="C2005" t="s">
        <v>14991</v>
      </c>
      <c r="D2005" t="s">
        <v>14922</v>
      </c>
      <c r="E2005">
        <v>575</v>
      </c>
      <c r="F2005" s="2">
        <v>43996.495081018518</v>
      </c>
      <c r="G2005">
        <v>68</v>
      </c>
      <c r="H2005" t="s">
        <v>487</v>
      </c>
      <c r="I2005">
        <f t="shared" si="155"/>
        <v>39100</v>
      </c>
      <c r="J2005" s="6">
        <v>45186.094074074077</v>
      </c>
      <c r="K2005" t="str">
        <f t="shared" si="156"/>
        <v>Long Term</v>
      </c>
      <c r="L2005">
        <f t="shared" si="157"/>
        <v>38525</v>
      </c>
      <c r="M2005">
        <f t="shared" si="158"/>
        <v>0</v>
      </c>
      <c r="N2005">
        <f t="shared" si="159"/>
        <v>0</v>
      </c>
    </row>
    <row r="2006" spans="1:14" x14ac:dyDescent="0.25">
      <c r="A2006">
        <v>3005</v>
      </c>
      <c r="B2006" t="s">
        <v>14970</v>
      </c>
      <c r="C2006" t="s">
        <v>14971</v>
      </c>
      <c r="D2006" t="s">
        <v>14929</v>
      </c>
      <c r="E2006">
        <v>245</v>
      </c>
      <c r="F2006" s="2">
        <v>44906.47991898148</v>
      </c>
      <c r="G2006">
        <v>45</v>
      </c>
      <c r="H2006" t="s">
        <v>859</v>
      </c>
      <c r="I2006">
        <f t="shared" si="155"/>
        <v>11025</v>
      </c>
      <c r="J2006" s="6">
        <v>45186.094074074077</v>
      </c>
      <c r="K2006" t="str">
        <f t="shared" si="156"/>
        <v>Short Term</v>
      </c>
      <c r="L2006">
        <f t="shared" si="157"/>
        <v>10780</v>
      </c>
      <c r="M2006">
        <f t="shared" si="158"/>
        <v>0.15</v>
      </c>
      <c r="N2006">
        <f t="shared" si="159"/>
        <v>1617</v>
      </c>
    </row>
    <row r="2007" spans="1:14" x14ac:dyDescent="0.25">
      <c r="A2007">
        <v>3006</v>
      </c>
      <c r="B2007" t="s">
        <v>14992</v>
      </c>
      <c r="C2007" t="s">
        <v>14993</v>
      </c>
      <c r="D2007" t="s">
        <v>14929</v>
      </c>
      <c r="E2007">
        <v>743</v>
      </c>
      <c r="F2007" s="2">
        <v>44422.457499999997</v>
      </c>
      <c r="G2007">
        <v>4</v>
      </c>
      <c r="H2007" t="s">
        <v>1055</v>
      </c>
      <c r="I2007">
        <f t="shared" si="155"/>
        <v>2972</v>
      </c>
      <c r="J2007" s="6">
        <v>45186.094074074077</v>
      </c>
      <c r="K2007" t="str">
        <f t="shared" si="156"/>
        <v>Long Term</v>
      </c>
      <c r="L2007">
        <f t="shared" si="157"/>
        <v>2229</v>
      </c>
      <c r="M2007">
        <f t="shared" si="158"/>
        <v>0</v>
      </c>
      <c r="N2007">
        <f t="shared" si="159"/>
        <v>0</v>
      </c>
    </row>
    <row r="2008" spans="1:14" x14ac:dyDescent="0.25">
      <c r="A2008">
        <v>3007</v>
      </c>
      <c r="B2008" t="s">
        <v>14938</v>
      </c>
      <c r="C2008" t="s">
        <v>14939</v>
      </c>
      <c r="D2008" t="s">
        <v>14922</v>
      </c>
      <c r="E2008">
        <v>510</v>
      </c>
      <c r="F2008" s="2">
        <v>44040.242569444446</v>
      </c>
      <c r="G2008">
        <v>28</v>
      </c>
      <c r="H2008" t="s">
        <v>918</v>
      </c>
      <c r="I2008">
        <f t="shared" si="155"/>
        <v>14280</v>
      </c>
      <c r="J2008" s="6">
        <v>45186.094074074077</v>
      </c>
      <c r="K2008" t="str">
        <f t="shared" si="156"/>
        <v>Long Term</v>
      </c>
      <c r="L2008">
        <f t="shared" si="157"/>
        <v>13770</v>
      </c>
      <c r="M2008">
        <f t="shared" si="158"/>
        <v>0</v>
      </c>
      <c r="N2008">
        <f t="shared" si="159"/>
        <v>0</v>
      </c>
    </row>
    <row r="2009" spans="1:14" x14ac:dyDescent="0.25">
      <c r="A2009">
        <v>3008</v>
      </c>
      <c r="B2009" t="s">
        <v>14984</v>
      </c>
      <c r="C2009" t="s">
        <v>14985</v>
      </c>
      <c r="D2009" t="s">
        <v>14929</v>
      </c>
      <c r="E2009">
        <v>486</v>
      </c>
      <c r="F2009" s="2">
        <v>44078.668726851851</v>
      </c>
      <c r="G2009">
        <v>28</v>
      </c>
      <c r="H2009" t="s">
        <v>688</v>
      </c>
      <c r="I2009">
        <f t="shared" si="155"/>
        <v>13608</v>
      </c>
      <c r="J2009" s="6">
        <v>45186.094074074077</v>
      </c>
      <c r="K2009" t="str">
        <f t="shared" si="156"/>
        <v>Long Term</v>
      </c>
      <c r="L2009">
        <f t="shared" si="157"/>
        <v>13122</v>
      </c>
      <c r="M2009">
        <f t="shared" si="158"/>
        <v>0</v>
      </c>
      <c r="N2009">
        <f t="shared" si="159"/>
        <v>0</v>
      </c>
    </row>
    <row r="2010" spans="1:14" x14ac:dyDescent="0.25">
      <c r="A2010">
        <v>3009</v>
      </c>
      <c r="B2010" t="s">
        <v>14974</v>
      </c>
      <c r="C2010" t="s">
        <v>14975</v>
      </c>
      <c r="D2010" t="s">
        <v>14929</v>
      </c>
      <c r="E2010">
        <v>343</v>
      </c>
      <c r="F2010" s="2">
        <v>44770.43886574074</v>
      </c>
      <c r="G2010">
        <v>8</v>
      </c>
      <c r="H2010" t="s">
        <v>2493</v>
      </c>
      <c r="I2010">
        <f t="shared" si="155"/>
        <v>2744</v>
      </c>
      <c r="J2010" s="6">
        <v>45186.094074074077</v>
      </c>
      <c r="K2010" t="str">
        <f t="shared" si="156"/>
        <v>Long Term</v>
      </c>
      <c r="L2010">
        <f t="shared" si="157"/>
        <v>2401</v>
      </c>
      <c r="M2010">
        <f t="shared" si="158"/>
        <v>0</v>
      </c>
      <c r="N2010">
        <f t="shared" si="159"/>
        <v>0</v>
      </c>
    </row>
    <row r="2011" spans="1:14" x14ac:dyDescent="0.25">
      <c r="A2011">
        <v>3010</v>
      </c>
      <c r="B2011" t="s">
        <v>15012</v>
      </c>
      <c r="C2011" t="s">
        <v>15013</v>
      </c>
      <c r="D2011" t="s">
        <v>14929</v>
      </c>
      <c r="E2011">
        <v>231</v>
      </c>
      <c r="F2011" s="2">
        <v>44783.119664351849</v>
      </c>
      <c r="G2011">
        <v>51</v>
      </c>
      <c r="H2011" t="s">
        <v>1038</v>
      </c>
      <c r="I2011">
        <f t="shared" si="155"/>
        <v>11781</v>
      </c>
      <c r="J2011" s="6">
        <v>45186.094074074077</v>
      </c>
      <c r="K2011" t="str">
        <f t="shared" si="156"/>
        <v>Long Term</v>
      </c>
      <c r="L2011">
        <f t="shared" si="157"/>
        <v>11550</v>
      </c>
      <c r="M2011">
        <f t="shared" si="158"/>
        <v>0</v>
      </c>
      <c r="N2011">
        <f t="shared" si="159"/>
        <v>0</v>
      </c>
    </row>
    <row r="2012" spans="1:14" x14ac:dyDescent="0.25">
      <c r="A2012">
        <v>3011</v>
      </c>
      <c r="B2012" t="s">
        <v>14940</v>
      </c>
      <c r="C2012" t="s">
        <v>14941</v>
      </c>
      <c r="D2012" t="s">
        <v>14922</v>
      </c>
      <c r="E2012">
        <v>654</v>
      </c>
      <c r="F2012" s="2">
        <v>44460.749895833331</v>
      </c>
      <c r="G2012">
        <v>99</v>
      </c>
      <c r="H2012" t="s">
        <v>395</v>
      </c>
      <c r="I2012">
        <f t="shared" si="155"/>
        <v>64746</v>
      </c>
      <c r="J2012" s="6">
        <v>45186.094074074077</v>
      </c>
      <c r="K2012" t="str">
        <f t="shared" si="156"/>
        <v>Long Term</v>
      </c>
      <c r="L2012">
        <f t="shared" si="157"/>
        <v>64092</v>
      </c>
      <c r="M2012">
        <f t="shared" si="158"/>
        <v>0</v>
      </c>
      <c r="N2012">
        <f t="shared" si="159"/>
        <v>0</v>
      </c>
    </row>
    <row r="2013" spans="1:14" x14ac:dyDescent="0.25">
      <c r="A2013">
        <v>3012</v>
      </c>
      <c r="B2013" t="s">
        <v>14920</v>
      </c>
      <c r="C2013" t="s">
        <v>14921</v>
      </c>
      <c r="D2013" t="s">
        <v>14929</v>
      </c>
      <c r="E2013">
        <v>319</v>
      </c>
      <c r="F2013" s="2">
        <v>43482.306921296287</v>
      </c>
      <c r="G2013">
        <v>26</v>
      </c>
      <c r="H2013" t="s">
        <v>850</v>
      </c>
      <c r="I2013">
        <f t="shared" si="155"/>
        <v>8294</v>
      </c>
      <c r="J2013" s="6">
        <v>45186.094074074077</v>
      </c>
      <c r="K2013" t="str">
        <f t="shared" si="156"/>
        <v>Long Term</v>
      </c>
      <c r="L2013">
        <f t="shared" si="157"/>
        <v>7975</v>
      </c>
      <c r="M2013">
        <f t="shared" si="158"/>
        <v>0</v>
      </c>
      <c r="N2013">
        <f t="shared" si="159"/>
        <v>0</v>
      </c>
    </row>
    <row r="2014" spans="1:14" x14ac:dyDescent="0.25">
      <c r="A2014">
        <v>3013</v>
      </c>
      <c r="B2014" t="s">
        <v>15008</v>
      </c>
      <c r="C2014" t="s">
        <v>15009</v>
      </c>
      <c r="D2014" t="s">
        <v>14922</v>
      </c>
      <c r="E2014">
        <v>309</v>
      </c>
      <c r="F2014" s="2">
        <v>44625.219247685192</v>
      </c>
      <c r="G2014">
        <v>7</v>
      </c>
      <c r="H2014" t="s">
        <v>197</v>
      </c>
      <c r="I2014">
        <f t="shared" si="155"/>
        <v>2163</v>
      </c>
      <c r="J2014" s="6">
        <v>45186.094074074077</v>
      </c>
      <c r="K2014" t="str">
        <f t="shared" si="156"/>
        <v>Long Term</v>
      </c>
      <c r="L2014">
        <f t="shared" si="157"/>
        <v>1854</v>
      </c>
      <c r="M2014">
        <f t="shared" si="158"/>
        <v>0</v>
      </c>
      <c r="N2014">
        <f t="shared" si="159"/>
        <v>0</v>
      </c>
    </row>
    <row r="2015" spans="1:14" x14ac:dyDescent="0.25">
      <c r="A2015">
        <v>3014</v>
      </c>
      <c r="B2015" t="s">
        <v>14980</v>
      </c>
      <c r="C2015" t="s">
        <v>14981</v>
      </c>
      <c r="D2015" t="s">
        <v>14929</v>
      </c>
      <c r="E2015">
        <v>641</v>
      </c>
      <c r="F2015" s="2">
        <v>44521.437731481477</v>
      </c>
      <c r="G2015">
        <v>22</v>
      </c>
      <c r="H2015" t="s">
        <v>1071</v>
      </c>
      <c r="I2015">
        <f t="shared" si="155"/>
        <v>14102</v>
      </c>
      <c r="J2015" s="6">
        <v>45186.094074074077</v>
      </c>
      <c r="K2015" t="str">
        <f t="shared" si="156"/>
        <v>Long Term</v>
      </c>
      <c r="L2015">
        <f t="shared" si="157"/>
        <v>13461</v>
      </c>
      <c r="M2015">
        <f t="shared" si="158"/>
        <v>0</v>
      </c>
      <c r="N2015">
        <f t="shared" si="159"/>
        <v>0</v>
      </c>
    </row>
    <row r="2016" spans="1:14" x14ac:dyDescent="0.25">
      <c r="A2016">
        <v>3015</v>
      </c>
      <c r="B2016" t="s">
        <v>14968</v>
      </c>
      <c r="C2016" t="s">
        <v>14969</v>
      </c>
      <c r="D2016" t="s">
        <v>14922</v>
      </c>
      <c r="E2016">
        <v>641</v>
      </c>
      <c r="F2016" s="2">
        <v>43462.052881944437</v>
      </c>
      <c r="G2016">
        <v>96</v>
      </c>
      <c r="H2016" t="s">
        <v>693</v>
      </c>
      <c r="I2016">
        <f t="shared" si="155"/>
        <v>61536</v>
      </c>
      <c r="J2016" s="6">
        <v>45186.094074074077</v>
      </c>
      <c r="K2016" t="str">
        <f t="shared" si="156"/>
        <v>Long Term</v>
      </c>
      <c r="L2016">
        <f t="shared" si="157"/>
        <v>60895</v>
      </c>
      <c r="M2016">
        <f t="shared" si="158"/>
        <v>0</v>
      </c>
      <c r="N2016">
        <f t="shared" si="159"/>
        <v>0</v>
      </c>
    </row>
    <row r="2017" spans="1:14" x14ac:dyDescent="0.25">
      <c r="A2017">
        <v>3016</v>
      </c>
      <c r="B2017" t="s">
        <v>14956</v>
      </c>
      <c r="C2017" t="s">
        <v>14957</v>
      </c>
      <c r="D2017" t="s">
        <v>14922</v>
      </c>
      <c r="E2017">
        <v>127</v>
      </c>
      <c r="F2017" s="2">
        <v>44373.867731481478</v>
      </c>
      <c r="G2017">
        <v>89</v>
      </c>
      <c r="H2017" t="s">
        <v>689</v>
      </c>
      <c r="I2017">
        <f t="shared" si="155"/>
        <v>11303</v>
      </c>
      <c r="J2017" s="6">
        <v>45186.094074074077</v>
      </c>
      <c r="K2017" t="str">
        <f t="shared" si="156"/>
        <v>Long Term</v>
      </c>
      <c r="L2017">
        <f t="shared" si="157"/>
        <v>11176</v>
      </c>
      <c r="M2017">
        <f t="shared" si="158"/>
        <v>0</v>
      </c>
      <c r="N2017">
        <f t="shared" si="159"/>
        <v>0</v>
      </c>
    </row>
    <row r="2018" spans="1:14" x14ac:dyDescent="0.25">
      <c r="A2018">
        <v>3017</v>
      </c>
      <c r="B2018" t="s">
        <v>14956</v>
      </c>
      <c r="C2018" t="s">
        <v>14957</v>
      </c>
      <c r="D2018" t="s">
        <v>14922</v>
      </c>
      <c r="E2018">
        <v>616</v>
      </c>
      <c r="F2018" s="2">
        <v>45132.807442129633</v>
      </c>
      <c r="G2018">
        <v>71</v>
      </c>
      <c r="H2018" t="s">
        <v>173</v>
      </c>
      <c r="I2018">
        <f t="shared" si="155"/>
        <v>43736</v>
      </c>
      <c r="J2018" s="6">
        <v>45186.094074074077</v>
      </c>
      <c r="K2018" t="str">
        <f t="shared" si="156"/>
        <v>Short Term</v>
      </c>
      <c r="L2018">
        <f t="shared" si="157"/>
        <v>43120</v>
      </c>
      <c r="M2018">
        <f t="shared" si="158"/>
        <v>0.15</v>
      </c>
      <c r="N2018">
        <f t="shared" si="159"/>
        <v>6468</v>
      </c>
    </row>
    <row r="2019" spans="1:14" x14ac:dyDescent="0.25">
      <c r="A2019">
        <v>3018</v>
      </c>
      <c r="B2019" t="s">
        <v>14954</v>
      </c>
      <c r="C2019" t="s">
        <v>14955</v>
      </c>
      <c r="D2019" t="s">
        <v>14922</v>
      </c>
      <c r="E2019">
        <v>254</v>
      </c>
      <c r="F2019" s="2">
        <v>45147.388067129628</v>
      </c>
      <c r="G2019">
        <v>28</v>
      </c>
      <c r="H2019" t="s">
        <v>1099</v>
      </c>
      <c r="I2019">
        <f t="shared" si="155"/>
        <v>7112</v>
      </c>
      <c r="J2019" s="6">
        <v>45186.094074074077</v>
      </c>
      <c r="K2019" t="str">
        <f t="shared" si="156"/>
        <v>Short Term</v>
      </c>
      <c r="L2019">
        <f t="shared" si="157"/>
        <v>6858</v>
      </c>
      <c r="M2019">
        <f t="shared" si="158"/>
        <v>0.15</v>
      </c>
      <c r="N2019">
        <f t="shared" si="159"/>
        <v>1028.7</v>
      </c>
    </row>
    <row r="2020" spans="1:14" x14ac:dyDescent="0.25">
      <c r="A2020">
        <v>3019</v>
      </c>
      <c r="B2020" t="s">
        <v>14948</v>
      </c>
      <c r="C2020" t="s">
        <v>14949</v>
      </c>
      <c r="D2020" t="s">
        <v>14929</v>
      </c>
      <c r="E2020">
        <v>433</v>
      </c>
      <c r="F2020" s="2">
        <v>44403.46802083333</v>
      </c>
      <c r="G2020">
        <v>44</v>
      </c>
      <c r="H2020" t="s">
        <v>1223</v>
      </c>
      <c r="I2020">
        <f t="shared" si="155"/>
        <v>19052</v>
      </c>
      <c r="J2020" s="6">
        <v>45186.094074074077</v>
      </c>
      <c r="K2020" t="str">
        <f t="shared" si="156"/>
        <v>Long Term</v>
      </c>
      <c r="L2020">
        <f t="shared" si="157"/>
        <v>18619</v>
      </c>
      <c r="M2020">
        <f t="shared" si="158"/>
        <v>0</v>
      </c>
      <c r="N2020">
        <f t="shared" si="159"/>
        <v>0</v>
      </c>
    </row>
    <row r="2021" spans="1:14" x14ac:dyDescent="0.25">
      <c r="A2021">
        <v>3020</v>
      </c>
      <c r="B2021" t="s">
        <v>14960</v>
      </c>
      <c r="C2021" t="s">
        <v>14961</v>
      </c>
      <c r="D2021" t="s">
        <v>14922</v>
      </c>
      <c r="E2021">
        <v>962</v>
      </c>
      <c r="F2021" s="2">
        <v>44897.405439814807</v>
      </c>
      <c r="G2021">
        <v>100</v>
      </c>
      <c r="H2021" t="s">
        <v>757</v>
      </c>
      <c r="I2021">
        <f t="shared" si="155"/>
        <v>96200</v>
      </c>
      <c r="J2021" s="6">
        <v>45186.094074074077</v>
      </c>
      <c r="K2021" t="str">
        <f t="shared" si="156"/>
        <v>Short Term</v>
      </c>
      <c r="L2021">
        <f t="shared" si="157"/>
        <v>95238</v>
      </c>
      <c r="M2021">
        <f t="shared" si="158"/>
        <v>0.15</v>
      </c>
      <c r="N2021">
        <f t="shared" si="159"/>
        <v>14285.699999999999</v>
      </c>
    </row>
    <row r="2022" spans="1:14" x14ac:dyDescent="0.25">
      <c r="A2022">
        <v>3021</v>
      </c>
      <c r="B2022" t="s">
        <v>14980</v>
      </c>
      <c r="C2022" t="s">
        <v>14981</v>
      </c>
      <c r="D2022" t="s">
        <v>14922</v>
      </c>
      <c r="E2022">
        <v>531</v>
      </c>
      <c r="F2022" s="2">
        <v>44613.659745370373</v>
      </c>
      <c r="G2022">
        <v>19</v>
      </c>
      <c r="H2022" t="s">
        <v>893</v>
      </c>
      <c r="I2022">
        <f t="shared" si="155"/>
        <v>10089</v>
      </c>
      <c r="J2022" s="6">
        <v>45186.094074074077</v>
      </c>
      <c r="K2022" t="str">
        <f t="shared" si="156"/>
        <v>Long Term</v>
      </c>
      <c r="L2022">
        <f t="shared" si="157"/>
        <v>9558</v>
      </c>
      <c r="M2022">
        <f t="shared" si="158"/>
        <v>0</v>
      </c>
      <c r="N2022">
        <f t="shared" si="159"/>
        <v>0</v>
      </c>
    </row>
    <row r="2023" spans="1:14" x14ac:dyDescent="0.25">
      <c r="A2023">
        <v>3022</v>
      </c>
      <c r="B2023" t="s">
        <v>14968</v>
      </c>
      <c r="C2023" t="s">
        <v>14969</v>
      </c>
      <c r="D2023" t="s">
        <v>14922</v>
      </c>
      <c r="E2023">
        <v>802</v>
      </c>
      <c r="F2023" s="2">
        <v>44755.578692129631</v>
      </c>
      <c r="G2023">
        <v>98</v>
      </c>
      <c r="H2023" t="s">
        <v>78</v>
      </c>
      <c r="I2023">
        <f t="shared" si="155"/>
        <v>78596</v>
      </c>
      <c r="J2023" s="6">
        <v>45186.094074074077</v>
      </c>
      <c r="K2023" t="str">
        <f t="shared" si="156"/>
        <v>Long Term</v>
      </c>
      <c r="L2023">
        <f t="shared" si="157"/>
        <v>77794</v>
      </c>
      <c r="M2023">
        <f t="shared" si="158"/>
        <v>0</v>
      </c>
      <c r="N2023">
        <f t="shared" si="159"/>
        <v>0</v>
      </c>
    </row>
    <row r="2024" spans="1:14" x14ac:dyDescent="0.25">
      <c r="A2024">
        <v>3023</v>
      </c>
      <c r="B2024" t="s">
        <v>14954</v>
      </c>
      <c r="C2024" t="s">
        <v>14955</v>
      </c>
      <c r="D2024" t="s">
        <v>14929</v>
      </c>
      <c r="E2024">
        <v>756</v>
      </c>
      <c r="F2024" s="2">
        <v>44785.071932870371</v>
      </c>
      <c r="G2024">
        <v>33</v>
      </c>
      <c r="H2024" t="s">
        <v>1100</v>
      </c>
      <c r="I2024">
        <f t="shared" si="155"/>
        <v>24948</v>
      </c>
      <c r="J2024" s="6">
        <v>45186.094074074077</v>
      </c>
      <c r="K2024" t="str">
        <f t="shared" si="156"/>
        <v>Long Term</v>
      </c>
      <c r="L2024">
        <f t="shared" si="157"/>
        <v>24192</v>
      </c>
      <c r="M2024">
        <f t="shared" si="158"/>
        <v>0</v>
      </c>
      <c r="N2024">
        <f t="shared" si="159"/>
        <v>0</v>
      </c>
    </row>
    <row r="2025" spans="1:14" x14ac:dyDescent="0.25">
      <c r="A2025">
        <v>3024</v>
      </c>
      <c r="B2025" t="s">
        <v>14958</v>
      </c>
      <c r="C2025" t="s">
        <v>14959</v>
      </c>
      <c r="D2025" t="s">
        <v>14922</v>
      </c>
      <c r="E2025">
        <v>674</v>
      </c>
      <c r="F2025" s="2">
        <v>44810.843263888892</v>
      </c>
      <c r="G2025">
        <v>16</v>
      </c>
      <c r="H2025" t="s">
        <v>506</v>
      </c>
      <c r="I2025">
        <f t="shared" si="155"/>
        <v>10784</v>
      </c>
      <c r="J2025" s="6">
        <v>45186.094074074077</v>
      </c>
      <c r="K2025" t="str">
        <f t="shared" si="156"/>
        <v>Long Term</v>
      </c>
      <c r="L2025">
        <f t="shared" si="157"/>
        <v>10110</v>
      </c>
      <c r="M2025">
        <f t="shared" si="158"/>
        <v>0</v>
      </c>
      <c r="N2025">
        <f t="shared" si="159"/>
        <v>0</v>
      </c>
    </row>
    <row r="2026" spans="1:14" x14ac:dyDescent="0.25">
      <c r="A2026">
        <v>3025</v>
      </c>
      <c r="B2026" t="s">
        <v>14958</v>
      </c>
      <c r="C2026" t="s">
        <v>14959</v>
      </c>
      <c r="D2026" t="s">
        <v>14929</v>
      </c>
      <c r="E2026">
        <v>992</v>
      </c>
      <c r="F2026" s="2">
        <v>44973.543275462973</v>
      </c>
      <c r="G2026">
        <v>96</v>
      </c>
      <c r="H2026" t="s">
        <v>855</v>
      </c>
      <c r="I2026">
        <f t="shared" si="155"/>
        <v>95232</v>
      </c>
      <c r="J2026" s="6">
        <v>45186.094074074077</v>
      </c>
      <c r="K2026" t="str">
        <f t="shared" si="156"/>
        <v>Short Term</v>
      </c>
      <c r="L2026">
        <f t="shared" si="157"/>
        <v>94240</v>
      </c>
      <c r="M2026">
        <f t="shared" si="158"/>
        <v>0.15</v>
      </c>
      <c r="N2026">
        <f t="shared" si="159"/>
        <v>14136</v>
      </c>
    </row>
    <row r="2027" spans="1:14" x14ac:dyDescent="0.25">
      <c r="A2027">
        <v>3026</v>
      </c>
      <c r="B2027" t="s">
        <v>14976</v>
      </c>
      <c r="C2027" t="s">
        <v>14977</v>
      </c>
      <c r="D2027" t="s">
        <v>14922</v>
      </c>
      <c r="E2027">
        <v>625</v>
      </c>
      <c r="F2027" s="2">
        <v>44339.581805555557</v>
      </c>
      <c r="G2027">
        <v>6</v>
      </c>
      <c r="H2027" t="s">
        <v>934</v>
      </c>
      <c r="I2027">
        <f t="shared" si="155"/>
        <v>3750</v>
      </c>
      <c r="J2027" s="6">
        <v>45186.094074074077</v>
      </c>
      <c r="K2027" t="str">
        <f t="shared" si="156"/>
        <v>Long Term</v>
      </c>
      <c r="L2027">
        <f t="shared" si="157"/>
        <v>3125</v>
      </c>
      <c r="M2027">
        <f t="shared" si="158"/>
        <v>0</v>
      </c>
      <c r="N2027">
        <f t="shared" si="159"/>
        <v>0</v>
      </c>
    </row>
    <row r="2028" spans="1:14" x14ac:dyDescent="0.25">
      <c r="A2028">
        <v>3027</v>
      </c>
      <c r="B2028" t="s">
        <v>14946</v>
      </c>
      <c r="C2028" t="s">
        <v>14947</v>
      </c>
      <c r="D2028" t="s">
        <v>14922</v>
      </c>
      <c r="E2028">
        <v>822</v>
      </c>
      <c r="F2028" s="2">
        <v>43883.386516203696</v>
      </c>
      <c r="G2028">
        <v>4</v>
      </c>
      <c r="H2028" t="s">
        <v>1836</v>
      </c>
      <c r="I2028">
        <f t="shared" si="155"/>
        <v>3288</v>
      </c>
      <c r="J2028" s="6">
        <v>45186.094074074077</v>
      </c>
      <c r="K2028" t="str">
        <f t="shared" si="156"/>
        <v>Long Term</v>
      </c>
      <c r="L2028">
        <f t="shared" si="157"/>
        <v>2466</v>
      </c>
      <c r="M2028">
        <f t="shared" si="158"/>
        <v>0</v>
      </c>
      <c r="N2028">
        <f t="shared" si="159"/>
        <v>0</v>
      </c>
    </row>
    <row r="2029" spans="1:14" x14ac:dyDescent="0.25">
      <c r="A2029">
        <v>3028</v>
      </c>
      <c r="B2029" t="s">
        <v>14962</v>
      </c>
      <c r="C2029" t="s">
        <v>14963</v>
      </c>
      <c r="D2029" t="s">
        <v>14929</v>
      </c>
      <c r="E2029">
        <v>854</v>
      </c>
      <c r="F2029" s="2">
        <v>43498.554768518523</v>
      </c>
      <c r="G2029">
        <v>37</v>
      </c>
      <c r="H2029" t="s">
        <v>1358</v>
      </c>
      <c r="I2029">
        <f t="shared" si="155"/>
        <v>31598</v>
      </c>
      <c r="J2029" s="6">
        <v>45186.094074074077</v>
      </c>
      <c r="K2029" t="str">
        <f t="shared" si="156"/>
        <v>Long Term</v>
      </c>
      <c r="L2029">
        <f t="shared" si="157"/>
        <v>30744</v>
      </c>
      <c r="M2029">
        <f t="shared" si="158"/>
        <v>0</v>
      </c>
      <c r="N2029">
        <f t="shared" si="159"/>
        <v>0</v>
      </c>
    </row>
    <row r="2030" spans="1:14" x14ac:dyDescent="0.25">
      <c r="A2030">
        <v>3029</v>
      </c>
      <c r="B2030" t="s">
        <v>15014</v>
      </c>
      <c r="C2030" t="s">
        <v>15015</v>
      </c>
      <c r="D2030" t="s">
        <v>14922</v>
      </c>
      <c r="E2030">
        <v>517</v>
      </c>
      <c r="F2030" s="2">
        <v>44829.54215277778</v>
      </c>
      <c r="G2030">
        <v>87</v>
      </c>
      <c r="H2030" t="s">
        <v>521</v>
      </c>
      <c r="I2030">
        <f t="shared" si="155"/>
        <v>44979</v>
      </c>
      <c r="J2030" s="6">
        <v>45186.094074074077</v>
      </c>
      <c r="K2030" t="str">
        <f t="shared" si="156"/>
        <v>Short Term</v>
      </c>
      <c r="L2030">
        <f t="shared" si="157"/>
        <v>44462</v>
      </c>
      <c r="M2030">
        <f t="shared" si="158"/>
        <v>0.15</v>
      </c>
      <c r="N2030">
        <f t="shared" si="159"/>
        <v>6669.3</v>
      </c>
    </row>
    <row r="2031" spans="1:14" x14ac:dyDescent="0.25">
      <c r="A2031">
        <v>3030</v>
      </c>
      <c r="B2031" t="s">
        <v>14932</v>
      </c>
      <c r="C2031" t="s">
        <v>14933</v>
      </c>
      <c r="D2031" t="s">
        <v>14922</v>
      </c>
      <c r="E2031">
        <v>398</v>
      </c>
      <c r="F2031" s="2">
        <v>43623.871655092589</v>
      </c>
      <c r="G2031">
        <v>8</v>
      </c>
      <c r="H2031" t="s">
        <v>1320</v>
      </c>
      <c r="I2031">
        <f t="shared" si="155"/>
        <v>3184</v>
      </c>
      <c r="J2031" s="6">
        <v>45186.094074074077</v>
      </c>
      <c r="K2031" t="str">
        <f t="shared" si="156"/>
        <v>Long Term</v>
      </c>
      <c r="L2031">
        <f t="shared" si="157"/>
        <v>2786</v>
      </c>
      <c r="M2031">
        <f t="shared" si="158"/>
        <v>0</v>
      </c>
      <c r="N2031">
        <f t="shared" si="159"/>
        <v>0</v>
      </c>
    </row>
    <row r="2032" spans="1:14" x14ac:dyDescent="0.25">
      <c r="A2032">
        <v>3031</v>
      </c>
      <c r="B2032" t="s">
        <v>15002</v>
      </c>
      <c r="C2032" t="s">
        <v>15003</v>
      </c>
      <c r="D2032" t="s">
        <v>14922</v>
      </c>
      <c r="E2032">
        <v>146</v>
      </c>
      <c r="F2032" s="2">
        <v>43764.840497685182</v>
      </c>
      <c r="G2032">
        <v>82</v>
      </c>
      <c r="H2032" t="s">
        <v>1838</v>
      </c>
      <c r="I2032">
        <f t="shared" si="155"/>
        <v>11972</v>
      </c>
      <c r="J2032" s="6">
        <v>45186.094074074077</v>
      </c>
      <c r="K2032" t="str">
        <f t="shared" si="156"/>
        <v>Long Term</v>
      </c>
      <c r="L2032">
        <f t="shared" si="157"/>
        <v>11826</v>
      </c>
      <c r="M2032">
        <f t="shared" si="158"/>
        <v>0</v>
      </c>
      <c r="N2032">
        <f t="shared" si="159"/>
        <v>0</v>
      </c>
    </row>
    <row r="2033" spans="1:14" x14ac:dyDescent="0.25">
      <c r="A2033">
        <v>3032</v>
      </c>
      <c r="B2033" t="s">
        <v>15006</v>
      </c>
      <c r="C2033" t="s">
        <v>15007</v>
      </c>
      <c r="D2033" t="s">
        <v>14922</v>
      </c>
      <c r="E2033">
        <v>935</v>
      </c>
      <c r="F2033" s="2">
        <v>45018.506805555553</v>
      </c>
      <c r="G2033">
        <v>18</v>
      </c>
      <c r="H2033" t="s">
        <v>391</v>
      </c>
      <c r="I2033">
        <f t="shared" si="155"/>
        <v>16830</v>
      </c>
      <c r="J2033" s="6">
        <v>45186.094074074077</v>
      </c>
      <c r="K2033" t="str">
        <f t="shared" si="156"/>
        <v>Short Term</v>
      </c>
      <c r="L2033">
        <f t="shared" si="157"/>
        <v>15895</v>
      </c>
      <c r="M2033">
        <f t="shared" si="158"/>
        <v>0.15</v>
      </c>
      <c r="N2033">
        <f t="shared" si="159"/>
        <v>2384.25</v>
      </c>
    </row>
    <row r="2034" spans="1:14" x14ac:dyDescent="0.25">
      <c r="A2034">
        <v>3033</v>
      </c>
      <c r="B2034" t="s">
        <v>14982</v>
      </c>
      <c r="C2034" t="s">
        <v>14983</v>
      </c>
      <c r="D2034" t="s">
        <v>14929</v>
      </c>
      <c r="E2034">
        <v>247</v>
      </c>
      <c r="F2034" s="2">
        <v>43975.495891203696</v>
      </c>
      <c r="G2034">
        <v>94</v>
      </c>
      <c r="H2034" t="s">
        <v>519</v>
      </c>
      <c r="I2034">
        <f t="shared" si="155"/>
        <v>23218</v>
      </c>
      <c r="J2034" s="6">
        <v>45186.094074074077</v>
      </c>
      <c r="K2034" t="str">
        <f t="shared" si="156"/>
        <v>Long Term</v>
      </c>
      <c r="L2034">
        <f t="shared" si="157"/>
        <v>22971</v>
      </c>
      <c r="M2034">
        <f t="shared" si="158"/>
        <v>0</v>
      </c>
      <c r="N2034">
        <f t="shared" si="159"/>
        <v>0</v>
      </c>
    </row>
    <row r="2035" spans="1:14" x14ac:dyDescent="0.25">
      <c r="A2035">
        <v>3034</v>
      </c>
      <c r="B2035" t="s">
        <v>14940</v>
      </c>
      <c r="C2035" t="s">
        <v>14941</v>
      </c>
      <c r="D2035" t="s">
        <v>14922</v>
      </c>
      <c r="E2035">
        <v>540</v>
      </c>
      <c r="F2035" s="2">
        <v>44876.778032407397</v>
      </c>
      <c r="G2035">
        <v>73</v>
      </c>
      <c r="H2035" t="s">
        <v>463</v>
      </c>
      <c r="I2035">
        <f t="shared" si="155"/>
        <v>39420</v>
      </c>
      <c r="J2035" s="6">
        <v>45186.094074074077</v>
      </c>
      <c r="K2035" t="str">
        <f t="shared" si="156"/>
        <v>Short Term</v>
      </c>
      <c r="L2035">
        <f t="shared" si="157"/>
        <v>38880</v>
      </c>
      <c r="M2035">
        <f t="shared" si="158"/>
        <v>0.15</v>
      </c>
      <c r="N2035">
        <f t="shared" si="159"/>
        <v>5832</v>
      </c>
    </row>
    <row r="2036" spans="1:14" x14ac:dyDescent="0.25">
      <c r="A2036">
        <v>3035</v>
      </c>
      <c r="B2036" t="s">
        <v>14938</v>
      </c>
      <c r="C2036" t="s">
        <v>14939</v>
      </c>
      <c r="D2036" t="s">
        <v>14922</v>
      </c>
      <c r="E2036">
        <v>882</v>
      </c>
      <c r="F2036" s="2">
        <v>43627.701516203713</v>
      </c>
      <c r="G2036">
        <v>26</v>
      </c>
      <c r="H2036" t="s">
        <v>1663</v>
      </c>
      <c r="I2036">
        <f t="shared" si="155"/>
        <v>22932</v>
      </c>
      <c r="J2036" s="6">
        <v>45186.094074074077</v>
      </c>
      <c r="K2036" t="str">
        <f t="shared" si="156"/>
        <v>Long Term</v>
      </c>
      <c r="L2036">
        <f t="shared" si="157"/>
        <v>22050</v>
      </c>
      <c r="M2036">
        <f t="shared" si="158"/>
        <v>0</v>
      </c>
      <c r="N2036">
        <f t="shared" si="159"/>
        <v>0</v>
      </c>
    </row>
    <row r="2037" spans="1:14" x14ac:dyDescent="0.25">
      <c r="A2037">
        <v>3036</v>
      </c>
      <c r="B2037" t="s">
        <v>14996</v>
      </c>
      <c r="C2037" t="s">
        <v>14997</v>
      </c>
      <c r="D2037" t="s">
        <v>14929</v>
      </c>
      <c r="E2037">
        <v>768</v>
      </c>
      <c r="F2037" s="2">
        <v>43396.354710648149</v>
      </c>
      <c r="G2037">
        <v>69</v>
      </c>
      <c r="H2037" t="s">
        <v>296</v>
      </c>
      <c r="I2037">
        <f t="shared" si="155"/>
        <v>52992</v>
      </c>
      <c r="J2037" s="6">
        <v>45186.094074074077</v>
      </c>
      <c r="K2037" t="str">
        <f t="shared" si="156"/>
        <v>Long Term</v>
      </c>
      <c r="L2037">
        <f t="shared" si="157"/>
        <v>52224</v>
      </c>
      <c r="M2037">
        <f t="shared" si="158"/>
        <v>0</v>
      </c>
      <c r="N2037">
        <f t="shared" si="159"/>
        <v>0</v>
      </c>
    </row>
    <row r="2038" spans="1:14" x14ac:dyDescent="0.25">
      <c r="A2038">
        <v>3037</v>
      </c>
      <c r="B2038" t="s">
        <v>14940</v>
      </c>
      <c r="C2038" t="s">
        <v>14941</v>
      </c>
      <c r="D2038" t="s">
        <v>14922</v>
      </c>
      <c r="E2038">
        <v>878</v>
      </c>
      <c r="F2038" s="2">
        <v>44459.98133101852</v>
      </c>
      <c r="G2038">
        <v>25</v>
      </c>
      <c r="H2038" t="s">
        <v>210</v>
      </c>
      <c r="I2038">
        <f t="shared" si="155"/>
        <v>21950</v>
      </c>
      <c r="J2038" s="6">
        <v>45186.094074074077</v>
      </c>
      <c r="K2038" t="str">
        <f t="shared" si="156"/>
        <v>Long Term</v>
      </c>
      <c r="L2038">
        <f t="shared" si="157"/>
        <v>21072</v>
      </c>
      <c r="M2038">
        <f t="shared" si="158"/>
        <v>0</v>
      </c>
      <c r="N2038">
        <f t="shared" si="159"/>
        <v>0</v>
      </c>
    </row>
    <row r="2039" spans="1:14" x14ac:dyDescent="0.25">
      <c r="A2039">
        <v>3038</v>
      </c>
      <c r="B2039" t="s">
        <v>14927</v>
      </c>
      <c r="C2039" t="s">
        <v>14928</v>
      </c>
      <c r="D2039" t="s">
        <v>14922</v>
      </c>
      <c r="E2039">
        <v>822</v>
      </c>
      <c r="F2039" s="2">
        <v>43533.485543981478</v>
      </c>
      <c r="G2039">
        <v>96</v>
      </c>
      <c r="H2039" t="s">
        <v>363</v>
      </c>
      <c r="I2039">
        <f t="shared" si="155"/>
        <v>78912</v>
      </c>
      <c r="J2039" s="6">
        <v>45186.094074074077</v>
      </c>
      <c r="K2039" t="str">
        <f t="shared" si="156"/>
        <v>Long Term</v>
      </c>
      <c r="L2039">
        <f t="shared" si="157"/>
        <v>78090</v>
      </c>
      <c r="M2039">
        <f t="shared" si="158"/>
        <v>0</v>
      </c>
      <c r="N2039">
        <f t="shared" si="159"/>
        <v>0</v>
      </c>
    </row>
    <row r="2040" spans="1:14" x14ac:dyDescent="0.25">
      <c r="A2040">
        <v>3039</v>
      </c>
      <c r="B2040" t="s">
        <v>14948</v>
      </c>
      <c r="C2040" t="s">
        <v>14949</v>
      </c>
      <c r="D2040" t="s">
        <v>14922</v>
      </c>
      <c r="E2040">
        <v>478</v>
      </c>
      <c r="F2040" s="2">
        <v>45119.697060185194</v>
      </c>
      <c r="G2040">
        <v>97</v>
      </c>
      <c r="H2040" t="s">
        <v>113</v>
      </c>
      <c r="I2040">
        <f t="shared" si="155"/>
        <v>46366</v>
      </c>
      <c r="J2040" s="6">
        <v>45186.094074074077</v>
      </c>
      <c r="K2040" t="str">
        <f t="shared" si="156"/>
        <v>Short Term</v>
      </c>
      <c r="L2040">
        <f t="shared" si="157"/>
        <v>45888</v>
      </c>
      <c r="M2040">
        <f t="shared" si="158"/>
        <v>0.15</v>
      </c>
      <c r="N2040">
        <f t="shared" si="159"/>
        <v>6883.2</v>
      </c>
    </row>
    <row r="2041" spans="1:14" x14ac:dyDescent="0.25">
      <c r="A2041">
        <v>3040</v>
      </c>
      <c r="B2041" t="s">
        <v>14992</v>
      </c>
      <c r="C2041" t="s">
        <v>14993</v>
      </c>
      <c r="D2041" t="s">
        <v>14929</v>
      </c>
      <c r="E2041">
        <v>585</v>
      </c>
      <c r="F2041" s="2">
        <v>43384.465300925927</v>
      </c>
      <c r="G2041">
        <v>48</v>
      </c>
      <c r="H2041" t="s">
        <v>847</v>
      </c>
      <c r="I2041">
        <f t="shared" si="155"/>
        <v>28080</v>
      </c>
      <c r="J2041" s="6">
        <v>45186.094074074077</v>
      </c>
      <c r="K2041" t="str">
        <f t="shared" si="156"/>
        <v>Long Term</v>
      </c>
      <c r="L2041">
        <f t="shared" si="157"/>
        <v>27495</v>
      </c>
      <c r="M2041">
        <f t="shared" si="158"/>
        <v>0</v>
      </c>
      <c r="N2041">
        <f t="shared" si="159"/>
        <v>0</v>
      </c>
    </row>
    <row r="2042" spans="1:14" x14ac:dyDescent="0.25">
      <c r="A2042">
        <v>3041</v>
      </c>
      <c r="B2042" t="s">
        <v>14962</v>
      </c>
      <c r="C2042" t="s">
        <v>14963</v>
      </c>
      <c r="D2042" t="s">
        <v>14922</v>
      </c>
      <c r="E2042">
        <v>346</v>
      </c>
      <c r="F2042" s="2">
        <v>44978.113819444443</v>
      </c>
      <c r="G2042">
        <v>71</v>
      </c>
      <c r="H2042" t="s">
        <v>668</v>
      </c>
      <c r="I2042">
        <f t="shared" si="155"/>
        <v>24566</v>
      </c>
      <c r="J2042" s="6">
        <v>45186.094074074077</v>
      </c>
      <c r="K2042" t="str">
        <f t="shared" si="156"/>
        <v>Short Term</v>
      </c>
      <c r="L2042">
        <f t="shared" si="157"/>
        <v>24220</v>
      </c>
      <c r="M2042">
        <f t="shared" si="158"/>
        <v>0.15</v>
      </c>
      <c r="N2042">
        <f t="shared" si="159"/>
        <v>3633</v>
      </c>
    </row>
    <row r="2043" spans="1:14" x14ac:dyDescent="0.25">
      <c r="A2043">
        <v>3042</v>
      </c>
      <c r="B2043" t="s">
        <v>14925</v>
      </c>
      <c r="C2043" t="s">
        <v>14926</v>
      </c>
      <c r="D2043" t="s">
        <v>14922</v>
      </c>
      <c r="E2043">
        <v>127</v>
      </c>
      <c r="F2043" s="2">
        <v>43975.820902777778</v>
      </c>
      <c r="G2043">
        <v>63</v>
      </c>
      <c r="H2043" t="s">
        <v>1218</v>
      </c>
      <c r="I2043">
        <f t="shared" si="155"/>
        <v>8001</v>
      </c>
      <c r="J2043" s="6">
        <v>45186.094074074077</v>
      </c>
      <c r="K2043" t="str">
        <f t="shared" si="156"/>
        <v>Long Term</v>
      </c>
      <c r="L2043">
        <f t="shared" si="157"/>
        <v>7874</v>
      </c>
      <c r="M2043">
        <f t="shared" si="158"/>
        <v>0</v>
      </c>
      <c r="N2043">
        <f t="shared" si="159"/>
        <v>0</v>
      </c>
    </row>
    <row r="2044" spans="1:14" x14ac:dyDescent="0.25">
      <c r="A2044">
        <v>3043</v>
      </c>
      <c r="B2044" t="s">
        <v>15002</v>
      </c>
      <c r="C2044" t="s">
        <v>15003</v>
      </c>
      <c r="D2044" t="s">
        <v>14922</v>
      </c>
      <c r="E2044">
        <v>717</v>
      </c>
      <c r="F2044" s="2">
        <v>44513.353148148148</v>
      </c>
      <c r="G2044">
        <v>43</v>
      </c>
      <c r="H2044" t="s">
        <v>691</v>
      </c>
      <c r="I2044">
        <f t="shared" si="155"/>
        <v>30831</v>
      </c>
      <c r="J2044" s="6">
        <v>45186.094074074077</v>
      </c>
      <c r="K2044" t="str">
        <f t="shared" si="156"/>
        <v>Long Term</v>
      </c>
      <c r="L2044">
        <f t="shared" si="157"/>
        <v>30114</v>
      </c>
      <c r="M2044">
        <f t="shared" si="158"/>
        <v>0</v>
      </c>
      <c r="N2044">
        <f t="shared" si="159"/>
        <v>0</v>
      </c>
    </row>
    <row r="2045" spans="1:14" x14ac:dyDescent="0.25">
      <c r="A2045">
        <v>3044</v>
      </c>
      <c r="B2045" t="s">
        <v>14952</v>
      </c>
      <c r="C2045" t="s">
        <v>14953</v>
      </c>
      <c r="D2045" t="s">
        <v>14929</v>
      </c>
      <c r="E2045">
        <v>903</v>
      </c>
      <c r="F2045" s="2">
        <v>43901.018807870372</v>
      </c>
      <c r="G2045">
        <v>98</v>
      </c>
      <c r="H2045" t="s">
        <v>1742</v>
      </c>
      <c r="I2045">
        <f t="shared" si="155"/>
        <v>88494</v>
      </c>
      <c r="J2045" s="6">
        <v>45186.094074074077</v>
      </c>
      <c r="K2045" t="str">
        <f t="shared" si="156"/>
        <v>Long Term</v>
      </c>
      <c r="L2045">
        <f t="shared" si="157"/>
        <v>87591</v>
      </c>
      <c r="M2045">
        <f t="shared" si="158"/>
        <v>0</v>
      </c>
      <c r="N2045">
        <f t="shared" si="159"/>
        <v>0</v>
      </c>
    </row>
    <row r="2046" spans="1:14" x14ac:dyDescent="0.25">
      <c r="A2046">
        <v>3045</v>
      </c>
      <c r="B2046" t="s">
        <v>14990</v>
      </c>
      <c r="C2046" t="s">
        <v>14991</v>
      </c>
      <c r="D2046" t="s">
        <v>14922</v>
      </c>
      <c r="E2046">
        <v>468</v>
      </c>
      <c r="F2046" s="2">
        <v>44536.367280092592</v>
      </c>
      <c r="G2046">
        <v>9</v>
      </c>
      <c r="H2046" t="s">
        <v>2062</v>
      </c>
      <c r="I2046">
        <f t="shared" si="155"/>
        <v>4212</v>
      </c>
      <c r="J2046" s="6">
        <v>45186.094074074077</v>
      </c>
      <c r="K2046" t="str">
        <f t="shared" si="156"/>
        <v>Long Term</v>
      </c>
      <c r="L2046">
        <f t="shared" si="157"/>
        <v>3744</v>
      </c>
      <c r="M2046">
        <f t="shared" si="158"/>
        <v>0</v>
      </c>
      <c r="N2046">
        <f t="shared" si="159"/>
        <v>0</v>
      </c>
    </row>
    <row r="2047" spans="1:14" x14ac:dyDescent="0.25">
      <c r="A2047">
        <v>3046</v>
      </c>
      <c r="B2047" t="s">
        <v>14976</v>
      </c>
      <c r="C2047" t="s">
        <v>14977</v>
      </c>
      <c r="D2047" t="s">
        <v>14922</v>
      </c>
      <c r="E2047">
        <v>901</v>
      </c>
      <c r="F2047" s="2">
        <v>43712.028113425928</v>
      </c>
      <c r="G2047">
        <v>80</v>
      </c>
      <c r="H2047" t="s">
        <v>1279</v>
      </c>
      <c r="I2047">
        <f t="shared" si="155"/>
        <v>72080</v>
      </c>
      <c r="J2047" s="6">
        <v>45186.094074074077</v>
      </c>
      <c r="K2047" t="str">
        <f t="shared" si="156"/>
        <v>Long Term</v>
      </c>
      <c r="L2047">
        <f t="shared" si="157"/>
        <v>71179</v>
      </c>
      <c r="M2047">
        <f t="shared" si="158"/>
        <v>0</v>
      </c>
      <c r="N2047">
        <f t="shared" si="159"/>
        <v>0</v>
      </c>
    </row>
    <row r="2048" spans="1:14" x14ac:dyDescent="0.25">
      <c r="A2048">
        <v>3047</v>
      </c>
      <c r="B2048" t="s">
        <v>14968</v>
      </c>
      <c r="C2048" t="s">
        <v>14969</v>
      </c>
      <c r="D2048" t="s">
        <v>14922</v>
      </c>
      <c r="E2048">
        <v>130</v>
      </c>
      <c r="F2048" s="2">
        <v>43518.819490740738</v>
      </c>
      <c r="G2048">
        <v>63</v>
      </c>
      <c r="H2048" t="s">
        <v>164</v>
      </c>
      <c r="I2048">
        <f t="shared" si="155"/>
        <v>8190</v>
      </c>
      <c r="J2048" s="6">
        <v>45186.094074074077</v>
      </c>
      <c r="K2048" t="str">
        <f t="shared" si="156"/>
        <v>Long Term</v>
      </c>
      <c r="L2048">
        <f t="shared" si="157"/>
        <v>8060</v>
      </c>
      <c r="M2048">
        <f t="shared" si="158"/>
        <v>0</v>
      </c>
      <c r="N2048">
        <f t="shared" si="159"/>
        <v>0</v>
      </c>
    </row>
    <row r="2049" spans="1:14" x14ac:dyDescent="0.25">
      <c r="A2049">
        <v>3048</v>
      </c>
      <c r="B2049" t="s">
        <v>14986</v>
      </c>
      <c r="C2049" t="s">
        <v>14987</v>
      </c>
      <c r="D2049" t="s">
        <v>14929</v>
      </c>
      <c r="E2049">
        <v>971</v>
      </c>
      <c r="F2049" s="2">
        <v>44195.160902777781</v>
      </c>
      <c r="G2049">
        <v>77</v>
      </c>
      <c r="H2049" t="s">
        <v>331</v>
      </c>
      <c r="I2049">
        <f t="shared" si="155"/>
        <v>74767</v>
      </c>
      <c r="J2049" s="6">
        <v>45186.094074074077</v>
      </c>
      <c r="K2049" t="str">
        <f t="shared" si="156"/>
        <v>Long Term</v>
      </c>
      <c r="L2049">
        <f t="shared" si="157"/>
        <v>73796</v>
      </c>
      <c r="M2049">
        <f t="shared" si="158"/>
        <v>0</v>
      </c>
      <c r="N2049">
        <f t="shared" si="159"/>
        <v>0</v>
      </c>
    </row>
    <row r="2050" spans="1:14" x14ac:dyDescent="0.25">
      <c r="A2050">
        <v>3049</v>
      </c>
      <c r="B2050" t="s">
        <v>14940</v>
      </c>
      <c r="C2050" t="s">
        <v>14941</v>
      </c>
      <c r="D2050" t="s">
        <v>14922</v>
      </c>
      <c r="E2050">
        <v>682</v>
      </c>
      <c r="F2050" s="2">
        <v>44679.770856481482</v>
      </c>
      <c r="G2050">
        <v>98</v>
      </c>
      <c r="H2050" t="s">
        <v>1843</v>
      </c>
      <c r="I2050">
        <f t="shared" si="155"/>
        <v>66836</v>
      </c>
      <c r="J2050" s="6">
        <v>45186.094074074077</v>
      </c>
      <c r="K2050" t="str">
        <f t="shared" si="156"/>
        <v>Long Term</v>
      </c>
      <c r="L2050">
        <f t="shared" si="157"/>
        <v>66154</v>
      </c>
      <c r="M2050">
        <f t="shared" si="158"/>
        <v>0</v>
      </c>
      <c r="N2050">
        <f t="shared" si="159"/>
        <v>0</v>
      </c>
    </row>
    <row r="2051" spans="1:14" x14ac:dyDescent="0.25">
      <c r="A2051">
        <v>3050</v>
      </c>
      <c r="B2051" t="s">
        <v>14938</v>
      </c>
      <c r="C2051" t="s">
        <v>14939</v>
      </c>
      <c r="D2051" t="s">
        <v>14922</v>
      </c>
      <c r="E2051">
        <v>789</v>
      </c>
      <c r="F2051" s="2">
        <v>45080.823680555557</v>
      </c>
      <c r="G2051">
        <v>48</v>
      </c>
      <c r="H2051" t="s">
        <v>525</v>
      </c>
      <c r="I2051">
        <f t="shared" ref="I2051:I2114" si="160">E2051*G2051</f>
        <v>37872</v>
      </c>
      <c r="J2051" s="6">
        <v>45186.094074074077</v>
      </c>
      <c r="K2051" t="str">
        <f t="shared" ref="K2051:K2114" si="161">IF((J2051-F2051)&lt;=365,"Short Term","Long Term")</f>
        <v>Short Term</v>
      </c>
      <c r="L2051">
        <f t="shared" ref="L2051:L2114" si="162">I2051-E2051</f>
        <v>37083</v>
      </c>
      <c r="M2051">
        <f t="shared" ref="M2051:M2114" si="163">IF(K2051="short Term",15%,IF(K2051="Long Term",IF(L2051&gt;100000,10%,0),0))</f>
        <v>0.15</v>
      </c>
      <c r="N2051">
        <f t="shared" ref="N2051:N2114" si="164">L2051*M2051</f>
        <v>5562.45</v>
      </c>
    </row>
    <row r="2052" spans="1:14" x14ac:dyDescent="0.25">
      <c r="A2052">
        <v>3051</v>
      </c>
      <c r="B2052" t="s">
        <v>15000</v>
      </c>
      <c r="C2052" t="s">
        <v>15001</v>
      </c>
      <c r="D2052" t="s">
        <v>14922</v>
      </c>
      <c r="E2052">
        <v>346</v>
      </c>
      <c r="F2052" s="2">
        <v>43724.999780092592</v>
      </c>
      <c r="G2052">
        <v>36</v>
      </c>
      <c r="H2052" t="s">
        <v>1183</v>
      </c>
      <c r="I2052">
        <f t="shared" si="160"/>
        <v>12456</v>
      </c>
      <c r="J2052" s="6">
        <v>45186.094074074077</v>
      </c>
      <c r="K2052" t="str">
        <f t="shared" si="161"/>
        <v>Long Term</v>
      </c>
      <c r="L2052">
        <f t="shared" si="162"/>
        <v>12110</v>
      </c>
      <c r="M2052">
        <f t="shared" si="163"/>
        <v>0</v>
      </c>
      <c r="N2052">
        <f t="shared" si="164"/>
        <v>0</v>
      </c>
    </row>
    <row r="2053" spans="1:14" x14ac:dyDescent="0.25">
      <c r="A2053">
        <v>3052</v>
      </c>
      <c r="B2053" t="s">
        <v>14962</v>
      </c>
      <c r="C2053" t="s">
        <v>14963</v>
      </c>
      <c r="D2053" t="s">
        <v>14929</v>
      </c>
      <c r="E2053">
        <v>930</v>
      </c>
      <c r="F2053" s="2">
        <v>43584.702268518522</v>
      </c>
      <c r="G2053">
        <v>30</v>
      </c>
      <c r="H2053" t="s">
        <v>1137</v>
      </c>
      <c r="I2053">
        <f t="shared" si="160"/>
        <v>27900</v>
      </c>
      <c r="J2053" s="6">
        <v>45186.094074074077</v>
      </c>
      <c r="K2053" t="str">
        <f t="shared" si="161"/>
        <v>Long Term</v>
      </c>
      <c r="L2053">
        <f t="shared" si="162"/>
        <v>26970</v>
      </c>
      <c r="M2053">
        <f t="shared" si="163"/>
        <v>0</v>
      </c>
      <c r="N2053">
        <f t="shared" si="164"/>
        <v>0</v>
      </c>
    </row>
    <row r="2054" spans="1:14" x14ac:dyDescent="0.25">
      <c r="A2054">
        <v>3053</v>
      </c>
      <c r="B2054" t="s">
        <v>14966</v>
      </c>
      <c r="C2054" t="s">
        <v>14967</v>
      </c>
      <c r="D2054" t="s">
        <v>14929</v>
      </c>
      <c r="E2054">
        <v>464</v>
      </c>
      <c r="F2054" s="2">
        <v>44265.022476851853</v>
      </c>
      <c r="G2054">
        <v>12</v>
      </c>
      <c r="H2054" t="s">
        <v>1938</v>
      </c>
      <c r="I2054">
        <f t="shared" si="160"/>
        <v>5568</v>
      </c>
      <c r="J2054" s="6">
        <v>45186.094074074077</v>
      </c>
      <c r="K2054" t="str">
        <f t="shared" si="161"/>
        <v>Long Term</v>
      </c>
      <c r="L2054">
        <f t="shared" si="162"/>
        <v>5104</v>
      </c>
      <c r="M2054">
        <f t="shared" si="163"/>
        <v>0</v>
      </c>
      <c r="N2054">
        <f t="shared" si="164"/>
        <v>0</v>
      </c>
    </row>
    <row r="2055" spans="1:14" x14ac:dyDescent="0.25">
      <c r="A2055">
        <v>3054</v>
      </c>
      <c r="B2055" t="s">
        <v>14982</v>
      </c>
      <c r="C2055" t="s">
        <v>14983</v>
      </c>
      <c r="D2055" t="s">
        <v>14929</v>
      </c>
      <c r="E2055">
        <v>586</v>
      </c>
      <c r="F2055" s="2">
        <v>45156.364664351851</v>
      </c>
      <c r="G2055">
        <v>88</v>
      </c>
      <c r="H2055" t="s">
        <v>771</v>
      </c>
      <c r="I2055">
        <f t="shared" si="160"/>
        <v>51568</v>
      </c>
      <c r="J2055" s="6">
        <v>45186.094074074077</v>
      </c>
      <c r="K2055" t="str">
        <f t="shared" si="161"/>
        <v>Short Term</v>
      </c>
      <c r="L2055">
        <f t="shared" si="162"/>
        <v>50982</v>
      </c>
      <c r="M2055">
        <f t="shared" si="163"/>
        <v>0.15</v>
      </c>
      <c r="N2055">
        <f t="shared" si="164"/>
        <v>7647.2999999999993</v>
      </c>
    </row>
    <row r="2056" spans="1:14" x14ac:dyDescent="0.25">
      <c r="A2056">
        <v>3055</v>
      </c>
      <c r="B2056" t="s">
        <v>14966</v>
      </c>
      <c r="C2056" t="s">
        <v>14967</v>
      </c>
      <c r="D2056" t="s">
        <v>14929</v>
      </c>
      <c r="E2056">
        <v>637</v>
      </c>
      <c r="F2056" s="2">
        <v>43671.796770833331</v>
      </c>
      <c r="G2056">
        <v>2</v>
      </c>
      <c r="H2056" t="s">
        <v>957</v>
      </c>
      <c r="I2056">
        <f t="shared" si="160"/>
        <v>1274</v>
      </c>
      <c r="J2056" s="6">
        <v>45186.094074074077</v>
      </c>
      <c r="K2056" t="str">
        <f t="shared" si="161"/>
        <v>Long Term</v>
      </c>
      <c r="L2056">
        <f t="shared" si="162"/>
        <v>637</v>
      </c>
      <c r="M2056">
        <f t="shared" si="163"/>
        <v>0</v>
      </c>
      <c r="N2056">
        <f t="shared" si="164"/>
        <v>0</v>
      </c>
    </row>
    <row r="2057" spans="1:14" x14ac:dyDescent="0.25">
      <c r="A2057">
        <v>3056</v>
      </c>
      <c r="B2057" t="s">
        <v>14966</v>
      </c>
      <c r="C2057" t="s">
        <v>14967</v>
      </c>
      <c r="D2057" t="s">
        <v>14929</v>
      </c>
      <c r="E2057">
        <v>270</v>
      </c>
      <c r="F2057" s="2">
        <v>44874.241342592592</v>
      </c>
      <c r="G2057">
        <v>78</v>
      </c>
      <c r="H2057" t="s">
        <v>156</v>
      </c>
      <c r="I2057">
        <f t="shared" si="160"/>
        <v>21060</v>
      </c>
      <c r="J2057" s="6">
        <v>45186.094074074077</v>
      </c>
      <c r="K2057" t="str">
        <f t="shared" si="161"/>
        <v>Short Term</v>
      </c>
      <c r="L2057">
        <f t="shared" si="162"/>
        <v>20790</v>
      </c>
      <c r="M2057">
        <f t="shared" si="163"/>
        <v>0.15</v>
      </c>
      <c r="N2057">
        <f t="shared" si="164"/>
        <v>3118.5</v>
      </c>
    </row>
    <row r="2058" spans="1:14" x14ac:dyDescent="0.25">
      <c r="A2058">
        <v>3057</v>
      </c>
      <c r="B2058" t="s">
        <v>15008</v>
      </c>
      <c r="C2058" t="s">
        <v>15009</v>
      </c>
      <c r="D2058" t="s">
        <v>14922</v>
      </c>
      <c r="E2058">
        <v>694</v>
      </c>
      <c r="F2058" s="2">
        <v>44485.864085648151</v>
      </c>
      <c r="G2058">
        <v>88</v>
      </c>
      <c r="H2058" t="s">
        <v>826</v>
      </c>
      <c r="I2058">
        <f t="shared" si="160"/>
        <v>61072</v>
      </c>
      <c r="J2058" s="6">
        <v>45186.094074074077</v>
      </c>
      <c r="K2058" t="str">
        <f t="shared" si="161"/>
        <v>Long Term</v>
      </c>
      <c r="L2058">
        <f t="shared" si="162"/>
        <v>60378</v>
      </c>
      <c r="M2058">
        <f t="shared" si="163"/>
        <v>0</v>
      </c>
      <c r="N2058">
        <f t="shared" si="164"/>
        <v>0</v>
      </c>
    </row>
    <row r="2059" spans="1:14" x14ac:dyDescent="0.25">
      <c r="A2059">
        <v>3058</v>
      </c>
      <c r="B2059" t="s">
        <v>14962</v>
      </c>
      <c r="C2059" t="s">
        <v>14963</v>
      </c>
      <c r="D2059" t="s">
        <v>14929</v>
      </c>
      <c r="E2059">
        <v>473</v>
      </c>
      <c r="F2059" s="2">
        <v>44260.535520833328</v>
      </c>
      <c r="G2059">
        <v>33</v>
      </c>
      <c r="H2059" t="s">
        <v>208</v>
      </c>
      <c r="I2059">
        <f t="shared" si="160"/>
        <v>15609</v>
      </c>
      <c r="J2059" s="6">
        <v>45186.094074074077</v>
      </c>
      <c r="K2059" t="str">
        <f t="shared" si="161"/>
        <v>Long Term</v>
      </c>
      <c r="L2059">
        <f t="shared" si="162"/>
        <v>15136</v>
      </c>
      <c r="M2059">
        <f t="shared" si="163"/>
        <v>0</v>
      </c>
      <c r="N2059">
        <f t="shared" si="164"/>
        <v>0</v>
      </c>
    </row>
    <row r="2060" spans="1:14" x14ac:dyDescent="0.25">
      <c r="A2060">
        <v>3059</v>
      </c>
      <c r="B2060" t="s">
        <v>14932</v>
      </c>
      <c r="C2060" t="s">
        <v>14933</v>
      </c>
      <c r="D2060" t="s">
        <v>14922</v>
      </c>
      <c r="E2060">
        <v>643</v>
      </c>
      <c r="F2060" s="2">
        <v>45183.440196759257</v>
      </c>
      <c r="G2060">
        <v>8</v>
      </c>
      <c r="H2060" t="s">
        <v>613</v>
      </c>
      <c r="I2060">
        <f t="shared" si="160"/>
        <v>5144</v>
      </c>
      <c r="J2060" s="6">
        <v>45186.094074074077</v>
      </c>
      <c r="K2060" t="str">
        <f t="shared" si="161"/>
        <v>Short Term</v>
      </c>
      <c r="L2060">
        <f t="shared" si="162"/>
        <v>4501</v>
      </c>
      <c r="M2060">
        <f t="shared" si="163"/>
        <v>0.15</v>
      </c>
      <c r="N2060">
        <f t="shared" si="164"/>
        <v>675.15</v>
      </c>
    </row>
    <row r="2061" spans="1:14" x14ac:dyDescent="0.25">
      <c r="A2061">
        <v>3060</v>
      </c>
      <c r="B2061" t="s">
        <v>14956</v>
      </c>
      <c r="C2061" t="s">
        <v>14957</v>
      </c>
      <c r="D2061" t="s">
        <v>14922</v>
      </c>
      <c r="E2061">
        <v>305</v>
      </c>
      <c r="F2061" s="2">
        <v>45134.262129629627</v>
      </c>
      <c r="G2061">
        <v>5</v>
      </c>
      <c r="H2061" t="s">
        <v>243</v>
      </c>
      <c r="I2061">
        <f t="shared" si="160"/>
        <v>1525</v>
      </c>
      <c r="J2061" s="6">
        <v>45186.094074074077</v>
      </c>
      <c r="K2061" t="str">
        <f t="shared" si="161"/>
        <v>Short Term</v>
      </c>
      <c r="L2061">
        <f t="shared" si="162"/>
        <v>1220</v>
      </c>
      <c r="M2061">
        <f t="shared" si="163"/>
        <v>0.15</v>
      </c>
      <c r="N2061">
        <f t="shared" si="164"/>
        <v>183</v>
      </c>
    </row>
    <row r="2062" spans="1:14" x14ac:dyDescent="0.25">
      <c r="A2062">
        <v>3061</v>
      </c>
      <c r="B2062" t="s">
        <v>14972</v>
      </c>
      <c r="C2062" t="s">
        <v>14973</v>
      </c>
      <c r="D2062" t="s">
        <v>14922</v>
      </c>
      <c r="E2062">
        <v>910</v>
      </c>
      <c r="F2062" s="2">
        <v>44928.963993055557</v>
      </c>
      <c r="G2062">
        <v>30</v>
      </c>
      <c r="H2062" t="s">
        <v>651</v>
      </c>
      <c r="I2062">
        <f t="shared" si="160"/>
        <v>27300</v>
      </c>
      <c r="J2062" s="6">
        <v>45186.094074074077</v>
      </c>
      <c r="K2062" t="str">
        <f t="shared" si="161"/>
        <v>Short Term</v>
      </c>
      <c r="L2062">
        <f t="shared" si="162"/>
        <v>26390</v>
      </c>
      <c r="M2062">
        <f t="shared" si="163"/>
        <v>0.15</v>
      </c>
      <c r="N2062">
        <f t="shared" si="164"/>
        <v>3958.5</v>
      </c>
    </row>
    <row r="2063" spans="1:14" x14ac:dyDescent="0.25">
      <c r="A2063">
        <v>3062</v>
      </c>
      <c r="B2063" t="s">
        <v>14964</v>
      </c>
      <c r="C2063" t="s">
        <v>14965</v>
      </c>
      <c r="D2063" t="s">
        <v>14922</v>
      </c>
      <c r="E2063">
        <v>208</v>
      </c>
      <c r="F2063" s="2">
        <v>44363.25949074074</v>
      </c>
      <c r="G2063">
        <v>51</v>
      </c>
      <c r="H2063" t="s">
        <v>533</v>
      </c>
      <c r="I2063">
        <f t="shared" si="160"/>
        <v>10608</v>
      </c>
      <c r="J2063" s="6">
        <v>45186.094074074077</v>
      </c>
      <c r="K2063" t="str">
        <f t="shared" si="161"/>
        <v>Long Term</v>
      </c>
      <c r="L2063">
        <f t="shared" si="162"/>
        <v>10400</v>
      </c>
      <c r="M2063">
        <f t="shared" si="163"/>
        <v>0</v>
      </c>
      <c r="N2063">
        <f t="shared" si="164"/>
        <v>0</v>
      </c>
    </row>
    <row r="2064" spans="1:14" x14ac:dyDescent="0.25">
      <c r="A2064">
        <v>3063</v>
      </c>
      <c r="B2064" t="s">
        <v>14990</v>
      </c>
      <c r="C2064" t="s">
        <v>14991</v>
      </c>
      <c r="D2064" t="s">
        <v>14929</v>
      </c>
      <c r="E2064">
        <v>629</v>
      </c>
      <c r="F2064" s="2">
        <v>44929.71733796296</v>
      </c>
      <c r="G2064">
        <v>91</v>
      </c>
      <c r="H2064" t="s">
        <v>1132</v>
      </c>
      <c r="I2064">
        <f t="shared" si="160"/>
        <v>57239</v>
      </c>
      <c r="J2064" s="6">
        <v>45186.094074074077</v>
      </c>
      <c r="K2064" t="str">
        <f t="shared" si="161"/>
        <v>Short Term</v>
      </c>
      <c r="L2064">
        <f t="shared" si="162"/>
        <v>56610</v>
      </c>
      <c r="M2064">
        <f t="shared" si="163"/>
        <v>0.15</v>
      </c>
      <c r="N2064">
        <f t="shared" si="164"/>
        <v>8491.5</v>
      </c>
    </row>
    <row r="2065" spans="1:14" x14ac:dyDescent="0.25">
      <c r="A2065">
        <v>3064</v>
      </c>
      <c r="B2065" t="s">
        <v>14950</v>
      </c>
      <c r="C2065" t="s">
        <v>14951</v>
      </c>
      <c r="D2065" t="s">
        <v>14922</v>
      </c>
      <c r="E2065">
        <v>104</v>
      </c>
      <c r="F2065" s="2">
        <v>44437.391377314823</v>
      </c>
      <c r="G2065">
        <v>89</v>
      </c>
      <c r="H2065" t="s">
        <v>1105</v>
      </c>
      <c r="I2065">
        <f t="shared" si="160"/>
        <v>9256</v>
      </c>
      <c r="J2065" s="6">
        <v>45186.094074074077</v>
      </c>
      <c r="K2065" t="str">
        <f t="shared" si="161"/>
        <v>Long Term</v>
      </c>
      <c r="L2065">
        <f t="shared" si="162"/>
        <v>9152</v>
      </c>
      <c r="M2065">
        <f t="shared" si="163"/>
        <v>0</v>
      </c>
      <c r="N2065">
        <f t="shared" si="164"/>
        <v>0</v>
      </c>
    </row>
    <row r="2066" spans="1:14" x14ac:dyDescent="0.25">
      <c r="A2066">
        <v>3065</v>
      </c>
      <c r="B2066" t="s">
        <v>14934</v>
      </c>
      <c r="C2066" t="s">
        <v>14935</v>
      </c>
      <c r="D2066" t="s">
        <v>14929</v>
      </c>
      <c r="E2066">
        <v>970</v>
      </c>
      <c r="F2066" s="2">
        <v>43496.829027777778</v>
      </c>
      <c r="G2066">
        <v>2</v>
      </c>
      <c r="H2066" t="s">
        <v>548</v>
      </c>
      <c r="I2066">
        <f t="shared" si="160"/>
        <v>1940</v>
      </c>
      <c r="J2066" s="6">
        <v>45186.094074074077</v>
      </c>
      <c r="K2066" t="str">
        <f t="shared" si="161"/>
        <v>Long Term</v>
      </c>
      <c r="L2066">
        <f t="shared" si="162"/>
        <v>970</v>
      </c>
      <c r="M2066">
        <f t="shared" si="163"/>
        <v>0</v>
      </c>
      <c r="N2066">
        <f t="shared" si="164"/>
        <v>0</v>
      </c>
    </row>
    <row r="2067" spans="1:14" x14ac:dyDescent="0.25">
      <c r="A2067">
        <v>3066</v>
      </c>
      <c r="B2067" t="s">
        <v>14970</v>
      </c>
      <c r="C2067" t="s">
        <v>14971</v>
      </c>
      <c r="D2067" t="s">
        <v>14929</v>
      </c>
      <c r="E2067">
        <v>136</v>
      </c>
      <c r="F2067" s="2">
        <v>43889.961898148147</v>
      </c>
      <c r="G2067">
        <v>94</v>
      </c>
      <c r="H2067" t="s">
        <v>3037</v>
      </c>
      <c r="I2067">
        <f t="shared" si="160"/>
        <v>12784</v>
      </c>
      <c r="J2067" s="6">
        <v>45186.094074074077</v>
      </c>
      <c r="K2067" t="str">
        <f t="shared" si="161"/>
        <v>Long Term</v>
      </c>
      <c r="L2067">
        <f t="shared" si="162"/>
        <v>12648</v>
      </c>
      <c r="M2067">
        <f t="shared" si="163"/>
        <v>0</v>
      </c>
      <c r="N2067">
        <f t="shared" si="164"/>
        <v>0</v>
      </c>
    </row>
    <row r="2068" spans="1:14" x14ac:dyDescent="0.25">
      <c r="A2068">
        <v>3067</v>
      </c>
      <c r="B2068" t="s">
        <v>14934</v>
      </c>
      <c r="C2068" t="s">
        <v>14935</v>
      </c>
      <c r="D2068" t="s">
        <v>14929</v>
      </c>
      <c r="E2068">
        <v>500</v>
      </c>
      <c r="F2068" s="2">
        <v>44111.980474537027</v>
      </c>
      <c r="G2068">
        <v>71</v>
      </c>
      <c r="H2068" t="s">
        <v>2250</v>
      </c>
      <c r="I2068">
        <f t="shared" si="160"/>
        <v>35500</v>
      </c>
      <c r="J2068" s="6">
        <v>45186.094074074077</v>
      </c>
      <c r="K2068" t="str">
        <f t="shared" si="161"/>
        <v>Long Term</v>
      </c>
      <c r="L2068">
        <f t="shared" si="162"/>
        <v>35000</v>
      </c>
      <c r="M2068">
        <f t="shared" si="163"/>
        <v>0</v>
      </c>
      <c r="N2068">
        <f t="shared" si="164"/>
        <v>0</v>
      </c>
    </row>
    <row r="2069" spans="1:14" x14ac:dyDescent="0.25">
      <c r="A2069">
        <v>3068</v>
      </c>
      <c r="B2069" t="s">
        <v>14998</v>
      </c>
      <c r="C2069" t="s">
        <v>14999</v>
      </c>
      <c r="D2069" t="s">
        <v>14922</v>
      </c>
      <c r="E2069">
        <v>437</v>
      </c>
      <c r="F2069" s="2">
        <v>44333.611840277779</v>
      </c>
      <c r="G2069">
        <v>93</v>
      </c>
      <c r="H2069" t="s">
        <v>2198</v>
      </c>
      <c r="I2069">
        <f t="shared" si="160"/>
        <v>40641</v>
      </c>
      <c r="J2069" s="6">
        <v>45186.094074074077</v>
      </c>
      <c r="K2069" t="str">
        <f t="shared" si="161"/>
        <v>Long Term</v>
      </c>
      <c r="L2069">
        <f t="shared" si="162"/>
        <v>40204</v>
      </c>
      <c r="M2069">
        <f t="shared" si="163"/>
        <v>0</v>
      </c>
      <c r="N2069">
        <f t="shared" si="164"/>
        <v>0</v>
      </c>
    </row>
    <row r="2070" spans="1:14" x14ac:dyDescent="0.25">
      <c r="A2070">
        <v>3069</v>
      </c>
      <c r="B2070" t="s">
        <v>14948</v>
      </c>
      <c r="C2070" t="s">
        <v>14949</v>
      </c>
      <c r="D2070" t="s">
        <v>14922</v>
      </c>
      <c r="E2070">
        <v>654</v>
      </c>
      <c r="F2070" s="2">
        <v>44510.909988425927</v>
      </c>
      <c r="G2070">
        <v>35</v>
      </c>
      <c r="H2070" t="s">
        <v>486</v>
      </c>
      <c r="I2070">
        <f t="shared" si="160"/>
        <v>22890</v>
      </c>
      <c r="J2070" s="6">
        <v>45186.094074074077</v>
      </c>
      <c r="K2070" t="str">
        <f t="shared" si="161"/>
        <v>Long Term</v>
      </c>
      <c r="L2070">
        <f t="shared" si="162"/>
        <v>22236</v>
      </c>
      <c r="M2070">
        <f t="shared" si="163"/>
        <v>0</v>
      </c>
      <c r="N2070">
        <f t="shared" si="164"/>
        <v>0</v>
      </c>
    </row>
    <row r="2071" spans="1:14" x14ac:dyDescent="0.25">
      <c r="A2071">
        <v>3070</v>
      </c>
      <c r="B2071" t="s">
        <v>15014</v>
      </c>
      <c r="C2071" t="s">
        <v>15015</v>
      </c>
      <c r="D2071" t="s">
        <v>14922</v>
      </c>
      <c r="E2071">
        <v>443</v>
      </c>
      <c r="F2071" s="2">
        <v>44783.661620370367</v>
      </c>
      <c r="G2071">
        <v>98</v>
      </c>
      <c r="H2071" t="s">
        <v>70</v>
      </c>
      <c r="I2071">
        <f t="shared" si="160"/>
        <v>43414</v>
      </c>
      <c r="J2071" s="6">
        <v>45186.094074074077</v>
      </c>
      <c r="K2071" t="str">
        <f t="shared" si="161"/>
        <v>Long Term</v>
      </c>
      <c r="L2071">
        <f t="shared" si="162"/>
        <v>42971</v>
      </c>
      <c r="M2071">
        <f t="shared" si="163"/>
        <v>0</v>
      </c>
      <c r="N2071">
        <f t="shared" si="164"/>
        <v>0</v>
      </c>
    </row>
    <row r="2072" spans="1:14" x14ac:dyDescent="0.25">
      <c r="A2072">
        <v>3071</v>
      </c>
      <c r="B2072" t="s">
        <v>15012</v>
      </c>
      <c r="C2072" t="s">
        <v>15013</v>
      </c>
      <c r="D2072" t="s">
        <v>14922</v>
      </c>
      <c r="E2072">
        <v>227</v>
      </c>
      <c r="F2072" s="2">
        <v>44230.992696759262</v>
      </c>
      <c r="G2072">
        <v>50</v>
      </c>
      <c r="H2072" t="s">
        <v>177</v>
      </c>
      <c r="I2072">
        <f t="shared" si="160"/>
        <v>11350</v>
      </c>
      <c r="J2072" s="6">
        <v>45186.094074074077</v>
      </c>
      <c r="K2072" t="str">
        <f t="shared" si="161"/>
        <v>Long Term</v>
      </c>
      <c r="L2072">
        <f t="shared" si="162"/>
        <v>11123</v>
      </c>
      <c r="M2072">
        <f t="shared" si="163"/>
        <v>0</v>
      </c>
      <c r="N2072">
        <f t="shared" si="164"/>
        <v>0</v>
      </c>
    </row>
    <row r="2073" spans="1:14" x14ac:dyDescent="0.25">
      <c r="A2073">
        <v>3072</v>
      </c>
      <c r="B2073" t="s">
        <v>14990</v>
      </c>
      <c r="C2073" t="s">
        <v>14991</v>
      </c>
      <c r="D2073" t="s">
        <v>14922</v>
      </c>
      <c r="E2073">
        <v>906</v>
      </c>
      <c r="F2073" s="2">
        <v>43429.253599537027</v>
      </c>
      <c r="G2073">
        <v>19</v>
      </c>
      <c r="H2073" t="s">
        <v>534</v>
      </c>
      <c r="I2073">
        <f t="shared" si="160"/>
        <v>17214</v>
      </c>
      <c r="J2073" s="6">
        <v>45186.094074074077</v>
      </c>
      <c r="K2073" t="str">
        <f t="shared" si="161"/>
        <v>Long Term</v>
      </c>
      <c r="L2073">
        <f t="shared" si="162"/>
        <v>16308</v>
      </c>
      <c r="M2073">
        <f t="shared" si="163"/>
        <v>0</v>
      </c>
      <c r="N2073">
        <f t="shared" si="164"/>
        <v>0</v>
      </c>
    </row>
    <row r="2074" spans="1:14" x14ac:dyDescent="0.25">
      <c r="A2074">
        <v>3073</v>
      </c>
      <c r="B2074" t="s">
        <v>14952</v>
      </c>
      <c r="C2074" t="s">
        <v>14953</v>
      </c>
      <c r="D2074" t="s">
        <v>14929</v>
      </c>
      <c r="E2074">
        <v>387</v>
      </c>
      <c r="F2074" s="2">
        <v>43667.288877314822</v>
      </c>
      <c r="G2074">
        <v>4</v>
      </c>
      <c r="H2074" t="s">
        <v>1197</v>
      </c>
      <c r="I2074">
        <f t="shared" si="160"/>
        <v>1548</v>
      </c>
      <c r="J2074" s="6">
        <v>45186.094074074077</v>
      </c>
      <c r="K2074" t="str">
        <f t="shared" si="161"/>
        <v>Long Term</v>
      </c>
      <c r="L2074">
        <f t="shared" si="162"/>
        <v>1161</v>
      </c>
      <c r="M2074">
        <f t="shared" si="163"/>
        <v>0</v>
      </c>
      <c r="N2074">
        <f t="shared" si="164"/>
        <v>0</v>
      </c>
    </row>
    <row r="2075" spans="1:14" x14ac:dyDescent="0.25">
      <c r="A2075">
        <v>3074</v>
      </c>
      <c r="B2075" t="s">
        <v>15016</v>
      </c>
      <c r="C2075" t="s">
        <v>15017</v>
      </c>
      <c r="D2075" t="s">
        <v>14929</v>
      </c>
      <c r="E2075">
        <v>571</v>
      </c>
      <c r="F2075" s="2">
        <v>44283.894189814811</v>
      </c>
      <c r="G2075">
        <v>84</v>
      </c>
      <c r="H2075" t="s">
        <v>683</v>
      </c>
      <c r="I2075">
        <f t="shared" si="160"/>
        <v>47964</v>
      </c>
      <c r="J2075" s="6">
        <v>45186.094074074077</v>
      </c>
      <c r="K2075" t="str">
        <f t="shared" si="161"/>
        <v>Long Term</v>
      </c>
      <c r="L2075">
        <f t="shared" si="162"/>
        <v>47393</v>
      </c>
      <c r="M2075">
        <f t="shared" si="163"/>
        <v>0</v>
      </c>
      <c r="N2075">
        <f t="shared" si="164"/>
        <v>0</v>
      </c>
    </row>
    <row r="2076" spans="1:14" x14ac:dyDescent="0.25">
      <c r="A2076">
        <v>3075</v>
      </c>
      <c r="B2076" t="s">
        <v>14998</v>
      </c>
      <c r="C2076" t="s">
        <v>14999</v>
      </c>
      <c r="D2076" t="s">
        <v>14922</v>
      </c>
      <c r="E2076">
        <v>754</v>
      </c>
      <c r="F2076" s="2">
        <v>43615.653900462959</v>
      </c>
      <c r="G2076">
        <v>84</v>
      </c>
      <c r="H2076" t="s">
        <v>59</v>
      </c>
      <c r="I2076">
        <f t="shared" si="160"/>
        <v>63336</v>
      </c>
      <c r="J2076" s="6">
        <v>45186.094074074077</v>
      </c>
      <c r="K2076" t="str">
        <f t="shared" si="161"/>
        <v>Long Term</v>
      </c>
      <c r="L2076">
        <f t="shared" si="162"/>
        <v>62582</v>
      </c>
      <c r="M2076">
        <f t="shared" si="163"/>
        <v>0</v>
      </c>
      <c r="N2076">
        <f t="shared" si="164"/>
        <v>0</v>
      </c>
    </row>
    <row r="2077" spans="1:14" x14ac:dyDescent="0.25">
      <c r="A2077">
        <v>3076</v>
      </c>
      <c r="B2077" t="s">
        <v>14970</v>
      </c>
      <c r="C2077" t="s">
        <v>14971</v>
      </c>
      <c r="D2077" t="s">
        <v>14929</v>
      </c>
      <c r="E2077">
        <v>992</v>
      </c>
      <c r="F2077" s="2">
        <v>43936.846608796302</v>
      </c>
      <c r="G2077">
        <v>69</v>
      </c>
      <c r="H2077" t="s">
        <v>2995</v>
      </c>
      <c r="I2077">
        <f t="shared" si="160"/>
        <v>68448</v>
      </c>
      <c r="J2077" s="6">
        <v>45186.094074074077</v>
      </c>
      <c r="K2077" t="str">
        <f t="shared" si="161"/>
        <v>Long Term</v>
      </c>
      <c r="L2077">
        <f t="shared" si="162"/>
        <v>67456</v>
      </c>
      <c r="M2077">
        <f t="shared" si="163"/>
        <v>0</v>
      </c>
      <c r="N2077">
        <f t="shared" si="164"/>
        <v>0</v>
      </c>
    </row>
    <row r="2078" spans="1:14" x14ac:dyDescent="0.25">
      <c r="A2078">
        <v>3077</v>
      </c>
      <c r="B2078" t="s">
        <v>14920</v>
      </c>
      <c r="C2078" t="s">
        <v>14921</v>
      </c>
      <c r="D2078" t="s">
        <v>14922</v>
      </c>
      <c r="E2078">
        <v>581</v>
      </c>
      <c r="F2078" s="2">
        <v>45047.558842592603</v>
      </c>
      <c r="G2078">
        <v>67</v>
      </c>
      <c r="H2078" t="s">
        <v>1147</v>
      </c>
      <c r="I2078">
        <f t="shared" si="160"/>
        <v>38927</v>
      </c>
      <c r="J2078" s="6">
        <v>45186.094074074077</v>
      </c>
      <c r="K2078" t="str">
        <f t="shared" si="161"/>
        <v>Short Term</v>
      </c>
      <c r="L2078">
        <f t="shared" si="162"/>
        <v>38346</v>
      </c>
      <c r="M2078">
        <f t="shared" si="163"/>
        <v>0.15</v>
      </c>
      <c r="N2078">
        <f t="shared" si="164"/>
        <v>5751.9</v>
      </c>
    </row>
    <row r="2079" spans="1:14" x14ac:dyDescent="0.25">
      <c r="A2079">
        <v>3078</v>
      </c>
      <c r="B2079" t="s">
        <v>14988</v>
      </c>
      <c r="C2079" t="s">
        <v>14989</v>
      </c>
      <c r="D2079" t="s">
        <v>14922</v>
      </c>
      <c r="E2079">
        <v>813</v>
      </c>
      <c r="F2079" s="2">
        <v>44480.269930555558</v>
      </c>
      <c r="G2079">
        <v>12</v>
      </c>
      <c r="H2079" t="s">
        <v>2493</v>
      </c>
      <c r="I2079">
        <f t="shared" si="160"/>
        <v>9756</v>
      </c>
      <c r="J2079" s="6">
        <v>45186.094074074077</v>
      </c>
      <c r="K2079" t="str">
        <f t="shared" si="161"/>
        <v>Long Term</v>
      </c>
      <c r="L2079">
        <f t="shared" si="162"/>
        <v>8943</v>
      </c>
      <c r="M2079">
        <f t="shared" si="163"/>
        <v>0</v>
      </c>
      <c r="N2079">
        <f t="shared" si="164"/>
        <v>0</v>
      </c>
    </row>
    <row r="2080" spans="1:14" x14ac:dyDescent="0.25">
      <c r="A2080">
        <v>3079</v>
      </c>
      <c r="B2080" t="s">
        <v>14972</v>
      </c>
      <c r="C2080" t="s">
        <v>14973</v>
      </c>
      <c r="D2080" t="s">
        <v>14922</v>
      </c>
      <c r="E2080">
        <v>434</v>
      </c>
      <c r="F2080" s="2">
        <v>45153.529814814807</v>
      </c>
      <c r="G2080">
        <v>15</v>
      </c>
      <c r="H2080" t="s">
        <v>989</v>
      </c>
      <c r="I2080">
        <f t="shared" si="160"/>
        <v>6510</v>
      </c>
      <c r="J2080" s="6">
        <v>45186.094074074077</v>
      </c>
      <c r="K2080" t="str">
        <f t="shared" si="161"/>
        <v>Short Term</v>
      </c>
      <c r="L2080">
        <f t="shared" si="162"/>
        <v>6076</v>
      </c>
      <c r="M2080">
        <f t="shared" si="163"/>
        <v>0.15</v>
      </c>
      <c r="N2080">
        <f t="shared" si="164"/>
        <v>911.4</v>
      </c>
    </row>
    <row r="2081" spans="1:14" x14ac:dyDescent="0.25">
      <c r="A2081">
        <v>3080</v>
      </c>
      <c r="B2081" t="s">
        <v>14964</v>
      </c>
      <c r="C2081" t="s">
        <v>14965</v>
      </c>
      <c r="D2081" t="s">
        <v>14922</v>
      </c>
      <c r="E2081">
        <v>475</v>
      </c>
      <c r="F2081" s="2">
        <v>44052.038032407407</v>
      </c>
      <c r="G2081">
        <v>15</v>
      </c>
      <c r="H2081" t="s">
        <v>1317</v>
      </c>
      <c r="I2081">
        <f t="shared" si="160"/>
        <v>7125</v>
      </c>
      <c r="J2081" s="6">
        <v>45186.094074074077</v>
      </c>
      <c r="K2081" t="str">
        <f t="shared" si="161"/>
        <v>Long Term</v>
      </c>
      <c r="L2081">
        <f t="shared" si="162"/>
        <v>6650</v>
      </c>
      <c r="M2081">
        <f t="shared" si="163"/>
        <v>0</v>
      </c>
      <c r="N2081">
        <f t="shared" si="164"/>
        <v>0</v>
      </c>
    </row>
    <row r="2082" spans="1:14" x14ac:dyDescent="0.25">
      <c r="A2082">
        <v>3081</v>
      </c>
      <c r="B2082" t="s">
        <v>14976</v>
      </c>
      <c r="C2082" t="s">
        <v>14977</v>
      </c>
      <c r="D2082" t="s">
        <v>14922</v>
      </c>
      <c r="E2082">
        <v>809</v>
      </c>
      <c r="F2082" s="2">
        <v>44379.994791666657</v>
      </c>
      <c r="G2082">
        <v>63</v>
      </c>
      <c r="H2082" t="s">
        <v>371</v>
      </c>
      <c r="I2082">
        <f t="shared" si="160"/>
        <v>50967</v>
      </c>
      <c r="J2082" s="6">
        <v>45186.094074074077</v>
      </c>
      <c r="K2082" t="str">
        <f t="shared" si="161"/>
        <v>Long Term</v>
      </c>
      <c r="L2082">
        <f t="shared" si="162"/>
        <v>50158</v>
      </c>
      <c r="M2082">
        <f t="shared" si="163"/>
        <v>0</v>
      </c>
      <c r="N2082">
        <f t="shared" si="164"/>
        <v>0</v>
      </c>
    </row>
    <row r="2083" spans="1:14" x14ac:dyDescent="0.25">
      <c r="A2083">
        <v>3082</v>
      </c>
      <c r="B2083" t="s">
        <v>15014</v>
      </c>
      <c r="C2083" t="s">
        <v>15015</v>
      </c>
      <c r="D2083" t="s">
        <v>14922</v>
      </c>
      <c r="E2083">
        <v>436</v>
      </c>
      <c r="F2083" s="2">
        <v>43997.07885416667</v>
      </c>
      <c r="G2083">
        <v>12</v>
      </c>
      <c r="H2083" t="s">
        <v>270</v>
      </c>
      <c r="I2083">
        <f t="shared" si="160"/>
        <v>5232</v>
      </c>
      <c r="J2083" s="6">
        <v>45186.094074074077</v>
      </c>
      <c r="K2083" t="str">
        <f t="shared" si="161"/>
        <v>Long Term</v>
      </c>
      <c r="L2083">
        <f t="shared" si="162"/>
        <v>4796</v>
      </c>
      <c r="M2083">
        <f t="shared" si="163"/>
        <v>0</v>
      </c>
      <c r="N2083">
        <f t="shared" si="164"/>
        <v>0</v>
      </c>
    </row>
    <row r="2084" spans="1:14" x14ac:dyDescent="0.25">
      <c r="A2084">
        <v>3083</v>
      </c>
      <c r="B2084" t="s">
        <v>14950</v>
      </c>
      <c r="C2084" t="s">
        <v>14951</v>
      </c>
      <c r="D2084" t="s">
        <v>14922</v>
      </c>
      <c r="E2084">
        <v>446</v>
      </c>
      <c r="F2084" s="2">
        <v>43487.401759259257</v>
      </c>
      <c r="G2084">
        <v>57</v>
      </c>
      <c r="H2084" t="s">
        <v>1323</v>
      </c>
      <c r="I2084">
        <f t="shared" si="160"/>
        <v>25422</v>
      </c>
      <c r="J2084" s="6">
        <v>45186.094074074077</v>
      </c>
      <c r="K2084" t="str">
        <f t="shared" si="161"/>
        <v>Long Term</v>
      </c>
      <c r="L2084">
        <f t="shared" si="162"/>
        <v>24976</v>
      </c>
      <c r="M2084">
        <f t="shared" si="163"/>
        <v>0</v>
      </c>
      <c r="N2084">
        <f t="shared" si="164"/>
        <v>0</v>
      </c>
    </row>
    <row r="2085" spans="1:14" x14ac:dyDescent="0.25">
      <c r="A2085">
        <v>3084</v>
      </c>
      <c r="B2085" t="s">
        <v>14990</v>
      </c>
      <c r="C2085" t="s">
        <v>14991</v>
      </c>
      <c r="D2085" t="s">
        <v>14929</v>
      </c>
      <c r="E2085">
        <v>563</v>
      </c>
      <c r="F2085" s="2">
        <v>45120.280092592591</v>
      </c>
      <c r="G2085">
        <v>22</v>
      </c>
      <c r="H2085" t="s">
        <v>1226</v>
      </c>
      <c r="I2085">
        <f t="shared" si="160"/>
        <v>12386</v>
      </c>
      <c r="J2085" s="6">
        <v>45186.094074074077</v>
      </c>
      <c r="K2085" t="str">
        <f t="shared" si="161"/>
        <v>Short Term</v>
      </c>
      <c r="L2085">
        <f t="shared" si="162"/>
        <v>11823</v>
      </c>
      <c r="M2085">
        <f t="shared" si="163"/>
        <v>0.15</v>
      </c>
      <c r="N2085">
        <f t="shared" si="164"/>
        <v>1773.45</v>
      </c>
    </row>
    <row r="2086" spans="1:14" x14ac:dyDescent="0.25">
      <c r="A2086">
        <v>3085</v>
      </c>
      <c r="B2086" t="s">
        <v>14998</v>
      </c>
      <c r="C2086" t="s">
        <v>14999</v>
      </c>
      <c r="D2086" t="s">
        <v>14929</v>
      </c>
      <c r="E2086">
        <v>239</v>
      </c>
      <c r="F2086" s="2">
        <v>44650.327638888892</v>
      </c>
      <c r="G2086">
        <v>13</v>
      </c>
      <c r="H2086" t="s">
        <v>1275</v>
      </c>
      <c r="I2086">
        <f t="shared" si="160"/>
        <v>3107</v>
      </c>
      <c r="J2086" s="6">
        <v>45186.094074074077</v>
      </c>
      <c r="K2086" t="str">
        <f t="shared" si="161"/>
        <v>Long Term</v>
      </c>
      <c r="L2086">
        <f t="shared" si="162"/>
        <v>2868</v>
      </c>
      <c r="M2086">
        <f t="shared" si="163"/>
        <v>0</v>
      </c>
      <c r="N2086">
        <f t="shared" si="164"/>
        <v>0</v>
      </c>
    </row>
    <row r="2087" spans="1:14" x14ac:dyDescent="0.25">
      <c r="A2087">
        <v>3086</v>
      </c>
      <c r="B2087" t="s">
        <v>14932</v>
      </c>
      <c r="C2087" t="s">
        <v>14933</v>
      </c>
      <c r="D2087" t="s">
        <v>14922</v>
      </c>
      <c r="E2087">
        <v>510</v>
      </c>
      <c r="F2087" s="2">
        <v>43443.532268518517</v>
      </c>
      <c r="G2087">
        <v>13</v>
      </c>
      <c r="H2087" t="s">
        <v>411</v>
      </c>
      <c r="I2087">
        <f t="shared" si="160"/>
        <v>6630</v>
      </c>
      <c r="J2087" s="6">
        <v>45186.094074074077</v>
      </c>
      <c r="K2087" t="str">
        <f t="shared" si="161"/>
        <v>Long Term</v>
      </c>
      <c r="L2087">
        <f t="shared" si="162"/>
        <v>6120</v>
      </c>
      <c r="M2087">
        <f t="shared" si="163"/>
        <v>0</v>
      </c>
      <c r="N2087">
        <f t="shared" si="164"/>
        <v>0</v>
      </c>
    </row>
    <row r="2088" spans="1:14" x14ac:dyDescent="0.25">
      <c r="A2088">
        <v>3087</v>
      </c>
      <c r="B2088" t="s">
        <v>14988</v>
      </c>
      <c r="C2088" t="s">
        <v>14989</v>
      </c>
      <c r="D2088" t="s">
        <v>14929</v>
      </c>
      <c r="E2088">
        <v>704</v>
      </c>
      <c r="F2088" s="2">
        <v>45085.239756944437</v>
      </c>
      <c r="G2088">
        <v>30</v>
      </c>
      <c r="H2088" t="s">
        <v>1095</v>
      </c>
      <c r="I2088">
        <f t="shared" si="160"/>
        <v>21120</v>
      </c>
      <c r="J2088" s="6">
        <v>45186.094074074077</v>
      </c>
      <c r="K2088" t="str">
        <f t="shared" si="161"/>
        <v>Short Term</v>
      </c>
      <c r="L2088">
        <f t="shared" si="162"/>
        <v>20416</v>
      </c>
      <c r="M2088">
        <f t="shared" si="163"/>
        <v>0.15</v>
      </c>
      <c r="N2088">
        <f t="shared" si="164"/>
        <v>3062.4</v>
      </c>
    </row>
    <row r="2089" spans="1:14" x14ac:dyDescent="0.25">
      <c r="A2089">
        <v>3088</v>
      </c>
      <c r="B2089" t="s">
        <v>14980</v>
      </c>
      <c r="C2089" t="s">
        <v>14981</v>
      </c>
      <c r="D2089" t="s">
        <v>14922</v>
      </c>
      <c r="E2089">
        <v>223</v>
      </c>
      <c r="F2089" s="2">
        <v>44256.078402777777</v>
      </c>
      <c r="G2089">
        <v>96</v>
      </c>
      <c r="H2089" t="s">
        <v>409</v>
      </c>
      <c r="I2089">
        <f t="shared" si="160"/>
        <v>21408</v>
      </c>
      <c r="J2089" s="6">
        <v>45186.094074074077</v>
      </c>
      <c r="K2089" t="str">
        <f t="shared" si="161"/>
        <v>Long Term</v>
      </c>
      <c r="L2089">
        <f t="shared" si="162"/>
        <v>21185</v>
      </c>
      <c r="M2089">
        <f t="shared" si="163"/>
        <v>0</v>
      </c>
      <c r="N2089">
        <f t="shared" si="164"/>
        <v>0</v>
      </c>
    </row>
    <row r="2090" spans="1:14" x14ac:dyDescent="0.25">
      <c r="A2090">
        <v>3089</v>
      </c>
      <c r="B2090" t="s">
        <v>14990</v>
      </c>
      <c r="C2090" t="s">
        <v>14991</v>
      </c>
      <c r="D2090" t="s">
        <v>14929</v>
      </c>
      <c r="E2090">
        <v>751</v>
      </c>
      <c r="F2090" s="2">
        <v>43591.811979166669</v>
      </c>
      <c r="G2090">
        <v>37</v>
      </c>
      <c r="H2090" t="s">
        <v>1196</v>
      </c>
      <c r="I2090">
        <f t="shared" si="160"/>
        <v>27787</v>
      </c>
      <c r="J2090" s="6">
        <v>45186.094074074077</v>
      </c>
      <c r="K2090" t="str">
        <f t="shared" si="161"/>
        <v>Long Term</v>
      </c>
      <c r="L2090">
        <f t="shared" si="162"/>
        <v>27036</v>
      </c>
      <c r="M2090">
        <f t="shared" si="163"/>
        <v>0</v>
      </c>
      <c r="N2090">
        <f t="shared" si="164"/>
        <v>0</v>
      </c>
    </row>
    <row r="2091" spans="1:14" x14ac:dyDescent="0.25">
      <c r="A2091">
        <v>3090</v>
      </c>
      <c r="B2091" t="s">
        <v>14974</v>
      </c>
      <c r="C2091" t="s">
        <v>14975</v>
      </c>
      <c r="D2091" t="s">
        <v>14929</v>
      </c>
      <c r="E2091">
        <v>235</v>
      </c>
      <c r="F2091" s="2">
        <v>45131.954085648147</v>
      </c>
      <c r="G2091">
        <v>87</v>
      </c>
      <c r="H2091" t="s">
        <v>1074</v>
      </c>
      <c r="I2091">
        <f t="shared" si="160"/>
        <v>20445</v>
      </c>
      <c r="J2091" s="6">
        <v>45186.094074074077</v>
      </c>
      <c r="K2091" t="str">
        <f t="shared" si="161"/>
        <v>Short Term</v>
      </c>
      <c r="L2091">
        <f t="shared" si="162"/>
        <v>20210</v>
      </c>
      <c r="M2091">
        <f t="shared" si="163"/>
        <v>0.15</v>
      </c>
      <c r="N2091">
        <f t="shared" si="164"/>
        <v>3031.5</v>
      </c>
    </row>
    <row r="2092" spans="1:14" x14ac:dyDescent="0.25">
      <c r="A2092">
        <v>3091</v>
      </c>
      <c r="B2092" t="s">
        <v>14970</v>
      </c>
      <c r="C2092" t="s">
        <v>14971</v>
      </c>
      <c r="D2092" t="s">
        <v>14929</v>
      </c>
      <c r="E2092">
        <v>714</v>
      </c>
      <c r="F2092" s="2">
        <v>44257.974004629628</v>
      </c>
      <c r="G2092">
        <v>5</v>
      </c>
      <c r="H2092" t="s">
        <v>1293</v>
      </c>
      <c r="I2092">
        <f t="shared" si="160"/>
        <v>3570</v>
      </c>
      <c r="J2092" s="6">
        <v>45186.094074074077</v>
      </c>
      <c r="K2092" t="str">
        <f t="shared" si="161"/>
        <v>Long Term</v>
      </c>
      <c r="L2092">
        <f t="shared" si="162"/>
        <v>2856</v>
      </c>
      <c r="M2092">
        <f t="shared" si="163"/>
        <v>0</v>
      </c>
      <c r="N2092">
        <f t="shared" si="164"/>
        <v>0</v>
      </c>
    </row>
    <row r="2093" spans="1:14" x14ac:dyDescent="0.25">
      <c r="A2093">
        <v>3092</v>
      </c>
      <c r="B2093" t="s">
        <v>14968</v>
      </c>
      <c r="C2093" t="s">
        <v>14969</v>
      </c>
      <c r="D2093" t="s">
        <v>14929</v>
      </c>
      <c r="E2093">
        <v>875</v>
      </c>
      <c r="F2093" s="2">
        <v>44583.568229166667</v>
      </c>
      <c r="G2093">
        <v>76</v>
      </c>
      <c r="H2093" t="s">
        <v>170</v>
      </c>
      <c r="I2093">
        <f t="shared" si="160"/>
        <v>66500</v>
      </c>
      <c r="J2093" s="6">
        <v>45186.094074074077</v>
      </c>
      <c r="K2093" t="str">
        <f t="shared" si="161"/>
        <v>Long Term</v>
      </c>
      <c r="L2093">
        <f t="shared" si="162"/>
        <v>65625</v>
      </c>
      <c r="M2093">
        <f t="shared" si="163"/>
        <v>0</v>
      </c>
      <c r="N2093">
        <f t="shared" si="164"/>
        <v>0</v>
      </c>
    </row>
    <row r="2094" spans="1:14" x14ac:dyDescent="0.25">
      <c r="A2094">
        <v>3093</v>
      </c>
      <c r="B2094" t="s">
        <v>14994</v>
      </c>
      <c r="C2094" t="s">
        <v>14995</v>
      </c>
      <c r="D2094" t="s">
        <v>14929</v>
      </c>
      <c r="E2094">
        <v>397</v>
      </c>
      <c r="F2094" s="2">
        <v>44286.477268518523</v>
      </c>
      <c r="G2094">
        <v>66</v>
      </c>
      <c r="H2094" t="s">
        <v>1337</v>
      </c>
      <c r="I2094">
        <f t="shared" si="160"/>
        <v>26202</v>
      </c>
      <c r="J2094" s="6">
        <v>45186.094074074077</v>
      </c>
      <c r="K2094" t="str">
        <f t="shared" si="161"/>
        <v>Long Term</v>
      </c>
      <c r="L2094">
        <f t="shared" si="162"/>
        <v>25805</v>
      </c>
      <c r="M2094">
        <f t="shared" si="163"/>
        <v>0</v>
      </c>
      <c r="N2094">
        <f t="shared" si="164"/>
        <v>0</v>
      </c>
    </row>
    <row r="2095" spans="1:14" x14ac:dyDescent="0.25">
      <c r="A2095">
        <v>3094</v>
      </c>
      <c r="B2095" t="s">
        <v>14994</v>
      </c>
      <c r="C2095" t="s">
        <v>14995</v>
      </c>
      <c r="D2095" t="s">
        <v>14929</v>
      </c>
      <c r="E2095">
        <v>447</v>
      </c>
      <c r="F2095" s="2">
        <v>44266.69939814815</v>
      </c>
      <c r="G2095">
        <v>64</v>
      </c>
      <c r="H2095" t="s">
        <v>1267</v>
      </c>
      <c r="I2095">
        <f t="shared" si="160"/>
        <v>28608</v>
      </c>
      <c r="J2095" s="6">
        <v>45186.094074074077</v>
      </c>
      <c r="K2095" t="str">
        <f t="shared" si="161"/>
        <v>Long Term</v>
      </c>
      <c r="L2095">
        <f t="shared" si="162"/>
        <v>28161</v>
      </c>
      <c r="M2095">
        <f t="shared" si="163"/>
        <v>0</v>
      </c>
      <c r="N2095">
        <f t="shared" si="164"/>
        <v>0</v>
      </c>
    </row>
    <row r="2096" spans="1:14" x14ac:dyDescent="0.25">
      <c r="A2096">
        <v>3095</v>
      </c>
      <c r="B2096" t="s">
        <v>15004</v>
      </c>
      <c r="C2096" t="s">
        <v>15005</v>
      </c>
      <c r="D2096" t="s">
        <v>14922</v>
      </c>
      <c r="E2096">
        <v>690</v>
      </c>
      <c r="F2096" s="2">
        <v>45023.278182870366</v>
      </c>
      <c r="G2096">
        <v>41</v>
      </c>
      <c r="H2096" t="s">
        <v>329</v>
      </c>
      <c r="I2096">
        <f t="shared" si="160"/>
        <v>28290</v>
      </c>
      <c r="J2096" s="6">
        <v>45186.094074074077</v>
      </c>
      <c r="K2096" t="str">
        <f t="shared" si="161"/>
        <v>Short Term</v>
      </c>
      <c r="L2096">
        <f t="shared" si="162"/>
        <v>27600</v>
      </c>
      <c r="M2096">
        <f t="shared" si="163"/>
        <v>0.15</v>
      </c>
      <c r="N2096">
        <f t="shared" si="164"/>
        <v>4140</v>
      </c>
    </row>
    <row r="2097" spans="1:14" x14ac:dyDescent="0.25">
      <c r="A2097">
        <v>3096</v>
      </c>
      <c r="B2097" t="s">
        <v>14984</v>
      </c>
      <c r="C2097" t="s">
        <v>14985</v>
      </c>
      <c r="D2097" t="s">
        <v>14929</v>
      </c>
      <c r="E2097">
        <v>471</v>
      </c>
      <c r="F2097" s="2">
        <v>43512.553472222222</v>
      </c>
      <c r="G2097">
        <v>96</v>
      </c>
      <c r="H2097" t="s">
        <v>1930</v>
      </c>
      <c r="I2097">
        <f t="shared" si="160"/>
        <v>45216</v>
      </c>
      <c r="J2097" s="6">
        <v>45186.094074074077</v>
      </c>
      <c r="K2097" t="str">
        <f t="shared" si="161"/>
        <v>Long Term</v>
      </c>
      <c r="L2097">
        <f t="shared" si="162"/>
        <v>44745</v>
      </c>
      <c r="M2097">
        <f t="shared" si="163"/>
        <v>0</v>
      </c>
      <c r="N2097">
        <f t="shared" si="164"/>
        <v>0</v>
      </c>
    </row>
    <row r="2098" spans="1:14" x14ac:dyDescent="0.25">
      <c r="A2098">
        <v>3097</v>
      </c>
      <c r="B2098" t="s">
        <v>14986</v>
      </c>
      <c r="C2098" t="s">
        <v>14987</v>
      </c>
      <c r="D2098" t="s">
        <v>14929</v>
      </c>
      <c r="E2098">
        <v>292</v>
      </c>
      <c r="F2098" s="2">
        <v>43970.042569444442</v>
      </c>
      <c r="G2098">
        <v>69</v>
      </c>
      <c r="H2098" t="s">
        <v>2186</v>
      </c>
      <c r="I2098">
        <f t="shared" si="160"/>
        <v>20148</v>
      </c>
      <c r="J2098" s="6">
        <v>45186.094074074077</v>
      </c>
      <c r="K2098" t="str">
        <f t="shared" si="161"/>
        <v>Long Term</v>
      </c>
      <c r="L2098">
        <f t="shared" si="162"/>
        <v>19856</v>
      </c>
      <c r="M2098">
        <f t="shared" si="163"/>
        <v>0</v>
      </c>
      <c r="N2098">
        <f t="shared" si="164"/>
        <v>0</v>
      </c>
    </row>
    <row r="2099" spans="1:14" x14ac:dyDescent="0.25">
      <c r="A2099">
        <v>3098</v>
      </c>
      <c r="B2099" t="s">
        <v>14994</v>
      </c>
      <c r="C2099" t="s">
        <v>14995</v>
      </c>
      <c r="D2099" t="s">
        <v>14922</v>
      </c>
      <c r="E2099">
        <v>382</v>
      </c>
      <c r="F2099" s="2">
        <v>43921.291250000002</v>
      </c>
      <c r="G2099">
        <v>43</v>
      </c>
      <c r="H2099" t="s">
        <v>651</v>
      </c>
      <c r="I2099">
        <f t="shared" si="160"/>
        <v>16426</v>
      </c>
      <c r="J2099" s="6">
        <v>45186.094074074077</v>
      </c>
      <c r="K2099" t="str">
        <f t="shared" si="161"/>
        <v>Long Term</v>
      </c>
      <c r="L2099">
        <f t="shared" si="162"/>
        <v>16044</v>
      </c>
      <c r="M2099">
        <f t="shared" si="163"/>
        <v>0</v>
      </c>
      <c r="N2099">
        <f t="shared" si="164"/>
        <v>0</v>
      </c>
    </row>
    <row r="2100" spans="1:14" x14ac:dyDescent="0.25">
      <c r="A2100">
        <v>3099</v>
      </c>
      <c r="B2100" t="s">
        <v>14950</v>
      </c>
      <c r="C2100" t="s">
        <v>14951</v>
      </c>
      <c r="D2100" t="s">
        <v>14922</v>
      </c>
      <c r="E2100">
        <v>640</v>
      </c>
      <c r="F2100" s="2">
        <v>43780.210787037038</v>
      </c>
      <c r="G2100">
        <v>43</v>
      </c>
      <c r="H2100" t="s">
        <v>937</v>
      </c>
      <c r="I2100">
        <f t="shared" si="160"/>
        <v>27520</v>
      </c>
      <c r="J2100" s="6">
        <v>45186.094074074077</v>
      </c>
      <c r="K2100" t="str">
        <f t="shared" si="161"/>
        <v>Long Term</v>
      </c>
      <c r="L2100">
        <f t="shared" si="162"/>
        <v>26880</v>
      </c>
      <c r="M2100">
        <f t="shared" si="163"/>
        <v>0</v>
      </c>
      <c r="N2100">
        <f t="shared" si="164"/>
        <v>0</v>
      </c>
    </row>
    <row r="2101" spans="1:14" x14ac:dyDescent="0.25">
      <c r="A2101">
        <v>3100</v>
      </c>
      <c r="B2101" t="s">
        <v>15006</v>
      </c>
      <c r="C2101" t="s">
        <v>15007</v>
      </c>
      <c r="D2101" t="s">
        <v>14922</v>
      </c>
      <c r="E2101">
        <v>416</v>
      </c>
      <c r="F2101" s="2">
        <v>44059.137384259258</v>
      </c>
      <c r="G2101">
        <v>85</v>
      </c>
      <c r="H2101" t="s">
        <v>817</v>
      </c>
      <c r="I2101">
        <f t="shared" si="160"/>
        <v>35360</v>
      </c>
      <c r="J2101" s="6">
        <v>45186.094074074077</v>
      </c>
      <c r="K2101" t="str">
        <f t="shared" si="161"/>
        <v>Long Term</v>
      </c>
      <c r="L2101">
        <f t="shared" si="162"/>
        <v>34944</v>
      </c>
      <c r="M2101">
        <f t="shared" si="163"/>
        <v>0</v>
      </c>
      <c r="N2101">
        <f t="shared" si="164"/>
        <v>0</v>
      </c>
    </row>
    <row r="2102" spans="1:14" x14ac:dyDescent="0.25">
      <c r="A2102">
        <v>3101</v>
      </c>
      <c r="B2102" t="s">
        <v>14940</v>
      </c>
      <c r="C2102" t="s">
        <v>14941</v>
      </c>
      <c r="D2102" t="s">
        <v>14922</v>
      </c>
      <c r="E2102">
        <v>644</v>
      </c>
      <c r="F2102" s="2">
        <v>43957.72797453704</v>
      </c>
      <c r="G2102">
        <v>21</v>
      </c>
      <c r="H2102" t="s">
        <v>1012</v>
      </c>
      <c r="I2102">
        <f t="shared" si="160"/>
        <v>13524</v>
      </c>
      <c r="J2102" s="6">
        <v>45186.094074074077</v>
      </c>
      <c r="K2102" t="str">
        <f t="shared" si="161"/>
        <v>Long Term</v>
      </c>
      <c r="L2102">
        <f t="shared" si="162"/>
        <v>12880</v>
      </c>
      <c r="M2102">
        <f t="shared" si="163"/>
        <v>0</v>
      </c>
      <c r="N2102">
        <f t="shared" si="164"/>
        <v>0</v>
      </c>
    </row>
    <row r="2103" spans="1:14" x14ac:dyDescent="0.25">
      <c r="A2103">
        <v>3102</v>
      </c>
      <c r="B2103" t="s">
        <v>14958</v>
      </c>
      <c r="C2103" t="s">
        <v>14959</v>
      </c>
      <c r="D2103" t="s">
        <v>14922</v>
      </c>
      <c r="E2103">
        <v>112</v>
      </c>
      <c r="F2103" s="2">
        <v>44402.17015046296</v>
      </c>
      <c r="G2103">
        <v>99</v>
      </c>
      <c r="H2103" t="s">
        <v>2319</v>
      </c>
      <c r="I2103">
        <f t="shared" si="160"/>
        <v>11088</v>
      </c>
      <c r="J2103" s="6">
        <v>45186.094074074077</v>
      </c>
      <c r="K2103" t="str">
        <f t="shared" si="161"/>
        <v>Long Term</v>
      </c>
      <c r="L2103">
        <f t="shared" si="162"/>
        <v>10976</v>
      </c>
      <c r="M2103">
        <f t="shared" si="163"/>
        <v>0</v>
      </c>
      <c r="N2103">
        <f t="shared" si="164"/>
        <v>0</v>
      </c>
    </row>
    <row r="2104" spans="1:14" x14ac:dyDescent="0.25">
      <c r="A2104">
        <v>3103</v>
      </c>
      <c r="B2104" t="s">
        <v>14934</v>
      </c>
      <c r="C2104" t="s">
        <v>14935</v>
      </c>
      <c r="D2104" t="s">
        <v>14922</v>
      </c>
      <c r="E2104">
        <v>360</v>
      </c>
      <c r="F2104" s="2">
        <v>45063.486805555563</v>
      </c>
      <c r="G2104">
        <v>88</v>
      </c>
      <c r="H2104" t="s">
        <v>1836</v>
      </c>
      <c r="I2104">
        <f t="shared" si="160"/>
        <v>31680</v>
      </c>
      <c r="J2104" s="6">
        <v>45186.094074074077</v>
      </c>
      <c r="K2104" t="str">
        <f t="shared" si="161"/>
        <v>Short Term</v>
      </c>
      <c r="L2104">
        <f t="shared" si="162"/>
        <v>31320</v>
      </c>
      <c r="M2104">
        <f t="shared" si="163"/>
        <v>0.15</v>
      </c>
      <c r="N2104">
        <f t="shared" si="164"/>
        <v>4698</v>
      </c>
    </row>
    <row r="2105" spans="1:14" x14ac:dyDescent="0.25">
      <c r="A2105">
        <v>3104</v>
      </c>
      <c r="B2105" t="s">
        <v>15010</v>
      </c>
      <c r="C2105" t="s">
        <v>15011</v>
      </c>
      <c r="D2105" t="s">
        <v>14922</v>
      </c>
      <c r="E2105">
        <v>825</v>
      </c>
      <c r="F2105" s="2">
        <v>44183.265902777777</v>
      </c>
      <c r="G2105">
        <v>51</v>
      </c>
      <c r="H2105" t="s">
        <v>705</v>
      </c>
      <c r="I2105">
        <f t="shared" si="160"/>
        <v>42075</v>
      </c>
      <c r="J2105" s="6">
        <v>45186.094074074077</v>
      </c>
      <c r="K2105" t="str">
        <f t="shared" si="161"/>
        <v>Long Term</v>
      </c>
      <c r="L2105">
        <f t="shared" si="162"/>
        <v>41250</v>
      </c>
      <c r="M2105">
        <f t="shared" si="163"/>
        <v>0</v>
      </c>
      <c r="N2105">
        <f t="shared" si="164"/>
        <v>0</v>
      </c>
    </row>
    <row r="2106" spans="1:14" x14ac:dyDescent="0.25">
      <c r="A2106">
        <v>3105</v>
      </c>
      <c r="B2106" t="s">
        <v>14984</v>
      </c>
      <c r="C2106" t="s">
        <v>14985</v>
      </c>
      <c r="D2106" t="s">
        <v>14922</v>
      </c>
      <c r="E2106">
        <v>716</v>
      </c>
      <c r="F2106" s="2">
        <v>43829.823055555556</v>
      </c>
      <c r="G2106">
        <v>23</v>
      </c>
      <c r="H2106" t="s">
        <v>708</v>
      </c>
      <c r="I2106">
        <f t="shared" si="160"/>
        <v>16468</v>
      </c>
      <c r="J2106" s="6">
        <v>45186.094074074077</v>
      </c>
      <c r="K2106" t="str">
        <f t="shared" si="161"/>
        <v>Long Term</v>
      </c>
      <c r="L2106">
        <f t="shared" si="162"/>
        <v>15752</v>
      </c>
      <c r="M2106">
        <f t="shared" si="163"/>
        <v>0</v>
      </c>
      <c r="N2106">
        <f t="shared" si="164"/>
        <v>0</v>
      </c>
    </row>
    <row r="2107" spans="1:14" x14ac:dyDescent="0.25">
      <c r="A2107">
        <v>3106</v>
      </c>
      <c r="B2107" t="s">
        <v>14996</v>
      </c>
      <c r="C2107" t="s">
        <v>14997</v>
      </c>
      <c r="D2107" t="s">
        <v>14922</v>
      </c>
      <c r="E2107">
        <v>170</v>
      </c>
      <c r="F2107" s="2">
        <v>43866.230856481481</v>
      </c>
      <c r="G2107">
        <v>59</v>
      </c>
      <c r="H2107" t="s">
        <v>943</v>
      </c>
      <c r="I2107">
        <f t="shared" si="160"/>
        <v>10030</v>
      </c>
      <c r="J2107" s="6">
        <v>45186.094074074077</v>
      </c>
      <c r="K2107" t="str">
        <f t="shared" si="161"/>
        <v>Long Term</v>
      </c>
      <c r="L2107">
        <f t="shared" si="162"/>
        <v>9860</v>
      </c>
      <c r="M2107">
        <f t="shared" si="163"/>
        <v>0</v>
      </c>
      <c r="N2107">
        <f t="shared" si="164"/>
        <v>0</v>
      </c>
    </row>
    <row r="2108" spans="1:14" x14ac:dyDescent="0.25">
      <c r="A2108">
        <v>3107</v>
      </c>
      <c r="B2108" t="s">
        <v>14964</v>
      </c>
      <c r="C2108" t="s">
        <v>14965</v>
      </c>
      <c r="D2108" t="s">
        <v>14922</v>
      </c>
      <c r="E2108">
        <v>509</v>
      </c>
      <c r="F2108" s="2">
        <v>44327.477094907408</v>
      </c>
      <c r="G2108">
        <v>36</v>
      </c>
      <c r="H2108" t="s">
        <v>182</v>
      </c>
      <c r="I2108">
        <f t="shared" si="160"/>
        <v>18324</v>
      </c>
      <c r="J2108" s="6">
        <v>45186.094074074077</v>
      </c>
      <c r="K2108" t="str">
        <f t="shared" si="161"/>
        <v>Long Term</v>
      </c>
      <c r="L2108">
        <f t="shared" si="162"/>
        <v>17815</v>
      </c>
      <c r="M2108">
        <f t="shared" si="163"/>
        <v>0</v>
      </c>
      <c r="N2108">
        <f t="shared" si="164"/>
        <v>0</v>
      </c>
    </row>
    <row r="2109" spans="1:14" x14ac:dyDescent="0.25">
      <c r="A2109">
        <v>3108</v>
      </c>
      <c r="B2109" t="s">
        <v>15010</v>
      </c>
      <c r="C2109" t="s">
        <v>15011</v>
      </c>
      <c r="D2109" t="s">
        <v>14929</v>
      </c>
      <c r="E2109">
        <v>481</v>
      </c>
      <c r="F2109" s="2">
        <v>44519.880289351851</v>
      </c>
      <c r="G2109">
        <v>52</v>
      </c>
      <c r="H2109" t="s">
        <v>1843</v>
      </c>
      <c r="I2109">
        <f t="shared" si="160"/>
        <v>25012</v>
      </c>
      <c r="J2109" s="6">
        <v>45186.094074074077</v>
      </c>
      <c r="K2109" t="str">
        <f t="shared" si="161"/>
        <v>Long Term</v>
      </c>
      <c r="L2109">
        <f t="shared" si="162"/>
        <v>24531</v>
      </c>
      <c r="M2109">
        <f t="shared" si="163"/>
        <v>0</v>
      </c>
      <c r="N2109">
        <f t="shared" si="164"/>
        <v>0</v>
      </c>
    </row>
    <row r="2110" spans="1:14" x14ac:dyDescent="0.25">
      <c r="A2110">
        <v>3109</v>
      </c>
      <c r="B2110" t="s">
        <v>14944</v>
      </c>
      <c r="C2110" t="s">
        <v>14945</v>
      </c>
      <c r="D2110" t="s">
        <v>14929</v>
      </c>
      <c r="E2110">
        <v>847</v>
      </c>
      <c r="F2110" s="2">
        <v>44501.589618055557</v>
      </c>
      <c r="G2110">
        <v>28</v>
      </c>
      <c r="H2110" t="s">
        <v>969</v>
      </c>
      <c r="I2110">
        <f t="shared" si="160"/>
        <v>23716</v>
      </c>
      <c r="J2110" s="6">
        <v>45186.094074074077</v>
      </c>
      <c r="K2110" t="str">
        <f t="shared" si="161"/>
        <v>Long Term</v>
      </c>
      <c r="L2110">
        <f t="shared" si="162"/>
        <v>22869</v>
      </c>
      <c r="M2110">
        <f t="shared" si="163"/>
        <v>0</v>
      </c>
      <c r="N2110">
        <f t="shared" si="164"/>
        <v>0</v>
      </c>
    </row>
    <row r="2111" spans="1:14" x14ac:dyDescent="0.25">
      <c r="A2111">
        <v>3110</v>
      </c>
      <c r="B2111" t="s">
        <v>14982</v>
      </c>
      <c r="C2111" t="s">
        <v>14983</v>
      </c>
      <c r="D2111" t="s">
        <v>14922</v>
      </c>
      <c r="E2111">
        <v>191</v>
      </c>
      <c r="F2111" s="2">
        <v>45016.636469907397</v>
      </c>
      <c r="G2111">
        <v>99</v>
      </c>
      <c r="H2111" t="s">
        <v>1309</v>
      </c>
      <c r="I2111">
        <f t="shared" si="160"/>
        <v>18909</v>
      </c>
      <c r="J2111" s="6">
        <v>45186.094074074077</v>
      </c>
      <c r="K2111" t="str">
        <f t="shared" si="161"/>
        <v>Short Term</v>
      </c>
      <c r="L2111">
        <f t="shared" si="162"/>
        <v>18718</v>
      </c>
      <c r="M2111">
        <f t="shared" si="163"/>
        <v>0.15</v>
      </c>
      <c r="N2111">
        <f t="shared" si="164"/>
        <v>2807.7</v>
      </c>
    </row>
    <row r="2112" spans="1:14" x14ac:dyDescent="0.25">
      <c r="A2112">
        <v>3111</v>
      </c>
      <c r="B2112" t="s">
        <v>15016</v>
      </c>
      <c r="C2112" t="s">
        <v>15017</v>
      </c>
      <c r="D2112" t="s">
        <v>14929</v>
      </c>
      <c r="E2112">
        <v>942</v>
      </c>
      <c r="F2112" s="2">
        <v>44580.046377314808</v>
      </c>
      <c r="G2112">
        <v>12</v>
      </c>
      <c r="H2112" t="s">
        <v>1074</v>
      </c>
      <c r="I2112">
        <f t="shared" si="160"/>
        <v>11304</v>
      </c>
      <c r="J2112" s="6">
        <v>45186.094074074077</v>
      </c>
      <c r="K2112" t="str">
        <f t="shared" si="161"/>
        <v>Long Term</v>
      </c>
      <c r="L2112">
        <f t="shared" si="162"/>
        <v>10362</v>
      </c>
      <c r="M2112">
        <f t="shared" si="163"/>
        <v>0</v>
      </c>
      <c r="N2112">
        <f t="shared" si="164"/>
        <v>0</v>
      </c>
    </row>
    <row r="2113" spans="1:14" x14ac:dyDescent="0.25">
      <c r="A2113">
        <v>3112</v>
      </c>
      <c r="B2113" t="s">
        <v>14986</v>
      </c>
      <c r="C2113" t="s">
        <v>14987</v>
      </c>
      <c r="D2113" t="s">
        <v>14922</v>
      </c>
      <c r="E2113">
        <v>260</v>
      </c>
      <c r="F2113" s="2">
        <v>44495.121030092603</v>
      </c>
      <c r="G2113">
        <v>15</v>
      </c>
      <c r="H2113" t="s">
        <v>428</v>
      </c>
      <c r="I2113">
        <f t="shared" si="160"/>
        <v>3900</v>
      </c>
      <c r="J2113" s="6">
        <v>45186.094074074077</v>
      </c>
      <c r="K2113" t="str">
        <f t="shared" si="161"/>
        <v>Long Term</v>
      </c>
      <c r="L2113">
        <f t="shared" si="162"/>
        <v>3640</v>
      </c>
      <c r="M2113">
        <f t="shared" si="163"/>
        <v>0</v>
      </c>
      <c r="N2113">
        <f t="shared" si="164"/>
        <v>0</v>
      </c>
    </row>
    <row r="2114" spans="1:14" x14ac:dyDescent="0.25">
      <c r="A2114">
        <v>3113</v>
      </c>
      <c r="B2114" t="s">
        <v>14944</v>
      </c>
      <c r="C2114" t="s">
        <v>14945</v>
      </c>
      <c r="D2114" t="s">
        <v>14929</v>
      </c>
      <c r="E2114">
        <v>418</v>
      </c>
      <c r="F2114" s="2">
        <v>44781.305763888893</v>
      </c>
      <c r="G2114">
        <v>83</v>
      </c>
      <c r="H2114" t="s">
        <v>1313</v>
      </c>
      <c r="I2114">
        <f t="shared" si="160"/>
        <v>34694</v>
      </c>
      <c r="J2114" s="6">
        <v>45186.094074074077</v>
      </c>
      <c r="K2114" t="str">
        <f t="shared" si="161"/>
        <v>Long Term</v>
      </c>
      <c r="L2114">
        <f t="shared" si="162"/>
        <v>34276</v>
      </c>
      <c r="M2114">
        <f t="shared" si="163"/>
        <v>0</v>
      </c>
      <c r="N2114">
        <f t="shared" si="164"/>
        <v>0</v>
      </c>
    </row>
    <row r="2115" spans="1:14" x14ac:dyDescent="0.25">
      <c r="A2115">
        <v>3114</v>
      </c>
      <c r="B2115" t="s">
        <v>15002</v>
      </c>
      <c r="C2115" t="s">
        <v>15003</v>
      </c>
      <c r="D2115" t="s">
        <v>14922</v>
      </c>
      <c r="E2115">
        <v>433</v>
      </c>
      <c r="F2115" s="2">
        <v>44714.53229166667</v>
      </c>
      <c r="G2115">
        <v>53</v>
      </c>
      <c r="H2115" t="s">
        <v>627</v>
      </c>
      <c r="I2115">
        <f t="shared" ref="I2115:I2178" si="165">E2115*G2115</f>
        <v>22949</v>
      </c>
      <c r="J2115" s="6">
        <v>45186.094074074077</v>
      </c>
      <c r="K2115" t="str">
        <f t="shared" ref="K2115:K2178" si="166">IF((J2115-F2115)&lt;=365,"Short Term","Long Term")</f>
        <v>Long Term</v>
      </c>
      <c r="L2115">
        <f t="shared" ref="L2115:L2178" si="167">I2115-E2115</f>
        <v>22516</v>
      </c>
      <c r="M2115">
        <f t="shared" ref="M2115:M2178" si="168">IF(K2115="short Term",15%,IF(K2115="Long Term",IF(L2115&gt;100000,10%,0),0))</f>
        <v>0</v>
      </c>
      <c r="N2115">
        <f t="shared" ref="N2115:N2178" si="169">L2115*M2115</f>
        <v>0</v>
      </c>
    </row>
    <row r="2116" spans="1:14" x14ac:dyDescent="0.25">
      <c r="A2116">
        <v>3115</v>
      </c>
      <c r="B2116" t="s">
        <v>14998</v>
      </c>
      <c r="C2116" t="s">
        <v>14999</v>
      </c>
      <c r="D2116" t="s">
        <v>14929</v>
      </c>
      <c r="E2116">
        <v>739</v>
      </c>
      <c r="F2116" s="2">
        <v>45010.583472222221</v>
      </c>
      <c r="G2116">
        <v>18</v>
      </c>
      <c r="H2116" t="s">
        <v>859</v>
      </c>
      <c r="I2116">
        <f t="shared" si="165"/>
        <v>13302</v>
      </c>
      <c r="J2116" s="6">
        <v>45186.094074074077</v>
      </c>
      <c r="K2116" t="str">
        <f t="shared" si="166"/>
        <v>Short Term</v>
      </c>
      <c r="L2116">
        <f t="shared" si="167"/>
        <v>12563</v>
      </c>
      <c r="M2116">
        <f t="shared" si="168"/>
        <v>0.15</v>
      </c>
      <c r="N2116">
        <f t="shared" si="169"/>
        <v>1884.4499999999998</v>
      </c>
    </row>
    <row r="2117" spans="1:14" x14ac:dyDescent="0.25">
      <c r="A2117">
        <v>3116</v>
      </c>
      <c r="B2117" t="s">
        <v>14962</v>
      </c>
      <c r="C2117" t="s">
        <v>14963</v>
      </c>
      <c r="D2117" t="s">
        <v>14929</v>
      </c>
      <c r="E2117">
        <v>523</v>
      </c>
      <c r="F2117" s="2">
        <v>44060.625659722216</v>
      </c>
      <c r="G2117">
        <v>77</v>
      </c>
      <c r="H2117" t="s">
        <v>50</v>
      </c>
      <c r="I2117">
        <f t="shared" si="165"/>
        <v>40271</v>
      </c>
      <c r="J2117" s="6">
        <v>45186.094074074077</v>
      </c>
      <c r="K2117" t="str">
        <f t="shared" si="166"/>
        <v>Long Term</v>
      </c>
      <c r="L2117">
        <f t="shared" si="167"/>
        <v>39748</v>
      </c>
      <c r="M2117">
        <f t="shared" si="168"/>
        <v>0</v>
      </c>
      <c r="N2117">
        <f t="shared" si="169"/>
        <v>0</v>
      </c>
    </row>
    <row r="2118" spans="1:14" x14ac:dyDescent="0.25">
      <c r="A2118">
        <v>3117</v>
      </c>
      <c r="B2118" t="s">
        <v>15004</v>
      </c>
      <c r="C2118" t="s">
        <v>15005</v>
      </c>
      <c r="D2118" t="s">
        <v>14922</v>
      </c>
      <c r="E2118">
        <v>450</v>
      </c>
      <c r="F2118" s="2">
        <v>44704.086180555547</v>
      </c>
      <c r="G2118">
        <v>15</v>
      </c>
      <c r="H2118" t="s">
        <v>356</v>
      </c>
      <c r="I2118">
        <f t="shared" si="165"/>
        <v>6750</v>
      </c>
      <c r="J2118" s="6">
        <v>45186.094074074077</v>
      </c>
      <c r="K2118" t="str">
        <f t="shared" si="166"/>
        <v>Long Term</v>
      </c>
      <c r="L2118">
        <f t="shared" si="167"/>
        <v>6300</v>
      </c>
      <c r="M2118">
        <f t="shared" si="168"/>
        <v>0</v>
      </c>
      <c r="N2118">
        <f t="shared" si="169"/>
        <v>0</v>
      </c>
    </row>
    <row r="2119" spans="1:14" x14ac:dyDescent="0.25">
      <c r="A2119">
        <v>3118</v>
      </c>
      <c r="B2119" t="s">
        <v>14964</v>
      </c>
      <c r="C2119" t="s">
        <v>14965</v>
      </c>
      <c r="D2119" t="s">
        <v>14929</v>
      </c>
      <c r="E2119">
        <v>870</v>
      </c>
      <c r="F2119" s="2">
        <v>44370.182453703703</v>
      </c>
      <c r="G2119">
        <v>14</v>
      </c>
      <c r="H2119" t="s">
        <v>520</v>
      </c>
      <c r="I2119">
        <f t="shared" si="165"/>
        <v>12180</v>
      </c>
      <c r="J2119" s="6">
        <v>45186.094074074077</v>
      </c>
      <c r="K2119" t="str">
        <f t="shared" si="166"/>
        <v>Long Term</v>
      </c>
      <c r="L2119">
        <f t="shared" si="167"/>
        <v>11310</v>
      </c>
      <c r="M2119">
        <f t="shared" si="168"/>
        <v>0</v>
      </c>
      <c r="N2119">
        <f t="shared" si="169"/>
        <v>0</v>
      </c>
    </row>
    <row r="2120" spans="1:14" x14ac:dyDescent="0.25">
      <c r="A2120">
        <v>3119</v>
      </c>
      <c r="B2120" t="s">
        <v>14990</v>
      </c>
      <c r="C2120" t="s">
        <v>14991</v>
      </c>
      <c r="D2120" t="s">
        <v>14929</v>
      </c>
      <c r="E2120">
        <v>242</v>
      </c>
      <c r="F2120" s="2">
        <v>45176.02547453704</v>
      </c>
      <c r="G2120">
        <v>90</v>
      </c>
      <c r="H2120" t="s">
        <v>2460</v>
      </c>
      <c r="I2120">
        <f t="shared" si="165"/>
        <v>21780</v>
      </c>
      <c r="J2120" s="6">
        <v>45186.094074074077</v>
      </c>
      <c r="K2120" t="str">
        <f t="shared" si="166"/>
        <v>Short Term</v>
      </c>
      <c r="L2120">
        <f t="shared" si="167"/>
        <v>21538</v>
      </c>
      <c r="M2120">
        <f t="shared" si="168"/>
        <v>0.15</v>
      </c>
      <c r="N2120">
        <f t="shared" si="169"/>
        <v>3230.7</v>
      </c>
    </row>
    <row r="2121" spans="1:14" x14ac:dyDescent="0.25">
      <c r="A2121">
        <v>3120</v>
      </c>
      <c r="B2121" t="s">
        <v>14984</v>
      </c>
      <c r="C2121" t="s">
        <v>14985</v>
      </c>
      <c r="D2121" t="s">
        <v>14922</v>
      </c>
      <c r="E2121">
        <v>417</v>
      </c>
      <c r="F2121" s="2">
        <v>44585.95108796296</v>
      </c>
      <c r="G2121">
        <v>3</v>
      </c>
      <c r="H2121" t="s">
        <v>429</v>
      </c>
      <c r="I2121">
        <f t="shared" si="165"/>
        <v>1251</v>
      </c>
      <c r="J2121" s="6">
        <v>45186.094074074077</v>
      </c>
      <c r="K2121" t="str">
        <f t="shared" si="166"/>
        <v>Long Term</v>
      </c>
      <c r="L2121">
        <f t="shared" si="167"/>
        <v>834</v>
      </c>
      <c r="M2121">
        <f t="shared" si="168"/>
        <v>0</v>
      </c>
      <c r="N2121">
        <f t="shared" si="169"/>
        <v>0</v>
      </c>
    </row>
    <row r="2122" spans="1:14" x14ac:dyDescent="0.25">
      <c r="A2122">
        <v>3121</v>
      </c>
      <c r="B2122" t="s">
        <v>14952</v>
      </c>
      <c r="C2122" t="s">
        <v>14953</v>
      </c>
      <c r="D2122" t="s">
        <v>14929</v>
      </c>
      <c r="E2122">
        <v>964</v>
      </c>
      <c r="F2122" s="2">
        <v>44638.114236111112</v>
      </c>
      <c r="G2122">
        <v>97</v>
      </c>
      <c r="H2122" t="s">
        <v>1909</v>
      </c>
      <c r="I2122">
        <f t="shared" si="165"/>
        <v>93508</v>
      </c>
      <c r="J2122" s="6">
        <v>45186.094074074077</v>
      </c>
      <c r="K2122" t="str">
        <f t="shared" si="166"/>
        <v>Long Term</v>
      </c>
      <c r="L2122">
        <f t="shared" si="167"/>
        <v>92544</v>
      </c>
      <c r="M2122">
        <f t="shared" si="168"/>
        <v>0</v>
      </c>
      <c r="N2122">
        <f t="shared" si="169"/>
        <v>0</v>
      </c>
    </row>
    <row r="2123" spans="1:14" x14ac:dyDescent="0.25">
      <c r="A2123">
        <v>3122</v>
      </c>
      <c r="B2123" t="s">
        <v>14996</v>
      </c>
      <c r="C2123" t="s">
        <v>14997</v>
      </c>
      <c r="D2123" t="s">
        <v>14929</v>
      </c>
      <c r="E2123">
        <v>835</v>
      </c>
      <c r="F2123" s="2">
        <v>44779.336006944453</v>
      </c>
      <c r="G2123">
        <v>72</v>
      </c>
      <c r="H2123" t="s">
        <v>1061</v>
      </c>
      <c r="I2123">
        <f t="shared" si="165"/>
        <v>60120</v>
      </c>
      <c r="J2123" s="6">
        <v>45186.094074074077</v>
      </c>
      <c r="K2123" t="str">
        <f t="shared" si="166"/>
        <v>Long Term</v>
      </c>
      <c r="L2123">
        <f t="shared" si="167"/>
        <v>59285</v>
      </c>
      <c r="M2123">
        <f t="shared" si="168"/>
        <v>0</v>
      </c>
      <c r="N2123">
        <f t="shared" si="169"/>
        <v>0</v>
      </c>
    </row>
    <row r="2124" spans="1:14" x14ac:dyDescent="0.25">
      <c r="A2124">
        <v>3123</v>
      </c>
      <c r="B2124" t="s">
        <v>14932</v>
      </c>
      <c r="C2124" t="s">
        <v>14933</v>
      </c>
      <c r="D2124" t="s">
        <v>14922</v>
      </c>
      <c r="E2124">
        <v>892</v>
      </c>
      <c r="F2124" s="2">
        <v>43496.161053240743</v>
      </c>
      <c r="G2124">
        <v>61</v>
      </c>
      <c r="H2124" t="s">
        <v>1091</v>
      </c>
      <c r="I2124">
        <f t="shared" si="165"/>
        <v>54412</v>
      </c>
      <c r="J2124" s="6">
        <v>45186.094074074077</v>
      </c>
      <c r="K2124" t="str">
        <f t="shared" si="166"/>
        <v>Long Term</v>
      </c>
      <c r="L2124">
        <f t="shared" si="167"/>
        <v>53520</v>
      </c>
      <c r="M2124">
        <f t="shared" si="168"/>
        <v>0</v>
      </c>
      <c r="N2124">
        <f t="shared" si="169"/>
        <v>0</v>
      </c>
    </row>
    <row r="2125" spans="1:14" x14ac:dyDescent="0.25">
      <c r="A2125">
        <v>3124</v>
      </c>
      <c r="B2125" t="s">
        <v>14956</v>
      </c>
      <c r="C2125" t="s">
        <v>14957</v>
      </c>
      <c r="D2125" t="s">
        <v>14922</v>
      </c>
      <c r="E2125">
        <v>400</v>
      </c>
      <c r="F2125" s="2">
        <v>44709.243807870371</v>
      </c>
      <c r="G2125">
        <v>12</v>
      </c>
      <c r="H2125" t="s">
        <v>1015</v>
      </c>
      <c r="I2125">
        <f t="shared" si="165"/>
        <v>4800</v>
      </c>
      <c r="J2125" s="6">
        <v>45186.094074074077</v>
      </c>
      <c r="K2125" t="str">
        <f t="shared" si="166"/>
        <v>Long Term</v>
      </c>
      <c r="L2125">
        <f t="shared" si="167"/>
        <v>4400</v>
      </c>
      <c r="M2125">
        <f t="shared" si="168"/>
        <v>0</v>
      </c>
      <c r="N2125">
        <f t="shared" si="169"/>
        <v>0</v>
      </c>
    </row>
    <row r="2126" spans="1:14" x14ac:dyDescent="0.25">
      <c r="A2126">
        <v>3125</v>
      </c>
      <c r="B2126" t="s">
        <v>15014</v>
      </c>
      <c r="C2126" t="s">
        <v>15015</v>
      </c>
      <c r="D2126" t="s">
        <v>14929</v>
      </c>
      <c r="E2126">
        <v>230</v>
      </c>
      <c r="F2126" s="2">
        <v>43984.188032407408</v>
      </c>
      <c r="G2126">
        <v>87</v>
      </c>
      <c r="H2126" t="s">
        <v>235</v>
      </c>
      <c r="I2126">
        <f t="shared" si="165"/>
        <v>20010</v>
      </c>
      <c r="J2126" s="6">
        <v>45186.094074074077</v>
      </c>
      <c r="K2126" t="str">
        <f t="shared" si="166"/>
        <v>Long Term</v>
      </c>
      <c r="L2126">
        <f t="shared" si="167"/>
        <v>19780</v>
      </c>
      <c r="M2126">
        <f t="shared" si="168"/>
        <v>0</v>
      </c>
      <c r="N2126">
        <f t="shared" si="169"/>
        <v>0</v>
      </c>
    </row>
    <row r="2127" spans="1:14" x14ac:dyDescent="0.25">
      <c r="A2127">
        <v>3126</v>
      </c>
      <c r="B2127" t="s">
        <v>14982</v>
      </c>
      <c r="C2127" t="s">
        <v>14983</v>
      </c>
      <c r="D2127" t="s">
        <v>14929</v>
      </c>
      <c r="E2127">
        <v>267</v>
      </c>
      <c r="F2127" s="2">
        <v>45028.622685185182</v>
      </c>
      <c r="G2127">
        <v>9</v>
      </c>
      <c r="H2127" t="s">
        <v>563</v>
      </c>
      <c r="I2127">
        <f t="shared" si="165"/>
        <v>2403</v>
      </c>
      <c r="J2127" s="6">
        <v>45186.094074074077</v>
      </c>
      <c r="K2127" t="str">
        <f t="shared" si="166"/>
        <v>Short Term</v>
      </c>
      <c r="L2127">
        <f t="shared" si="167"/>
        <v>2136</v>
      </c>
      <c r="M2127">
        <f t="shared" si="168"/>
        <v>0.15</v>
      </c>
      <c r="N2127">
        <f t="shared" si="169"/>
        <v>320.39999999999998</v>
      </c>
    </row>
    <row r="2128" spans="1:14" x14ac:dyDescent="0.25">
      <c r="A2128">
        <v>3127</v>
      </c>
      <c r="B2128" t="s">
        <v>14994</v>
      </c>
      <c r="C2128" t="s">
        <v>14995</v>
      </c>
      <c r="D2128" t="s">
        <v>14922</v>
      </c>
      <c r="E2128">
        <v>857</v>
      </c>
      <c r="F2128" s="2">
        <v>44051.615868055553</v>
      </c>
      <c r="G2128">
        <v>80</v>
      </c>
      <c r="H2128" t="s">
        <v>253</v>
      </c>
      <c r="I2128">
        <f t="shared" si="165"/>
        <v>68560</v>
      </c>
      <c r="J2128" s="6">
        <v>45186.094074074077</v>
      </c>
      <c r="K2128" t="str">
        <f t="shared" si="166"/>
        <v>Long Term</v>
      </c>
      <c r="L2128">
        <f t="shared" si="167"/>
        <v>67703</v>
      </c>
      <c r="M2128">
        <f t="shared" si="168"/>
        <v>0</v>
      </c>
      <c r="N2128">
        <f t="shared" si="169"/>
        <v>0</v>
      </c>
    </row>
    <row r="2129" spans="1:14" x14ac:dyDescent="0.25">
      <c r="A2129">
        <v>3128</v>
      </c>
      <c r="B2129" t="s">
        <v>14992</v>
      </c>
      <c r="C2129" t="s">
        <v>14993</v>
      </c>
      <c r="D2129" t="s">
        <v>14929</v>
      </c>
      <c r="E2129">
        <v>950</v>
      </c>
      <c r="F2129" s="2">
        <v>43661.903020833342</v>
      </c>
      <c r="G2129">
        <v>92</v>
      </c>
      <c r="H2129" t="s">
        <v>2266</v>
      </c>
      <c r="I2129">
        <f t="shared" si="165"/>
        <v>87400</v>
      </c>
      <c r="J2129" s="6">
        <v>45186.094074074077</v>
      </c>
      <c r="K2129" t="str">
        <f t="shared" si="166"/>
        <v>Long Term</v>
      </c>
      <c r="L2129">
        <f t="shared" si="167"/>
        <v>86450</v>
      </c>
      <c r="M2129">
        <f t="shared" si="168"/>
        <v>0</v>
      </c>
      <c r="N2129">
        <f t="shared" si="169"/>
        <v>0</v>
      </c>
    </row>
    <row r="2130" spans="1:14" x14ac:dyDescent="0.25">
      <c r="A2130">
        <v>3129</v>
      </c>
      <c r="B2130" t="s">
        <v>15014</v>
      </c>
      <c r="C2130" t="s">
        <v>15015</v>
      </c>
      <c r="D2130" t="s">
        <v>14922</v>
      </c>
      <c r="E2130">
        <v>408</v>
      </c>
      <c r="F2130" s="2">
        <v>43583.499201388891</v>
      </c>
      <c r="G2130">
        <v>59</v>
      </c>
      <c r="H2130" t="s">
        <v>1099</v>
      </c>
      <c r="I2130">
        <f t="shared" si="165"/>
        <v>24072</v>
      </c>
      <c r="J2130" s="6">
        <v>45186.094074074077</v>
      </c>
      <c r="K2130" t="str">
        <f t="shared" si="166"/>
        <v>Long Term</v>
      </c>
      <c r="L2130">
        <f t="shared" si="167"/>
        <v>23664</v>
      </c>
      <c r="M2130">
        <f t="shared" si="168"/>
        <v>0</v>
      </c>
      <c r="N2130">
        <f t="shared" si="169"/>
        <v>0</v>
      </c>
    </row>
    <row r="2131" spans="1:14" x14ac:dyDescent="0.25">
      <c r="A2131">
        <v>3130</v>
      </c>
      <c r="B2131" t="s">
        <v>14956</v>
      </c>
      <c r="C2131" t="s">
        <v>14957</v>
      </c>
      <c r="D2131" t="s">
        <v>14922</v>
      </c>
      <c r="E2131">
        <v>632</v>
      </c>
      <c r="F2131" s="2">
        <v>44923.556342592587</v>
      </c>
      <c r="G2131">
        <v>60</v>
      </c>
      <c r="H2131" t="s">
        <v>1348</v>
      </c>
      <c r="I2131">
        <f t="shared" si="165"/>
        <v>37920</v>
      </c>
      <c r="J2131" s="6">
        <v>45186.094074074077</v>
      </c>
      <c r="K2131" t="str">
        <f t="shared" si="166"/>
        <v>Short Term</v>
      </c>
      <c r="L2131">
        <f t="shared" si="167"/>
        <v>37288</v>
      </c>
      <c r="M2131">
        <f t="shared" si="168"/>
        <v>0.15</v>
      </c>
      <c r="N2131">
        <f t="shared" si="169"/>
        <v>5593.2</v>
      </c>
    </row>
    <row r="2132" spans="1:14" x14ac:dyDescent="0.25">
      <c r="A2132">
        <v>3131</v>
      </c>
      <c r="B2132" t="s">
        <v>14984</v>
      </c>
      <c r="C2132" t="s">
        <v>14985</v>
      </c>
      <c r="D2132" t="s">
        <v>14929</v>
      </c>
      <c r="E2132">
        <v>906</v>
      </c>
      <c r="F2132" s="2">
        <v>44908.850532407407</v>
      </c>
      <c r="G2132">
        <v>47</v>
      </c>
      <c r="H2132" t="s">
        <v>512</v>
      </c>
      <c r="I2132">
        <f t="shared" si="165"/>
        <v>42582</v>
      </c>
      <c r="J2132" s="6">
        <v>45186.094074074077</v>
      </c>
      <c r="K2132" t="str">
        <f t="shared" si="166"/>
        <v>Short Term</v>
      </c>
      <c r="L2132">
        <f t="shared" si="167"/>
        <v>41676</v>
      </c>
      <c r="M2132">
        <f t="shared" si="168"/>
        <v>0.15</v>
      </c>
      <c r="N2132">
        <f t="shared" si="169"/>
        <v>6251.4</v>
      </c>
    </row>
    <row r="2133" spans="1:14" x14ac:dyDescent="0.25">
      <c r="A2133">
        <v>3132</v>
      </c>
      <c r="B2133" t="s">
        <v>15002</v>
      </c>
      <c r="C2133" t="s">
        <v>15003</v>
      </c>
      <c r="D2133" t="s">
        <v>14922</v>
      </c>
      <c r="E2133">
        <v>475</v>
      </c>
      <c r="F2133" s="2">
        <v>43518.960775462961</v>
      </c>
      <c r="G2133">
        <v>94</v>
      </c>
      <c r="H2133" t="s">
        <v>853</v>
      </c>
      <c r="I2133">
        <f t="shared" si="165"/>
        <v>44650</v>
      </c>
      <c r="J2133" s="6">
        <v>45186.094074074077</v>
      </c>
      <c r="K2133" t="str">
        <f t="shared" si="166"/>
        <v>Long Term</v>
      </c>
      <c r="L2133">
        <f t="shared" si="167"/>
        <v>44175</v>
      </c>
      <c r="M2133">
        <f t="shared" si="168"/>
        <v>0</v>
      </c>
      <c r="N2133">
        <f t="shared" si="169"/>
        <v>0</v>
      </c>
    </row>
    <row r="2134" spans="1:14" x14ac:dyDescent="0.25">
      <c r="A2134">
        <v>3133</v>
      </c>
      <c r="B2134" t="s">
        <v>15000</v>
      </c>
      <c r="C2134" t="s">
        <v>15001</v>
      </c>
      <c r="D2134" t="s">
        <v>14929</v>
      </c>
      <c r="E2134">
        <v>837</v>
      </c>
      <c r="F2134" s="2">
        <v>44816.419479166667</v>
      </c>
      <c r="G2134">
        <v>97</v>
      </c>
      <c r="H2134" t="s">
        <v>841</v>
      </c>
      <c r="I2134">
        <f t="shared" si="165"/>
        <v>81189</v>
      </c>
      <c r="J2134" s="6">
        <v>45186.094074074077</v>
      </c>
      <c r="K2134" t="str">
        <f t="shared" si="166"/>
        <v>Long Term</v>
      </c>
      <c r="L2134">
        <f t="shared" si="167"/>
        <v>80352</v>
      </c>
      <c r="M2134">
        <f t="shared" si="168"/>
        <v>0</v>
      </c>
      <c r="N2134">
        <f t="shared" si="169"/>
        <v>0</v>
      </c>
    </row>
    <row r="2135" spans="1:14" x14ac:dyDescent="0.25">
      <c r="A2135">
        <v>3134</v>
      </c>
      <c r="B2135" t="s">
        <v>14984</v>
      </c>
      <c r="C2135" t="s">
        <v>14985</v>
      </c>
      <c r="D2135" t="s">
        <v>14929</v>
      </c>
      <c r="E2135">
        <v>664</v>
      </c>
      <c r="F2135" s="2">
        <v>43975.507615740738</v>
      </c>
      <c r="G2135">
        <v>30</v>
      </c>
      <c r="H2135" t="s">
        <v>247</v>
      </c>
      <c r="I2135">
        <f t="shared" si="165"/>
        <v>19920</v>
      </c>
      <c r="J2135" s="6">
        <v>45186.094074074077</v>
      </c>
      <c r="K2135" t="str">
        <f t="shared" si="166"/>
        <v>Long Term</v>
      </c>
      <c r="L2135">
        <f t="shared" si="167"/>
        <v>19256</v>
      </c>
      <c r="M2135">
        <f t="shared" si="168"/>
        <v>0</v>
      </c>
      <c r="N2135">
        <f t="shared" si="169"/>
        <v>0</v>
      </c>
    </row>
    <row r="2136" spans="1:14" x14ac:dyDescent="0.25">
      <c r="A2136">
        <v>3135</v>
      </c>
      <c r="B2136" t="s">
        <v>15006</v>
      </c>
      <c r="C2136" t="s">
        <v>15007</v>
      </c>
      <c r="D2136" t="s">
        <v>14929</v>
      </c>
      <c r="E2136">
        <v>962</v>
      </c>
      <c r="F2136" s="2">
        <v>44343.631076388891</v>
      </c>
      <c r="G2136">
        <v>24</v>
      </c>
      <c r="H2136" t="s">
        <v>992</v>
      </c>
      <c r="I2136">
        <f t="shared" si="165"/>
        <v>23088</v>
      </c>
      <c r="J2136" s="6">
        <v>45186.094074074077</v>
      </c>
      <c r="K2136" t="str">
        <f t="shared" si="166"/>
        <v>Long Term</v>
      </c>
      <c r="L2136">
        <f t="shared" si="167"/>
        <v>22126</v>
      </c>
      <c r="M2136">
        <f t="shared" si="168"/>
        <v>0</v>
      </c>
      <c r="N2136">
        <f t="shared" si="169"/>
        <v>0</v>
      </c>
    </row>
    <row r="2137" spans="1:14" x14ac:dyDescent="0.25">
      <c r="A2137">
        <v>3136</v>
      </c>
      <c r="B2137" t="s">
        <v>15002</v>
      </c>
      <c r="C2137" t="s">
        <v>15003</v>
      </c>
      <c r="D2137" t="s">
        <v>14929</v>
      </c>
      <c r="E2137">
        <v>181</v>
      </c>
      <c r="F2137" s="2">
        <v>43740.79078703704</v>
      </c>
      <c r="G2137">
        <v>84</v>
      </c>
      <c r="H2137" t="s">
        <v>477</v>
      </c>
      <c r="I2137">
        <f t="shared" si="165"/>
        <v>15204</v>
      </c>
      <c r="J2137" s="6">
        <v>45186.094074074077</v>
      </c>
      <c r="K2137" t="str">
        <f t="shared" si="166"/>
        <v>Long Term</v>
      </c>
      <c r="L2137">
        <f t="shared" si="167"/>
        <v>15023</v>
      </c>
      <c r="M2137">
        <f t="shared" si="168"/>
        <v>0</v>
      </c>
      <c r="N2137">
        <f t="shared" si="169"/>
        <v>0</v>
      </c>
    </row>
    <row r="2138" spans="1:14" x14ac:dyDescent="0.25">
      <c r="A2138">
        <v>3137</v>
      </c>
      <c r="B2138" t="s">
        <v>14940</v>
      </c>
      <c r="C2138" t="s">
        <v>14941</v>
      </c>
      <c r="D2138" t="s">
        <v>14922</v>
      </c>
      <c r="E2138">
        <v>882</v>
      </c>
      <c r="F2138" s="2">
        <v>43499.31827546296</v>
      </c>
      <c r="G2138">
        <v>64</v>
      </c>
      <c r="H2138" t="s">
        <v>1139</v>
      </c>
      <c r="I2138">
        <f t="shared" si="165"/>
        <v>56448</v>
      </c>
      <c r="J2138" s="6">
        <v>45186.094074074077</v>
      </c>
      <c r="K2138" t="str">
        <f t="shared" si="166"/>
        <v>Long Term</v>
      </c>
      <c r="L2138">
        <f t="shared" si="167"/>
        <v>55566</v>
      </c>
      <c r="M2138">
        <f t="shared" si="168"/>
        <v>0</v>
      </c>
      <c r="N2138">
        <f t="shared" si="169"/>
        <v>0</v>
      </c>
    </row>
    <row r="2139" spans="1:14" x14ac:dyDescent="0.25">
      <c r="A2139">
        <v>3138</v>
      </c>
      <c r="B2139" t="s">
        <v>14992</v>
      </c>
      <c r="C2139" t="s">
        <v>14993</v>
      </c>
      <c r="D2139" t="s">
        <v>14929</v>
      </c>
      <c r="E2139">
        <v>392</v>
      </c>
      <c r="F2139" s="2">
        <v>43642.864583333343</v>
      </c>
      <c r="G2139">
        <v>38</v>
      </c>
      <c r="H2139" t="s">
        <v>1251</v>
      </c>
      <c r="I2139">
        <f t="shared" si="165"/>
        <v>14896</v>
      </c>
      <c r="J2139" s="6">
        <v>45186.094074074077</v>
      </c>
      <c r="K2139" t="str">
        <f t="shared" si="166"/>
        <v>Long Term</v>
      </c>
      <c r="L2139">
        <f t="shared" si="167"/>
        <v>14504</v>
      </c>
      <c r="M2139">
        <f t="shared" si="168"/>
        <v>0</v>
      </c>
      <c r="N2139">
        <f t="shared" si="169"/>
        <v>0</v>
      </c>
    </row>
    <row r="2140" spans="1:14" x14ac:dyDescent="0.25">
      <c r="A2140">
        <v>3139</v>
      </c>
      <c r="B2140" t="s">
        <v>14948</v>
      </c>
      <c r="C2140" t="s">
        <v>14949</v>
      </c>
      <c r="D2140" t="s">
        <v>14929</v>
      </c>
      <c r="E2140">
        <v>213</v>
      </c>
      <c r="F2140" s="2">
        <v>44712.160231481481</v>
      </c>
      <c r="G2140">
        <v>93</v>
      </c>
      <c r="H2140" t="s">
        <v>1115</v>
      </c>
      <c r="I2140">
        <f t="shared" si="165"/>
        <v>19809</v>
      </c>
      <c r="J2140" s="6">
        <v>45186.094074074077</v>
      </c>
      <c r="K2140" t="str">
        <f t="shared" si="166"/>
        <v>Long Term</v>
      </c>
      <c r="L2140">
        <f t="shared" si="167"/>
        <v>19596</v>
      </c>
      <c r="M2140">
        <f t="shared" si="168"/>
        <v>0</v>
      </c>
      <c r="N2140">
        <f t="shared" si="169"/>
        <v>0</v>
      </c>
    </row>
    <row r="2141" spans="1:14" x14ac:dyDescent="0.25">
      <c r="A2141">
        <v>3140</v>
      </c>
      <c r="B2141" t="s">
        <v>14934</v>
      </c>
      <c r="C2141" t="s">
        <v>14935</v>
      </c>
      <c r="D2141" t="s">
        <v>14922</v>
      </c>
      <c r="E2141">
        <v>735</v>
      </c>
      <c r="F2141" s="2">
        <v>43692.963217592587</v>
      </c>
      <c r="G2141">
        <v>98</v>
      </c>
      <c r="H2141" t="s">
        <v>1167</v>
      </c>
      <c r="I2141">
        <f t="shared" si="165"/>
        <v>72030</v>
      </c>
      <c r="J2141" s="6">
        <v>45186.094074074077</v>
      </c>
      <c r="K2141" t="str">
        <f t="shared" si="166"/>
        <v>Long Term</v>
      </c>
      <c r="L2141">
        <f t="shared" si="167"/>
        <v>71295</v>
      </c>
      <c r="M2141">
        <f t="shared" si="168"/>
        <v>0</v>
      </c>
      <c r="N2141">
        <f t="shared" si="169"/>
        <v>0</v>
      </c>
    </row>
    <row r="2142" spans="1:14" x14ac:dyDescent="0.25">
      <c r="A2142">
        <v>3141</v>
      </c>
      <c r="B2142" t="s">
        <v>14940</v>
      </c>
      <c r="C2142" t="s">
        <v>14941</v>
      </c>
      <c r="D2142" t="s">
        <v>14929</v>
      </c>
      <c r="E2142">
        <v>597</v>
      </c>
      <c r="F2142" s="2">
        <v>44960.960277777784</v>
      </c>
      <c r="G2142">
        <v>36</v>
      </c>
      <c r="H2142" t="s">
        <v>191</v>
      </c>
      <c r="I2142">
        <f t="shared" si="165"/>
        <v>21492</v>
      </c>
      <c r="J2142" s="6">
        <v>45186.094074074077</v>
      </c>
      <c r="K2142" t="str">
        <f t="shared" si="166"/>
        <v>Short Term</v>
      </c>
      <c r="L2142">
        <f t="shared" si="167"/>
        <v>20895</v>
      </c>
      <c r="M2142">
        <f t="shared" si="168"/>
        <v>0.15</v>
      </c>
      <c r="N2142">
        <f t="shared" si="169"/>
        <v>3134.25</v>
      </c>
    </row>
    <row r="2143" spans="1:14" x14ac:dyDescent="0.25">
      <c r="A2143">
        <v>3142</v>
      </c>
      <c r="B2143" t="s">
        <v>14966</v>
      </c>
      <c r="C2143" t="s">
        <v>14967</v>
      </c>
      <c r="D2143" t="s">
        <v>14922</v>
      </c>
      <c r="E2143">
        <v>627</v>
      </c>
      <c r="F2143" s="2">
        <v>43753.379895833343</v>
      </c>
      <c r="G2143">
        <v>59</v>
      </c>
      <c r="H2143" t="s">
        <v>1895</v>
      </c>
      <c r="I2143">
        <f t="shared" si="165"/>
        <v>36993</v>
      </c>
      <c r="J2143" s="6">
        <v>45186.094074074077</v>
      </c>
      <c r="K2143" t="str">
        <f t="shared" si="166"/>
        <v>Long Term</v>
      </c>
      <c r="L2143">
        <f t="shared" si="167"/>
        <v>36366</v>
      </c>
      <c r="M2143">
        <f t="shared" si="168"/>
        <v>0</v>
      </c>
      <c r="N2143">
        <f t="shared" si="169"/>
        <v>0</v>
      </c>
    </row>
    <row r="2144" spans="1:14" x14ac:dyDescent="0.25">
      <c r="A2144">
        <v>3143</v>
      </c>
      <c r="B2144" t="s">
        <v>14930</v>
      </c>
      <c r="C2144" t="s">
        <v>14931</v>
      </c>
      <c r="D2144" t="s">
        <v>14922</v>
      </c>
      <c r="E2144">
        <v>783</v>
      </c>
      <c r="F2144" s="2">
        <v>44319.448136574072</v>
      </c>
      <c r="G2144">
        <v>9</v>
      </c>
      <c r="H2144" t="s">
        <v>2672</v>
      </c>
      <c r="I2144">
        <f t="shared" si="165"/>
        <v>7047</v>
      </c>
      <c r="J2144" s="6">
        <v>45186.094074074077</v>
      </c>
      <c r="K2144" t="str">
        <f t="shared" si="166"/>
        <v>Long Term</v>
      </c>
      <c r="L2144">
        <f t="shared" si="167"/>
        <v>6264</v>
      </c>
      <c r="M2144">
        <f t="shared" si="168"/>
        <v>0</v>
      </c>
      <c r="N2144">
        <f t="shared" si="169"/>
        <v>0</v>
      </c>
    </row>
    <row r="2145" spans="1:14" x14ac:dyDescent="0.25">
      <c r="A2145">
        <v>3144</v>
      </c>
      <c r="B2145" t="s">
        <v>14984</v>
      </c>
      <c r="C2145" t="s">
        <v>14985</v>
      </c>
      <c r="D2145" t="s">
        <v>14922</v>
      </c>
      <c r="E2145">
        <v>466</v>
      </c>
      <c r="F2145" s="2">
        <v>44944.059189814812</v>
      </c>
      <c r="G2145">
        <v>40</v>
      </c>
      <c r="H2145" t="s">
        <v>686</v>
      </c>
      <c r="I2145">
        <f t="shared" si="165"/>
        <v>18640</v>
      </c>
      <c r="J2145" s="6">
        <v>45186.094074074077</v>
      </c>
      <c r="K2145" t="str">
        <f t="shared" si="166"/>
        <v>Short Term</v>
      </c>
      <c r="L2145">
        <f t="shared" si="167"/>
        <v>18174</v>
      </c>
      <c r="M2145">
        <f t="shared" si="168"/>
        <v>0.15</v>
      </c>
      <c r="N2145">
        <f t="shared" si="169"/>
        <v>2726.1</v>
      </c>
    </row>
    <row r="2146" spans="1:14" x14ac:dyDescent="0.25">
      <c r="A2146">
        <v>3145</v>
      </c>
      <c r="B2146" t="s">
        <v>15006</v>
      </c>
      <c r="C2146" t="s">
        <v>15007</v>
      </c>
      <c r="D2146" t="s">
        <v>14929</v>
      </c>
      <c r="E2146">
        <v>821</v>
      </c>
      <c r="F2146" s="2">
        <v>43643.463391203702</v>
      </c>
      <c r="G2146">
        <v>70</v>
      </c>
      <c r="H2146" t="s">
        <v>425</v>
      </c>
      <c r="I2146">
        <f t="shared" si="165"/>
        <v>57470</v>
      </c>
      <c r="J2146" s="6">
        <v>45186.094074074077</v>
      </c>
      <c r="K2146" t="str">
        <f t="shared" si="166"/>
        <v>Long Term</v>
      </c>
      <c r="L2146">
        <f t="shared" si="167"/>
        <v>56649</v>
      </c>
      <c r="M2146">
        <f t="shared" si="168"/>
        <v>0</v>
      </c>
      <c r="N2146">
        <f t="shared" si="169"/>
        <v>0</v>
      </c>
    </row>
    <row r="2147" spans="1:14" x14ac:dyDescent="0.25">
      <c r="A2147">
        <v>3146</v>
      </c>
      <c r="B2147" t="s">
        <v>14952</v>
      </c>
      <c r="C2147" t="s">
        <v>14953</v>
      </c>
      <c r="D2147" t="s">
        <v>14922</v>
      </c>
      <c r="E2147">
        <v>793</v>
      </c>
      <c r="F2147" s="2">
        <v>43566.673935185187</v>
      </c>
      <c r="G2147">
        <v>95</v>
      </c>
      <c r="H2147" t="s">
        <v>881</v>
      </c>
      <c r="I2147">
        <f t="shared" si="165"/>
        <v>75335</v>
      </c>
      <c r="J2147" s="6">
        <v>45186.094074074077</v>
      </c>
      <c r="K2147" t="str">
        <f t="shared" si="166"/>
        <v>Long Term</v>
      </c>
      <c r="L2147">
        <f t="shared" si="167"/>
        <v>74542</v>
      </c>
      <c r="M2147">
        <f t="shared" si="168"/>
        <v>0</v>
      </c>
      <c r="N2147">
        <f t="shared" si="169"/>
        <v>0</v>
      </c>
    </row>
    <row r="2148" spans="1:14" x14ac:dyDescent="0.25">
      <c r="A2148">
        <v>3147</v>
      </c>
      <c r="B2148" t="s">
        <v>15002</v>
      </c>
      <c r="C2148" t="s">
        <v>15003</v>
      </c>
      <c r="D2148" t="s">
        <v>14929</v>
      </c>
      <c r="E2148">
        <v>231</v>
      </c>
      <c r="F2148" s="2">
        <v>43495.740613425929</v>
      </c>
      <c r="G2148">
        <v>91</v>
      </c>
      <c r="H2148" t="s">
        <v>52</v>
      </c>
      <c r="I2148">
        <f t="shared" si="165"/>
        <v>21021</v>
      </c>
      <c r="J2148" s="6">
        <v>45186.094074074077</v>
      </c>
      <c r="K2148" t="str">
        <f t="shared" si="166"/>
        <v>Long Term</v>
      </c>
      <c r="L2148">
        <f t="shared" si="167"/>
        <v>20790</v>
      </c>
      <c r="M2148">
        <f t="shared" si="168"/>
        <v>0</v>
      </c>
      <c r="N2148">
        <f t="shared" si="169"/>
        <v>0</v>
      </c>
    </row>
    <row r="2149" spans="1:14" x14ac:dyDescent="0.25">
      <c r="A2149">
        <v>3148</v>
      </c>
      <c r="B2149" t="s">
        <v>14972</v>
      </c>
      <c r="C2149" t="s">
        <v>14973</v>
      </c>
      <c r="D2149" t="s">
        <v>14929</v>
      </c>
      <c r="E2149">
        <v>472</v>
      </c>
      <c r="F2149" s="2">
        <v>43774.138032407413</v>
      </c>
      <c r="G2149">
        <v>8</v>
      </c>
      <c r="H2149" t="s">
        <v>143</v>
      </c>
      <c r="I2149">
        <f t="shared" si="165"/>
        <v>3776</v>
      </c>
      <c r="J2149" s="6">
        <v>45186.094074074077</v>
      </c>
      <c r="K2149" t="str">
        <f t="shared" si="166"/>
        <v>Long Term</v>
      </c>
      <c r="L2149">
        <f t="shared" si="167"/>
        <v>3304</v>
      </c>
      <c r="M2149">
        <f t="shared" si="168"/>
        <v>0</v>
      </c>
      <c r="N2149">
        <f t="shared" si="169"/>
        <v>0</v>
      </c>
    </row>
    <row r="2150" spans="1:14" x14ac:dyDescent="0.25">
      <c r="A2150">
        <v>3149</v>
      </c>
      <c r="B2150" t="s">
        <v>14952</v>
      </c>
      <c r="C2150" t="s">
        <v>14953</v>
      </c>
      <c r="D2150" t="s">
        <v>14929</v>
      </c>
      <c r="E2150">
        <v>468</v>
      </c>
      <c r="F2150" s="2">
        <v>43458.325428240743</v>
      </c>
      <c r="G2150">
        <v>42</v>
      </c>
      <c r="H2150" t="s">
        <v>1166</v>
      </c>
      <c r="I2150">
        <f t="shared" si="165"/>
        <v>19656</v>
      </c>
      <c r="J2150" s="6">
        <v>45186.094074074077</v>
      </c>
      <c r="K2150" t="str">
        <f t="shared" si="166"/>
        <v>Long Term</v>
      </c>
      <c r="L2150">
        <f t="shared" si="167"/>
        <v>19188</v>
      </c>
      <c r="M2150">
        <f t="shared" si="168"/>
        <v>0</v>
      </c>
      <c r="N2150">
        <f t="shared" si="169"/>
        <v>0</v>
      </c>
    </row>
    <row r="2151" spans="1:14" x14ac:dyDescent="0.25">
      <c r="A2151">
        <v>3150</v>
      </c>
      <c r="B2151" t="s">
        <v>14974</v>
      </c>
      <c r="C2151" t="s">
        <v>14975</v>
      </c>
      <c r="D2151" t="s">
        <v>14922</v>
      </c>
      <c r="E2151">
        <v>187</v>
      </c>
      <c r="F2151" s="2">
        <v>44214.712071759262</v>
      </c>
      <c r="G2151">
        <v>81</v>
      </c>
      <c r="H2151" t="s">
        <v>409</v>
      </c>
      <c r="I2151">
        <f t="shared" si="165"/>
        <v>15147</v>
      </c>
      <c r="J2151" s="6">
        <v>45186.094074074077</v>
      </c>
      <c r="K2151" t="str">
        <f t="shared" si="166"/>
        <v>Long Term</v>
      </c>
      <c r="L2151">
        <f t="shared" si="167"/>
        <v>14960</v>
      </c>
      <c r="M2151">
        <f t="shared" si="168"/>
        <v>0</v>
      </c>
      <c r="N2151">
        <f t="shared" si="169"/>
        <v>0</v>
      </c>
    </row>
    <row r="2152" spans="1:14" x14ac:dyDescent="0.25">
      <c r="A2152">
        <v>3151</v>
      </c>
      <c r="B2152" t="s">
        <v>14942</v>
      </c>
      <c r="C2152" t="s">
        <v>14943</v>
      </c>
      <c r="D2152" t="s">
        <v>14929</v>
      </c>
      <c r="E2152">
        <v>882</v>
      </c>
      <c r="F2152" s="2">
        <v>44812.245740740742</v>
      </c>
      <c r="G2152">
        <v>32</v>
      </c>
      <c r="H2152" t="s">
        <v>737</v>
      </c>
      <c r="I2152">
        <f t="shared" si="165"/>
        <v>28224</v>
      </c>
      <c r="J2152" s="6">
        <v>45186.094074074077</v>
      </c>
      <c r="K2152" t="str">
        <f t="shared" si="166"/>
        <v>Long Term</v>
      </c>
      <c r="L2152">
        <f t="shared" si="167"/>
        <v>27342</v>
      </c>
      <c r="M2152">
        <f t="shared" si="168"/>
        <v>0</v>
      </c>
      <c r="N2152">
        <f t="shared" si="169"/>
        <v>0</v>
      </c>
    </row>
    <row r="2153" spans="1:14" x14ac:dyDescent="0.25">
      <c r="A2153">
        <v>3152</v>
      </c>
      <c r="B2153" t="s">
        <v>14950</v>
      </c>
      <c r="C2153" t="s">
        <v>14951</v>
      </c>
      <c r="D2153" t="s">
        <v>14929</v>
      </c>
      <c r="E2153">
        <v>842</v>
      </c>
      <c r="F2153" s="2">
        <v>44178.94425925926</v>
      </c>
      <c r="G2153">
        <v>15</v>
      </c>
      <c r="H2153" t="s">
        <v>998</v>
      </c>
      <c r="I2153">
        <f t="shared" si="165"/>
        <v>12630</v>
      </c>
      <c r="J2153" s="6">
        <v>45186.094074074077</v>
      </c>
      <c r="K2153" t="str">
        <f t="shared" si="166"/>
        <v>Long Term</v>
      </c>
      <c r="L2153">
        <f t="shared" si="167"/>
        <v>11788</v>
      </c>
      <c r="M2153">
        <f t="shared" si="168"/>
        <v>0</v>
      </c>
      <c r="N2153">
        <f t="shared" si="169"/>
        <v>0</v>
      </c>
    </row>
    <row r="2154" spans="1:14" x14ac:dyDescent="0.25">
      <c r="A2154">
        <v>3153</v>
      </c>
      <c r="B2154" t="s">
        <v>14968</v>
      </c>
      <c r="C2154" t="s">
        <v>14969</v>
      </c>
      <c r="D2154" t="s">
        <v>14929</v>
      </c>
      <c r="E2154">
        <v>394</v>
      </c>
      <c r="F2154" s="2">
        <v>44832.989664351851</v>
      </c>
      <c r="G2154">
        <v>2</v>
      </c>
      <c r="H2154" t="s">
        <v>139</v>
      </c>
      <c r="I2154">
        <f t="shared" si="165"/>
        <v>788</v>
      </c>
      <c r="J2154" s="6">
        <v>45186.094074074077</v>
      </c>
      <c r="K2154" t="str">
        <f t="shared" si="166"/>
        <v>Short Term</v>
      </c>
      <c r="L2154">
        <f t="shared" si="167"/>
        <v>394</v>
      </c>
      <c r="M2154">
        <f t="shared" si="168"/>
        <v>0.15</v>
      </c>
      <c r="N2154">
        <f t="shared" si="169"/>
        <v>59.099999999999994</v>
      </c>
    </row>
    <row r="2155" spans="1:14" x14ac:dyDescent="0.25">
      <c r="A2155">
        <v>3154</v>
      </c>
      <c r="B2155" t="s">
        <v>14940</v>
      </c>
      <c r="C2155" t="s">
        <v>14941</v>
      </c>
      <c r="D2155" t="s">
        <v>14929</v>
      </c>
      <c r="E2155">
        <v>177</v>
      </c>
      <c r="F2155" s="2">
        <v>44418.985092592593</v>
      </c>
      <c r="G2155">
        <v>32</v>
      </c>
      <c r="H2155" t="s">
        <v>486</v>
      </c>
      <c r="I2155">
        <f t="shared" si="165"/>
        <v>5664</v>
      </c>
      <c r="J2155" s="6">
        <v>45186.094074074077</v>
      </c>
      <c r="K2155" t="str">
        <f t="shared" si="166"/>
        <v>Long Term</v>
      </c>
      <c r="L2155">
        <f t="shared" si="167"/>
        <v>5487</v>
      </c>
      <c r="M2155">
        <f t="shared" si="168"/>
        <v>0</v>
      </c>
      <c r="N2155">
        <f t="shared" si="169"/>
        <v>0</v>
      </c>
    </row>
    <row r="2156" spans="1:14" x14ac:dyDescent="0.25">
      <c r="A2156">
        <v>3155</v>
      </c>
      <c r="B2156" t="s">
        <v>14960</v>
      </c>
      <c r="C2156" t="s">
        <v>14961</v>
      </c>
      <c r="D2156" t="s">
        <v>14922</v>
      </c>
      <c r="E2156">
        <v>129</v>
      </c>
      <c r="F2156" s="2">
        <v>44696.645682870367</v>
      </c>
      <c r="G2156">
        <v>65</v>
      </c>
      <c r="H2156" t="s">
        <v>1192</v>
      </c>
      <c r="I2156">
        <f t="shared" si="165"/>
        <v>8385</v>
      </c>
      <c r="J2156" s="6">
        <v>45186.094074074077</v>
      </c>
      <c r="K2156" t="str">
        <f t="shared" si="166"/>
        <v>Long Term</v>
      </c>
      <c r="L2156">
        <f t="shared" si="167"/>
        <v>8256</v>
      </c>
      <c r="M2156">
        <f t="shared" si="168"/>
        <v>0</v>
      </c>
      <c r="N2156">
        <f t="shared" si="169"/>
        <v>0</v>
      </c>
    </row>
    <row r="2157" spans="1:14" x14ac:dyDescent="0.25">
      <c r="A2157">
        <v>3156</v>
      </c>
      <c r="B2157" t="s">
        <v>14927</v>
      </c>
      <c r="C2157" t="s">
        <v>14928</v>
      </c>
      <c r="D2157" t="s">
        <v>14922</v>
      </c>
      <c r="E2157">
        <v>466</v>
      </c>
      <c r="F2157" s="2">
        <v>43503.243217592593</v>
      </c>
      <c r="G2157">
        <v>39</v>
      </c>
      <c r="H2157" t="s">
        <v>864</v>
      </c>
      <c r="I2157">
        <f t="shared" si="165"/>
        <v>18174</v>
      </c>
      <c r="J2157" s="6">
        <v>45186.094074074077</v>
      </c>
      <c r="K2157" t="str">
        <f t="shared" si="166"/>
        <v>Long Term</v>
      </c>
      <c r="L2157">
        <f t="shared" si="167"/>
        <v>17708</v>
      </c>
      <c r="M2157">
        <f t="shared" si="168"/>
        <v>0</v>
      </c>
      <c r="N2157">
        <f t="shared" si="169"/>
        <v>0</v>
      </c>
    </row>
    <row r="2158" spans="1:14" x14ac:dyDescent="0.25">
      <c r="A2158">
        <v>3157</v>
      </c>
      <c r="B2158" t="s">
        <v>15006</v>
      </c>
      <c r="C2158" t="s">
        <v>15007</v>
      </c>
      <c r="D2158" t="s">
        <v>14929</v>
      </c>
      <c r="E2158">
        <v>943</v>
      </c>
      <c r="F2158" s="2">
        <v>45113.490567129629</v>
      </c>
      <c r="G2158">
        <v>11</v>
      </c>
      <c r="H2158" t="s">
        <v>1663</v>
      </c>
      <c r="I2158">
        <f t="shared" si="165"/>
        <v>10373</v>
      </c>
      <c r="J2158" s="6">
        <v>45186.094074074077</v>
      </c>
      <c r="K2158" t="str">
        <f t="shared" si="166"/>
        <v>Short Term</v>
      </c>
      <c r="L2158">
        <f t="shared" si="167"/>
        <v>9430</v>
      </c>
      <c r="M2158">
        <f t="shared" si="168"/>
        <v>0.15</v>
      </c>
      <c r="N2158">
        <f t="shared" si="169"/>
        <v>1414.5</v>
      </c>
    </row>
    <row r="2159" spans="1:14" x14ac:dyDescent="0.25">
      <c r="A2159">
        <v>3158</v>
      </c>
      <c r="B2159" t="s">
        <v>14980</v>
      </c>
      <c r="C2159" t="s">
        <v>14981</v>
      </c>
      <c r="D2159" t="s">
        <v>14922</v>
      </c>
      <c r="E2159">
        <v>408</v>
      </c>
      <c r="F2159" s="2">
        <v>43878.742280092592</v>
      </c>
      <c r="G2159">
        <v>99</v>
      </c>
      <c r="H2159" t="s">
        <v>469</v>
      </c>
      <c r="I2159">
        <f t="shared" si="165"/>
        <v>40392</v>
      </c>
      <c r="J2159" s="6">
        <v>45186.094074074077</v>
      </c>
      <c r="K2159" t="str">
        <f t="shared" si="166"/>
        <v>Long Term</v>
      </c>
      <c r="L2159">
        <f t="shared" si="167"/>
        <v>39984</v>
      </c>
      <c r="M2159">
        <f t="shared" si="168"/>
        <v>0</v>
      </c>
      <c r="N2159">
        <f t="shared" si="169"/>
        <v>0</v>
      </c>
    </row>
    <row r="2160" spans="1:14" x14ac:dyDescent="0.25">
      <c r="A2160">
        <v>3159</v>
      </c>
      <c r="B2160" t="s">
        <v>14972</v>
      </c>
      <c r="C2160" t="s">
        <v>14973</v>
      </c>
      <c r="D2160" t="s">
        <v>14929</v>
      </c>
      <c r="E2160">
        <v>691</v>
      </c>
      <c r="F2160" s="2">
        <v>43750.926574074067</v>
      </c>
      <c r="G2160">
        <v>30</v>
      </c>
      <c r="H2160" t="s">
        <v>1223</v>
      </c>
      <c r="I2160">
        <f t="shared" si="165"/>
        <v>20730</v>
      </c>
      <c r="J2160" s="6">
        <v>45186.094074074077</v>
      </c>
      <c r="K2160" t="str">
        <f t="shared" si="166"/>
        <v>Long Term</v>
      </c>
      <c r="L2160">
        <f t="shared" si="167"/>
        <v>20039</v>
      </c>
      <c r="M2160">
        <f t="shared" si="168"/>
        <v>0</v>
      </c>
      <c r="N2160">
        <f t="shared" si="169"/>
        <v>0</v>
      </c>
    </row>
    <row r="2161" spans="1:14" x14ac:dyDescent="0.25">
      <c r="A2161">
        <v>3160</v>
      </c>
      <c r="B2161" t="s">
        <v>15012</v>
      </c>
      <c r="C2161" t="s">
        <v>15013</v>
      </c>
      <c r="D2161" t="s">
        <v>14922</v>
      </c>
      <c r="E2161">
        <v>517</v>
      </c>
      <c r="F2161" s="2">
        <v>43852.958738425928</v>
      </c>
      <c r="G2161">
        <v>17</v>
      </c>
      <c r="H2161" t="s">
        <v>922</v>
      </c>
      <c r="I2161">
        <f t="shared" si="165"/>
        <v>8789</v>
      </c>
      <c r="J2161" s="6">
        <v>45186.094074074077</v>
      </c>
      <c r="K2161" t="str">
        <f t="shared" si="166"/>
        <v>Long Term</v>
      </c>
      <c r="L2161">
        <f t="shared" si="167"/>
        <v>8272</v>
      </c>
      <c r="M2161">
        <f t="shared" si="168"/>
        <v>0</v>
      </c>
      <c r="N2161">
        <f t="shared" si="169"/>
        <v>0</v>
      </c>
    </row>
    <row r="2162" spans="1:14" x14ac:dyDescent="0.25">
      <c r="A2162">
        <v>3161</v>
      </c>
      <c r="B2162" t="s">
        <v>15016</v>
      </c>
      <c r="C2162" t="s">
        <v>15017</v>
      </c>
      <c r="D2162" t="s">
        <v>14929</v>
      </c>
      <c r="E2162">
        <v>796</v>
      </c>
      <c r="F2162" s="2">
        <v>44351.886793981481</v>
      </c>
      <c r="G2162">
        <v>19</v>
      </c>
      <c r="H2162" t="s">
        <v>250</v>
      </c>
      <c r="I2162">
        <f t="shared" si="165"/>
        <v>15124</v>
      </c>
      <c r="J2162" s="6">
        <v>45186.094074074077</v>
      </c>
      <c r="K2162" t="str">
        <f t="shared" si="166"/>
        <v>Long Term</v>
      </c>
      <c r="L2162">
        <f t="shared" si="167"/>
        <v>14328</v>
      </c>
      <c r="M2162">
        <f t="shared" si="168"/>
        <v>0</v>
      </c>
      <c r="N2162">
        <f t="shared" si="169"/>
        <v>0</v>
      </c>
    </row>
    <row r="2163" spans="1:14" x14ac:dyDescent="0.25">
      <c r="A2163">
        <v>3162</v>
      </c>
      <c r="B2163" t="s">
        <v>14988</v>
      </c>
      <c r="C2163" t="s">
        <v>14989</v>
      </c>
      <c r="D2163" t="s">
        <v>14929</v>
      </c>
      <c r="E2163">
        <v>418</v>
      </c>
      <c r="F2163" s="2">
        <v>44082.714421296303</v>
      </c>
      <c r="G2163">
        <v>28</v>
      </c>
      <c r="H2163" t="s">
        <v>279</v>
      </c>
      <c r="I2163">
        <f t="shared" si="165"/>
        <v>11704</v>
      </c>
      <c r="J2163" s="6">
        <v>45186.094074074077</v>
      </c>
      <c r="K2163" t="str">
        <f t="shared" si="166"/>
        <v>Long Term</v>
      </c>
      <c r="L2163">
        <f t="shared" si="167"/>
        <v>11286</v>
      </c>
      <c r="M2163">
        <f t="shared" si="168"/>
        <v>0</v>
      </c>
      <c r="N2163">
        <f t="shared" si="169"/>
        <v>0</v>
      </c>
    </row>
    <row r="2164" spans="1:14" x14ac:dyDescent="0.25">
      <c r="A2164">
        <v>3163</v>
      </c>
      <c r="B2164" t="s">
        <v>14968</v>
      </c>
      <c r="C2164" t="s">
        <v>14969</v>
      </c>
      <c r="D2164" t="s">
        <v>14922</v>
      </c>
      <c r="E2164">
        <v>944</v>
      </c>
      <c r="F2164" s="2">
        <v>44598.688402777778</v>
      </c>
      <c r="G2164">
        <v>85</v>
      </c>
      <c r="H2164" t="s">
        <v>1222</v>
      </c>
      <c r="I2164">
        <f t="shared" si="165"/>
        <v>80240</v>
      </c>
      <c r="J2164" s="6">
        <v>45186.094074074077</v>
      </c>
      <c r="K2164" t="str">
        <f t="shared" si="166"/>
        <v>Long Term</v>
      </c>
      <c r="L2164">
        <f t="shared" si="167"/>
        <v>79296</v>
      </c>
      <c r="M2164">
        <f t="shared" si="168"/>
        <v>0</v>
      </c>
      <c r="N2164">
        <f t="shared" si="169"/>
        <v>0</v>
      </c>
    </row>
    <row r="2165" spans="1:14" x14ac:dyDescent="0.25">
      <c r="A2165">
        <v>3164</v>
      </c>
      <c r="B2165" t="s">
        <v>14920</v>
      </c>
      <c r="C2165" t="s">
        <v>14921</v>
      </c>
      <c r="D2165" t="s">
        <v>14929</v>
      </c>
      <c r="E2165">
        <v>536</v>
      </c>
      <c r="F2165" s="2">
        <v>44365.277025462958</v>
      </c>
      <c r="G2165">
        <v>63</v>
      </c>
      <c r="H2165" t="s">
        <v>1269</v>
      </c>
      <c r="I2165">
        <f t="shared" si="165"/>
        <v>33768</v>
      </c>
      <c r="J2165" s="6">
        <v>45186.094074074077</v>
      </c>
      <c r="K2165" t="str">
        <f t="shared" si="166"/>
        <v>Long Term</v>
      </c>
      <c r="L2165">
        <f t="shared" si="167"/>
        <v>33232</v>
      </c>
      <c r="M2165">
        <f t="shared" si="168"/>
        <v>0</v>
      </c>
      <c r="N2165">
        <f t="shared" si="169"/>
        <v>0</v>
      </c>
    </row>
    <row r="2166" spans="1:14" x14ac:dyDescent="0.25">
      <c r="A2166">
        <v>3165</v>
      </c>
      <c r="B2166" t="s">
        <v>14986</v>
      </c>
      <c r="C2166" t="s">
        <v>14987</v>
      </c>
      <c r="D2166" t="s">
        <v>14929</v>
      </c>
      <c r="E2166">
        <v>786</v>
      </c>
      <c r="F2166" s="2">
        <v>44187.710185185177</v>
      </c>
      <c r="G2166">
        <v>80</v>
      </c>
      <c r="H2166" t="s">
        <v>819</v>
      </c>
      <c r="I2166">
        <f t="shared" si="165"/>
        <v>62880</v>
      </c>
      <c r="J2166" s="6">
        <v>45186.094074074077</v>
      </c>
      <c r="K2166" t="str">
        <f t="shared" si="166"/>
        <v>Long Term</v>
      </c>
      <c r="L2166">
        <f t="shared" si="167"/>
        <v>62094</v>
      </c>
      <c r="M2166">
        <f t="shared" si="168"/>
        <v>0</v>
      </c>
      <c r="N2166">
        <f t="shared" si="169"/>
        <v>0</v>
      </c>
    </row>
    <row r="2167" spans="1:14" x14ac:dyDescent="0.25">
      <c r="A2167">
        <v>3166</v>
      </c>
      <c r="B2167" t="s">
        <v>14974</v>
      </c>
      <c r="C2167" t="s">
        <v>14975</v>
      </c>
      <c r="D2167" t="s">
        <v>14929</v>
      </c>
      <c r="E2167">
        <v>639</v>
      </c>
      <c r="F2167" s="2">
        <v>44850.102106481478</v>
      </c>
      <c r="G2167">
        <v>33</v>
      </c>
      <c r="H2167" t="s">
        <v>918</v>
      </c>
      <c r="I2167">
        <f t="shared" si="165"/>
        <v>21087</v>
      </c>
      <c r="J2167" s="6">
        <v>45186.094074074077</v>
      </c>
      <c r="K2167" t="str">
        <f t="shared" si="166"/>
        <v>Short Term</v>
      </c>
      <c r="L2167">
        <f t="shared" si="167"/>
        <v>20448</v>
      </c>
      <c r="M2167">
        <f t="shared" si="168"/>
        <v>0.15</v>
      </c>
      <c r="N2167">
        <f t="shared" si="169"/>
        <v>3067.2</v>
      </c>
    </row>
    <row r="2168" spans="1:14" x14ac:dyDescent="0.25">
      <c r="A2168">
        <v>3167</v>
      </c>
      <c r="B2168" t="s">
        <v>14942</v>
      </c>
      <c r="C2168" t="s">
        <v>14943</v>
      </c>
      <c r="D2168" t="s">
        <v>14929</v>
      </c>
      <c r="E2168">
        <v>617</v>
      </c>
      <c r="F2168" s="2">
        <v>44869.547962962963</v>
      </c>
      <c r="G2168">
        <v>35</v>
      </c>
      <c r="H2168" t="s">
        <v>360</v>
      </c>
      <c r="I2168">
        <f t="shared" si="165"/>
        <v>21595</v>
      </c>
      <c r="J2168" s="6">
        <v>45186.094074074077</v>
      </c>
      <c r="K2168" t="str">
        <f t="shared" si="166"/>
        <v>Short Term</v>
      </c>
      <c r="L2168">
        <f t="shared" si="167"/>
        <v>20978</v>
      </c>
      <c r="M2168">
        <f t="shared" si="168"/>
        <v>0.15</v>
      </c>
      <c r="N2168">
        <f t="shared" si="169"/>
        <v>3146.7</v>
      </c>
    </row>
    <row r="2169" spans="1:14" x14ac:dyDescent="0.25">
      <c r="A2169">
        <v>3168</v>
      </c>
      <c r="B2169" t="s">
        <v>15014</v>
      </c>
      <c r="C2169" t="s">
        <v>15015</v>
      </c>
      <c r="D2169" t="s">
        <v>14922</v>
      </c>
      <c r="E2169">
        <v>708</v>
      </c>
      <c r="F2169" s="2">
        <v>45142.874178240738</v>
      </c>
      <c r="G2169">
        <v>41</v>
      </c>
      <c r="H2169" t="s">
        <v>514</v>
      </c>
      <c r="I2169">
        <f t="shared" si="165"/>
        <v>29028</v>
      </c>
      <c r="J2169" s="6">
        <v>45186.094074074077</v>
      </c>
      <c r="K2169" t="str">
        <f t="shared" si="166"/>
        <v>Short Term</v>
      </c>
      <c r="L2169">
        <f t="shared" si="167"/>
        <v>28320</v>
      </c>
      <c r="M2169">
        <f t="shared" si="168"/>
        <v>0.15</v>
      </c>
      <c r="N2169">
        <f t="shared" si="169"/>
        <v>4248</v>
      </c>
    </row>
    <row r="2170" spans="1:14" x14ac:dyDescent="0.25">
      <c r="A2170">
        <v>3169</v>
      </c>
      <c r="B2170" t="s">
        <v>14936</v>
      </c>
      <c r="C2170" t="s">
        <v>14937</v>
      </c>
      <c r="D2170" t="s">
        <v>14922</v>
      </c>
      <c r="E2170">
        <v>414</v>
      </c>
      <c r="F2170" s="2">
        <v>43778.455069444448</v>
      </c>
      <c r="G2170">
        <v>86</v>
      </c>
      <c r="H2170" t="s">
        <v>1081</v>
      </c>
      <c r="I2170">
        <f t="shared" si="165"/>
        <v>35604</v>
      </c>
      <c r="J2170" s="6">
        <v>45186.094074074077</v>
      </c>
      <c r="K2170" t="str">
        <f t="shared" si="166"/>
        <v>Long Term</v>
      </c>
      <c r="L2170">
        <f t="shared" si="167"/>
        <v>35190</v>
      </c>
      <c r="M2170">
        <f t="shared" si="168"/>
        <v>0</v>
      </c>
      <c r="N2170">
        <f t="shared" si="169"/>
        <v>0</v>
      </c>
    </row>
    <row r="2171" spans="1:14" x14ac:dyDescent="0.25">
      <c r="A2171">
        <v>3170</v>
      </c>
      <c r="B2171" t="s">
        <v>14974</v>
      </c>
      <c r="C2171" t="s">
        <v>14975</v>
      </c>
      <c r="D2171" t="s">
        <v>14922</v>
      </c>
      <c r="E2171">
        <v>365</v>
      </c>
      <c r="F2171" s="2">
        <v>44471.823252314818</v>
      </c>
      <c r="G2171">
        <v>19</v>
      </c>
      <c r="H2171" t="s">
        <v>230</v>
      </c>
      <c r="I2171">
        <f t="shared" si="165"/>
        <v>6935</v>
      </c>
      <c r="J2171" s="6">
        <v>45186.094074074077</v>
      </c>
      <c r="K2171" t="str">
        <f t="shared" si="166"/>
        <v>Long Term</v>
      </c>
      <c r="L2171">
        <f t="shared" si="167"/>
        <v>6570</v>
      </c>
      <c r="M2171">
        <f t="shared" si="168"/>
        <v>0</v>
      </c>
      <c r="N2171">
        <f t="shared" si="169"/>
        <v>0</v>
      </c>
    </row>
    <row r="2172" spans="1:14" x14ac:dyDescent="0.25">
      <c r="A2172">
        <v>3171</v>
      </c>
      <c r="B2172" t="s">
        <v>15006</v>
      </c>
      <c r="C2172" t="s">
        <v>15007</v>
      </c>
      <c r="D2172" t="s">
        <v>14929</v>
      </c>
      <c r="E2172">
        <v>175</v>
      </c>
      <c r="F2172" s="2">
        <v>43953.670254629629</v>
      </c>
      <c r="G2172">
        <v>85</v>
      </c>
      <c r="H2172" t="s">
        <v>1026</v>
      </c>
      <c r="I2172">
        <f t="shared" si="165"/>
        <v>14875</v>
      </c>
      <c r="J2172" s="6">
        <v>45186.094074074077</v>
      </c>
      <c r="K2172" t="str">
        <f t="shared" si="166"/>
        <v>Long Term</v>
      </c>
      <c r="L2172">
        <f t="shared" si="167"/>
        <v>14700</v>
      </c>
      <c r="M2172">
        <f t="shared" si="168"/>
        <v>0</v>
      </c>
      <c r="N2172">
        <f t="shared" si="169"/>
        <v>0</v>
      </c>
    </row>
    <row r="2173" spans="1:14" x14ac:dyDescent="0.25">
      <c r="A2173">
        <v>3172</v>
      </c>
      <c r="B2173" t="s">
        <v>14934</v>
      </c>
      <c r="C2173" t="s">
        <v>14935</v>
      </c>
      <c r="D2173" t="s">
        <v>14929</v>
      </c>
      <c r="E2173">
        <v>960</v>
      </c>
      <c r="F2173" s="2">
        <v>44115.174328703702</v>
      </c>
      <c r="G2173">
        <v>3</v>
      </c>
      <c r="H2173" t="s">
        <v>1299</v>
      </c>
      <c r="I2173">
        <f t="shared" si="165"/>
        <v>2880</v>
      </c>
      <c r="J2173" s="6">
        <v>45186.094074074077</v>
      </c>
      <c r="K2173" t="str">
        <f t="shared" si="166"/>
        <v>Long Term</v>
      </c>
      <c r="L2173">
        <f t="shared" si="167"/>
        <v>1920</v>
      </c>
      <c r="M2173">
        <f t="shared" si="168"/>
        <v>0</v>
      </c>
      <c r="N2173">
        <f t="shared" si="169"/>
        <v>0</v>
      </c>
    </row>
    <row r="2174" spans="1:14" x14ac:dyDescent="0.25">
      <c r="A2174">
        <v>3173</v>
      </c>
      <c r="B2174" t="s">
        <v>14944</v>
      </c>
      <c r="C2174" t="s">
        <v>14945</v>
      </c>
      <c r="D2174" t="s">
        <v>14929</v>
      </c>
      <c r="E2174">
        <v>935</v>
      </c>
      <c r="F2174" s="2">
        <v>44414.70453703704</v>
      </c>
      <c r="G2174">
        <v>63</v>
      </c>
      <c r="H2174" t="s">
        <v>1265</v>
      </c>
      <c r="I2174">
        <f t="shared" si="165"/>
        <v>58905</v>
      </c>
      <c r="J2174" s="6">
        <v>45186.094074074077</v>
      </c>
      <c r="K2174" t="str">
        <f t="shared" si="166"/>
        <v>Long Term</v>
      </c>
      <c r="L2174">
        <f t="shared" si="167"/>
        <v>57970</v>
      </c>
      <c r="M2174">
        <f t="shared" si="168"/>
        <v>0</v>
      </c>
      <c r="N2174">
        <f t="shared" si="169"/>
        <v>0</v>
      </c>
    </row>
    <row r="2175" spans="1:14" x14ac:dyDescent="0.25">
      <c r="A2175">
        <v>3174</v>
      </c>
      <c r="B2175" t="s">
        <v>14988</v>
      </c>
      <c r="C2175" t="s">
        <v>14989</v>
      </c>
      <c r="D2175" t="s">
        <v>14922</v>
      </c>
      <c r="E2175">
        <v>776</v>
      </c>
      <c r="F2175" s="2">
        <v>44606.767523148148</v>
      </c>
      <c r="G2175">
        <v>4</v>
      </c>
      <c r="H2175" t="s">
        <v>1352</v>
      </c>
      <c r="I2175">
        <f t="shared" si="165"/>
        <v>3104</v>
      </c>
      <c r="J2175" s="6">
        <v>45186.094074074077</v>
      </c>
      <c r="K2175" t="str">
        <f t="shared" si="166"/>
        <v>Long Term</v>
      </c>
      <c r="L2175">
        <f t="shared" si="167"/>
        <v>2328</v>
      </c>
      <c r="M2175">
        <f t="shared" si="168"/>
        <v>0</v>
      </c>
      <c r="N2175">
        <f t="shared" si="169"/>
        <v>0</v>
      </c>
    </row>
    <row r="2176" spans="1:14" x14ac:dyDescent="0.25">
      <c r="A2176">
        <v>3175</v>
      </c>
      <c r="B2176" t="s">
        <v>14980</v>
      </c>
      <c r="C2176" t="s">
        <v>14981</v>
      </c>
      <c r="D2176" t="s">
        <v>14922</v>
      </c>
      <c r="E2176">
        <v>413</v>
      </c>
      <c r="F2176" s="2">
        <v>43938.479456018518</v>
      </c>
      <c r="G2176">
        <v>49</v>
      </c>
      <c r="H2176" t="s">
        <v>459</v>
      </c>
      <c r="I2176">
        <f t="shared" si="165"/>
        <v>20237</v>
      </c>
      <c r="J2176" s="6">
        <v>45186.094074074077</v>
      </c>
      <c r="K2176" t="str">
        <f t="shared" si="166"/>
        <v>Long Term</v>
      </c>
      <c r="L2176">
        <f t="shared" si="167"/>
        <v>19824</v>
      </c>
      <c r="M2176">
        <f t="shared" si="168"/>
        <v>0</v>
      </c>
      <c r="N2176">
        <f t="shared" si="169"/>
        <v>0</v>
      </c>
    </row>
    <row r="2177" spans="1:14" x14ac:dyDescent="0.25">
      <c r="A2177">
        <v>3176</v>
      </c>
      <c r="B2177" t="s">
        <v>14960</v>
      </c>
      <c r="C2177" t="s">
        <v>14961</v>
      </c>
      <c r="D2177" t="s">
        <v>14929</v>
      </c>
      <c r="E2177">
        <v>964</v>
      </c>
      <c r="F2177" s="2">
        <v>45020.168819444443</v>
      </c>
      <c r="G2177">
        <v>22</v>
      </c>
      <c r="H2177" t="s">
        <v>1244</v>
      </c>
      <c r="I2177">
        <f t="shared" si="165"/>
        <v>21208</v>
      </c>
      <c r="J2177" s="6">
        <v>45186.094074074077</v>
      </c>
      <c r="K2177" t="str">
        <f t="shared" si="166"/>
        <v>Short Term</v>
      </c>
      <c r="L2177">
        <f t="shared" si="167"/>
        <v>20244</v>
      </c>
      <c r="M2177">
        <f t="shared" si="168"/>
        <v>0.15</v>
      </c>
      <c r="N2177">
        <f t="shared" si="169"/>
        <v>3036.6</v>
      </c>
    </row>
    <row r="2178" spans="1:14" x14ac:dyDescent="0.25">
      <c r="A2178">
        <v>3177</v>
      </c>
      <c r="B2178" t="s">
        <v>15006</v>
      </c>
      <c r="C2178" t="s">
        <v>15007</v>
      </c>
      <c r="D2178" t="s">
        <v>14929</v>
      </c>
      <c r="E2178">
        <v>360</v>
      </c>
      <c r="F2178" s="2">
        <v>43906.704085648147</v>
      </c>
      <c r="G2178">
        <v>57</v>
      </c>
      <c r="H2178" t="s">
        <v>1337</v>
      </c>
      <c r="I2178">
        <f t="shared" si="165"/>
        <v>20520</v>
      </c>
      <c r="J2178" s="6">
        <v>45186.094074074077</v>
      </c>
      <c r="K2178" t="str">
        <f t="shared" si="166"/>
        <v>Long Term</v>
      </c>
      <c r="L2178">
        <f t="shared" si="167"/>
        <v>20160</v>
      </c>
      <c r="M2178">
        <f t="shared" si="168"/>
        <v>0</v>
      </c>
      <c r="N2178">
        <f t="shared" si="169"/>
        <v>0</v>
      </c>
    </row>
    <row r="2179" spans="1:14" x14ac:dyDescent="0.25">
      <c r="A2179">
        <v>3178</v>
      </c>
      <c r="B2179" t="s">
        <v>14940</v>
      </c>
      <c r="C2179" t="s">
        <v>14941</v>
      </c>
      <c r="D2179" t="s">
        <v>14922</v>
      </c>
      <c r="E2179">
        <v>265</v>
      </c>
      <c r="F2179" s="2">
        <v>44357.825833333343</v>
      </c>
      <c r="G2179">
        <v>12</v>
      </c>
      <c r="H2179" t="s">
        <v>466</v>
      </c>
      <c r="I2179">
        <f t="shared" ref="I2179:I2242" si="170">E2179*G2179</f>
        <v>3180</v>
      </c>
      <c r="J2179" s="6">
        <v>45186.094074074077</v>
      </c>
      <c r="K2179" t="str">
        <f t="shared" ref="K2179:K2242" si="171">IF((J2179-F2179)&lt;=365,"Short Term","Long Term")</f>
        <v>Long Term</v>
      </c>
      <c r="L2179">
        <f t="shared" ref="L2179:L2242" si="172">I2179-E2179</f>
        <v>2915</v>
      </c>
      <c r="M2179">
        <f t="shared" ref="M2179:M2242" si="173">IF(K2179="short Term",15%,IF(K2179="Long Term",IF(L2179&gt;100000,10%,0),0))</f>
        <v>0</v>
      </c>
      <c r="N2179">
        <f t="shared" ref="N2179:N2242" si="174">L2179*M2179</f>
        <v>0</v>
      </c>
    </row>
    <row r="2180" spans="1:14" x14ac:dyDescent="0.25">
      <c r="A2180">
        <v>3179</v>
      </c>
      <c r="B2180" t="s">
        <v>14984</v>
      </c>
      <c r="C2180" t="s">
        <v>14985</v>
      </c>
      <c r="D2180" t="s">
        <v>14929</v>
      </c>
      <c r="E2180">
        <v>438</v>
      </c>
      <c r="F2180" s="2">
        <v>44016.684282407397</v>
      </c>
      <c r="G2180">
        <v>51</v>
      </c>
      <c r="H2180" t="s">
        <v>123</v>
      </c>
      <c r="I2180">
        <f t="shared" si="170"/>
        <v>22338</v>
      </c>
      <c r="J2180" s="6">
        <v>45186.094074074077</v>
      </c>
      <c r="K2180" t="str">
        <f t="shared" si="171"/>
        <v>Long Term</v>
      </c>
      <c r="L2180">
        <f t="shared" si="172"/>
        <v>21900</v>
      </c>
      <c r="M2180">
        <f t="shared" si="173"/>
        <v>0</v>
      </c>
      <c r="N2180">
        <f t="shared" si="174"/>
        <v>0</v>
      </c>
    </row>
    <row r="2181" spans="1:14" x14ac:dyDescent="0.25">
      <c r="A2181">
        <v>3180</v>
      </c>
      <c r="B2181" t="s">
        <v>14940</v>
      </c>
      <c r="C2181" t="s">
        <v>14941</v>
      </c>
      <c r="D2181" t="s">
        <v>14929</v>
      </c>
      <c r="E2181">
        <v>582</v>
      </c>
      <c r="F2181" s="2">
        <v>43737.237928240742</v>
      </c>
      <c r="G2181">
        <v>47</v>
      </c>
      <c r="H2181" t="s">
        <v>914</v>
      </c>
      <c r="I2181">
        <f t="shared" si="170"/>
        <v>27354</v>
      </c>
      <c r="J2181" s="6">
        <v>45186.094074074077</v>
      </c>
      <c r="K2181" t="str">
        <f t="shared" si="171"/>
        <v>Long Term</v>
      </c>
      <c r="L2181">
        <f t="shared" si="172"/>
        <v>26772</v>
      </c>
      <c r="M2181">
        <f t="shared" si="173"/>
        <v>0</v>
      </c>
      <c r="N2181">
        <f t="shared" si="174"/>
        <v>0</v>
      </c>
    </row>
    <row r="2182" spans="1:14" x14ac:dyDescent="0.25">
      <c r="A2182">
        <v>3181</v>
      </c>
      <c r="B2182" t="s">
        <v>14936</v>
      </c>
      <c r="C2182" t="s">
        <v>14937</v>
      </c>
      <c r="D2182" t="s">
        <v>14922</v>
      </c>
      <c r="E2182">
        <v>304</v>
      </c>
      <c r="F2182" s="2">
        <v>44258.818749999999</v>
      </c>
      <c r="G2182">
        <v>51</v>
      </c>
      <c r="H2182" t="s">
        <v>427</v>
      </c>
      <c r="I2182">
        <f t="shared" si="170"/>
        <v>15504</v>
      </c>
      <c r="J2182" s="6">
        <v>45186.094074074077</v>
      </c>
      <c r="K2182" t="str">
        <f t="shared" si="171"/>
        <v>Long Term</v>
      </c>
      <c r="L2182">
        <f t="shared" si="172"/>
        <v>15200</v>
      </c>
      <c r="M2182">
        <f t="shared" si="173"/>
        <v>0</v>
      </c>
      <c r="N2182">
        <f t="shared" si="174"/>
        <v>0</v>
      </c>
    </row>
    <row r="2183" spans="1:14" x14ac:dyDescent="0.25">
      <c r="A2183">
        <v>3182</v>
      </c>
      <c r="B2183" t="s">
        <v>14934</v>
      </c>
      <c r="C2183" t="s">
        <v>14935</v>
      </c>
      <c r="D2183" t="s">
        <v>14922</v>
      </c>
      <c r="E2183">
        <v>324</v>
      </c>
      <c r="F2183" s="2">
        <v>45105.218969907408</v>
      </c>
      <c r="G2183">
        <v>14</v>
      </c>
      <c r="H2183" t="s">
        <v>1954</v>
      </c>
      <c r="I2183">
        <f t="shared" si="170"/>
        <v>4536</v>
      </c>
      <c r="J2183" s="6">
        <v>45186.094074074077</v>
      </c>
      <c r="K2183" t="str">
        <f t="shared" si="171"/>
        <v>Short Term</v>
      </c>
      <c r="L2183">
        <f t="shared" si="172"/>
        <v>4212</v>
      </c>
      <c r="M2183">
        <f t="shared" si="173"/>
        <v>0.15</v>
      </c>
      <c r="N2183">
        <f t="shared" si="174"/>
        <v>631.79999999999995</v>
      </c>
    </row>
    <row r="2184" spans="1:14" x14ac:dyDescent="0.25">
      <c r="A2184">
        <v>3183</v>
      </c>
      <c r="B2184" t="s">
        <v>15008</v>
      </c>
      <c r="C2184" t="s">
        <v>15009</v>
      </c>
      <c r="D2184" t="s">
        <v>14922</v>
      </c>
      <c r="E2184">
        <v>553</v>
      </c>
      <c r="F2184" s="2">
        <v>44190.023240740738</v>
      </c>
      <c r="G2184">
        <v>9</v>
      </c>
      <c r="H2184" t="s">
        <v>874</v>
      </c>
      <c r="I2184">
        <f t="shared" si="170"/>
        <v>4977</v>
      </c>
      <c r="J2184" s="6">
        <v>45186.094074074077</v>
      </c>
      <c r="K2184" t="str">
        <f t="shared" si="171"/>
        <v>Long Term</v>
      </c>
      <c r="L2184">
        <f t="shared" si="172"/>
        <v>4424</v>
      </c>
      <c r="M2184">
        <f t="shared" si="173"/>
        <v>0</v>
      </c>
      <c r="N2184">
        <f t="shared" si="174"/>
        <v>0</v>
      </c>
    </row>
    <row r="2185" spans="1:14" x14ac:dyDescent="0.25">
      <c r="A2185">
        <v>3184</v>
      </c>
      <c r="B2185" t="s">
        <v>14958</v>
      </c>
      <c r="C2185" t="s">
        <v>14959</v>
      </c>
      <c r="D2185" t="s">
        <v>14929</v>
      </c>
      <c r="E2185">
        <v>347</v>
      </c>
      <c r="F2185" s="2">
        <v>44540.445763888893</v>
      </c>
      <c r="G2185">
        <v>89</v>
      </c>
      <c r="H2185" t="s">
        <v>512</v>
      </c>
      <c r="I2185">
        <f t="shared" si="170"/>
        <v>30883</v>
      </c>
      <c r="J2185" s="6">
        <v>45186.094074074077</v>
      </c>
      <c r="K2185" t="str">
        <f t="shared" si="171"/>
        <v>Long Term</v>
      </c>
      <c r="L2185">
        <f t="shared" si="172"/>
        <v>30536</v>
      </c>
      <c r="M2185">
        <f t="shared" si="173"/>
        <v>0</v>
      </c>
      <c r="N2185">
        <f t="shared" si="174"/>
        <v>0</v>
      </c>
    </row>
    <row r="2186" spans="1:14" x14ac:dyDescent="0.25">
      <c r="A2186">
        <v>3185</v>
      </c>
      <c r="B2186" t="s">
        <v>14980</v>
      </c>
      <c r="C2186" t="s">
        <v>14981</v>
      </c>
      <c r="D2186" t="s">
        <v>14922</v>
      </c>
      <c r="E2186">
        <v>347</v>
      </c>
      <c r="F2186" s="2">
        <v>44381.904745370368</v>
      </c>
      <c r="G2186">
        <v>52</v>
      </c>
      <c r="H2186" t="s">
        <v>948</v>
      </c>
      <c r="I2186">
        <f t="shared" si="170"/>
        <v>18044</v>
      </c>
      <c r="J2186" s="6">
        <v>45186.094074074077</v>
      </c>
      <c r="K2186" t="str">
        <f t="shared" si="171"/>
        <v>Long Term</v>
      </c>
      <c r="L2186">
        <f t="shared" si="172"/>
        <v>17697</v>
      </c>
      <c r="M2186">
        <f t="shared" si="173"/>
        <v>0</v>
      </c>
      <c r="N2186">
        <f t="shared" si="174"/>
        <v>0</v>
      </c>
    </row>
    <row r="2187" spans="1:14" x14ac:dyDescent="0.25">
      <c r="A2187">
        <v>3186</v>
      </c>
      <c r="B2187" t="s">
        <v>14990</v>
      </c>
      <c r="C2187" t="s">
        <v>14991</v>
      </c>
      <c r="D2187" t="s">
        <v>14929</v>
      </c>
      <c r="E2187">
        <v>482</v>
      </c>
      <c r="F2187" s="2">
        <v>44203.590300925927</v>
      </c>
      <c r="G2187">
        <v>98</v>
      </c>
      <c r="H2187" t="s">
        <v>589</v>
      </c>
      <c r="I2187">
        <f t="shared" si="170"/>
        <v>47236</v>
      </c>
      <c r="J2187" s="6">
        <v>45186.094074074077</v>
      </c>
      <c r="K2187" t="str">
        <f t="shared" si="171"/>
        <v>Long Term</v>
      </c>
      <c r="L2187">
        <f t="shared" si="172"/>
        <v>46754</v>
      </c>
      <c r="M2187">
        <f t="shared" si="173"/>
        <v>0</v>
      </c>
      <c r="N2187">
        <f t="shared" si="174"/>
        <v>0</v>
      </c>
    </row>
    <row r="2188" spans="1:14" x14ac:dyDescent="0.25">
      <c r="A2188">
        <v>3187</v>
      </c>
      <c r="B2188" t="s">
        <v>14986</v>
      </c>
      <c r="C2188" t="s">
        <v>14987</v>
      </c>
      <c r="D2188" t="s">
        <v>14929</v>
      </c>
      <c r="E2188">
        <v>347</v>
      </c>
      <c r="F2188" s="2">
        <v>44732.732719907413</v>
      </c>
      <c r="G2188">
        <v>89</v>
      </c>
      <c r="H2188" t="s">
        <v>958</v>
      </c>
      <c r="I2188">
        <f t="shared" si="170"/>
        <v>30883</v>
      </c>
      <c r="J2188" s="6">
        <v>45186.094074074077</v>
      </c>
      <c r="K2188" t="str">
        <f t="shared" si="171"/>
        <v>Long Term</v>
      </c>
      <c r="L2188">
        <f t="shared" si="172"/>
        <v>30536</v>
      </c>
      <c r="M2188">
        <f t="shared" si="173"/>
        <v>0</v>
      </c>
      <c r="N2188">
        <f t="shared" si="174"/>
        <v>0</v>
      </c>
    </row>
    <row r="2189" spans="1:14" x14ac:dyDescent="0.25">
      <c r="A2189">
        <v>3188</v>
      </c>
      <c r="B2189" t="s">
        <v>14950</v>
      </c>
      <c r="C2189" t="s">
        <v>14951</v>
      </c>
      <c r="D2189" t="s">
        <v>14929</v>
      </c>
      <c r="E2189">
        <v>732</v>
      </c>
      <c r="F2189" s="2">
        <v>44746.25854166667</v>
      </c>
      <c r="G2189">
        <v>10</v>
      </c>
      <c r="H2189" t="s">
        <v>621</v>
      </c>
      <c r="I2189">
        <f t="shared" si="170"/>
        <v>7320</v>
      </c>
      <c r="J2189" s="6">
        <v>45186.094074074077</v>
      </c>
      <c r="K2189" t="str">
        <f t="shared" si="171"/>
        <v>Long Term</v>
      </c>
      <c r="L2189">
        <f t="shared" si="172"/>
        <v>6588</v>
      </c>
      <c r="M2189">
        <f t="shared" si="173"/>
        <v>0</v>
      </c>
      <c r="N2189">
        <f t="shared" si="174"/>
        <v>0</v>
      </c>
    </row>
    <row r="2190" spans="1:14" x14ac:dyDescent="0.25">
      <c r="A2190">
        <v>3189</v>
      </c>
      <c r="B2190" t="s">
        <v>14936</v>
      </c>
      <c r="C2190" t="s">
        <v>14937</v>
      </c>
      <c r="D2190" t="s">
        <v>14929</v>
      </c>
      <c r="E2190">
        <v>637</v>
      </c>
      <c r="F2190" s="2">
        <v>43394.607210648152</v>
      </c>
      <c r="G2190">
        <v>4</v>
      </c>
      <c r="H2190" t="s">
        <v>163</v>
      </c>
      <c r="I2190">
        <f t="shared" si="170"/>
        <v>2548</v>
      </c>
      <c r="J2190" s="6">
        <v>45186.094074074077</v>
      </c>
      <c r="K2190" t="str">
        <f t="shared" si="171"/>
        <v>Long Term</v>
      </c>
      <c r="L2190">
        <f t="shared" si="172"/>
        <v>1911</v>
      </c>
      <c r="M2190">
        <f t="shared" si="173"/>
        <v>0</v>
      </c>
      <c r="N2190">
        <f t="shared" si="174"/>
        <v>0</v>
      </c>
    </row>
    <row r="2191" spans="1:14" x14ac:dyDescent="0.25">
      <c r="A2191">
        <v>3190</v>
      </c>
      <c r="B2191" t="s">
        <v>14932</v>
      </c>
      <c r="C2191" t="s">
        <v>14933</v>
      </c>
      <c r="D2191" t="s">
        <v>14922</v>
      </c>
      <c r="E2191">
        <v>887</v>
      </c>
      <c r="F2191" s="2">
        <v>43645.83766203704</v>
      </c>
      <c r="G2191">
        <v>58</v>
      </c>
      <c r="H2191" t="s">
        <v>723</v>
      </c>
      <c r="I2191">
        <f t="shared" si="170"/>
        <v>51446</v>
      </c>
      <c r="J2191" s="6">
        <v>45186.094074074077</v>
      </c>
      <c r="K2191" t="str">
        <f t="shared" si="171"/>
        <v>Long Term</v>
      </c>
      <c r="L2191">
        <f t="shared" si="172"/>
        <v>50559</v>
      </c>
      <c r="M2191">
        <f t="shared" si="173"/>
        <v>0</v>
      </c>
      <c r="N2191">
        <f t="shared" si="174"/>
        <v>0</v>
      </c>
    </row>
    <row r="2192" spans="1:14" x14ac:dyDescent="0.25">
      <c r="A2192">
        <v>3191</v>
      </c>
      <c r="B2192" t="s">
        <v>15008</v>
      </c>
      <c r="C2192" t="s">
        <v>15009</v>
      </c>
      <c r="D2192" t="s">
        <v>14922</v>
      </c>
      <c r="E2192">
        <v>527</v>
      </c>
      <c r="F2192" s="2">
        <v>43958.599317129629</v>
      </c>
      <c r="G2192">
        <v>59</v>
      </c>
      <c r="H2192" t="s">
        <v>965</v>
      </c>
      <c r="I2192">
        <f t="shared" si="170"/>
        <v>31093</v>
      </c>
      <c r="J2192" s="6">
        <v>45186.094074074077</v>
      </c>
      <c r="K2192" t="str">
        <f t="shared" si="171"/>
        <v>Long Term</v>
      </c>
      <c r="L2192">
        <f t="shared" si="172"/>
        <v>30566</v>
      </c>
      <c r="M2192">
        <f t="shared" si="173"/>
        <v>0</v>
      </c>
      <c r="N2192">
        <f t="shared" si="174"/>
        <v>0</v>
      </c>
    </row>
    <row r="2193" spans="1:14" x14ac:dyDescent="0.25">
      <c r="A2193">
        <v>3192</v>
      </c>
      <c r="B2193" t="s">
        <v>14982</v>
      </c>
      <c r="C2193" t="s">
        <v>14983</v>
      </c>
      <c r="D2193" t="s">
        <v>14922</v>
      </c>
      <c r="E2193">
        <v>361</v>
      </c>
      <c r="F2193" s="2">
        <v>43978.720324074071</v>
      </c>
      <c r="G2193">
        <v>12</v>
      </c>
      <c r="H2193" t="s">
        <v>801</v>
      </c>
      <c r="I2193">
        <f t="shared" si="170"/>
        <v>4332</v>
      </c>
      <c r="J2193" s="6">
        <v>45186.094074074077</v>
      </c>
      <c r="K2193" t="str">
        <f t="shared" si="171"/>
        <v>Long Term</v>
      </c>
      <c r="L2193">
        <f t="shared" si="172"/>
        <v>3971</v>
      </c>
      <c r="M2193">
        <f t="shared" si="173"/>
        <v>0</v>
      </c>
      <c r="N2193">
        <f t="shared" si="174"/>
        <v>0</v>
      </c>
    </row>
    <row r="2194" spans="1:14" x14ac:dyDescent="0.25">
      <c r="A2194">
        <v>3193</v>
      </c>
      <c r="B2194" t="s">
        <v>14942</v>
      </c>
      <c r="C2194" t="s">
        <v>14943</v>
      </c>
      <c r="D2194" t="s">
        <v>14929</v>
      </c>
      <c r="E2194">
        <v>375</v>
      </c>
      <c r="F2194" s="2">
        <v>45046.218854166669</v>
      </c>
      <c r="G2194">
        <v>92</v>
      </c>
      <c r="H2194" t="s">
        <v>1389</v>
      </c>
      <c r="I2194">
        <f t="shared" si="170"/>
        <v>34500</v>
      </c>
      <c r="J2194" s="6">
        <v>45186.094074074077</v>
      </c>
      <c r="K2194" t="str">
        <f t="shared" si="171"/>
        <v>Short Term</v>
      </c>
      <c r="L2194">
        <f t="shared" si="172"/>
        <v>34125</v>
      </c>
      <c r="M2194">
        <f t="shared" si="173"/>
        <v>0.15</v>
      </c>
      <c r="N2194">
        <f t="shared" si="174"/>
        <v>5118.75</v>
      </c>
    </row>
    <row r="2195" spans="1:14" x14ac:dyDescent="0.25">
      <c r="A2195">
        <v>3194</v>
      </c>
      <c r="B2195" t="s">
        <v>14923</v>
      </c>
      <c r="C2195" t="s">
        <v>14924</v>
      </c>
      <c r="D2195" t="s">
        <v>14922</v>
      </c>
      <c r="E2195">
        <v>304</v>
      </c>
      <c r="F2195" s="2">
        <v>45078.295613425929</v>
      </c>
      <c r="G2195">
        <v>63</v>
      </c>
      <c r="H2195" t="s">
        <v>365</v>
      </c>
      <c r="I2195">
        <f t="shared" si="170"/>
        <v>19152</v>
      </c>
      <c r="J2195" s="6">
        <v>45186.094074074077</v>
      </c>
      <c r="K2195" t="str">
        <f t="shared" si="171"/>
        <v>Short Term</v>
      </c>
      <c r="L2195">
        <f t="shared" si="172"/>
        <v>18848</v>
      </c>
      <c r="M2195">
        <f t="shared" si="173"/>
        <v>0.15</v>
      </c>
      <c r="N2195">
        <f t="shared" si="174"/>
        <v>2827.2</v>
      </c>
    </row>
    <row r="2196" spans="1:14" x14ac:dyDescent="0.25">
      <c r="A2196">
        <v>3195</v>
      </c>
      <c r="B2196" t="s">
        <v>14988</v>
      </c>
      <c r="C2196" t="s">
        <v>14989</v>
      </c>
      <c r="D2196" t="s">
        <v>14922</v>
      </c>
      <c r="E2196">
        <v>791</v>
      </c>
      <c r="F2196" s="2">
        <v>43737.723356481481</v>
      </c>
      <c r="G2196">
        <v>69</v>
      </c>
      <c r="H2196" t="s">
        <v>1285</v>
      </c>
      <c r="I2196">
        <f t="shared" si="170"/>
        <v>54579</v>
      </c>
      <c r="J2196" s="6">
        <v>45186.094074074077</v>
      </c>
      <c r="K2196" t="str">
        <f t="shared" si="171"/>
        <v>Long Term</v>
      </c>
      <c r="L2196">
        <f t="shared" si="172"/>
        <v>53788</v>
      </c>
      <c r="M2196">
        <f t="shared" si="173"/>
        <v>0</v>
      </c>
      <c r="N2196">
        <f t="shared" si="174"/>
        <v>0</v>
      </c>
    </row>
    <row r="2197" spans="1:14" x14ac:dyDescent="0.25">
      <c r="A2197">
        <v>3196</v>
      </c>
      <c r="B2197" t="s">
        <v>14994</v>
      </c>
      <c r="C2197" t="s">
        <v>14995</v>
      </c>
      <c r="D2197" t="s">
        <v>14929</v>
      </c>
      <c r="E2197">
        <v>988</v>
      </c>
      <c r="F2197" s="2">
        <v>43643.513715277782</v>
      </c>
      <c r="G2197">
        <v>9</v>
      </c>
      <c r="H2197" t="s">
        <v>337</v>
      </c>
      <c r="I2197">
        <f t="shared" si="170"/>
        <v>8892</v>
      </c>
      <c r="J2197" s="6">
        <v>45186.094074074077</v>
      </c>
      <c r="K2197" t="str">
        <f t="shared" si="171"/>
        <v>Long Term</v>
      </c>
      <c r="L2197">
        <f t="shared" si="172"/>
        <v>7904</v>
      </c>
      <c r="M2197">
        <f t="shared" si="173"/>
        <v>0</v>
      </c>
      <c r="N2197">
        <f t="shared" si="174"/>
        <v>0</v>
      </c>
    </row>
    <row r="2198" spans="1:14" x14ac:dyDescent="0.25">
      <c r="A2198">
        <v>3197</v>
      </c>
      <c r="B2198" t="s">
        <v>15008</v>
      </c>
      <c r="C2198" t="s">
        <v>15009</v>
      </c>
      <c r="D2198" t="s">
        <v>14929</v>
      </c>
      <c r="E2198">
        <v>671</v>
      </c>
      <c r="F2198" s="2">
        <v>45096.7343287037</v>
      </c>
      <c r="G2198">
        <v>45</v>
      </c>
      <c r="H2198" t="s">
        <v>375</v>
      </c>
      <c r="I2198">
        <f t="shared" si="170"/>
        <v>30195</v>
      </c>
      <c r="J2198" s="6">
        <v>45186.094074074077</v>
      </c>
      <c r="K2198" t="str">
        <f t="shared" si="171"/>
        <v>Short Term</v>
      </c>
      <c r="L2198">
        <f t="shared" si="172"/>
        <v>29524</v>
      </c>
      <c r="M2198">
        <f t="shared" si="173"/>
        <v>0.15</v>
      </c>
      <c r="N2198">
        <f t="shared" si="174"/>
        <v>4428.5999999999995</v>
      </c>
    </row>
    <row r="2199" spans="1:14" x14ac:dyDescent="0.25">
      <c r="A2199">
        <v>3198</v>
      </c>
      <c r="B2199" t="s">
        <v>14938</v>
      </c>
      <c r="C2199" t="s">
        <v>14939</v>
      </c>
      <c r="D2199" t="s">
        <v>14922</v>
      </c>
      <c r="E2199">
        <v>747</v>
      </c>
      <c r="F2199" s="2">
        <v>44870.160682870373</v>
      </c>
      <c r="G2199">
        <v>13</v>
      </c>
      <c r="H2199" t="s">
        <v>1068</v>
      </c>
      <c r="I2199">
        <f t="shared" si="170"/>
        <v>9711</v>
      </c>
      <c r="J2199" s="6">
        <v>45186.094074074077</v>
      </c>
      <c r="K2199" t="str">
        <f t="shared" si="171"/>
        <v>Short Term</v>
      </c>
      <c r="L2199">
        <f t="shared" si="172"/>
        <v>8964</v>
      </c>
      <c r="M2199">
        <f t="shared" si="173"/>
        <v>0.15</v>
      </c>
      <c r="N2199">
        <f t="shared" si="174"/>
        <v>1344.6</v>
      </c>
    </row>
    <row r="2200" spans="1:14" x14ac:dyDescent="0.25">
      <c r="A2200">
        <v>3199</v>
      </c>
      <c r="B2200" t="s">
        <v>14932</v>
      </c>
      <c r="C2200" t="s">
        <v>14933</v>
      </c>
      <c r="D2200" t="s">
        <v>14929</v>
      </c>
      <c r="E2200">
        <v>296</v>
      </c>
      <c r="F2200" s="2">
        <v>44198.495821759258</v>
      </c>
      <c r="G2200">
        <v>33</v>
      </c>
      <c r="H2200" t="s">
        <v>108</v>
      </c>
      <c r="I2200">
        <f t="shared" si="170"/>
        <v>9768</v>
      </c>
      <c r="J2200" s="6">
        <v>45186.094074074077</v>
      </c>
      <c r="K2200" t="str">
        <f t="shared" si="171"/>
        <v>Long Term</v>
      </c>
      <c r="L2200">
        <f t="shared" si="172"/>
        <v>9472</v>
      </c>
      <c r="M2200">
        <f t="shared" si="173"/>
        <v>0</v>
      </c>
      <c r="N2200">
        <f t="shared" si="174"/>
        <v>0</v>
      </c>
    </row>
    <row r="2201" spans="1:14" x14ac:dyDescent="0.25">
      <c r="A2201">
        <v>3200</v>
      </c>
      <c r="B2201" t="s">
        <v>14934</v>
      </c>
      <c r="C2201" t="s">
        <v>14935</v>
      </c>
      <c r="D2201" t="s">
        <v>14929</v>
      </c>
      <c r="E2201">
        <v>937</v>
      </c>
      <c r="F2201" s="2">
        <v>44915.522905092592</v>
      </c>
      <c r="G2201">
        <v>67</v>
      </c>
      <c r="H2201" t="s">
        <v>455</v>
      </c>
      <c r="I2201">
        <f t="shared" si="170"/>
        <v>62779</v>
      </c>
      <c r="J2201" s="6">
        <v>45186.094074074077</v>
      </c>
      <c r="K2201" t="str">
        <f t="shared" si="171"/>
        <v>Short Term</v>
      </c>
      <c r="L2201">
        <f t="shared" si="172"/>
        <v>61842</v>
      </c>
      <c r="M2201">
        <f t="shared" si="173"/>
        <v>0.15</v>
      </c>
      <c r="N2201">
        <f t="shared" si="174"/>
        <v>9276.2999999999993</v>
      </c>
    </row>
    <row r="2202" spans="1:14" x14ac:dyDescent="0.25">
      <c r="A2202">
        <v>3201</v>
      </c>
      <c r="B2202" t="s">
        <v>15004</v>
      </c>
      <c r="C2202" t="s">
        <v>15005</v>
      </c>
      <c r="D2202" t="s">
        <v>14922</v>
      </c>
      <c r="E2202">
        <v>300</v>
      </c>
      <c r="F2202" s="2">
        <v>44588.889479166668</v>
      </c>
      <c r="G2202">
        <v>93</v>
      </c>
      <c r="H2202" t="s">
        <v>953</v>
      </c>
      <c r="I2202">
        <f t="shared" si="170"/>
        <v>27900</v>
      </c>
      <c r="J2202" s="6">
        <v>45186.094074074077</v>
      </c>
      <c r="K2202" t="str">
        <f t="shared" si="171"/>
        <v>Long Term</v>
      </c>
      <c r="L2202">
        <f t="shared" si="172"/>
        <v>27600</v>
      </c>
      <c r="M2202">
        <f t="shared" si="173"/>
        <v>0</v>
      </c>
      <c r="N2202">
        <f t="shared" si="174"/>
        <v>0</v>
      </c>
    </row>
    <row r="2203" spans="1:14" x14ac:dyDescent="0.25">
      <c r="A2203">
        <v>3202</v>
      </c>
      <c r="B2203" t="s">
        <v>14994</v>
      </c>
      <c r="C2203" t="s">
        <v>14995</v>
      </c>
      <c r="D2203" t="s">
        <v>14922</v>
      </c>
      <c r="E2203">
        <v>210</v>
      </c>
      <c r="F2203" s="2">
        <v>43398.882372685177</v>
      </c>
      <c r="G2203">
        <v>41</v>
      </c>
      <c r="H2203" t="s">
        <v>672</v>
      </c>
      <c r="I2203">
        <f t="shared" si="170"/>
        <v>8610</v>
      </c>
      <c r="J2203" s="6">
        <v>45186.094074074077</v>
      </c>
      <c r="K2203" t="str">
        <f t="shared" si="171"/>
        <v>Long Term</v>
      </c>
      <c r="L2203">
        <f t="shared" si="172"/>
        <v>8400</v>
      </c>
      <c r="M2203">
        <f t="shared" si="173"/>
        <v>0</v>
      </c>
      <c r="N2203">
        <f t="shared" si="174"/>
        <v>0</v>
      </c>
    </row>
    <row r="2204" spans="1:14" x14ac:dyDescent="0.25">
      <c r="A2204">
        <v>3203</v>
      </c>
      <c r="B2204" t="s">
        <v>14992</v>
      </c>
      <c r="C2204" t="s">
        <v>14993</v>
      </c>
      <c r="D2204" t="s">
        <v>14929</v>
      </c>
      <c r="E2204">
        <v>613</v>
      </c>
      <c r="F2204" s="2">
        <v>43784.024652777778</v>
      </c>
      <c r="G2204">
        <v>48</v>
      </c>
      <c r="H2204" t="s">
        <v>628</v>
      </c>
      <c r="I2204">
        <f t="shared" si="170"/>
        <v>29424</v>
      </c>
      <c r="J2204" s="6">
        <v>45186.094074074077</v>
      </c>
      <c r="K2204" t="str">
        <f t="shared" si="171"/>
        <v>Long Term</v>
      </c>
      <c r="L2204">
        <f t="shared" si="172"/>
        <v>28811</v>
      </c>
      <c r="M2204">
        <f t="shared" si="173"/>
        <v>0</v>
      </c>
      <c r="N2204">
        <f t="shared" si="174"/>
        <v>0</v>
      </c>
    </row>
    <row r="2205" spans="1:14" x14ac:dyDescent="0.25">
      <c r="A2205">
        <v>3204</v>
      </c>
      <c r="B2205" t="s">
        <v>14974</v>
      </c>
      <c r="C2205" t="s">
        <v>14975</v>
      </c>
      <c r="D2205" t="s">
        <v>14929</v>
      </c>
      <c r="E2205">
        <v>264</v>
      </c>
      <c r="F2205" s="2">
        <v>44990.492812500001</v>
      </c>
      <c r="G2205">
        <v>68</v>
      </c>
      <c r="H2205" t="s">
        <v>661</v>
      </c>
      <c r="I2205">
        <f t="shared" si="170"/>
        <v>17952</v>
      </c>
      <c r="J2205" s="6">
        <v>45186.094074074077</v>
      </c>
      <c r="K2205" t="str">
        <f t="shared" si="171"/>
        <v>Short Term</v>
      </c>
      <c r="L2205">
        <f t="shared" si="172"/>
        <v>17688</v>
      </c>
      <c r="M2205">
        <f t="shared" si="173"/>
        <v>0.15</v>
      </c>
      <c r="N2205">
        <f t="shared" si="174"/>
        <v>2653.2</v>
      </c>
    </row>
    <row r="2206" spans="1:14" x14ac:dyDescent="0.25">
      <c r="A2206">
        <v>3205</v>
      </c>
      <c r="B2206" t="s">
        <v>14927</v>
      </c>
      <c r="C2206" t="s">
        <v>14928</v>
      </c>
      <c r="D2206" t="s">
        <v>14922</v>
      </c>
      <c r="E2206">
        <v>319</v>
      </c>
      <c r="F2206" s="2">
        <v>43579.904907407406</v>
      </c>
      <c r="G2206">
        <v>65</v>
      </c>
      <c r="H2206" t="s">
        <v>458</v>
      </c>
      <c r="I2206">
        <f t="shared" si="170"/>
        <v>20735</v>
      </c>
      <c r="J2206" s="6">
        <v>45186.094074074077</v>
      </c>
      <c r="K2206" t="str">
        <f t="shared" si="171"/>
        <v>Long Term</v>
      </c>
      <c r="L2206">
        <f t="shared" si="172"/>
        <v>20416</v>
      </c>
      <c r="M2206">
        <f t="shared" si="173"/>
        <v>0</v>
      </c>
      <c r="N2206">
        <f t="shared" si="174"/>
        <v>0</v>
      </c>
    </row>
    <row r="2207" spans="1:14" x14ac:dyDescent="0.25">
      <c r="A2207">
        <v>3206</v>
      </c>
      <c r="B2207" t="s">
        <v>14962</v>
      </c>
      <c r="C2207" t="s">
        <v>14963</v>
      </c>
      <c r="D2207" t="s">
        <v>14922</v>
      </c>
      <c r="E2207">
        <v>969</v>
      </c>
      <c r="F2207" s="2">
        <v>45067.998460648138</v>
      </c>
      <c r="G2207">
        <v>9</v>
      </c>
      <c r="H2207" t="s">
        <v>1009</v>
      </c>
      <c r="I2207">
        <f t="shared" si="170"/>
        <v>8721</v>
      </c>
      <c r="J2207" s="6">
        <v>45186.094074074077</v>
      </c>
      <c r="K2207" t="str">
        <f t="shared" si="171"/>
        <v>Short Term</v>
      </c>
      <c r="L2207">
        <f t="shared" si="172"/>
        <v>7752</v>
      </c>
      <c r="M2207">
        <f t="shared" si="173"/>
        <v>0.15</v>
      </c>
      <c r="N2207">
        <f t="shared" si="174"/>
        <v>1162.8</v>
      </c>
    </row>
    <row r="2208" spans="1:14" x14ac:dyDescent="0.25">
      <c r="A2208">
        <v>3207</v>
      </c>
      <c r="B2208" t="s">
        <v>14982</v>
      </c>
      <c r="C2208" t="s">
        <v>14983</v>
      </c>
      <c r="D2208" t="s">
        <v>14922</v>
      </c>
      <c r="E2208">
        <v>524</v>
      </c>
      <c r="F2208" s="2">
        <v>44789.433310185188</v>
      </c>
      <c r="G2208">
        <v>64</v>
      </c>
      <c r="H2208" t="s">
        <v>967</v>
      </c>
      <c r="I2208">
        <f t="shared" si="170"/>
        <v>33536</v>
      </c>
      <c r="J2208" s="6">
        <v>45186.094074074077</v>
      </c>
      <c r="K2208" t="str">
        <f t="shared" si="171"/>
        <v>Long Term</v>
      </c>
      <c r="L2208">
        <f t="shared" si="172"/>
        <v>33012</v>
      </c>
      <c r="M2208">
        <f t="shared" si="173"/>
        <v>0</v>
      </c>
      <c r="N2208">
        <f t="shared" si="174"/>
        <v>0</v>
      </c>
    </row>
    <row r="2209" spans="1:14" x14ac:dyDescent="0.25">
      <c r="A2209">
        <v>3208</v>
      </c>
      <c r="B2209" t="s">
        <v>14944</v>
      </c>
      <c r="C2209" t="s">
        <v>14945</v>
      </c>
      <c r="D2209" t="s">
        <v>14922</v>
      </c>
      <c r="E2209">
        <v>533</v>
      </c>
      <c r="F2209" s="2">
        <v>43379.368275462963</v>
      </c>
      <c r="G2209">
        <v>25</v>
      </c>
      <c r="H2209" t="s">
        <v>964</v>
      </c>
      <c r="I2209">
        <f t="shared" si="170"/>
        <v>13325</v>
      </c>
      <c r="J2209" s="6">
        <v>45186.094074074077</v>
      </c>
      <c r="K2209" t="str">
        <f t="shared" si="171"/>
        <v>Long Term</v>
      </c>
      <c r="L2209">
        <f t="shared" si="172"/>
        <v>12792</v>
      </c>
      <c r="M2209">
        <f t="shared" si="173"/>
        <v>0</v>
      </c>
      <c r="N2209">
        <f t="shared" si="174"/>
        <v>0</v>
      </c>
    </row>
    <row r="2210" spans="1:14" x14ac:dyDescent="0.25">
      <c r="A2210">
        <v>3209</v>
      </c>
      <c r="B2210" t="s">
        <v>14934</v>
      </c>
      <c r="C2210" t="s">
        <v>14935</v>
      </c>
      <c r="D2210" t="s">
        <v>14922</v>
      </c>
      <c r="E2210">
        <v>279</v>
      </c>
      <c r="F2210" s="2">
        <v>43524.27412037037</v>
      </c>
      <c r="G2210">
        <v>31</v>
      </c>
      <c r="H2210" t="s">
        <v>606</v>
      </c>
      <c r="I2210">
        <f t="shared" si="170"/>
        <v>8649</v>
      </c>
      <c r="J2210" s="6">
        <v>45186.094074074077</v>
      </c>
      <c r="K2210" t="str">
        <f t="shared" si="171"/>
        <v>Long Term</v>
      </c>
      <c r="L2210">
        <f t="shared" si="172"/>
        <v>8370</v>
      </c>
      <c r="M2210">
        <f t="shared" si="173"/>
        <v>0</v>
      </c>
      <c r="N2210">
        <f t="shared" si="174"/>
        <v>0</v>
      </c>
    </row>
    <row r="2211" spans="1:14" x14ac:dyDescent="0.25">
      <c r="A2211">
        <v>3210</v>
      </c>
      <c r="B2211" t="s">
        <v>15014</v>
      </c>
      <c r="C2211" t="s">
        <v>15015</v>
      </c>
      <c r="D2211" t="s">
        <v>14929</v>
      </c>
      <c r="E2211">
        <v>726</v>
      </c>
      <c r="F2211" s="2">
        <v>45022.148194444453</v>
      </c>
      <c r="G2211">
        <v>22</v>
      </c>
      <c r="H2211" t="s">
        <v>866</v>
      </c>
      <c r="I2211">
        <f t="shared" si="170"/>
        <v>15972</v>
      </c>
      <c r="J2211" s="6">
        <v>45186.094074074077</v>
      </c>
      <c r="K2211" t="str">
        <f t="shared" si="171"/>
        <v>Short Term</v>
      </c>
      <c r="L2211">
        <f t="shared" si="172"/>
        <v>15246</v>
      </c>
      <c r="M2211">
        <f t="shared" si="173"/>
        <v>0.15</v>
      </c>
      <c r="N2211">
        <f t="shared" si="174"/>
        <v>2286.9</v>
      </c>
    </row>
    <row r="2212" spans="1:14" x14ac:dyDescent="0.25">
      <c r="A2212">
        <v>3211</v>
      </c>
      <c r="B2212" t="s">
        <v>14966</v>
      </c>
      <c r="C2212" t="s">
        <v>14967</v>
      </c>
      <c r="D2212" t="s">
        <v>14922</v>
      </c>
      <c r="E2212">
        <v>790</v>
      </c>
      <c r="F2212" s="2">
        <v>44338.591064814813</v>
      </c>
      <c r="G2212">
        <v>81</v>
      </c>
      <c r="H2212" t="s">
        <v>921</v>
      </c>
      <c r="I2212">
        <f t="shared" si="170"/>
        <v>63990</v>
      </c>
      <c r="J2212" s="6">
        <v>45186.094074074077</v>
      </c>
      <c r="K2212" t="str">
        <f t="shared" si="171"/>
        <v>Long Term</v>
      </c>
      <c r="L2212">
        <f t="shared" si="172"/>
        <v>63200</v>
      </c>
      <c r="M2212">
        <f t="shared" si="173"/>
        <v>0</v>
      </c>
      <c r="N2212">
        <f t="shared" si="174"/>
        <v>0</v>
      </c>
    </row>
    <row r="2213" spans="1:14" x14ac:dyDescent="0.25">
      <c r="A2213">
        <v>3212</v>
      </c>
      <c r="B2213" t="s">
        <v>15000</v>
      </c>
      <c r="C2213" t="s">
        <v>15001</v>
      </c>
      <c r="D2213" t="s">
        <v>14922</v>
      </c>
      <c r="E2213">
        <v>472</v>
      </c>
      <c r="F2213" s="2">
        <v>44488.965219907397</v>
      </c>
      <c r="G2213">
        <v>49</v>
      </c>
      <c r="H2213" t="s">
        <v>553</v>
      </c>
      <c r="I2213">
        <f t="shared" si="170"/>
        <v>23128</v>
      </c>
      <c r="J2213" s="6">
        <v>45186.094074074077</v>
      </c>
      <c r="K2213" t="str">
        <f t="shared" si="171"/>
        <v>Long Term</v>
      </c>
      <c r="L2213">
        <f t="shared" si="172"/>
        <v>22656</v>
      </c>
      <c r="M2213">
        <f t="shared" si="173"/>
        <v>0</v>
      </c>
      <c r="N2213">
        <f t="shared" si="174"/>
        <v>0</v>
      </c>
    </row>
    <row r="2214" spans="1:14" x14ac:dyDescent="0.25">
      <c r="A2214">
        <v>3213</v>
      </c>
      <c r="B2214" t="s">
        <v>14942</v>
      </c>
      <c r="C2214" t="s">
        <v>14943</v>
      </c>
      <c r="D2214" t="s">
        <v>14929</v>
      </c>
      <c r="E2214">
        <v>691</v>
      </c>
      <c r="F2214" s="2">
        <v>44344.117673611108</v>
      </c>
      <c r="G2214">
        <v>6</v>
      </c>
      <c r="H2214" t="s">
        <v>930</v>
      </c>
      <c r="I2214">
        <f t="shared" si="170"/>
        <v>4146</v>
      </c>
      <c r="J2214" s="6">
        <v>45186.094074074077</v>
      </c>
      <c r="K2214" t="str">
        <f t="shared" si="171"/>
        <v>Long Term</v>
      </c>
      <c r="L2214">
        <f t="shared" si="172"/>
        <v>3455</v>
      </c>
      <c r="M2214">
        <f t="shared" si="173"/>
        <v>0</v>
      </c>
      <c r="N2214">
        <f t="shared" si="174"/>
        <v>0</v>
      </c>
    </row>
    <row r="2215" spans="1:14" x14ac:dyDescent="0.25">
      <c r="A2215">
        <v>3214</v>
      </c>
      <c r="B2215" t="s">
        <v>15008</v>
      </c>
      <c r="C2215" t="s">
        <v>15009</v>
      </c>
      <c r="D2215" t="s">
        <v>14929</v>
      </c>
      <c r="E2215">
        <v>299</v>
      </c>
      <c r="F2215" s="2">
        <v>44479.413101851853</v>
      </c>
      <c r="G2215">
        <v>36</v>
      </c>
      <c r="H2215" t="s">
        <v>1316</v>
      </c>
      <c r="I2215">
        <f t="shared" si="170"/>
        <v>10764</v>
      </c>
      <c r="J2215" s="6">
        <v>45186.094074074077</v>
      </c>
      <c r="K2215" t="str">
        <f t="shared" si="171"/>
        <v>Long Term</v>
      </c>
      <c r="L2215">
        <f t="shared" si="172"/>
        <v>10465</v>
      </c>
      <c r="M2215">
        <f t="shared" si="173"/>
        <v>0</v>
      </c>
      <c r="N2215">
        <f t="shared" si="174"/>
        <v>0</v>
      </c>
    </row>
    <row r="2216" spans="1:14" x14ac:dyDescent="0.25">
      <c r="A2216">
        <v>3215</v>
      </c>
      <c r="B2216" t="s">
        <v>14976</v>
      </c>
      <c r="C2216" t="s">
        <v>14977</v>
      </c>
      <c r="D2216" t="s">
        <v>14929</v>
      </c>
      <c r="E2216">
        <v>605</v>
      </c>
      <c r="F2216" s="2">
        <v>45165.647939814808</v>
      </c>
      <c r="G2216">
        <v>30</v>
      </c>
      <c r="H2216" t="s">
        <v>2156</v>
      </c>
      <c r="I2216">
        <f t="shared" si="170"/>
        <v>18150</v>
      </c>
      <c r="J2216" s="6">
        <v>45186.094074074077</v>
      </c>
      <c r="K2216" t="str">
        <f t="shared" si="171"/>
        <v>Short Term</v>
      </c>
      <c r="L2216">
        <f t="shared" si="172"/>
        <v>17545</v>
      </c>
      <c r="M2216">
        <f t="shared" si="173"/>
        <v>0.15</v>
      </c>
      <c r="N2216">
        <f t="shared" si="174"/>
        <v>2631.75</v>
      </c>
    </row>
    <row r="2217" spans="1:14" x14ac:dyDescent="0.25">
      <c r="A2217">
        <v>3216</v>
      </c>
      <c r="B2217" t="s">
        <v>14970</v>
      </c>
      <c r="C2217" t="s">
        <v>14971</v>
      </c>
      <c r="D2217" t="s">
        <v>14922</v>
      </c>
      <c r="E2217">
        <v>958</v>
      </c>
      <c r="F2217" s="2">
        <v>43733.658472222232</v>
      </c>
      <c r="G2217">
        <v>42</v>
      </c>
      <c r="H2217" t="s">
        <v>1133</v>
      </c>
      <c r="I2217">
        <f t="shared" si="170"/>
        <v>40236</v>
      </c>
      <c r="J2217" s="6">
        <v>45186.094074074077</v>
      </c>
      <c r="K2217" t="str">
        <f t="shared" si="171"/>
        <v>Long Term</v>
      </c>
      <c r="L2217">
        <f t="shared" si="172"/>
        <v>39278</v>
      </c>
      <c r="M2217">
        <f t="shared" si="173"/>
        <v>0</v>
      </c>
      <c r="N2217">
        <f t="shared" si="174"/>
        <v>0</v>
      </c>
    </row>
    <row r="2218" spans="1:14" x14ac:dyDescent="0.25">
      <c r="A2218">
        <v>3217</v>
      </c>
      <c r="B2218" t="s">
        <v>14990</v>
      </c>
      <c r="C2218" t="s">
        <v>14991</v>
      </c>
      <c r="D2218" t="s">
        <v>14922</v>
      </c>
      <c r="E2218">
        <v>482</v>
      </c>
      <c r="F2218" s="2">
        <v>43786.682500000003</v>
      </c>
      <c r="G2218">
        <v>70</v>
      </c>
      <c r="H2218" t="s">
        <v>1064</v>
      </c>
      <c r="I2218">
        <f t="shared" si="170"/>
        <v>33740</v>
      </c>
      <c r="J2218" s="6">
        <v>45186.094074074077</v>
      </c>
      <c r="K2218" t="str">
        <f t="shared" si="171"/>
        <v>Long Term</v>
      </c>
      <c r="L2218">
        <f t="shared" si="172"/>
        <v>33258</v>
      </c>
      <c r="M2218">
        <f t="shared" si="173"/>
        <v>0</v>
      </c>
      <c r="N2218">
        <f t="shared" si="174"/>
        <v>0</v>
      </c>
    </row>
    <row r="2219" spans="1:14" x14ac:dyDescent="0.25">
      <c r="A2219">
        <v>3218</v>
      </c>
      <c r="B2219" t="s">
        <v>14988</v>
      </c>
      <c r="C2219" t="s">
        <v>14989</v>
      </c>
      <c r="D2219" t="s">
        <v>14922</v>
      </c>
      <c r="E2219">
        <v>564</v>
      </c>
      <c r="F2219" s="2">
        <v>44817.23777777778</v>
      </c>
      <c r="G2219">
        <v>52</v>
      </c>
      <c r="H2219" t="s">
        <v>414</v>
      </c>
      <c r="I2219">
        <f t="shared" si="170"/>
        <v>29328</v>
      </c>
      <c r="J2219" s="6">
        <v>45186.094074074077</v>
      </c>
      <c r="K2219" t="str">
        <f t="shared" si="171"/>
        <v>Long Term</v>
      </c>
      <c r="L2219">
        <f t="shared" si="172"/>
        <v>28764</v>
      </c>
      <c r="M2219">
        <f t="shared" si="173"/>
        <v>0</v>
      </c>
      <c r="N2219">
        <f t="shared" si="174"/>
        <v>0</v>
      </c>
    </row>
    <row r="2220" spans="1:14" x14ac:dyDescent="0.25">
      <c r="A2220">
        <v>3219</v>
      </c>
      <c r="B2220" t="s">
        <v>15016</v>
      </c>
      <c r="C2220" t="s">
        <v>15017</v>
      </c>
      <c r="D2220" t="s">
        <v>14929</v>
      </c>
      <c r="E2220">
        <v>175</v>
      </c>
      <c r="F2220" s="2">
        <v>44891.019513888888</v>
      </c>
      <c r="G2220">
        <v>87</v>
      </c>
      <c r="H2220" t="s">
        <v>2266</v>
      </c>
      <c r="I2220">
        <f t="shared" si="170"/>
        <v>15225</v>
      </c>
      <c r="J2220" s="6">
        <v>45186.094074074077</v>
      </c>
      <c r="K2220" t="str">
        <f t="shared" si="171"/>
        <v>Short Term</v>
      </c>
      <c r="L2220">
        <f t="shared" si="172"/>
        <v>15050</v>
      </c>
      <c r="M2220">
        <f t="shared" si="173"/>
        <v>0.15</v>
      </c>
      <c r="N2220">
        <f t="shared" si="174"/>
        <v>2257.5</v>
      </c>
    </row>
    <row r="2221" spans="1:14" x14ac:dyDescent="0.25">
      <c r="A2221">
        <v>3220</v>
      </c>
      <c r="B2221" t="s">
        <v>14920</v>
      </c>
      <c r="C2221" t="s">
        <v>14921</v>
      </c>
      <c r="D2221" t="s">
        <v>14929</v>
      </c>
      <c r="E2221">
        <v>265</v>
      </c>
      <c r="F2221" s="2">
        <v>45093.250347222223</v>
      </c>
      <c r="G2221">
        <v>43</v>
      </c>
      <c r="H2221" t="s">
        <v>567</v>
      </c>
      <c r="I2221">
        <f t="shared" si="170"/>
        <v>11395</v>
      </c>
      <c r="J2221" s="6">
        <v>45186.094074074077</v>
      </c>
      <c r="K2221" t="str">
        <f t="shared" si="171"/>
        <v>Short Term</v>
      </c>
      <c r="L2221">
        <f t="shared" si="172"/>
        <v>11130</v>
      </c>
      <c r="M2221">
        <f t="shared" si="173"/>
        <v>0.15</v>
      </c>
      <c r="N2221">
        <f t="shared" si="174"/>
        <v>1669.5</v>
      </c>
    </row>
    <row r="2222" spans="1:14" x14ac:dyDescent="0.25">
      <c r="A2222">
        <v>3221</v>
      </c>
      <c r="B2222" t="s">
        <v>14948</v>
      </c>
      <c r="C2222" t="s">
        <v>14949</v>
      </c>
      <c r="D2222" t="s">
        <v>14929</v>
      </c>
      <c r="E2222">
        <v>827</v>
      </c>
      <c r="F2222" s="2">
        <v>44950.460127314807</v>
      </c>
      <c r="G2222">
        <v>57</v>
      </c>
      <c r="H2222" t="s">
        <v>668</v>
      </c>
      <c r="I2222">
        <f t="shared" si="170"/>
        <v>47139</v>
      </c>
      <c r="J2222" s="6">
        <v>45186.094074074077</v>
      </c>
      <c r="K2222" t="str">
        <f t="shared" si="171"/>
        <v>Short Term</v>
      </c>
      <c r="L2222">
        <f t="shared" si="172"/>
        <v>46312</v>
      </c>
      <c r="M2222">
        <f t="shared" si="173"/>
        <v>0.15</v>
      </c>
      <c r="N2222">
        <f t="shared" si="174"/>
        <v>6946.8</v>
      </c>
    </row>
    <row r="2223" spans="1:14" x14ac:dyDescent="0.25">
      <c r="A2223">
        <v>3222</v>
      </c>
      <c r="B2223" t="s">
        <v>15006</v>
      </c>
      <c r="C2223" t="s">
        <v>15007</v>
      </c>
      <c r="D2223" t="s">
        <v>14929</v>
      </c>
      <c r="E2223">
        <v>241</v>
      </c>
      <c r="F2223" s="2">
        <v>44405.490104166667</v>
      </c>
      <c r="G2223">
        <v>47</v>
      </c>
      <c r="H2223" t="s">
        <v>327</v>
      </c>
      <c r="I2223">
        <f t="shared" si="170"/>
        <v>11327</v>
      </c>
      <c r="J2223" s="6">
        <v>45186.094074074077</v>
      </c>
      <c r="K2223" t="str">
        <f t="shared" si="171"/>
        <v>Long Term</v>
      </c>
      <c r="L2223">
        <f t="shared" si="172"/>
        <v>11086</v>
      </c>
      <c r="M2223">
        <f t="shared" si="173"/>
        <v>0</v>
      </c>
      <c r="N2223">
        <f t="shared" si="174"/>
        <v>0</v>
      </c>
    </row>
    <row r="2224" spans="1:14" x14ac:dyDescent="0.25">
      <c r="A2224">
        <v>3223</v>
      </c>
      <c r="B2224" t="s">
        <v>15000</v>
      </c>
      <c r="C2224" t="s">
        <v>15001</v>
      </c>
      <c r="D2224" t="s">
        <v>14922</v>
      </c>
      <c r="E2224">
        <v>232</v>
      </c>
      <c r="F2224" s="2">
        <v>43642.282187500001</v>
      </c>
      <c r="G2224">
        <v>24</v>
      </c>
      <c r="H2224" t="s">
        <v>593</v>
      </c>
      <c r="I2224">
        <f t="shared" si="170"/>
        <v>5568</v>
      </c>
      <c r="J2224" s="6">
        <v>45186.094074074077</v>
      </c>
      <c r="K2224" t="str">
        <f t="shared" si="171"/>
        <v>Long Term</v>
      </c>
      <c r="L2224">
        <f t="shared" si="172"/>
        <v>5336</v>
      </c>
      <c r="M2224">
        <f t="shared" si="173"/>
        <v>0</v>
      </c>
      <c r="N2224">
        <f t="shared" si="174"/>
        <v>0</v>
      </c>
    </row>
    <row r="2225" spans="1:14" x14ac:dyDescent="0.25">
      <c r="A2225">
        <v>3224</v>
      </c>
      <c r="B2225" t="s">
        <v>14932</v>
      </c>
      <c r="C2225" t="s">
        <v>14933</v>
      </c>
      <c r="D2225" t="s">
        <v>14929</v>
      </c>
      <c r="E2225">
        <v>114</v>
      </c>
      <c r="F2225" s="2">
        <v>43982.759328703702</v>
      </c>
      <c r="G2225">
        <v>31</v>
      </c>
      <c r="H2225" t="s">
        <v>1291</v>
      </c>
      <c r="I2225">
        <f t="shared" si="170"/>
        <v>3534</v>
      </c>
      <c r="J2225" s="6">
        <v>45186.094074074077</v>
      </c>
      <c r="K2225" t="str">
        <f t="shared" si="171"/>
        <v>Long Term</v>
      </c>
      <c r="L2225">
        <f t="shared" si="172"/>
        <v>3420</v>
      </c>
      <c r="M2225">
        <f t="shared" si="173"/>
        <v>0</v>
      </c>
      <c r="N2225">
        <f t="shared" si="174"/>
        <v>0</v>
      </c>
    </row>
    <row r="2226" spans="1:14" x14ac:dyDescent="0.25">
      <c r="A2226">
        <v>3225</v>
      </c>
      <c r="B2226" t="s">
        <v>14960</v>
      </c>
      <c r="C2226" t="s">
        <v>14961</v>
      </c>
      <c r="D2226" t="s">
        <v>14929</v>
      </c>
      <c r="E2226">
        <v>463</v>
      </c>
      <c r="F2226" s="2">
        <v>44917.565312500003</v>
      </c>
      <c r="G2226">
        <v>38</v>
      </c>
      <c r="H2226" t="s">
        <v>2025</v>
      </c>
      <c r="I2226">
        <f t="shared" si="170"/>
        <v>17594</v>
      </c>
      <c r="J2226" s="6">
        <v>45186.094074074077</v>
      </c>
      <c r="K2226" t="str">
        <f t="shared" si="171"/>
        <v>Short Term</v>
      </c>
      <c r="L2226">
        <f t="shared" si="172"/>
        <v>17131</v>
      </c>
      <c r="M2226">
        <f t="shared" si="173"/>
        <v>0.15</v>
      </c>
      <c r="N2226">
        <f t="shared" si="174"/>
        <v>2569.65</v>
      </c>
    </row>
    <row r="2227" spans="1:14" x14ac:dyDescent="0.25">
      <c r="A2227">
        <v>3226</v>
      </c>
      <c r="B2227" t="s">
        <v>15016</v>
      </c>
      <c r="C2227" t="s">
        <v>15017</v>
      </c>
      <c r="D2227" t="s">
        <v>14929</v>
      </c>
      <c r="E2227">
        <v>650</v>
      </c>
      <c r="F2227" s="2">
        <v>44012.693414351852</v>
      </c>
      <c r="G2227">
        <v>76</v>
      </c>
      <c r="H2227" t="s">
        <v>80</v>
      </c>
      <c r="I2227">
        <f t="shared" si="170"/>
        <v>49400</v>
      </c>
      <c r="J2227" s="6">
        <v>45186.094074074077</v>
      </c>
      <c r="K2227" t="str">
        <f t="shared" si="171"/>
        <v>Long Term</v>
      </c>
      <c r="L2227">
        <f t="shared" si="172"/>
        <v>48750</v>
      </c>
      <c r="M2227">
        <f t="shared" si="173"/>
        <v>0</v>
      </c>
      <c r="N2227">
        <f t="shared" si="174"/>
        <v>0</v>
      </c>
    </row>
    <row r="2228" spans="1:14" x14ac:dyDescent="0.25">
      <c r="A2228">
        <v>3227</v>
      </c>
      <c r="B2228" t="s">
        <v>14942</v>
      </c>
      <c r="C2228" t="s">
        <v>14943</v>
      </c>
      <c r="D2228" t="s">
        <v>14922</v>
      </c>
      <c r="E2228">
        <v>462</v>
      </c>
      <c r="F2228" s="2">
        <v>43787.338101851848</v>
      </c>
      <c r="G2228">
        <v>38</v>
      </c>
      <c r="H2228" t="s">
        <v>142</v>
      </c>
      <c r="I2228">
        <f t="shared" si="170"/>
        <v>17556</v>
      </c>
      <c r="J2228" s="6">
        <v>45186.094074074077</v>
      </c>
      <c r="K2228" t="str">
        <f t="shared" si="171"/>
        <v>Long Term</v>
      </c>
      <c r="L2228">
        <f t="shared" si="172"/>
        <v>17094</v>
      </c>
      <c r="M2228">
        <f t="shared" si="173"/>
        <v>0</v>
      </c>
      <c r="N2228">
        <f t="shared" si="174"/>
        <v>0</v>
      </c>
    </row>
    <row r="2229" spans="1:14" x14ac:dyDescent="0.25">
      <c r="A2229">
        <v>3228</v>
      </c>
      <c r="B2229" t="s">
        <v>14923</v>
      </c>
      <c r="C2229" t="s">
        <v>14924</v>
      </c>
      <c r="D2229" t="s">
        <v>14929</v>
      </c>
      <c r="E2229">
        <v>160</v>
      </c>
      <c r="F2229" s="2">
        <v>44888.648958333331</v>
      </c>
      <c r="G2229">
        <v>71</v>
      </c>
      <c r="H2229" t="s">
        <v>183</v>
      </c>
      <c r="I2229">
        <f t="shared" si="170"/>
        <v>11360</v>
      </c>
      <c r="J2229" s="6">
        <v>45186.094074074077</v>
      </c>
      <c r="K2229" t="str">
        <f t="shared" si="171"/>
        <v>Short Term</v>
      </c>
      <c r="L2229">
        <f t="shared" si="172"/>
        <v>11200</v>
      </c>
      <c r="M2229">
        <f t="shared" si="173"/>
        <v>0.15</v>
      </c>
      <c r="N2229">
        <f t="shared" si="174"/>
        <v>1680</v>
      </c>
    </row>
    <row r="2230" spans="1:14" x14ac:dyDescent="0.25">
      <c r="A2230">
        <v>3229</v>
      </c>
      <c r="B2230" t="s">
        <v>14956</v>
      </c>
      <c r="C2230" t="s">
        <v>14957</v>
      </c>
      <c r="D2230" t="s">
        <v>14922</v>
      </c>
      <c r="E2230">
        <v>837</v>
      </c>
      <c r="F2230" s="2">
        <v>43683.302106481482</v>
      </c>
      <c r="G2230">
        <v>32</v>
      </c>
      <c r="H2230" t="s">
        <v>2645</v>
      </c>
      <c r="I2230">
        <f t="shared" si="170"/>
        <v>26784</v>
      </c>
      <c r="J2230" s="6">
        <v>45186.094074074077</v>
      </c>
      <c r="K2230" t="str">
        <f t="shared" si="171"/>
        <v>Long Term</v>
      </c>
      <c r="L2230">
        <f t="shared" si="172"/>
        <v>25947</v>
      </c>
      <c r="M2230">
        <f t="shared" si="173"/>
        <v>0</v>
      </c>
      <c r="N2230">
        <f t="shared" si="174"/>
        <v>0</v>
      </c>
    </row>
    <row r="2231" spans="1:14" x14ac:dyDescent="0.25">
      <c r="A2231">
        <v>3230</v>
      </c>
      <c r="B2231" t="s">
        <v>15000</v>
      </c>
      <c r="C2231" t="s">
        <v>15001</v>
      </c>
      <c r="D2231" t="s">
        <v>14922</v>
      </c>
      <c r="E2231">
        <v>330</v>
      </c>
      <c r="F2231" s="2">
        <v>43950.450520833343</v>
      </c>
      <c r="G2231">
        <v>52</v>
      </c>
      <c r="H2231" t="s">
        <v>947</v>
      </c>
      <c r="I2231">
        <f t="shared" si="170"/>
        <v>17160</v>
      </c>
      <c r="J2231" s="6">
        <v>45186.094074074077</v>
      </c>
      <c r="K2231" t="str">
        <f t="shared" si="171"/>
        <v>Long Term</v>
      </c>
      <c r="L2231">
        <f t="shared" si="172"/>
        <v>16830</v>
      </c>
      <c r="M2231">
        <f t="shared" si="173"/>
        <v>0</v>
      </c>
      <c r="N2231">
        <f t="shared" si="174"/>
        <v>0</v>
      </c>
    </row>
    <row r="2232" spans="1:14" x14ac:dyDescent="0.25">
      <c r="A2232">
        <v>3231</v>
      </c>
      <c r="B2232" t="s">
        <v>14930</v>
      </c>
      <c r="C2232" t="s">
        <v>14931</v>
      </c>
      <c r="D2232" t="s">
        <v>14929</v>
      </c>
      <c r="E2232">
        <v>903</v>
      </c>
      <c r="F2232" s="2">
        <v>43473.141041666669</v>
      </c>
      <c r="G2232">
        <v>53</v>
      </c>
      <c r="H2232" t="s">
        <v>740</v>
      </c>
      <c r="I2232">
        <f t="shared" si="170"/>
        <v>47859</v>
      </c>
      <c r="J2232" s="6">
        <v>45186.094074074077</v>
      </c>
      <c r="K2232" t="str">
        <f t="shared" si="171"/>
        <v>Long Term</v>
      </c>
      <c r="L2232">
        <f t="shared" si="172"/>
        <v>46956</v>
      </c>
      <c r="M2232">
        <f t="shared" si="173"/>
        <v>0</v>
      </c>
      <c r="N2232">
        <f t="shared" si="174"/>
        <v>0</v>
      </c>
    </row>
    <row r="2233" spans="1:14" x14ac:dyDescent="0.25">
      <c r="A2233">
        <v>3232</v>
      </c>
      <c r="B2233" t="s">
        <v>14974</v>
      </c>
      <c r="C2233" t="s">
        <v>14975</v>
      </c>
      <c r="D2233" t="s">
        <v>14922</v>
      </c>
      <c r="E2233">
        <v>900</v>
      </c>
      <c r="F2233" s="2">
        <v>43529.944108796299</v>
      </c>
      <c r="G2233">
        <v>68</v>
      </c>
      <c r="H2233" t="s">
        <v>995</v>
      </c>
      <c r="I2233">
        <f t="shared" si="170"/>
        <v>61200</v>
      </c>
      <c r="J2233" s="6">
        <v>45186.094074074077</v>
      </c>
      <c r="K2233" t="str">
        <f t="shared" si="171"/>
        <v>Long Term</v>
      </c>
      <c r="L2233">
        <f t="shared" si="172"/>
        <v>60300</v>
      </c>
      <c r="M2233">
        <f t="shared" si="173"/>
        <v>0</v>
      </c>
      <c r="N2233">
        <f t="shared" si="174"/>
        <v>0</v>
      </c>
    </row>
    <row r="2234" spans="1:14" x14ac:dyDescent="0.25">
      <c r="A2234">
        <v>3233</v>
      </c>
      <c r="B2234" t="s">
        <v>14990</v>
      </c>
      <c r="C2234" t="s">
        <v>14991</v>
      </c>
      <c r="D2234" t="s">
        <v>14922</v>
      </c>
      <c r="E2234">
        <v>918</v>
      </c>
      <c r="F2234" s="2">
        <v>44653.497754629629</v>
      </c>
      <c r="G2234">
        <v>39</v>
      </c>
      <c r="H2234" t="s">
        <v>306</v>
      </c>
      <c r="I2234">
        <f t="shared" si="170"/>
        <v>35802</v>
      </c>
      <c r="J2234" s="6">
        <v>45186.094074074077</v>
      </c>
      <c r="K2234" t="str">
        <f t="shared" si="171"/>
        <v>Long Term</v>
      </c>
      <c r="L2234">
        <f t="shared" si="172"/>
        <v>34884</v>
      </c>
      <c r="M2234">
        <f t="shared" si="173"/>
        <v>0</v>
      </c>
      <c r="N2234">
        <f t="shared" si="174"/>
        <v>0</v>
      </c>
    </row>
    <row r="2235" spans="1:14" x14ac:dyDescent="0.25">
      <c r="A2235">
        <v>3234</v>
      </c>
      <c r="B2235" t="s">
        <v>14940</v>
      </c>
      <c r="C2235" t="s">
        <v>14941</v>
      </c>
      <c r="D2235" t="s">
        <v>14922</v>
      </c>
      <c r="E2235">
        <v>803</v>
      </c>
      <c r="F2235" s="2">
        <v>44168.044999999998</v>
      </c>
      <c r="G2235">
        <v>96</v>
      </c>
      <c r="H2235" t="s">
        <v>2167</v>
      </c>
      <c r="I2235">
        <f t="shared" si="170"/>
        <v>77088</v>
      </c>
      <c r="J2235" s="6">
        <v>45186.094074074077</v>
      </c>
      <c r="K2235" t="str">
        <f t="shared" si="171"/>
        <v>Long Term</v>
      </c>
      <c r="L2235">
        <f t="shared" si="172"/>
        <v>76285</v>
      </c>
      <c r="M2235">
        <f t="shared" si="173"/>
        <v>0</v>
      </c>
      <c r="N2235">
        <f t="shared" si="174"/>
        <v>0</v>
      </c>
    </row>
    <row r="2236" spans="1:14" x14ac:dyDescent="0.25">
      <c r="A2236">
        <v>3235</v>
      </c>
      <c r="B2236" t="s">
        <v>14980</v>
      </c>
      <c r="C2236" t="s">
        <v>14981</v>
      </c>
      <c r="D2236" t="s">
        <v>14922</v>
      </c>
      <c r="E2236">
        <v>890</v>
      </c>
      <c r="F2236" s="2">
        <v>44261.412916666668</v>
      </c>
      <c r="G2236">
        <v>44</v>
      </c>
      <c r="H2236" t="s">
        <v>736</v>
      </c>
      <c r="I2236">
        <f t="shared" si="170"/>
        <v>39160</v>
      </c>
      <c r="J2236" s="6">
        <v>45186.094074074077</v>
      </c>
      <c r="K2236" t="str">
        <f t="shared" si="171"/>
        <v>Long Term</v>
      </c>
      <c r="L2236">
        <f t="shared" si="172"/>
        <v>38270</v>
      </c>
      <c r="M2236">
        <f t="shared" si="173"/>
        <v>0</v>
      </c>
      <c r="N2236">
        <f t="shared" si="174"/>
        <v>0</v>
      </c>
    </row>
    <row r="2237" spans="1:14" x14ac:dyDescent="0.25">
      <c r="A2237">
        <v>3236</v>
      </c>
      <c r="B2237" t="s">
        <v>15000</v>
      </c>
      <c r="C2237" t="s">
        <v>15001</v>
      </c>
      <c r="D2237" t="s">
        <v>14929</v>
      </c>
      <c r="E2237">
        <v>341</v>
      </c>
      <c r="F2237" s="2">
        <v>43854.538564814808</v>
      </c>
      <c r="G2237">
        <v>98</v>
      </c>
      <c r="H2237" t="s">
        <v>922</v>
      </c>
      <c r="I2237">
        <f t="shared" si="170"/>
        <v>33418</v>
      </c>
      <c r="J2237" s="6">
        <v>45186.094074074077</v>
      </c>
      <c r="K2237" t="str">
        <f t="shared" si="171"/>
        <v>Long Term</v>
      </c>
      <c r="L2237">
        <f t="shared" si="172"/>
        <v>33077</v>
      </c>
      <c r="M2237">
        <f t="shared" si="173"/>
        <v>0</v>
      </c>
      <c r="N2237">
        <f t="shared" si="174"/>
        <v>0</v>
      </c>
    </row>
    <row r="2238" spans="1:14" x14ac:dyDescent="0.25">
      <c r="A2238">
        <v>3237</v>
      </c>
      <c r="B2238" t="s">
        <v>14960</v>
      </c>
      <c r="C2238" t="s">
        <v>14961</v>
      </c>
      <c r="D2238" t="s">
        <v>14922</v>
      </c>
      <c r="E2238">
        <v>952</v>
      </c>
      <c r="F2238" s="2">
        <v>43604.965983796297</v>
      </c>
      <c r="G2238">
        <v>70</v>
      </c>
      <c r="H2238" t="s">
        <v>853</v>
      </c>
      <c r="I2238">
        <f t="shared" si="170"/>
        <v>66640</v>
      </c>
      <c r="J2238" s="6">
        <v>45186.094074074077</v>
      </c>
      <c r="K2238" t="str">
        <f t="shared" si="171"/>
        <v>Long Term</v>
      </c>
      <c r="L2238">
        <f t="shared" si="172"/>
        <v>65688</v>
      </c>
      <c r="M2238">
        <f t="shared" si="173"/>
        <v>0</v>
      </c>
      <c r="N2238">
        <f t="shared" si="174"/>
        <v>0</v>
      </c>
    </row>
    <row r="2239" spans="1:14" x14ac:dyDescent="0.25">
      <c r="A2239">
        <v>3238</v>
      </c>
      <c r="B2239" t="s">
        <v>14980</v>
      </c>
      <c r="C2239" t="s">
        <v>14981</v>
      </c>
      <c r="D2239" t="s">
        <v>14929</v>
      </c>
      <c r="E2239">
        <v>820</v>
      </c>
      <c r="F2239" s="2">
        <v>43951.497719907413</v>
      </c>
      <c r="G2239">
        <v>88</v>
      </c>
      <c r="H2239" t="s">
        <v>1047</v>
      </c>
      <c r="I2239">
        <f t="shared" si="170"/>
        <v>72160</v>
      </c>
      <c r="J2239" s="6">
        <v>45186.094074074077</v>
      </c>
      <c r="K2239" t="str">
        <f t="shared" si="171"/>
        <v>Long Term</v>
      </c>
      <c r="L2239">
        <f t="shared" si="172"/>
        <v>71340</v>
      </c>
      <c r="M2239">
        <f t="shared" si="173"/>
        <v>0</v>
      </c>
      <c r="N2239">
        <f t="shared" si="174"/>
        <v>0</v>
      </c>
    </row>
    <row r="2240" spans="1:14" x14ac:dyDescent="0.25">
      <c r="A2240">
        <v>3239</v>
      </c>
      <c r="B2240" t="s">
        <v>14976</v>
      </c>
      <c r="C2240" t="s">
        <v>14977</v>
      </c>
      <c r="D2240" t="s">
        <v>14922</v>
      </c>
      <c r="E2240">
        <v>991</v>
      </c>
      <c r="F2240" s="2">
        <v>44251.827546296299</v>
      </c>
      <c r="G2240">
        <v>19</v>
      </c>
      <c r="H2240" t="s">
        <v>899</v>
      </c>
      <c r="I2240">
        <f t="shared" si="170"/>
        <v>18829</v>
      </c>
      <c r="J2240" s="6">
        <v>45186.094074074077</v>
      </c>
      <c r="K2240" t="str">
        <f t="shared" si="171"/>
        <v>Long Term</v>
      </c>
      <c r="L2240">
        <f t="shared" si="172"/>
        <v>17838</v>
      </c>
      <c r="M2240">
        <f t="shared" si="173"/>
        <v>0</v>
      </c>
      <c r="N2240">
        <f t="shared" si="174"/>
        <v>0</v>
      </c>
    </row>
    <row r="2241" spans="1:14" x14ac:dyDescent="0.25">
      <c r="A2241">
        <v>3240</v>
      </c>
      <c r="B2241" t="s">
        <v>14980</v>
      </c>
      <c r="C2241" t="s">
        <v>14981</v>
      </c>
      <c r="D2241" t="s">
        <v>14929</v>
      </c>
      <c r="E2241">
        <v>410</v>
      </c>
      <c r="F2241" s="2">
        <v>43753.195451388892</v>
      </c>
      <c r="G2241">
        <v>81</v>
      </c>
      <c r="H2241" t="s">
        <v>1865</v>
      </c>
      <c r="I2241">
        <f t="shared" si="170"/>
        <v>33210</v>
      </c>
      <c r="J2241" s="6">
        <v>45186.094074074077</v>
      </c>
      <c r="K2241" t="str">
        <f t="shared" si="171"/>
        <v>Long Term</v>
      </c>
      <c r="L2241">
        <f t="shared" si="172"/>
        <v>32800</v>
      </c>
      <c r="M2241">
        <f t="shared" si="173"/>
        <v>0</v>
      </c>
      <c r="N2241">
        <f t="shared" si="174"/>
        <v>0</v>
      </c>
    </row>
    <row r="2242" spans="1:14" x14ac:dyDescent="0.25">
      <c r="A2242">
        <v>3241</v>
      </c>
      <c r="B2242" t="s">
        <v>14968</v>
      </c>
      <c r="C2242" t="s">
        <v>14969</v>
      </c>
      <c r="D2242" t="s">
        <v>14929</v>
      </c>
      <c r="E2242">
        <v>444</v>
      </c>
      <c r="F2242" s="2">
        <v>44600.79383101852</v>
      </c>
      <c r="G2242">
        <v>4</v>
      </c>
      <c r="H2242" t="s">
        <v>919</v>
      </c>
      <c r="I2242">
        <f t="shared" si="170"/>
        <v>1776</v>
      </c>
      <c r="J2242" s="6">
        <v>45186.094074074077</v>
      </c>
      <c r="K2242" t="str">
        <f t="shared" si="171"/>
        <v>Long Term</v>
      </c>
      <c r="L2242">
        <f t="shared" si="172"/>
        <v>1332</v>
      </c>
      <c r="M2242">
        <f t="shared" si="173"/>
        <v>0</v>
      </c>
      <c r="N2242">
        <f t="shared" si="174"/>
        <v>0</v>
      </c>
    </row>
    <row r="2243" spans="1:14" x14ac:dyDescent="0.25">
      <c r="A2243">
        <v>3242</v>
      </c>
      <c r="B2243" t="s">
        <v>14920</v>
      </c>
      <c r="C2243" t="s">
        <v>14921</v>
      </c>
      <c r="D2243" t="s">
        <v>14929</v>
      </c>
      <c r="E2243">
        <v>487</v>
      </c>
      <c r="F2243" s="2">
        <v>43849.165486111109</v>
      </c>
      <c r="G2243">
        <v>32</v>
      </c>
      <c r="H2243" t="s">
        <v>145</v>
      </c>
      <c r="I2243">
        <f t="shared" ref="I2243:I2306" si="175">E2243*G2243</f>
        <v>15584</v>
      </c>
      <c r="J2243" s="6">
        <v>45186.094074074077</v>
      </c>
      <c r="K2243" t="str">
        <f t="shared" ref="K2243:K2306" si="176">IF((J2243-F2243)&lt;=365,"Short Term","Long Term")</f>
        <v>Long Term</v>
      </c>
      <c r="L2243">
        <f t="shared" ref="L2243:L2306" si="177">I2243-E2243</f>
        <v>15097</v>
      </c>
      <c r="M2243">
        <f t="shared" ref="M2243:M2306" si="178">IF(K2243="short Term",15%,IF(K2243="Long Term",IF(L2243&gt;100000,10%,0),0))</f>
        <v>0</v>
      </c>
      <c r="N2243">
        <f t="shared" ref="N2243:N2306" si="179">L2243*M2243</f>
        <v>0</v>
      </c>
    </row>
    <row r="2244" spans="1:14" x14ac:dyDescent="0.25">
      <c r="A2244">
        <v>3243</v>
      </c>
      <c r="B2244" t="s">
        <v>14992</v>
      </c>
      <c r="C2244" t="s">
        <v>14993</v>
      </c>
      <c r="D2244" t="s">
        <v>14929</v>
      </c>
      <c r="E2244">
        <v>519</v>
      </c>
      <c r="F2244" s="2">
        <v>44126.090405092589</v>
      </c>
      <c r="G2244">
        <v>8</v>
      </c>
      <c r="H2244" t="s">
        <v>987</v>
      </c>
      <c r="I2244">
        <f t="shared" si="175"/>
        <v>4152</v>
      </c>
      <c r="J2244" s="6">
        <v>45186.094074074077</v>
      </c>
      <c r="K2244" t="str">
        <f t="shared" si="176"/>
        <v>Long Term</v>
      </c>
      <c r="L2244">
        <f t="shared" si="177"/>
        <v>3633</v>
      </c>
      <c r="M2244">
        <f t="shared" si="178"/>
        <v>0</v>
      </c>
      <c r="N2244">
        <f t="shared" si="179"/>
        <v>0</v>
      </c>
    </row>
    <row r="2245" spans="1:14" x14ac:dyDescent="0.25">
      <c r="A2245">
        <v>3244</v>
      </c>
      <c r="B2245" t="s">
        <v>14934</v>
      </c>
      <c r="C2245" t="s">
        <v>14935</v>
      </c>
      <c r="D2245" t="s">
        <v>14922</v>
      </c>
      <c r="E2245">
        <v>854</v>
      </c>
      <c r="F2245" s="2">
        <v>43931.251851851863</v>
      </c>
      <c r="G2245">
        <v>52</v>
      </c>
      <c r="H2245" t="s">
        <v>2817</v>
      </c>
      <c r="I2245">
        <f t="shared" si="175"/>
        <v>44408</v>
      </c>
      <c r="J2245" s="6">
        <v>45186.094074074077</v>
      </c>
      <c r="K2245" t="str">
        <f t="shared" si="176"/>
        <v>Long Term</v>
      </c>
      <c r="L2245">
        <f t="shared" si="177"/>
        <v>43554</v>
      </c>
      <c r="M2245">
        <f t="shared" si="178"/>
        <v>0</v>
      </c>
      <c r="N2245">
        <f t="shared" si="179"/>
        <v>0</v>
      </c>
    </row>
    <row r="2246" spans="1:14" x14ac:dyDescent="0.25">
      <c r="A2246">
        <v>3245</v>
      </c>
      <c r="B2246" t="s">
        <v>14966</v>
      </c>
      <c r="C2246" t="s">
        <v>14967</v>
      </c>
      <c r="D2246" t="s">
        <v>14929</v>
      </c>
      <c r="E2246">
        <v>890</v>
      </c>
      <c r="F2246" s="2">
        <v>44391.458877314813</v>
      </c>
      <c r="G2246">
        <v>42</v>
      </c>
      <c r="H2246" t="s">
        <v>98</v>
      </c>
      <c r="I2246">
        <f t="shared" si="175"/>
        <v>37380</v>
      </c>
      <c r="J2246" s="6">
        <v>45186.094074074077</v>
      </c>
      <c r="K2246" t="str">
        <f t="shared" si="176"/>
        <v>Long Term</v>
      </c>
      <c r="L2246">
        <f t="shared" si="177"/>
        <v>36490</v>
      </c>
      <c r="M2246">
        <f t="shared" si="178"/>
        <v>0</v>
      </c>
      <c r="N2246">
        <f t="shared" si="179"/>
        <v>0</v>
      </c>
    </row>
    <row r="2247" spans="1:14" x14ac:dyDescent="0.25">
      <c r="A2247">
        <v>3246</v>
      </c>
      <c r="B2247" t="s">
        <v>14920</v>
      </c>
      <c r="C2247" t="s">
        <v>14921</v>
      </c>
      <c r="D2247" t="s">
        <v>14922</v>
      </c>
      <c r="E2247">
        <v>223</v>
      </c>
      <c r="F2247" s="2">
        <v>44720.064131944448</v>
      </c>
      <c r="G2247">
        <v>30</v>
      </c>
      <c r="H2247" t="s">
        <v>52</v>
      </c>
      <c r="I2247">
        <f t="shared" si="175"/>
        <v>6690</v>
      </c>
      <c r="J2247" s="6">
        <v>45186.094074074077</v>
      </c>
      <c r="K2247" t="str">
        <f t="shared" si="176"/>
        <v>Long Term</v>
      </c>
      <c r="L2247">
        <f t="shared" si="177"/>
        <v>6467</v>
      </c>
      <c r="M2247">
        <f t="shared" si="178"/>
        <v>0</v>
      </c>
      <c r="N2247">
        <f t="shared" si="179"/>
        <v>0</v>
      </c>
    </row>
    <row r="2248" spans="1:14" x14ac:dyDescent="0.25">
      <c r="A2248">
        <v>3247</v>
      </c>
      <c r="B2248" t="s">
        <v>14988</v>
      </c>
      <c r="C2248" t="s">
        <v>14989</v>
      </c>
      <c r="D2248" t="s">
        <v>14929</v>
      </c>
      <c r="E2248">
        <v>184</v>
      </c>
      <c r="F2248" s="2">
        <v>44262.93236111111</v>
      </c>
      <c r="G2248">
        <v>9</v>
      </c>
      <c r="H2248" t="s">
        <v>206</v>
      </c>
      <c r="I2248">
        <f t="shared" si="175"/>
        <v>1656</v>
      </c>
      <c r="J2248" s="6">
        <v>45186.094074074077</v>
      </c>
      <c r="K2248" t="str">
        <f t="shared" si="176"/>
        <v>Long Term</v>
      </c>
      <c r="L2248">
        <f t="shared" si="177"/>
        <v>1472</v>
      </c>
      <c r="M2248">
        <f t="shared" si="178"/>
        <v>0</v>
      </c>
      <c r="N2248">
        <f t="shared" si="179"/>
        <v>0</v>
      </c>
    </row>
    <row r="2249" spans="1:14" x14ac:dyDescent="0.25">
      <c r="A2249">
        <v>3248</v>
      </c>
      <c r="B2249" t="s">
        <v>14930</v>
      </c>
      <c r="C2249" t="s">
        <v>14931</v>
      </c>
      <c r="D2249" t="s">
        <v>14929</v>
      </c>
      <c r="E2249">
        <v>642</v>
      </c>
      <c r="F2249" s="2">
        <v>43454.219849537039</v>
      </c>
      <c r="G2249">
        <v>44</v>
      </c>
      <c r="H2249" t="s">
        <v>1063</v>
      </c>
      <c r="I2249">
        <f t="shared" si="175"/>
        <v>28248</v>
      </c>
      <c r="J2249" s="6">
        <v>45186.094074074077</v>
      </c>
      <c r="K2249" t="str">
        <f t="shared" si="176"/>
        <v>Long Term</v>
      </c>
      <c r="L2249">
        <f t="shared" si="177"/>
        <v>27606</v>
      </c>
      <c r="M2249">
        <f t="shared" si="178"/>
        <v>0</v>
      </c>
      <c r="N2249">
        <f t="shared" si="179"/>
        <v>0</v>
      </c>
    </row>
    <row r="2250" spans="1:14" x14ac:dyDescent="0.25">
      <c r="A2250">
        <v>3249</v>
      </c>
      <c r="B2250" t="s">
        <v>15000</v>
      </c>
      <c r="C2250" t="s">
        <v>15001</v>
      </c>
      <c r="D2250" t="s">
        <v>14929</v>
      </c>
      <c r="E2250">
        <v>108</v>
      </c>
      <c r="F2250" s="2">
        <v>44928.675520833327</v>
      </c>
      <c r="G2250">
        <v>46</v>
      </c>
      <c r="H2250" t="s">
        <v>743</v>
      </c>
      <c r="I2250">
        <f t="shared" si="175"/>
        <v>4968</v>
      </c>
      <c r="J2250" s="6">
        <v>45186.094074074077</v>
      </c>
      <c r="K2250" t="str">
        <f t="shared" si="176"/>
        <v>Short Term</v>
      </c>
      <c r="L2250">
        <f t="shared" si="177"/>
        <v>4860</v>
      </c>
      <c r="M2250">
        <f t="shared" si="178"/>
        <v>0.15</v>
      </c>
      <c r="N2250">
        <f t="shared" si="179"/>
        <v>729</v>
      </c>
    </row>
    <row r="2251" spans="1:14" x14ac:dyDescent="0.25">
      <c r="A2251">
        <v>3250</v>
      </c>
      <c r="B2251" t="s">
        <v>14990</v>
      </c>
      <c r="C2251" t="s">
        <v>14991</v>
      </c>
      <c r="D2251" t="s">
        <v>14929</v>
      </c>
      <c r="E2251">
        <v>408</v>
      </c>
      <c r="F2251" s="2">
        <v>43683.72892361111</v>
      </c>
      <c r="G2251">
        <v>24</v>
      </c>
      <c r="H2251" t="s">
        <v>1214</v>
      </c>
      <c r="I2251">
        <f t="shared" si="175"/>
        <v>9792</v>
      </c>
      <c r="J2251" s="6">
        <v>45186.094074074077</v>
      </c>
      <c r="K2251" t="str">
        <f t="shared" si="176"/>
        <v>Long Term</v>
      </c>
      <c r="L2251">
        <f t="shared" si="177"/>
        <v>9384</v>
      </c>
      <c r="M2251">
        <f t="shared" si="178"/>
        <v>0</v>
      </c>
      <c r="N2251">
        <f t="shared" si="179"/>
        <v>0</v>
      </c>
    </row>
    <row r="2252" spans="1:14" x14ac:dyDescent="0.25">
      <c r="A2252">
        <v>3251</v>
      </c>
      <c r="B2252" t="s">
        <v>14920</v>
      </c>
      <c r="C2252" t="s">
        <v>14921</v>
      </c>
      <c r="D2252" t="s">
        <v>14929</v>
      </c>
      <c r="E2252">
        <v>875</v>
      </c>
      <c r="F2252" s="2">
        <v>43763.570717592593</v>
      </c>
      <c r="G2252">
        <v>98</v>
      </c>
      <c r="H2252" t="s">
        <v>1132</v>
      </c>
      <c r="I2252">
        <f t="shared" si="175"/>
        <v>85750</v>
      </c>
      <c r="J2252" s="6">
        <v>45186.094074074077</v>
      </c>
      <c r="K2252" t="str">
        <f t="shared" si="176"/>
        <v>Long Term</v>
      </c>
      <c r="L2252">
        <f t="shared" si="177"/>
        <v>84875</v>
      </c>
      <c r="M2252">
        <f t="shared" si="178"/>
        <v>0</v>
      </c>
      <c r="N2252">
        <f t="shared" si="179"/>
        <v>0</v>
      </c>
    </row>
    <row r="2253" spans="1:14" x14ac:dyDescent="0.25">
      <c r="A2253">
        <v>3252</v>
      </c>
      <c r="B2253" t="s">
        <v>14930</v>
      </c>
      <c r="C2253" t="s">
        <v>14931</v>
      </c>
      <c r="D2253" t="s">
        <v>14929</v>
      </c>
      <c r="E2253">
        <v>974</v>
      </c>
      <c r="F2253" s="2">
        <v>43464.747418981482</v>
      </c>
      <c r="G2253">
        <v>22</v>
      </c>
      <c r="H2253" t="s">
        <v>273</v>
      </c>
      <c r="I2253">
        <f t="shared" si="175"/>
        <v>21428</v>
      </c>
      <c r="J2253" s="6">
        <v>45186.094074074077</v>
      </c>
      <c r="K2253" t="str">
        <f t="shared" si="176"/>
        <v>Long Term</v>
      </c>
      <c r="L2253">
        <f t="shared" si="177"/>
        <v>20454</v>
      </c>
      <c r="M2253">
        <f t="shared" si="178"/>
        <v>0</v>
      </c>
      <c r="N2253">
        <f t="shared" si="179"/>
        <v>0</v>
      </c>
    </row>
    <row r="2254" spans="1:14" x14ac:dyDescent="0.25">
      <c r="A2254">
        <v>3253</v>
      </c>
      <c r="B2254" t="s">
        <v>14938</v>
      </c>
      <c r="C2254" t="s">
        <v>14939</v>
      </c>
      <c r="D2254" t="s">
        <v>14922</v>
      </c>
      <c r="E2254">
        <v>391</v>
      </c>
      <c r="F2254" s="2">
        <v>43839.522268518522</v>
      </c>
      <c r="G2254">
        <v>6</v>
      </c>
      <c r="H2254" t="s">
        <v>656</v>
      </c>
      <c r="I2254">
        <f t="shared" si="175"/>
        <v>2346</v>
      </c>
      <c r="J2254" s="6">
        <v>45186.094074074077</v>
      </c>
      <c r="K2254" t="str">
        <f t="shared" si="176"/>
        <v>Long Term</v>
      </c>
      <c r="L2254">
        <f t="shared" si="177"/>
        <v>1955</v>
      </c>
      <c r="M2254">
        <f t="shared" si="178"/>
        <v>0</v>
      </c>
      <c r="N2254">
        <f t="shared" si="179"/>
        <v>0</v>
      </c>
    </row>
    <row r="2255" spans="1:14" x14ac:dyDescent="0.25">
      <c r="A2255">
        <v>3254</v>
      </c>
      <c r="B2255" t="s">
        <v>14946</v>
      </c>
      <c r="C2255" t="s">
        <v>14947</v>
      </c>
      <c r="D2255" t="s">
        <v>14929</v>
      </c>
      <c r="E2255">
        <v>399</v>
      </c>
      <c r="F2255" s="2">
        <v>43848.325300925928</v>
      </c>
      <c r="G2255">
        <v>25</v>
      </c>
      <c r="H2255" t="s">
        <v>454</v>
      </c>
      <c r="I2255">
        <f t="shared" si="175"/>
        <v>9975</v>
      </c>
      <c r="J2255" s="6">
        <v>45186.094074074077</v>
      </c>
      <c r="K2255" t="str">
        <f t="shared" si="176"/>
        <v>Long Term</v>
      </c>
      <c r="L2255">
        <f t="shared" si="177"/>
        <v>9576</v>
      </c>
      <c r="M2255">
        <f t="shared" si="178"/>
        <v>0</v>
      </c>
      <c r="N2255">
        <f t="shared" si="179"/>
        <v>0</v>
      </c>
    </row>
    <row r="2256" spans="1:14" x14ac:dyDescent="0.25">
      <c r="A2256">
        <v>3255</v>
      </c>
      <c r="B2256" t="s">
        <v>14970</v>
      </c>
      <c r="C2256" t="s">
        <v>14971</v>
      </c>
      <c r="D2256" t="s">
        <v>14929</v>
      </c>
      <c r="E2256">
        <v>226</v>
      </c>
      <c r="F2256" s="2">
        <v>44677.477534722217</v>
      </c>
      <c r="G2256">
        <v>82</v>
      </c>
      <c r="H2256" t="s">
        <v>2803</v>
      </c>
      <c r="I2256">
        <f t="shared" si="175"/>
        <v>18532</v>
      </c>
      <c r="J2256" s="6">
        <v>45186.094074074077</v>
      </c>
      <c r="K2256" t="str">
        <f t="shared" si="176"/>
        <v>Long Term</v>
      </c>
      <c r="L2256">
        <f t="shared" si="177"/>
        <v>18306</v>
      </c>
      <c r="M2256">
        <f t="shared" si="178"/>
        <v>0</v>
      </c>
      <c r="N2256">
        <f t="shared" si="179"/>
        <v>0</v>
      </c>
    </row>
    <row r="2257" spans="1:14" x14ac:dyDescent="0.25">
      <c r="A2257">
        <v>3256</v>
      </c>
      <c r="B2257" t="s">
        <v>14986</v>
      </c>
      <c r="C2257" t="s">
        <v>14987</v>
      </c>
      <c r="D2257" t="s">
        <v>14922</v>
      </c>
      <c r="E2257">
        <v>422</v>
      </c>
      <c r="F2257" s="2">
        <v>43451.565648148149</v>
      </c>
      <c r="G2257">
        <v>96</v>
      </c>
      <c r="H2257" t="s">
        <v>616</v>
      </c>
      <c r="I2257">
        <f t="shared" si="175"/>
        <v>40512</v>
      </c>
      <c r="J2257" s="6">
        <v>45186.094074074077</v>
      </c>
      <c r="K2257" t="str">
        <f t="shared" si="176"/>
        <v>Long Term</v>
      </c>
      <c r="L2257">
        <f t="shared" si="177"/>
        <v>40090</v>
      </c>
      <c r="M2257">
        <f t="shared" si="178"/>
        <v>0</v>
      </c>
      <c r="N2257">
        <f t="shared" si="179"/>
        <v>0</v>
      </c>
    </row>
    <row r="2258" spans="1:14" x14ac:dyDescent="0.25">
      <c r="A2258">
        <v>3257</v>
      </c>
      <c r="B2258" t="s">
        <v>14932</v>
      </c>
      <c r="C2258" t="s">
        <v>14933</v>
      </c>
      <c r="D2258" t="s">
        <v>14929</v>
      </c>
      <c r="E2258">
        <v>156</v>
      </c>
      <c r="F2258" s="2">
        <v>43397.208680555559</v>
      </c>
      <c r="G2258">
        <v>39</v>
      </c>
      <c r="H2258" t="s">
        <v>202</v>
      </c>
      <c r="I2258">
        <f t="shared" si="175"/>
        <v>6084</v>
      </c>
      <c r="J2258" s="6">
        <v>45186.094074074077</v>
      </c>
      <c r="K2258" t="str">
        <f t="shared" si="176"/>
        <v>Long Term</v>
      </c>
      <c r="L2258">
        <f t="shared" si="177"/>
        <v>5928</v>
      </c>
      <c r="M2258">
        <f t="shared" si="178"/>
        <v>0</v>
      </c>
      <c r="N2258">
        <f t="shared" si="179"/>
        <v>0</v>
      </c>
    </row>
    <row r="2259" spans="1:14" x14ac:dyDescent="0.25">
      <c r="A2259">
        <v>3258</v>
      </c>
      <c r="B2259" t="s">
        <v>14946</v>
      </c>
      <c r="C2259" t="s">
        <v>14947</v>
      </c>
      <c r="D2259" t="s">
        <v>14929</v>
      </c>
      <c r="E2259">
        <v>706</v>
      </c>
      <c r="F2259" s="2">
        <v>44073.636180555557</v>
      </c>
      <c r="G2259">
        <v>40</v>
      </c>
      <c r="H2259" t="s">
        <v>800</v>
      </c>
      <c r="I2259">
        <f t="shared" si="175"/>
        <v>28240</v>
      </c>
      <c r="J2259" s="6">
        <v>45186.094074074077</v>
      </c>
      <c r="K2259" t="str">
        <f t="shared" si="176"/>
        <v>Long Term</v>
      </c>
      <c r="L2259">
        <f t="shared" si="177"/>
        <v>27534</v>
      </c>
      <c r="M2259">
        <f t="shared" si="178"/>
        <v>0</v>
      </c>
      <c r="N2259">
        <f t="shared" si="179"/>
        <v>0</v>
      </c>
    </row>
    <row r="2260" spans="1:14" x14ac:dyDescent="0.25">
      <c r="A2260">
        <v>3259</v>
      </c>
      <c r="B2260" t="s">
        <v>14938</v>
      </c>
      <c r="C2260" t="s">
        <v>14939</v>
      </c>
      <c r="D2260" t="s">
        <v>14929</v>
      </c>
      <c r="E2260">
        <v>834</v>
      </c>
      <c r="F2260" s="2">
        <v>44125.950057870366</v>
      </c>
      <c r="G2260">
        <v>52</v>
      </c>
      <c r="H2260" t="s">
        <v>553</v>
      </c>
      <c r="I2260">
        <f t="shared" si="175"/>
        <v>43368</v>
      </c>
      <c r="J2260" s="6">
        <v>45186.094074074077</v>
      </c>
      <c r="K2260" t="str">
        <f t="shared" si="176"/>
        <v>Long Term</v>
      </c>
      <c r="L2260">
        <f t="shared" si="177"/>
        <v>42534</v>
      </c>
      <c r="M2260">
        <f t="shared" si="178"/>
        <v>0</v>
      </c>
      <c r="N2260">
        <f t="shared" si="179"/>
        <v>0</v>
      </c>
    </row>
    <row r="2261" spans="1:14" x14ac:dyDescent="0.25">
      <c r="A2261">
        <v>3260</v>
      </c>
      <c r="B2261" t="s">
        <v>14925</v>
      </c>
      <c r="C2261" t="s">
        <v>14926</v>
      </c>
      <c r="D2261" t="s">
        <v>14929</v>
      </c>
      <c r="E2261">
        <v>926</v>
      </c>
      <c r="F2261" s="2">
        <v>44828.646099537043</v>
      </c>
      <c r="G2261">
        <v>31</v>
      </c>
      <c r="H2261" t="s">
        <v>691</v>
      </c>
      <c r="I2261">
        <f t="shared" si="175"/>
        <v>28706</v>
      </c>
      <c r="J2261" s="6">
        <v>45186.094074074077</v>
      </c>
      <c r="K2261" t="str">
        <f t="shared" si="176"/>
        <v>Short Term</v>
      </c>
      <c r="L2261">
        <f t="shared" si="177"/>
        <v>27780</v>
      </c>
      <c r="M2261">
        <f t="shared" si="178"/>
        <v>0.15</v>
      </c>
      <c r="N2261">
        <f t="shared" si="179"/>
        <v>4167</v>
      </c>
    </row>
    <row r="2262" spans="1:14" x14ac:dyDescent="0.25">
      <c r="A2262">
        <v>3261</v>
      </c>
      <c r="B2262" t="s">
        <v>14920</v>
      </c>
      <c r="C2262" t="s">
        <v>14921</v>
      </c>
      <c r="D2262" t="s">
        <v>14922</v>
      </c>
      <c r="E2262">
        <v>591</v>
      </c>
      <c r="F2262" s="2">
        <v>44817.169432870367</v>
      </c>
      <c r="G2262">
        <v>34</v>
      </c>
      <c r="H2262" t="s">
        <v>869</v>
      </c>
      <c r="I2262">
        <f t="shared" si="175"/>
        <v>20094</v>
      </c>
      <c r="J2262" s="6">
        <v>45186.094074074077</v>
      </c>
      <c r="K2262" t="str">
        <f t="shared" si="176"/>
        <v>Long Term</v>
      </c>
      <c r="L2262">
        <f t="shared" si="177"/>
        <v>19503</v>
      </c>
      <c r="M2262">
        <f t="shared" si="178"/>
        <v>0</v>
      </c>
      <c r="N2262">
        <f t="shared" si="179"/>
        <v>0</v>
      </c>
    </row>
    <row r="2263" spans="1:14" x14ac:dyDescent="0.25">
      <c r="A2263">
        <v>3262</v>
      </c>
      <c r="B2263" t="s">
        <v>15004</v>
      </c>
      <c r="C2263" t="s">
        <v>15005</v>
      </c>
      <c r="D2263" t="s">
        <v>14929</v>
      </c>
      <c r="E2263">
        <v>290</v>
      </c>
      <c r="F2263" s="2">
        <v>43574.626689814817</v>
      </c>
      <c r="G2263">
        <v>7</v>
      </c>
      <c r="H2263" t="s">
        <v>1004</v>
      </c>
      <c r="I2263">
        <f t="shared" si="175"/>
        <v>2030</v>
      </c>
      <c r="J2263" s="6">
        <v>45186.094074074077</v>
      </c>
      <c r="K2263" t="str">
        <f t="shared" si="176"/>
        <v>Long Term</v>
      </c>
      <c r="L2263">
        <f t="shared" si="177"/>
        <v>1740</v>
      </c>
      <c r="M2263">
        <f t="shared" si="178"/>
        <v>0</v>
      </c>
      <c r="N2263">
        <f t="shared" si="179"/>
        <v>0</v>
      </c>
    </row>
    <row r="2264" spans="1:14" x14ac:dyDescent="0.25">
      <c r="A2264">
        <v>3263</v>
      </c>
      <c r="B2264" t="s">
        <v>14976</v>
      </c>
      <c r="C2264" t="s">
        <v>14977</v>
      </c>
      <c r="D2264" t="s">
        <v>14922</v>
      </c>
      <c r="E2264">
        <v>884</v>
      </c>
      <c r="F2264" s="2">
        <v>44202.618402777778</v>
      </c>
      <c r="G2264">
        <v>58</v>
      </c>
      <c r="H2264" t="s">
        <v>2093</v>
      </c>
      <c r="I2264">
        <f t="shared" si="175"/>
        <v>51272</v>
      </c>
      <c r="J2264" s="6">
        <v>45186.094074074077</v>
      </c>
      <c r="K2264" t="str">
        <f t="shared" si="176"/>
        <v>Long Term</v>
      </c>
      <c r="L2264">
        <f t="shared" si="177"/>
        <v>50388</v>
      </c>
      <c r="M2264">
        <f t="shared" si="178"/>
        <v>0</v>
      </c>
      <c r="N2264">
        <f t="shared" si="179"/>
        <v>0</v>
      </c>
    </row>
    <row r="2265" spans="1:14" x14ac:dyDescent="0.25">
      <c r="A2265">
        <v>3264</v>
      </c>
      <c r="B2265" t="s">
        <v>15002</v>
      </c>
      <c r="C2265" t="s">
        <v>15003</v>
      </c>
      <c r="D2265" t="s">
        <v>14922</v>
      </c>
      <c r="E2265">
        <v>892</v>
      </c>
      <c r="F2265" s="2">
        <v>44360.626261574071</v>
      </c>
      <c r="G2265">
        <v>67</v>
      </c>
      <c r="H2265" t="s">
        <v>733</v>
      </c>
      <c r="I2265">
        <f t="shared" si="175"/>
        <v>59764</v>
      </c>
      <c r="J2265" s="6">
        <v>45186.094074074077</v>
      </c>
      <c r="K2265" t="str">
        <f t="shared" si="176"/>
        <v>Long Term</v>
      </c>
      <c r="L2265">
        <f t="shared" si="177"/>
        <v>58872</v>
      </c>
      <c r="M2265">
        <f t="shared" si="178"/>
        <v>0</v>
      </c>
      <c r="N2265">
        <f t="shared" si="179"/>
        <v>0</v>
      </c>
    </row>
    <row r="2266" spans="1:14" x14ac:dyDescent="0.25">
      <c r="A2266">
        <v>3265</v>
      </c>
      <c r="B2266" t="s">
        <v>14994</v>
      </c>
      <c r="C2266" t="s">
        <v>14995</v>
      </c>
      <c r="D2266" t="s">
        <v>14929</v>
      </c>
      <c r="E2266">
        <v>970</v>
      </c>
      <c r="F2266" s="2">
        <v>44740.518287037034</v>
      </c>
      <c r="G2266">
        <v>65</v>
      </c>
      <c r="H2266" t="s">
        <v>526</v>
      </c>
      <c r="I2266">
        <f t="shared" si="175"/>
        <v>63050</v>
      </c>
      <c r="J2266" s="6">
        <v>45186.094074074077</v>
      </c>
      <c r="K2266" t="str">
        <f t="shared" si="176"/>
        <v>Long Term</v>
      </c>
      <c r="L2266">
        <f t="shared" si="177"/>
        <v>62080</v>
      </c>
      <c r="M2266">
        <f t="shared" si="178"/>
        <v>0</v>
      </c>
      <c r="N2266">
        <f t="shared" si="179"/>
        <v>0</v>
      </c>
    </row>
    <row r="2267" spans="1:14" x14ac:dyDescent="0.25">
      <c r="A2267">
        <v>3266</v>
      </c>
      <c r="B2267" t="s">
        <v>14927</v>
      </c>
      <c r="C2267" t="s">
        <v>14928</v>
      </c>
      <c r="D2267" t="s">
        <v>14922</v>
      </c>
      <c r="E2267">
        <v>878</v>
      </c>
      <c r="F2267" s="2">
        <v>44639.447777777779</v>
      </c>
      <c r="G2267">
        <v>78</v>
      </c>
      <c r="H2267" t="s">
        <v>391</v>
      </c>
      <c r="I2267">
        <f t="shared" si="175"/>
        <v>68484</v>
      </c>
      <c r="J2267" s="6">
        <v>45186.094074074077</v>
      </c>
      <c r="K2267" t="str">
        <f t="shared" si="176"/>
        <v>Long Term</v>
      </c>
      <c r="L2267">
        <f t="shared" si="177"/>
        <v>67606</v>
      </c>
      <c r="M2267">
        <f t="shared" si="178"/>
        <v>0</v>
      </c>
      <c r="N2267">
        <f t="shared" si="179"/>
        <v>0</v>
      </c>
    </row>
    <row r="2268" spans="1:14" x14ac:dyDescent="0.25">
      <c r="A2268">
        <v>3267</v>
      </c>
      <c r="B2268" t="s">
        <v>14920</v>
      </c>
      <c r="C2268" t="s">
        <v>14921</v>
      </c>
      <c r="D2268" t="s">
        <v>14922</v>
      </c>
      <c r="E2268">
        <v>969</v>
      </c>
      <c r="F2268" s="2">
        <v>43372.191331018519</v>
      </c>
      <c r="G2268">
        <v>82</v>
      </c>
      <c r="H2268" t="s">
        <v>598</v>
      </c>
      <c r="I2268">
        <f t="shared" si="175"/>
        <v>79458</v>
      </c>
      <c r="J2268" s="6">
        <v>45186.094074074077</v>
      </c>
      <c r="K2268" t="str">
        <f t="shared" si="176"/>
        <v>Long Term</v>
      </c>
      <c r="L2268">
        <f t="shared" si="177"/>
        <v>78489</v>
      </c>
      <c r="M2268">
        <f t="shared" si="178"/>
        <v>0</v>
      </c>
      <c r="N2268">
        <f t="shared" si="179"/>
        <v>0</v>
      </c>
    </row>
    <row r="2269" spans="1:14" x14ac:dyDescent="0.25">
      <c r="A2269">
        <v>3268</v>
      </c>
      <c r="B2269" t="s">
        <v>14998</v>
      </c>
      <c r="C2269" t="s">
        <v>14999</v>
      </c>
      <c r="D2269" t="s">
        <v>14929</v>
      </c>
      <c r="E2269">
        <v>906</v>
      </c>
      <c r="F2269" s="2">
        <v>44647.780995370369</v>
      </c>
      <c r="G2269">
        <v>46</v>
      </c>
      <c r="H2269" t="s">
        <v>339</v>
      </c>
      <c r="I2269">
        <f t="shared" si="175"/>
        <v>41676</v>
      </c>
      <c r="J2269" s="6">
        <v>45186.094074074077</v>
      </c>
      <c r="K2269" t="str">
        <f t="shared" si="176"/>
        <v>Long Term</v>
      </c>
      <c r="L2269">
        <f t="shared" si="177"/>
        <v>40770</v>
      </c>
      <c r="M2269">
        <f t="shared" si="178"/>
        <v>0</v>
      </c>
      <c r="N2269">
        <f t="shared" si="179"/>
        <v>0</v>
      </c>
    </row>
    <row r="2270" spans="1:14" x14ac:dyDescent="0.25">
      <c r="A2270">
        <v>3269</v>
      </c>
      <c r="B2270" t="s">
        <v>14956</v>
      </c>
      <c r="C2270" t="s">
        <v>14957</v>
      </c>
      <c r="D2270" t="s">
        <v>14922</v>
      </c>
      <c r="E2270">
        <v>633</v>
      </c>
      <c r="F2270" s="2">
        <v>44146.487476851849</v>
      </c>
      <c r="G2270">
        <v>73</v>
      </c>
      <c r="H2270" t="s">
        <v>1265</v>
      </c>
      <c r="I2270">
        <f t="shared" si="175"/>
        <v>46209</v>
      </c>
      <c r="J2270" s="6">
        <v>45186.094074074077</v>
      </c>
      <c r="K2270" t="str">
        <f t="shared" si="176"/>
        <v>Long Term</v>
      </c>
      <c r="L2270">
        <f t="shared" si="177"/>
        <v>45576</v>
      </c>
      <c r="M2270">
        <f t="shared" si="178"/>
        <v>0</v>
      </c>
      <c r="N2270">
        <f t="shared" si="179"/>
        <v>0</v>
      </c>
    </row>
    <row r="2271" spans="1:14" x14ac:dyDescent="0.25">
      <c r="A2271">
        <v>3270</v>
      </c>
      <c r="B2271" t="s">
        <v>15006</v>
      </c>
      <c r="C2271" t="s">
        <v>15007</v>
      </c>
      <c r="D2271" t="s">
        <v>14922</v>
      </c>
      <c r="E2271">
        <v>226</v>
      </c>
      <c r="F2271" s="2">
        <v>44483.764270833337</v>
      </c>
      <c r="G2271">
        <v>74</v>
      </c>
      <c r="H2271" t="s">
        <v>1361</v>
      </c>
      <c r="I2271">
        <f t="shared" si="175"/>
        <v>16724</v>
      </c>
      <c r="J2271" s="6">
        <v>45186.094074074077</v>
      </c>
      <c r="K2271" t="str">
        <f t="shared" si="176"/>
        <v>Long Term</v>
      </c>
      <c r="L2271">
        <f t="shared" si="177"/>
        <v>16498</v>
      </c>
      <c r="M2271">
        <f t="shared" si="178"/>
        <v>0</v>
      </c>
      <c r="N2271">
        <f t="shared" si="179"/>
        <v>0</v>
      </c>
    </row>
    <row r="2272" spans="1:14" x14ac:dyDescent="0.25">
      <c r="A2272">
        <v>3271</v>
      </c>
      <c r="B2272" t="s">
        <v>14950</v>
      </c>
      <c r="C2272" t="s">
        <v>14951</v>
      </c>
      <c r="D2272" t="s">
        <v>14922</v>
      </c>
      <c r="E2272">
        <v>177</v>
      </c>
      <c r="F2272" s="2">
        <v>43698.030555555553</v>
      </c>
      <c r="G2272">
        <v>6</v>
      </c>
      <c r="H2272" t="s">
        <v>2442</v>
      </c>
      <c r="I2272">
        <f t="shared" si="175"/>
        <v>1062</v>
      </c>
      <c r="J2272" s="6">
        <v>45186.094074074077</v>
      </c>
      <c r="K2272" t="str">
        <f t="shared" si="176"/>
        <v>Long Term</v>
      </c>
      <c r="L2272">
        <f t="shared" si="177"/>
        <v>885</v>
      </c>
      <c r="M2272">
        <f t="shared" si="178"/>
        <v>0</v>
      </c>
      <c r="N2272">
        <f t="shared" si="179"/>
        <v>0</v>
      </c>
    </row>
    <row r="2273" spans="1:14" x14ac:dyDescent="0.25">
      <c r="A2273">
        <v>3272</v>
      </c>
      <c r="B2273" t="s">
        <v>14927</v>
      </c>
      <c r="C2273" t="s">
        <v>14928</v>
      </c>
      <c r="D2273" t="s">
        <v>14922</v>
      </c>
      <c r="E2273">
        <v>466</v>
      </c>
      <c r="F2273" s="2">
        <v>44557.115624999999</v>
      </c>
      <c r="G2273">
        <v>2</v>
      </c>
      <c r="H2273" t="s">
        <v>1843</v>
      </c>
      <c r="I2273">
        <f t="shared" si="175"/>
        <v>932</v>
      </c>
      <c r="J2273" s="6">
        <v>45186.094074074077</v>
      </c>
      <c r="K2273" t="str">
        <f t="shared" si="176"/>
        <v>Long Term</v>
      </c>
      <c r="L2273">
        <f t="shared" si="177"/>
        <v>466</v>
      </c>
      <c r="M2273">
        <f t="shared" si="178"/>
        <v>0</v>
      </c>
      <c r="N2273">
        <f t="shared" si="179"/>
        <v>0</v>
      </c>
    </row>
    <row r="2274" spans="1:14" x14ac:dyDescent="0.25">
      <c r="A2274">
        <v>3273</v>
      </c>
      <c r="B2274" t="s">
        <v>14964</v>
      </c>
      <c r="C2274" t="s">
        <v>14965</v>
      </c>
      <c r="D2274" t="s">
        <v>14929</v>
      </c>
      <c r="E2274">
        <v>341</v>
      </c>
      <c r="F2274" s="2">
        <v>44956.416527777779</v>
      </c>
      <c r="G2274">
        <v>60</v>
      </c>
      <c r="H2274" t="s">
        <v>77</v>
      </c>
      <c r="I2274">
        <f t="shared" si="175"/>
        <v>20460</v>
      </c>
      <c r="J2274" s="6">
        <v>45186.094074074077</v>
      </c>
      <c r="K2274" t="str">
        <f t="shared" si="176"/>
        <v>Short Term</v>
      </c>
      <c r="L2274">
        <f t="shared" si="177"/>
        <v>20119</v>
      </c>
      <c r="M2274">
        <f t="shared" si="178"/>
        <v>0.15</v>
      </c>
      <c r="N2274">
        <f t="shared" si="179"/>
        <v>3017.85</v>
      </c>
    </row>
    <row r="2275" spans="1:14" x14ac:dyDescent="0.25">
      <c r="A2275">
        <v>3274</v>
      </c>
      <c r="B2275" t="s">
        <v>15004</v>
      </c>
      <c r="C2275" t="s">
        <v>15005</v>
      </c>
      <c r="D2275" t="s">
        <v>14929</v>
      </c>
      <c r="E2275">
        <v>701</v>
      </c>
      <c r="F2275" s="2">
        <v>44358.509375000001</v>
      </c>
      <c r="G2275">
        <v>2</v>
      </c>
      <c r="H2275" t="s">
        <v>1201</v>
      </c>
      <c r="I2275">
        <f t="shared" si="175"/>
        <v>1402</v>
      </c>
      <c r="J2275" s="6">
        <v>45186.094074074077</v>
      </c>
      <c r="K2275" t="str">
        <f t="shared" si="176"/>
        <v>Long Term</v>
      </c>
      <c r="L2275">
        <f t="shared" si="177"/>
        <v>701</v>
      </c>
      <c r="M2275">
        <f t="shared" si="178"/>
        <v>0</v>
      </c>
      <c r="N2275">
        <f t="shared" si="179"/>
        <v>0</v>
      </c>
    </row>
    <row r="2276" spans="1:14" x14ac:dyDescent="0.25">
      <c r="A2276">
        <v>3275</v>
      </c>
      <c r="B2276" t="s">
        <v>15006</v>
      </c>
      <c r="C2276" t="s">
        <v>15007</v>
      </c>
      <c r="D2276" t="s">
        <v>14922</v>
      </c>
      <c r="E2276">
        <v>220</v>
      </c>
      <c r="F2276" s="2">
        <v>43524.403969907413</v>
      </c>
      <c r="G2276">
        <v>10</v>
      </c>
      <c r="H2276" t="s">
        <v>973</v>
      </c>
      <c r="I2276">
        <f t="shared" si="175"/>
        <v>2200</v>
      </c>
      <c r="J2276" s="6">
        <v>45186.094074074077</v>
      </c>
      <c r="K2276" t="str">
        <f t="shared" si="176"/>
        <v>Long Term</v>
      </c>
      <c r="L2276">
        <f t="shared" si="177"/>
        <v>1980</v>
      </c>
      <c r="M2276">
        <f t="shared" si="178"/>
        <v>0</v>
      </c>
      <c r="N2276">
        <f t="shared" si="179"/>
        <v>0</v>
      </c>
    </row>
    <row r="2277" spans="1:14" x14ac:dyDescent="0.25">
      <c r="A2277">
        <v>3276</v>
      </c>
      <c r="B2277" t="s">
        <v>14964</v>
      </c>
      <c r="C2277" t="s">
        <v>14965</v>
      </c>
      <c r="D2277" t="s">
        <v>14922</v>
      </c>
      <c r="E2277">
        <v>534</v>
      </c>
      <c r="F2277" s="2">
        <v>44187.600243055553</v>
      </c>
      <c r="G2277">
        <v>53</v>
      </c>
      <c r="H2277" t="s">
        <v>1212</v>
      </c>
      <c r="I2277">
        <f t="shared" si="175"/>
        <v>28302</v>
      </c>
      <c r="J2277" s="6">
        <v>45186.094074074077</v>
      </c>
      <c r="K2277" t="str">
        <f t="shared" si="176"/>
        <v>Long Term</v>
      </c>
      <c r="L2277">
        <f t="shared" si="177"/>
        <v>27768</v>
      </c>
      <c r="M2277">
        <f t="shared" si="178"/>
        <v>0</v>
      </c>
      <c r="N2277">
        <f t="shared" si="179"/>
        <v>0</v>
      </c>
    </row>
    <row r="2278" spans="1:14" x14ac:dyDescent="0.25">
      <c r="A2278">
        <v>3277</v>
      </c>
      <c r="B2278" t="s">
        <v>14923</v>
      </c>
      <c r="C2278" t="s">
        <v>14924</v>
      </c>
      <c r="D2278" t="s">
        <v>14929</v>
      </c>
      <c r="E2278">
        <v>905</v>
      </c>
      <c r="F2278" s="2">
        <v>44439.259733796287</v>
      </c>
      <c r="G2278">
        <v>64</v>
      </c>
      <c r="H2278" t="s">
        <v>299</v>
      </c>
      <c r="I2278">
        <f t="shared" si="175"/>
        <v>57920</v>
      </c>
      <c r="J2278" s="6">
        <v>45186.094074074077</v>
      </c>
      <c r="K2278" t="str">
        <f t="shared" si="176"/>
        <v>Long Term</v>
      </c>
      <c r="L2278">
        <f t="shared" si="177"/>
        <v>57015</v>
      </c>
      <c r="M2278">
        <f t="shared" si="178"/>
        <v>0</v>
      </c>
      <c r="N2278">
        <f t="shared" si="179"/>
        <v>0</v>
      </c>
    </row>
    <row r="2279" spans="1:14" x14ac:dyDescent="0.25">
      <c r="A2279">
        <v>3278</v>
      </c>
      <c r="B2279" t="s">
        <v>14992</v>
      </c>
      <c r="C2279" t="s">
        <v>14993</v>
      </c>
      <c r="D2279" t="s">
        <v>14929</v>
      </c>
      <c r="E2279">
        <v>505</v>
      </c>
      <c r="F2279" s="2">
        <v>44334.513009259259</v>
      </c>
      <c r="G2279">
        <v>92</v>
      </c>
      <c r="H2279" t="s">
        <v>49</v>
      </c>
      <c r="I2279">
        <f t="shared" si="175"/>
        <v>46460</v>
      </c>
      <c r="J2279" s="6">
        <v>45186.094074074077</v>
      </c>
      <c r="K2279" t="str">
        <f t="shared" si="176"/>
        <v>Long Term</v>
      </c>
      <c r="L2279">
        <f t="shared" si="177"/>
        <v>45955</v>
      </c>
      <c r="M2279">
        <f t="shared" si="178"/>
        <v>0</v>
      </c>
      <c r="N2279">
        <f t="shared" si="179"/>
        <v>0</v>
      </c>
    </row>
    <row r="2280" spans="1:14" x14ac:dyDescent="0.25">
      <c r="A2280">
        <v>3279</v>
      </c>
      <c r="B2280" t="s">
        <v>15008</v>
      </c>
      <c r="C2280" t="s">
        <v>15009</v>
      </c>
      <c r="D2280" t="s">
        <v>14929</v>
      </c>
      <c r="E2280">
        <v>1000</v>
      </c>
      <c r="F2280" s="2">
        <v>43414.261620370373</v>
      </c>
      <c r="G2280">
        <v>71</v>
      </c>
      <c r="H2280" t="s">
        <v>1141</v>
      </c>
      <c r="I2280">
        <f t="shared" si="175"/>
        <v>71000</v>
      </c>
      <c r="J2280" s="6">
        <v>45186.094074074077</v>
      </c>
      <c r="K2280" t="str">
        <f t="shared" si="176"/>
        <v>Long Term</v>
      </c>
      <c r="L2280">
        <f t="shared" si="177"/>
        <v>70000</v>
      </c>
      <c r="M2280">
        <f t="shared" si="178"/>
        <v>0</v>
      </c>
      <c r="N2280">
        <f t="shared" si="179"/>
        <v>0</v>
      </c>
    </row>
    <row r="2281" spans="1:14" x14ac:dyDescent="0.25">
      <c r="A2281">
        <v>3280</v>
      </c>
      <c r="B2281" t="s">
        <v>14952</v>
      </c>
      <c r="C2281" t="s">
        <v>14953</v>
      </c>
      <c r="D2281" t="s">
        <v>14929</v>
      </c>
      <c r="E2281">
        <v>243</v>
      </c>
      <c r="F2281" s="2">
        <v>43921.143252314818</v>
      </c>
      <c r="G2281">
        <v>15</v>
      </c>
      <c r="H2281" t="s">
        <v>971</v>
      </c>
      <c r="I2281">
        <f t="shared" si="175"/>
        <v>3645</v>
      </c>
      <c r="J2281" s="6">
        <v>45186.094074074077</v>
      </c>
      <c r="K2281" t="str">
        <f t="shared" si="176"/>
        <v>Long Term</v>
      </c>
      <c r="L2281">
        <f t="shared" si="177"/>
        <v>3402</v>
      </c>
      <c r="M2281">
        <f t="shared" si="178"/>
        <v>0</v>
      </c>
      <c r="N2281">
        <f t="shared" si="179"/>
        <v>0</v>
      </c>
    </row>
    <row r="2282" spans="1:14" x14ac:dyDescent="0.25">
      <c r="A2282">
        <v>3281</v>
      </c>
      <c r="B2282" t="s">
        <v>15004</v>
      </c>
      <c r="C2282" t="s">
        <v>15005</v>
      </c>
      <c r="D2282" t="s">
        <v>14929</v>
      </c>
      <c r="E2282">
        <v>568</v>
      </c>
      <c r="F2282" s="2">
        <v>44837.126608796287</v>
      </c>
      <c r="G2282">
        <v>93</v>
      </c>
      <c r="H2282" t="s">
        <v>521</v>
      </c>
      <c r="I2282">
        <f t="shared" si="175"/>
        <v>52824</v>
      </c>
      <c r="J2282" s="6">
        <v>45186.094074074077</v>
      </c>
      <c r="K2282" t="str">
        <f t="shared" si="176"/>
        <v>Short Term</v>
      </c>
      <c r="L2282">
        <f t="shared" si="177"/>
        <v>52256</v>
      </c>
      <c r="M2282">
        <f t="shared" si="178"/>
        <v>0.15</v>
      </c>
      <c r="N2282">
        <f t="shared" si="179"/>
        <v>7838.4</v>
      </c>
    </row>
    <row r="2283" spans="1:14" x14ac:dyDescent="0.25">
      <c r="A2283">
        <v>3282</v>
      </c>
      <c r="B2283" t="s">
        <v>14944</v>
      </c>
      <c r="C2283" t="s">
        <v>14945</v>
      </c>
      <c r="D2283" t="s">
        <v>14922</v>
      </c>
      <c r="E2283">
        <v>556</v>
      </c>
      <c r="F2283" s="2">
        <v>44122.484560185178</v>
      </c>
      <c r="G2283">
        <v>48</v>
      </c>
      <c r="H2283" t="s">
        <v>362</v>
      </c>
      <c r="I2283">
        <f t="shared" si="175"/>
        <v>26688</v>
      </c>
      <c r="J2283" s="6">
        <v>45186.094074074077</v>
      </c>
      <c r="K2283" t="str">
        <f t="shared" si="176"/>
        <v>Long Term</v>
      </c>
      <c r="L2283">
        <f t="shared" si="177"/>
        <v>26132</v>
      </c>
      <c r="M2283">
        <f t="shared" si="178"/>
        <v>0</v>
      </c>
      <c r="N2283">
        <f t="shared" si="179"/>
        <v>0</v>
      </c>
    </row>
    <row r="2284" spans="1:14" x14ac:dyDescent="0.25">
      <c r="A2284">
        <v>3283</v>
      </c>
      <c r="B2284" t="s">
        <v>14984</v>
      </c>
      <c r="C2284" t="s">
        <v>14985</v>
      </c>
      <c r="D2284" t="s">
        <v>14929</v>
      </c>
      <c r="E2284">
        <v>241</v>
      </c>
      <c r="F2284" s="2">
        <v>43625.377488425933</v>
      </c>
      <c r="G2284">
        <v>77</v>
      </c>
      <c r="H2284" t="s">
        <v>282</v>
      </c>
      <c r="I2284">
        <f t="shared" si="175"/>
        <v>18557</v>
      </c>
      <c r="J2284" s="6">
        <v>45186.094074074077</v>
      </c>
      <c r="K2284" t="str">
        <f t="shared" si="176"/>
        <v>Long Term</v>
      </c>
      <c r="L2284">
        <f t="shared" si="177"/>
        <v>18316</v>
      </c>
      <c r="M2284">
        <f t="shared" si="178"/>
        <v>0</v>
      </c>
      <c r="N2284">
        <f t="shared" si="179"/>
        <v>0</v>
      </c>
    </row>
    <row r="2285" spans="1:14" x14ac:dyDescent="0.25">
      <c r="A2285">
        <v>3284</v>
      </c>
      <c r="B2285" t="s">
        <v>15014</v>
      </c>
      <c r="C2285" t="s">
        <v>15015</v>
      </c>
      <c r="D2285" t="s">
        <v>14922</v>
      </c>
      <c r="E2285">
        <v>804</v>
      </c>
      <c r="F2285" s="2">
        <v>44862.48064814815</v>
      </c>
      <c r="G2285">
        <v>77</v>
      </c>
      <c r="H2285" t="s">
        <v>766</v>
      </c>
      <c r="I2285">
        <f t="shared" si="175"/>
        <v>61908</v>
      </c>
      <c r="J2285" s="6">
        <v>45186.094074074077</v>
      </c>
      <c r="K2285" t="str">
        <f t="shared" si="176"/>
        <v>Short Term</v>
      </c>
      <c r="L2285">
        <f t="shared" si="177"/>
        <v>61104</v>
      </c>
      <c r="M2285">
        <f t="shared" si="178"/>
        <v>0.15</v>
      </c>
      <c r="N2285">
        <f t="shared" si="179"/>
        <v>9165.6</v>
      </c>
    </row>
    <row r="2286" spans="1:14" x14ac:dyDescent="0.25">
      <c r="A2286">
        <v>3285</v>
      </c>
      <c r="B2286" t="s">
        <v>14958</v>
      </c>
      <c r="C2286" t="s">
        <v>14959</v>
      </c>
      <c r="D2286" t="s">
        <v>14922</v>
      </c>
      <c r="E2286">
        <v>510</v>
      </c>
      <c r="F2286" s="2">
        <v>43886.04277777778</v>
      </c>
      <c r="G2286">
        <v>89</v>
      </c>
      <c r="H2286" t="s">
        <v>86</v>
      </c>
      <c r="I2286">
        <f t="shared" si="175"/>
        <v>45390</v>
      </c>
      <c r="J2286" s="6">
        <v>45186.094074074077</v>
      </c>
      <c r="K2286" t="str">
        <f t="shared" si="176"/>
        <v>Long Term</v>
      </c>
      <c r="L2286">
        <f t="shared" si="177"/>
        <v>44880</v>
      </c>
      <c r="M2286">
        <f t="shared" si="178"/>
        <v>0</v>
      </c>
      <c r="N2286">
        <f t="shared" si="179"/>
        <v>0</v>
      </c>
    </row>
    <row r="2287" spans="1:14" x14ac:dyDescent="0.25">
      <c r="A2287">
        <v>3286</v>
      </c>
      <c r="B2287" t="s">
        <v>14986</v>
      </c>
      <c r="C2287" t="s">
        <v>14987</v>
      </c>
      <c r="D2287" t="s">
        <v>14929</v>
      </c>
      <c r="E2287">
        <v>335</v>
      </c>
      <c r="F2287" s="2">
        <v>44103.278495370367</v>
      </c>
      <c r="G2287">
        <v>30</v>
      </c>
      <c r="H2287" t="s">
        <v>1167</v>
      </c>
      <c r="I2287">
        <f t="shared" si="175"/>
        <v>10050</v>
      </c>
      <c r="J2287" s="6">
        <v>45186.094074074077</v>
      </c>
      <c r="K2287" t="str">
        <f t="shared" si="176"/>
        <v>Long Term</v>
      </c>
      <c r="L2287">
        <f t="shared" si="177"/>
        <v>9715</v>
      </c>
      <c r="M2287">
        <f t="shared" si="178"/>
        <v>0</v>
      </c>
      <c r="N2287">
        <f t="shared" si="179"/>
        <v>0</v>
      </c>
    </row>
    <row r="2288" spans="1:14" x14ac:dyDescent="0.25">
      <c r="A2288">
        <v>3287</v>
      </c>
      <c r="B2288" t="s">
        <v>14962</v>
      </c>
      <c r="C2288" t="s">
        <v>14963</v>
      </c>
      <c r="D2288" t="s">
        <v>14929</v>
      </c>
      <c r="E2288">
        <v>944</v>
      </c>
      <c r="F2288" s="2">
        <v>44615.178668981483</v>
      </c>
      <c r="G2288">
        <v>56</v>
      </c>
      <c r="H2288" t="s">
        <v>181</v>
      </c>
      <c r="I2288">
        <f t="shared" si="175"/>
        <v>52864</v>
      </c>
      <c r="J2288" s="6">
        <v>45186.094074074077</v>
      </c>
      <c r="K2288" t="str">
        <f t="shared" si="176"/>
        <v>Long Term</v>
      </c>
      <c r="L2288">
        <f t="shared" si="177"/>
        <v>51920</v>
      </c>
      <c r="M2288">
        <f t="shared" si="178"/>
        <v>0</v>
      </c>
      <c r="N2288">
        <f t="shared" si="179"/>
        <v>0</v>
      </c>
    </row>
    <row r="2289" spans="1:14" x14ac:dyDescent="0.25">
      <c r="A2289">
        <v>3288</v>
      </c>
      <c r="B2289" t="s">
        <v>15016</v>
      </c>
      <c r="C2289" t="s">
        <v>15017</v>
      </c>
      <c r="D2289" t="s">
        <v>14929</v>
      </c>
      <c r="E2289">
        <v>790</v>
      </c>
      <c r="F2289" s="2">
        <v>45146.274988425917</v>
      </c>
      <c r="G2289">
        <v>64</v>
      </c>
      <c r="H2289" t="s">
        <v>1261</v>
      </c>
      <c r="I2289">
        <f t="shared" si="175"/>
        <v>50560</v>
      </c>
      <c r="J2289" s="6">
        <v>45186.094074074077</v>
      </c>
      <c r="K2289" t="str">
        <f t="shared" si="176"/>
        <v>Short Term</v>
      </c>
      <c r="L2289">
        <f t="shared" si="177"/>
        <v>49770</v>
      </c>
      <c r="M2289">
        <f t="shared" si="178"/>
        <v>0.15</v>
      </c>
      <c r="N2289">
        <f t="shared" si="179"/>
        <v>7465.5</v>
      </c>
    </row>
    <row r="2290" spans="1:14" x14ac:dyDescent="0.25">
      <c r="A2290">
        <v>3289</v>
      </c>
      <c r="B2290" t="s">
        <v>14998</v>
      </c>
      <c r="C2290" t="s">
        <v>14999</v>
      </c>
      <c r="D2290" t="s">
        <v>14929</v>
      </c>
      <c r="E2290">
        <v>751</v>
      </c>
      <c r="F2290" s="2">
        <v>45183.982442129629</v>
      </c>
      <c r="G2290">
        <v>17</v>
      </c>
      <c r="H2290" t="s">
        <v>777</v>
      </c>
      <c r="I2290">
        <f t="shared" si="175"/>
        <v>12767</v>
      </c>
      <c r="J2290" s="6">
        <v>45186.094074074077</v>
      </c>
      <c r="K2290" t="str">
        <f t="shared" si="176"/>
        <v>Short Term</v>
      </c>
      <c r="L2290">
        <f t="shared" si="177"/>
        <v>12016</v>
      </c>
      <c r="M2290">
        <f t="shared" si="178"/>
        <v>0.15</v>
      </c>
      <c r="N2290">
        <f t="shared" si="179"/>
        <v>1802.3999999999999</v>
      </c>
    </row>
    <row r="2291" spans="1:14" x14ac:dyDescent="0.25">
      <c r="A2291">
        <v>3290</v>
      </c>
      <c r="B2291" t="s">
        <v>15012</v>
      </c>
      <c r="C2291" t="s">
        <v>15013</v>
      </c>
      <c r="D2291" t="s">
        <v>14922</v>
      </c>
      <c r="E2291">
        <v>141</v>
      </c>
      <c r="F2291" s="2">
        <v>43959.328668981478</v>
      </c>
      <c r="G2291">
        <v>21</v>
      </c>
      <c r="H2291" t="s">
        <v>746</v>
      </c>
      <c r="I2291">
        <f t="shared" si="175"/>
        <v>2961</v>
      </c>
      <c r="J2291" s="6">
        <v>45186.094074074077</v>
      </c>
      <c r="K2291" t="str">
        <f t="shared" si="176"/>
        <v>Long Term</v>
      </c>
      <c r="L2291">
        <f t="shared" si="177"/>
        <v>2820</v>
      </c>
      <c r="M2291">
        <f t="shared" si="178"/>
        <v>0</v>
      </c>
      <c r="N2291">
        <f t="shared" si="179"/>
        <v>0</v>
      </c>
    </row>
    <row r="2292" spans="1:14" x14ac:dyDescent="0.25">
      <c r="A2292">
        <v>3291</v>
      </c>
      <c r="B2292" t="s">
        <v>15008</v>
      </c>
      <c r="C2292" t="s">
        <v>15009</v>
      </c>
      <c r="D2292" t="s">
        <v>14922</v>
      </c>
      <c r="E2292">
        <v>411</v>
      </c>
      <c r="F2292" s="2">
        <v>44853.89025462963</v>
      </c>
      <c r="G2292">
        <v>42</v>
      </c>
      <c r="H2292" t="s">
        <v>1115</v>
      </c>
      <c r="I2292">
        <f t="shared" si="175"/>
        <v>17262</v>
      </c>
      <c r="J2292" s="6">
        <v>45186.094074074077</v>
      </c>
      <c r="K2292" t="str">
        <f t="shared" si="176"/>
        <v>Short Term</v>
      </c>
      <c r="L2292">
        <f t="shared" si="177"/>
        <v>16851</v>
      </c>
      <c r="M2292">
        <f t="shared" si="178"/>
        <v>0.15</v>
      </c>
      <c r="N2292">
        <f t="shared" si="179"/>
        <v>2527.65</v>
      </c>
    </row>
    <row r="2293" spans="1:14" x14ac:dyDescent="0.25">
      <c r="A2293">
        <v>3292</v>
      </c>
      <c r="B2293" t="s">
        <v>14992</v>
      </c>
      <c r="C2293" t="s">
        <v>14993</v>
      </c>
      <c r="D2293" t="s">
        <v>14922</v>
      </c>
      <c r="E2293">
        <v>769</v>
      </c>
      <c r="F2293" s="2">
        <v>44622.166574074072</v>
      </c>
      <c r="G2293">
        <v>56</v>
      </c>
      <c r="H2293" t="s">
        <v>1161</v>
      </c>
      <c r="I2293">
        <f t="shared" si="175"/>
        <v>43064</v>
      </c>
      <c r="J2293" s="6">
        <v>45186.094074074077</v>
      </c>
      <c r="K2293" t="str">
        <f t="shared" si="176"/>
        <v>Long Term</v>
      </c>
      <c r="L2293">
        <f t="shared" si="177"/>
        <v>42295</v>
      </c>
      <c r="M2293">
        <f t="shared" si="178"/>
        <v>0</v>
      </c>
      <c r="N2293">
        <f t="shared" si="179"/>
        <v>0</v>
      </c>
    </row>
    <row r="2294" spans="1:14" x14ac:dyDescent="0.25">
      <c r="A2294">
        <v>3293</v>
      </c>
      <c r="B2294" t="s">
        <v>14930</v>
      </c>
      <c r="C2294" t="s">
        <v>14931</v>
      </c>
      <c r="D2294" t="s">
        <v>14922</v>
      </c>
      <c r="E2294">
        <v>642</v>
      </c>
      <c r="F2294" s="2">
        <v>43427.442280092589</v>
      </c>
      <c r="G2294">
        <v>16</v>
      </c>
      <c r="H2294" t="s">
        <v>1236</v>
      </c>
      <c r="I2294">
        <f t="shared" si="175"/>
        <v>10272</v>
      </c>
      <c r="J2294" s="6">
        <v>45186.094074074077</v>
      </c>
      <c r="K2294" t="str">
        <f t="shared" si="176"/>
        <v>Long Term</v>
      </c>
      <c r="L2294">
        <f t="shared" si="177"/>
        <v>9630</v>
      </c>
      <c r="M2294">
        <f t="shared" si="178"/>
        <v>0</v>
      </c>
      <c r="N2294">
        <f t="shared" si="179"/>
        <v>0</v>
      </c>
    </row>
    <row r="2295" spans="1:14" x14ac:dyDescent="0.25">
      <c r="A2295">
        <v>3294</v>
      </c>
      <c r="B2295" t="s">
        <v>14934</v>
      </c>
      <c r="C2295" t="s">
        <v>14935</v>
      </c>
      <c r="D2295" t="s">
        <v>14922</v>
      </c>
      <c r="E2295">
        <v>498</v>
      </c>
      <c r="F2295" s="2">
        <v>43966.514849537038</v>
      </c>
      <c r="G2295">
        <v>56</v>
      </c>
      <c r="H2295" t="s">
        <v>1089</v>
      </c>
      <c r="I2295">
        <f t="shared" si="175"/>
        <v>27888</v>
      </c>
      <c r="J2295" s="6">
        <v>45186.094074074077</v>
      </c>
      <c r="K2295" t="str">
        <f t="shared" si="176"/>
        <v>Long Term</v>
      </c>
      <c r="L2295">
        <f t="shared" si="177"/>
        <v>27390</v>
      </c>
      <c r="M2295">
        <f t="shared" si="178"/>
        <v>0</v>
      </c>
      <c r="N2295">
        <f t="shared" si="179"/>
        <v>0</v>
      </c>
    </row>
    <row r="2296" spans="1:14" x14ac:dyDescent="0.25">
      <c r="A2296">
        <v>3295</v>
      </c>
      <c r="B2296" t="s">
        <v>14970</v>
      </c>
      <c r="C2296" t="s">
        <v>14971</v>
      </c>
      <c r="D2296" t="s">
        <v>14922</v>
      </c>
      <c r="E2296">
        <v>130</v>
      </c>
      <c r="F2296" s="2">
        <v>44157.199814814812</v>
      </c>
      <c r="G2296">
        <v>72</v>
      </c>
      <c r="H2296" t="s">
        <v>908</v>
      </c>
      <c r="I2296">
        <f t="shared" si="175"/>
        <v>9360</v>
      </c>
      <c r="J2296" s="6">
        <v>45186.094074074077</v>
      </c>
      <c r="K2296" t="str">
        <f t="shared" si="176"/>
        <v>Long Term</v>
      </c>
      <c r="L2296">
        <f t="shared" si="177"/>
        <v>9230</v>
      </c>
      <c r="M2296">
        <f t="shared" si="178"/>
        <v>0</v>
      </c>
      <c r="N2296">
        <f t="shared" si="179"/>
        <v>0</v>
      </c>
    </row>
    <row r="2297" spans="1:14" x14ac:dyDescent="0.25">
      <c r="A2297">
        <v>3296</v>
      </c>
      <c r="B2297" t="s">
        <v>14978</v>
      </c>
      <c r="C2297" t="s">
        <v>14979</v>
      </c>
      <c r="D2297" t="s">
        <v>14922</v>
      </c>
      <c r="E2297">
        <v>271</v>
      </c>
      <c r="F2297" s="2">
        <v>43404.860856481479</v>
      </c>
      <c r="G2297">
        <v>25</v>
      </c>
      <c r="H2297" t="s">
        <v>625</v>
      </c>
      <c r="I2297">
        <f t="shared" si="175"/>
        <v>6775</v>
      </c>
      <c r="J2297" s="6">
        <v>45186.094074074077</v>
      </c>
      <c r="K2297" t="str">
        <f t="shared" si="176"/>
        <v>Long Term</v>
      </c>
      <c r="L2297">
        <f t="shared" si="177"/>
        <v>6504</v>
      </c>
      <c r="M2297">
        <f t="shared" si="178"/>
        <v>0</v>
      </c>
      <c r="N2297">
        <f t="shared" si="179"/>
        <v>0</v>
      </c>
    </row>
    <row r="2298" spans="1:14" x14ac:dyDescent="0.25">
      <c r="A2298">
        <v>3297</v>
      </c>
      <c r="B2298" t="s">
        <v>14992</v>
      </c>
      <c r="C2298" t="s">
        <v>14993</v>
      </c>
      <c r="D2298" t="s">
        <v>14922</v>
      </c>
      <c r="E2298">
        <v>419</v>
      </c>
      <c r="F2298" s="2">
        <v>44881.34957175926</v>
      </c>
      <c r="G2298">
        <v>1</v>
      </c>
      <c r="H2298" t="s">
        <v>854</v>
      </c>
      <c r="I2298">
        <f t="shared" si="175"/>
        <v>419</v>
      </c>
      <c r="J2298" s="6">
        <v>45186.094074074077</v>
      </c>
      <c r="K2298" t="str">
        <f t="shared" si="176"/>
        <v>Short Term</v>
      </c>
      <c r="L2298">
        <f t="shared" si="177"/>
        <v>0</v>
      </c>
      <c r="M2298">
        <f t="shared" si="178"/>
        <v>0.15</v>
      </c>
      <c r="N2298">
        <f t="shared" si="179"/>
        <v>0</v>
      </c>
    </row>
    <row r="2299" spans="1:14" x14ac:dyDescent="0.25">
      <c r="A2299">
        <v>3298</v>
      </c>
      <c r="B2299" t="s">
        <v>14925</v>
      </c>
      <c r="C2299" t="s">
        <v>14926</v>
      </c>
      <c r="D2299" t="s">
        <v>14922</v>
      </c>
      <c r="E2299">
        <v>706</v>
      </c>
      <c r="F2299" s="2">
        <v>43984.800081018519</v>
      </c>
      <c r="G2299">
        <v>16</v>
      </c>
      <c r="H2299" t="s">
        <v>389</v>
      </c>
      <c r="I2299">
        <f t="shared" si="175"/>
        <v>11296</v>
      </c>
      <c r="J2299" s="6">
        <v>45186.094074074077</v>
      </c>
      <c r="K2299" t="str">
        <f t="shared" si="176"/>
        <v>Long Term</v>
      </c>
      <c r="L2299">
        <f t="shared" si="177"/>
        <v>10590</v>
      </c>
      <c r="M2299">
        <f t="shared" si="178"/>
        <v>0</v>
      </c>
      <c r="N2299">
        <f t="shared" si="179"/>
        <v>0</v>
      </c>
    </row>
    <row r="2300" spans="1:14" x14ac:dyDescent="0.25">
      <c r="A2300">
        <v>3299</v>
      </c>
      <c r="B2300" t="s">
        <v>14934</v>
      </c>
      <c r="C2300" t="s">
        <v>14935</v>
      </c>
      <c r="D2300" t="s">
        <v>14922</v>
      </c>
      <c r="E2300">
        <v>481</v>
      </c>
      <c r="F2300" s="2">
        <v>44290.411516203712</v>
      </c>
      <c r="G2300">
        <v>47</v>
      </c>
      <c r="H2300" t="s">
        <v>675</v>
      </c>
      <c r="I2300">
        <f t="shared" si="175"/>
        <v>22607</v>
      </c>
      <c r="J2300" s="6">
        <v>45186.094074074077</v>
      </c>
      <c r="K2300" t="str">
        <f t="shared" si="176"/>
        <v>Long Term</v>
      </c>
      <c r="L2300">
        <f t="shared" si="177"/>
        <v>22126</v>
      </c>
      <c r="M2300">
        <f t="shared" si="178"/>
        <v>0</v>
      </c>
      <c r="N2300">
        <f t="shared" si="179"/>
        <v>0</v>
      </c>
    </row>
    <row r="2301" spans="1:14" x14ac:dyDescent="0.25">
      <c r="A2301">
        <v>3300</v>
      </c>
      <c r="B2301" t="s">
        <v>14934</v>
      </c>
      <c r="C2301" t="s">
        <v>14935</v>
      </c>
      <c r="D2301" t="s">
        <v>14929</v>
      </c>
      <c r="E2301">
        <v>617</v>
      </c>
      <c r="F2301" s="2">
        <v>45011.128993055558</v>
      </c>
      <c r="G2301">
        <v>53</v>
      </c>
      <c r="H2301" t="s">
        <v>279</v>
      </c>
      <c r="I2301">
        <f t="shared" si="175"/>
        <v>32701</v>
      </c>
      <c r="J2301" s="6">
        <v>45186.094074074077</v>
      </c>
      <c r="K2301" t="str">
        <f t="shared" si="176"/>
        <v>Short Term</v>
      </c>
      <c r="L2301">
        <f t="shared" si="177"/>
        <v>32084</v>
      </c>
      <c r="M2301">
        <f t="shared" si="178"/>
        <v>0.15</v>
      </c>
      <c r="N2301">
        <f t="shared" si="179"/>
        <v>4812.5999999999995</v>
      </c>
    </row>
    <row r="2302" spans="1:14" x14ac:dyDescent="0.25">
      <c r="A2302">
        <v>3301</v>
      </c>
      <c r="B2302" t="s">
        <v>14972</v>
      </c>
      <c r="C2302" t="s">
        <v>14973</v>
      </c>
      <c r="D2302" t="s">
        <v>14929</v>
      </c>
      <c r="E2302">
        <v>867</v>
      </c>
      <c r="F2302" s="2">
        <v>44816.979363425933</v>
      </c>
      <c r="G2302">
        <v>44</v>
      </c>
      <c r="H2302" t="s">
        <v>762</v>
      </c>
      <c r="I2302">
        <f t="shared" si="175"/>
        <v>38148</v>
      </c>
      <c r="J2302" s="6">
        <v>45186.094074074077</v>
      </c>
      <c r="K2302" t="str">
        <f t="shared" si="176"/>
        <v>Long Term</v>
      </c>
      <c r="L2302">
        <f t="shared" si="177"/>
        <v>37281</v>
      </c>
      <c r="M2302">
        <f t="shared" si="178"/>
        <v>0</v>
      </c>
      <c r="N2302">
        <f t="shared" si="179"/>
        <v>0</v>
      </c>
    </row>
    <row r="2303" spans="1:14" x14ac:dyDescent="0.25">
      <c r="A2303">
        <v>3302</v>
      </c>
      <c r="B2303" t="s">
        <v>14992</v>
      </c>
      <c r="C2303" t="s">
        <v>14993</v>
      </c>
      <c r="D2303" t="s">
        <v>14922</v>
      </c>
      <c r="E2303">
        <v>822</v>
      </c>
      <c r="F2303" s="2">
        <v>44204.481168981481</v>
      </c>
      <c r="G2303">
        <v>97</v>
      </c>
      <c r="H2303" t="s">
        <v>202</v>
      </c>
      <c r="I2303">
        <f t="shared" si="175"/>
        <v>79734</v>
      </c>
      <c r="J2303" s="6">
        <v>45186.094074074077</v>
      </c>
      <c r="K2303" t="str">
        <f t="shared" si="176"/>
        <v>Long Term</v>
      </c>
      <c r="L2303">
        <f t="shared" si="177"/>
        <v>78912</v>
      </c>
      <c r="M2303">
        <f t="shared" si="178"/>
        <v>0</v>
      </c>
      <c r="N2303">
        <f t="shared" si="179"/>
        <v>0</v>
      </c>
    </row>
    <row r="2304" spans="1:14" x14ac:dyDescent="0.25">
      <c r="A2304">
        <v>3303</v>
      </c>
      <c r="B2304" t="s">
        <v>14984</v>
      </c>
      <c r="C2304" t="s">
        <v>14985</v>
      </c>
      <c r="D2304" t="s">
        <v>14929</v>
      </c>
      <c r="E2304">
        <v>626</v>
      </c>
      <c r="F2304" s="2">
        <v>43810.239074074067</v>
      </c>
      <c r="G2304">
        <v>58</v>
      </c>
      <c r="H2304" t="s">
        <v>101</v>
      </c>
      <c r="I2304">
        <f t="shared" si="175"/>
        <v>36308</v>
      </c>
      <c r="J2304" s="6">
        <v>45186.094074074077</v>
      </c>
      <c r="K2304" t="str">
        <f t="shared" si="176"/>
        <v>Long Term</v>
      </c>
      <c r="L2304">
        <f t="shared" si="177"/>
        <v>35682</v>
      </c>
      <c r="M2304">
        <f t="shared" si="178"/>
        <v>0</v>
      </c>
      <c r="N2304">
        <f t="shared" si="179"/>
        <v>0</v>
      </c>
    </row>
    <row r="2305" spans="1:14" x14ac:dyDescent="0.25">
      <c r="A2305">
        <v>3304</v>
      </c>
      <c r="B2305" t="s">
        <v>14994</v>
      </c>
      <c r="C2305" t="s">
        <v>14995</v>
      </c>
      <c r="D2305" t="s">
        <v>14922</v>
      </c>
      <c r="E2305">
        <v>485</v>
      </c>
      <c r="F2305" s="2">
        <v>44615.560150462959</v>
      </c>
      <c r="G2305">
        <v>93</v>
      </c>
      <c r="H2305" t="s">
        <v>1102</v>
      </c>
      <c r="I2305">
        <f t="shared" si="175"/>
        <v>45105</v>
      </c>
      <c r="J2305" s="6">
        <v>45186.094074074077</v>
      </c>
      <c r="K2305" t="str">
        <f t="shared" si="176"/>
        <v>Long Term</v>
      </c>
      <c r="L2305">
        <f t="shared" si="177"/>
        <v>44620</v>
      </c>
      <c r="M2305">
        <f t="shared" si="178"/>
        <v>0</v>
      </c>
      <c r="N2305">
        <f t="shared" si="179"/>
        <v>0</v>
      </c>
    </row>
    <row r="2306" spans="1:14" x14ac:dyDescent="0.25">
      <c r="A2306">
        <v>3305</v>
      </c>
      <c r="B2306" t="s">
        <v>14984</v>
      </c>
      <c r="C2306" t="s">
        <v>14985</v>
      </c>
      <c r="D2306" t="s">
        <v>14929</v>
      </c>
      <c r="E2306">
        <v>326</v>
      </c>
      <c r="F2306" s="2">
        <v>44237.843738425923</v>
      </c>
      <c r="G2306">
        <v>14</v>
      </c>
      <c r="H2306" t="s">
        <v>2448</v>
      </c>
      <c r="I2306">
        <f t="shared" si="175"/>
        <v>4564</v>
      </c>
      <c r="J2306" s="6">
        <v>45186.094074074077</v>
      </c>
      <c r="K2306" t="str">
        <f t="shared" si="176"/>
        <v>Long Term</v>
      </c>
      <c r="L2306">
        <f t="shared" si="177"/>
        <v>4238</v>
      </c>
      <c r="M2306">
        <f t="shared" si="178"/>
        <v>0</v>
      </c>
      <c r="N2306">
        <f t="shared" si="179"/>
        <v>0</v>
      </c>
    </row>
    <row r="2307" spans="1:14" x14ac:dyDescent="0.25">
      <c r="A2307">
        <v>3306</v>
      </c>
      <c r="B2307" t="s">
        <v>14960</v>
      </c>
      <c r="C2307" t="s">
        <v>14961</v>
      </c>
      <c r="D2307" t="s">
        <v>14929</v>
      </c>
      <c r="E2307">
        <v>835</v>
      </c>
      <c r="F2307" s="2">
        <v>45127.913819444453</v>
      </c>
      <c r="G2307">
        <v>93</v>
      </c>
      <c r="H2307" t="s">
        <v>1060</v>
      </c>
      <c r="I2307">
        <f t="shared" ref="I2307:I2370" si="180">E2307*G2307</f>
        <v>77655</v>
      </c>
      <c r="J2307" s="6">
        <v>45186.094074074077</v>
      </c>
      <c r="K2307" t="str">
        <f t="shared" ref="K2307:K2370" si="181">IF((J2307-F2307)&lt;=365,"Short Term","Long Term")</f>
        <v>Short Term</v>
      </c>
      <c r="L2307">
        <f t="shared" ref="L2307:L2370" si="182">I2307-E2307</f>
        <v>76820</v>
      </c>
      <c r="M2307">
        <f t="shared" ref="M2307:M2370" si="183">IF(K2307="short Term",15%,IF(K2307="Long Term",IF(L2307&gt;100000,10%,0),0))</f>
        <v>0.15</v>
      </c>
      <c r="N2307">
        <f t="shared" ref="N2307:N2370" si="184">L2307*M2307</f>
        <v>11523</v>
      </c>
    </row>
    <row r="2308" spans="1:14" x14ac:dyDescent="0.25">
      <c r="A2308">
        <v>3307</v>
      </c>
      <c r="B2308" t="s">
        <v>14927</v>
      </c>
      <c r="C2308" t="s">
        <v>14928</v>
      </c>
      <c r="D2308" t="s">
        <v>14922</v>
      </c>
      <c r="E2308">
        <v>814</v>
      </c>
      <c r="F2308" s="2">
        <v>43868.386550925927</v>
      </c>
      <c r="G2308">
        <v>44</v>
      </c>
      <c r="H2308" t="s">
        <v>250</v>
      </c>
      <c r="I2308">
        <f t="shared" si="180"/>
        <v>35816</v>
      </c>
      <c r="J2308" s="6">
        <v>45186.094074074077</v>
      </c>
      <c r="K2308" t="str">
        <f t="shared" si="181"/>
        <v>Long Term</v>
      </c>
      <c r="L2308">
        <f t="shared" si="182"/>
        <v>35002</v>
      </c>
      <c r="M2308">
        <f t="shared" si="183"/>
        <v>0</v>
      </c>
      <c r="N2308">
        <f t="shared" si="184"/>
        <v>0</v>
      </c>
    </row>
    <row r="2309" spans="1:14" x14ac:dyDescent="0.25">
      <c r="A2309">
        <v>3308</v>
      </c>
      <c r="B2309" t="s">
        <v>15008</v>
      </c>
      <c r="C2309" t="s">
        <v>15009</v>
      </c>
      <c r="D2309" t="s">
        <v>14922</v>
      </c>
      <c r="E2309">
        <v>982</v>
      </c>
      <c r="F2309" s="2">
        <v>43998.647962962961</v>
      </c>
      <c r="G2309">
        <v>90</v>
      </c>
      <c r="H2309" t="s">
        <v>786</v>
      </c>
      <c r="I2309">
        <f t="shared" si="180"/>
        <v>88380</v>
      </c>
      <c r="J2309" s="6">
        <v>45186.094074074077</v>
      </c>
      <c r="K2309" t="str">
        <f t="shared" si="181"/>
        <v>Long Term</v>
      </c>
      <c r="L2309">
        <f t="shared" si="182"/>
        <v>87398</v>
      </c>
      <c r="M2309">
        <f t="shared" si="183"/>
        <v>0</v>
      </c>
      <c r="N2309">
        <f t="shared" si="184"/>
        <v>0</v>
      </c>
    </row>
    <row r="2310" spans="1:14" x14ac:dyDescent="0.25">
      <c r="A2310">
        <v>3309</v>
      </c>
      <c r="B2310" t="s">
        <v>14952</v>
      </c>
      <c r="C2310" t="s">
        <v>14953</v>
      </c>
      <c r="D2310" t="s">
        <v>14929</v>
      </c>
      <c r="E2310">
        <v>408</v>
      </c>
      <c r="F2310" s="2">
        <v>44208.233240740738</v>
      </c>
      <c r="G2310">
        <v>28</v>
      </c>
      <c r="H2310" t="s">
        <v>2542</v>
      </c>
      <c r="I2310">
        <f t="shared" si="180"/>
        <v>11424</v>
      </c>
      <c r="J2310" s="6">
        <v>45186.094074074077</v>
      </c>
      <c r="K2310" t="str">
        <f t="shared" si="181"/>
        <v>Long Term</v>
      </c>
      <c r="L2310">
        <f t="shared" si="182"/>
        <v>11016</v>
      </c>
      <c r="M2310">
        <f t="shared" si="183"/>
        <v>0</v>
      </c>
      <c r="N2310">
        <f t="shared" si="184"/>
        <v>0</v>
      </c>
    </row>
    <row r="2311" spans="1:14" x14ac:dyDescent="0.25">
      <c r="A2311">
        <v>3310</v>
      </c>
      <c r="B2311" t="s">
        <v>14923</v>
      </c>
      <c r="C2311" t="s">
        <v>14924</v>
      </c>
      <c r="D2311" t="s">
        <v>14922</v>
      </c>
      <c r="E2311">
        <v>478</v>
      </c>
      <c r="F2311" s="2">
        <v>43675.275439814817</v>
      </c>
      <c r="G2311">
        <v>54</v>
      </c>
      <c r="H2311" t="s">
        <v>841</v>
      </c>
      <c r="I2311">
        <f t="shared" si="180"/>
        <v>25812</v>
      </c>
      <c r="J2311" s="6">
        <v>45186.094074074077</v>
      </c>
      <c r="K2311" t="str">
        <f t="shared" si="181"/>
        <v>Long Term</v>
      </c>
      <c r="L2311">
        <f t="shared" si="182"/>
        <v>25334</v>
      </c>
      <c r="M2311">
        <f t="shared" si="183"/>
        <v>0</v>
      </c>
      <c r="N2311">
        <f t="shared" si="184"/>
        <v>0</v>
      </c>
    </row>
    <row r="2312" spans="1:14" x14ac:dyDescent="0.25">
      <c r="A2312">
        <v>3311</v>
      </c>
      <c r="B2312" t="s">
        <v>14938</v>
      </c>
      <c r="C2312" t="s">
        <v>14939</v>
      </c>
      <c r="D2312" t="s">
        <v>14922</v>
      </c>
      <c r="E2312">
        <v>147</v>
      </c>
      <c r="F2312" s="2">
        <v>45153.802442129629</v>
      </c>
      <c r="G2312">
        <v>54</v>
      </c>
      <c r="H2312" t="s">
        <v>398</v>
      </c>
      <c r="I2312">
        <f t="shared" si="180"/>
        <v>7938</v>
      </c>
      <c r="J2312" s="6">
        <v>45186.094074074077</v>
      </c>
      <c r="K2312" t="str">
        <f t="shared" si="181"/>
        <v>Short Term</v>
      </c>
      <c r="L2312">
        <f t="shared" si="182"/>
        <v>7791</v>
      </c>
      <c r="M2312">
        <f t="shared" si="183"/>
        <v>0.15</v>
      </c>
      <c r="N2312">
        <f t="shared" si="184"/>
        <v>1168.6499999999999</v>
      </c>
    </row>
    <row r="2313" spans="1:14" x14ac:dyDescent="0.25">
      <c r="A2313">
        <v>3312</v>
      </c>
      <c r="B2313" t="s">
        <v>14960</v>
      </c>
      <c r="C2313" t="s">
        <v>14961</v>
      </c>
      <c r="D2313" t="s">
        <v>14922</v>
      </c>
      <c r="E2313">
        <v>283</v>
      </c>
      <c r="F2313" s="2">
        <v>44285.978703703702</v>
      </c>
      <c r="G2313">
        <v>100</v>
      </c>
      <c r="H2313" t="s">
        <v>1110</v>
      </c>
      <c r="I2313">
        <f t="shared" si="180"/>
        <v>28300</v>
      </c>
      <c r="J2313" s="6">
        <v>45186.094074074077</v>
      </c>
      <c r="K2313" t="str">
        <f t="shared" si="181"/>
        <v>Long Term</v>
      </c>
      <c r="L2313">
        <f t="shared" si="182"/>
        <v>28017</v>
      </c>
      <c r="M2313">
        <f t="shared" si="183"/>
        <v>0</v>
      </c>
      <c r="N2313">
        <f t="shared" si="184"/>
        <v>0</v>
      </c>
    </row>
    <row r="2314" spans="1:14" x14ac:dyDescent="0.25">
      <c r="A2314">
        <v>3313</v>
      </c>
      <c r="B2314" t="s">
        <v>14990</v>
      </c>
      <c r="C2314" t="s">
        <v>14991</v>
      </c>
      <c r="D2314" t="s">
        <v>14922</v>
      </c>
      <c r="E2314">
        <v>129</v>
      </c>
      <c r="F2314" s="2">
        <v>43500.331122685187</v>
      </c>
      <c r="G2314">
        <v>27</v>
      </c>
      <c r="H2314" t="s">
        <v>1305</v>
      </c>
      <c r="I2314">
        <f t="shared" si="180"/>
        <v>3483</v>
      </c>
      <c r="J2314" s="6">
        <v>45186.094074074077</v>
      </c>
      <c r="K2314" t="str">
        <f t="shared" si="181"/>
        <v>Long Term</v>
      </c>
      <c r="L2314">
        <f t="shared" si="182"/>
        <v>3354</v>
      </c>
      <c r="M2314">
        <f t="shared" si="183"/>
        <v>0</v>
      </c>
      <c r="N2314">
        <f t="shared" si="184"/>
        <v>0</v>
      </c>
    </row>
    <row r="2315" spans="1:14" x14ac:dyDescent="0.25">
      <c r="A2315">
        <v>3314</v>
      </c>
      <c r="B2315" t="s">
        <v>14932</v>
      </c>
      <c r="C2315" t="s">
        <v>14933</v>
      </c>
      <c r="D2315" t="s">
        <v>14922</v>
      </c>
      <c r="E2315">
        <v>153</v>
      </c>
      <c r="F2315" s="2">
        <v>43397.357106481482</v>
      </c>
      <c r="G2315">
        <v>78</v>
      </c>
      <c r="H2315" t="s">
        <v>678</v>
      </c>
      <c r="I2315">
        <f t="shared" si="180"/>
        <v>11934</v>
      </c>
      <c r="J2315" s="6">
        <v>45186.094074074077</v>
      </c>
      <c r="K2315" t="str">
        <f t="shared" si="181"/>
        <v>Long Term</v>
      </c>
      <c r="L2315">
        <f t="shared" si="182"/>
        <v>11781</v>
      </c>
      <c r="M2315">
        <f t="shared" si="183"/>
        <v>0</v>
      </c>
      <c r="N2315">
        <f t="shared" si="184"/>
        <v>0</v>
      </c>
    </row>
    <row r="2316" spans="1:14" x14ac:dyDescent="0.25">
      <c r="A2316">
        <v>3315</v>
      </c>
      <c r="B2316" t="s">
        <v>14972</v>
      </c>
      <c r="C2316" t="s">
        <v>14973</v>
      </c>
      <c r="D2316" t="s">
        <v>14929</v>
      </c>
      <c r="E2316">
        <v>177</v>
      </c>
      <c r="F2316" s="2">
        <v>44505.972824074073</v>
      </c>
      <c r="G2316">
        <v>22</v>
      </c>
      <c r="H2316" t="s">
        <v>226</v>
      </c>
      <c r="I2316">
        <f t="shared" si="180"/>
        <v>3894</v>
      </c>
      <c r="J2316" s="6">
        <v>45186.094074074077</v>
      </c>
      <c r="K2316" t="str">
        <f t="shared" si="181"/>
        <v>Long Term</v>
      </c>
      <c r="L2316">
        <f t="shared" si="182"/>
        <v>3717</v>
      </c>
      <c r="M2316">
        <f t="shared" si="183"/>
        <v>0</v>
      </c>
      <c r="N2316">
        <f t="shared" si="184"/>
        <v>0</v>
      </c>
    </row>
    <row r="2317" spans="1:14" x14ac:dyDescent="0.25">
      <c r="A2317">
        <v>3316</v>
      </c>
      <c r="B2317" t="s">
        <v>14954</v>
      </c>
      <c r="C2317" t="s">
        <v>14955</v>
      </c>
      <c r="D2317" t="s">
        <v>14929</v>
      </c>
      <c r="E2317">
        <v>950</v>
      </c>
      <c r="F2317" s="2">
        <v>45168.760416666657</v>
      </c>
      <c r="G2317">
        <v>54</v>
      </c>
      <c r="H2317" t="s">
        <v>401</v>
      </c>
      <c r="I2317">
        <f t="shared" si="180"/>
        <v>51300</v>
      </c>
      <c r="J2317" s="6">
        <v>45186.094074074077</v>
      </c>
      <c r="K2317" t="str">
        <f t="shared" si="181"/>
        <v>Short Term</v>
      </c>
      <c r="L2317">
        <f t="shared" si="182"/>
        <v>50350</v>
      </c>
      <c r="M2317">
        <f t="shared" si="183"/>
        <v>0.15</v>
      </c>
      <c r="N2317">
        <f t="shared" si="184"/>
        <v>7552.5</v>
      </c>
    </row>
    <row r="2318" spans="1:14" x14ac:dyDescent="0.25">
      <c r="A2318">
        <v>3317</v>
      </c>
      <c r="B2318" t="s">
        <v>14988</v>
      </c>
      <c r="C2318" t="s">
        <v>14989</v>
      </c>
      <c r="D2318" t="s">
        <v>14922</v>
      </c>
      <c r="E2318">
        <v>404</v>
      </c>
      <c r="F2318" s="2">
        <v>44948.449421296304</v>
      </c>
      <c r="G2318">
        <v>34</v>
      </c>
      <c r="H2318" t="s">
        <v>1043</v>
      </c>
      <c r="I2318">
        <f t="shared" si="180"/>
        <v>13736</v>
      </c>
      <c r="J2318" s="6">
        <v>45186.094074074077</v>
      </c>
      <c r="K2318" t="str">
        <f t="shared" si="181"/>
        <v>Short Term</v>
      </c>
      <c r="L2318">
        <f t="shared" si="182"/>
        <v>13332</v>
      </c>
      <c r="M2318">
        <f t="shared" si="183"/>
        <v>0.15</v>
      </c>
      <c r="N2318">
        <f t="shared" si="184"/>
        <v>1999.8</v>
      </c>
    </row>
    <row r="2319" spans="1:14" x14ac:dyDescent="0.25">
      <c r="A2319">
        <v>3318</v>
      </c>
      <c r="B2319" t="s">
        <v>14942</v>
      </c>
      <c r="C2319" t="s">
        <v>14943</v>
      </c>
      <c r="D2319" t="s">
        <v>14922</v>
      </c>
      <c r="E2319">
        <v>814</v>
      </c>
      <c r="F2319" s="2">
        <v>44928.695011574076</v>
      </c>
      <c r="G2319">
        <v>40</v>
      </c>
      <c r="H2319" t="s">
        <v>201</v>
      </c>
      <c r="I2319">
        <f t="shared" si="180"/>
        <v>32560</v>
      </c>
      <c r="J2319" s="6">
        <v>45186.094074074077</v>
      </c>
      <c r="K2319" t="str">
        <f t="shared" si="181"/>
        <v>Short Term</v>
      </c>
      <c r="L2319">
        <f t="shared" si="182"/>
        <v>31746</v>
      </c>
      <c r="M2319">
        <f t="shared" si="183"/>
        <v>0.15</v>
      </c>
      <c r="N2319">
        <f t="shared" si="184"/>
        <v>4761.8999999999996</v>
      </c>
    </row>
    <row r="2320" spans="1:14" x14ac:dyDescent="0.25">
      <c r="A2320">
        <v>3319</v>
      </c>
      <c r="B2320" t="s">
        <v>15002</v>
      </c>
      <c r="C2320" t="s">
        <v>15003</v>
      </c>
      <c r="D2320" t="s">
        <v>14922</v>
      </c>
      <c r="E2320">
        <v>338</v>
      </c>
      <c r="F2320" s="2">
        <v>44622.872627314813</v>
      </c>
      <c r="G2320">
        <v>31</v>
      </c>
      <c r="H2320" t="s">
        <v>332</v>
      </c>
      <c r="I2320">
        <f t="shared" si="180"/>
        <v>10478</v>
      </c>
      <c r="J2320" s="6">
        <v>45186.094074074077</v>
      </c>
      <c r="K2320" t="str">
        <f t="shared" si="181"/>
        <v>Long Term</v>
      </c>
      <c r="L2320">
        <f t="shared" si="182"/>
        <v>10140</v>
      </c>
      <c r="M2320">
        <f t="shared" si="183"/>
        <v>0</v>
      </c>
      <c r="N2320">
        <f t="shared" si="184"/>
        <v>0</v>
      </c>
    </row>
    <row r="2321" spans="1:14" x14ac:dyDescent="0.25">
      <c r="A2321">
        <v>3320</v>
      </c>
      <c r="B2321" t="s">
        <v>14940</v>
      </c>
      <c r="C2321" t="s">
        <v>14941</v>
      </c>
      <c r="D2321" t="s">
        <v>14929</v>
      </c>
      <c r="E2321">
        <v>960</v>
      </c>
      <c r="F2321" s="2">
        <v>43476.052499999998</v>
      </c>
      <c r="G2321">
        <v>40</v>
      </c>
      <c r="H2321" t="s">
        <v>769</v>
      </c>
      <c r="I2321">
        <f t="shared" si="180"/>
        <v>38400</v>
      </c>
      <c r="J2321" s="6">
        <v>45186.094074074077</v>
      </c>
      <c r="K2321" t="str">
        <f t="shared" si="181"/>
        <v>Long Term</v>
      </c>
      <c r="L2321">
        <f t="shared" si="182"/>
        <v>37440</v>
      </c>
      <c r="M2321">
        <f t="shared" si="183"/>
        <v>0</v>
      </c>
      <c r="N2321">
        <f t="shared" si="184"/>
        <v>0</v>
      </c>
    </row>
    <row r="2322" spans="1:14" x14ac:dyDescent="0.25">
      <c r="A2322">
        <v>3321</v>
      </c>
      <c r="B2322" t="s">
        <v>14986</v>
      </c>
      <c r="C2322" t="s">
        <v>14987</v>
      </c>
      <c r="D2322" t="s">
        <v>14922</v>
      </c>
      <c r="E2322">
        <v>975</v>
      </c>
      <c r="F2322" s="2">
        <v>43688.52138888889</v>
      </c>
      <c r="G2322">
        <v>12</v>
      </c>
      <c r="H2322" t="s">
        <v>779</v>
      </c>
      <c r="I2322">
        <f t="shared" si="180"/>
        <v>11700</v>
      </c>
      <c r="J2322" s="6">
        <v>45186.094074074077</v>
      </c>
      <c r="K2322" t="str">
        <f t="shared" si="181"/>
        <v>Long Term</v>
      </c>
      <c r="L2322">
        <f t="shared" si="182"/>
        <v>10725</v>
      </c>
      <c r="M2322">
        <f t="shared" si="183"/>
        <v>0</v>
      </c>
      <c r="N2322">
        <f t="shared" si="184"/>
        <v>0</v>
      </c>
    </row>
    <row r="2323" spans="1:14" x14ac:dyDescent="0.25">
      <c r="A2323">
        <v>3322</v>
      </c>
      <c r="B2323" t="s">
        <v>14948</v>
      </c>
      <c r="C2323" t="s">
        <v>14949</v>
      </c>
      <c r="D2323" t="s">
        <v>14929</v>
      </c>
      <c r="E2323">
        <v>959</v>
      </c>
      <c r="F2323" s="2">
        <v>44091.931168981479</v>
      </c>
      <c r="G2323">
        <v>46</v>
      </c>
      <c r="H2323" t="s">
        <v>522</v>
      </c>
      <c r="I2323">
        <f t="shared" si="180"/>
        <v>44114</v>
      </c>
      <c r="J2323" s="6">
        <v>45186.094074074077</v>
      </c>
      <c r="K2323" t="str">
        <f t="shared" si="181"/>
        <v>Long Term</v>
      </c>
      <c r="L2323">
        <f t="shared" si="182"/>
        <v>43155</v>
      </c>
      <c r="M2323">
        <f t="shared" si="183"/>
        <v>0</v>
      </c>
      <c r="N2323">
        <f t="shared" si="184"/>
        <v>0</v>
      </c>
    </row>
    <row r="2324" spans="1:14" x14ac:dyDescent="0.25">
      <c r="A2324">
        <v>3323</v>
      </c>
      <c r="B2324" t="s">
        <v>14998</v>
      </c>
      <c r="C2324" t="s">
        <v>14999</v>
      </c>
      <c r="D2324" t="s">
        <v>14922</v>
      </c>
      <c r="E2324">
        <v>264</v>
      </c>
      <c r="F2324" s="2">
        <v>43600.272662037038</v>
      </c>
      <c r="G2324">
        <v>24</v>
      </c>
      <c r="H2324" t="s">
        <v>62</v>
      </c>
      <c r="I2324">
        <f t="shared" si="180"/>
        <v>6336</v>
      </c>
      <c r="J2324" s="6">
        <v>45186.094074074077</v>
      </c>
      <c r="K2324" t="str">
        <f t="shared" si="181"/>
        <v>Long Term</v>
      </c>
      <c r="L2324">
        <f t="shared" si="182"/>
        <v>6072</v>
      </c>
      <c r="M2324">
        <f t="shared" si="183"/>
        <v>0</v>
      </c>
      <c r="N2324">
        <f t="shared" si="184"/>
        <v>0</v>
      </c>
    </row>
    <row r="2325" spans="1:14" x14ac:dyDescent="0.25">
      <c r="A2325">
        <v>3324</v>
      </c>
      <c r="B2325" t="s">
        <v>14923</v>
      </c>
      <c r="C2325" t="s">
        <v>14924</v>
      </c>
      <c r="D2325" t="s">
        <v>14929</v>
      </c>
      <c r="E2325">
        <v>910</v>
      </c>
      <c r="F2325" s="2">
        <v>44596.847812499997</v>
      </c>
      <c r="G2325">
        <v>80</v>
      </c>
      <c r="H2325" t="s">
        <v>617</v>
      </c>
      <c r="I2325">
        <f t="shared" si="180"/>
        <v>72800</v>
      </c>
      <c r="J2325" s="6">
        <v>45186.094074074077</v>
      </c>
      <c r="K2325" t="str">
        <f t="shared" si="181"/>
        <v>Long Term</v>
      </c>
      <c r="L2325">
        <f t="shared" si="182"/>
        <v>71890</v>
      </c>
      <c r="M2325">
        <f t="shared" si="183"/>
        <v>0</v>
      </c>
      <c r="N2325">
        <f t="shared" si="184"/>
        <v>0</v>
      </c>
    </row>
    <row r="2326" spans="1:14" x14ac:dyDescent="0.25">
      <c r="A2326">
        <v>3325</v>
      </c>
      <c r="B2326" t="s">
        <v>14994</v>
      </c>
      <c r="C2326" t="s">
        <v>14995</v>
      </c>
      <c r="D2326" t="s">
        <v>14929</v>
      </c>
      <c r="E2326">
        <v>537</v>
      </c>
      <c r="F2326" s="2">
        <v>44158.195162037038</v>
      </c>
      <c r="G2326">
        <v>46</v>
      </c>
      <c r="H2326" t="s">
        <v>216</v>
      </c>
      <c r="I2326">
        <f t="shared" si="180"/>
        <v>24702</v>
      </c>
      <c r="J2326" s="6">
        <v>45186.094074074077</v>
      </c>
      <c r="K2326" t="str">
        <f t="shared" si="181"/>
        <v>Long Term</v>
      </c>
      <c r="L2326">
        <f t="shared" si="182"/>
        <v>24165</v>
      </c>
      <c r="M2326">
        <f t="shared" si="183"/>
        <v>0</v>
      </c>
      <c r="N2326">
        <f t="shared" si="184"/>
        <v>0</v>
      </c>
    </row>
    <row r="2327" spans="1:14" x14ac:dyDescent="0.25">
      <c r="A2327">
        <v>3326</v>
      </c>
      <c r="B2327" t="s">
        <v>15012</v>
      </c>
      <c r="C2327" t="s">
        <v>15013</v>
      </c>
      <c r="D2327" t="s">
        <v>14929</v>
      </c>
      <c r="E2327">
        <v>385</v>
      </c>
      <c r="F2327" s="2">
        <v>43847.718912037039</v>
      </c>
      <c r="G2327">
        <v>89</v>
      </c>
      <c r="H2327" t="s">
        <v>559</v>
      </c>
      <c r="I2327">
        <f t="shared" si="180"/>
        <v>34265</v>
      </c>
      <c r="J2327" s="6">
        <v>45186.094074074077</v>
      </c>
      <c r="K2327" t="str">
        <f t="shared" si="181"/>
        <v>Long Term</v>
      </c>
      <c r="L2327">
        <f t="shared" si="182"/>
        <v>33880</v>
      </c>
      <c r="M2327">
        <f t="shared" si="183"/>
        <v>0</v>
      </c>
      <c r="N2327">
        <f t="shared" si="184"/>
        <v>0</v>
      </c>
    </row>
    <row r="2328" spans="1:14" x14ac:dyDescent="0.25">
      <c r="A2328">
        <v>3327</v>
      </c>
      <c r="B2328" t="s">
        <v>15010</v>
      </c>
      <c r="C2328" t="s">
        <v>15011</v>
      </c>
      <c r="D2328" t="s">
        <v>14929</v>
      </c>
      <c r="E2328">
        <v>717</v>
      </c>
      <c r="F2328" s="2">
        <v>44990.905694444453</v>
      </c>
      <c r="G2328">
        <v>95</v>
      </c>
      <c r="H2328" t="s">
        <v>640</v>
      </c>
      <c r="I2328">
        <f t="shared" si="180"/>
        <v>68115</v>
      </c>
      <c r="J2328" s="6">
        <v>45186.094074074077</v>
      </c>
      <c r="K2328" t="str">
        <f t="shared" si="181"/>
        <v>Short Term</v>
      </c>
      <c r="L2328">
        <f t="shared" si="182"/>
        <v>67398</v>
      </c>
      <c r="M2328">
        <f t="shared" si="183"/>
        <v>0.15</v>
      </c>
      <c r="N2328">
        <f t="shared" si="184"/>
        <v>10109.699999999999</v>
      </c>
    </row>
    <row r="2329" spans="1:14" x14ac:dyDescent="0.25">
      <c r="A2329">
        <v>3328</v>
      </c>
      <c r="B2329" t="s">
        <v>15002</v>
      </c>
      <c r="C2329" t="s">
        <v>15003</v>
      </c>
      <c r="D2329" t="s">
        <v>14922</v>
      </c>
      <c r="E2329">
        <v>220</v>
      </c>
      <c r="F2329" s="2">
        <v>44332.248738425929</v>
      </c>
      <c r="G2329">
        <v>12</v>
      </c>
      <c r="H2329" t="s">
        <v>1631</v>
      </c>
      <c r="I2329">
        <f t="shared" si="180"/>
        <v>2640</v>
      </c>
      <c r="J2329" s="6">
        <v>45186.094074074077</v>
      </c>
      <c r="K2329" t="str">
        <f t="shared" si="181"/>
        <v>Long Term</v>
      </c>
      <c r="L2329">
        <f t="shared" si="182"/>
        <v>2420</v>
      </c>
      <c r="M2329">
        <f t="shared" si="183"/>
        <v>0</v>
      </c>
      <c r="N2329">
        <f t="shared" si="184"/>
        <v>0</v>
      </c>
    </row>
    <row r="2330" spans="1:14" x14ac:dyDescent="0.25">
      <c r="A2330">
        <v>3329</v>
      </c>
      <c r="B2330" t="s">
        <v>14940</v>
      </c>
      <c r="C2330" t="s">
        <v>14941</v>
      </c>
      <c r="D2330" t="s">
        <v>14922</v>
      </c>
      <c r="E2330">
        <v>951</v>
      </c>
      <c r="F2330" s="2">
        <v>43381.897280092591</v>
      </c>
      <c r="G2330">
        <v>88</v>
      </c>
      <c r="H2330" t="s">
        <v>1391</v>
      </c>
      <c r="I2330">
        <f t="shared" si="180"/>
        <v>83688</v>
      </c>
      <c r="J2330" s="6">
        <v>45186.094074074077</v>
      </c>
      <c r="K2330" t="str">
        <f t="shared" si="181"/>
        <v>Long Term</v>
      </c>
      <c r="L2330">
        <f t="shared" si="182"/>
        <v>82737</v>
      </c>
      <c r="M2330">
        <f t="shared" si="183"/>
        <v>0</v>
      </c>
      <c r="N2330">
        <f t="shared" si="184"/>
        <v>0</v>
      </c>
    </row>
    <row r="2331" spans="1:14" x14ac:dyDescent="0.25">
      <c r="A2331">
        <v>3330</v>
      </c>
      <c r="B2331" t="s">
        <v>14948</v>
      </c>
      <c r="C2331" t="s">
        <v>14949</v>
      </c>
      <c r="D2331" t="s">
        <v>14929</v>
      </c>
      <c r="E2331">
        <v>748</v>
      </c>
      <c r="F2331" s="2">
        <v>44948.504976851851</v>
      </c>
      <c r="G2331">
        <v>94</v>
      </c>
      <c r="H2331" t="s">
        <v>1118</v>
      </c>
      <c r="I2331">
        <f t="shared" si="180"/>
        <v>70312</v>
      </c>
      <c r="J2331" s="6">
        <v>45186.094074074077</v>
      </c>
      <c r="K2331" t="str">
        <f t="shared" si="181"/>
        <v>Short Term</v>
      </c>
      <c r="L2331">
        <f t="shared" si="182"/>
        <v>69564</v>
      </c>
      <c r="M2331">
        <f t="shared" si="183"/>
        <v>0.15</v>
      </c>
      <c r="N2331">
        <f t="shared" si="184"/>
        <v>10434.6</v>
      </c>
    </row>
    <row r="2332" spans="1:14" x14ac:dyDescent="0.25">
      <c r="A2332">
        <v>3331</v>
      </c>
      <c r="B2332" t="s">
        <v>14950</v>
      </c>
      <c r="C2332" t="s">
        <v>14951</v>
      </c>
      <c r="D2332" t="s">
        <v>14929</v>
      </c>
      <c r="E2332">
        <v>767</v>
      </c>
      <c r="F2332" s="2">
        <v>44108.362743055557</v>
      </c>
      <c r="G2332">
        <v>81</v>
      </c>
      <c r="H2332" t="s">
        <v>1065</v>
      </c>
      <c r="I2332">
        <f t="shared" si="180"/>
        <v>62127</v>
      </c>
      <c r="J2332" s="6">
        <v>45186.094074074077</v>
      </c>
      <c r="K2332" t="str">
        <f t="shared" si="181"/>
        <v>Long Term</v>
      </c>
      <c r="L2332">
        <f t="shared" si="182"/>
        <v>61360</v>
      </c>
      <c r="M2332">
        <f t="shared" si="183"/>
        <v>0</v>
      </c>
      <c r="N2332">
        <f t="shared" si="184"/>
        <v>0</v>
      </c>
    </row>
    <row r="2333" spans="1:14" x14ac:dyDescent="0.25">
      <c r="A2333">
        <v>3332</v>
      </c>
      <c r="B2333" t="s">
        <v>14998</v>
      </c>
      <c r="C2333" t="s">
        <v>14999</v>
      </c>
      <c r="D2333" t="s">
        <v>14929</v>
      </c>
      <c r="E2333">
        <v>407</v>
      </c>
      <c r="F2333" s="2">
        <v>45034.08222222222</v>
      </c>
      <c r="G2333">
        <v>50</v>
      </c>
      <c r="H2333" t="s">
        <v>1185</v>
      </c>
      <c r="I2333">
        <f t="shared" si="180"/>
        <v>20350</v>
      </c>
      <c r="J2333" s="6">
        <v>45186.094074074077</v>
      </c>
      <c r="K2333" t="str">
        <f t="shared" si="181"/>
        <v>Short Term</v>
      </c>
      <c r="L2333">
        <f t="shared" si="182"/>
        <v>19943</v>
      </c>
      <c r="M2333">
        <f t="shared" si="183"/>
        <v>0.15</v>
      </c>
      <c r="N2333">
        <f t="shared" si="184"/>
        <v>2991.45</v>
      </c>
    </row>
    <row r="2334" spans="1:14" x14ac:dyDescent="0.25">
      <c r="A2334">
        <v>3333</v>
      </c>
      <c r="B2334" t="s">
        <v>14974</v>
      </c>
      <c r="C2334" t="s">
        <v>14975</v>
      </c>
      <c r="D2334" t="s">
        <v>14922</v>
      </c>
      <c r="E2334">
        <v>239</v>
      </c>
      <c r="F2334" s="2">
        <v>44709.626203703701</v>
      </c>
      <c r="G2334">
        <v>1</v>
      </c>
      <c r="H2334" t="s">
        <v>775</v>
      </c>
      <c r="I2334">
        <f t="shared" si="180"/>
        <v>239</v>
      </c>
      <c r="J2334" s="6">
        <v>45186.094074074077</v>
      </c>
      <c r="K2334" t="str">
        <f t="shared" si="181"/>
        <v>Long Term</v>
      </c>
      <c r="L2334">
        <f t="shared" si="182"/>
        <v>0</v>
      </c>
      <c r="M2334">
        <f t="shared" si="183"/>
        <v>0</v>
      </c>
      <c r="N2334">
        <f t="shared" si="184"/>
        <v>0</v>
      </c>
    </row>
    <row r="2335" spans="1:14" x14ac:dyDescent="0.25">
      <c r="A2335">
        <v>3334</v>
      </c>
      <c r="B2335" t="s">
        <v>14992</v>
      </c>
      <c r="C2335" t="s">
        <v>14993</v>
      </c>
      <c r="D2335" t="s">
        <v>14929</v>
      </c>
      <c r="E2335">
        <v>180</v>
      </c>
      <c r="F2335" s="2">
        <v>44525.871874999997</v>
      </c>
      <c r="G2335">
        <v>90</v>
      </c>
      <c r="H2335" t="s">
        <v>143</v>
      </c>
      <c r="I2335">
        <f t="shared" si="180"/>
        <v>16200</v>
      </c>
      <c r="J2335" s="6">
        <v>45186.094074074077</v>
      </c>
      <c r="K2335" t="str">
        <f t="shared" si="181"/>
        <v>Long Term</v>
      </c>
      <c r="L2335">
        <f t="shared" si="182"/>
        <v>16020</v>
      </c>
      <c r="M2335">
        <f t="shared" si="183"/>
        <v>0</v>
      </c>
      <c r="N2335">
        <f t="shared" si="184"/>
        <v>0</v>
      </c>
    </row>
    <row r="2336" spans="1:14" x14ac:dyDescent="0.25">
      <c r="A2336">
        <v>3335</v>
      </c>
      <c r="B2336" t="s">
        <v>14930</v>
      </c>
      <c r="C2336" t="s">
        <v>14931</v>
      </c>
      <c r="D2336" t="s">
        <v>14929</v>
      </c>
      <c r="E2336">
        <v>586</v>
      </c>
      <c r="F2336" s="2">
        <v>44372.517951388887</v>
      </c>
      <c r="G2336">
        <v>93</v>
      </c>
      <c r="H2336" t="s">
        <v>389</v>
      </c>
      <c r="I2336">
        <f t="shared" si="180"/>
        <v>54498</v>
      </c>
      <c r="J2336" s="6">
        <v>45186.094074074077</v>
      </c>
      <c r="K2336" t="str">
        <f t="shared" si="181"/>
        <v>Long Term</v>
      </c>
      <c r="L2336">
        <f t="shared" si="182"/>
        <v>53912</v>
      </c>
      <c r="M2336">
        <f t="shared" si="183"/>
        <v>0</v>
      </c>
      <c r="N2336">
        <f t="shared" si="184"/>
        <v>0</v>
      </c>
    </row>
    <row r="2337" spans="1:14" x14ac:dyDescent="0.25">
      <c r="A2337">
        <v>3336</v>
      </c>
      <c r="B2337" t="s">
        <v>14976</v>
      </c>
      <c r="C2337" t="s">
        <v>14977</v>
      </c>
      <c r="D2337" t="s">
        <v>14922</v>
      </c>
      <c r="E2337">
        <v>625</v>
      </c>
      <c r="F2337" s="2">
        <v>45052.382893518523</v>
      </c>
      <c r="G2337">
        <v>94</v>
      </c>
      <c r="H2337" t="s">
        <v>1014</v>
      </c>
      <c r="I2337">
        <f t="shared" si="180"/>
        <v>58750</v>
      </c>
      <c r="J2337" s="6">
        <v>45186.094074074077</v>
      </c>
      <c r="K2337" t="str">
        <f t="shared" si="181"/>
        <v>Short Term</v>
      </c>
      <c r="L2337">
        <f t="shared" si="182"/>
        <v>58125</v>
      </c>
      <c r="M2337">
        <f t="shared" si="183"/>
        <v>0.15</v>
      </c>
      <c r="N2337">
        <f t="shared" si="184"/>
        <v>8718.75</v>
      </c>
    </row>
    <row r="2338" spans="1:14" x14ac:dyDescent="0.25">
      <c r="A2338">
        <v>3337</v>
      </c>
      <c r="B2338" t="s">
        <v>14952</v>
      </c>
      <c r="C2338" t="s">
        <v>14953</v>
      </c>
      <c r="D2338" t="s">
        <v>14929</v>
      </c>
      <c r="E2338">
        <v>544</v>
      </c>
      <c r="F2338" s="2">
        <v>44616.311238425929</v>
      </c>
      <c r="G2338">
        <v>28</v>
      </c>
      <c r="H2338" t="s">
        <v>115</v>
      </c>
      <c r="I2338">
        <f t="shared" si="180"/>
        <v>15232</v>
      </c>
      <c r="J2338" s="6">
        <v>45186.094074074077</v>
      </c>
      <c r="K2338" t="str">
        <f t="shared" si="181"/>
        <v>Long Term</v>
      </c>
      <c r="L2338">
        <f t="shared" si="182"/>
        <v>14688</v>
      </c>
      <c r="M2338">
        <f t="shared" si="183"/>
        <v>0</v>
      </c>
      <c r="N2338">
        <f t="shared" si="184"/>
        <v>0</v>
      </c>
    </row>
    <row r="2339" spans="1:14" x14ac:dyDescent="0.25">
      <c r="A2339">
        <v>3338</v>
      </c>
      <c r="B2339" t="s">
        <v>14925</v>
      </c>
      <c r="C2339" t="s">
        <v>14926</v>
      </c>
      <c r="D2339" t="s">
        <v>14922</v>
      </c>
      <c r="E2339">
        <v>431</v>
      </c>
      <c r="F2339" s="2">
        <v>44151.641412037039</v>
      </c>
      <c r="G2339">
        <v>37</v>
      </c>
      <c r="H2339" t="s">
        <v>1063</v>
      </c>
      <c r="I2339">
        <f t="shared" si="180"/>
        <v>15947</v>
      </c>
      <c r="J2339" s="6">
        <v>45186.094074074077</v>
      </c>
      <c r="K2339" t="str">
        <f t="shared" si="181"/>
        <v>Long Term</v>
      </c>
      <c r="L2339">
        <f t="shared" si="182"/>
        <v>15516</v>
      </c>
      <c r="M2339">
        <f t="shared" si="183"/>
        <v>0</v>
      </c>
      <c r="N2339">
        <f t="shared" si="184"/>
        <v>0</v>
      </c>
    </row>
    <row r="2340" spans="1:14" x14ac:dyDescent="0.25">
      <c r="A2340">
        <v>3339</v>
      </c>
      <c r="B2340" t="s">
        <v>14925</v>
      </c>
      <c r="C2340" t="s">
        <v>14926</v>
      </c>
      <c r="D2340" t="s">
        <v>14929</v>
      </c>
      <c r="E2340">
        <v>185</v>
      </c>
      <c r="F2340" s="2">
        <v>43581.318368055552</v>
      </c>
      <c r="G2340">
        <v>59</v>
      </c>
      <c r="H2340" t="s">
        <v>177</v>
      </c>
      <c r="I2340">
        <f t="shared" si="180"/>
        <v>10915</v>
      </c>
      <c r="J2340" s="6">
        <v>45186.094074074077</v>
      </c>
      <c r="K2340" t="str">
        <f t="shared" si="181"/>
        <v>Long Term</v>
      </c>
      <c r="L2340">
        <f t="shared" si="182"/>
        <v>10730</v>
      </c>
      <c r="M2340">
        <f t="shared" si="183"/>
        <v>0</v>
      </c>
      <c r="N2340">
        <f t="shared" si="184"/>
        <v>0</v>
      </c>
    </row>
    <row r="2341" spans="1:14" x14ac:dyDescent="0.25">
      <c r="A2341">
        <v>3340</v>
      </c>
      <c r="B2341" t="s">
        <v>14986</v>
      </c>
      <c r="C2341" t="s">
        <v>14987</v>
      </c>
      <c r="D2341" t="s">
        <v>14929</v>
      </c>
      <c r="E2341">
        <v>492</v>
      </c>
      <c r="F2341" s="2">
        <v>43972.852129629631</v>
      </c>
      <c r="G2341">
        <v>14</v>
      </c>
      <c r="H2341" t="s">
        <v>362</v>
      </c>
      <c r="I2341">
        <f t="shared" si="180"/>
        <v>6888</v>
      </c>
      <c r="J2341" s="6">
        <v>45186.094074074077</v>
      </c>
      <c r="K2341" t="str">
        <f t="shared" si="181"/>
        <v>Long Term</v>
      </c>
      <c r="L2341">
        <f t="shared" si="182"/>
        <v>6396</v>
      </c>
      <c r="M2341">
        <f t="shared" si="183"/>
        <v>0</v>
      </c>
      <c r="N2341">
        <f t="shared" si="184"/>
        <v>0</v>
      </c>
    </row>
    <row r="2342" spans="1:14" x14ac:dyDescent="0.25">
      <c r="A2342">
        <v>3341</v>
      </c>
      <c r="B2342" t="s">
        <v>15012</v>
      </c>
      <c r="C2342" t="s">
        <v>15013</v>
      </c>
      <c r="D2342" t="s">
        <v>14929</v>
      </c>
      <c r="E2342">
        <v>234</v>
      </c>
      <c r="F2342" s="2">
        <v>43839.995706018519</v>
      </c>
      <c r="G2342">
        <v>40</v>
      </c>
      <c r="H2342" t="s">
        <v>1195</v>
      </c>
      <c r="I2342">
        <f t="shared" si="180"/>
        <v>9360</v>
      </c>
      <c r="J2342" s="6">
        <v>45186.094074074077</v>
      </c>
      <c r="K2342" t="str">
        <f t="shared" si="181"/>
        <v>Long Term</v>
      </c>
      <c r="L2342">
        <f t="shared" si="182"/>
        <v>9126</v>
      </c>
      <c r="M2342">
        <f t="shared" si="183"/>
        <v>0</v>
      </c>
      <c r="N2342">
        <f t="shared" si="184"/>
        <v>0</v>
      </c>
    </row>
    <row r="2343" spans="1:14" x14ac:dyDescent="0.25">
      <c r="A2343">
        <v>3342</v>
      </c>
      <c r="B2343" t="s">
        <v>14976</v>
      </c>
      <c r="C2343" t="s">
        <v>14977</v>
      </c>
      <c r="D2343" t="s">
        <v>14929</v>
      </c>
      <c r="E2343">
        <v>240</v>
      </c>
      <c r="F2343" s="2">
        <v>43592.499872685177</v>
      </c>
      <c r="G2343">
        <v>33</v>
      </c>
      <c r="H2343" t="s">
        <v>185</v>
      </c>
      <c r="I2343">
        <f t="shared" si="180"/>
        <v>7920</v>
      </c>
      <c r="J2343" s="6">
        <v>45186.094074074077</v>
      </c>
      <c r="K2343" t="str">
        <f t="shared" si="181"/>
        <v>Long Term</v>
      </c>
      <c r="L2343">
        <f t="shared" si="182"/>
        <v>7680</v>
      </c>
      <c r="M2343">
        <f t="shared" si="183"/>
        <v>0</v>
      </c>
      <c r="N2343">
        <f t="shared" si="184"/>
        <v>0</v>
      </c>
    </row>
    <row r="2344" spans="1:14" x14ac:dyDescent="0.25">
      <c r="A2344">
        <v>3343</v>
      </c>
      <c r="B2344" t="s">
        <v>14984</v>
      </c>
      <c r="C2344" t="s">
        <v>14985</v>
      </c>
      <c r="D2344" t="s">
        <v>14929</v>
      </c>
      <c r="E2344">
        <v>519</v>
      </c>
      <c r="F2344" s="2">
        <v>43469.325601851851</v>
      </c>
      <c r="G2344">
        <v>4</v>
      </c>
      <c r="H2344" t="s">
        <v>1010</v>
      </c>
      <c r="I2344">
        <f t="shared" si="180"/>
        <v>2076</v>
      </c>
      <c r="J2344" s="6">
        <v>45186.094074074077</v>
      </c>
      <c r="K2344" t="str">
        <f t="shared" si="181"/>
        <v>Long Term</v>
      </c>
      <c r="L2344">
        <f t="shared" si="182"/>
        <v>1557</v>
      </c>
      <c r="M2344">
        <f t="shared" si="183"/>
        <v>0</v>
      </c>
      <c r="N2344">
        <f t="shared" si="184"/>
        <v>0</v>
      </c>
    </row>
    <row r="2345" spans="1:14" x14ac:dyDescent="0.25">
      <c r="A2345">
        <v>3344</v>
      </c>
      <c r="B2345" t="s">
        <v>14934</v>
      </c>
      <c r="C2345" t="s">
        <v>14935</v>
      </c>
      <c r="D2345" t="s">
        <v>14929</v>
      </c>
      <c r="E2345">
        <v>593</v>
      </c>
      <c r="F2345" s="2">
        <v>43444.096053240741</v>
      </c>
      <c r="G2345">
        <v>35</v>
      </c>
      <c r="H2345" t="s">
        <v>547</v>
      </c>
      <c r="I2345">
        <f t="shared" si="180"/>
        <v>20755</v>
      </c>
      <c r="J2345" s="6">
        <v>45186.094074074077</v>
      </c>
      <c r="K2345" t="str">
        <f t="shared" si="181"/>
        <v>Long Term</v>
      </c>
      <c r="L2345">
        <f t="shared" si="182"/>
        <v>20162</v>
      </c>
      <c r="M2345">
        <f t="shared" si="183"/>
        <v>0</v>
      </c>
      <c r="N2345">
        <f t="shared" si="184"/>
        <v>0</v>
      </c>
    </row>
    <row r="2346" spans="1:14" x14ac:dyDescent="0.25">
      <c r="A2346">
        <v>3345</v>
      </c>
      <c r="B2346" t="s">
        <v>14934</v>
      </c>
      <c r="C2346" t="s">
        <v>14935</v>
      </c>
      <c r="D2346" t="s">
        <v>14929</v>
      </c>
      <c r="E2346">
        <v>493</v>
      </c>
      <c r="F2346" s="2">
        <v>44717.790763888886</v>
      </c>
      <c r="G2346">
        <v>80</v>
      </c>
      <c r="H2346" t="s">
        <v>966</v>
      </c>
      <c r="I2346">
        <f t="shared" si="180"/>
        <v>39440</v>
      </c>
      <c r="J2346" s="6">
        <v>45186.094074074077</v>
      </c>
      <c r="K2346" t="str">
        <f t="shared" si="181"/>
        <v>Long Term</v>
      </c>
      <c r="L2346">
        <f t="shared" si="182"/>
        <v>38947</v>
      </c>
      <c r="M2346">
        <f t="shared" si="183"/>
        <v>0</v>
      </c>
      <c r="N2346">
        <f t="shared" si="184"/>
        <v>0</v>
      </c>
    </row>
    <row r="2347" spans="1:14" x14ac:dyDescent="0.25">
      <c r="A2347">
        <v>3346</v>
      </c>
      <c r="B2347" t="s">
        <v>14927</v>
      </c>
      <c r="C2347" t="s">
        <v>14928</v>
      </c>
      <c r="D2347" t="s">
        <v>14922</v>
      </c>
      <c r="E2347">
        <v>682</v>
      </c>
      <c r="F2347" s="2">
        <v>44951.428761574083</v>
      </c>
      <c r="G2347">
        <v>10</v>
      </c>
      <c r="H2347" t="s">
        <v>1163</v>
      </c>
      <c r="I2347">
        <f t="shared" si="180"/>
        <v>6820</v>
      </c>
      <c r="J2347" s="6">
        <v>45186.094074074077</v>
      </c>
      <c r="K2347" t="str">
        <f t="shared" si="181"/>
        <v>Short Term</v>
      </c>
      <c r="L2347">
        <f t="shared" si="182"/>
        <v>6138</v>
      </c>
      <c r="M2347">
        <f t="shared" si="183"/>
        <v>0.15</v>
      </c>
      <c r="N2347">
        <f t="shared" si="184"/>
        <v>920.69999999999993</v>
      </c>
    </row>
    <row r="2348" spans="1:14" x14ac:dyDescent="0.25">
      <c r="A2348">
        <v>3347</v>
      </c>
      <c r="B2348" t="s">
        <v>14994</v>
      </c>
      <c r="C2348" t="s">
        <v>14995</v>
      </c>
      <c r="D2348" t="s">
        <v>14929</v>
      </c>
      <c r="E2348">
        <v>572</v>
      </c>
      <c r="F2348" s="2">
        <v>43874.602314814823</v>
      </c>
      <c r="G2348">
        <v>79</v>
      </c>
      <c r="H2348" t="s">
        <v>921</v>
      </c>
      <c r="I2348">
        <f t="shared" si="180"/>
        <v>45188</v>
      </c>
      <c r="J2348" s="6">
        <v>45186.094074074077</v>
      </c>
      <c r="K2348" t="str">
        <f t="shared" si="181"/>
        <v>Long Term</v>
      </c>
      <c r="L2348">
        <f t="shared" si="182"/>
        <v>44616</v>
      </c>
      <c r="M2348">
        <f t="shared" si="183"/>
        <v>0</v>
      </c>
      <c r="N2348">
        <f t="shared" si="184"/>
        <v>0</v>
      </c>
    </row>
    <row r="2349" spans="1:14" x14ac:dyDescent="0.25">
      <c r="A2349">
        <v>3348</v>
      </c>
      <c r="B2349" t="s">
        <v>14950</v>
      </c>
      <c r="C2349" t="s">
        <v>14951</v>
      </c>
      <c r="D2349" t="s">
        <v>14929</v>
      </c>
      <c r="E2349">
        <v>341</v>
      </c>
      <c r="F2349" s="2">
        <v>43974.051793981482</v>
      </c>
      <c r="G2349">
        <v>92</v>
      </c>
      <c r="H2349" t="s">
        <v>985</v>
      </c>
      <c r="I2349">
        <f t="shared" si="180"/>
        <v>31372</v>
      </c>
      <c r="J2349" s="6">
        <v>45186.094074074077</v>
      </c>
      <c r="K2349" t="str">
        <f t="shared" si="181"/>
        <v>Long Term</v>
      </c>
      <c r="L2349">
        <f t="shared" si="182"/>
        <v>31031</v>
      </c>
      <c r="M2349">
        <f t="shared" si="183"/>
        <v>0</v>
      </c>
      <c r="N2349">
        <f t="shared" si="184"/>
        <v>0</v>
      </c>
    </row>
    <row r="2350" spans="1:14" x14ac:dyDescent="0.25">
      <c r="A2350">
        <v>3349</v>
      </c>
      <c r="B2350" t="s">
        <v>14990</v>
      </c>
      <c r="C2350" t="s">
        <v>14991</v>
      </c>
      <c r="D2350" t="s">
        <v>14922</v>
      </c>
      <c r="E2350">
        <v>977</v>
      </c>
      <c r="F2350" s="2">
        <v>44493.773206018523</v>
      </c>
      <c r="G2350">
        <v>59</v>
      </c>
      <c r="H2350" t="s">
        <v>2160</v>
      </c>
      <c r="I2350">
        <f t="shared" si="180"/>
        <v>57643</v>
      </c>
      <c r="J2350" s="6">
        <v>45186.094074074077</v>
      </c>
      <c r="K2350" t="str">
        <f t="shared" si="181"/>
        <v>Long Term</v>
      </c>
      <c r="L2350">
        <f t="shared" si="182"/>
        <v>56666</v>
      </c>
      <c r="M2350">
        <f t="shared" si="183"/>
        <v>0</v>
      </c>
      <c r="N2350">
        <f t="shared" si="184"/>
        <v>0</v>
      </c>
    </row>
    <row r="2351" spans="1:14" x14ac:dyDescent="0.25">
      <c r="A2351">
        <v>3350</v>
      </c>
      <c r="B2351" t="s">
        <v>14998</v>
      </c>
      <c r="C2351" t="s">
        <v>14999</v>
      </c>
      <c r="D2351" t="s">
        <v>14922</v>
      </c>
      <c r="E2351">
        <v>635</v>
      </c>
      <c r="F2351" s="2">
        <v>44119.290219907409</v>
      </c>
      <c r="G2351">
        <v>61</v>
      </c>
      <c r="H2351" t="s">
        <v>1167</v>
      </c>
      <c r="I2351">
        <f t="shared" si="180"/>
        <v>38735</v>
      </c>
      <c r="J2351" s="6">
        <v>45186.094074074077</v>
      </c>
      <c r="K2351" t="str">
        <f t="shared" si="181"/>
        <v>Long Term</v>
      </c>
      <c r="L2351">
        <f t="shared" si="182"/>
        <v>38100</v>
      </c>
      <c r="M2351">
        <f t="shared" si="183"/>
        <v>0</v>
      </c>
      <c r="N2351">
        <f t="shared" si="184"/>
        <v>0</v>
      </c>
    </row>
    <row r="2352" spans="1:14" x14ac:dyDescent="0.25">
      <c r="A2352">
        <v>3351</v>
      </c>
      <c r="B2352" t="s">
        <v>14970</v>
      </c>
      <c r="C2352" t="s">
        <v>14971</v>
      </c>
      <c r="D2352" t="s">
        <v>14922</v>
      </c>
      <c r="E2352">
        <v>928</v>
      </c>
      <c r="F2352" s="2">
        <v>45029.173414351862</v>
      </c>
      <c r="G2352">
        <v>39</v>
      </c>
      <c r="H2352" t="s">
        <v>854</v>
      </c>
      <c r="I2352">
        <f t="shared" si="180"/>
        <v>36192</v>
      </c>
      <c r="J2352" s="6">
        <v>45186.094074074077</v>
      </c>
      <c r="K2352" t="str">
        <f t="shared" si="181"/>
        <v>Short Term</v>
      </c>
      <c r="L2352">
        <f t="shared" si="182"/>
        <v>35264</v>
      </c>
      <c r="M2352">
        <f t="shared" si="183"/>
        <v>0.15</v>
      </c>
      <c r="N2352">
        <f t="shared" si="184"/>
        <v>5289.5999999999995</v>
      </c>
    </row>
    <row r="2353" spans="1:14" x14ac:dyDescent="0.25">
      <c r="A2353">
        <v>3352</v>
      </c>
      <c r="B2353" t="s">
        <v>14927</v>
      </c>
      <c r="C2353" t="s">
        <v>14928</v>
      </c>
      <c r="D2353" t="s">
        <v>14929</v>
      </c>
      <c r="E2353">
        <v>964</v>
      </c>
      <c r="F2353" s="2">
        <v>44748.20894675926</v>
      </c>
      <c r="G2353">
        <v>16</v>
      </c>
      <c r="H2353" t="s">
        <v>1277</v>
      </c>
      <c r="I2353">
        <f t="shared" si="180"/>
        <v>15424</v>
      </c>
      <c r="J2353" s="6">
        <v>45186.094074074077</v>
      </c>
      <c r="K2353" t="str">
        <f t="shared" si="181"/>
        <v>Long Term</v>
      </c>
      <c r="L2353">
        <f t="shared" si="182"/>
        <v>14460</v>
      </c>
      <c r="M2353">
        <f t="shared" si="183"/>
        <v>0</v>
      </c>
      <c r="N2353">
        <f t="shared" si="184"/>
        <v>0</v>
      </c>
    </row>
    <row r="2354" spans="1:14" x14ac:dyDescent="0.25">
      <c r="A2354">
        <v>3353</v>
      </c>
      <c r="B2354" t="s">
        <v>14960</v>
      </c>
      <c r="C2354" t="s">
        <v>14961</v>
      </c>
      <c r="D2354" t="s">
        <v>14929</v>
      </c>
      <c r="E2354">
        <v>797</v>
      </c>
      <c r="F2354" s="2">
        <v>43455.590902777767</v>
      </c>
      <c r="G2354">
        <v>52</v>
      </c>
      <c r="H2354" t="s">
        <v>900</v>
      </c>
      <c r="I2354">
        <f t="shared" si="180"/>
        <v>41444</v>
      </c>
      <c r="J2354" s="6">
        <v>45186.094074074077</v>
      </c>
      <c r="K2354" t="str">
        <f t="shared" si="181"/>
        <v>Long Term</v>
      </c>
      <c r="L2354">
        <f t="shared" si="182"/>
        <v>40647</v>
      </c>
      <c r="M2354">
        <f t="shared" si="183"/>
        <v>0</v>
      </c>
      <c r="N2354">
        <f t="shared" si="184"/>
        <v>0</v>
      </c>
    </row>
    <row r="2355" spans="1:14" x14ac:dyDescent="0.25">
      <c r="A2355">
        <v>3354</v>
      </c>
      <c r="B2355" t="s">
        <v>14944</v>
      </c>
      <c r="C2355" t="s">
        <v>14945</v>
      </c>
      <c r="D2355" t="s">
        <v>14929</v>
      </c>
      <c r="E2355">
        <v>445</v>
      </c>
      <c r="F2355" s="2">
        <v>44214.054386574076</v>
      </c>
      <c r="G2355">
        <v>46</v>
      </c>
      <c r="H2355" t="s">
        <v>1152</v>
      </c>
      <c r="I2355">
        <f t="shared" si="180"/>
        <v>20470</v>
      </c>
      <c r="J2355" s="6">
        <v>45186.094074074077</v>
      </c>
      <c r="K2355" t="str">
        <f t="shared" si="181"/>
        <v>Long Term</v>
      </c>
      <c r="L2355">
        <f t="shared" si="182"/>
        <v>20025</v>
      </c>
      <c r="M2355">
        <f t="shared" si="183"/>
        <v>0</v>
      </c>
      <c r="N2355">
        <f t="shared" si="184"/>
        <v>0</v>
      </c>
    </row>
    <row r="2356" spans="1:14" x14ac:dyDescent="0.25">
      <c r="A2356">
        <v>3355</v>
      </c>
      <c r="B2356" t="s">
        <v>14956</v>
      </c>
      <c r="C2356" t="s">
        <v>14957</v>
      </c>
      <c r="D2356" t="s">
        <v>14922</v>
      </c>
      <c r="E2356">
        <v>888</v>
      </c>
      <c r="F2356" s="2">
        <v>44001.601770833331</v>
      </c>
      <c r="G2356">
        <v>24</v>
      </c>
      <c r="H2356" t="s">
        <v>1097</v>
      </c>
      <c r="I2356">
        <f t="shared" si="180"/>
        <v>21312</v>
      </c>
      <c r="J2356" s="6">
        <v>45186.094074074077</v>
      </c>
      <c r="K2356" t="str">
        <f t="shared" si="181"/>
        <v>Long Term</v>
      </c>
      <c r="L2356">
        <f t="shared" si="182"/>
        <v>20424</v>
      </c>
      <c r="M2356">
        <f t="shared" si="183"/>
        <v>0</v>
      </c>
      <c r="N2356">
        <f t="shared" si="184"/>
        <v>0</v>
      </c>
    </row>
    <row r="2357" spans="1:14" x14ac:dyDescent="0.25">
      <c r="A2357">
        <v>3356</v>
      </c>
      <c r="B2357" t="s">
        <v>14942</v>
      </c>
      <c r="C2357" t="s">
        <v>14943</v>
      </c>
      <c r="D2357" t="s">
        <v>14922</v>
      </c>
      <c r="E2357">
        <v>537</v>
      </c>
      <c r="F2357" s="2">
        <v>44509.9840625</v>
      </c>
      <c r="G2357">
        <v>71</v>
      </c>
      <c r="H2357" t="s">
        <v>989</v>
      </c>
      <c r="I2357">
        <f t="shared" si="180"/>
        <v>38127</v>
      </c>
      <c r="J2357" s="6">
        <v>45186.094074074077</v>
      </c>
      <c r="K2357" t="str">
        <f t="shared" si="181"/>
        <v>Long Term</v>
      </c>
      <c r="L2357">
        <f t="shared" si="182"/>
        <v>37590</v>
      </c>
      <c r="M2357">
        <f t="shared" si="183"/>
        <v>0</v>
      </c>
      <c r="N2357">
        <f t="shared" si="184"/>
        <v>0</v>
      </c>
    </row>
    <row r="2358" spans="1:14" x14ac:dyDescent="0.25">
      <c r="A2358">
        <v>3357</v>
      </c>
      <c r="B2358" t="s">
        <v>14996</v>
      </c>
      <c r="C2358" t="s">
        <v>14997</v>
      </c>
      <c r="D2358" t="s">
        <v>14922</v>
      </c>
      <c r="E2358">
        <v>504</v>
      </c>
      <c r="F2358" s="2">
        <v>44989.189421296287</v>
      </c>
      <c r="G2358">
        <v>71</v>
      </c>
      <c r="H2358" t="s">
        <v>471</v>
      </c>
      <c r="I2358">
        <f t="shared" si="180"/>
        <v>35784</v>
      </c>
      <c r="J2358" s="6">
        <v>45186.094074074077</v>
      </c>
      <c r="K2358" t="str">
        <f t="shared" si="181"/>
        <v>Short Term</v>
      </c>
      <c r="L2358">
        <f t="shared" si="182"/>
        <v>35280</v>
      </c>
      <c r="M2358">
        <f t="shared" si="183"/>
        <v>0.15</v>
      </c>
      <c r="N2358">
        <f t="shared" si="184"/>
        <v>5292</v>
      </c>
    </row>
    <row r="2359" spans="1:14" x14ac:dyDescent="0.25">
      <c r="A2359">
        <v>3358</v>
      </c>
      <c r="B2359" t="s">
        <v>14946</v>
      </c>
      <c r="C2359" t="s">
        <v>14947</v>
      </c>
      <c r="D2359" t="s">
        <v>14929</v>
      </c>
      <c r="E2359">
        <v>835</v>
      </c>
      <c r="F2359" s="2">
        <v>43419.706157407411</v>
      </c>
      <c r="G2359">
        <v>59</v>
      </c>
      <c r="H2359" t="s">
        <v>988</v>
      </c>
      <c r="I2359">
        <f t="shared" si="180"/>
        <v>49265</v>
      </c>
      <c r="J2359" s="6">
        <v>45186.094074074077</v>
      </c>
      <c r="K2359" t="str">
        <f t="shared" si="181"/>
        <v>Long Term</v>
      </c>
      <c r="L2359">
        <f t="shared" si="182"/>
        <v>48430</v>
      </c>
      <c r="M2359">
        <f t="shared" si="183"/>
        <v>0</v>
      </c>
      <c r="N2359">
        <f t="shared" si="184"/>
        <v>0</v>
      </c>
    </row>
    <row r="2360" spans="1:14" x14ac:dyDescent="0.25">
      <c r="A2360">
        <v>3359</v>
      </c>
      <c r="B2360" t="s">
        <v>14920</v>
      </c>
      <c r="C2360" t="s">
        <v>14921</v>
      </c>
      <c r="D2360" t="s">
        <v>14929</v>
      </c>
      <c r="E2360">
        <v>745</v>
      </c>
      <c r="F2360" s="2">
        <v>43588.044131944444</v>
      </c>
      <c r="G2360">
        <v>20</v>
      </c>
      <c r="H2360" t="s">
        <v>116</v>
      </c>
      <c r="I2360">
        <f t="shared" si="180"/>
        <v>14900</v>
      </c>
      <c r="J2360" s="6">
        <v>45186.094074074077</v>
      </c>
      <c r="K2360" t="str">
        <f t="shared" si="181"/>
        <v>Long Term</v>
      </c>
      <c r="L2360">
        <f t="shared" si="182"/>
        <v>14155</v>
      </c>
      <c r="M2360">
        <f t="shared" si="183"/>
        <v>0</v>
      </c>
      <c r="N2360">
        <f t="shared" si="184"/>
        <v>0</v>
      </c>
    </row>
    <row r="2361" spans="1:14" x14ac:dyDescent="0.25">
      <c r="A2361">
        <v>3360</v>
      </c>
      <c r="B2361" t="s">
        <v>14958</v>
      </c>
      <c r="C2361" t="s">
        <v>14959</v>
      </c>
      <c r="D2361" t="s">
        <v>14922</v>
      </c>
      <c r="E2361">
        <v>222</v>
      </c>
      <c r="F2361" s="2">
        <v>44092.584479166668</v>
      </c>
      <c r="G2361">
        <v>41</v>
      </c>
      <c r="H2361" t="s">
        <v>74</v>
      </c>
      <c r="I2361">
        <f t="shared" si="180"/>
        <v>9102</v>
      </c>
      <c r="J2361" s="6">
        <v>45186.094074074077</v>
      </c>
      <c r="K2361" t="str">
        <f t="shared" si="181"/>
        <v>Long Term</v>
      </c>
      <c r="L2361">
        <f t="shared" si="182"/>
        <v>8880</v>
      </c>
      <c r="M2361">
        <f t="shared" si="183"/>
        <v>0</v>
      </c>
      <c r="N2361">
        <f t="shared" si="184"/>
        <v>0</v>
      </c>
    </row>
    <row r="2362" spans="1:14" x14ac:dyDescent="0.25">
      <c r="A2362">
        <v>3361</v>
      </c>
      <c r="B2362" t="s">
        <v>14970</v>
      </c>
      <c r="C2362" t="s">
        <v>14971</v>
      </c>
      <c r="D2362" t="s">
        <v>14922</v>
      </c>
      <c r="E2362">
        <v>265</v>
      </c>
      <c r="F2362" s="2">
        <v>44679.008726851847</v>
      </c>
      <c r="G2362">
        <v>8</v>
      </c>
      <c r="H2362" t="s">
        <v>513</v>
      </c>
      <c r="I2362">
        <f t="shared" si="180"/>
        <v>2120</v>
      </c>
      <c r="J2362" s="6">
        <v>45186.094074074077</v>
      </c>
      <c r="K2362" t="str">
        <f t="shared" si="181"/>
        <v>Long Term</v>
      </c>
      <c r="L2362">
        <f t="shared" si="182"/>
        <v>1855</v>
      </c>
      <c r="M2362">
        <f t="shared" si="183"/>
        <v>0</v>
      </c>
      <c r="N2362">
        <f t="shared" si="184"/>
        <v>0</v>
      </c>
    </row>
    <row r="2363" spans="1:14" x14ac:dyDescent="0.25">
      <c r="A2363">
        <v>3362</v>
      </c>
      <c r="B2363" t="s">
        <v>14964</v>
      </c>
      <c r="C2363" t="s">
        <v>14965</v>
      </c>
      <c r="D2363" t="s">
        <v>14922</v>
      </c>
      <c r="E2363">
        <v>481</v>
      </c>
      <c r="F2363" s="2">
        <v>43995.485150462962</v>
      </c>
      <c r="G2363">
        <v>45</v>
      </c>
      <c r="H2363" t="s">
        <v>1273</v>
      </c>
      <c r="I2363">
        <f t="shared" si="180"/>
        <v>21645</v>
      </c>
      <c r="J2363" s="6">
        <v>45186.094074074077</v>
      </c>
      <c r="K2363" t="str">
        <f t="shared" si="181"/>
        <v>Long Term</v>
      </c>
      <c r="L2363">
        <f t="shared" si="182"/>
        <v>21164</v>
      </c>
      <c r="M2363">
        <f t="shared" si="183"/>
        <v>0</v>
      </c>
      <c r="N2363">
        <f t="shared" si="184"/>
        <v>0</v>
      </c>
    </row>
    <row r="2364" spans="1:14" x14ac:dyDescent="0.25">
      <c r="A2364">
        <v>3363</v>
      </c>
      <c r="B2364" t="s">
        <v>14946</v>
      </c>
      <c r="C2364" t="s">
        <v>14947</v>
      </c>
      <c r="D2364" t="s">
        <v>14929</v>
      </c>
      <c r="E2364">
        <v>598</v>
      </c>
      <c r="F2364" s="2">
        <v>44948.944490740738</v>
      </c>
      <c r="G2364">
        <v>3</v>
      </c>
      <c r="H2364" t="s">
        <v>2944</v>
      </c>
      <c r="I2364">
        <f t="shared" si="180"/>
        <v>1794</v>
      </c>
      <c r="J2364" s="6">
        <v>45186.094074074077</v>
      </c>
      <c r="K2364" t="str">
        <f t="shared" si="181"/>
        <v>Short Term</v>
      </c>
      <c r="L2364">
        <f t="shared" si="182"/>
        <v>1196</v>
      </c>
      <c r="M2364">
        <f t="shared" si="183"/>
        <v>0.15</v>
      </c>
      <c r="N2364">
        <f t="shared" si="184"/>
        <v>179.4</v>
      </c>
    </row>
    <row r="2365" spans="1:14" x14ac:dyDescent="0.25">
      <c r="A2365">
        <v>3364</v>
      </c>
      <c r="B2365" t="s">
        <v>14998</v>
      </c>
      <c r="C2365" t="s">
        <v>14999</v>
      </c>
      <c r="D2365" t="s">
        <v>14929</v>
      </c>
      <c r="E2365">
        <v>152</v>
      </c>
      <c r="F2365" s="2">
        <v>44629.81349537037</v>
      </c>
      <c r="G2365">
        <v>16</v>
      </c>
      <c r="H2365" t="s">
        <v>2485</v>
      </c>
      <c r="I2365">
        <f t="shared" si="180"/>
        <v>2432</v>
      </c>
      <c r="J2365" s="6">
        <v>45186.094074074077</v>
      </c>
      <c r="K2365" t="str">
        <f t="shared" si="181"/>
        <v>Long Term</v>
      </c>
      <c r="L2365">
        <f t="shared" si="182"/>
        <v>2280</v>
      </c>
      <c r="M2365">
        <f t="shared" si="183"/>
        <v>0</v>
      </c>
      <c r="N2365">
        <f t="shared" si="184"/>
        <v>0</v>
      </c>
    </row>
    <row r="2366" spans="1:14" x14ac:dyDescent="0.25">
      <c r="A2366">
        <v>3365</v>
      </c>
      <c r="B2366" t="s">
        <v>14986</v>
      </c>
      <c r="C2366" t="s">
        <v>14987</v>
      </c>
      <c r="D2366" t="s">
        <v>14929</v>
      </c>
      <c r="E2366">
        <v>815</v>
      </c>
      <c r="F2366" s="2">
        <v>44693.697523148148</v>
      </c>
      <c r="G2366">
        <v>20</v>
      </c>
      <c r="H2366" t="s">
        <v>1008</v>
      </c>
      <c r="I2366">
        <f t="shared" si="180"/>
        <v>16300</v>
      </c>
      <c r="J2366" s="6">
        <v>45186.094074074077</v>
      </c>
      <c r="K2366" t="str">
        <f t="shared" si="181"/>
        <v>Long Term</v>
      </c>
      <c r="L2366">
        <f t="shared" si="182"/>
        <v>15485</v>
      </c>
      <c r="M2366">
        <f t="shared" si="183"/>
        <v>0</v>
      </c>
      <c r="N2366">
        <f t="shared" si="184"/>
        <v>0</v>
      </c>
    </row>
    <row r="2367" spans="1:14" x14ac:dyDescent="0.25">
      <c r="A2367">
        <v>3366</v>
      </c>
      <c r="B2367" t="s">
        <v>14920</v>
      </c>
      <c r="C2367" t="s">
        <v>14921</v>
      </c>
      <c r="D2367" t="s">
        <v>14922</v>
      </c>
      <c r="E2367">
        <v>208</v>
      </c>
      <c r="F2367" s="2">
        <v>43372.166655092587</v>
      </c>
      <c r="G2367">
        <v>57</v>
      </c>
      <c r="H2367" t="s">
        <v>1049</v>
      </c>
      <c r="I2367">
        <f t="shared" si="180"/>
        <v>11856</v>
      </c>
      <c r="J2367" s="6">
        <v>45186.094074074077</v>
      </c>
      <c r="K2367" t="str">
        <f t="shared" si="181"/>
        <v>Long Term</v>
      </c>
      <c r="L2367">
        <f t="shared" si="182"/>
        <v>11648</v>
      </c>
      <c r="M2367">
        <f t="shared" si="183"/>
        <v>0</v>
      </c>
      <c r="N2367">
        <f t="shared" si="184"/>
        <v>0</v>
      </c>
    </row>
    <row r="2368" spans="1:14" x14ac:dyDescent="0.25">
      <c r="A2368">
        <v>3367</v>
      </c>
      <c r="B2368" t="s">
        <v>14920</v>
      </c>
      <c r="C2368" t="s">
        <v>14921</v>
      </c>
      <c r="D2368" t="s">
        <v>14929</v>
      </c>
      <c r="E2368">
        <v>739</v>
      </c>
      <c r="F2368" s="2">
        <v>43631.864085648151</v>
      </c>
      <c r="G2368">
        <v>31</v>
      </c>
      <c r="H2368" t="s">
        <v>1300</v>
      </c>
      <c r="I2368">
        <f t="shared" si="180"/>
        <v>22909</v>
      </c>
      <c r="J2368" s="6">
        <v>45186.094074074077</v>
      </c>
      <c r="K2368" t="str">
        <f t="shared" si="181"/>
        <v>Long Term</v>
      </c>
      <c r="L2368">
        <f t="shared" si="182"/>
        <v>22170</v>
      </c>
      <c r="M2368">
        <f t="shared" si="183"/>
        <v>0</v>
      </c>
      <c r="N2368">
        <f t="shared" si="184"/>
        <v>0</v>
      </c>
    </row>
    <row r="2369" spans="1:14" x14ac:dyDescent="0.25">
      <c r="A2369">
        <v>3368</v>
      </c>
      <c r="B2369" t="s">
        <v>15004</v>
      </c>
      <c r="C2369" t="s">
        <v>15005</v>
      </c>
      <c r="D2369" t="s">
        <v>14929</v>
      </c>
      <c r="E2369">
        <v>576</v>
      </c>
      <c r="F2369" s="2">
        <v>44658.291168981479</v>
      </c>
      <c r="G2369">
        <v>48</v>
      </c>
      <c r="H2369" t="s">
        <v>2752</v>
      </c>
      <c r="I2369">
        <f t="shared" si="180"/>
        <v>27648</v>
      </c>
      <c r="J2369" s="6">
        <v>45186.094074074077</v>
      </c>
      <c r="K2369" t="str">
        <f t="shared" si="181"/>
        <v>Long Term</v>
      </c>
      <c r="L2369">
        <f t="shared" si="182"/>
        <v>27072</v>
      </c>
      <c r="M2369">
        <f t="shared" si="183"/>
        <v>0</v>
      </c>
      <c r="N2369">
        <f t="shared" si="184"/>
        <v>0</v>
      </c>
    </row>
    <row r="2370" spans="1:14" x14ac:dyDescent="0.25">
      <c r="A2370">
        <v>3369</v>
      </c>
      <c r="B2370" t="s">
        <v>14972</v>
      </c>
      <c r="C2370" t="s">
        <v>14973</v>
      </c>
      <c r="D2370" t="s">
        <v>14922</v>
      </c>
      <c r="E2370">
        <v>925</v>
      </c>
      <c r="F2370" s="2">
        <v>44886.954722222217</v>
      </c>
      <c r="G2370">
        <v>14</v>
      </c>
      <c r="H2370" t="s">
        <v>1756</v>
      </c>
      <c r="I2370">
        <f t="shared" si="180"/>
        <v>12950</v>
      </c>
      <c r="J2370" s="6">
        <v>45186.094074074077</v>
      </c>
      <c r="K2370" t="str">
        <f t="shared" si="181"/>
        <v>Short Term</v>
      </c>
      <c r="L2370">
        <f t="shared" si="182"/>
        <v>12025</v>
      </c>
      <c r="M2370">
        <f t="shared" si="183"/>
        <v>0.15</v>
      </c>
      <c r="N2370">
        <f t="shared" si="184"/>
        <v>1803.75</v>
      </c>
    </row>
    <row r="2371" spans="1:14" x14ac:dyDescent="0.25">
      <c r="A2371">
        <v>3370</v>
      </c>
      <c r="B2371" t="s">
        <v>15006</v>
      </c>
      <c r="C2371" t="s">
        <v>15007</v>
      </c>
      <c r="D2371" t="s">
        <v>14929</v>
      </c>
      <c r="E2371">
        <v>310</v>
      </c>
      <c r="F2371" s="2">
        <v>44351.202870370369</v>
      </c>
      <c r="G2371">
        <v>82</v>
      </c>
      <c r="H2371" t="s">
        <v>1271</v>
      </c>
      <c r="I2371">
        <f t="shared" ref="I2371:I2434" si="185">E2371*G2371</f>
        <v>25420</v>
      </c>
      <c r="J2371" s="6">
        <v>45186.094074074077</v>
      </c>
      <c r="K2371" t="str">
        <f t="shared" ref="K2371:K2434" si="186">IF((J2371-F2371)&lt;=365,"Short Term","Long Term")</f>
        <v>Long Term</v>
      </c>
      <c r="L2371">
        <f t="shared" ref="L2371:L2434" si="187">I2371-E2371</f>
        <v>25110</v>
      </c>
      <c r="M2371">
        <f t="shared" ref="M2371:M2434" si="188">IF(K2371="short Term",15%,IF(K2371="Long Term",IF(L2371&gt;100000,10%,0),0))</f>
        <v>0</v>
      </c>
      <c r="N2371">
        <f t="shared" ref="N2371:N2434" si="189">L2371*M2371</f>
        <v>0</v>
      </c>
    </row>
    <row r="2372" spans="1:14" x14ac:dyDescent="0.25">
      <c r="A2372">
        <v>3371</v>
      </c>
      <c r="B2372" t="s">
        <v>14930</v>
      </c>
      <c r="C2372" t="s">
        <v>14931</v>
      </c>
      <c r="D2372" t="s">
        <v>14929</v>
      </c>
      <c r="E2372">
        <v>947</v>
      </c>
      <c r="F2372" s="2">
        <v>45070.826736111107</v>
      </c>
      <c r="G2372">
        <v>45</v>
      </c>
      <c r="H2372" t="s">
        <v>347</v>
      </c>
      <c r="I2372">
        <f t="shared" si="185"/>
        <v>42615</v>
      </c>
      <c r="J2372" s="6">
        <v>45186.094074074077</v>
      </c>
      <c r="K2372" t="str">
        <f t="shared" si="186"/>
        <v>Short Term</v>
      </c>
      <c r="L2372">
        <f t="shared" si="187"/>
        <v>41668</v>
      </c>
      <c r="M2372">
        <f t="shared" si="188"/>
        <v>0.15</v>
      </c>
      <c r="N2372">
        <f t="shared" si="189"/>
        <v>6250.2</v>
      </c>
    </row>
    <row r="2373" spans="1:14" x14ac:dyDescent="0.25">
      <c r="A2373">
        <v>3372</v>
      </c>
      <c r="B2373" t="s">
        <v>14925</v>
      </c>
      <c r="C2373" t="s">
        <v>14926</v>
      </c>
      <c r="D2373" t="s">
        <v>14929</v>
      </c>
      <c r="E2373">
        <v>397</v>
      </c>
      <c r="F2373" s="2">
        <v>45104.080243055563</v>
      </c>
      <c r="G2373">
        <v>78</v>
      </c>
      <c r="H2373" t="s">
        <v>84</v>
      </c>
      <c r="I2373">
        <f t="shared" si="185"/>
        <v>30966</v>
      </c>
      <c r="J2373" s="6">
        <v>45186.094074074077</v>
      </c>
      <c r="K2373" t="str">
        <f t="shared" si="186"/>
        <v>Short Term</v>
      </c>
      <c r="L2373">
        <f t="shared" si="187"/>
        <v>30569</v>
      </c>
      <c r="M2373">
        <f t="shared" si="188"/>
        <v>0.15</v>
      </c>
      <c r="N2373">
        <f t="shared" si="189"/>
        <v>4585.3499999999995</v>
      </c>
    </row>
    <row r="2374" spans="1:14" x14ac:dyDescent="0.25">
      <c r="A2374">
        <v>3373</v>
      </c>
      <c r="B2374" t="s">
        <v>14923</v>
      </c>
      <c r="C2374" t="s">
        <v>14924</v>
      </c>
      <c r="D2374" t="s">
        <v>14929</v>
      </c>
      <c r="E2374">
        <v>848</v>
      </c>
      <c r="F2374" s="2">
        <v>44708.714780092603</v>
      </c>
      <c r="G2374">
        <v>97</v>
      </c>
      <c r="H2374" t="s">
        <v>259</v>
      </c>
      <c r="I2374">
        <f t="shared" si="185"/>
        <v>82256</v>
      </c>
      <c r="J2374" s="6">
        <v>45186.094074074077</v>
      </c>
      <c r="K2374" t="str">
        <f t="shared" si="186"/>
        <v>Long Term</v>
      </c>
      <c r="L2374">
        <f t="shared" si="187"/>
        <v>81408</v>
      </c>
      <c r="M2374">
        <f t="shared" si="188"/>
        <v>0</v>
      </c>
      <c r="N2374">
        <f t="shared" si="189"/>
        <v>0</v>
      </c>
    </row>
    <row r="2375" spans="1:14" x14ac:dyDescent="0.25">
      <c r="A2375">
        <v>3374</v>
      </c>
      <c r="B2375" t="s">
        <v>14925</v>
      </c>
      <c r="C2375" t="s">
        <v>14926</v>
      </c>
      <c r="D2375" t="s">
        <v>14929</v>
      </c>
      <c r="E2375">
        <v>134</v>
      </c>
      <c r="F2375" s="2">
        <v>43533.219166666669</v>
      </c>
      <c r="G2375">
        <v>81</v>
      </c>
      <c r="H2375" t="s">
        <v>613</v>
      </c>
      <c r="I2375">
        <f t="shared" si="185"/>
        <v>10854</v>
      </c>
      <c r="J2375" s="6">
        <v>45186.094074074077</v>
      </c>
      <c r="K2375" t="str">
        <f t="shared" si="186"/>
        <v>Long Term</v>
      </c>
      <c r="L2375">
        <f t="shared" si="187"/>
        <v>10720</v>
      </c>
      <c r="M2375">
        <f t="shared" si="188"/>
        <v>0</v>
      </c>
      <c r="N2375">
        <f t="shared" si="189"/>
        <v>0</v>
      </c>
    </row>
    <row r="2376" spans="1:14" x14ac:dyDescent="0.25">
      <c r="A2376">
        <v>3375</v>
      </c>
      <c r="B2376" t="s">
        <v>14920</v>
      </c>
      <c r="C2376" t="s">
        <v>14921</v>
      </c>
      <c r="D2376" t="s">
        <v>14929</v>
      </c>
      <c r="E2376">
        <v>491</v>
      </c>
      <c r="F2376" s="2">
        <v>44696.496157407397</v>
      </c>
      <c r="G2376">
        <v>89</v>
      </c>
      <c r="H2376" t="s">
        <v>602</v>
      </c>
      <c r="I2376">
        <f t="shared" si="185"/>
        <v>43699</v>
      </c>
      <c r="J2376" s="6">
        <v>45186.094074074077</v>
      </c>
      <c r="K2376" t="str">
        <f t="shared" si="186"/>
        <v>Long Term</v>
      </c>
      <c r="L2376">
        <f t="shared" si="187"/>
        <v>43208</v>
      </c>
      <c r="M2376">
        <f t="shared" si="188"/>
        <v>0</v>
      </c>
      <c r="N2376">
        <f t="shared" si="189"/>
        <v>0</v>
      </c>
    </row>
    <row r="2377" spans="1:14" x14ac:dyDescent="0.25">
      <c r="A2377">
        <v>3376</v>
      </c>
      <c r="B2377" t="s">
        <v>14982</v>
      </c>
      <c r="C2377" t="s">
        <v>14983</v>
      </c>
      <c r="D2377" t="s">
        <v>14922</v>
      </c>
      <c r="E2377">
        <v>942</v>
      </c>
      <c r="F2377" s="2">
        <v>44383.685057870367</v>
      </c>
      <c r="G2377">
        <v>1</v>
      </c>
      <c r="H2377" t="s">
        <v>646</v>
      </c>
      <c r="I2377">
        <f t="shared" si="185"/>
        <v>942</v>
      </c>
      <c r="J2377" s="6">
        <v>45186.094074074077</v>
      </c>
      <c r="K2377" t="str">
        <f t="shared" si="186"/>
        <v>Long Term</v>
      </c>
      <c r="L2377">
        <f t="shared" si="187"/>
        <v>0</v>
      </c>
      <c r="M2377">
        <f t="shared" si="188"/>
        <v>0</v>
      </c>
      <c r="N2377">
        <f t="shared" si="189"/>
        <v>0</v>
      </c>
    </row>
    <row r="2378" spans="1:14" x14ac:dyDescent="0.25">
      <c r="A2378">
        <v>3377</v>
      </c>
      <c r="B2378" t="s">
        <v>14980</v>
      </c>
      <c r="C2378" t="s">
        <v>14981</v>
      </c>
      <c r="D2378" t="s">
        <v>14929</v>
      </c>
      <c r="E2378">
        <v>863</v>
      </c>
      <c r="F2378" s="2">
        <v>44150.840798611112</v>
      </c>
      <c r="G2378">
        <v>97</v>
      </c>
      <c r="H2378" t="s">
        <v>523</v>
      </c>
      <c r="I2378">
        <f t="shared" si="185"/>
        <v>83711</v>
      </c>
      <c r="J2378" s="6">
        <v>45186.094074074077</v>
      </c>
      <c r="K2378" t="str">
        <f t="shared" si="186"/>
        <v>Long Term</v>
      </c>
      <c r="L2378">
        <f t="shared" si="187"/>
        <v>82848</v>
      </c>
      <c r="M2378">
        <f t="shared" si="188"/>
        <v>0</v>
      </c>
      <c r="N2378">
        <f t="shared" si="189"/>
        <v>0</v>
      </c>
    </row>
    <row r="2379" spans="1:14" x14ac:dyDescent="0.25">
      <c r="A2379">
        <v>3378</v>
      </c>
      <c r="B2379" t="s">
        <v>14976</v>
      </c>
      <c r="C2379" t="s">
        <v>14977</v>
      </c>
      <c r="D2379" t="s">
        <v>14929</v>
      </c>
      <c r="E2379">
        <v>254</v>
      </c>
      <c r="F2379" s="2">
        <v>44755.167430555557</v>
      </c>
      <c r="G2379">
        <v>98</v>
      </c>
      <c r="H2379" t="s">
        <v>619</v>
      </c>
      <c r="I2379">
        <f t="shared" si="185"/>
        <v>24892</v>
      </c>
      <c r="J2379" s="6">
        <v>45186.094074074077</v>
      </c>
      <c r="K2379" t="str">
        <f t="shared" si="186"/>
        <v>Long Term</v>
      </c>
      <c r="L2379">
        <f t="shared" si="187"/>
        <v>24638</v>
      </c>
      <c r="M2379">
        <f t="shared" si="188"/>
        <v>0</v>
      </c>
      <c r="N2379">
        <f t="shared" si="189"/>
        <v>0</v>
      </c>
    </row>
    <row r="2380" spans="1:14" x14ac:dyDescent="0.25">
      <c r="A2380">
        <v>3379</v>
      </c>
      <c r="B2380" t="s">
        <v>14996</v>
      </c>
      <c r="C2380" t="s">
        <v>14997</v>
      </c>
      <c r="D2380" t="s">
        <v>14922</v>
      </c>
      <c r="E2380">
        <v>723</v>
      </c>
      <c r="F2380" s="2">
        <v>43777.802256944437</v>
      </c>
      <c r="G2380">
        <v>76</v>
      </c>
      <c r="H2380" t="s">
        <v>136</v>
      </c>
      <c r="I2380">
        <f t="shared" si="185"/>
        <v>54948</v>
      </c>
      <c r="J2380" s="6">
        <v>45186.094074074077</v>
      </c>
      <c r="K2380" t="str">
        <f t="shared" si="186"/>
        <v>Long Term</v>
      </c>
      <c r="L2380">
        <f t="shared" si="187"/>
        <v>54225</v>
      </c>
      <c r="M2380">
        <f t="shared" si="188"/>
        <v>0</v>
      </c>
      <c r="N2380">
        <f t="shared" si="189"/>
        <v>0</v>
      </c>
    </row>
    <row r="2381" spans="1:14" x14ac:dyDescent="0.25">
      <c r="A2381">
        <v>3380</v>
      </c>
      <c r="B2381" t="s">
        <v>14944</v>
      </c>
      <c r="C2381" t="s">
        <v>14945</v>
      </c>
      <c r="D2381" t="s">
        <v>14922</v>
      </c>
      <c r="E2381">
        <v>221</v>
      </c>
      <c r="F2381" s="2">
        <v>45043.034085648149</v>
      </c>
      <c r="G2381">
        <v>35</v>
      </c>
      <c r="H2381" t="s">
        <v>964</v>
      </c>
      <c r="I2381">
        <f t="shared" si="185"/>
        <v>7735</v>
      </c>
      <c r="J2381" s="6">
        <v>45186.094074074077</v>
      </c>
      <c r="K2381" t="str">
        <f t="shared" si="186"/>
        <v>Short Term</v>
      </c>
      <c r="L2381">
        <f t="shared" si="187"/>
        <v>7514</v>
      </c>
      <c r="M2381">
        <f t="shared" si="188"/>
        <v>0.15</v>
      </c>
      <c r="N2381">
        <f t="shared" si="189"/>
        <v>1127.0999999999999</v>
      </c>
    </row>
    <row r="2382" spans="1:14" x14ac:dyDescent="0.25">
      <c r="A2382">
        <v>3381</v>
      </c>
      <c r="B2382" t="s">
        <v>14938</v>
      </c>
      <c r="C2382" t="s">
        <v>14939</v>
      </c>
      <c r="D2382" t="s">
        <v>14929</v>
      </c>
      <c r="E2382">
        <v>943</v>
      </c>
      <c r="F2382" s="2">
        <v>43720.874791666669</v>
      </c>
      <c r="G2382">
        <v>77</v>
      </c>
      <c r="H2382" t="s">
        <v>1133</v>
      </c>
      <c r="I2382">
        <f t="shared" si="185"/>
        <v>72611</v>
      </c>
      <c r="J2382" s="6">
        <v>45186.094074074077</v>
      </c>
      <c r="K2382" t="str">
        <f t="shared" si="186"/>
        <v>Long Term</v>
      </c>
      <c r="L2382">
        <f t="shared" si="187"/>
        <v>71668</v>
      </c>
      <c r="M2382">
        <f t="shared" si="188"/>
        <v>0</v>
      </c>
      <c r="N2382">
        <f t="shared" si="189"/>
        <v>0</v>
      </c>
    </row>
    <row r="2383" spans="1:14" x14ac:dyDescent="0.25">
      <c r="A2383">
        <v>3382</v>
      </c>
      <c r="B2383" t="s">
        <v>15002</v>
      </c>
      <c r="C2383" t="s">
        <v>15003</v>
      </c>
      <c r="D2383" t="s">
        <v>14929</v>
      </c>
      <c r="E2383">
        <v>790</v>
      </c>
      <c r="F2383" s="2">
        <v>43412.671944444453</v>
      </c>
      <c r="G2383">
        <v>38</v>
      </c>
      <c r="H2383" t="s">
        <v>2153</v>
      </c>
      <c r="I2383">
        <f t="shared" si="185"/>
        <v>30020</v>
      </c>
      <c r="J2383" s="6">
        <v>45186.094074074077</v>
      </c>
      <c r="K2383" t="str">
        <f t="shared" si="186"/>
        <v>Long Term</v>
      </c>
      <c r="L2383">
        <f t="shared" si="187"/>
        <v>29230</v>
      </c>
      <c r="M2383">
        <f t="shared" si="188"/>
        <v>0</v>
      </c>
      <c r="N2383">
        <f t="shared" si="189"/>
        <v>0</v>
      </c>
    </row>
    <row r="2384" spans="1:14" x14ac:dyDescent="0.25">
      <c r="A2384">
        <v>3383</v>
      </c>
      <c r="B2384" t="s">
        <v>14940</v>
      </c>
      <c r="C2384" t="s">
        <v>14941</v>
      </c>
      <c r="D2384" t="s">
        <v>14929</v>
      </c>
      <c r="E2384">
        <v>707</v>
      </c>
      <c r="F2384" s="2">
        <v>44690.707766203697</v>
      </c>
      <c r="G2384">
        <v>25</v>
      </c>
      <c r="H2384" t="s">
        <v>382</v>
      </c>
      <c r="I2384">
        <f t="shared" si="185"/>
        <v>17675</v>
      </c>
      <c r="J2384" s="6">
        <v>45186.094074074077</v>
      </c>
      <c r="K2384" t="str">
        <f t="shared" si="186"/>
        <v>Long Term</v>
      </c>
      <c r="L2384">
        <f t="shared" si="187"/>
        <v>16968</v>
      </c>
      <c r="M2384">
        <f t="shared" si="188"/>
        <v>0</v>
      </c>
      <c r="N2384">
        <f t="shared" si="189"/>
        <v>0</v>
      </c>
    </row>
    <row r="2385" spans="1:14" x14ac:dyDescent="0.25">
      <c r="A2385">
        <v>3384</v>
      </c>
      <c r="B2385" t="s">
        <v>15016</v>
      </c>
      <c r="C2385" t="s">
        <v>15017</v>
      </c>
      <c r="D2385" t="s">
        <v>14929</v>
      </c>
      <c r="E2385">
        <v>923</v>
      </c>
      <c r="F2385" s="2">
        <v>44859.191412037027</v>
      </c>
      <c r="G2385">
        <v>10</v>
      </c>
      <c r="H2385" t="s">
        <v>486</v>
      </c>
      <c r="I2385">
        <f t="shared" si="185"/>
        <v>9230</v>
      </c>
      <c r="J2385" s="6">
        <v>45186.094074074077</v>
      </c>
      <c r="K2385" t="str">
        <f t="shared" si="186"/>
        <v>Short Term</v>
      </c>
      <c r="L2385">
        <f t="shared" si="187"/>
        <v>8307</v>
      </c>
      <c r="M2385">
        <f t="shared" si="188"/>
        <v>0.15</v>
      </c>
      <c r="N2385">
        <f t="shared" si="189"/>
        <v>1246.05</v>
      </c>
    </row>
    <row r="2386" spans="1:14" x14ac:dyDescent="0.25">
      <c r="A2386">
        <v>3385</v>
      </c>
      <c r="B2386" t="s">
        <v>14936</v>
      </c>
      <c r="C2386" t="s">
        <v>14937</v>
      </c>
      <c r="D2386" t="s">
        <v>14929</v>
      </c>
      <c r="E2386">
        <v>336</v>
      </c>
      <c r="F2386" s="2">
        <v>43642.642395833333</v>
      </c>
      <c r="G2386">
        <v>84</v>
      </c>
      <c r="H2386" t="s">
        <v>147</v>
      </c>
      <c r="I2386">
        <f t="shared" si="185"/>
        <v>28224</v>
      </c>
      <c r="J2386" s="6">
        <v>45186.094074074077</v>
      </c>
      <c r="K2386" t="str">
        <f t="shared" si="186"/>
        <v>Long Term</v>
      </c>
      <c r="L2386">
        <f t="shared" si="187"/>
        <v>27888</v>
      </c>
      <c r="M2386">
        <f t="shared" si="188"/>
        <v>0</v>
      </c>
      <c r="N2386">
        <f t="shared" si="189"/>
        <v>0</v>
      </c>
    </row>
    <row r="2387" spans="1:14" x14ac:dyDescent="0.25">
      <c r="A2387">
        <v>3386</v>
      </c>
      <c r="B2387" t="s">
        <v>14932</v>
      </c>
      <c r="C2387" t="s">
        <v>14933</v>
      </c>
      <c r="D2387" t="s">
        <v>14929</v>
      </c>
      <c r="E2387">
        <v>644</v>
      </c>
      <c r="F2387" s="2">
        <v>43378.795763888891</v>
      </c>
      <c r="G2387">
        <v>66</v>
      </c>
      <c r="H2387" t="s">
        <v>1288</v>
      </c>
      <c r="I2387">
        <f t="shared" si="185"/>
        <v>42504</v>
      </c>
      <c r="J2387" s="6">
        <v>45186.094074074077</v>
      </c>
      <c r="K2387" t="str">
        <f t="shared" si="186"/>
        <v>Long Term</v>
      </c>
      <c r="L2387">
        <f t="shared" si="187"/>
        <v>41860</v>
      </c>
      <c r="M2387">
        <f t="shared" si="188"/>
        <v>0</v>
      </c>
      <c r="N2387">
        <f t="shared" si="189"/>
        <v>0</v>
      </c>
    </row>
    <row r="2388" spans="1:14" x14ac:dyDescent="0.25">
      <c r="A2388">
        <v>3387</v>
      </c>
      <c r="B2388" t="s">
        <v>14996</v>
      </c>
      <c r="C2388" t="s">
        <v>14997</v>
      </c>
      <c r="D2388" t="s">
        <v>14929</v>
      </c>
      <c r="E2388">
        <v>692</v>
      </c>
      <c r="F2388" s="2">
        <v>44158.330358796287</v>
      </c>
      <c r="G2388">
        <v>76</v>
      </c>
      <c r="H2388" t="s">
        <v>916</v>
      </c>
      <c r="I2388">
        <f t="shared" si="185"/>
        <v>52592</v>
      </c>
      <c r="J2388" s="6">
        <v>45186.094074074077</v>
      </c>
      <c r="K2388" t="str">
        <f t="shared" si="186"/>
        <v>Long Term</v>
      </c>
      <c r="L2388">
        <f t="shared" si="187"/>
        <v>51900</v>
      </c>
      <c r="M2388">
        <f t="shared" si="188"/>
        <v>0</v>
      </c>
      <c r="N2388">
        <f t="shared" si="189"/>
        <v>0</v>
      </c>
    </row>
    <row r="2389" spans="1:14" x14ac:dyDescent="0.25">
      <c r="A2389">
        <v>3388</v>
      </c>
      <c r="B2389" t="s">
        <v>14980</v>
      </c>
      <c r="C2389" t="s">
        <v>14981</v>
      </c>
      <c r="D2389" t="s">
        <v>14929</v>
      </c>
      <c r="E2389">
        <v>483</v>
      </c>
      <c r="F2389" s="2">
        <v>43701.718472222223</v>
      </c>
      <c r="G2389">
        <v>86</v>
      </c>
      <c r="H2389" t="s">
        <v>106</v>
      </c>
      <c r="I2389">
        <f t="shared" si="185"/>
        <v>41538</v>
      </c>
      <c r="J2389" s="6">
        <v>45186.094074074077</v>
      </c>
      <c r="K2389" t="str">
        <f t="shared" si="186"/>
        <v>Long Term</v>
      </c>
      <c r="L2389">
        <f t="shared" si="187"/>
        <v>41055</v>
      </c>
      <c r="M2389">
        <f t="shared" si="188"/>
        <v>0</v>
      </c>
      <c r="N2389">
        <f t="shared" si="189"/>
        <v>0</v>
      </c>
    </row>
    <row r="2390" spans="1:14" x14ac:dyDescent="0.25">
      <c r="A2390">
        <v>3389</v>
      </c>
      <c r="B2390" t="s">
        <v>14952</v>
      </c>
      <c r="C2390" t="s">
        <v>14953</v>
      </c>
      <c r="D2390" t="s">
        <v>14922</v>
      </c>
      <c r="E2390">
        <v>911</v>
      </c>
      <c r="F2390" s="2">
        <v>44482.766145833331</v>
      </c>
      <c r="G2390">
        <v>83</v>
      </c>
      <c r="H2390" t="s">
        <v>479</v>
      </c>
      <c r="I2390">
        <f t="shared" si="185"/>
        <v>75613</v>
      </c>
      <c r="J2390" s="6">
        <v>45186.094074074077</v>
      </c>
      <c r="K2390" t="str">
        <f t="shared" si="186"/>
        <v>Long Term</v>
      </c>
      <c r="L2390">
        <f t="shared" si="187"/>
        <v>74702</v>
      </c>
      <c r="M2390">
        <f t="shared" si="188"/>
        <v>0</v>
      </c>
      <c r="N2390">
        <f t="shared" si="189"/>
        <v>0</v>
      </c>
    </row>
    <row r="2391" spans="1:14" x14ac:dyDescent="0.25">
      <c r="A2391">
        <v>3390</v>
      </c>
      <c r="B2391" t="s">
        <v>14936</v>
      </c>
      <c r="C2391" t="s">
        <v>14937</v>
      </c>
      <c r="D2391" t="s">
        <v>14929</v>
      </c>
      <c r="E2391">
        <v>309</v>
      </c>
      <c r="F2391" s="2">
        <v>45038.875775462962</v>
      </c>
      <c r="G2391">
        <v>67</v>
      </c>
      <c r="H2391" t="s">
        <v>2759</v>
      </c>
      <c r="I2391">
        <f t="shared" si="185"/>
        <v>20703</v>
      </c>
      <c r="J2391" s="6">
        <v>45186.094074074077</v>
      </c>
      <c r="K2391" t="str">
        <f t="shared" si="186"/>
        <v>Short Term</v>
      </c>
      <c r="L2391">
        <f t="shared" si="187"/>
        <v>20394</v>
      </c>
      <c r="M2391">
        <f t="shared" si="188"/>
        <v>0.15</v>
      </c>
      <c r="N2391">
        <f t="shared" si="189"/>
        <v>3059.1</v>
      </c>
    </row>
    <row r="2392" spans="1:14" x14ac:dyDescent="0.25">
      <c r="A2392">
        <v>3391</v>
      </c>
      <c r="B2392" t="s">
        <v>14927</v>
      </c>
      <c r="C2392" t="s">
        <v>14928</v>
      </c>
      <c r="D2392" t="s">
        <v>14922</v>
      </c>
      <c r="E2392">
        <v>718</v>
      </c>
      <c r="F2392" s="2">
        <v>44344.160324074073</v>
      </c>
      <c r="G2392">
        <v>14</v>
      </c>
      <c r="H2392" t="s">
        <v>268</v>
      </c>
      <c r="I2392">
        <f t="shared" si="185"/>
        <v>10052</v>
      </c>
      <c r="J2392" s="6">
        <v>45186.094074074077</v>
      </c>
      <c r="K2392" t="str">
        <f t="shared" si="186"/>
        <v>Long Term</v>
      </c>
      <c r="L2392">
        <f t="shared" si="187"/>
        <v>9334</v>
      </c>
      <c r="M2392">
        <f t="shared" si="188"/>
        <v>0</v>
      </c>
      <c r="N2392">
        <f t="shared" si="189"/>
        <v>0</v>
      </c>
    </row>
    <row r="2393" spans="1:14" x14ac:dyDescent="0.25">
      <c r="A2393">
        <v>3392</v>
      </c>
      <c r="B2393" t="s">
        <v>14990</v>
      </c>
      <c r="C2393" t="s">
        <v>14991</v>
      </c>
      <c r="D2393" t="s">
        <v>14922</v>
      </c>
      <c r="E2393">
        <v>762</v>
      </c>
      <c r="F2393" s="2">
        <v>43903.810381944437</v>
      </c>
      <c r="G2393">
        <v>88</v>
      </c>
      <c r="H2393" t="s">
        <v>985</v>
      </c>
      <c r="I2393">
        <f t="shared" si="185"/>
        <v>67056</v>
      </c>
      <c r="J2393" s="6">
        <v>45186.094074074077</v>
      </c>
      <c r="K2393" t="str">
        <f t="shared" si="186"/>
        <v>Long Term</v>
      </c>
      <c r="L2393">
        <f t="shared" si="187"/>
        <v>66294</v>
      </c>
      <c r="M2393">
        <f t="shared" si="188"/>
        <v>0</v>
      </c>
      <c r="N2393">
        <f t="shared" si="189"/>
        <v>0</v>
      </c>
    </row>
    <row r="2394" spans="1:14" x14ac:dyDescent="0.25">
      <c r="A2394">
        <v>3393</v>
      </c>
      <c r="B2394" t="s">
        <v>15000</v>
      </c>
      <c r="C2394" t="s">
        <v>15001</v>
      </c>
      <c r="D2394" t="s">
        <v>14929</v>
      </c>
      <c r="E2394">
        <v>793</v>
      </c>
      <c r="F2394" s="2">
        <v>44837.239108796297</v>
      </c>
      <c r="G2394">
        <v>69</v>
      </c>
      <c r="H2394" t="s">
        <v>694</v>
      </c>
      <c r="I2394">
        <f t="shared" si="185"/>
        <v>54717</v>
      </c>
      <c r="J2394" s="6">
        <v>45186.094074074077</v>
      </c>
      <c r="K2394" t="str">
        <f t="shared" si="186"/>
        <v>Short Term</v>
      </c>
      <c r="L2394">
        <f t="shared" si="187"/>
        <v>53924</v>
      </c>
      <c r="M2394">
        <f t="shared" si="188"/>
        <v>0.15</v>
      </c>
      <c r="N2394">
        <f t="shared" si="189"/>
        <v>8088.5999999999995</v>
      </c>
    </row>
    <row r="2395" spans="1:14" x14ac:dyDescent="0.25">
      <c r="A2395">
        <v>3394</v>
      </c>
      <c r="B2395" t="s">
        <v>14982</v>
      </c>
      <c r="C2395" t="s">
        <v>14983</v>
      </c>
      <c r="D2395" t="s">
        <v>14922</v>
      </c>
      <c r="E2395">
        <v>618</v>
      </c>
      <c r="F2395" s="2">
        <v>44530.526782407411</v>
      </c>
      <c r="G2395">
        <v>54</v>
      </c>
      <c r="H2395" t="s">
        <v>1063</v>
      </c>
      <c r="I2395">
        <f t="shared" si="185"/>
        <v>33372</v>
      </c>
      <c r="J2395" s="6">
        <v>45186.094074074077</v>
      </c>
      <c r="K2395" t="str">
        <f t="shared" si="186"/>
        <v>Long Term</v>
      </c>
      <c r="L2395">
        <f t="shared" si="187"/>
        <v>32754</v>
      </c>
      <c r="M2395">
        <f t="shared" si="188"/>
        <v>0</v>
      </c>
      <c r="N2395">
        <f t="shared" si="189"/>
        <v>0</v>
      </c>
    </row>
    <row r="2396" spans="1:14" x14ac:dyDescent="0.25">
      <c r="A2396">
        <v>3395</v>
      </c>
      <c r="B2396" t="s">
        <v>14956</v>
      </c>
      <c r="C2396" t="s">
        <v>14957</v>
      </c>
      <c r="D2396" t="s">
        <v>14922</v>
      </c>
      <c r="E2396">
        <v>226</v>
      </c>
      <c r="F2396" s="2">
        <v>43504.764803240738</v>
      </c>
      <c r="G2396">
        <v>22</v>
      </c>
      <c r="H2396" t="s">
        <v>419</v>
      </c>
      <c r="I2396">
        <f t="shared" si="185"/>
        <v>4972</v>
      </c>
      <c r="J2396" s="6">
        <v>45186.094074074077</v>
      </c>
      <c r="K2396" t="str">
        <f t="shared" si="186"/>
        <v>Long Term</v>
      </c>
      <c r="L2396">
        <f t="shared" si="187"/>
        <v>4746</v>
      </c>
      <c r="M2396">
        <f t="shared" si="188"/>
        <v>0</v>
      </c>
      <c r="N2396">
        <f t="shared" si="189"/>
        <v>0</v>
      </c>
    </row>
    <row r="2397" spans="1:14" x14ac:dyDescent="0.25">
      <c r="A2397">
        <v>3396</v>
      </c>
      <c r="B2397" t="s">
        <v>14984</v>
      </c>
      <c r="C2397" t="s">
        <v>14985</v>
      </c>
      <c r="D2397" t="s">
        <v>14929</v>
      </c>
      <c r="E2397">
        <v>888</v>
      </c>
      <c r="F2397" s="2">
        <v>43403.751030092593</v>
      </c>
      <c r="G2397">
        <v>2</v>
      </c>
      <c r="H2397" t="s">
        <v>1756</v>
      </c>
      <c r="I2397">
        <f t="shared" si="185"/>
        <v>1776</v>
      </c>
      <c r="J2397" s="6">
        <v>45186.094074074077</v>
      </c>
      <c r="K2397" t="str">
        <f t="shared" si="186"/>
        <v>Long Term</v>
      </c>
      <c r="L2397">
        <f t="shared" si="187"/>
        <v>888</v>
      </c>
      <c r="M2397">
        <f t="shared" si="188"/>
        <v>0</v>
      </c>
      <c r="N2397">
        <f t="shared" si="189"/>
        <v>0</v>
      </c>
    </row>
    <row r="2398" spans="1:14" x14ac:dyDescent="0.25">
      <c r="A2398">
        <v>3397</v>
      </c>
      <c r="B2398" t="s">
        <v>14948</v>
      </c>
      <c r="C2398" t="s">
        <v>14949</v>
      </c>
      <c r="D2398" t="s">
        <v>14922</v>
      </c>
      <c r="E2398">
        <v>187</v>
      </c>
      <c r="F2398" s="2">
        <v>44535.686874999999</v>
      </c>
      <c r="G2398">
        <v>30</v>
      </c>
      <c r="H2398" t="s">
        <v>744</v>
      </c>
      <c r="I2398">
        <f t="shared" si="185"/>
        <v>5610</v>
      </c>
      <c r="J2398" s="6">
        <v>45186.094074074077</v>
      </c>
      <c r="K2398" t="str">
        <f t="shared" si="186"/>
        <v>Long Term</v>
      </c>
      <c r="L2398">
        <f t="shared" si="187"/>
        <v>5423</v>
      </c>
      <c r="M2398">
        <f t="shared" si="188"/>
        <v>0</v>
      </c>
      <c r="N2398">
        <f t="shared" si="189"/>
        <v>0</v>
      </c>
    </row>
    <row r="2399" spans="1:14" x14ac:dyDescent="0.25">
      <c r="A2399">
        <v>3398</v>
      </c>
      <c r="B2399" t="s">
        <v>14980</v>
      </c>
      <c r="C2399" t="s">
        <v>14981</v>
      </c>
      <c r="D2399" t="s">
        <v>14922</v>
      </c>
      <c r="E2399">
        <v>911</v>
      </c>
      <c r="F2399" s="2">
        <v>45148.911817129629</v>
      </c>
      <c r="G2399">
        <v>90</v>
      </c>
      <c r="H2399" t="s">
        <v>93</v>
      </c>
      <c r="I2399">
        <f t="shared" si="185"/>
        <v>81990</v>
      </c>
      <c r="J2399" s="6">
        <v>45186.094074074077</v>
      </c>
      <c r="K2399" t="str">
        <f t="shared" si="186"/>
        <v>Short Term</v>
      </c>
      <c r="L2399">
        <f t="shared" si="187"/>
        <v>81079</v>
      </c>
      <c r="M2399">
        <f t="shared" si="188"/>
        <v>0.15</v>
      </c>
      <c r="N2399">
        <f t="shared" si="189"/>
        <v>12161.85</v>
      </c>
    </row>
    <row r="2400" spans="1:14" x14ac:dyDescent="0.25">
      <c r="A2400">
        <v>3399</v>
      </c>
      <c r="B2400" t="s">
        <v>14964</v>
      </c>
      <c r="C2400" t="s">
        <v>14965</v>
      </c>
      <c r="D2400" t="s">
        <v>14922</v>
      </c>
      <c r="E2400">
        <v>688</v>
      </c>
      <c r="F2400" s="2">
        <v>44016.694560185177</v>
      </c>
      <c r="G2400">
        <v>57</v>
      </c>
      <c r="H2400" t="s">
        <v>696</v>
      </c>
      <c r="I2400">
        <f t="shared" si="185"/>
        <v>39216</v>
      </c>
      <c r="J2400" s="6">
        <v>45186.094074074077</v>
      </c>
      <c r="K2400" t="str">
        <f t="shared" si="186"/>
        <v>Long Term</v>
      </c>
      <c r="L2400">
        <f t="shared" si="187"/>
        <v>38528</v>
      </c>
      <c r="M2400">
        <f t="shared" si="188"/>
        <v>0</v>
      </c>
      <c r="N2400">
        <f t="shared" si="189"/>
        <v>0</v>
      </c>
    </row>
    <row r="2401" spans="1:14" x14ac:dyDescent="0.25">
      <c r="A2401">
        <v>3400</v>
      </c>
      <c r="B2401" t="s">
        <v>15002</v>
      </c>
      <c r="C2401" t="s">
        <v>15003</v>
      </c>
      <c r="D2401" t="s">
        <v>14929</v>
      </c>
      <c r="E2401">
        <v>386</v>
      </c>
      <c r="F2401" s="2">
        <v>44821.068310185183</v>
      </c>
      <c r="G2401">
        <v>2</v>
      </c>
      <c r="H2401" t="s">
        <v>900</v>
      </c>
      <c r="I2401">
        <f t="shared" si="185"/>
        <v>772</v>
      </c>
      <c r="J2401" s="6">
        <v>45186.094074074077</v>
      </c>
      <c r="K2401" t="str">
        <f t="shared" si="186"/>
        <v>Long Term</v>
      </c>
      <c r="L2401">
        <f t="shared" si="187"/>
        <v>386</v>
      </c>
      <c r="M2401">
        <f t="shared" si="188"/>
        <v>0</v>
      </c>
      <c r="N2401">
        <f t="shared" si="189"/>
        <v>0</v>
      </c>
    </row>
    <row r="2402" spans="1:14" x14ac:dyDescent="0.25">
      <c r="A2402">
        <v>3401</v>
      </c>
      <c r="B2402" t="s">
        <v>14934</v>
      </c>
      <c r="C2402" t="s">
        <v>14935</v>
      </c>
      <c r="D2402" t="s">
        <v>14929</v>
      </c>
      <c r="E2402">
        <v>420</v>
      </c>
      <c r="F2402" s="2">
        <v>44240.35696759259</v>
      </c>
      <c r="G2402">
        <v>98</v>
      </c>
      <c r="H2402" t="s">
        <v>636</v>
      </c>
      <c r="I2402">
        <f t="shared" si="185"/>
        <v>41160</v>
      </c>
      <c r="J2402" s="6">
        <v>45186.094074074077</v>
      </c>
      <c r="K2402" t="str">
        <f t="shared" si="186"/>
        <v>Long Term</v>
      </c>
      <c r="L2402">
        <f t="shared" si="187"/>
        <v>40740</v>
      </c>
      <c r="M2402">
        <f t="shared" si="188"/>
        <v>0</v>
      </c>
      <c r="N2402">
        <f t="shared" si="189"/>
        <v>0</v>
      </c>
    </row>
    <row r="2403" spans="1:14" x14ac:dyDescent="0.25">
      <c r="A2403">
        <v>3402</v>
      </c>
      <c r="B2403" t="s">
        <v>14923</v>
      </c>
      <c r="C2403" t="s">
        <v>14924</v>
      </c>
      <c r="D2403" t="s">
        <v>14929</v>
      </c>
      <c r="E2403">
        <v>809</v>
      </c>
      <c r="F2403" s="2">
        <v>43384.755347222221</v>
      </c>
      <c r="G2403">
        <v>7</v>
      </c>
      <c r="H2403" t="s">
        <v>349</v>
      </c>
      <c r="I2403">
        <f t="shared" si="185"/>
        <v>5663</v>
      </c>
      <c r="J2403" s="6">
        <v>45186.094074074077</v>
      </c>
      <c r="K2403" t="str">
        <f t="shared" si="186"/>
        <v>Long Term</v>
      </c>
      <c r="L2403">
        <f t="shared" si="187"/>
        <v>4854</v>
      </c>
      <c r="M2403">
        <f t="shared" si="188"/>
        <v>0</v>
      </c>
      <c r="N2403">
        <f t="shared" si="189"/>
        <v>0</v>
      </c>
    </row>
    <row r="2404" spans="1:14" x14ac:dyDescent="0.25">
      <c r="A2404">
        <v>3403</v>
      </c>
      <c r="B2404" t="s">
        <v>15016</v>
      </c>
      <c r="C2404" t="s">
        <v>15017</v>
      </c>
      <c r="D2404" t="s">
        <v>14929</v>
      </c>
      <c r="E2404">
        <v>329</v>
      </c>
      <c r="F2404" s="2">
        <v>44086.209247685183</v>
      </c>
      <c r="G2404">
        <v>51</v>
      </c>
      <c r="H2404" t="s">
        <v>1691</v>
      </c>
      <c r="I2404">
        <f t="shared" si="185"/>
        <v>16779</v>
      </c>
      <c r="J2404" s="6">
        <v>45186.094074074077</v>
      </c>
      <c r="K2404" t="str">
        <f t="shared" si="186"/>
        <v>Long Term</v>
      </c>
      <c r="L2404">
        <f t="shared" si="187"/>
        <v>16450</v>
      </c>
      <c r="M2404">
        <f t="shared" si="188"/>
        <v>0</v>
      </c>
      <c r="N2404">
        <f t="shared" si="189"/>
        <v>0</v>
      </c>
    </row>
    <row r="2405" spans="1:14" x14ac:dyDescent="0.25">
      <c r="A2405">
        <v>3404</v>
      </c>
      <c r="B2405" t="s">
        <v>14948</v>
      </c>
      <c r="C2405" t="s">
        <v>14949</v>
      </c>
      <c r="D2405" t="s">
        <v>14922</v>
      </c>
      <c r="E2405">
        <v>533</v>
      </c>
      <c r="F2405" s="2">
        <v>43885.856226851851</v>
      </c>
      <c r="G2405">
        <v>91</v>
      </c>
      <c r="H2405" t="s">
        <v>1237</v>
      </c>
      <c r="I2405">
        <f t="shared" si="185"/>
        <v>48503</v>
      </c>
      <c r="J2405" s="6">
        <v>45186.094074074077</v>
      </c>
      <c r="K2405" t="str">
        <f t="shared" si="186"/>
        <v>Long Term</v>
      </c>
      <c r="L2405">
        <f t="shared" si="187"/>
        <v>47970</v>
      </c>
      <c r="M2405">
        <f t="shared" si="188"/>
        <v>0</v>
      </c>
      <c r="N2405">
        <f t="shared" si="189"/>
        <v>0</v>
      </c>
    </row>
    <row r="2406" spans="1:14" x14ac:dyDescent="0.25">
      <c r="A2406">
        <v>3405</v>
      </c>
      <c r="B2406" t="s">
        <v>15010</v>
      </c>
      <c r="C2406" t="s">
        <v>15011</v>
      </c>
      <c r="D2406" t="s">
        <v>14922</v>
      </c>
      <c r="E2406">
        <v>171</v>
      </c>
      <c r="F2406" s="2">
        <v>43873.574965277781</v>
      </c>
      <c r="G2406">
        <v>78</v>
      </c>
      <c r="H2406" t="s">
        <v>699</v>
      </c>
      <c r="I2406">
        <f t="shared" si="185"/>
        <v>13338</v>
      </c>
      <c r="J2406" s="6">
        <v>45186.094074074077</v>
      </c>
      <c r="K2406" t="str">
        <f t="shared" si="186"/>
        <v>Long Term</v>
      </c>
      <c r="L2406">
        <f t="shared" si="187"/>
        <v>13167</v>
      </c>
      <c r="M2406">
        <f t="shared" si="188"/>
        <v>0</v>
      </c>
      <c r="N2406">
        <f t="shared" si="189"/>
        <v>0</v>
      </c>
    </row>
    <row r="2407" spans="1:14" x14ac:dyDescent="0.25">
      <c r="A2407">
        <v>3406</v>
      </c>
      <c r="B2407" t="s">
        <v>14990</v>
      </c>
      <c r="C2407" t="s">
        <v>14991</v>
      </c>
      <c r="D2407" t="s">
        <v>14929</v>
      </c>
      <c r="E2407">
        <v>603</v>
      </c>
      <c r="F2407" s="2">
        <v>44590.770416666674</v>
      </c>
      <c r="G2407">
        <v>75</v>
      </c>
      <c r="H2407" t="s">
        <v>2528</v>
      </c>
      <c r="I2407">
        <f t="shared" si="185"/>
        <v>45225</v>
      </c>
      <c r="J2407" s="6">
        <v>45186.094074074077</v>
      </c>
      <c r="K2407" t="str">
        <f t="shared" si="186"/>
        <v>Long Term</v>
      </c>
      <c r="L2407">
        <f t="shared" si="187"/>
        <v>44622</v>
      </c>
      <c r="M2407">
        <f t="shared" si="188"/>
        <v>0</v>
      </c>
      <c r="N2407">
        <f t="shared" si="189"/>
        <v>0</v>
      </c>
    </row>
    <row r="2408" spans="1:14" x14ac:dyDescent="0.25">
      <c r="A2408">
        <v>3407</v>
      </c>
      <c r="B2408" t="s">
        <v>14927</v>
      </c>
      <c r="C2408" t="s">
        <v>14928</v>
      </c>
      <c r="D2408" t="s">
        <v>14929</v>
      </c>
      <c r="E2408">
        <v>106</v>
      </c>
      <c r="F2408" s="2">
        <v>44113.058113425926</v>
      </c>
      <c r="G2408">
        <v>22</v>
      </c>
      <c r="H2408" t="s">
        <v>480</v>
      </c>
      <c r="I2408">
        <f t="shared" si="185"/>
        <v>2332</v>
      </c>
      <c r="J2408" s="6">
        <v>45186.094074074077</v>
      </c>
      <c r="K2408" t="str">
        <f t="shared" si="186"/>
        <v>Long Term</v>
      </c>
      <c r="L2408">
        <f t="shared" si="187"/>
        <v>2226</v>
      </c>
      <c r="M2408">
        <f t="shared" si="188"/>
        <v>0</v>
      </c>
      <c r="N2408">
        <f t="shared" si="189"/>
        <v>0</v>
      </c>
    </row>
    <row r="2409" spans="1:14" x14ac:dyDescent="0.25">
      <c r="A2409">
        <v>3408</v>
      </c>
      <c r="B2409" t="s">
        <v>14925</v>
      </c>
      <c r="C2409" t="s">
        <v>14926</v>
      </c>
      <c r="D2409" t="s">
        <v>14929</v>
      </c>
      <c r="E2409">
        <v>206</v>
      </c>
      <c r="F2409" s="2">
        <v>43847.944768518522</v>
      </c>
      <c r="G2409">
        <v>55</v>
      </c>
      <c r="H2409" t="s">
        <v>1075</v>
      </c>
      <c r="I2409">
        <f t="shared" si="185"/>
        <v>11330</v>
      </c>
      <c r="J2409" s="6">
        <v>45186.094074074077</v>
      </c>
      <c r="K2409" t="str">
        <f t="shared" si="186"/>
        <v>Long Term</v>
      </c>
      <c r="L2409">
        <f t="shared" si="187"/>
        <v>11124</v>
      </c>
      <c r="M2409">
        <f t="shared" si="188"/>
        <v>0</v>
      </c>
      <c r="N2409">
        <f t="shared" si="189"/>
        <v>0</v>
      </c>
    </row>
    <row r="2410" spans="1:14" x14ac:dyDescent="0.25">
      <c r="A2410">
        <v>3409</v>
      </c>
      <c r="B2410" t="s">
        <v>14978</v>
      </c>
      <c r="C2410" t="s">
        <v>14979</v>
      </c>
      <c r="D2410" t="s">
        <v>14922</v>
      </c>
      <c r="E2410">
        <v>742</v>
      </c>
      <c r="F2410" s="2">
        <v>44328.42596064815</v>
      </c>
      <c r="G2410">
        <v>70</v>
      </c>
      <c r="H2410" t="s">
        <v>228</v>
      </c>
      <c r="I2410">
        <f t="shared" si="185"/>
        <v>51940</v>
      </c>
      <c r="J2410" s="6">
        <v>45186.094074074077</v>
      </c>
      <c r="K2410" t="str">
        <f t="shared" si="186"/>
        <v>Long Term</v>
      </c>
      <c r="L2410">
        <f t="shared" si="187"/>
        <v>51198</v>
      </c>
      <c r="M2410">
        <f t="shared" si="188"/>
        <v>0</v>
      </c>
      <c r="N2410">
        <f t="shared" si="189"/>
        <v>0</v>
      </c>
    </row>
    <row r="2411" spans="1:14" x14ac:dyDescent="0.25">
      <c r="A2411">
        <v>3410</v>
      </c>
      <c r="B2411" t="s">
        <v>14942</v>
      </c>
      <c r="C2411" t="s">
        <v>14943</v>
      </c>
      <c r="D2411" t="s">
        <v>14929</v>
      </c>
      <c r="E2411">
        <v>774</v>
      </c>
      <c r="F2411" s="2">
        <v>44384.398402777777</v>
      </c>
      <c r="G2411">
        <v>50</v>
      </c>
      <c r="H2411" t="s">
        <v>752</v>
      </c>
      <c r="I2411">
        <f t="shared" si="185"/>
        <v>38700</v>
      </c>
      <c r="J2411" s="6">
        <v>45186.094074074077</v>
      </c>
      <c r="K2411" t="str">
        <f t="shared" si="186"/>
        <v>Long Term</v>
      </c>
      <c r="L2411">
        <f t="shared" si="187"/>
        <v>37926</v>
      </c>
      <c r="M2411">
        <f t="shared" si="188"/>
        <v>0</v>
      </c>
      <c r="N2411">
        <f t="shared" si="189"/>
        <v>0</v>
      </c>
    </row>
    <row r="2412" spans="1:14" x14ac:dyDescent="0.25">
      <c r="A2412">
        <v>3411</v>
      </c>
      <c r="B2412" t="s">
        <v>14976</v>
      </c>
      <c r="C2412" t="s">
        <v>14977</v>
      </c>
      <c r="D2412" t="s">
        <v>14929</v>
      </c>
      <c r="E2412">
        <v>821</v>
      </c>
      <c r="F2412" s="2">
        <v>44812.211643518523</v>
      </c>
      <c r="G2412">
        <v>27</v>
      </c>
      <c r="H2412" t="s">
        <v>257</v>
      </c>
      <c r="I2412">
        <f t="shared" si="185"/>
        <v>22167</v>
      </c>
      <c r="J2412" s="6">
        <v>45186.094074074077</v>
      </c>
      <c r="K2412" t="str">
        <f t="shared" si="186"/>
        <v>Long Term</v>
      </c>
      <c r="L2412">
        <f t="shared" si="187"/>
        <v>21346</v>
      </c>
      <c r="M2412">
        <f t="shared" si="188"/>
        <v>0</v>
      </c>
      <c r="N2412">
        <f t="shared" si="189"/>
        <v>0</v>
      </c>
    </row>
    <row r="2413" spans="1:14" x14ac:dyDescent="0.25">
      <c r="A2413">
        <v>3412</v>
      </c>
      <c r="B2413" t="s">
        <v>14923</v>
      </c>
      <c r="C2413" t="s">
        <v>14924</v>
      </c>
      <c r="D2413" t="s">
        <v>14922</v>
      </c>
      <c r="E2413">
        <v>709</v>
      </c>
      <c r="F2413" s="2">
        <v>43372.238194444442</v>
      </c>
      <c r="G2413">
        <v>46</v>
      </c>
      <c r="H2413" t="s">
        <v>298</v>
      </c>
      <c r="I2413">
        <f t="shared" si="185"/>
        <v>32614</v>
      </c>
      <c r="J2413" s="6">
        <v>45186.094074074077</v>
      </c>
      <c r="K2413" t="str">
        <f t="shared" si="186"/>
        <v>Long Term</v>
      </c>
      <c r="L2413">
        <f t="shared" si="187"/>
        <v>31905</v>
      </c>
      <c r="M2413">
        <f t="shared" si="188"/>
        <v>0</v>
      </c>
      <c r="N2413">
        <f t="shared" si="189"/>
        <v>0</v>
      </c>
    </row>
    <row r="2414" spans="1:14" x14ac:dyDescent="0.25">
      <c r="A2414">
        <v>3413</v>
      </c>
      <c r="B2414" t="s">
        <v>15016</v>
      </c>
      <c r="C2414" t="s">
        <v>15017</v>
      </c>
      <c r="D2414" t="s">
        <v>14929</v>
      </c>
      <c r="E2414">
        <v>533</v>
      </c>
      <c r="F2414" s="2">
        <v>43389.305509259262</v>
      </c>
      <c r="G2414">
        <v>11</v>
      </c>
      <c r="H2414" t="s">
        <v>735</v>
      </c>
      <c r="I2414">
        <f t="shared" si="185"/>
        <v>5863</v>
      </c>
      <c r="J2414" s="6">
        <v>45186.094074074077</v>
      </c>
      <c r="K2414" t="str">
        <f t="shared" si="186"/>
        <v>Long Term</v>
      </c>
      <c r="L2414">
        <f t="shared" si="187"/>
        <v>5330</v>
      </c>
      <c r="M2414">
        <f t="shared" si="188"/>
        <v>0</v>
      </c>
      <c r="N2414">
        <f t="shared" si="189"/>
        <v>0</v>
      </c>
    </row>
    <row r="2415" spans="1:14" x14ac:dyDescent="0.25">
      <c r="A2415">
        <v>3414</v>
      </c>
      <c r="B2415" t="s">
        <v>14972</v>
      </c>
      <c r="C2415" t="s">
        <v>14973</v>
      </c>
      <c r="D2415" t="s">
        <v>14929</v>
      </c>
      <c r="E2415">
        <v>880</v>
      </c>
      <c r="F2415" s="2">
        <v>44766.029791666668</v>
      </c>
      <c r="G2415">
        <v>10</v>
      </c>
      <c r="H2415" t="s">
        <v>1120</v>
      </c>
      <c r="I2415">
        <f t="shared" si="185"/>
        <v>8800</v>
      </c>
      <c r="J2415" s="6">
        <v>45186.094074074077</v>
      </c>
      <c r="K2415" t="str">
        <f t="shared" si="186"/>
        <v>Long Term</v>
      </c>
      <c r="L2415">
        <f t="shared" si="187"/>
        <v>7920</v>
      </c>
      <c r="M2415">
        <f t="shared" si="188"/>
        <v>0</v>
      </c>
      <c r="N2415">
        <f t="shared" si="189"/>
        <v>0</v>
      </c>
    </row>
    <row r="2416" spans="1:14" x14ac:dyDescent="0.25">
      <c r="A2416">
        <v>3415</v>
      </c>
      <c r="B2416" t="s">
        <v>14960</v>
      </c>
      <c r="C2416" t="s">
        <v>14961</v>
      </c>
      <c r="D2416" t="s">
        <v>14929</v>
      </c>
      <c r="E2416">
        <v>554</v>
      </c>
      <c r="F2416" s="2">
        <v>45173.135914351849</v>
      </c>
      <c r="G2416">
        <v>40</v>
      </c>
      <c r="H2416" t="s">
        <v>528</v>
      </c>
      <c r="I2416">
        <f t="shared" si="185"/>
        <v>22160</v>
      </c>
      <c r="J2416" s="6">
        <v>45186.094074074077</v>
      </c>
      <c r="K2416" t="str">
        <f t="shared" si="186"/>
        <v>Short Term</v>
      </c>
      <c r="L2416">
        <f t="shared" si="187"/>
        <v>21606</v>
      </c>
      <c r="M2416">
        <f t="shared" si="188"/>
        <v>0.15</v>
      </c>
      <c r="N2416">
        <f t="shared" si="189"/>
        <v>3240.9</v>
      </c>
    </row>
    <row r="2417" spans="1:14" x14ac:dyDescent="0.25">
      <c r="A2417">
        <v>3416</v>
      </c>
      <c r="B2417" t="s">
        <v>14940</v>
      </c>
      <c r="C2417" t="s">
        <v>14941</v>
      </c>
      <c r="D2417" t="s">
        <v>14922</v>
      </c>
      <c r="E2417">
        <v>847</v>
      </c>
      <c r="F2417" s="2">
        <v>44735.254849537043</v>
      </c>
      <c r="G2417">
        <v>51</v>
      </c>
      <c r="H2417" t="s">
        <v>1320</v>
      </c>
      <c r="I2417">
        <f t="shared" si="185"/>
        <v>43197</v>
      </c>
      <c r="J2417" s="6">
        <v>45186.094074074077</v>
      </c>
      <c r="K2417" t="str">
        <f t="shared" si="186"/>
        <v>Long Term</v>
      </c>
      <c r="L2417">
        <f t="shared" si="187"/>
        <v>42350</v>
      </c>
      <c r="M2417">
        <f t="shared" si="188"/>
        <v>0</v>
      </c>
      <c r="N2417">
        <f t="shared" si="189"/>
        <v>0</v>
      </c>
    </row>
    <row r="2418" spans="1:14" x14ac:dyDescent="0.25">
      <c r="A2418">
        <v>3417</v>
      </c>
      <c r="B2418" t="s">
        <v>14980</v>
      </c>
      <c r="C2418" t="s">
        <v>14981</v>
      </c>
      <c r="D2418" t="s">
        <v>14929</v>
      </c>
      <c r="E2418">
        <v>325</v>
      </c>
      <c r="F2418" s="2">
        <v>44777.02789351852</v>
      </c>
      <c r="G2418">
        <v>55</v>
      </c>
      <c r="H2418" t="s">
        <v>765</v>
      </c>
      <c r="I2418">
        <f t="shared" si="185"/>
        <v>17875</v>
      </c>
      <c r="J2418" s="6">
        <v>45186.094074074077</v>
      </c>
      <c r="K2418" t="str">
        <f t="shared" si="186"/>
        <v>Long Term</v>
      </c>
      <c r="L2418">
        <f t="shared" si="187"/>
        <v>17550</v>
      </c>
      <c r="M2418">
        <f t="shared" si="188"/>
        <v>0</v>
      </c>
      <c r="N2418">
        <f t="shared" si="189"/>
        <v>0</v>
      </c>
    </row>
    <row r="2419" spans="1:14" x14ac:dyDescent="0.25">
      <c r="A2419">
        <v>3418</v>
      </c>
      <c r="B2419" t="s">
        <v>14942</v>
      </c>
      <c r="C2419" t="s">
        <v>14943</v>
      </c>
      <c r="D2419" t="s">
        <v>14929</v>
      </c>
      <c r="E2419">
        <v>813</v>
      </c>
      <c r="F2419" s="2">
        <v>45088.713900462957</v>
      </c>
      <c r="G2419">
        <v>11</v>
      </c>
      <c r="H2419" t="s">
        <v>370</v>
      </c>
      <c r="I2419">
        <f t="shared" si="185"/>
        <v>8943</v>
      </c>
      <c r="J2419" s="6">
        <v>45186.094074074077</v>
      </c>
      <c r="K2419" t="str">
        <f t="shared" si="186"/>
        <v>Short Term</v>
      </c>
      <c r="L2419">
        <f t="shared" si="187"/>
        <v>8130</v>
      </c>
      <c r="M2419">
        <f t="shared" si="188"/>
        <v>0.15</v>
      </c>
      <c r="N2419">
        <f t="shared" si="189"/>
        <v>1219.5</v>
      </c>
    </row>
    <row r="2420" spans="1:14" x14ac:dyDescent="0.25">
      <c r="A2420">
        <v>3419</v>
      </c>
      <c r="B2420" t="s">
        <v>14996</v>
      </c>
      <c r="C2420" t="s">
        <v>14997</v>
      </c>
      <c r="D2420" t="s">
        <v>14922</v>
      </c>
      <c r="E2420">
        <v>317</v>
      </c>
      <c r="F2420" s="2">
        <v>44967.685925925929</v>
      </c>
      <c r="G2420">
        <v>96</v>
      </c>
      <c r="H2420" t="s">
        <v>867</v>
      </c>
      <c r="I2420">
        <f t="shared" si="185"/>
        <v>30432</v>
      </c>
      <c r="J2420" s="6">
        <v>45186.094074074077</v>
      </c>
      <c r="K2420" t="str">
        <f t="shared" si="186"/>
        <v>Short Term</v>
      </c>
      <c r="L2420">
        <f t="shared" si="187"/>
        <v>30115</v>
      </c>
      <c r="M2420">
        <f t="shared" si="188"/>
        <v>0.15</v>
      </c>
      <c r="N2420">
        <f t="shared" si="189"/>
        <v>4517.25</v>
      </c>
    </row>
    <row r="2421" spans="1:14" x14ac:dyDescent="0.25">
      <c r="A2421">
        <v>3420</v>
      </c>
      <c r="B2421" t="s">
        <v>15014</v>
      </c>
      <c r="C2421" t="s">
        <v>15015</v>
      </c>
      <c r="D2421" t="s">
        <v>14929</v>
      </c>
      <c r="E2421">
        <v>327</v>
      </c>
      <c r="F2421" s="2">
        <v>44384.038530092592</v>
      </c>
      <c r="G2421">
        <v>34</v>
      </c>
      <c r="H2421" t="s">
        <v>513</v>
      </c>
      <c r="I2421">
        <f t="shared" si="185"/>
        <v>11118</v>
      </c>
      <c r="J2421" s="6">
        <v>45186.094074074077</v>
      </c>
      <c r="K2421" t="str">
        <f t="shared" si="186"/>
        <v>Long Term</v>
      </c>
      <c r="L2421">
        <f t="shared" si="187"/>
        <v>10791</v>
      </c>
      <c r="M2421">
        <f t="shared" si="188"/>
        <v>0</v>
      </c>
      <c r="N2421">
        <f t="shared" si="189"/>
        <v>0</v>
      </c>
    </row>
    <row r="2422" spans="1:14" x14ac:dyDescent="0.25">
      <c r="A2422">
        <v>3421</v>
      </c>
      <c r="B2422" t="s">
        <v>15016</v>
      </c>
      <c r="C2422" t="s">
        <v>15017</v>
      </c>
      <c r="D2422" t="s">
        <v>14929</v>
      </c>
      <c r="E2422">
        <v>766</v>
      </c>
      <c r="F2422" s="2">
        <v>43418.999432870369</v>
      </c>
      <c r="G2422">
        <v>63</v>
      </c>
      <c r="H2422" t="s">
        <v>765</v>
      </c>
      <c r="I2422">
        <f t="shared" si="185"/>
        <v>48258</v>
      </c>
      <c r="J2422" s="6">
        <v>45186.094074074077</v>
      </c>
      <c r="K2422" t="str">
        <f t="shared" si="186"/>
        <v>Long Term</v>
      </c>
      <c r="L2422">
        <f t="shared" si="187"/>
        <v>47492</v>
      </c>
      <c r="M2422">
        <f t="shared" si="188"/>
        <v>0</v>
      </c>
      <c r="N2422">
        <f t="shared" si="189"/>
        <v>0</v>
      </c>
    </row>
    <row r="2423" spans="1:14" x14ac:dyDescent="0.25">
      <c r="A2423">
        <v>3422</v>
      </c>
      <c r="B2423" t="s">
        <v>15014</v>
      </c>
      <c r="C2423" t="s">
        <v>15015</v>
      </c>
      <c r="D2423" t="s">
        <v>14929</v>
      </c>
      <c r="E2423">
        <v>413</v>
      </c>
      <c r="F2423" s="2">
        <v>43635.88077546296</v>
      </c>
      <c r="G2423">
        <v>4</v>
      </c>
      <c r="H2423" t="s">
        <v>225</v>
      </c>
      <c r="I2423">
        <f t="shared" si="185"/>
        <v>1652</v>
      </c>
      <c r="J2423" s="6">
        <v>45186.094074074077</v>
      </c>
      <c r="K2423" t="str">
        <f t="shared" si="186"/>
        <v>Long Term</v>
      </c>
      <c r="L2423">
        <f t="shared" si="187"/>
        <v>1239</v>
      </c>
      <c r="M2423">
        <f t="shared" si="188"/>
        <v>0</v>
      </c>
      <c r="N2423">
        <f t="shared" si="189"/>
        <v>0</v>
      </c>
    </row>
    <row r="2424" spans="1:14" x14ac:dyDescent="0.25">
      <c r="A2424">
        <v>3423</v>
      </c>
      <c r="B2424" t="s">
        <v>14964</v>
      </c>
      <c r="C2424" t="s">
        <v>14965</v>
      </c>
      <c r="D2424" t="s">
        <v>14929</v>
      </c>
      <c r="E2424">
        <v>961</v>
      </c>
      <c r="F2424" s="2">
        <v>45011.331643518519</v>
      </c>
      <c r="G2424">
        <v>20</v>
      </c>
      <c r="H2424" t="s">
        <v>1027</v>
      </c>
      <c r="I2424">
        <f t="shared" si="185"/>
        <v>19220</v>
      </c>
      <c r="J2424" s="6">
        <v>45186.094074074077</v>
      </c>
      <c r="K2424" t="str">
        <f t="shared" si="186"/>
        <v>Short Term</v>
      </c>
      <c r="L2424">
        <f t="shared" si="187"/>
        <v>18259</v>
      </c>
      <c r="M2424">
        <f t="shared" si="188"/>
        <v>0.15</v>
      </c>
      <c r="N2424">
        <f t="shared" si="189"/>
        <v>2738.85</v>
      </c>
    </row>
    <row r="2425" spans="1:14" x14ac:dyDescent="0.25">
      <c r="A2425">
        <v>3424</v>
      </c>
      <c r="B2425" t="s">
        <v>14930</v>
      </c>
      <c r="C2425" t="s">
        <v>14931</v>
      </c>
      <c r="D2425" t="s">
        <v>14922</v>
      </c>
      <c r="E2425">
        <v>318</v>
      </c>
      <c r="F2425" s="2">
        <v>44911.908541666657</v>
      </c>
      <c r="G2425">
        <v>16</v>
      </c>
      <c r="H2425" t="s">
        <v>1302</v>
      </c>
      <c r="I2425">
        <f t="shared" si="185"/>
        <v>5088</v>
      </c>
      <c r="J2425" s="6">
        <v>45186.094074074077</v>
      </c>
      <c r="K2425" t="str">
        <f t="shared" si="186"/>
        <v>Short Term</v>
      </c>
      <c r="L2425">
        <f t="shared" si="187"/>
        <v>4770</v>
      </c>
      <c r="M2425">
        <f t="shared" si="188"/>
        <v>0.15</v>
      </c>
      <c r="N2425">
        <f t="shared" si="189"/>
        <v>715.5</v>
      </c>
    </row>
    <row r="2426" spans="1:14" x14ac:dyDescent="0.25">
      <c r="A2426">
        <v>3425</v>
      </c>
      <c r="B2426" t="s">
        <v>14952</v>
      </c>
      <c r="C2426" t="s">
        <v>14953</v>
      </c>
      <c r="D2426" t="s">
        <v>14922</v>
      </c>
      <c r="E2426">
        <v>328</v>
      </c>
      <c r="F2426" s="2">
        <v>44308.665844907409</v>
      </c>
      <c r="G2426">
        <v>1</v>
      </c>
      <c r="H2426" t="s">
        <v>880</v>
      </c>
      <c r="I2426">
        <f t="shared" si="185"/>
        <v>328</v>
      </c>
      <c r="J2426" s="6">
        <v>45186.094074074077</v>
      </c>
      <c r="K2426" t="str">
        <f t="shared" si="186"/>
        <v>Long Term</v>
      </c>
      <c r="L2426">
        <f t="shared" si="187"/>
        <v>0</v>
      </c>
      <c r="M2426">
        <f t="shared" si="188"/>
        <v>0</v>
      </c>
      <c r="N2426">
        <f t="shared" si="189"/>
        <v>0</v>
      </c>
    </row>
    <row r="2427" spans="1:14" x14ac:dyDescent="0.25">
      <c r="A2427">
        <v>3426</v>
      </c>
      <c r="B2427" t="s">
        <v>15010</v>
      </c>
      <c r="C2427" t="s">
        <v>15011</v>
      </c>
      <c r="D2427" t="s">
        <v>14922</v>
      </c>
      <c r="E2427">
        <v>596</v>
      </c>
      <c r="F2427" s="2">
        <v>43934.506342592591</v>
      </c>
      <c r="G2427">
        <v>96</v>
      </c>
      <c r="H2427" t="s">
        <v>1103</v>
      </c>
      <c r="I2427">
        <f t="shared" si="185"/>
        <v>57216</v>
      </c>
      <c r="J2427" s="6">
        <v>45186.094074074077</v>
      </c>
      <c r="K2427" t="str">
        <f t="shared" si="186"/>
        <v>Long Term</v>
      </c>
      <c r="L2427">
        <f t="shared" si="187"/>
        <v>56620</v>
      </c>
      <c r="M2427">
        <f t="shared" si="188"/>
        <v>0</v>
      </c>
      <c r="N2427">
        <f t="shared" si="189"/>
        <v>0</v>
      </c>
    </row>
    <row r="2428" spans="1:14" x14ac:dyDescent="0.25">
      <c r="A2428">
        <v>3427</v>
      </c>
      <c r="B2428" t="s">
        <v>14994</v>
      </c>
      <c r="C2428" t="s">
        <v>14995</v>
      </c>
      <c r="D2428" t="s">
        <v>14922</v>
      </c>
      <c r="E2428">
        <v>111</v>
      </c>
      <c r="F2428" s="2">
        <v>43371.23605324074</v>
      </c>
      <c r="G2428">
        <v>47</v>
      </c>
      <c r="H2428" t="s">
        <v>1237</v>
      </c>
      <c r="I2428">
        <f t="shared" si="185"/>
        <v>5217</v>
      </c>
      <c r="J2428" s="6">
        <v>45186.094074074077</v>
      </c>
      <c r="K2428" t="str">
        <f t="shared" si="186"/>
        <v>Long Term</v>
      </c>
      <c r="L2428">
        <f t="shared" si="187"/>
        <v>5106</v>
      </c>
      <c r="M2428">
        <f t="shared" si="188"/>
        <v>0</v>
      </c>
      <c r="N2428">
        <f t="shared" si="189"/>
        <v>0</v>
      </c>
    </row>
    <row r="2429" spans="1:14" x14ac:dyDescent="0.25">
      <c r="A2429">
        <v>3428</v>
      </c>
      <c r="B2429" t="s">
        <v>14974</v>
      </c>
      <c r="C2429" t="s">
        <v>14975</v>
      </c>
      <c r="D2429" t="s">
        <v>14929</v>
      </c>
      <c r="E2429">
        <v>411</v>
      </c>
      <c r="F2429" s="2">
        <v>44677.445034722223</v>
      </c>
      <c r="G2429">
        <v>23</v>
      </c>
      <c r="H2429" t="s">
        <v>139</v>
      </c>
      <c r="I2429">
        <f t="shared" si="185"/>
        <v>9453</v>
      </c>
      <c r="J2429" s="6">
        <v>45186.094074074077</v>
      </c>
      <c r="K2429" t="str">
        <f t="shared" si="186"/>
        <v>Long Term</v>
      </c>
      <c r="L2429">
        <f t="shared" si="187"/>
        <v>9042</v>
      </c>
      <c r="M2429">
        <f t="shared" si="188"/>
        <v>0</v>
      </c>
      <c r="N2429">
        <f t="shared" si="189"/>
        <v>0</v>
      </c>
    </row>
    <row r="2430" spans="1:14" x14ac:dyDescent="0.25">
      <c r="A2430">
        <v>3429</v>
      </c>
      <c r="B2430" t="s">
        <v>14978</v>
      </c>
      <c r="C2430" t="s">
        <v>14979</v>
      </c>
      <c r="D2430" t="s">
        <v>14929</v>
      </c>
      <c r="E2430">
        <v>933</v>
      </c>
      <c r="F2430" s="2">
        <v>44023.324108796303</v>
      </c>
      <c r="G2430">
        <v>24</v>
      </c>
      <c r="H2430" t="s">
        <v>713</v>
      </c>
      <c r="I2430">
        <f t="shared" si="185"/>
        <v>22392</v>
      </c>
      <c r="J2430" s="6">
        <v>45186.094074074077</v>
      </c>
      <c r="K2430" t="str">
        <f t="shared" si="186"/>
        <v>Long Term</v>
      </c>
      <c r="L2430">
        <f t="shared" si="187"/>
        <v>21459</v>
      </c>
      <c r="M2430">
        <f t="shared" si="188"/>
        <v>0</v>
      </c>
      <c r="N2430">
        <f t="shared" si="189"/>
        <v>0</v>
      </c>
    </row>
    <row r="2431" spans="1:14" x14ac:dyDescent="0.25">
      <c r="A2431">
        <v>3430</v>
      </c>
      <c r="B2431" t="s">
        <v>14984</v>
      </c>
      <c r="C2431" t="s">
        <v>14985</v>
      </c>
      <c r="D2431" t="s">
        <v>14929</v>
      </c>
      <c r="E2431">
        <v>346</v>
      </c>
      <c r="F2431" s="2">
        <v>43739.590856481482</v>
      </c>
      <c r="G2431">
        <v>48</v>
      </c>
      <c r="H2431" t="s">
        <v>454</v>
      </c>
      <c r="I2431">
        <f t="shared" si="185"/>
        <v>16608</v>
      </c>
      <c r="J2431" s="6">
        <v>45186.094074074077</v>
      </c>
      <c r="K2431" t="str">
        <f t="shared" si="186"/>
        <v>Long Term</v>
      </c>
      <c r="L2431">
        <f t="shared" si="187"/>
        <v>16262</v>
      </c>
      <c r="M2431">
        <f t="shared" si="188"/>
        <v>0</v>
      </c>
      <c r="N2431">
        <f t="shared" si="189"/>
        <v>0</v>
      </c>
    </row>
    <row r="2432" spans="1:14" x14ac:dyDescent="0.25">
      <c r="A2432">
        <v>3431</v>
      </c>
      <c r="B2432" t="s">
        <v>14954</v>
      </c>
      <c r="C2432" t="s">
        <v>14955</v>
      </c>
      <c r="D2432" t="s">
        <v>14922</v>
      </c>
      <c r="E2432">
        <v>393</v>
      </c>
      <c r="F2432" s="2">
        <v>43718.246736111112</v>
      </c>
      <c r="G2432">
        <v>95</v>
      </c>
      <c r="H2432" t="s">
        <v>420</v>
      </c>
      <c r="I2432">
        <f t="shared" si="185"/>
        <v>37335</v>
      </c>
      <c r="J2432" s="6">
        <v>45186.094074074077</v>
      </c>
      <c r="K2432" t="str">
        <f t="shared" si="186"/>
        <v>Long Term</v>
      </c>
      <c r="L2432">
        <f t="shared" si="187"/>
        <v>36942</v>
      </c>
      <c r="M2432">
        <f t="shared" si="188"/>
        <v>0</v>
      </c>
      <c r="N2432">
        <f t="shared" si="189"/>
        <v>0</v>
      </c>
    </row>
    <row r="2433" spans="1:14" x14ac:dyDescent="0.25">
      <c r="A2433">
        <v>3432</v>
      </c>
      <c r="B2433" t="s">
        <v>14930</v>
      </c>
      <c r="C2433" t="s">
        <v>14931</v>
      </c>
      <c r="D2433" t="s">
        <v>14922</v>
      </c>
      <c r="E2433">
        <v>966</v>
      </c>
      <c r="F2433" s="2">
        <v>44078.628807870373</v>
      </c>
      <c r="G2433">
        <v>61</v>
      </c>
      <c r="H2433" t="s">
        <v>71</v>
      </c>
      <c r="I2433">
        <f t="shared" si="185"/>
        <v>58926</v>
      </c>
      <c r="J2433" s="6">
        <v>45186.094074074077</v>
      </c>
      <c r="K2433" t="str">
        <f t="shared" si="186"/>
        <v>Long Term</v>
      </c>
      <c r="L2433">
        <f t="shared" si="187"/>
        <v>57960</v>
      </c>
      <c r="M2433">
        <f t="shared" si="188"/>
        <v>0</v>
      </c>
      <c r="N2433">
        <f t="shared" si="189"/>
        <v>0</v>
      </c>
    </row>
    <row r="2434" spans="1:14" x14ac:dyDescent="0.25">
      <c r="A2434">
        <v>3433</v>
      </c>
      <c r="B2434" t="s">
        <v>14970</v>
      </c>
      <c r="C2434" t="s">
        <v>14971</v>
      </c>
      <c r="D2434" t="s">
        <v>14929</v>
      </c>
      <c r="E2434">
        <v>674</v>
      </c>
      <c r="F2434" s="2">
        <v>44812.821550925917</v>
      </c>
      <c r="G2434">
        <v>66</v>
      </c>
      <c r="H2434" t="s">
        <v>470</v>
      </c>
      <c r="I2434">
        <f t="shared" si="185"/>
        <v>44484</v>
      </c>
      <c r="J2434" s="6">
        <v>45186.094074074077</v>
      </c>
      <c r="K2434" t="str">
        <f t="shared" si="186"/>
        <v>Long Term</v>
      </c>
      <c r="L2434">
        <f t="shared" si="187"/>
        <v>43810</v>
      </c>
      <c r="M2434">
        <f t="shared" si="188"/>
        <v>0</v>
      </c>
      <c r="N2434">
        <f t="shared" si="189"/>
        <v>0</v>
      </c>
    </row>
    <row r="2435" spans="1:14" x14ac:dyDescent="0.25">
      <c r="A2435">
        <v>3434</v>
      </c>
      <c r="B2435" t="s">
        <v>14962</v>
      </c>
      <c r="C2435" t="s">
        <v>14963</v>
      </c>
      <c r="D2435" t="s">
        <v>14922</v>
      </c>
      <c r="E2435">
        <v>934</v>
      </c>
      <c r="F2435" s="2">
        <v>44920.612233796302</v>
      </c>
      <c r="G2435">
        <v>49</v>
      </c>
      <c r="H2435" t="s">
        <v>237</v>
      </c>
      <c r="I2435">
        <f t="shared" ref="I2435:I2498" si="190">E2435*G2435</f>
        <v>45766</v>
      </c>
      <c r="J2435" s="6">
        <v>45186.094074074077</v>
      </c>
      <c r="K2435" t="str">
        <f t="shared" ref="K2435:K2498" si="191">IF((J2435-F2435)&lt;=365,"Short Term","Long Term")</f>
        <v>Short Term</v>
      </c>
      <c r="L2435">
        <f t="shared" ref="L2435:L2498" si="192">I2435-E2435</f>
        <v>44832</v>
      </c>
      <c r="M2435">
        <f t="shared" ref="M2435:M2498" si="193">IF(K2435="short Term",15%,IF(K2435="Long Term",IF(L2435&gt;100000,10%,0),0))</f>
        <v>0.15</v>
      </c>
      <c r="N2435">
        <f t="shared" ref="N2435:N2498" si="194">L2435*M2435</f>
        <v>6724.8</v>
      </c>
    </row>
    <row r="2436" spans="1:14" x14ac:dyDescent="0.25">
      <c r="A2436">
        <v>3435</v>
      </c>
      <c r="B2436" t="s">
        <v>14958</v>
      </c>
      <c r="C2436" t="s">
        <v>14959</v>
      </c>
      <c r="D2436" t="s">
        <v>14922</v>
      </c>
      <c r="E2436">
        <v>827</v>
      </c>
      <c r="F2436" s="2">
        <v>43945.749490740738</v>
      </c>
      <c r="G2436">
        <v>89</v>
      </c>
      <c r="H2436" t="s">
        <v>1167</v>
      </c>
      <c r="I2436">
        <f t="shared" si="190"/>
        <v>73603</v>
      </c>
      <c r="J2436" s="6">
        <v>45186.094074074077</v>
      </c>
      <c r="K2436" t="str">
        <f t="shared" si="191"/>
        <v>Long Term</v>
      </c>
      <c r="L2436">
        <f t="shared" si="192"/>
        <v>72776</v>
      </c>
      <c r="M2436">
        <f t="shared" si="193"/>
        <v>0</v>
      </c>
      <c r="N2436">
        <f t="shared" si="194"/>
        <v>0</v>
      </c>
    </row>
    <row r="2437" spans="1:14" x14ac:dyDescent="0.25">
      <c r="A2437">
        <v>3436</v>
      </c>
      <c r="B2437" t="s">
        <v>14936</v>
      </c>
      <c r="C2437" t="s">
        <v>14937</v>
      </c>
      <c r="D2437" t="s">
        <v>14922</v>
      </c>
      <c r="E2437">
        <v>471</v>
      </c>
      <c r="F2437" s="2">
        <v>44257.014131944437</v>
      </c>
      <c r="G2437">
        <v>39</v>
      </c>
      <c r="H2437" t="s">
        <v>560</v>
      </c>
      <c r="I2437">
        <f t="shared" si="190"/>
        <v>18369</v>
      </c>
      <c r="J2437" s="6">
        <v>45186.094074074077</v>
      </c>
      <c r="K2437" t="str">
        <f t="shared" si="191"/>
        <v>Long Term</v>
      </c>
      <c r="L2437">
        <f t="shared" si="192"/>
        <v>17898</v>
      </c>
      <c r="M2437">
        <f t="shared" si="193"/>
        <v>0</v>
      </c>
      <c r="N2437">
        <f t="shared" si="194"/>
        <v>0</v>
      </c>
    </row>
    <row r="2438" spans="1:14" x14ac:dyDescent="0.25">
      <c r="A2438">
        <v>3437</v>
      </c>
      <c r="B2438" t="s">
        <v>14980</v>
      </c>
      <c r="C2438" t="s">
        <v>14981</v>
      </c>
      <c r="D2438" t="s">
        <v>14922</v>
      </c>
      <c r="E2438">
        <v>218</v>
      </c>
      <c r="F2438" s="2">
        <v>43649.789490740739</v>
      </c>
      <c r="G2438">
        <v>78</v>
      </c>
      <c r="H2438" t="s">
        <v>538</v>
      </c>
      <c r="I2438">
        <f t="shared" si="190"/>
        <v>17004</v>
      </c>
      <c r="J2438" s="6">
        <v>45186.094074074077</v>
      </c>
      <c r="K2438" t="str">
        <f t="shared" si="191"/>
        <v>Long Term</v>
      </c>
      <c r="L2438">
        <f t="shared" si="192"/>
        <v>16786</v>
      </c>
      <c r="M2438">
        <f t="shared" si="193"/>
        <v>0</v>
      </c>
      <c r="N2438">
        <f t="shared" si="194"/>
        <v>0</v>
      </c>
    </row>
    <row r="2439" spans="1:14" x14ac:dyDescent="0.25">
      <c r="A2439">
        <v>3438</v>
      </c>
      <c r="B2439" t="s">
        <v>14946</v>
      </c>
      <c r="C2439" t="s">
        <v>14947</v>
      </c>
      <c r="D2439" t="s">
        <v>14929</v>
      </c>
      <c r="E2439">
        <v>930</v>
      </c>
      <c r="F2439" s="2">
        <v>44034.115833333337</v>
      </c>
      <c r="G2439">
        <v>61</v>
      </c>
      <c r="H2439" t="s">
        <v>442</v>
      </c>
      <c r="I2439">
        <f t="shared" si="190"/>
        <v>56730</v>
      </c>
      <c r="J2439" s="6">
        <v>45186.094074074077</v>
      </c>
      <c r="K2439" t="str">
        <f t="shared" si="191"/>
        <v>Long Term</v>
      </c>
      <c r="L2439">
        <f t="shared" si="192"/>
        <v>55800</v>
      </c>
      <c r="M2439">
        <f t="shared" si="193"/>
        <v>0</v>
      </c>
      <c r="N2439">
        <f t="shared" si="194"/>
        <v>0</v>
      </c>
    </row>
    <row r="2440" spans="1:14" x14ac:dyDescent="0.25">
      <c r="A2440">
        <v>3439</v>
      </c>
      <c r="B2440" t="s">
        <v>14992</v>
      </c>
      <c r="C2440" t="s">
        <v>14993</v>
      </c>
      <c r="D2440" t="s">
        <v>14929</v>
      </c>
      <c r="E2440">
        <v>839</v>
      </c>
      <c r="F2440" s="2">
        <v>44510.060393518521</v>
      </c>
      <c r="G2440">
        <v>85</v>
      </c>
      <c r="H2440" t="s">
        <v>856</v>
      </c>
      <c r="I2440">
        <f t="shared" si="190"/>
        <v>71315</v>
      </c>
      <c r="J2440" s="6">
        <v>45186.094074074077</v>
      </c>
      <c r="K2440" t="str">
        <f t="shared" si="191"/>
        <v>Long Term</v>
      </c>
      <c r="L2440">
        <f t="shared" si="192"/>
        <v>70476</v>
      </c>
      <c r="M2440">
        <f t="shared" si="193"/>
        <v>0</v>
      </c>
      <c r="N2440">
        <f t="shared" si="194"/>
        <v>0</v>
      </c>
    </row>
    <row r="2441" spans="1:14" x14ac:dyDescent="0.25">
      <c r="A2441">
        <v>3440</v>
      </c>
      <c r="B2441" t="s">
        <v>14970</v>
      </c>
      <c r="C2441" t="s">
        <v>14971</v>
      </c>
      <c r="D2441" t="s">
        <v>14929</v>
      </c>
      <c r="E2441">
        <v>490</v>
      </c>
      <c r="F2441" s="2">
        <v>43937.828773148147</v>
      </c>
      <c r="G2441">
        <v>91</v>
      </c>
      <c r="H2441" t="s">
        <v>1043</v>
      </c>
      <c r="I2441">
        <f t="shared" si="190"/>
        <v>44590</v>
      </c>
      <c r="J2441" s="6">
        <v>45186.094074074077</v>
      </c>
      <c r="K2441" t="str">
        <f t="shared" si="191"/>
        <v>Long Term</v>
      </c>
      <c r="L2441">
        <f t="shared" si="192"/>
        <v>44100</v>
      </c>
      <c r="M2441">
        <f t="shared" si="193"/>
        <v>0</v>
      </c>
      <c r="N2441">
        <f t="shared" si="194"/>
        <v>0</v>
      </c>
    </row>
    <row r="2442" spans="1:14" x14ac:dyDescent="0.25">
      <c r="A2442">
        <v>3441</v>
      </c>
      <c r="B2442" t="s">
        <v>14936</v>
      </c>
      <c r="C2442" t="s">
        <v>14937</v>
      </c>
      <c r="D2442" t="s">
        <v>14922</v>
      </c>
      <c r="E2442">
        <v>119</v>
      </c>
      <c r="F2442" s="2">
        <v>44396.545844907407</v>
      </c>
      <c r="G2442">
        <v>89</v>
      </c>
      <c r="H2442" t="s">
        <v>1274</v>
      </c>
      <c r="I2442">
        <f t="shared" si="190"/>
        <v>10591</v>
      </c>
      <c r="J2442" s="6">
        <v>45186.094074074077</v>
      </c>
      <c r="K2442" t="str">
        <f t="shared" si="191"/>
        <v>Long Term</v>
      </c>
      <c r="L2442">
        <f t="shared" si="192"/>
        <v>10472</v>
      </c>
      <c r="M2442">
        <f t="shared" si="193"/>
        <v>0</v>
      </c>
      <c r="N2442">
        <f t="shared" si="194"/>
        <v>0</v>
      </c>
    </row>
    <row r="2443" spans="1:14" x14ac:dyDescent="0.25">
      <c r="A2443">
        <v>3442</v>
      </c>
      <c r="B2443" t="s">
        <v>14976</v>
      </c>
      <c r="C2443" t="s">
        <v>14977</v>
      </c>
      <c r="D2443" t="s">
        <v>14922</v>
      </c>
      <c r="E2443">
        <v>252</v>
      </c>
      <c r="F2443" s="2">
        <v>43938.850127314807</v>
      </c>
      <c r="G2443">
        <v>34</v>
      </c>
      <c r="H2443" t="s">
        <v>2625</v>
      </c>
      <c r="I2443">
        <f t="shared" si="190"/>
        <v>8568</v>
      </c>
      <c r="J2443" s="6">
        <v>45186.094074074077</v>
      </c>
      <c r="K2443" t="str">
        <f t="shared" si="191"/>
        <v>Long Term</v>
      </c>
      <c r="L2443">
        <f t="shared" si="192"/>
        <v>8316</v>
      </c>
      <c r="M2443">
        <f t="shared" si="193"/>
        <v>0</v>
      </c>
      <c r="N2443">
        <f t="shared" si="194"/>
        <v>0</v>
      </c>
    </row>
    <row r="2444" spans="1:14" x14ac:dyDescent="0.25">
      <c r="A2444">
        <v>3443</v>
      </c>
      <c r="B2444" t="s">
        <v>14930</v>
      </c>
      <c r="C2444" t="s">
        <v>14931</v>
      </c>
      <c r="D2444" t="s">
        <v>14922</v>
      </c>
      <c r="E2444">
        <v>661</v>
      </c>
      <c r="F2444" s="2">
        <v>44689.206643518519</v>
      </c>
      <c r="G2444">
        <v>67</v>
      </c>
      <c r="H2444" t="s">
        <v>1233</v>
      </c>
      <c r="I2444">
        <f t="shared" si="190"/>
        <v>44287</v>
      </c>
      <c r="J2444" s="6">
        <v>45186.094074074077</v>
      </c>
      <c r="K2444" t="str">
        <f t="shared" si="191"/>
        <v>Long Term</v>
      </c>
      <c r="L2444">
        <f t="shared" si="192"/>
        <v>43626</v>
      </c>
      <c r="M2444">
        <f t="shared" si="193"/>
        <v>0</v>
      </c>
      <c r="N2444">
        <f t="shared" si="194"/>
        <v>0</v>
      </c>
    </row>
    <row r="2445" spans="1:14" x14ac:dyDescent="0.25">
      <c r="A2445">
        <v>3444</v>
      </c>
      <c r="B2445" t="s">
        <v>14990</v>
      </c>
      <c r="C2445" t="s">
        <v>14991</v>
      </c>
      <c r="D2445" t="s">
        <v>14922</v>
      </c>
      <c r="E2445">
        <v>569</v>
      </c>
      <c r="F2445" s="2">
        <v>43403.2344212963</v>
      </c>
      <c r="G2445">
        <v>86</v>
      </c>
      <c r="H2445" t="s">
        <v>324</v>
      </c>
      <c r="I2445">
        <f t="shared" si="190"/>
        <v>48934</v>
      </c>
      <c r="J2445" s="6">
        <v>45186.094074074077</v>
      </c>
      <c r="K2445" t="str">
        <f t="shared" si="191"/>
        <v>Long Term</v>
      </c>
      <c r="L2445">
        <f t="shared" si="192"/>
        <v>48365</v>
      </c>
      <c r="M2445">
        <f t="shared" si="193"/>
        <v>0</v>
      </c>
      <c r="N2445">
        <f t="shared" si="194"/>
        <v>0</v>
      </c>
    </row>
    <row r="2446" spans="1:14" x14ac:dyDescent="0.25">
      <c r="A2446">
        <v>3445</v>
      </c>
      <c r="B2446" t="s">
        <v>14972</v>
      </c>
      <c r="C2446" t="s">
        <v>14973</v>
      </c>
      <c r="D2446" t="s">
        <v>14922</v>
      </c>
      <c r="E2446">
        <v>144</v>
      </c>
      <c r="F2446" s="2">
        <v>43704.616481481477</v>
      </c>
      <c r="G2446">
        <v>45</v>
      </c>
      <c r="H2446" t="s">
        <v>1484</v>
      </c>
      <c r="I2446">
        <f t="shared" si="190"/>
        <v>6480</v>
      </c>
      <c r="J2446" s="6">
        <v>45186.094074074077</v>
      </c>
      <c r="K2446" t="str">
        <f t="shared" si="191"/>
        <v>Long Term</v>
      </c>
      <c r="L2446">
        <f t="shared" si="192"/>
        <v>6336</v>
      </c>
      <c r="M2446">
        <f t="shared" si="193"/>
        <v>0</v>
      </c>
      <c r="N2446">
        <f t="shared" si="194"/>
        <v>0</v>
      </c>
    </row>
    <row r="2447" spans="1:14" x14ac:dyDescent="0.25">
      <c r="A2447">
        <v>3446</v>
      </c>
      <c r="B2447" t="s">
        <v>14998</v>
      </c>
      <c r="C2447" t="s">
        <v>14999</v>
      </c>
      <c r="D2447" t="s">
        <v>14929</v>
      </c>
      <c r="E2447">
        <v>946</v>
      </c>
      <c r="F2447" s="2">
        <v>44326.021354166667</v>
      </c>
      <c r="G2447">
        <v>31</v>
      </c>
      <c r="H2447" t="s">
        <v>750</v>
      </c>
      <c r="I2447">
        <f t="shared" si="190"/>
        <v>29326</v>
      </c>
      <c r="J2447" s="6">
        <v>45186.094074074077</v>
      </c>
      <c r="K2447" t="str">
        <f t="shared" si="191"/>
        <v>Long Term</v>
      </c>
      <c r="L2447">
        <f t="shared" si="192"/>
        <v>28380</v>
      </c>
      <c r="M2447">
        <f t="shared" si="193"/>
        <v>0</v>
      </c>
      <c r="N2447">
        <f t="shared" si="194"/>
        <v>0</v>
      </c>
    </row>
    <row r="2448" spans="1:14" x14ac:dyDescent="0.25">
      <c r="A2448">
        <v>3447</v>
      </c>
      <c r="B2448" t="s">
        <v>14940</v>
      </c>
      <c r="C2448" t="s">
        <v>14941</v>
      </c>
      <c r="D2448" t="s">
        <v>14922</v>
      </c>
      <c r="E2448">
        <v>495</v>
      </c>
      <c r="F2448" s="2">
        <v>44087.74527777778</v>
      </c>
      <c r="G2448">
        <v>64</v>
      </c>
      <c r="H2448" t="s">
        <v>873</v>
      </c>
      <c r="I2448">
        <f t="shared" si="190"/>
        <v>31680</v>
      </c>
      <c r="J2448" s="6">
        <v>45186.094074074077</v>
      </c>
      <c r="K2448" t="str">
        <f t="shared" si="191"/>
        <v>Long Term</v>
      </c>
      <c r="L2448">
        <f t="shared" si="192"/>
        <v>31185</v>
      </c>
      <c r="M2448">
        <f t="shared" si="193"/>
        <v>0</v>
      </c>
      <c r="N2448">
        <f t="shared" si="194"/>
        <v>0</v>
      </c>
    </row>
    <row r="2449" spans="1:14" x14ac:dyDescent="0.25">
      <c r="A2449">
        <v>3448</v>
      </c>
      <c r="B2449" t="s">
        <v>15008</v>
      </c>
      <c r="C2449" t="s">
        <v>15009</v>
      </c>
      <c r="D2449" t="s">
        <v>14929</v>
      </c>
      <c r="E2449">
        <v>613</v>
      </c>
      <c r="F2449" s="2">
        <v>44243.431643518517</v>
      </c>
      <c r="G2449">
        <v>82</v>
      </c>
      <c r="H2449" t="s">
        <v>807</v>
      </c>
      <c r="I2449">
        <f t="shared" si="190"/>
        <v>50266</v>
      </c>
      <c r="J2449" s="6">
        <v>45186.094074074077</v>
      </c>
      <c r="K2449" t="str">
        <f t="shared" si="191"/>
        <v>Long Term</v>
      </c>
      <c r="L2449">
        <f t="shared" si="192"/>
        <v>49653</v>
      </c>
      <c r="M2449">
        <f t="shared" si="193"/>
        <v>0</v>
      </c>
      <c r="N2449">
        <f t="shared" si="194"/>
        <v>0</v>
      </c>
    </row>
    <row r="2450" spans="1:14" x14ac:dyDescent="0.25">
      <c r="A2450">
        <v>3449</v>
      </c>
      <c r="B2450" t="s">
        <v>14984</v>
      </c>
      <c r="C2450" t="s">
        <v>14985</v>
      </c>
      <c r="D2450" t="s">
        <v>14929</v>
      </c>
      <c r="E2450">
        <v>882</v>
      </c>
      <c r="F2450" s="2">
        <v>44406.255752314813</v>
      </c>
      <c r="G2450">
        <v>70</v>
      </c>
      <c r="H2450" t="s">
        <v>319</v>
      </c>
      <c r="I2450">
        <f t="shared" si="190"/>
        <v>61740</v>
      </c>
      <c r="J2450" s="6">
        <v>45186.094074074077</v>
      </c>
      <c r="K2450" t="str">
        <f t="shared" si="191"/>
        <v>Long Term</v>
      </c>
      <c r="L2450">
        <f t="shared" si="192"/>
        <v>60858</v>
      </c>
      <c r="M2450">
        <f t="shared" si="193"/>
        <v>0</v>
      </c>
      <c r="N2450">
        <f t="shared" si="194"/>
        <v>0</v>
      </c>
    </row>
    <row r="2451" spans="1:14" x14ac:dyDescent="0.25">
      <c r="A2451">
        <v>3450</v>
      </c>
      <c r="B2451" t="s">
        <v>14960</v>
      </c>
      <c r="C2451" t="s">
        <v>14961</v>
      </c>
      <c r="D2451" t="s">
        <v>14929</v>
      </c>
      <c r="E2451">
        <v>150</v>
      </c>
      <c r="F2451" s="2">
        <v>45169.139305555553</v>
      </c>
      <c r="G2451">
        <v>45</v>
      </c>
      <c r="H2451" t="s">
        <v>1037</v>
      </c>
      <c r="I2451">
        <f t="shared" si="190"/>
        <v>6750</v>
      </c>
      <c r="J2451" s="6">
        <v>45186.094074074077</v>
      </c>
      <c r="K2451" t="str">
        <f t="shared" si="191"/>
        <v>Short Term</v>
      </c>
      <c r="L2451">
        <f t="shared" si="192"/>
        <v>6600</v>
      </c>
      <c r="M2451">
        <f t="shared" si="193"/>
        <v>0.15</v>
      </c>
      <c r="N2451">
        <f t="shared" si="194"/>
        <v>990</v>
      </c>
    </row>
    <row r="2452" spans="1:14" x14ac:dyDescent="0.25">
      <c r="A2452">
        <v>3451</v>
      </c>
      <c r="B2452" t="s">
        <v>14934</v>
      </c>
      <c r="C2452" t="s">
        <v>14935</v>
      </c>
      <c r="D2452" t="s">
        <v>14929</v>
      </c>
      <c r="E2452">
        <v>481</v>
      </c>
      <c r="F2452" s="2">
        <v>43947.798645833333</v>
      </c>
      <c r="G2452">
        <v>93</v>
      </c>
      <c r="H2452" t="s">
        <v>960</v>
      </c>
      <c r="I2452">
        <f t="shared" si="190"/>
        <v>44733</v>
      </c>
      <c r="J2452" s="6">
        <v>45186.094074074077</v>
      </c>
      <c r="K2452" t="str">
        <f t="shared" si="191"/>
        <v>Long Term</v>
      </c>
      <c r="L2452">
        <f t="shared" si="192"/>
        <v>44252</v>
      </c>
      <c r="M2452">
        <f t="shared" si="193"/>
        <v>0</v>
      </c>
      <c r="N2452">
        <f t="shared" si="194"/>
        <v>0</v>
      </c>
    </row>
    <row r="2453" spans="1:14" x14ac:dyDescent="0.25">
      <c r="A2453">
        <v>3452</v>
      </c>
      <c r="B2453" t="s">
        <v>14986</v>
      </c>
      <c r="C2453" t="s">
        <v>14987</v>
      </c>
      <c r="D2453" t="s">
        <v>14922</v>
      </c>
      <c r="E2453">
        <v>293</v>
      </c>
      <c r="F2453" s="2">
        <v>44040.005844907413</v>
      </c>
      <c r="G2453">
        <v>62</v>
      </c>
      <c r="H2453" t="s">
        <v>83</v>
      </c>
      <c r="I2453">
        <f t="shared" si="190"/>
        <v>18166</v>
      </c>
      <c r="J2453" s="6">
        <v>45186.094074074077</v>
      </c>
      <c r="K2453" t="str">
        <f t="shared" si="191"/>
        <v>Long Term</v>
      </c>
      <c r="L2453">
        <f t="shared" si="192"/>
        <v>17873</v>
      </c>
      <c r="M2453">
        <f t="shared" si="193"/>
        <v>0</v>
      </c>
      <c r="N2453">
        <f t="shared" si="194"/>
        <v>0</v>
      </c>
    </row>
    <row r="2454" spans="1:14" x14ac:dyDescent="0.25">
      <c r="A2454">
        <v>3453</v>
      </c>
      <c r="B2454" t="s">
        <v>14934</v>
      </c>
      <c r="C2454" t="s">
        <v>14935</v>
      </c>
      <c r="D2454" t="s">
        <v>14929</v>
      </c>
      <c r="E2454">
        <v>816</v>
      </c>
      <c r="F2454" s="2">
        <v>44803.090833333343</v>
      </c>
      <c r="G2454">
        <v>46</v>
      </c>
      <c r="H2454" t="s">
        <v>1225</v>
      </c>
      <c r="I2454">
        <f t="shared" si="190"/>
        <v>37536</v>
      </c>
      <c r="J2454" s="6">
        <v>45186.094074074077</v>
      </c>
      <c r="K2454" t="str">
        <f t="shared" si="191"/>
        <v>Long Term</v>
      </c>
      <c r="L2454">
        <f t="shared" si="192"/>
        <v>36720</v>
      </c>
      <c r="M2454">
        <f t="shared" si="193"/>
        <v>0</v>
      </c>
      <c r="N2454">
        <f t="shared" si="194"/>
        <v>0</v>
      </c>
    </row>
    <row r="2455" spans="1:14" x14ac:dyDescent="0.25">
      <c r="A2455">
        <v>3454</v>
      </c>
      <c r="B2455" t="s">
        <v>14946</v>
      </c>
      <c r="C2455" t="s">
        <v>14947</v>
      </c>
      <c r="D2455" t="s">
        <v>14929</v>
      </c>
      <c r="E2455">
        <v>246</v>
      </c>
      <c r="F2455" s="2">
        <v>44719.091979166667</v>
      </c>
      <c r="G2455">
        <v>67</v>
      </c>
      <c r="H2455" t="s">
        <v>1089</v>
      </c>
      <c r="I2455">
        <f t="shared" si="190"/>
        <v>16482</v>
      </c>
      <c r="J2455" s="6">
        <v>45186.094074074077</v>
      </c>
      <c r="K2455" t="str">
        <f t="shared" si="191"/>
        <v>Long Term</v>
      </c>
      <c r="L2455">
        <f t="shared" si="192"/>
        <v>16236</v>
      </c>
      <c r="M2455">
        <f t="shared" si="193"/>
        <v>0</v>
      </c>
      <c r="N2455">
        <f t="shared" si="194"/>
        <v>0</v>
      </c>
    </row>
    <row r="2456" spans="1:14" x14ac:dyDescent="0.25">
      <c r="A2456">
        <v>3455</v>
      </c>
      <c r="B2456" t="s">
        <v>14948</v>
      </c>
      <c r="C2456" t="s">
        <v>14949</v>
      </c>
      <c r="D2456" t="s">
        <v>14922</v>
      </c>
      <c r="E2456">
        <v>386</v>
      </c>
      <c r="F2456" s="2">
        <v>43450.381145833337</v>
      </c>
      <c r="G2456">
        <v>97</v>
      </c>
      <c r="H2456" t="s">
        <v>985</v>
      </c>
      <c r="I2456">
        <f t="shared" si="190"/>
        <v>37442</v>
      </c>
      <c r="J2456" s="6">
        <v>45186.094074074077</v>
      </c>
      <c r="K2456" t="str">
        <f t="shared" si="191"/>
        <v>Long Term</v>
      </c>
      <c r="L2456">
        <f t="shared" si="192"/>
        <v>37056</v>
      </c>
      <c r="M2456">
        <f t="shared" si="193"/>
        <v>0</v>
      </c>
      <c r="N2456">
        <f t="shared" si="194"/>
        <v>0</v>
      </c>
    </row>
    <row r="2457" spans="1:14" x14ac:dyDescent="0.25">
      <c r="A2457">
        <v>3456</v>
      </c>
      <c r="B2457" t="s">
        <v>14934</v>
      </c>
      <c r="C2457" t="s">
        <v>14935</v>
      </c>
      <c r="D2457" t="s">
        <v>14929</v>
      </c>
      <c r="E2457">
        <v>457</v>
      </c>
      <c r="F2457" s="2">
        <v>44954.679467592592</v>
      </c>
      <c r="G2457">
        <v>1</v>
      </c>
      <c r="H2457" t="s">
        <v>345</v>
      </c>
      <c r="I2457">
        <f t="shared" si="190"/>
        <v>457</v>
      </c>
      <c r="J2457" s="6">
        <v>45186.094074074077</v>
      </c>
      <c r="K2457" t="str">
        <f t="shared" si="191"/>
        <v>Short Term</v>
      </c>
      <c r="L2457">
        <f t="shared" si="192"/>
        <v>0</v>
      </c>
      <c r="M2457">
        <f t="shared" si="193"/>
        <v>0.15</v>
      </c>
      <c r="N2457">
        <f t="shared" si="194"/>
        <v>0</v>
      </c>
    </row>
    <row r="2458" spans="1:14" x14ac:dyDescent="0.25">
      <c r="A2458">
        <v>3457</v>
      </c>
      <c r="B2458" t="s">
        <v>14934</v>
      </c>
      <c r="C2458" t="s">
        <v>14935</v>
      </c>
      <c r="D2458" t="s">
        <v>14922</v>
      </c>
      <c r="E2458">
        <v>982</v>
      </c>
      <c r="F2458" s="2">
        <v>44798.515509259261</v>
      </c>
      <c r="G2458">
        <v>94</v>
      </c>
      <c r="H2458" t="s">
        <v>1295</v>
      </c>
      <c r="I2458">
        <f t="shared" si="190"/>
        <v>92308</v>
      </c>
      <c r="J2458" s="6">
        <v>45186.094074074077</v>
      </c>
      <c r="K2458" t="str">
        <f t="shared" si="191"/>
        <v>Long Term</v>
      </c>
      <c r="L2458">
        <f t="shared" si="192"/>
        <v>91326</v>
      </c>
      <c r="M2458">
        <f t="shared" si="193"/>
        <v>0</v>
      </c>
      <c r="N2458">
        <f t="shared" si="194"/>
        <v>0</v>
      </c>
    </row>
    <row r="2459" spans="1:14" x14ac:dyDescent="0.25">
      <c r="A2459">
        <v>3458</v>
      </c>
      <c r="B2459" t="s">
        <v>14978</v>
      </c>
      <c r="C2459" t="s">
        <v>14979</v>
      </c>
      <c r="D2459" t="s">
        <v>14922</v>
      </c>
      <c r="E2459">
        <v>246</v>
      </c>
      <c r="F2459" s="2">
        <v>44154.838148148148</v>
      </c>
      <c r="G2459">
        <v>68</v>
      </c>
      <c r="H2459" t="s">
        <v>889</v>
      </c>
      <c r="I2459">
        <f t="shared" si="190"/>
        <v>16728</v>
      </c>
      <c r="J2459" s="6">
        <v>45186.094074074077</v>
      </c>
      <c r="K2459" t="str">
        <f t="shared" si="191"/>
        <v>Long Term</v>
      </c>
      <c r="L2459">
        <f t="shared" si="192"/>
        <v>16482</v>
      </c>
      <c r="M2459">
        <f t="shared" si="193"/>
        <v>0</v>
      </c>
      <c r="N2459">
        <f t="shared" si="194"/>
        <v>0</v>
      </c>
    </row>
    <row r="2460" spans="1:14" x14ac:dyDescent="0.25">
      <c r="A2460">
        <v>3459</v>
      </c>
      <c r="B2460" t="s">
        <v>14984</v>
      </c>
      <c r="C2460" t="s">
        <v>14985</v>
      </c>
      <c r="D2460" t="s">
        <v>14922</v>
      </c>
      <c r="E2460">
        <v>787</v>
      </c>
      <c r="F2460" s="2">
        <v>44414.536990740737</v>
      </c>
      <c r="G2460">
        <v>7</v>
      </c>
      <c r="H2460" t="s">
        <v>160</v>
      </c>
      <c r="I2460">
        <f t="shared" si="190"/>
        <v>5509</v>
      </c>
      <c r="J2460" s="6">
        <v>45186.094074074077</v>
      </c>
      <c r="K2460" t="str">
        <f t="shared" si="191"/>
        <v>Long Term</v>
      </c>
      <c r="L2460">
        <f t="shared" si="192"/>
        <v>4722</v>
      </c>
      <c r="M2460">
        <f t="shared" si="193"/>
        <v>0</v>
      </c>
      <c r="N2460">
        <f t="shared" si="194"/>
        <v>0</v>
      </c>
    </row>
    <row r="2461" spans="1:14" x14ac:dyDescent="0.25">
      <c r="A2461">
        <v>3460</v>
      </c>
      <c r="B2461" t="s">
        <v>14934</v>
      </c>
      <c r="C2461" t="s">
        <v>14935</v>
      </c>
      <c r="D2461" t="s">
        <v>14929</v>
      </c>
      <c r="E2461">
        <v>564</v>
      </c>
      <c r="F2461" s="2">
        <v>43395.104710648149</v>
      </c>
      <c r="G2461">
        <v>13</v>
      </c>
      <c r="H2461" t="s">
        <v>1096</v>
      </c>
      <c r="I2461">
        <f t="shared" si="190"/>
        <v>7332</v>
      </c>
      <c r="J2461" s="6">
        <v>45186.094074074077</v>
      </c>
      <c r="K2461" t="str">
        <f t="shared" si="191"/>
        <v>Long Term</v>
      </c>
      <c r="L2461">
        <f t="shared" si="192"/>
        <v>6768</v>
      </c>
      <c r="M2461">
        <f t="shared" si="193"/>
        <v>0</v>
      </c>
      <c r="N2461">
        <f t="shared" si="194"/>
        <v>0</v>
      </c>
    </row>
    <row r="2462" spans="1:14" x14ac:dyDescent="0.25">
      <c r="A2462">
        <v>3461</v>
      </c>
      <c r="B2462" t="s">
        <v>14990</v>
      </c>
      <c r="C2462" t="s">
        <v>14991</v>
      </c>
      <c r="D2462" t="s">
        <v>14929</v>
      </c>
      <c r="E2462">
        <v>688</v>
      </c>
      <c r="F2462" s="2">
        <v>44758.093136574083</v>
      </c>
      <c r="G2462">
        <v>84</v>
      </c>
      <c r="H2462" t="s">
        <v>244</v>
      </c>
      <c r="I2462">
        <f t="shared" si="190"/>
        <v>57792</v>
      </c>
      <c r="J2462" s="6">
        <v>45186.094074074077</v>
      </c>
      <c r="K2462" t="str">
        <f t="shared" si="191"/>
        <v>Long Term</v>
      </c>
      <c r="L2462">
        <f t="shared" si="192"/>
        <v>57104</v>
      </c>
      <c r="M2462">
        <f t="shared" si="193"/>
        <v>0</v>
      </c>
      <c r="N2462">
        <f t="shared" si="194"/>
        <v>0</v>
      </c>
    </row>
    <row r="2463" spans="1:14" x14ac:dyDescent="0.25">
      <c r="A2463">
        <v>3462</v>
      </c>
      <c r="B2463" t="s">
        <v>14954</v>
      </c>
      <c r="C2463" t="s">
        <v>14955</v>
      </c>
      <c r="D2463" t="s">
        <v>14929</v>
      </c>
      <c r="E2463">
        <v>954</v>
      </c>
      <c r="F2463" s="2">
        <v>44096.876550925917</v>
      </c>
      <c r="G2463">
        <v>58</v>
      </c>
      <c r="H2463" t="s">
        <v>67</v>
      </c>
      <c r="I2463">
        <f t="shared" si="190"/>
        <v>55332</v>
      </c>
      <c r="J2463" s="6">
        <v>45186.094074074077</v>
      </c>
      <c r="K2463" t="str">
        <f t="shared" si="191"/>
        <v>Long Term</v>
      </c>
      <c r="L2463">
        <f t="shared" si="192"/>
        <v>54378</v>
      </c>
      <c r="M2463">
        <f t="shared" si="193"/>
        <v>0</v>
      </c>
      <c r="N2463">
        <f t="shared" si="194"/>
        <v>0</v>
      </c>
    </row>
    <row r="2464" spans="1:14" x14ac:dyDescent="0.25">
      <c r="A2464">
        <v>3463</v>
      </c>
      <c r="B2464" t="s">
        <v>14990</v>
      </c>
      <c r="C2464" t="s">
        <v>14991</v>
      </c>
      <c r="D2464" t="s">
        <v>14929</v>
      </c>
      <c r="E2464">
        <v>607</v>
      </c>
      <c r="F2464" s="2">
        <v>43912.91474537037</v>
      </c>
      <c r="G2464">
        <v>19</v>
      </c>
      <c r="H2464" t="s">
        <v>1007</v>
      </c>
      <c r="I2464">
        <f t="shared" si="190"/>
        <v>11533</v>
      </c>
      <c r="J2464" s="6">
        <v>45186.094074074077</v>
      </c>
      <c r="K2464" t="str">
        <f t="shared" si="191"/>
        <v>Long Term</v>
      </c>
      <c r="L2464">
        <f t="shared" si="192"/>
        <v>10926</v>
      </c>
      <c r="M2464">
        <f t="shared" si="193"/>
        <v>0</v>
      </c>
      <c r="N2464">
        <f t="shared" si="194"/>
        <v>0</v>
      </c>
    </row>
    <row r="2465" spans="1:14" x14ac:dyDescent="0.25">
      <c r="A2465">
        <v>3464</v>
      </c>
      <c r="B2465" t="s">
        <v>14974</v>
      </c>
      <c r="C2465" t="s">
        <v>14975</v>
      </c>
      <c r="D2465" t="s">
        <v>14922</v>
      </c>
      <c r="E2465">
        <v>441</v>
      </c>
      <c r="F2465" s="2">
        <v>44110.217395833337</v>
      </c>
      <c r="G2465">
        <v>52</v>
      </c>
      <c r="H2465" t="s">
        <v>403</v>
      </c>
      <c r="I2465">
        <f t="shared" si="190"/>
        <v>22932</v>
      </c>
      <c r="J2465" s="6">
        <v>45186.094074074077</v>
      </c>
      <c r="K2465" t="str">
        <f t="shared" si="191"/>
        <v>Long Term</v>
      </c>
      <c r="L2465">
        <f t="shared" si="192"/>
        <v>22491</v>
      </c>
      <c r="M2465">
        <f t="shared" si="193"/>
        <v>0</v>
      </c>
      <c r="N2465">
        <f t="shared" si="194"/>
        <v>0</v>
      </c>
    </row>
    <row r="2466" spans="1:14" x14ac:dyDescent="0.25">
      <c r="A2466">
        <v>3465</v>
      </c>
      <c r="B2466" t="s">
        <v>14930</v>
      </c>
      <c r="C2466" t="s">
        <v>14931</v>
      </c>
      <c r="D2466" t="s">
        <v>14922</v>
      </c>
      <c r="E2466">
        <v>940</v>
      </c>
      <c r="F2466" s="2">
        <v>44923.831400462957</v>
      </c>
      <c r="G2466">
        <v>81</v>
      </c>
      <c r="H2466" t="s">
        <v>103</v>
      </c>
      <c r="I2466">
        <f t="shared" si="190"/>
        <v>76140</v>
      </c>
      <c r="J2466" s="6">
        <v>45186.094074074077</v>
      </c>
      <c r="K2466" t="str">
        <f t="shared" si="191"/>
        <v>Short Term</v>
      </c>
      <c r="L2466">
        <f t="shared" si="192"/>
        <v>75200</v>
      </c>
      <c r="M2466">
        <f t="shared" si="193"/>
        <v>0.15</v>
      </c>
      <c r="N2466">
        <f t="shared" si="194"/>
        <v>11280</v>
      </c>
    </row>
    <row r="2467" spans="1:14" x14ac:dyDescent="0.25">
      <c r="A2467">
        <v>3466</v>
      </c>
      <c r="B2467" t="s">
        <v>14974</v>
      </c>
      <c r="C2467" t="s">
        <v>14975</v>
      </c>
      <c r="D2467" t="s">
        <v>14922</v>
      </c>
      <c r="E2467">
        <v>257</v>
      </c>
      <c r="F2467" s="2">
        <v>44631.55810185185</v>
      </c>
      <c r="G2467">
        <v>80</v>
      </c>
      <c r="H2467" t="s">
        <v>70</v>
      </c>
      <c r="I2467">
        <f t="shared" si="190"/>
        <v>20560</v>
      </c>
      <c r="J2467" s="6">
        <v>45186.094074074077</v>
      </c>
      <c r="K2467" t="str">
        <f t="shared" si="191"/>
        <v>Long Term</v>
      </c>
      <c r="L2467">
        <f t="shared" si="192"/>
        <v>20303</v>
      </c>
      <c r="M2467">
        <f t="shared" si="193"/>
        <v>0</v>
      </c>
      <c r="N2467">
        <f t="shared" si="194"/>
        <v>0</v>
      </c>
    </row>
    <row r="2468" spans="1:14" x14ac:dyDescent="0.25">
      <c r="A2468">
        <v>3467</v>
      </c>
      <c r="B2468" t="s">
        <v>14980</v>
      </c>
      <c r="C2468" t="s">
        <v>14981</v>
      </c>
      <c r="D2468" t="s">
        <v>14929</v>
      </c>
      <c r="E2468">
        <v>903</v>
      </c>
      <c r="F2468" s="2">
        <v>44290.607800925929</v>
      </c>
      <c r="G2468">
        <v>26</v>
      </c>
      <c r="H2468" t="s">
        <v>1180</v>
      </c>
      <c r="I2468">
        <f t="shared" si="190"/>
        <v>23478</v>
      </c>
      <c r="J2468" s="6">
        <v>45186.094074074077</v>
      </c>
      <c r="K2468" t="str">
        <f t="shared" si="191"/>
        <v>Long Term</v>
      </c>
      <c r="L2468">
        <f t="shared" si="192"/>
        <v>22575</v>
      </c>
      <c r="M2468">
        <f t="shared" si="193"/>
        <v>0</v>
      </c>
      <c r="N2468">
        <f t="shared" si="194"/>
        <v>0</v>
      </c>
    </row>
    <row r="2469" spans="1:14" x14ac:dyDescent="0.25">
      <c r="A2469">
        <v>3468</v>
      </c>
      <c r="B2469" t="s">
        <v>14952</v>
      </c>
      <c r="C2469" t="s">
        <v>14953</v>
      </c>
      <c r="D2469" t="s">
        <v>14929</v>
      </c>
      <c r="E2469">
        <v>459</v>
      </c>
      <c r="F2469" s="2">
        <v>43658.252430555563</v>
      </c>
      <c r="G2469">
        <v>30</v>
      </c>
      <c r="H2469" t="s">
        <v>2160</v>
      </c>
      <c r="I2469">
        <f t="shared" si="190"/>
        <v>13770</v>
      </c>
      <c r="J2469" s="6">
        <v>45186.094074074077</v>
      </c>
      <c r="K2469" t="str">
        <f t="shared" si="191"/>
        <v>Long Term</v>
      </c>
      <c r="L2469">
        <f t="shared" si="192"/>
        <v>13311</v>
      </c>
      <c r="M2469">
        <f t="shared" si="193"/>
        <v>0</v>
      </c>
      <c r="N2469">
        <f t="shared" si="194"/>
        <v>0</v>
      </c>
    </row>
    <row r="2470" spans="1:14" x14ac:dyDescent="0.25">
      <c r="A2470">
        <v>3469</v>
      </c>
      <c r="B2470" t="s">
        <v>15004</v>
      </c>
      <c r="C2470" t="s">
        <v>15005</v>
      </c>
      <c r="D2470" t="s">
        <v>14922</v>
      </c>
      <c r="E2470">
        <v>416</v>
      </c>
      <c r="F2470" s="2">
        <v>44573.240648148138</v>
      </c>
      <c r="G2470">
        <v>98</v>
      </c>
      <c r="H2470" t="s">
        <v>65</v>
      </c>
      <c r="I2470">
        <f t="shared" si="190"/>
        <v>40768</v>
      </c>
      <c r="J2470" s="6">
        <v>45186.094074074077</v>
      </c>
      <c r="K2470" t="str">
        <f t="shared" si="191"/>
        <v>Long Term</v>
      </c>
      <c r="L2470">
        <f t="shared" si="192"/>
        <v>40352</v>
      </c>
      <c r="M2470">
        <f t="shared" si="193"/>
        <v>0</v>
      </c>
      <c r="N2470">
        <f t="shared" si="194"/>
        <v>0</v>
      </c>
    </row>
    <row r="2471" spans="1:14" x14ac:dyDescent="0.25">
      <c r="A2471">
        <v>3470</v>
      </c>
      <c r="B2471" t="s">
        <v>15004</v>
      </c>
      <c r="C2471" t="s">
        <v>15005</v>
      </c>
      <c r="D2471" t="s">
        <v>14929</v>
      </c>
      <c r="E2471">
        <v>375</v>
      </c>
      <c r="F2471" s="2">
        <v>44986.70453703704</v>
      </c>
      <c r="G2471">
        <v>12</v>
      </c>
      <c r="H2471" t="s">
        <v>540</v>
      </c>
      <c r="I2471">
        <f t="shared" si="190"/>
        <v>4500</v>
      </c>
      <c r="J2471" s="6">
        <v>45186.094074074077</v>
      </c>
      <c r="K2471" t="str">
        <f t="shared" si="191"/>
        <v>Short Term</v>
      </c>
      <c r="L2471">
        <f t="shared" si="192"/>
        <v>4125</v>
      </c>
      <c r="M2471">
        <f t="shared" si="193"/>
        <v>0.15</v>
      </c>
      <c r="N2471">
        <f t="shared" si="194"/>
        <v>618.75</v>
      </c>
    </row>
    <row r="2472" spans="1:14" x14ac:dyDescent="0.25">
      <c r="A2472">
        <v>3471</v>
      </c>
      <c r="B2472" t="s">
        <v>15004</v>
      </c>
      <c r="C2472" t="s">
        <v>15005</v>
      </c>
      <c r="D2472" t="s">
        <v>14929</v>
      </c>
      <c r="E2472">
        <v>871</v>
      </c>
      <c r="F2472" s="2">
        <v>43640.467546296299</v>
      </c>
      <c r="G2472">
        <v>13</v>
      </c>
      <c r="H2472" t="s">
        <v>2153</v>
      </c>
      <c r="I2472">
        <f t="shared" si="190"/>
        <v>11323</v>
      </c>
      <c r="J2472" s="6">
        <v>45186.094074074077</v>
      </c>
      <c r="K2472" t="str">
        <f t="shared" si="191"/>
        <v>Long Term</v>
      </c>
      <c r="L2472">
        <f t="shared" si="192"/>
        <v>10452</v>
      </c>
      <c r="M2472">
        <f t="shared" si="193"/>
        <v>0</v>
      </c>
      <c r="N2472">
        <f t="shared" si="194"/>
        <v>0</v>
      </c>
    </row>
    <row r="2473" spans="1:14" x14ac:dyDescent="0.25">
      <c r="A2473">
        <v>3472</v>
      </c>
      <c r="B2473" t="s">
        <v>14968</v>
      </c>
      <c r="C2473" t="s">
        <v>14969</v>
      </c>
      <c r="D2473" t="s">
        <v>14922</v>
      </c>
      <c r="E2473">
        <v>243</v>
      </c>
      <c r="F2473" s="2">
        <v>45049.536215277767</v>
      </c>
      <c r="G2473">
        <v>44</v>
      </c>
      <c r="H2473" t="s">
        <v>2017</v>
      </c>
      <c r="I2473">
        <f t="shared" si="190"/>
        <v>10692</v>
      </c>
      <c r="J2473" s="6">
        <v>45186.094074074077</v>
      </c>
      <c r="K2473" t="str">
        <f t="shared" si="191"/>
        <v>Short Term</v>
      </c>
      <c r="L2473">
        <f t="shared" si="192"/>
        <v>10449</v>
      </c>
      <c r="M2473">
        <f t="shared" si="193"/>
        <v>0.15</v>
      </c>
      <c r="N2473">
        <f t="shared" si="194"/>
        <v>1567.35</v>
      </c>
    </row>
    <row r="2474" spans="1:14" x14ac:dyDescent="0.25">
      <c r="A2474">
        <v>3473</v>
      </c>
      <c r="B2474" t="s">
        <v>15000</v>
      </c>
      <c r="C2474" t="s">
        <v>15001</v>
      </c>
      <c r="D2474" t="s">
        <v>14929</v>
      </c>
      <c r="E2474">
        <v>433</v>
      </c>
      <c r="F2474" s="2">
        <v>45122.596064814818</v>
      </c>
      <c r="G2474">
        <v>16</v>
      </c>
      <c r="H2474" t="s">
        <v>509</v>
      </c>
      <c r="I2474">
        <f t="shared" si="190"/>
        <v>6928</v>
      </c>
      <c r="J2474" s="6">
        <v>45186.094074074077</v>
      </c>
      <c r="K2474" t="str">
        <f t="shared" si="191"/>
        <v>Short Term</v>
      </c>
      <c r="L2474">
        <f t="shared" si="192"/>
        <v>6495</v>
      </c>
      <c r="M2474">
        <f t="shared" si="193"/>
        <v>0.15</v>
      </c>
      <c r="N2474">
        <f t="shared" si="194"/>
        <v>974.25</v>
      </c>
    </row>
    <row r="2475" spans="1:14" x14ac:dyDescent="0.25">
      <c r="A2475">
        <v>3474</v>
      </c>
      <c r="B2475" t="s">
        <v>14988</v>
      </c>
      <c r="C2475" t="s">
        <v>14989</v>
      </c>
      <c r="D2475" t="s">
        <v>14929</v>
      </c>
      <c r="E2475">
        <v>823</v>
      </c>
      <c r="F2475" s="2">
        <v>44092.916435185187</v>
      </c>
      <c r="G2475">
        <v>91</v>
      </c>
      <c r="H2475" t="s">
        <v>2739</v>
      </c>
      <c r="I2475">
        <f t="shared" si="190"/>
        <v>74893</v>
      </c>
      <c r="J2475" s="6">
        <v>45186.094074074077</v>
      </c>
      <c r="K2475" t="str">
        <f t="shared" si="191"/>
        <v>Long Term</v>
      </c>
      <c r="L2475">
        <f t="shared" si="192"/>
        <v>74070</v>
      </c>
      <c r="M2475">
        <f t="shared" si="193"/>
        <v>0</v>
      </c>
      <c r="N2475">
        <f t="shared" si="194"/>
        <v>0</v>
      </c>
    </row>
    <row r="2476" spans="1:14" x14ac:dyDescent="0.25">
      <c r="A2476">
        <v>3475</v>
      </c>
      <c r="B2476" t="s">
        <v>14934</v>
      </c>
      <c r="C2476" t="s">
        <v>14935</v>
      </c>
      <c r="D2476" t="s">
        <v>14922</v>
      </c>
      <c r="E2476">
        <v>318</v>
      </c>
      <c r="F2476" s="2">
        <v>44688.64271990741</v>
      </c>
      <c r="G2476">
        <v>100</v>
      </c>
      <c r="H2476" t="s">
        <v>806</v>
      </c>
      <c r="I2476">
        <f t="shared" si="190"/>
        <v>31800</v>
      </c>
      <c r="J2476" s="6">
        <v>45186.094074074077</v>
      </c>
      <c r="K2476" t="str">
        <f t="shared" si="191"/>
        <v>Long Term</v>
      </c>
      <c r="L2476">
        <f t="shared" si="192"/>
        <v>31482</v>
      </c>
      <c r="M2476">
        <f t="shared" si="193"/>
        <v>0</v>
      </c>
      <c r="N2476">
        <f t="shared" si="194"/>
        <v>0</v>
      </c>
    </row>
    <row r="2477" spans="1:14" x14ac:dyDescent="0.25">
      <c r="A2477">
        <v>3476</v>
      </c>
      <c r="B2477" t="s">
        <v>14978</v>
      </c>
      <c r="C2477" t="s">
        <v>14979</v>
      </c>
      <c r="D2477" t="s">
        <v>14929</v>
      </c>
      <c r="E2477">
        <v>267</v>
      </c>
      <c r="F2477" s="2">
        <v>44701.411608796298</v>
      </c>
      <c r="G2477">
        <v>11</v>
      </c>
      <c r="H2477" t="s">
        <v>1214</v>
      </c>
      <c r="I2477">
        <f t="shared" si="190"/>
        <v>2937</v>
      </c>
      <c r="J2477" s="6">
        <v>45186.094074074077</v>
      </c>
      <c r="K2477" t="str">
        <f t="shared" si="191"/>
        <v>Long Term</v>
      </c>
      <c r="L2477">
        <f t="shared" si="192"/>
        <v>2670</v>
      </c>
      <c r="M2477">
        <f t="shared" si="193"/>
        <v>0</v>
      </c>
      <c r="N2477">
        <f t="shared" si="194"/>
        <v>0</v>
      </c>
    </row>
    <row r="2478" spans="1:14" x14ac:dyDescent="0.25">
      <c r="A2478">
        <v>3477</v>
      </c>
      <c r="B2478" t="s">
        <v>15004</v>
      </c>
      <c r="C2478" t="s">
        <v>15005</v>
      </c>
      <c r="D2478" t="s">
        <v>14929</v>
      </c>
      <c r="E2478">
        <v>775</v>
      </c>
      <c r="F2478" s="2">
        <v>44461.537245370368</v>
      </c>
      <c r="G2478">
        <v>48</v>
      </c>
      <c r="H2478" t="s">
        <v>376</v>
      </c>
      <c r="I2478">
        <f t="shared" si="190"/>
        <v>37200</v>
      </c>
      <c r="J2478" s="6">
        <v>45186.094074074077</v>
      </c>
      <c r="K2478" t="str">
        <f t="shared" si="191"/>
        <v>Long Term</v>
      </c>
      <c r="L2478">
        <f t="shared" si="192"/>
        <v>36425</v>
      </c>
      <c r="M2478">
        <f t="shared" si="193"/>
        <v>0</v>
      </c>
      <c r="N2478">
        <f t="shared" si="194"/>
        <v>0</v>
      </c>
    </row>
    <row r="2479" spans="1:14" x14ac:dyDescent="0.25">
      <c r="A2479">
        <v>3478</v>
      </c>
      <c r="B2479" t="s">
        <v>14962</v>
      </c>
      <c r="C2479" t="s">
        <v>14963</v>
      </c>
      <c r="D2479" t="s">
        <v>14922</v>
      </c>
      <c r="E2479">
        <v>150</v>
      </c>
      <c r="F2479" s="2">
        <v>43403.879016203697</v>
      </c>
      <c r="G2479">
        <v>87</v>
      </c>
      <c r="H2479" t="s">
        <v>176</v>
      </c>
      <c r="I2479">
        <f t="shared" si="190"/>
        <v>13050</v>
      </c>
      <c r="J2479" s="6">
        <v>45186.094074074077</v>
      </c>
      <c r="K2479" t="str">
        <f t="shared" si="191"/>
        <v>Long Term</v>
      </c>
      <c r="L2479">
        <f t="shared" si="192"/>
        <v>12900</v>
      </c>
      <c r="M2479">
        <f t="shared" si="193"/>
        <v>0</v>
      </c>
      <c r="N2479">
        <f t="shared" si="194"/>
        <v>0</v>
      </c>
    </row>
    <row r="2480" spans="1:14" x14ac:dyDescent="0.25">
      <c r="A2480">
        <v>3479</v>
      </c>
      <c r="B2480" t="s">
        <v>14998</v>
      </c>
      <c r="C2480" t="s">
        <v>14999</v>
      </c>
      <c r="D2480" t="s">
        <v>14929</v>
      </c>
      <c r="E2480">
        <v>377</v>
      </c>
      <c r="F2480" s="2">
        <v>44080.287800925929</v>
      </c>
      <c r="G2480">
        <v>73</v>
      </c>
      <c r="H2480" t="s">
        <v>454</v>
      </c>
      <c r="I2480">
        <f t="shared" si="190"/>
        <v>27521</v>
      </c>
      <c r="J2480" s="6">
        <v>45186.094074074077</v>
      </c>
      <c r="K2480" t="str">
        <f t="shared" si="191"/>
        <v>Long Term</v>
      </c>
      <c r="L2480">
        <f t="shared" si="192"/>
        <v>27144</v>
      </c>
      <c r="M2480">
        <f t="shared" si="193"/>
        <v>0</v>
      </c>
      <c r="N2480">
        <f t="shared" si="194"/>
        <v>0</v>
      </c>
    </row>
    <row r="2481" spans="1:14" x14ac:dyDescent="0.25">
      <c r="A2481">
        <v>3480</v>
      </c>
      <c r="B2481" t="s">
        <v>15004</v>
      </c>
      <c r="C2481" t="s">
        <v>15005</v>
      </c>
      <c r="D2481" t="s">
        <v>14929</v>
      </c>
      <c r="E2481">
        <v>507</v>
      </c>
      <c r="F2481" s="2">
        <v>44071.563425925917</v>
      </c>
      <c r="G2481">
        <v>49</v>
      </c>
      <c r="H2481" t="s">
        <v>454</v>
      </c>
      <c r="I2481">
        <f t="shared" si="190"/>
        <v>24843</v>
      </c>
      <c r="J2481" s="6">
        <v>45186.094074074077</v>
      </c>
      <c r="K2481" t="str">
        <f t="shared" si="191"/>
        <v>Long Term</v>
      </c>
      <c r="L2481">
        <f t="shared" si="192"/>
        <v>24336</v>
      </c>
      <c r="M2481">
        <f t="shared" si="193"/>
        <v>0</v>
      </c>
      <c r="N2481">
        <f t="shared" si="194"/>
        <v>0</v>
      </c>
    </row>
    <row r="2482" spans="1:14" x14ac:dyDescent="0.25">
      <c r="A2482">
        <v>3481</v>
      </c>
      <c r="B2482" t="s">
        <v>14920</v>
      </c>
      <c r="C2482" t="s">
        <v>14921</v>
      </c>
      <c r="D2482" t="s">
        <v>14922</v>
      </c>
      <c r="E2482">
        <v>715</v>
      </c>
      <c r="F2482" s="2">
        <v>44040.8440162037</v>
      </c>
      <c r="G2482">
        <v>69</v>
      </c>
      <c r="H2482" t="s">
        <v>679</v>
      </c>
      <c r="I2482">
        <f t="shared" si="190"/>
        <v>49335</v>
      </c>
      <c r="J2482" s="6">
        <v>45186.094074074077</v>
      </c>
      <c r="K2482" t="str">
        <f t="shared" si="191"/>
        <v>Long Term</v>
      </c>
      <c r="L2482">
        <f t="shared" si="192"/>
        <v>48620</v>
      </c>
      <c r="M2482">
        <f t="shared" si="193"/>
        <v>0</v>
      </c>
      <c r="N2482">
        <f t="shared" si="194"/>
        <v>0</v>
      </c>
    </row>
    <row r="2483" spans="1:14" x14ac:dyDescent="0.25">
      <c r="A2483">
        <v>3482</v>
      </c>
      <c r="B2483" t="s">
        <v>14948</v>
      </c>
      <c r="C2483" t="s">
        <v>14949</v>
      </c>
      <c r="D2483" t="s">
        <v>14929</v>
      </c>
      <c r="E2483">
        <v>897</v>
      </c>
      <c r="F2483" s="2">
        <v>43934.920543981483</v>
      </c>
      <c r="G2483">
        <v>49</v>
      </c>
      <c r="H2483" t="s">
        <v>423</v>
      </c>
      <c r="I2483">
        <f t="shared" si="190"/>
        <v>43953</v>
      </c>
      <c r="J2483" s="6">
        <v>45186.094074074077</v>
      </c>
      <c r="K2483" t="str">
        <f t="shared" si="191"/>
        <v>Long Term</v>
      </c>
      <c r="L2483">
        <f t="shared" si="192"/>
        <v>43056</v>
      </c>
      <c r="M2483">
        <f t="shared" si="193"/>
        <v>0</v>
      </c>
      <c r="N2483">
        <f t="shared" si="194"/>
        <v>0</v>
      </c>
    </row>
    <row r="2484" spans="1:14" x14ac:dyDescent="0.25">
      <c r="A2484">
        <v>3483</v>
      </c>
      <c r="B2484" t="s">
        <v>14984</v>
      </c>
      <c r="C2484" t="s">
        <v>14985</v>
      </c>
      <c r="D2484" t="s">
        <v>14922</v>
      </c>
      <c r="E2484">
        <v>111</v>
      </c>
      <c r="F2484" s="2">
        <v>44832.757175925923</v>
      </c>
      <c r="G2484">
        <v>72</v>
      </c>
      <c r="H2484" t="s">
        <v>1027</v>
      </c>
      <c r="I2484">
        <f t="shared" si="190"/>
        <v>7992</v>
      </c>
      <c r="J2484" s="6">
        <v>45186.094074074077</v>
      </c>
      <c r="K2484" t="str">
        <f t="shared" si="191"/>
        <v>Short Term</v>
      </c>
      <c r="L2484">
        <f t="shared" si="192"/>
        <v>7881</v>
      </c>
      <c r="M2484">
        <f t="shared" si="193"/>
        <v>0.15</v>
      </c>
      <c r="N2484">
        <f t="shared" si="194"/>
        <v>1182.1499999999999</v>
      </c>
    </row>
    <row r="2485" spans="1:14" x14ac:dyDescent="0.25">
      <c r="A2485">
        <v>3484</v>
      </c>
      <c r="B2485" t="s">
        <v>14923</v>
      </c>
      <c r="C2485" t="s">
        <v>14924</v>
      </c>
      <c r="D2485" t="s">
        <v>14922</v>
      </c>
      <c r="E2485">
        <v>555</v>
      </c>
      <c r="F2485" s="2">
        <v>43582.769756944443</v>
      </c>
      <c r="G2485">
        <v>72</v>
      </c>
      <c r="H2485" t="s">
        <v>1355</v>
      </c>
      <c r="I2485">
        <f t="shared" si="190"/>
        <v>39960</v>
      </c>
      <c r="J2485" s="6">
        <v>45186.094074074077</v>
      </c>
      <c r="K2485" t="str">
        <f t="shared" si="191"/>
        <v>Long Term</v>
      </c>
      <c r="L2485">
        <f t="shared" si="192"/>
        <v>39405</v>
      </c>
      <c r="M2485">
        <f t="shared" si="193"/>
        <v>0</v>
      </c>
      <c r="N2485">
        <f t="shared" si="194"/>
        <v>0</v>
      </c>
    </row>
    <row r="2486" spans="1:14" x14ac:dyDescent="0.25">
      <c r="A2486">
        <v>3485</v>
      </c>
      <c r="B2486" t="s">
        <v>14966</v>
      </c>
      <c r="C2486" t="s">
        <v>14967</v>
      </c>
      <c r="D2486" t="s">
        <v>14929</v>
      </c>
      <c r="E2486">
        <v>649</v>
      </c>
      <c r="F2486" s="2">
        <v>44966.478807870371</v>
      </c>
      <c r="G2486">
        <v>33</v>
      </c>
      <c r="H2486" t="s">
        <v>975</v>
      </c>
      <c r="I2486">
        <f t="shared" si="190"/>
        <v>21417</v>
      </c>
      <c r="J2486" s="6">
        <v>45186.094074074077</v>
      </c>
      <c r="K2486" t="str">
        <f t="shared" si="191"/>
        <v>Short Term</v>
      </c>
      <c r="L2486">
        <f t="shared" si="192"/>
        <v>20768</v>
      </c>
      <c r="M2486">
        <f t="shared" si="193"/>
        <v>0.15</v>
      </c>
      <c r="N2486">
        <f t="shared" si="194"/>
        <v>3115.2</v>
      </c>
    </row>
    <row r="2487" spans="1:14" x14ac:dyDescent="0.25">
      <c r="A2487">
        <v>3486</v>
      </c>
      <c r="B2487" t="s">
        <v>14968</v>
      </c>
      <c r="C2487" t="s">
        <v>14969</v>
      </c>
      <c r="D2487" t="s">
        <v>14929</v>
      </c>
      <c r="E2487">
        <v>565</v>
      </c>
      <c r="F2487" s="2">
        <v>43907.285266203697</v>
      </c>
      <c r="G2487">
        <v>81</v>
      </c>
      <c r="H2487" t="s">
        <v>1244</v>
      </c>
      <c r="I2487">
        <f t="shared" si="190"/>
        <v>45765</v>
      </c>
      <c r="J2487" s="6">
        <v>45186.094074074077</v>
      </c>
      <c r="K2487" t="str">
        <f t="shared" si="191"/>
        <v>Long Term</v>
      </c>
      <c r="L2487">
        <f t="shared" si="192"/>
        <v>45200</v>
      </c>
      <c r="M2487">
        <f t="shared" si="193"/>
        <v>0</v>
      </c>
      <c r="N2487">
        <f t="shared" si="194"/>
        <v>0</v>
      </c>
    </row>
    <row r="2488" spans="1:14" x14ac:dyDescent="0.25">
      <c r="A2488">
        <v>3487</v>
      </c>
      <c r="B2488" t="s">
        <v>15010</v>
      </c>
      <c r="C2488" t="s">
        <v>15011</v>
      </c>
      <c r="D2488" t="s">
        <v>14929</v>
      </c>
      <c r="E2488">
        <v>923</v>
      </c>
      <c r="F2488" s="2">
        <v>44701.464050925933</v>
      </c>
      <c r="G2488">
        <v>1</v>
      </c>
      <c r="H2488" t="s">
        <v>674</v>
      </c>
      <c r="I2488">
        <f t="shared" si="190"/>
        <v>923</v>
      </c>
      <c r="J2488" s="6">
        <v>45186.094074074077</v>
      </c>
      <c r="K2488" t="str">
        <f t="shared" si="191"/>
        <v>Long Term</v>
      </c>
      <c r="L2488">
        <f t="shared" si="192"/>
        <v>0</v>
      </c>
      <c r="M2488">
        <f t="shared" si="193"/>
        <v>0</v>
      </c>
      <c r="N2488">
        <f t="shared" si="194"/>
        <v>0</v>
      </c>
    </row>
    <row r="2489" spans="1:14" x14ac:dyDescent="0.25">
      <c r="A2489">
        <v>3488</v>
      </c>
      <c r="B2489" t="s">
        <v>14940</v>
      </c>
      <c r="C2489" t="s">
        <v>14941</v>
      </c>
      <c r="D2489" t="s">
        <v>14929</v>
      </c>
      <c r="E2489">
        <v>554</v>
      </c>
      <c r="F2489" s="2">
        <v>43935.263553240737</v>
      </c>
      <c r="G2489">
        <v>84</v>
      </c>
      <c r="H2489" t="s">
        <v>1865</v>
      </c>
      <c r="I2489">
        <f t="shared" si="190"/>
        <v>46536</v>
      </c>
      <c r="J2489" s="6">
        <v>45186.094074074077</v>
      </c>
      <c r="K2489" t="str">
        <f t="shared" si="191"/>
        <v>Long Term</v>
      </c>
      <c r="L2489">
        <f t="shared" si="192"/>
        <v>45982</v>
      </c>
      <c r="M2489">
        <f t="shared" si="193"/>
        <v>0</v>
      </c>
      <c r="N2489">
        <f t="shared" si="194"/>
        <v>0</v>
      </c>
    </row>
    <row r="2490" spans="1:14" x14ac:dyDescent="0.25">
      <c r="A2490">
        <v>3489</v>
      </c>
      <c r="B2490" t="s">
        <v>14936</v>
      </c>
      <c r="C2490" t="s">
        <v>14937</v>
      </c>
      <c r="D2490" t="s">
        <v>14922</v>
      </c>
      <c r="E2490">
        <v>473</v>
      </c>
      <c r="F2490" s="2">
        <v>43390.637615740743</v>
      </c>
      <c r="G2490">
        <v>4</v>
      </c>
      <c r="H2490" t="s">
        <v>2955</v>
      </c>
      <c r="I2490">
        <f t="shared" si="190"/>
        <v>1892</v>
      </c>
      <c r="J2490" s="6">
        <v>45186.094074074077</v>
      </c>
      <c r="K2490" t="str">
        <f t="shared" si="191"/>
        <v>Long Term</v>
      </c>
      <c r="L2490">
        <f t="shared" si="192"/>
        <v>1419</v>
      </c>
      <c r="M2490">
        <f t="shared" si="193"/>
        <v>0</v>
      </c>
      <c r="N2490">
        <f t="shared" si="194"/>
        <v>0</v>
      </c>
    </row>
    <row r="2491" spans="1:14" x14ac:dyDescent="0.25">
      <c r="A2491">
        <v>3490</v>
      </c>
      <c r="B2491" t="s">
        <v>14982</v>
      </c>
      <c r="C2491" t="s">
        <v>14983</v>
      </c>
      <c r="D2491" t="s">
        <v>14929</v>
      </c>
      <c r="E2491">
        <v>865</v>
      </c>
      <c r="F2491" s="2">
        <v>44382.434398148151</v>
      </c>
      <c r="G2491">
        <v>97</v>
      </c>
      <c r="H2491" t="s">
        <v>1345</v>
      </c>
      <c r="I2491">
        <f t="shared" si="190"/>
        <v>83905</v>
      </c>
      <c r="J2491" s="6">
        <v>45186.094074074077</v>
      </c>
      <c r="K2491" t="str">
        <f t="shared" si="191"/>
        <v>Long Term</v>
      </c>
      <c r="L2491">
        <f t="shared" si="192"/>
        <v>83040</v>
      </c>
      <c r="M2491">
        <f t="shared" si="193"/>
        <v>0</v>
      </c>
      <c r="N2491">
        <f t="shared" si="194"/>
        <v>0</v>
      </c>
    </row>
    <row r="2492" spans="1:14" x14ac:dyDescent="0.25">
      <c r="A2492">
        <v>3491</v>
      </c>
      <c r="B2492" t="s">
        <v>14920</v>
      </c>
      <c r="C2492" t="s">
        <v>14921</v>
      </c>
      <c r="D2492" t="s">
        <v>14922</v>
      </c>
      <c r="E2492">
        <v>753</v>
      </c>
      <c r="F2492" s="2">
        <v>45051.387997685182</v>
      </c>
      <c r="G2492">
        <v>61</v>
      </c>
      <c r="H2492" t="s">
        <v>122</v>
      </c>
      <c r="I2492">
        <f t="shared" si="190"/>
        <v>45933</v>
      </c>
      <c r="J2492" s="6">
        <v>45186.094074074077</v>
      </c>
      <c r="K2492" t="str">
        <f t="shared" si="191"/>
        <v>Short Term</v>
      </c>
      <c r="L2492">
        <f t="shared" si="192"/>
        <v>45180</v>
      </c>
      <c r="M2492">
        <f t="shared" si="193"/>
        <v>0.15</v>
      </c>
      <c r="N2492">
        <f t="shared" si="194"/>
        <v>6777</v>
      </c>
    </row>
    <row r="2493" spans="1:14" x14ac:dyDescent="0.25">
      <c r="A2493">
        <v>3492</v>
      </c>
      <c r="B2493" t="s">
        <v>14960</v>
      </c>
      <c r="C2493" t="s">
        <v>14961</v>
      </c>
      <c r="D2493" t="s">
        <v>14922</v>
      </c>
      <c r="E2493">
        <v>810</v>
      </c>
      <c r="F2493" s="2">
        <v>44586.839467592603</v>
      </c>
      <c r="G2493">
        <v>37</v>
      </c>
      <c r="H2493" t="s">
        <v>1012</v>
      </c>
      <c r="I2493">
        <f t="shared" si="190"/>
        <v>29970</v>
      </c>
      <c r="J2493" s="6">
        <v>45186.094074074077</v>
      </c>
      <c r="K2493" t="str">
        <f t="shared" si="191"/>
        <v>Long Term</v>
      </c>
      <c r="L2493">
        <f t="shared" si="192"/>
        <v>29160</v>
      </c>
      <c r="M2493">
        <f t="shared" si="193"/>
        <v>0</v>
      </c>
      <c r="N2493">
        <f t="shared" si="194"/>
        <v>0</v>
      </c>
    </row>
    <row r="2494" spans="1:14" x14ac:dyDescent="0.25">
      <c r="A2494">
        <v>3493</v>
      </c>
      <c r="B2494" t="s">
        <v>14994</v>
      </c>
      <c r="C2494" t="s">
        <v>14995</v>
      </c>
      <c r="D2494" t="s">
        <v>14929</v>
      </c>
      <c r="E2494">
        <v>186</v>
      </c>
      <c r="F2494" s="2">
        <v>44925.315208333333</v>
      </c>
      <c r="G2494">
        <v>49</v>
      </c>
      <c r="H2494" t="s">
        <v>2270</v>
      </c>
      <c r="I2494">
        <f t="shared" si="190"/>
        <v>9114</v>
      </c>
      <c r="J2494" s="6">
        <v>45186.094074074077</v>
      </c>
      <c r="K2494" t="str">
        <f t="shared" si="191"/>
        <v>Short Term</v>
      </c>
      <c r="L2494">
        <f t="shared" si="192"/>
        <v>8928</v>
      </c>
      <c r="M2494">
        <f t="shared" si="193"/>
        <v>0.15</v>
      </c>
      <c r="N2494">
        <f t="shared" si="194"/>
        <v>1339.2</v>
      </c>
    </row>
    <row r="2495" spans="1:14" x14ac:dyDescent="0.25">
      <c r="A2495">
        <v>3494</v>
      </c>
      <c r="B2495" t="s">
        <v>15010</v>
      </c>
      <c r="C2495" t="s">
        <v>15011</v>
      </c>
      <c r="D2495" t="s">
        <v>14922</v>
      </c>
      <c r="E2495">
        <v>606</v>
      </c>
      <c r="F2495" s="2">
        <v>43910.282858796287</v>
      </c>
      <c r="G2495">
        <v>22</v>
      </c>
      <c r="H2495" t="s">
        <v>126</v>
      </c>
      <c r="I2495">
        <f t="shared" si="190"/>
        <v>13332</v>
      </c>
      <c r="J2495" s="6">
        <v>45186.094074074077</v>
      </c>
      <c r="K2495" t="str">
        <f t="shared" si="191"/>
        <v>Long Term</v>
      </c>
      <c r="L2495">
        <f t="shared" si="192"/>
        <v>12726</v>
      </c>
      <c r="M2495">
        <f t="shared" si="193"/>
        <v>0</v>
      </c>
      <c r="N2495">
        <f t="shared" si="194"/>
        <v>0</v>
      </c>
    </row>
    <row r="2496" spans="1:14" x14ac:dyDescent="0.25">
      <c r="A2496">
        <v>3495</v>
      </c>
      <c r="B2496" t="s">
        <v>14942</v>
      </c>
      <c r="C2496" t="s">
        <v>14943</v>
      </c>
      <c r="D2496" t="s">
        <v>14922</v>
      </c>
      <c r="E2496">
        <v>323</v>
      </c>
      <c r="F2496" s="2">
        <v>44536.34134259259</v>
      </c>
      <c r="G2496">
        <v>55</v>
      </c>
      <c r="H2496" t="s">
        <v>1179</v>
      </c>
      <c r="I2496">
        <f t="shared" si="190"/>
        <v>17765</v>
      </c>
      <c r="J2496" s="6">
        <v>45186.094074074077</v>
      </c>
      <c r="K2496" t="str">
        <f t="shared" si="191"/>
        <v>Long Term</v>
      </c>
      <c r="L2496">
        <f t="shared" si="192"/>
        <v>17442</v>
      </c>
      <c r="M2496">
        <f t="shared" si="193"/>
        <v>0</v>
      </c>
      <c r="N2496">
        <f t="shared" si="194"/>
        <v>0</v>
      </c>
    </row>
    <row r="2497" spans="1:14" x14ac:dyDescent="0.25">
      <c r="A2497">
        <v>3496</v>
      </c>
      <c r="B2497" t="s">
        <v>15002</v>
      </c>
      <c r="C2497" t="s">
        <v>15003</v>
      </c>
      <c r="D2497" t="s">
        <v>14929</v>
      </c>
      <c r="E2497">
        <v>432</v>
      </c>
      <c r="F2497" s="2">
        <v>43416.500590277778</v>
      </c>
      <c r="G2497">
        <v>72</v>
      </c>
      <c r="H2497" t="s">
        <v>2153</v>
      </c>
      <c r="I2497">
        <f t="shared" si="190"/>
        <v>31104</v>
      </c>
      <c r="J2497" s="6">
        <v>45186.094074074077</v>
      </c>
      <c r="K2497" t="str">
        <f t="shared" si="191"/>
        <v>Long Term</v>
      </c>
      <c r="L2497">
        <f t="shared" si="192"/>
        <v>30672</v>
      </c>
      <c r="M2497">
        <f t="shared" si="193"/>
        <v>0</v>
      </c>
      <c r="N2497">
        <f t="shared" si="194"/>
        <v>0</v>
      </c>
    </row>
    <row r="2498" spans="1:14" x14ac:dyDescent="0.25">
      <c r="A2498">
        <v>3497</v>
      </c>
      <c r="B2498" t="s">
        <v>14988</v>
      </c>
      <c r="C2498" t="s">
        <v>14989</v>
      </c>
      <c r="D2498" t="s">
        <v>14929</v>
      </c>
      <c r="E2498">
        <v>450</v>
      </c>
      <c r="F2498" s="2">
        <v>43728.29414351852</v>
      </c>
      <c r="G2498">
        <v>63</v>
      </c>
      <c r="H2498" t="s">
        <v>426</v>
      </c>
      <c r="I2498">
        <f t="shared" si="190"/>
        <v>28350</v>
      </c>
      <c r="J2498" s="6">
        <v>45186.094074074077</v>
      </c>
      <c r="K2498" t="str">
        <f t="shared" si="191"/>
        <v>Long Term</v>
      </c>
      <c r="L2498">
        <f t="shared" si="192"/>
        <v>27900</v>
      </c>
      <c r="M2498">
        <f t="shared" si="193"/>
        <v>0</v>
      </c>
      <c r="N2498">
        <f t="shared" si="194"/>
        <v>0</v>
      </c>
    </row>
    <row r="2499" spans="1:14" x14ac:dyDescent="0.25">
      <c r="A2499">
        <v>3498</v>
      </c>
      <c r="B2499" t="s">
        <v>14984</v>
      </c>
      <c r="C2499" t="s">
        <v>14985</v>
      </c>
      <c r="D2499" t="s">
        <v>14922</v>
      </c>
      <c r="E2499">
        <v>265</v>
      </c>
      <c r="F2499" s="2">
        <v>44212.14298611111</v>
      </c>
      <c r="G2499">
        <v>13</v>
      </c>
      <c r="H2499" t="s">
        <v>350</v>
      </c>
      <c r="I2499">
        <f t="shared" ref="I2499:I2562" si="195">E2499*G2499</f>
        <v>3445</v>
      </c>
      <c r="J2499" s="6">
        <v>45186.094074074077</v>
      </c>
      <c r="K2499" t="str">
        <f t="shared" ref="K2499:K2562" si="196">IF((J2499-F2499)&lt;=365,"Short Term","Long Term")</f>
        <v>Long Term</v>
      </c>
      <c r="L2499">
        <f t="shared" ref="L2499:L2562" si="197">I2499-E2499</f>
        <v>3180</v>
      </c>
      <c r="M2499">
        <f t="shared" ref="M2499:M2562" si="198">IF(K2499="short Term",15%,IF(K2499="Long Term",IF(L2499&gt;100000,10%,0),0))</f>
        <v>0</v>
      </c>
      <c r="N2499">
        <f t="shared" ref="N2499:N2562" si="199">L2499*M2499</f>
        <v>0</v>
      </c>
    </row>
    <row r="2500" spans="1:14" x14ac:dyDescent="0.25">
      <c r="A2500">
        <v>3499</v>
      </c>
      <c r="B2500" t="s">
        <v>14998</v>
      </c>
      <c r="C2500" t="s">
        <v>14999</v>
      </c>
      <c r="D2500" t="s">
        <v>14929</v>
      </c>
      <c r="E2500">
        <v>884</v>
      </c>
      <c r="F2500" s="2">
        <v>45123.357175925928</v>
      </c>
      <c r="G2500">
        <v>9</v>
      </c>
      <c r="H2500" t="s">
        <v>588</v>
      </c>
      <c r="I2500">
        <f t="shared" si="195"/>
        <v>7956</v>
      </c>
      <c r="J2500" s="6">
        <v>45186.094074074077</v>
      </c>
      <c r="K2500" t="str">
        <f t="shared" si="196"/>
        <v>Short Term</v>
      </c>
      <c r="L2500">
        <f t="shared" si="197"/>
        <v>7072</v>
      </c>
      <c r="M2500">
        <f t="shared" si="198"/>
        <v>0.15</v>
      </c>
      <c r="N2500">
        <f t="shared" si="199"/>
        <v>1060.8</v>
      </c>
    </row>
    <row r="2501" spans="1:14" x14ac:dyDescent="0.25">
      <c r="A2501">
        <v>3500</v>
      </c>
      <c r="B2501" t="s">
        <v>14966</v>
      </c>
      <c r="C2501" t="s">
        <v>14967</v>
      </c>
      <c r="D2501" t="s">
        <v>14922</v>
      </c>
      <c r="E2501">
        <v>268</v>
      </c>
      <c r="F2501" s="2">
        <v>44021.420104166667</v>
      </c>
      <c r="G2501">
        <v>7</v>
      </c>
      <c r="H2501" t="s">
        <v>778</v>
      </c>
      <c r="I2501">
        <f t="shared" si="195"/>
        <v>1876</v>
      </c>
      <c r="J2501" s="6">
        <v>45186.094074074077</v>
      </c>
      <c r="K2501" t="str">
        <f t="shared" si="196"/>
        <v>Long Term</v>
      </c>
      <c r="L2501">
        <f t="shared" si="197"/>
        <v>1608</v>
      </c>
      <c r="M2501">
        <f t="shared" si="198"/>
        <v>0</v>
      </c>
      <c r="N2501">
        <f t="shared" si="199"/>
        <v>0</v>
      </c>
    </row>
    <row r="2502" spans="1:14" x14ac:dyDescent="0.25">
      <c r="A2502">
        <v>3501</v>
      </c>
      <c r="B2502" t="s">
        <v>14982</v>
      </c>
      <c r="C2502" t="s">
        <v>14983</v>
      </c>
      <c r="D2502" t="s">
        <v>14929</v>
      </c>
      <c r="E2502">
        <v>717</v>
      </c>
      <c r="F2502" s="2">
        <v>44553.624618055554</v>
      </c>
      <c r="G2502">
        <v>45</v>
      </c>
      <c r="H2502" t="s">
        <v>2944</v>
      </c>
      <c r="I2502">
        <f t="shared" si="195"/>
        <v>32265</v>
      </c>
      <c r="J2502" s="6">
        <v>45186.094074074077</v>
      </c>
      <c r="K2502" t="str">
        <f t="shared" si="196"/>
        <v>Long Term</v>
      </c>
      <c r="L2502">
        <f t="shared" si="197"/>
        <v>31548</v>
      </c>
      <c r="M2502">
        <f t="shared" si="198"/>
        <v>0</v>
      </c>
      <c r="N2502">
        <f t="shared" si="199"/>
        <v>0</v>
      </c>
    </row>
    <row r="2503" spans="1:14" x14ac:dyDescent="0.25">
      <c r="A2503">
        <v>3502</v>
      </c>
      <c r="B2503" t="s">
        <v>14927</v>
      </c>
      <c r="C2503" t="s">
        <v>14928</v>
      </c>
      <c r="D2503" t="s">
        <v>14929</v>
      </c>
      <c r="E2503">
        <v>745</v>
      </c>
      <c r="F2503" s="2">
        <v>43809.234976851847</v>
      </c>
      <c r="G2503">
        <v>61</v>
      </c>
      <c r="H2503" t="s">
        <v>1578</v>
      </c>
      <c r="I2503">
        <f t="shared" si="195"/>
        <v>45445</v>
      </c>
      <c r="J2503" s="6">
        <v>45186.094074074077</v>
      </c>
      <c r="K2503" t="str">
        <f t="shared" si="196"/>
        <v>Long Term</v>
      </c>
      <c r="L2503">
        <f t="shared" si="197"/>
        <v>44700</v>
      </c>
      <c r="M2503">
        <f t="shared" si="198"/>
        <v>0</v>
      </c>
      <c r="N2503">
        <f t="shared" si="199"/>
        <v>0</v>
      </c>
    </row>
    <row r="2504" spans="1:14" x14ac:dyDescent="0.25">
      <c r="A2504">
        <v>3503</v>
      </c>
      <c r="B2504" t="s">
        <v>15014</v>
      </c>
      <c r="C2504" t="s">
        <v>15015</v>
      </c>
      <c r="D2504" t="s">
        <v>14929</v>
      </c>
      <c r="E2504">
        <v>703</v>
      </c>
      <c r="F2504" s="2">
        <v>44840.82303240741</v>
      </c>
      <c r="G2504">
        <v>94</v>
      </c>
      <c r="H2504" t="s">
        <v>1498</v>
      </c>
      <c r="I2504">
        <f t="shared" si="195"/>
        <v>66082</v>
      </c>
      <c r="J2504" s="6">
        <v>45186.094074074077</v>
      </c>
      <c r="K2504" t="str">
        <f t="shared" si="196"/>
        <v>Short Term</v>
      </c>
      <c r="L2504">
        <f t="shared" si="197"/>
        <v>65379</v>
      </c>
      <c r="M2504">
        <f t="shared" si="198"/>
        <v>0.15</v>
      </c>
      <c r="N2504">
        <f t="shared" si="199"/>
        <v>9806.85</v>
      </c>
    </row>
    <row r="2505" spans="1:14" x14ac:dyDescent="0.25">
      <c r="A2505">
        <v>3504</v>
      </c>
      <c r="B2505" t="s">
        <v>14968</v>
      </c>
      <c r="C2505" t="s">
        <v>14969</v>
      </c>
      <c r="D2505" t="s">
        <v>14929</v>
      </c>
      <c r="E2505">
        <v>493</v>
      </c>
      <c r="F2505" s="2">
        <v>44731.940682870372</v>
      </c>
      <c r="G2505">
        <v>54</v>
      </c>
      <c r="H2505" t="s">
        <v>143</v>
      </c>
      <c r="I2505">
        <f t="shared" si="195"/>
        <v>26622</v>
      </c>
      <c r="J2505" s="6">
        <v>45186.094074074077</v>
      </c>
      <c r="K2505" t="str">
        <f t="shared" si="196"/>
        <v>Long Term</v>
      </c>
      <c r="L2505">
        <f t="shared" si="197"/>
        <v>26129</v>
      </c>
      <c r="M2505">
        <f t="shared" si="198"/>
        <v>0</v>
      </c>
      <c r="N2505">
        <f t="shared" si="199"/>
        <v>0</v>
      </c>
    </row>
    <row r="2506" spans="1:14" x14ac:dyDescent="0.25">
      <c r="A2506">
        <v>3505</v>
      </c>
      <c r="B2506" t="s">
        <v>14944</v>
      </c>
      <c r="C2506" t="s">
        <v>14945</v>
      </c>
      <c r="D2506" t="s">
        <v>14929</v>
      </c>
      <c r="E2506">
        <v>944</v>
      </c>
      <c r="F2506" s="2">
        <v>43779.957569444443</v>
      </c>
      <c r="G2506">
        <v>64</v>
      </c>
      <c r="H2506" t="s">
        <v>308</v>
      </c>
      <c r="I2506">
        <f t="shared" si="195"/>
        <v>60416</v>
      </c>
      <c r="J2506" s="6">
        <v>45186.094074074077</v>
      </c>
      <c r="K2506" t="str">
        <f t="shared" si="196"/>
        <v>Long Term</v>
      </c>
      <c r="L2506">
        <f t="shared" si="197"/>
        <v>59472</v>
      </c>
      <c r="M2506">
        <f t="shared" si="198"/>
        <v>0</v>
      </c>
      <c r="N2506">
        <f t="shared" si="199"/>
        <v>0</v>
      </c>
    </row>
    <row r="2507" spans="1:14" x14ac:dyDescent="0.25">
      <c r="A2507">
        <v>3506</v>
      </c>
      <c r="B2507" t="s">
        <v>14952</v>
      </c>
      <c r="C2507" t="s">
        <v>14953</v>
      </c>
      <c r="D2507" t="s">
        <v>14922</v>
      </c>
      <c r="E2507">
        <v>725</v>
      </c>
      <c r="F2507" s="2">
        <v>44105.407361111109</v>
      </c>
      <c r="G2507">
        <v>17</v>
      </c>
      <c r="H2507" t="s">
        <v>1062</v>
      </c>
      <c r="I2507">
        <f t="shared" si="195"/>
        <v>12325</v>
      </c>
      <c r="J2507" s="6">
        <v>45186.094074074077</v>
      </c>
      <c r="K2507" t="str">
        <f t="shared" si="196"/>
        <v>Long Term</v>
      </c>
      <c r="L2507">
        <f t="shared" si="197"/>
        <v>11600</v>
      </c>
      <c r="M2507">
        <f t="shared" si="198"/>
        <v>0</v>
      </c>
      <c r="N2507">
        <f t="shared" si="199"/>
        <v>0</v>
      </c>
    </row>
    <row r="2508" spans="1:14" x14ac:dyDescent="0.25">
      <c r="A2508">
        <v>3507</v>
      </c>
      <c r="B2508" t="s">
        <v>14998</v>
      </c>
      <c r="C2508" t="s">
        <v>14999</v>
      </c>
      <c r="D2508" t="s">
        <v>14929</v>
      </c>
      <c r="E2508">
        <v>266</v>
      </c>
      <c r="F2508" s="2">
        <v>44901.175821759258</v>
      </c>
      <c r="G2508">
        <v>82</v>
      </c>
      <c r="H2508" t="s">
        <v>663</v>
      </c>
      <c r="I2508">
        <f t="shared" si="195"/>
        <v>21812</v>
      </c>
      <c r="J2508" s="6">
        <v>45186.094074074077</v>
      </c>
      <c r="K2508" t="str">
        <f t="shared" si="196"/>
        <v>Short Term</v>
      </c>
      <c r="L2508">
        <f t="shared" si="197"/>
        <v>21546</v>
      </c>
      <c r="M2508">
        <f t="shared" si="198"/>
        <v>0.15</v>
      </c>
      <c r="N2508">
        <f t="shared" si="199"/>
        <v>3231.9</v>
      </c>
    </row>
    <row r="2509" spans="1:14" x14ac:dyDescent="0.25">
      <c r="A2509">
        <v>3508</v>
      </c>
      <c r="B2509" t="s">
        <v>14966</v>
      </c>
      <c r="C2509" t="s">
        <v>14967</v>
      </c>
      <c r="D2509" t="s">
        <v>14922</v>
      </c>
      <c r="E2509">
        <v>232</v>
      </c>
      <c r="F2509" s="2">
        <v>44601.402916666673</v>
      </c>
      <c r="G2509">
        <v>71</v>
      </c>
      <c r="H2509" t="s">
        <v>944</v>
      </c>
      <c r="I2509">
        <f t="shared" si="195"/>
        <v>16472</v>
      </c>
      <c r="J2509" s="6">
        <v>45186.094074074077</v>
      </c>
      <c r="K2509" t="str">
        <f t="shared" si="196"/>
        <v>Long Term</v>
      </c>
      <c r="L2509">
        <f t="shared" si="197"/>
        <v>16240</v>
      </c>
      <c r="M2509">
        <f t="shared" si="198"/>
        <v>0</v>
      </c>
      <c r="N2509">
        <f t="shared" si="199"/>
        <v>0</v>
      </c>
    </row>
    <row r="2510" spans="1:14" x14ac:dyDescent="0.25">
      <c r="A2510">
        <v>3509</v>
      </c>
      <c r="B2510" t="s">
        <v>15016</v>
      </c>
      <c r="C2510" t="s">
        <v>15017</v>
      </c>
      <c r="D2510" t="s">
        <v>14922</v>
      </c>
      <c r="E2510">
        <v>864</v>
      </c>
      <c r="F2510" s="2">
        <v>44872.001597222217</v>
      </c>
      <c r="G2510">
        <v>50</v>
      </c>
      <c r="H2510" t="s">
        <v>525</v>
      </c>
      <c r="I2510">
        <f t="shared" si="195"/>
        <v>43200</v>
      </c>
      <c r="J2510" s="6">
        <v>45186.094074074077</v>
      </c>
      <c r="K2510" t="str">
        <f t="shared" si="196"/>
        <v>Short Term</v>
      </c>
      <c r="L2510">
        <f t="shared" si="197"/>
        <v>42336</v>
      </c>
      <c r="M2510">
        <f t="shared" si="198"/>
        <v>0.15</v>
      </c>
      <c r="N2510">
        <f t="shared" si="199"/>
        <v>6350.4</v>
      </c>
    </row>
    <row r="2511" spans="1:14" x14ac:dyDescent="0.25">
      <c r="A2511">
        <v>3510</v>
      </c>
      <c r="B2511" t="s">
        <v>14962</v>
      </c>
      <c r="C2511" t="s">
        <v>14963</v>
      </c>
      <c r="D2511" t="s">
        <v>14929</v>
      </c>
      <c r="E2511">
        <v>464</v>
      </c>
      <c r="F2511" s="2">
        <v>44315.058587962973</v>
      </c>
      <c r="G2511">
        <v>37</v>
      </c>
      <c r="H2511" t="s">
        <v>2926</v>
      </c>
      <c r="I2511">
        <f t="shared" si="195"/>
        <v>17168</v>
      </c>
      <c r="J2511" s="6">
        <v>45186.094074074077</v>
      </c>
      <c r="K2511" t="str">
        <f t="shared" si="196"/>
        <v>Long Term</v>
      </c>
      <c r="L2511">
        <f t="shared" si="197"/>
        <v>16704</v>
      </c>
      <c r="M2511">
        <f t="shared" si="198"/>
        <v>0</v>
      </c>
      <c r="N2511">
        <f t="shared" si="199"/>
        <v>0</v>
      </c>
    </row>
    <row r="2512" spans="1:14" x14ac:dyDescent="0.25">
      <c r="A2512">
        <v>3511</v>
      </c>
      <c r="B2512" t="s">
        <v>14994</v>
      </c>
      <c r="C2512" t="s">
        <v>14995</v>
      </c>
      <c r="D2512" t="s">
        <v>14929</v>
      </c>
      <c r="E2512">
        <v>610</v>
      </c>
      <c r="F2512" s="2">
        <v>44093.746712962973</v>
      </c>
      <c r="G2512">
        <v>10</v>
      </c>
      <c r="H2512" t="s">
        <v>685</v>
      </c>
      <c r="I2512">
        <f t="shared" si="195"/>
        <v>6100</v>
      </c>
      <c r="J2512" s="6">
        <v>45186.094074074077</v>
      </c>
      <c r="K2512" t="str">
        <f t="shared" si="196"/>
        <v>Long Term</v>
      </c>
      <c r="L2512">
        <f t="shared" si="197"/>
        <v>5490</v>
      </c>
      <c r="M2512">
        <f t="shared" si="198"/>
        <v>0</v>
      </c>
      <c r="N2512">
        <f t="shared" si="199"/>
        <v>0</v>
      </c>
    </row>
    <row r="2513" spans="1:14" x14ac:dyDescent="0.25">
      <c r="A2513">
        <v>3512</v>
      </c>
      <c r="B2513" t="s">
        <v>14960</v>
      </c>
      <c r="C2513" t="s">
        <v>14961</v>
      </c>
      <c r="D2513" t="s">
        <v>14922</v>
      </c>
      <c r="E2513">
        <v>746</v>
      </c>
      <c r="F2513" s="2">
        <v>43759.152627314812</v>
      </c>
      <c r="G2513">
        <v>74</v>
      </c>
      <c r="H2513" t="s">
        <v>2711</v>
      </c>
      <c r="I2513">
        <f t="shared" si="195"/>
        <v>55204</v>
      </c>
      <c r="J2513" s="6">
        <v>45186.094074074077</v>
      </c>
      <c r="K2513" t="str">
        <f t="shared" si="196"/>
        <v>Long Term</v>
      </c>
      <c r="L2513">
        <f t="shared" si="197"/>
        <v>54458</v>
      </c>
      <c r="M2513">
        <f t="shared" si="198"/>
        <v>0</v>
      </c>
      <c r="N2513">
        <f t="shared" si="199"/>
        <v>0</v>
      </c>
    </row>
    <row r="2514" spans="1:14" x14ac:dyDescent="0.25">
      <c r="A2514">
        <v>3513</v>
      </c>
      <c r="B2514" t="s">
        <v>14984</v>
      </c>
      <c r="C2514" t="s">
        <v>14985</v>
      </c>
      <c r="D2514" t="s">
        <v>14929</v>
      </c>
      <c r="E2514">
        <v>336</v>
      </c>
      <c r="F2514" s="2">
        <v>44643.259166666663</v>
      </c>
      <c r="G2514">
        <v>37</v>
      </c>
      <c r="H2514" t="s">
        <v>1339</v>
      </c>
      <c r="I2514">
        <f t="shared" si="195"/>
        <v>12432</v>
      </c>
      <c r="J2514" s="6">
        <v>45186.094074074077</v>
      </c>
      <c r="K2514" t="str">
        <f t="shared" si="196"/>
        <v>Long Term</v>
      </c>
      <c r="L2514">
        <f t="shared" si="197"/>
        <v>12096</v>
      </c>
      <c r="M2514">
        <f t="shared" si="198"/>
        <v>0</v>
      </c>
      <c r="N2514">
        <f t="shared" si="199"/>
        <v>0</v>
      </c>
    </row>
    <row r="2515" spans="1:14" x14ac:dyDescent="0.25">
      <c r="A2515">
        <v>3514</v>
      </c>
      <c r="B2515" t="s">
        <v>15012</v>
      </c>
      <c r="C2515" t="s">
        <v>15013</v>
      </c>
      <c r="D2515" t="s">
        <v>14929</v>
      </c>
      <c r="E2515">
        <v>694</v>
      </c>
      <c r="F2515" s="2">
        <v>44146.655451388891</v>
      </c>
      <c r="G2515">
        <v>83</v>
      </c>
      <c r="H2515" t="s">
        <v>446</v>
      </c>
      <c r="I2515">
        <f t="shared" si="195"/>
        <v>57602</v>
      </c>
      <c r="J2515" s="6">
        <v>45186.094074074077</v>
      </c>
      <c r="K2515" t="str">
        <f t="shared" si="196"/>
        <v>Long Term</v>
      </c>
      <c r="L2515">
        <f t="shared" si="197"/>
        <v>56908</v>
      </c>
      <c r="M2515">
        <f t="shared" si="198"/>
        <v>0</v>
      </c>
      <c r="N2515">
        <f t="shared" si="199"/>
        <v>0</v>
      </c>
    </row>
    <row r="2516" spans="1:14" x14ac:dyDescent="0.25">
      <c r="A2516">
        <v>3515</v>
      </c>
      <c r="B2516" t="s">
        <v>15014</v>
      </c>
      <c r="C2516" t="s">
        <v>15015</v>
      </c>
      <c r="D2516" t="s">
        <v>14922</v>
      </c>
      <c r="E2516">
        <v>240</v>
      </c>
      <c r="F2516" s="2">
        <v>43551.797488425917</v>
      </c>
      <c r="G2516">
        <v>1</v>
      </c>
      <c r="H2516" t="s">
        <v>131</v>
      </c>
      <c r="I2516">
        <f t="shared" si="195"/>
        <v>240</v>
      </c>
      <c r="J2516" s="6">
        <v>45186.094074074077</v>
      </c>
      <c r="K2516" t="str">
        <f t="shared" si="196"/>
        <v>Long Term</v>
      </c>
      <c r="L2516">
        <f t="shared" si="197"/>
        <v>0</v>
      </c>
      <c r="M2516">
        <f t="shared" si="198"/>
        <v>0</v>
      </c>
      <c r="N2516">
        <f t="shared" si="199"/>
        <v>0</v>
      </c>
    </row>
    <row r="2517" spans="1:14" x14ac:dyDescent="0.25">
      <c r="A2517">
        <v>3516</v>
      </c>
      <c r="B2517" t="s">
        <v>14960</v>
      </c>
      <c r="C2517" t="s">
        <v>14961</v>
      </c>
      <c r="D2517" t="s">
        <v>14929</v>
      </c>
      <c r="E2517">
        <v>314</v>
      </c>
      <c r="F2517" s="2">
        <v>43671.802187499998</v>
      </c>
      <c r="G2517">
        <v>83</v>
      </c>
      <c r="H2517" t="s">
        <v>972</v>
      </c>
      <c r="I2517">
        <f t="shared" si="195"/>
        <v>26062</v>
      </c>
      <c r="J2517" s="6">
        <v>45186.094074074077</v>
      </c>
      <c r="K2517" t="str">
        <f t="shared" si="196"/>
        <v>Long Term</v>
      </c>
      <c r="L2517">
        <f t="shared" si="197"/>
        <v>25748</v>
      </c>
      <c r="M2517">
        <f t="shared" si="198"/>
        <v>0</v>
      </c>
      <c r="N2517">
        <f t="shared" si="199"/>
        <v>0</v>
      </c>
    </row>
    <row r="2518" spans="1:14" x14ac:dyDescent="0.25">
      <c r="A2518">
        <v>3517</v>
      </c>
      <c r="B2518" t="s">
        <v>14952</v>
      </c>
      <c r="C2518" t="s">
        <v>14953</v>
      </c>
      <c r="D2518" t="s">
        <v>14922</v>
      </c>
      <c r="E2518">
        <v>996</v>
      </c>
      <c r="F2518" s="2">
        <v>43811.229895833327</v>
      </c>
      <c r="G2518">
        <v>43</v>
      </c>
      <c r="H2518" t="s">
        <v>2156</v>
      </c>
      <c r="I2518">
        <f t="shared" si="195"/>
        <v>42828</v>
      </c>
      <c r="J2518" s="6">
        <v>45186.094074074077</v>
      </c>
      <c r="K2518" t="str">
        <f t="shared" si="196"/>
        <v>Long Term</v>
      </c>
      <c r="L2518">
        <f t="shared" si="197"/>
        <v>41832</v>
      </c>
      <c r="M2518">
        <f t="shared" si="198"/>
        <v>0</v>
      </c>
      <c r="N2518">
        <f t="shared" si="199"/>
        <v>0</v>
      </c>
    </row>
    <row r="2519" spans="1:14" x14ac:dyDescent="0.25">
      <c r="A2519">
        <v>3518</v>
      </c>
      <c r="B2519" t="s">
        <v>14994</v>
      </c>
      <c r="C2519" t="s">
        <v>14995</v>
      </c>
      <c r="D2519" t="s">
        <v>14922</v>
      </c>
      <c r="E2519">
        <v>806</v>
      </c>
      <c r="F2519" s="2">
        <v>43518.985462962963</v>
      </c>
      <c r="G2519">
        <v>26</v>
      </c>
      <c r="H2519" t="s">
        <v>981</v>
      </c>
      <c r="I2519">
        <f t="shared" si="195"/>
        <v>20956</v>
      </c>
      <c r="J2519" s="6">
        <v>45186.094074074077</v>
      </c>
      <c r="K2519" t="str">
        <f t="shared" si="196"/>
        <v>Long Term</v>
      </c>
      <c r="L2519">
        <f t="shared" si="197"/>
        <v>20150</v>
      </c>
      <c r="M2519">
        <f t="shared" si="198"/>
        <v>0</v>
      </c>
      <c r="N2519">
        <f t="shared" si="199"/>
        <v>0</v>
      </c>
    </row>
    <row r="2520" spans="1:14" x14ac:dyDescent="0.25">
      <c r="A2520">
        <v>3519</v>
      </c>
      <c r="B2520" t="s">
        <v>14954</v>
      </c>
      <c r="C2520" t="s">
        <v>14955</v>
      </c>
      <c r="D2520" t="s">
        <v>14922</v>
      </c>
      <c r="E2520">
        <v>240</v>
      </c>
      <c r="F2520" s="2">
        <v>44790.91615740741</v>
      </c>
      <c r="G2520">
        <v>64</v>
      </c>
      <c r="H2520" t="s">
        <v>771</v>
      </c>
      <c r="I2520">
        <f t="shared" si="195"/>
        <v>15360</v>
      </c>
      <c r="J2520" s="6">
        <v>45186.094074074077</v>
      </c>
      <c r="K2520" t="str">
        <f t="shared" si="196"/>
        <v>Long Term</v>
      </c>
      <c r="L2520">
        <f t="shared" si="197"/>
        <v>15120</v>
      </c>
      <c r="M2520">
        <f t="shared" si="198"/>
        <v>0</v>
      </c>
      <c r="N2520">
        <f t="shared" si="199"/>
        <v>0</v>
      </c>
    </row>
    <row r="2521" spans="1:14" x14ac:dyDescent="0.25">
      <c r="A2521">
        <v>3520</v>
      </c>
      <c r="B2521" t="s">
        <v>14992</v>
      </c>
      <c r="C2521" t="s">
        <v>14993</v>
      </c>
      <c r="D2521" t="s">
        <v>14929</v>
      </c>
      <c r="E2521">
        <v>816</v>
      </c>
      <c r="F2521" s="2">
        <v>44750.235636574071</v>
      </c>
      <c r="G2521">
        <v>85</v>
      </c>
      <c r="H2521" t="s">
        <v>920</v>
      </c>
      <c r="I2521">
        <f t="shared" si="195"/>
        <v>69360</v>
      </c>
      <c r="J2521" s="6">
        <v>45186.094074074077</v>
      </c>
      <c r="K2521" t="str">
        <f t="shared" si="196"/>
        <v>Long Term</v>
      </c>
      <c r="L2521">
        <f t="shared" si="197"/>
        <v>68544</v>
      </c>
      <c r="M2521">
        <f t="shared" si="198"/>
        <v>0</v>
      </c>
      <c r="N2521">
        <f t="shared" si="199"/>
        <v>0</v>
      </c>
    </row>
    <row r="2522" spans="1:14" x14ac:dyDescent="0.25">
      <c r="A2522">
        <v>3521</v>
      </c>
      <c r="B2522" t="s">
        <v>15000</v>
      </c>
      <c r="C2522" t="s">
        <v>15001</v>
      </c>
      <c r="D2522" t="s">
        <v>14922</v>
      </c>
      <c r="E2522">
        <v>197</v>
      </c>
      <c r="F2522" s="2">
        <v>44124.495520833327</v>
      </c>
      <c r="G2522">
        <v>1</v>
      </c>
      <c r="H2522" t="s">
        <v>383</v>
      </c>
      <c r="I2522">
        <f t="shared" si="195"/>
        <v>197</v>
      </c>
      <c r="J2522" s="6">
        <v>45186.094074074077</v>
      </c>
      <c r="K2522" t="str">
        <f t="shared" si="196"/>
        <v>Long Term</v>
      </c>
      <c r="L2522">
        <f t="shared" si="197"/>
        <v>0</v>
      </c>
      <c r="M2522">
        <f t="shared" si="198"/>
        <v>0</v>
      </c>
      <c r="N2522">
        <f t="shared" si="199"/>
        <v>0</v>
      </c>
    </row>
    <row r="2523" spans="1:14" x14ac:dyDescent="0.25">
      <c r="A2523">
        <v>3522</v>
      </c>
      <c r="B2523" t="s">
        <v>15010</v>
      </c>
      <c r="C2523" t="s">
        <v>15011</v>
      </c>
      <c r="D2523" t="s">
        <v>14929</v>
      </c>
      <c r="E2523">
        <v>540</v>
      </c>
      <c r="F2523" s="2">
        <v>43549.880995370368</v>
      </c>
      <c r="G2523">
        <v>6</v>
      </c>
      <c r="H2523" t="s">
        <v>1007</v>
      </c>
      <c r="I2523">
        <f t="shared" si="195"/>
        <v>3240</v>
      </c>
      <c r="J2523" s="6">
        <v>45186.094074074077</v>
      </c>
      <c r="K2523" t="str">
        <f t="shared" si="196"/>
        <v>Long Term</v>
      </c>
      <c r="L2523">
        <f t="shared" si="197"/>
        <v>2700</v>
      </c>
      <c r="M2523">
        <f t="shared" si="198"/>
        <v>0</v>
      </c>
      <c r="N2523">
        <f t="shared" si="199"/>
        <v>0</v>
      </c>
    </row>
    <row r="2524" spans="1:14" x14ac:dyDescent="0.25">
      <c r="A2524">
        <v>3523</v>
      </c>
      <c r="B2524" t="s">
        <v>14970</v>
      </c>
      <c r="C2524" t="s">
        <v>14971</v>
      </c>
      <c r="D2524" t="s">
        <v>14929</v>
      </c>
      <c r="E2524">
        <v>717</v>
      </c>
      <c r="F2524" s="2">
        <v>44897.741377314807</v>
      </c>
      <c r="G2524">
        <v>81</v>
      </c>
      <c r="H2524" t="s">
        <v>612</v>
      </c>
      <c r="I2524">
        <f t="shared" si="195"/>
        <v>58077</v>
      </c>
      <c r="J2524" s="6">
        <v>45186.094074074077</v>
      </c>
      <c r="K2524" t="str">
        <f t="shared" si="196"/>
        <v>Short Term</v>
      </c>
      <c r="L2524">
        <f t="shared" si="197"/>
        <v>57360</v>
      </c>
      <c r="M2524">
        <f t="shared" si="198"/>
        <v>0.15</v>
      </c>
      <c r="N2524">
        <f t="shared" si="199"/>
        <v>8604</v>
      </c>
    </row>
    <row r="2525" spans="1:14" x14ac:dyDescent="0.25">
      <c r="A2525">
        <v>3524</v>
      </c>
      <c r="B2525" t="s">
        <v>14920</v>
      </c>
      <c r="C2525" t="s">
        <v>14921</v>
      </c>
      <c r="D2525" t="s">
        <v>14929</v>
      </c>
      <c r="E2525">
        <v>411</v>
      </c>
      <c r="F2525" s="2">
        <v>44696.235324074078</v>
      </c>
      <c r="G2525">
        <v>59</v>
      </c>
      <c r="H2525" t="s">
        <v>907</v>
      </c>
      <c r="I2525">
        <f t="shared" si="195"/>
        <v>24249</v>
      </c>
      <c r="J2525" s="6">
        <v>45186.094074074077</v>
      </c>
      <c r="K2525" t="str">
        <f t="shared" si="196"/>
        <v>Long Term</v>
      </c>
      <c r="L2525">
        <f t="shared" si="197"/>
        <v>23838</v>
      </c>
      <c r="M2525">
        <f t="shared" si="198"/>
        <v>0</v>
      </c>
      <c r="N2525">
        <f t="shared" si="199"/>
        <v>0</v>
      </c>
    </row>
    <row r="2526" spans="1:14" x14ac:dyDescent="0.25">
      <c r="A2526">
        <v>3525</v>
      </c>
      <c r="B2526" t="s">
        <v>15012</v>
      </c>
      <c r="C2526" t="s">
        <v>15013</v>
      </c>
      <c r="D2526" t="s">
        <v>14922</v>
      </c>
      <c r="E2526">
        <v>683</v>
      </c>
      <c r="F2526" s="2">
        <v>43955.03670138889</v>
      </c>
      <c r="G2526">
        <v>53</v>
      </c>
      <c r="H2526" t="s">
        <v>274</v>
      </c>
      <c r="I2526">
        <f t="shared" si="195"/>
        <v>36199</v>
      </c>
      <c r="J2526" s="6">
        <v>45186.094074074077</v>
      </c>
      <c r="K2526" t="str">
        <f t="shared" si="196"/>
        <v>Long Term</v>
      </c>
      <c r="L2526">
        <f t="shared" si="197"/>
        <v>35516</v>
      </c>
      <c r="M2526">
        <f t="shared" si="198"/>
        <v>0</v>
      </c>
      <c r="N2526">
        <f t="shared" si="199"/>
        <v>0</v>
      </c>
    </row>
    <row r="2527" spans="1:14" x14ac:dyDescent="0.25">
      <c r="A2527">
        <v>3526</v>
      </c>
      <c r="B2527" t="s">
        <v>14960</v>
      </c>
      <c r="C2527" t="s">
        <v>14961</v>
      </c>
      <c r="D2527" t="s">
        <v>14922</v>
      </c>
      <c r="E2527">
        <v>648</v>
      </c>
      <c r="F2527" s="2">
        <v>45034.457083333327</v>
      </c>
      <c r="G2527">
        <v>98</v>
      </c>
      <c r="H2527" t="s">
        <v>2153</v>
      </c>
      <c r="I2527">
        <f t="shared" si="195"/>
        <v>63504</v>
      </c>
      <c r="J2527" s="6">
        <v>45186.094074074077</v>
      </c>
      <c r="K2527" t="str">
        <f t="shared" si="196"/>
        <v>Short Term</v>
      </c>
      <c r="L2527">
        <f t="shared" si="197"/>
        <v>62856</v>
      </c>
      <c r="M2527">
        <f t="shared" si="198"/>
        <v>0.15</v>
      </c>
      <c r="N2527">
        <f t="shared" si="199"/>
        <v>9428.4</v>
      </c>
    </row>
    <row r="2528" spans="1:14" x14ac:dyDescent="0.25">
      <c r="A2528">
        <v>3527</v>
      </c>
      <c r="B2528" t="s">
        <v>14942</v>
      </c>
      <c r="C2528" t="s">
        <v>14943</v>
      </c>
      <c r="D2528" t="s">
        <v>14922</v>
      </c>
      <c r="E2528">
        <v>852</v>
      </c>
      <c r="F2528" s="2">
        <v>44129.942928240736</v>
      </c>
      <c r="G2528">
        <v>82</v>
      </c>
      <c r="H2528" t="s">
        <v>403</v>
      </c>
      <c r="I2528">
        <f t="shared" si="195"/>
        <v>69864</v>
      </c>
      <c r="J2528" s="6">
        <v>45186.094074074077</v>
      </c>
      <c r="K2528" t="str">
        <f t="shared" si="196"/>
        <v>Long Term</v>
      </c>
      <c r="L2528">
        <f t="shared" si="197"/>
        <v>69012</v>
      </c>
      <c r="M2528">
        <f t="shared" si="198"/>
        <v>0</v>
      </c>
      <c r="N2528">
        <f t="shared" si="199"/>
        <v>0</v>
      </c>
    </row>
    <row r="2529" spans="1:14" x14ac:dyDescent="0.25">
      <c r="A2529">
        <v>3528</v>
      </c>
      <c r="B2529" t="s">
        <v>14938</v>
      </c>
      <c r="C2529" t="s">
        <v>14939</v>
      </c>
      <c r="D2529" t="s">
        <v>14929</v>
      </c>
      <c r="E2529">
        <v>339</v>
      </c>
      <c r="F2529" s="2">
        <v>44957.693368055552</v>
      </c>
      <c r="G2529">
        <v>25</v>
      </c>
      <c r="H2529" t="s">
        <v>210</v>
      </c>
      <c r="I2529">
        <f t="shared" si="195"/>
        <v>8475</v>
      </c>
      <c r="J2529" s="6">
        <v>45186.094074074077</v>
      </c>
      <c r="K2529" t="str">
        <f t="shared" si="196"/>
        <v>Short Term</v>
      </c>
      <c r="L2529">
        <f t="shared" si="197"/>
        <v>8136</v>
      </c>
      <c r="M2529">
        <f t="shared" si="198"/>
        <v>0.15</v>
      </c>
      <c r="N2529">
        <f t="shared" si="199"/>
        <v>1220.3999999999999</v>
      </c>
    </row>
    <row r="2530" spans="1:14" x14ac:dyDescent="0.25">
      <c r="A2530">
        <v>3529</v>
      </c>
      <c r="B2530" t="s">
        <v>15010</v>
      </c>
      <c r="C2530" t="s">
        <v>15011</v>
      </c>
      <c r="D2530" t="s">
        <v>14922</v>
      </c>
      <c r="E2530">
        <v>218</v>
      </c>
      <c r="F2530" s="2">
        <v>43987.669293981482</v>
      </c>
      <c r="G2530">
        <v>40</v>
      </c>
      <c r="H2530" t="s">
        <v>732</v>
      </c>
      <c r="I2530">
        <f t="shared" si="195"/>
        <v>8720</v>
      </c>
      <c r="J2530" s="6">
        <v>45186.094074074077</v>
      </c>
      <c r="K2530" t="str">
        <f t="shared" si="196"/>
        <v>Long Term</v>
      </c>
      <c r="L2530">
        <f t="shared" si="197"/>
        <v>8502</v>
      </c>
      <c r="M2530">
        <f t="shared" si="198"/>
        <v>0</v>
      </c>
      <c r="N2530">
        <f t="shared" si="199"/>
        <v>0</v>
      </c>
    </row>
    <row r="2531" spans="1:14" x14ac:dyDescent="0.25">
      <c r="A2531">
        <v>3530</v>
      </c>
      <c r="B2531" t="s">
        <v>14958</v>
      </c>
      <c r="C2531" t="s">
        <v>14959</v>
      </c>
      <c r="D2531" t="s">
        <v>14922</v>
      </c>
      <c r="E2531">
        <v>412</v>
      </c>
      <c r="F2531" s="2">
        <v>44577.362974537027</v>
      </c>
      <c r="G2531">
        <v>73</v>
      </c>
      <c r="H2531" t="s">
        <v>1731</v>
      </c>
      <c r="I2531">
        <f t="shared" si="195"/>
        <v>30076</v>
      </c>
      <c r="J2531" s="6">
        <v>45186.094074074077</v>
      </c>
      <c r="K2531" t="str">
        <f t="shared" si="196"/>
        <v>Long Term</v>
      </c>
      <c r="L2531">
        <f t="shared" si="197"/>
        <v>29664</v>
      </c>
      <c r="M2531">
        <f t="shared" si="198"/>
        <v>0</v>
      </c>
      <c r="N2531">
        <f t="shared" si="199"/>
        <v>0</v>
      </c>
    </row>
    <row r="2532" spans="1:14" x14ac:dyDescent="0.25">
      <c r="A2532">
        <v>3531</v>
      </c>
      <c r="B2532" t="s">
        <v>14966</v>
      </c>
      <c r="C2532" t="s">
        <v>14967</v>
      </c>
      <c r="D2532" t="s">
        <v>14929</v>
      </c>
      <c r="E2532">
        <v>158</v>
      </c>
      <c r="F2532" s="2">
        <v>44671.894826388889</v>
      </c>
      <c r="G2532">
        <v>11</v>
      </c>
      <c r="H2532" t="s">
        <v>228</v>
      </c>
      <c r="I2532">
        <f t="shared" si="195"/>
        <v>1738</v>
      </c>
      <c r="J2532" s="6">
        <v>45186.094074074077</v>
      </c>
      <c r="K2532" t="str">
        <f t="shared" si="196"/>
        <v>Long Term</v>
      </c>
      <c r="L2532">
        <f t="shared" si="197"/>
        <v>1580</v>
      </c>
      <c r="M2532">
        <f t="shared" si="198"/>
        <v>0</v>
      </c>
      <c r="N2532">
        <f t="shared" si="199"/>
        <v>0</v>
      </c>
    </row>
    <row r="2533" spans="1:14" x14ac:dyDescent="0.25">
      <c r="A2533">
        <v>3532</v>
      </c>
      <c r="B2533" t="s">
        <v>14972</v>
      </c>
      <c r="C2533" t="s">
        <v>14973</v>
      </c>
      <c r="D2533" t="s">
        <v>14929</v>
      </c>
      <c r="E2533">
        <v>734</v>
      </c>
      <c r="F2533" s="2">
        <v>43998.388148148151</v>
      </c>
      <c r="G2533">
        <v>91</v>
      </c>
      <c r="H2533" t="s">
        <v>2974</v>
      </c>
      <c r="I2533">
        <f t="shared" si="195"/>
        <v>66794</v>
      </c>
      <c r="J2533" s="6">
        <v>45186.094074074077</v>
      </c>
      <c r="K2533" t="str">
        <f t="shared" si="196"/>
        <v>Long Term</v>
      </c>
      <c r="L2533">
        <f t="shared" si="197"/>
        <v>66060</v>
      </c>
      <c r="M2533">
        <f t="shared" si="198"/>
        <v>0</v>
      </c>
      <c r="N2533">
        <f t="shared" si="199"/>
        <v>0</v>
      </c>
    </row>
    <row r="2534" spans="1:14" x14ac:dyDescent="0.25">
      <c r="A2534">
        <v>3533</v>
      </c>
      <c r="B2534" t="s">
        <v>14934</v>
      </c>
      <c r="C2534" t="s">
        <v>14935</v>
      </c>
      <c r="D2534" t="s">
        <v>14922</v>
      </c>
      <c r="E2534">
        <v>573</v>
      </c>
      <c r="F2534" s="2">
        <v>44396.43172453704</v>
      </c>
      <c r="G2534">
        <v>84</v>
      </c>
      <c r="H2534" t="s">
        <v>239</v>
      </c>
      <c r="I2534">
        <f t="shared" si="195"/>
        <v>48132</v>
      </c>
      <c r="J2534" s="6">
        <v>45186.094074074077</v>
      </c>
      <c r="K2534" t="str">
        <f t="shared" si="196"/>
        <v>Long Term</v>
      </c>
      <c r="L2534">
        <f t="shared" si="197"/>
        <v>47559</v>
      </c>
      <c r="M2534">
        <f t="shared" si="198"/>
        <v>0</v>
      </c>
      <c r="N2534">
        <f t="shared" si="199"/>
        <v>0</v>
      </c>
    </row>
    <row r="2535" spans="1:14" x14ac:dyDescent="0.25">
      <c r="A2535">
        <v>3534</v>
      </c>
      <c r="B2535" t="s">
        <v>14958</v>
      </c>
      <c r="C2535" t="s">
        <v>14959</v>
      </c>
      <c r="D2535" t="s">
        <v>14929</v>
      </c>
      <c r="E2535">
        <v>558</v>
      </c>
      <c r="F2535" s="2">
        <v>44299.397488425922</v>
      </c>
      <c r="G2535">
        <v>58</v>
      </c>
      <c r="H2535" t="s">
        <v>727</v>
      </c>
      <c r="I2535">
        <f t="shared" si="195"/>
        <v>32364</v>
      </c>
      <c r="J2535" s="6">
        <v>45186.094074074077</v>
      </c>
      <c r="K2535" t="str">
        <f t="shared" si="196"/>
        <v>Long Term</v>
      </c>
      <c r="L2535">
        <f t="shared" si="197"/>
        <v>31806</v>
      </c>
      <c r="M2535">
        <f t="shared" si="198"/>
        <v>0</v>
      </c>
      <c r="N2535">
        <f t="shared" si="199"/>
        <v>0</v>
      </c>
    </row>
    <row r="2536" spans="1:14" x14ac:dyDescent="0.25">
      <c r="A2536">
        <v>3535</v>
      </c>
      <c r="B2536" t="s">
        <v>14942</v>
      </c>
      <c r="C2536" t="s">
        <v>14943</v>
      </c>
      <c r="D2536" t="s">
        <v>14922</v>
      </c>
      <c r="E2536">
        <v>583</v>
      </c>
      <c r="F2536" s="2">
        <v>44959.20989583333</v>
      </c>
      <c r="G2536">
        <v>83</v>
      </c>
      <c r="H2536" t="s">
        <v>541</v>
      </c>
      <c r="I2536">
        <f t="shared" si="195"/>
        <v>48389</v>
      </c>
      <c r="J2536" s="6">
        <v>45186.094074074077</v>
      </c>
      <c r="K2536" t="str">
        <f t="shared" si="196"/>
        <v>Short Term</v>
      </c>
      <c r="L2536">
        <f t="shared" si="197"/>
        <v>47806</v>
      </c>
      <c r="M2536">
        <f t="shared" si="198"/>
        <v>0.15</v>
      </c>
      <c r="N2536">
        <f t="shared" si="199"/>
        <v>7170.9</v>
      </c>
    </row>
    <row r="2537" spans="1:14" x14ac:dyDescent="0.25">
      <c r="A2537">
        <v>3536</v>
      </c>
      <c r="B2537" t="s">
        <v>14938</v>
      </c>
      <c r="C2537" t="s">
        <v>14939</v>
      </c>
      <c r="D2537" t="s">
        <v>14929</v>
      </c>
      <c r="E2537">
        <v>608</v>
      </c>
      <c r="F2537" s="2">
        <v>43712.022152777783</v>
      </c>
      <c r="G2537">
        <v>66</v>
      </c>
      <c r="H2537" t="s">
        <v>518</v>
      </c>
      <c r="I2537">
        <f t="shared" si="195"/>
        <v>40128</v>
      </c>
      <c r="J2537" s="6">
        <v>45186.094074074077</v>
      </c>
      <c r="K2537" t="str">
        <f t="shared" si="196"/>
        <v>Long Term</v>
      </c>
      <c r="L2537">
        <f t="shared" si="197"/>
        <v>39520</v>
      </c>
      <c r="M2537">
        <f t="shared" si="198"/>
        <v>0</v>
      </c>
      <c r="N2537">
        <f t="shared" si="199"/>
        <v>0</v>
      </c>
    </row>
    <row r="2538" spans="1:14" x14ac:dyDescent="0.25">
      <c r="A2538">
        <v>3537</v>
      </c>
      <c r="B2538" t="s">
        <v>14934</v>
      </c>
      <c r="C2538" t="s">
        <v>14935</v>
      </c>
      <c r="D2538" t="s">
        <v>14929</v>
      </c>
      <c r="E2538">
        <v>594</v>
      </c>
      <c r="F2538" s="2">
        <v>44425.310381944437</v>
      </c>
      <c r="G2538">
        <v>46</v>
      </c>
      <c r="H2538" t="s">
        <v>1090</v>
      </c>
      <c r="I2538">
        <f t="shared" si="195"/>
        <v>27324</v>
      </c>
      <c r="J2538" s="6">
        <v>45186.094074074077</v>
      </c>
      <c r="K2538" t="str">
        <f t="shared" si="196"/>
        <v>Long Term</v>
      </c>
      <c r="L2538">
        <f t="shared" si="197"/>
        <v>26730</v>
      </c>
      <c r="M2538">
        <f t="shared" si="198"/>
        <v>0</v>
      </c>
      <c r="N2538">
        <f t="shared" si="199"/>
        <v>0</v>
      </c>
    </row>
    <row r="2539" spans="1:14" x14ac:dyDescent="0.25">
      <c r="A2539">
        <v>3538</v>
      </c>
      <c r="B2539" t="s">
        <v>14923</v>
      </c>
      <c r="C2539" t="s">
        <v>14924</v>
      </c>
      <c r="D2539" t="s">
        <v>14922</v>
      </c>
      <c r="E2539">
        <v>133</v>
      </c>
      <c r="F2539" s="2">
        <v>44509.188645833332</v>
      </c>
      <c r="G2539">
        <v>87</v>
      </c>
      <c r="H2539" t="s">
        <v>725</v>
      </c>
      <c r="I2539">
        <f t="shared" si="195"/>
        <v>11571</v>
      </c>
      <c r="J2539" s="6">
        <v>45186.094074074077</v>
      </c>
      <c r="K2539" t="str">
        <f t="shared" si="196"/>
        <v>Long Term</v>
      </c>
      <c r="L2539">
        <f t="shared" si="197"/>
        <v>11438</v>
      </c>
      <c r="M2539">
        <f t="shared" si="198"/>
        <v>0</v>
      </c>
      <c r="N2539">
        <f t="shared" si="199"/>
        <v>0</v>
      </c>
    </row>
    <row r="2540" spans="1:14" x14ac:dyDescent="0.25">
      <c r="A2540">
        <v>3539</v>
      </c>
      <c r="B2540" t="s">
        <v>14960</v>
      </c>
      <c r="C2540" t="s">
        <v>14961</v>
      </c>
      <c r="D2540" t="s">
        <v>14929</v>
      </c>
      <c r="E2540">
        <v>316</v>
      </c>
      <c r="F2540" s="2">
        <v>43868.25545138889</v>
      </c>
      <c r="G2540">
        <v>14</v>
      </c>
      <c r="H2540" t="s">
        <v>393</v>
      </c>
      <c r="I2540">
        <f t="shared" si="195"/>
        <v>4424</v>
      </c>
      <c r="J2540" s="6">
        <v>45186.094074074077</v>
      </c>
      <c r="K2540" t="str">
        <f t="shared" si="196"/>
        <v>Long Term</v>
      </c>
      <c r="L2540">
        <f t="shared" si="197"/>
        <v>4108</v>
      </c>
      <c r="M2540">
        <f t="shared" si="198"/>
        <v>0</v>
      </c>
      <c r="N2540">
        <f t="shared" si="199"/>
        <v>0</v>
      </c>
    </row>
    <row r="2541" spans="1:14" x14ac:dyDescent="0.25">
      <c r="A2541">
        <v>3540</v>
      </c>
      <c r="B2541" t="s">
        <v>14942</v>
      </c>
      <c r="C2541" t="s">
        <v>14943</v>
      </c>
      <c r="D2541" t="s">
        <v>14922</v>
      </c>
      <c r="E2541">
        <v>582</v>
      </c>
      <c r="F2541" s="2">
        <v>44694.448587962957</v>
      </c>
      <c r="G2541">
        <v>24</v>
      </c>
      <c r="H2541" t="s">
        <v>1032</v>
      </c>
      <c r="I2541">
        <f t="shared" si="195"/>
        <v>13968</v>
      </c>
      <c r="J2541" s="6">
        <v>45186.094074074077</v>
      </c>
      <c r="K2541" t="str">
        <f t="shared" si="196"/>
        <v>Long Term</v>
      </c>
      <c r="L2541">
        <f t="shared" si="197"/>
        <v>13386</v>
      </c>
      <c r="M2541">
        <f t="shared" si="198"/>
        <v>0</v>
      </c>
      <c r="N2541">
        <f t="shared" si="199"/>
        <v>0</v>
      </c>
    </row>
    <row r="2542" spans="1:14" x14ac:dyDescent="0.25">
      <c r="A2542">
        <v>3541</v>
      </c>
      <c r="B2542" t="s">
        <v>14996</v>
      </c>
      <c r="C2542" t="s">
        <v>14997</v>
      </c>
      <c r="D2542" t="s">
        <v>14929</v>
      </c>
      <c r="E2542">
        <v>434</v>
      </c>
      <c r="F2542" s="2">
        <v>44103.302673611113</v>
      </c>
      <c r="G2542">
        <v>92</v>
      </c>
      <c r="H2542" t="s">
        <v>184</v>
      </c>
      <c r="I2542">
        <f t="shared" si="195"/>
        <v>39928</v>
      </c>
      <c r="J2542" s="6">
        <v>45186.094074074077</v>
      </c>
      <c r="K2542" t="str">
        <f t="shared" si="196"/>
        <v>Long Term</v>
      </c>
      <c r="L2542">
        <f t="shared" si="197"/>
        <v>39494</v>
      </c>
      <c r="M2542">
        <f t="shared" si="198"/>
        <v>0</v>
      </c>
      <c r="N2542">
        <f t="shared" si="199"/>
        <v>0</v>
      </c>
    </row>
    <row r="2543" spans="1:14" x14ac:dyDescent="0.25">
      <c r="A2543">
        <v>3542</v>
      </c>
      <c r="B2543" t="s">
        <v>14978</v>
      </c>
      <c r="C2543" t="s">
        <v>14979</v>
      </c>
      <c r="D2543" t="s">
        <v>14929</v>
      </c>
      <c r="E2543">
        <v>852</v>
      </c>
      <c r="F2543" s="2">
        <v>44736.979664351849</v>
      </c>
      <c r="G2543">
        <v>29</v>
      </c>
      <c r="H2543" t="s">
        <v>1201</v>
      </c>
      <c r="I2543">
        <f t="shared" si="195"/>
        <v>24708</v>
      </c>
      <c r="J2543" s="6">
        <v>45186.094074074077</v>
      </c>
      <c r="K2543" t="str">
        <f t="shared" si="196"/>
        <v>Long Term</v>
      </c>
      <c r="L2543">
        <f t="shared" si="197"/>
        <v>23856</v>
      </c>
      <c r="M2543">
        <f t="shared" si="198"/>
        <v>0</v>
      </c>
      <c r="N2543">
        <f t="shared" si="199"/>
        <v>0</v>
      </c>
    </row>
    <row r="2544" spans="1:14" x14ac:dyDescent="0.25">
      <c r="A2544">
        <v>3543</v>
      </c>
      <c r="B2544" t="s">
        <v>14927</v>
      </c>
      <c r="C2544" t="s">
        <v>14928</v>
      </c>
      <c r="D2544" t="s">
        <v>14929</v>
      </c>
      <c r="E2544">
        <v>187</v>
      </c>
      <c r="F2544" s="2">
        <v>44813.659421296303</v>
      </c>
      <c r="G2544">
        <v>97</v>
      </c>
      <c r="H2544" t="s">
        <v>421</v>
      </c>
      <c r="I2544">
        <f t="shared" si="195"/>
        <v>18139</v>
      </c>
      <c r="J2544" s="6">
        <v>45186.094074074077</v>
      </c>
      <c r="K2544" t="str">
        <f t="shared" si="196"/>
        <v>Long Term</v>
      </c>
      <c r="L2544">
        <f t="shared" si="197"/>
        <v>17952</v>
      </c>
      <c r="M2544">
        <f t="shared" si="198"/>
        <v>0</v>
      </c>
      <c r="N2544">
        <f t="shared" si="199"/>
        <v>0</v>
      </c>
    </row>
    <row r="2545" spans="1:14" x14ac:dyDescent="0.25">
      <c r="A2545">
        <v>3544</v>
      </c>
      <c r="B2545" t="s">
        <v>14954</v>
      </c>
      <c r="C2545" t="s">
        <v>14955</v>
      </c>
      <c r="D2545" t="s">
        <v>14922</v>
      </c>
      <c r="E2545">
        <v>206</v>
      </c>
      <c r="F2545" s="2">
        <v>44711.641365740739</v>
      </c>
      <c r="G2545">
        <v>32</v>
      </c>
      <c r="H2545" t="s">
        <v>959</v>
      </c>
      <c r="I2545">
        <f t="shared" si="195"/>
        <v>6592</v>
      </c>
      <c r="J2545" s="6">
        <v>45186.094074074077</v>
      </c>
      <c r="K2545" t="str">
        <f t="shared" si="196"/>
        <v>Long Term</v>
      </c>
      <c r="L2545">
        <f t="shared" si="197"/>
        <v>6386</v>
      </c>
      <c r="M2545">
        <f t="shared" si="198"/>
        <v>0</v>
      </c>
      <c r="N2545">
        <f t="shared" si="199"/>
        <v>0</v>
      </c>
    </row>
    <row r="2546" spans="1:14" x14ac:dyDescent="0.25">
      <c r="A2546">
        <v>3545</v>
      </c>
      <c r="B2546" t="s">
        <v>14992</v>
      </c>
      <c r="C2546" t="s">
        <v>14993</v>
      </c>
      <c r="D2546" t="s">
        <v>14929</v>
      </c>
      <c r="E2546">
        <v>158</v>
      </c>
      <c r="F2546" s="2">
        <v>44138.055960648147</v>
      </c>
      <c r="G2546">
        <v>37</v>
      </c>
      <c r="H2546" t="s">
        <v>2723</v>
      </c>
      <c r="I2546">
        <f t="shared" si="195"/>
        <v>5846</v>
      </c>
      <c r="J2546" s="6">
        <v>45186.094074074077</v>
      </c>
      <c r="K2546" t="str">
        <f t="shared" si="196"/>
        <v>Long Term</v>
      </c>
      <c r="L2546">
        <f t="shared" si="197"/>
        <v>5688</v>
      </c>
      <c r="M2546">
        <f t="shared" si="198"/>
        <v>0</v>
      </c>
      <c r="N2546">
        <f t="shared" si="199"/>
        <v>0</v>
      </c>
    </row>
    <row r="2547" spans="1:14" x14ac:dyDescent="0.25">
      <c r="A2547">
        <v>3546</v>
      </c>
      <c r="B2547" t="s">
        <v>14966</v>
      </c>
      <c r="C2547" t="s">
        <v>14967</v>
      </c>
      <c r="D2547" t="s">
        <v>14929</v>
      </c>
      <c r="E2547">
        <v>623</v>
      </c>
      <c r="F2547" s="2">
        <v>44569.63113425926</v>
      </c>
      <c r="G2547">
        <v>49</v>
      </c>
      <c r="H2547" t="s">
        <v>541</v>
      </c>
      <c r="I2547">
        <f t="shared" si="195"/>
        <v>30527</v>
      </c>
      <c r="J2547" s="6">
        <v>45186.094074074077</v>
      </c>
      <c r="K2547" t="str">
        <f t="shared" si="196"/>
        <v>Long Term</v>
      </c>
      <c r="L2547">
        <f t="shared" si="197"/>
        <v>29904</v>
      </c>
      <c r="M2547">
        <f t="shared" si="198"/>
        <v>0</v>
      </c>
      <c r="N2547">
        <f t="shared" si="199"/>
        <v>0</v>
      </c>
    </row>
    <row r="2548" spans="1:14" x14ac:dyDescent="0.25">
      <c r="A2548">
        <v>3547</v>
      </c>
      <c r="B2548" t="s">
        <v>14934</v>
      </c>
      <c r="C2548" t="s">
        <v>14935</v>
      </c>
      <c r="D2548" t="s">
        <v>14929</v>
      </c>
      <c r="E2548">
        <v>923</v>
      </c>
      <c r="F2548" s="2">
        <v>44254.326608796298</v>
      </c>
      <c r="G2548">
        <v>41</v>
      </c>
      <c r="H2548" t="s">
        <v>938</v>
      </c>
      <c r="I2548">
        <f t="shared" si="195"/>
        <v>37843</v>
      </c>
      <c r="J2548" s="6">
        <v>45186.094074074077</v>
      </c>
      <c r="K2548" t="str">
        <f t="shared" si="196"/>
        <v>Long Term</v>
      </c>
      <c r="L2548">
        <f t="shared" si="197"/>
        <v>36920</v>
      </c>
      <c r="M2548">
        <f t="shared" si="198"/>
        <v>0</v>
      </c>
      <c r="N2548">
        <f t="shared" si="199"/>
        <v>0</v>
      </c>
    </row>
    <row r="2549" spans="1:14" x14ac:dyDescent="0.25">
      <c r="A2549">
        <v>3548</v>
      </c>
      <c r="B2549" t="s">
        <v>14992</v>
      </c>
      <c r="C2549" t="s">
        <v>14993</v>
      </c>
      <c r="D2549" t="s">
        <v>14922</v>
      </c>
      <c r="E2549">
        <v>526</v>
      </c>
      <c r="F2549" s="2">
        <v>44734.719768518517</v>
      </c>
      <c r="G2549">
        <v>37</v>
      </c>
      <c r="H2549" t="s">
        <v>620</v>
      </c>
      <c r="I2549">
        <f t="shared" si="195"/>
        <v>19462</v>
      </c>
      <c r="J2549" s="6">
        <v>45186.094074074077</v>
      </c>
      <c r="K2549" t="str">
        <f t="shared" si="196"/>
        <v>Long Term</v>
      </c>
      <c r="L2549">
        <f t="shared" si="197"/>
        <v>18936</v>
      </c>
      <c r="M2549">
        <f t="shared" si="198"/>
        <v>0</v>
      </c>
      <c r="N2549">
        <f t="shared" si="199"/>
        <v>0</v>
      </c>
    </row>
    <row r="2550" spans="1:14" x14ac:dyDescent="0.25">
      <c r="A2550">
        <v>3549</v>
      </c>
      <c r="B2550" t="s">
        <v>14934</v>
      </c>
      <c r="C2550" t="s">
        <v>14935</v>
      </c>
      <c r="D2550" t="s">
        <v>14929</v>
      </c>
      <c r="E2550">
        <v>605</v>
      </c>
      <c r="F2550" s="2">
        <v>45035.410532407397</v>
      </c>
      <c r="G2550">
        <v>56</v>
      </c>
      <c r="H2550" t="s">
        <v>208</v>
      </c>
      <c r="I2550">
        <f t="shared" si="195"/>
        <v>33880</v>
      </c>
      <c r="J2550" s="6">
        <v>45186.094074074077</v>
      </c>
      <c r="K2550" t="str">
        <f t="shared" si="196"/>
        <v>Short Term</v>
      </c>
      <c r="L2550">
        <f t="shared" si="197"/>
        <v>33275</v>
      </c>
      <c r="M2550">
        <f t="shared" si="198"/>
        <v>0.15</v>
      </c>
      <c r="N2550">
        <f t="shared" si="199"/>
        <v>4991.25</v>
      </c>
    </row>
    <row r="2551" spans="1:14" x14ac:dyDescent="0.25">
      <c r="A2551">
        <v>3550</v>
      </c>
      <c r="B2551" t="s">
        <v>14923</v>
      </c>
      <c r="C2551" t="s">
        <v>14924</v>
      </c>
      <c r="D2551" t="s">
        <v>14929</v>
      </c>
      <c r="E2551">
        <v>235</v>
      </c>
      <c r="F2551" s="2">
        <v>44370.875891203701</v>
      </c>
      <c r="G2551">
        <v>80</v>
      </c>
      <c r="H2551" t="s">
        <v>1092</v>
      </c>
      <c r="I2551">
        <f t="shared" si="195"/>
        <v>18800</v>
      </c>
      <c r="J2551" s="6">
        <v>45186.094074074077</v>
      </c>
      <c r="K2551" t="str">
        <f t="shared" si="196"/>
        <v>Long Term</v>
      </c>
      <c r="L2551">
        <f t="shared" si="197"/>
        <v>18565</v>
      </c>
      <c r="M2551">
        <f t="shared" si="198"/>
        <v>0</v>
      </c>
      <c r="N2551">
        <f t="shared" si="199"/>
        <v>0</v>
      </c>
    </row>
    <row r="2552" spans="1:14" x14ac:dyDescent="0.25">
      <c r="A2552">
        <v>3551</v>
      </c>
      <c r="B2552" t="s">
        <v>14946</v>
      </c>
      <c r="C2552" t="s">
        <v>14947</v>
      </c>
      <c r="D2552" t="s">
        <v>14929</v>
      </c>
      <c r="E2552">
        <v>716</v>
      </c>
      <c r="F2552" s="2">
        <v>44469.202569444453</v>
      </c>
      <c r="G2552">
        <v>100</v>
      </c>
      <c r="H2552" t="s">
        <v>602</v>
      </c>
      <c r="I2552">
        <f t="shared" si="195"/>
        <v>71600</v>
      </c>
      <c r="J2552" s="6">
        <v>45186.094074074077</v>
      </c>
      <c r="K2552" t="str">
        <f t="shared" si="196"/>
        <v>Long Term</v>
      </c>
      <c r="L2552">
        <f t="shared" si="197"/>
        <v>70884</v>
      </c>
      <c r="M2552">
        <f t="shared" si="198"/>
        <v>0</v>
      </c>
      <c r="N2552">
        <f t="shared" si="199"/>
        <v>0</v>
      </c>
    </row>
    <row r="2553" spans="1:14" x14ac:dyDescent="0.25">
      <c r="A2553">
        <v>3552</v>
      </c>
      <c r="B2553" t="s">
        <v>14946</v>
      </c>
      <c r="C2553" t="s">
        <v>14947</v>
      </c>
      <c r="D2553" t="s">
        <v>14929</v>
      </c>
      <c r="E2553">
        <v>872</v>
      </c>
      <c r="F2553" s="2">
        <v>43877.250891203701</v>
      </c>
      <c r="G2553">
        <v>35</v>
      </c>
      <c r="H2553" t="s">
        <v>682</v>
      </c>
      <c r="I2553">
        <f t="shared" si="195"/>
        <v>30520</v>
      </c>
      <c r="J2553" s="6">
        <v>45186.094074074077</v>
      </c>
      <c r="K2553" t="str">
        <f t="shared" si="196"/>
        <v>Long Term</v>
      </c>
      <c r="L2553">
        <f t="shared" si="197"/>
        <v>29648</v>
      </c>
      <c r="M2553">
        <f t="shared" si="198"/>
        <v>0</v>
      </c>
      <c r="N2553">
        <f t="shared" si="199"/>
        <v>0</v>
      </c>
    </row>
    <row r="2554" spans="1:14" x14ac:dyDescent="0.25">
      <c r="A2554">
        <v>3553</v>
      </c>
      <c r="B2554" t="s">
        <v>14978</v>
      </c>
      <c r="C2554" t="s">
        <v>14979</v>
      </c>
      <c r="D2554" t="s">
        <v>14922</v>
      </c>
      <c r="E2554">
        <v>827</v>
      </c>
      <c r="F2554" s="2">
        <v>44580.626805555563</v>
      </c>
      <c r="G2554">
        <v>4</v>
      </c>
      <c r="H2554" t="s">
        <v>265</v>
      </c>
      <c r="I2554">
        <f t="shared" si="195"/>
        <v>3308</v>
      </c>
      <c r="J2554" s="6">
        <v>45186.094074074077</v>
      </c>
      <c r="K2554" t="str">
        <f t="shared" si="196"/>
        <v>Long Term</v>
      </c>
      <c r="L2554">
        <f t="shared" si="197"/>
        <v>2481</v>
      </c>
      <c r="M2554">
        <f t="shared" si="198"/>
        <v>0</v>
      </c>
      <c r="N2554">
        <f t="shared" si="199"/>
        <v>0</v>
      </c>
    </row>
    <row r="2555" spans="1:14" x14ac:dyDescent="0.25">
      <c r="A2555">
        <v>3554</v>
      </c>
      <c r="B2555" t="s">
        <v>14982</v>
      </c>
      <c r="C2555" t="s">
        <v>14983</v>
      </c>
      <c r="D2555" t="s">
        <v>14922</v>
      </c>
      <c r="E2555">
        <v>549</v>
      </c>
      <c r="F2555" s="2">
        <v>43575.446851851862</v>
      </c>
      <c r="G2555">
        <v>52</v>
      </c>
      <c r="H2555" t="s">
        <v>1171</v>
      </c>
      <c r="I2555">
        <f t="shared" si="195"/>
        <v>28548</v>
      </c>
      <c r="J2555" s="6">
        <v>45186.094074074077</v>
      </c>
      <c r="K2555" t="str">
        <f t="shared" si="196"/>
        <v>Long Term</v>
      </c>
      <c r="L2555">
        <f t="shared" si="197"/>
        <v>27999</v>
      </c>
      <c r="M2555">
        <f t="shared" si="198"/>
        <v>0</v>
      </c>
      <c r="N2555">
        <f t="shared" si="199"/>
        <v>0</v>
      </c>
    </row>
    <row r="2556" spans="1:14" x14ac:dyDescent="0.25">
      <c r="A2556">
        <v>3555</v>
      </c>
      <c r="B2556" t="s">
        <v>15014</v>
      </c>
      <c r="C2556" t="s">
        <v>15015</v>
      </c>
      <c r="D2556" t="s">
        <v>14922</v>
      </c>
      <c r="E2556">
        <v>875</v>
      </c>
      <c r="F2556" s="2">
        <v>44627.3044212963</v>
      </c>
      <c r="G2556">
        <v>50</v>
      </c>
      <c r="H2556" t="s">
        <v>676</v>
      </c>
      <c r="I2556">
        <f t="shared" si="195"/>
        <v>43750</v>
      </c>
      <c r="J2556" s="6">
        <v>45186.094074074077</v>
      </c>
      <c r="K2556" t="str">
        <f t="shared" si="196"/>
        <v>Long Term</v>
      </c>
      <c r="L2556">
        <f t="shared" si="197"/>
        <v>42875</v>
      </c>
      <c r="M2556">
        <f t="shared" si="198"/>
        <v>0</v>
      </c>
      <c r="N2556">
        <f t="shared" si="199"/>
        <v>0</v>
      </c>
    </row>
    <row r="2557" spans="1:14" x14ac:dyDescent="0.25">
      <c r="A2557">
        <v>3556</v>
      </c>
      <c r="B2557" t="s">
        <v>15004</v>
      </c>
      <c r="C2557" t="s">
        <v>15005</v>
      </c>
      <c r="D2557" t="s">
        <v>14922</v>
      </c>
      <c r="E2557">
        <v>535</v>
      </c>
      <c r="F2557" s="2">
        <v>44091.616828703707</v>
      </c>
      <c r="G2557">
        <v>17</v>
      </c>
      <c r="H2557" t="s">
        <v>860</v>
      </c>
      <c r="I2557">
        <f t="shared" si="195"/>
        <v>9095</v>
      </c>
      <c r="J2557" s="6">
        <v>45186.094074074077</v>
      </c>
      <c r="K2557" t="str">
        <f t="shared" si="196"/>
        <v>Long Term</v>
      </c>
      <c r="L2557">
        <f t="shared" si="197"/>
        <v>8560</v>
      </c>
      <c r="M2557">
        <f t="shared" si="198"/>
        <v>0</v>
      </c>
      <c r="N2557">
        <f t="shared" si="199"/>
        <v>0</v>
      </c>
    </row>
    <row r="2558" spans="1:14" x14ac:dyDescent="0.25">
      <c r="A2558">
        <v>3557</v>
      </c>
      <c r="B2558" t="s">
        <v>14990</v>
      </c>
      <c r="C2558" t="s">
        <v>14991</v>
      </c>
      <c r="D2558" t="s">
        <v>14922</v>
      </c>
      <c r="E2558">
        <v>265</v>
      </c>
      <c r="F2558" s="2">
        <v>44376.703125</v>
      </c>
      <c r="G2558">
        <v>43</v>
      </c>
      <c r="H2558" t="s">
        <v>920</v>
      </c>
      <c r="I2558">
        <f t="shared" si="195"/>
        <v>11395</v>
      </c>
      <c r="J2558" s="6">
        <v>45186.094074074077</v>
      </c>
      <c r="K2558" t="str">
        <f t="shared" si="196"/>
        <v>Long Term</v>
      </c>
      <c r="L2558">
        <f t="shared" si="197"/>
        <v>11130</v>
      </c>
      <c r="M2558">
        <f t="shared" si="198"/>
        <v>0</v>
      </c>
      <c r="N2558">
        <f t="shared" si="199"/>
        <v>0</v>
      </c>
    </row>
    <row r="2559" spans="1:14" x14ac:dyDescent="0.25">
      <c r="A2559">
        <v>3558</v>
      </c>
      <c r="B2559" t="s">
        <v>14960</v>
      </c>
      <c r="C2559" t="s">
        <v>14961</v>
      </c>
      <c r="D2559" t="s">
        <v>14929</v>
      </c>
      <c r="E2559">
        <v>809</v>
      </c>
      <c r="F2559" s="2">
        <v>45014.938981481479</v>
      </c>
      <c r="G2559">
        <v>61</v>
      </c>
      <c r="H2559" t="s">
        <v>1449</v>
      </c>
      <c r="I2559">
        <f t="shared" si="195"/>
        <v>49349</v>
      </c>
      <c r="J2559" s="6">
        <v>45186.094074074077</v>
      </c>
      <c r="K2559" t="str">
        <f t="shared" si="196"/>
        <v>Short Term</v>
      </c>
      <c r="L2559">
        <f t="shared" si="197"/>
        <v>48540</v>
      </c>
      <c r="M2559">
        <f t="shared" si="198"/>
        <v>0.15</v>
      </c>
      <c r="N2559">
        <f t="shared" si="199"/>
        <v>7281</v>
      </c>
    </row>
    <row r="2560" spans="1:14" x14ac:dyDescent="0.25">
      <c r="A2560">
        <v>3559</v>
      </c>
      <c r="B2560" t="s">
        <v>14956</v>
      </c>
      <c r="C2560" t="s">
        <v>14957</v>
      </c>
      <c r="D2560" t="s">
        <v>14922</v>
      </c>
      <c r="E2560">
        <v>295</v>
      </c>
      <c r="F2560" s="2">
        <v>44647.746898148151</v>
      </c>
      <c r="G2560">
        <v>8</v>
      </c>
      <c r="H2560" t="s">
        <v>1054</v>
      </c>
      <c r="I2560">
        <f t="shared" si="195"/>
        <v>2360</v>
      </c>
      <c r="J2560" s="6">
        <v>45186.094074074077</v>
      </c>
      <c r="K2560" t="str">
        <f t="shared" si="196"/>
        <v>Long Term</v>
      </c>
      <c r="L2560">
        <f t="shared" si="197"/>
        <v>2065</v>
      </c>
      <c r="M2560">
        <f t="shared" si="198"/>
        <v>0</v>
      </c>
      <c r="N2560">
        <f t="shared" si="199"/>
        <v>0</v>
      </c>
    </row>
    <row r="2561" spans="1:14" x14ac:dyDescent="0.25">
      <c r="A2561">
        <v>3560</v>
      </c>
      <c r="B2561" t="s">
        <v>14920</v>
      </c>
      <c r="C2561" t="s">
        <v>14921</v>
      </c>
      <c r="D2561" t="s">
        <v>14929</v>
      </c>
      <c r="E2561">
        <v>424</v>
      </c>
      <c r="F2561" s="2">
        <v>43725.381249999999</v>
      </c>
      <c r="G2561">
        <v>59</v>
      </c>
      <c r="H2561" t="s">
        <v>731</v>
      </c>
      <c r="I2561">
        <f t="shared" si="195"/>
        <v>25016</v>
      </c>
      <c r="J2561" s="6">
        <v>45186.094074074077</v>
      </c>
      <c r="K2561" t="str">
        <f t="shared" si="196"/>
        <v>Long Term</v>
      </c>
      <c r="L2561">
        <f t="shared" si="197"/>
        <v>24592</v>
      </c>
      <c r="M2561">
        <f t="shared" si="198"/>
        <v>0</v>
      </c>
      <c r="N2561">
        <f t="shared" si="199"/>
        <v>0</v>
      </c>
    </row>
    <row r="2562" spans="1:14" x14ac:dyDescent="0.25">
      <c r="A2562">
        <v>3561</v>
      </c>
      <c r="B2562" t="s">
        <v>14934</v>
      </c>
      <c r="C2562" t="s">
        <v>14935</v>
      </c>
      <c r="D2562" t="s">
        <v>14922</v>
      </c>
      <c r="E2562">
        <v>146</v>
      </c>
      <c r="F2562" s="2">
        <v>44288.389004629629</v>
      </c>
      <c r="G2562">
        <v>12</v>
      </c>
      <c r="H2562" t="s">
        <v>1299</v>
      </c>
      <c r="I2562">
        <f t="shared" si="195"/>
        <v>1752</v>
      </c>
      <c r="J2562" s="6">
        <v>45186.094074074077</v>
      </c>
      <c r="K2562" t="str">
        <f t="shared" si="196"/>
        <v>Long Term</v>
      </c>
      <c r="L2562">
        <f t="shared" si="197"/>
        <v>1606</v>
      </c>
      <c r="M2562">
        <f t="shared" si="198"/>
        <v>0</v>
      </c>
      <c r="N2562">
        <f t="shared" si="199"/>
        <v>0</v>
      </c>
    </row>
    <row r="2563" spans="1:14" x14ac:dyDescent="0.25">
      <c r="A2563">
        <v>3562</v>
      </c>
      <c r="B2563" t="s">
        <v>14932</v>
      </c>
      <c r="C2563" t="s">
        <v>14933</v>
      </c>
      <c r="D2563" t="s">
        <v>14929</v>
      </c>
      <c r="E2563">
        <v>614</v>
      </c>
      <c r="F2563" s="2">
        <v>43753.242835648147</v>
      </c>
      <c r="G2563">
        <v>73</v>
      </c>
      <c r="H2563" t="s">
        <v>1089</v>
      </c>
      <c r="I2563">
        <f t="shared" ref="I2563:I2626" si="200">E2563*G2563</f>
        <v>44822</v>
      </c>
      <c r="J2563" s="6">
        <v>45186.094074074077</v>
      </c>
      <c r="K2563" t="str">
        <f t="shared" ref="K2563:K2626" si="201">IF((J2563-F2563)&lt;=365,"Short Term","Long Term")</f>
        <v>Long Term</v>
      </c>
      <c r="L2563">
        <f t="shared" ref="L2563:L2626" si="202">I2563-E2563</f>
        <v>44208</v>
      </c>
      <c r="M2563">
        <f t="shared" ref="M2563:M2626" si="203">IF(K2563="short Term",15%,IF(K2563="Long Term",IF(L2563&gt;100000,10%,0),0))</f>
        <v>0</v>
      </c>
      <c r="N2563">
        <f t="shared" ref="N2563:N2626" si="204">L2563*M2563</f>
        <v>0</v>
      </c>
    </row>
    <row r="2564" spans="1:14" x14ac:dyDescent="0.25">
      <c r="A2564">
        <v>3563</v>
      </c>
      <c r="B2564" t="s">
        <v>14944</v>
      </c>
      <c r="C2564" t="s">
        <v>14945</v>
      </c>
      <c r="D2564" t="s">
        <v>14922</v>
      </c>
      <c r="E2564">
        <v>551</v>
      </c>
      <c r="F2564" s="2">
        <v>44142.991342592592</v>
      </c>
      <c r="G2564">
        <v>47</v>
      </c>
      <c r="H2564" t="s">
        <v>462</v>
      </c>
      <c r="I2564">
        <f t="shared" si="200"/>
        <v>25897</v>
      </c>
      <c r="J2564" s="6">
        <v>45186.094074074077</v>
      </c>
      <c r="K2564" t="str">
        <f t="shared" si="201"/>
        <v>Long Term</v>
      </c>
      <c r="L2564">
        <f t="shared" si="202"/>
        <v>25346</v>
      </c>
      <c r="M2564">
        <f t="shared" si="203"/>
        <v>0</v>
      </c>
      <c r="N2564">
        <f t="shared" si="204"/>
        <v>0</v>
      </c>
    </row>
    <row r="2565" spans="1:14" x14ac:dyDescent="0.25">
      <c r="A2565">
        <v>3564</v>
      </c>
      <c r="B2565" t="s">
        <v>14944</v>
      </c>
      <c r="C2565" t="s">
        <v>14945</v>
      </c>
      <c r="D2565" t="s">
        <v>14922</v>
      </c>
      <c r="E2565">
        <v>970</v>
      </c>
      <c r="F2565" s="2">
        <v>44218.968912037039</v>
      </c>
      <c r="G2565">
        <v>97</v>
      </c>
      <c r="H2565" t="s">
        <v>223</v>
      </c>
      <c r="I2565">
        <f t="shared" si="200"/>
        <v>94090</v>
      </c>
      <c r="J2565" s="6">
        <v>45186.094074074077</v>
      </c>
      <c r="K2565" t="str">
        <f t="shared" si="201"/>
        <v>Long Term</v>
      </c>
      <c r="L2565">
        <f t="shared" si="202"/>
        <v>93120</v>
      </c>
      <c r="M2565">
        <f t="shared" si="203"/>
        <v>0</v>
      </c>
      <c r="N2565">
        <f t="shared" si="204"/>
        <v>0</v>
      </c>
    </row>
    <row r="2566" spans="1:14" x14ac:dyDescent="0.25">
      <c r="A2566">
        <v>3565</v>
      </c>
      <c r="B2566" t="s">
        <v>14988</v>
      </c>
      <c r="C2566" t="s">
        <v>14989</v>
      </c>
      <c r="D2566" t="s">
        <v>14929</v>
      </c>
      <c r="E2566">
        <v>854</v>
      </c>
      <c r="F2566" s="2">
        <v>43767.508831018517</v>
      </c>
      <c r="G2566">
        <v>93</v>
      </c>
      <c r="H2566" t="s">
        <v>1279</v>
      </c>
      <c r="I2566">
        <f t="shared" si="200"/>
        <v>79422</v>
      </c>
      <c r="J2566" s="6">
        <v>45186.094074074077</v>
      </c>
      <c r="K2566" t="str">
        <f t="shared" si="201"/>
        <v>Long Term</v>
      </c>
      <c r="L2566">
        <f t="shared" si="202"/>
        <v>78568</v>
      </c>
      <c r="M2566">
        <f t="shared" si="203"/>
        <v>0</v>
      </c>
      <c r="N2566">
        <f t="shared" si="204"/>
        <v>0</v>
      </c>
    </row>
    <row r="2567" spans="1:14" x14ac:dyDescent="0.25">
      <c r="A2567">
        <v>3566</v>
      </c>
      <c r="B2567" t="s">
        <v>15002</v>
      </c>
      <c r="C2567" t="s">
        <v>15003</v>
      </c>
      <c r="D2567" t="s">
        <v>14929</v>
      </c>
      <c r="E2567">
        <v>919</v>
      </c>
      <c r="F2567" s="2">
        <v>44727.890532407408</v>
      </c>
      <c r="G2567">
        <v>96</v>
      </c>
      <c r="H2567" t="s">
        <v>185</v>
      </c>
      <c r="I2567">
        <f t="shared" si="200"/>
        <v>88224</v>
      </c>
      <c r="J2567" s="6">
        <v>45186.094074074077</v>
      </c>
      <c r="K2567" t="str">
        <f t="shared" si="201"/>
        <v>Long Term</v>
      </c>
      <c r="L2567">
        <f t="shared" si="202"/>
        <v>87305</v>
      </c>
      <c r="M2567">
        <f t="shared" si="203"/>
        <v>0</v>
      </c>
      <c r="N2567">
        <f t="shared" si="204"/>
        <v>0</v>
      </c>
    </row>
    <row r="2568" spans="1:14" x14ac:dyDescent="0.25">
      <c r="A2568">
        <v>3567</v>
      </c>
      <c r="B2568" t="s">
        <v>14942</v>
      </c>
      <c r="C2568" t="s">
        <v>14943</v>
      </c>
      <c r="D2568" t="s">
        <v>14929</v>
      </c>
      <c r="E2568">
        <v>237</v>
      </c>
      <c r="F2568" s="2">
        <v>43887.625416666669</v>
      </c>
      <c r="G2568">
        <v>26</v>
      </c>
      <c r="H2568" t="s">
        <v>835</v>
      </c>
      <c r="I2568">
        <f t="shared" si="200"/>
        <v>6162</v>
      </c>
      <c r="J2568" s="6">
        <v>45186.094074074077</v>
      </c>
      <c r="K2568" t="str">
        <f t="shared" si="201"/>
        <v>Long Term</v>
      </c>
      <c r="L2568">
        <f t="shared" si="202"/>
        <v>5925</v>
      </c>
      <c r="M2568">
        <f t="shared" si="203"/>
        <v>0</v>
      </c>
      <c r="N2568">
        <f t="shared" si="204"/>
        <v>0</v>
      </c>
    </row>
    <row r="2569" spans="1:14" x14ac:dyDescent="0.25">
      <c r="A2569">
        <v>3568</v>
      </c>
      <c r="B2569" t="s">
        <v>14980</v>
      </c>
      <c r="C2569" t="s">
        <v>14981</v>
      </c>
      <c r="D2569" t="s">
        <v>14922</v>
      </c>
      <c r="E2569">
        <v>189</v>
      </c>
      <c r="F2569" s="2">
        <v>43877.768506944441</v>
      </c>
      <c r="G2569">
        <v>87</v>
      </c>
      <c r="H2569" t="s">
        <v>1160</v>
      </c>
      <c r="I2569">
        <f t="shared" si="200"/>
        <v>16443</v>
      </c>
      <c r="J2569" s="6">
        <v>45186.094074074077</v>
      </c>
      <c r="K2569" t="str">
        <f t="shared" si="201"/>
        <v>Long Term</v>
      </c>
      <c r="L2569">
        <f t="shared" si="202"/>
        <v>16254</v>
      </c>
      <c r="M2569">
        <f t="shared" si="203"/>
        <v>0</v>
      </c>
      <c r="N2569">
        <f t="shared" si="204"/>
        <v>0</v>
      </c>
    </row>
    <row r="2570" spans="1:14" x14ac:dyDescent="0.25">
      <c r="A2570">
        <v>3569</v>
      </c>
      <c r="B2570" t="s">
        <v>14968</v>
      </c>
      <c r="C2570" t="s">
        <v>14969</v>
      </c>
      <c r="D2570" t="s">
        <v>14929</v>
      </c>
      <c r="E2570">
        <v>301</v>
      </c>
      <c r="F2570" s="2">
        <v>44889.890324074076</v>
      </c>
      <c r="G2570">
        <v>20</v>
      </c>
      <c r="H2570" t="s">
        <v>2065</v>
      </c>
      <c r="I2570">
        <f t="shared" si="200"/>
        <v>6020</v>
      </c>
      <c r="J2570" s="6">
        <v>45186.094074074077</v>
      </c>
      <c r="K2570" t="str">
        <f t="shared" si="201"/>
        <v>Short Term</v>
      </c>
      <c r="L2570">
        <f t="shared" si="202"/>
        <v>5719</v>
      </c>
      <c r="M2570">
        <f t="shared" si="203"/>
        <v>0.15</v>
      </c>
      <c r="N2570">
        <f t="shared" si="204"/>
        <v>857.85</v>
      </c>
    </row>
    <row r="2571" spans="1:14" x14ac:dyDescent="0.25">
      <c r="A2571">
        <v>3570</v>
      </c>
      <c r="B2571" t="s">
        <v>15008</v>
      </c>
      <c r="C2571" t="s">
        <v>15009</v>
      </c>
      <c r="D2571" t="s">
        <v>14922</v>
      </c>
      <c r="E2571">
        <v>391</v>
      </c>
      <c r="F2571" s="2">
        <v>44441.834826388891</v>
      </c>
      <c r="G2571">
        <v>4</v>
      </c>
      <c r="H2571" t="s">
        <v>827</v>
      </c>
      <c r="I2571">
        <f t="shared" si="200"/>
        <v>1564</v>
      </c>
      <c r="J2571" s="6">
        <v>45186.094074074077</v>
      </c>
      <c r="K2571" t="str">
        <f t="shared" si="201"/>
        <v>Long Term</v>
      </c>
      <c r="L2571">
        <f t="shared" si="202"/>
        <v>1173</v>
      </c>
      <c r="M2571">
        <f t="shared" si="203"/>
        <v>0</v>
      </c>
      <c r="N2571">
        <f t="shared" si="204"/>
        <v>0</v>
      </c>
    </row>
    <row r="2572" spans="1:14" x14ac:dyDescent="0.25">
      <c r="A2572">
        <v>3571</v>
      </c>
      <c r="B2572" t="s">
        <v>14934</v>
      </c>
      <c r="C2572" t="s">
        <v>14935</v>
      </c>
      <c r="D2572" t="s">
        <v>14929</v>
      </c>
      <c r="E2572">
        <v>220</v>
      </c>
      <c r="F2572" s="2">
        <v>44499.906631944446</v>
      </c>
      <c r="G2572">
        <v>43</v>
      </c>
      <c r="H2572" t="s">
        <v>1006</v>
      </c>
      <c r="I2572">
        <f t="shared" si="200"/>
        <v>9460</v>
      </c>
      <c r="J2572" s="6">
        <v>45186.094074074077</v>
      </c>
      <c r="K2572" t="str">
        <f t="shared" si="201"/>
        <v>Long Term</v>
      </c>
      <c r="L2572">
        <f t="shared" si="202"/>
        <v>9240</v>
      </c>
      <c r="M2572">
        <f t="shared" si="203"/>
        <v>0</v>
      </c>
      <c r="N2572">
        <f t="shared" si="204"/>
        <v>0</v>
      </c>
    </row>
    <row r="2573" spans="1:14" x14ac:dyDescent="0.25">
      <c r="A2573">
        <v>3572</v>
      </c>
      <c r="B2573" t="s">
        <v>14974</v>
      </c>
      <c r="C2573" t="s">
        <v>14975</v>
      </c>
      <c r="D2573" t="s">
        <v>14929</v>
      </c>
      <c r="E2573">
        <v>728</v>
      </c>
      <c r="F2573" s="2">
        <v>44234.970648148148</v>
      </c>
      <c r="G2573">
        <v>97</v>
      </c>
      <c r="H2573" t="s">
        <v>263</v>
      </c>
      <c r="I2573">
        <f t="shared" si="200"/>
        <v>70616</v>
      </c>
      <c r="J2573" s="6">
        <v>45186.094074074077</v>
      </c>
      <c r="K2573" t="str">
        <f t="shared" si="201"/>
        <v>Long Term</v>
      </c>
      <c r="L2573">
        <f t="shared" si="202"/>
        <v>69888</v>
      </c>
      <c r="M2573">
        <f t="shared" si="203"/>
        <v>0</v>
      </c>
      <c r="N2573">
        <f t="shared" si="204"/>
        <v>0</v>
      </c>
    </row>
    <row r="2574" spans="1:14" x14ac:dyDescent="0.25">
      <c r="A2574">
        <v>3573</v>
      </c>
      <c r="B2574" t="s">
        <v>14950</v>
      </c>
      <c r="C2574" t="s">
        <v>14951</v>
      </c>
      <c r="D2574" t="s">
        <v>14922</v>
      </c>
      <c r="E2574">
        <v>825</v>
      </c>
      <c r="F2574" s="2">
        <v>43773.709594907406</v>
      </c>
      <c r="G2574">
        <v>70</v>
      </c>
      <c r="H2574" t="s">
        <v>492</v>
      </c>
      <c r="I2574">
        <f t="shared" si="200"/>
        <v>57750</v>
      </c>
      <c r="J2574" s="6">
        <v>45186.094074074077</v>
      </c>
      <c r="K2574" t="str">
        <f t="shared" si="201"/>
        <v>Long Term</v>
      </c>
      <c r="L2574">
        <f t="shared" si="202"/>
        <v>56925</v>
      </c>
      <c r="M2574">
        <f t="shared" si="203"/>
        <v>0</v>
      </c>
      <c r="N2574">
        <f t="shared" si="204"/>
        <v>0</v>
      </c>
    </row>
    <row r="2575" spans="1:14" x14ac:dyDescent="0.25">
      <c r="A2575">
        <v>3574</v>
      </c>
      <c r="B2575" t="s">
        <v>14998</v>
      </c>
      <c r="C2575" t="s">
        <v>14999</v>
      </c>
      <c r="D2575" t="s">
        <v>14929</v>
      </c>
      <c r="E2575">
        <v>573</v>
      </c>
      <c r="F2575" s="2">
        <v>44020.598124999997</v>
      </c>
      <c r="G2575">
        <v>11</v>
      </c>
      <c r="H2575" t="s">
        <v>503</v>
      </c>
      <c r="I2575">
        <f t="shared" si="200"/>
        <v>6303</v>
      </c>
      <c r="J2575" s="6">
        <v>45186.094074074077</v>
      </c>
      <c r="K2575" t="str">
        <f t="shared" si="201"/>
        <v>Long Term</v>
      </c>
      <c r="L2575">
        <f t="shared" si="202"/>
        <v>5730</v>
      </c>
      <c r="M2575">
        <f t="shared" si="203"/>
        <v>0</v>
      </c>
      <c r="N2575">
        <f t="shared" si="204"/>
        <v>0</v>
      </c>
    </row>
    <row r="2576" spans="1:14" x14ac:dyDescent="0.25">
      <c r="A2576">
        <v>3575</v>
      </c>
      <c r="B2576" t="s">
        <v>14962</v>
      </c>
      <c r="C2576" t="s">
        <v>14963</v>
      </c>
      <c r="D2576" t="s">
        <v>14929</v>
      </c>
      <c r="E2576">
        <v>799</v>
      </c>
      <c r="F2576" s="2">
        <v>43940.376134259262</v>
      </c>
      <c r="G2576">
        <v>85</v>
      </c>
      <c r="H2576" t="s">
        <v>1031</v>
      </c>
      <c r="I2576">
        <f t="shared" si="200"/>
        <v>67915</v>
      </c>
      <c r="J2576" s="6">
        <v>45186.094074074077</v>
      </c>
      <c r="K2576" t="str">
        <f t="shared" si="201"/>
        <v>Long Term</v>
      </c>
      <c r="L2576">
        <f t="shared" si="202"/>
        <v>67116</v>
      </c>
      <c r="M2576">
        <f t="shared" si="203"/>
        <v>0</v>
      </c>
      <c r="N2576">
        <f t="shared" si="204"/>
        <v>0</v>
      </c>
    </row>
    <row r="2577" spans="1:14" x14ac:dyDescent="0.25">
      <c r="A2577">
        <v>3576</v>
      </c>
      <c r="B2577" t="s">
        <v>14944</v>
      </c>
      <c r="C2577" t="s">
        <v>14945</v>
      </c>
      <c r="D2577" t="s">
        <v>14922</v>
      </c>
      <c r="E2577">
        <v>507</v>
      </c>
      <c r="F2577" s="2">
        <v>44715.168113425927</v>
      </c>
      <c r="G2577">
        <v>36</v>
      </c>
      <c r="H2577" t="s">
        <v>1208</v>
      </c>
      <c r="I2577">
        <f t="shared" si="200"/>
        <v>18252</v>
      </c>
      <c r="J2577" s="6">
        <v>45186.094074074077</v>
      </c>
      <c r="K2577" t="str">
        <f t="shared" si="201"/>
        <v>Long Term</v>
      </c>
      <c r="L2577">
        <f t="shared" si="202"/>
        <v>17745</v>
      </c>
      <c r="M2577">
        <f t="shared" si="203"/>
        <v>0</v>
      </c>
      <c r="N2577">
        <f t="shared" si="204"/>
        <v>0</v>
      </c>
    </row>
    <row r="2578" spans="1:14" x14ac:dyDescent="0.25">
      <c r="A2578">
        <v>3577</v>
      </c>
      <c r="B2578" t="s">
        <v>14956</v>
      </c>
      <c r="C2578" t="s">
        <v>14957</v>
      </c>
      <c r="D2578" t="s">
        <v>14922</v>
      </c>
      <c r="E2578">
        <v>689</v>
      </c>
      <c r="F2578" s="2">
        <v>44555.548611111109</v>
      </c>
      <c r="G2578">
        <v>63</v>
      </c>
      <c r="H2578" t="s">
        <v>1260</v>
      </c>
      <c r="I2578">
        <f t="shared" si="200"/>
        <v>43407</v>
      </c>
      <c r="J2578" s="6">
        <v>45186.094074074077</v>
      </c>
      <c r="K2578" t="str">
        <f t="shared" si="201"/>
        <v>Long Term</v>
      </c>
      <c r="L2578">
        <f t="shared" si="202"/>
        <v>42718</v>
      </c>
      <c r="M2578">
        <f t="shared" si="203"/>
        <v>0</v>
      </c>
      <c r="N2578">
        <f t="shared" si="204"/>
        <v>0</v>
      </c>
    </row>
    <row r="2579" spans="1:14" x14ac:dyDescent="0.25">
      <c r="A2579">
        <v>3578</v>
      </c>
      <c r="B2579" t="s">
        <v>14984</v>
      </c>
      <c r="C2579" t="s">
        <v>14985</v>
      </c>
      <c r="D2579" t="s">
        <v>14929</v>
      </c>
      <c r="E2579">
        <v>826</v>
      </c>
      <c r="F2579" s="2">
        <v>43887.829305555562</v>
      </c>
      <c r="G2579">
        <v>77</v>
      </c>
      <c r="H2579" t="s">
        <v>2558</v>
      </c>
      <c r="I2579">
        <f t="shared" si="200"/>
        <v>63602</v>
      </c>
      <c r="J2579" s="6">
        <v>45186.094074074077</v>
      </c>
      <c r="K2579" t="str">
        <f t="shared" si="201"/>
        <v>Long Term</v>
      </c>
      <c r="L2579">
        <f t="shared" si="202"/>
        <v>62776</v>
      </c>
      <c r="M2579">
        <f t="shared" si="203"/>
        <v>0</v>
      </c>
      <c r="N2579">
        <f t="shared" si="204"/>
        <v>0</v>
      </c>
    </row>
    <row r="2580" spans="1:14" x14ac:dyDescent="0.25">
      <c r="A2580">
        <v>3579</v>
      </c>
      <c r="B2580" t="s">
        <v>14982</v>
      </c>
      <c r="C2580" t="s">
        <v>14983</v>
      </c>
      <c r="D2580" t="s">
        <v>14922</v>
      </c>
      <c r="E2580">
        <v>250</v>
      </c>
      <c r="F2580" s="2">
        <v>44803.277465277781</v>
      </c>
      <c r="G2580">
        <v>3</v>
      </c>
      <c r="H2580" t="s">
        <v>671</v>
      </c>
      <c r="I2580">
        <f t="shared" si="200"/>
        <v>750</v>
      </c>
      <c r="J2580" s="6">
        <v>45186.094074074077</v>
      </c>
      <c r="K2580" t="str">
        <f t="shared" si="201"/>
        <v>Long Term</v>
      </c>
      <c r="L2580">
        <f t="shared" si="202"/>
        <v>500</v>
      </c>
      <c r="M2580">
        <f t="shared" si="203"/>
        <v>0</v>
      </c>
      <c r="N2580">
        <f t="shared" si="204"/>
        <v>0</v>
      </c>
    </row>
    <row r="2581" spans="1:14" x14ac:dyDescent="0.25">
      <c r="A2581">
        <v>3580</v>
      </c>
      <c r="B2581" t="s">
        <v>14940</v>
      </c>
      <c r="C2581" t="s">
        <v>14941</v>
      </c>
      <c r="D2581" t="s">
        <v>14929</v>
      </c>
      <c r="E2581">
        <v>728</v>
      </c>
      <c r="F2581" s="2">
        <v>43672.294618055559</v>
      </c>
      <c r="G2581">
        <v>70</v>
      </c>
      <c r="H2581" t="s">
        <v>147</v>
      </c>
      <c r="I2581">
        <f t="shared" si="200"/>
        <v>50960</v>
      </c>
      <c r="J2581" s="6">
        <v>45186.094074074077</v>
      </c>
      <c r="K2581" t="str">
        <f t="shared" si="201"/>
        <v>Long Term</v>
      </c>
      <c r="L2581">
        <f t="shared" si="202"/>
        <v>50232</v>
      </c>
      <c r="M2581">
        <f t="shared" si="203"/>
        <v>0</v>
      </c>
      <c r="N2581">
        <f t="shared" si="204"/>
        <v>0</v>
      </c>
    </row>
    <row r="2582" spans="1:14" x14ac:dyDescent="0.25">
      <c r="A2582">
        <v>3581</v>
      </c>
      <c r="B2582" t="s">
        <v>15006</v>
      </c>
      <c r="C2582" t="s">
        <v>15007</v>
      </c>
      <c r="D2582" t="s">
        <v>14929</v>
      </c>
      <c r="E2582">
        <v>351</v>
      </c>
      <c r="F2582" s="2">
        <v>44277.834305555552</v>
      </c>
      <c r="G2582">
        <v>60</v>
      </c>
      <c r="H2582" t="s">
        <v>430</v>
      </c>
      <c r="I2582">
        <f t="shared" si="200"/>
        <v>21060</v>
      </c>
      <c r="J2582" s="6">
        <v>45186.094074074077</v>
      </c>
      <c r="K2582" t="str">
        <f t="shared" si="201"/>
        <v>Long Term</v>
      </c>
      <c r="L2582">
        <f t="shared" si="202"/>
        <v>20709</v>
      </c>
      <c r="M2582">
        <f t="shared" si="203"/>
        <v>0</v>
      </c>
      <c r="N2582">
        <f t="shared" si="204"/>
        <v>0</v>
      </c>
    </row>
    <row r="2583" spans="1:14" x14ac:dyDescent="0.25">
      <c r="A2583">
        <v>3582</v>
      </c>
      <c r="B2583" t="s">
        <v>14938</v>
      </c>
      <c r="C2583" t="s">
        <v>14939</v>
      </c>
      <c r="D2583" t="s">
        <v>14929</v>
      </c>
      <c r="E2583">
        <v>771</v>
      </c>
      <c r="F2583" s="2">
        <v>45015.844918981478</v>
      </c>
      <c r="G2583">
        <v>61</v>
      </c>
      <c r="H2583" t="s">
        <v>2759</v>
      </c>
      <c r="I2583">
        <f t="shared" si="200"/>
        <v>47031</v>
      </c>
      <c r="J2583" s="6">
        <v>45186.094074074077</v>
      </c>
      <c r="K2583" t="str">
        <f t="shared" si="201"/>
        <v>Short Term</v>
      </c>
      <c r="L2583">
        <f t="shared" si="202"/>
        <v>46260</v>
      </c>
      <c r="M2583">
        <f t="shared" si="203"/>
        <v>0.15</v>
      </c>
      <c r="N2583">
        <f t="shared" si="204"/>
        <v>6939</v>
      </c>
    </row>
    <row r="2584" spans="1:14" x14ac:dyDescent="0.25">
      <c r="A2584">
        <v>3583</v>
      </c>
      <c r="B2584" t="s">
        <v>14978</v>
      </c>
      <c r="C2584" t="s">
        <v>14979</v>
      </c>
      <c r="D2584" t="s">
        <v>14929</v>
      </c>
      <c r="E2584">
        <v>449</v>
      </c>
      <c r="F2584" s="2">
        <v>45137.249351851853</v>
      </c>
      <c r="G2584">
        <v>31</v>
      </c>
      <c r="H2584" t="s">
        <v>685</v>
      </c>
      <c r="I2584">
        <f t="shared" si="200"/>
        <v>13919</v>
      </c>
      <c r="J2584" s="6">
        <v>45186.094074074077</v>
      </c>
      <c r="K2584" t="str">
        <f t="shared" si="201"/>
        <v>Short Term</v>
      </c>
      <c r="L2584">
        <f t="shared" si="202"/>
        <v>13470</v>
      </c>
      <c r="M2584">
        <f t="shared" si="203"/>
        <v>0.15</v>
      </c>
      <c r="N2584">
        <f t="shared" si="204"/>
        <v>2020.5</v>
      </c>
    </row>
    <row r="2585" spans="1:14" x14ac:dyDescent="0.25">
      <c r="A2585">
        <v>3584</v>
      </c>
      <c r="B2585" t="s">
        <v>15004</v>
      </c>
      <c r="C2585" t="s">
        <v>15005</v>
      </c>
      <c r="D2585" t="s">
        <v>14922</v>
      </c>
      <c r="E2585">
        <v>945</v>
      </c>
      <c r="F2585" s="2">
        <v>44928.542974537027</v>
      </c>
      <c r="G2585">
        <v>16</v>
      </c>
      <c r="H2585" t="s">
        <v>312</v>
      </c>
      <c r="I2585">
        <f t="shared" si="200"/>
        <v>15120</v>
      </c>
      <c r="J2585" s="6">
        <v>45186.094074074077</v>
      </c>
      <c r="K2585" t="str">
        <f t="shared" si="201"/>
        <v>Short Term</v>
      </c>
      <c r="L2585">
        <f t="shared" si="202"/>
        <v>14175</v>
      </c>
      <c r="M2585">
        <f t="shared" si="203"/>
        <v>0.15</v>
      </c>
      <c r="N2585">
        <f t="shared" si="204"/>
        <v>2126.25</v>
      </c>
    </row>
    <row r="2586" spans="1:14" x14ac:dyDescent="0.25">
      <c r="A2586">
        <v>3585</v>
      </c>
      <c r="B2586" t="s">
        <v>15004</v>
      </c>
      <c r="C2586" t="s">
        <v>15005</v>
      </c>
      <c r="D2586" t="s">
        <v>14929</v>
      </c>
      <c r="E2586">
        <v>292</v>
      </c>
      <c r="F2586" s="2">
        <v>43889.618298611109</v>
      </c>
      <c r="G2586">
        <v>7</v>
      </c>
      <c r="H2586" t="s">
        <v>556</v>
      </c>
      <c r="I2586">
        <f t="shared" si="200"/>
        <v>2044</v>
      </c>
      <c r="J2586" s="6">
        <v>45186.094074074077</v>
      </c>
      <c r="K2586" t="str">
        <f t="shared" si="201"/>
        <v>Long Term</v>
      </c>
      <c r="L2586">
        <f t="shared" si="202"/>
        <v>1752</v>
      </c>
      <c r="M2586">
        <f t="shared" si="203"/>
        <v>0</v>
      </c>
      <c r="N2586">
        <f t="shared" si="204"/>
        <v>0</v>
      </c>
    </row>
    <row r="2587" spans="1:14" x14ac:dyDescent="0.25">
      <c r="A2587">
        <v>3586</v>
      </c>
      <c r="B2587" t="s">
        <v>15010</v>
      </c>
      <c r="C2587" t="s">
        <v>15011</v>
      </c>
      <c r="D2587" t="s">
        <v>14922</v>
      </c>
      <c r="E2587">
        <v>991</v>
      </c>
      <c r="F2587" s="2">
        <v>43702.094108796293</v>
      </c>
      <c r="G2587">
        <v>15</v>
      </c>
      <c r="H2587" t="s">
        <v>96</v>
      </c>
      <c r="I2587">
        <f t="shared" si="200"/>
        <v>14865</v>
      </c>
      <c r="J2587" s="6">
        <v>45186.094074074077</v>
      </c>
      <c r="K2587" t="str">
        <f t="shared" si="201"/>
        <v>Long Term</v>
      </c>
      <c r="L2587">
        <f t="shared" si="202"/>
        <v>13874</v>
      </c>
      <c r="M2587">
        <f t="shared" si="203"/>
        <v>0</v>
      </c>
      <c r="N2587">
        <f t="shared" si="204"/>
        <v>0</v>
      </c>
    </row>
    <row r="2588" spans="1:14" x14ac:dyDescent="0.25">
      <c r="A2588">
        <v>3587</v>
      </c>
      <c r="B2588" t="s">
        <v>15008</v>
      </c>
      <c r="C2588" t="s">
        <v>15009</v>
      </c>
      <c r="D2588" t="s">
        <v>14929</v>
      </c>
      <c r="E2588">
        <v>679</v>
      </c>
      <c r="F2588" s="2">
        <v>45049.471412037034</v>
      </c>
      <c r="G2588">
        <v>73</v>
      </c>
      <c r="H2588" t="s">
        <v>835</v>
      </c>
      <c r="I2588">
        <f t="shared" si="200"/>
        <v>49567</v>
      </c>
      <c r="J2588" s="6">
        <v>45186.094074074077</v>
      </c>
      <c r="K2588" t="str">
        <f t="shared" si="201"/>
        <v>Short Term</v>
      </c>
      <c r="L2588">
        <f t="shared" si="202"/>
        <v>48888</v>
      </c>
      <c r="M2588">
        <f t="shared" si="203"/>
        <v>0.15</v>
      </c>
      <c r="N2588">
        <f t="shared" si="204"/>
        <v>7333.2</v>
      </c>
    </row>
    <row r="2589" spans="1:14" x14ac:dyDescent="0.25">
      <c r="A2589">
        <v>3588</v>
      </c>
      <c r="B2589" t="s">
        <v>14923</v>
      </c>
      <c r="C2589" t="s">
        <v>14924</v>
      </c>
      <c r="D2589" t="s">
        <v>14929</v>
      </c>
      <c r="E2589">
        <v>303</v>
      </c>
      <c r="F2589" s="2">
        <v>44759.234467592592</v>
      </c>
      <c r="G2589">
        <v>41</v>
      </c>
      <c r="H2589" t="s">
        <v>1631</v>
      </c>
      <c r="I2589">
        <f t="shared" si="200"/>
        <v>12423</v>
      </c>
      <c r="J2589" s="6">
        <v>45186.094074074077</v>
      </c>
      <c r="K2589" t="str">
        <f t="shared" si="201"/>
        <v>Long Term</v>
      </c>
      <c r="L2589">
        <f t="shared" si="202"/>
        <v>12120</v>
      </c>
      <c r="M2589">
        <f t="shared" si="203"/>
        <v>0</v>
      </c>
      <c r="N2589">
        <f t="shared" si="204"/>
        <v>0</v>
      </c>
    </row>
    <row r="2590" spans="1:14" x14ac:dyDescent="0.25">
      <c r="A2590">
        <v>3589</v>
      </c>
      <c r="B2590" t="s">
        <v>14996</v>
      </c>
      <c r="C2590" t="s">
        <v>14997</v>
      </c>
      <c r="D2590" t="s">
        <v>14922</v>
      </c>
      <c r="E2590">
        <v>800</v>
      </c>
      <c r="F2590" s="2">
        <v>44018.507291666669</v>
      </c>
      <c r="G2590">
        <v>93</v>
      </c>
      <c r="H2590" t="s">
        <v>928</v>
      </c>
      <c r="I2590">
        <f t="shared" si="200"/>
        <v>74400</v>
      </c>
      <c r="J2590" s="6">
        <v>45186.094074074077</v>
      </c>
      <c r="K2590" t="str">
        <f t="shared" si="201"/>
        <v>Long Term</v>
      </c>
      <c r="L2590">
        <f t="shared" si="202"/>
        <v>73600</v>
      </c>
      <c r="M2590">
        <f t="shared" si="203"/>
        <v>0</v>
      </c>
      <c r="N2590">
        <f t="shared" si="204"/>
        <v>0</v>
      </c>
    </row>
    <row r="2591" spans="1:14" x14ac:dyDescent="0.25">
      <c r="A2591">
        <v>3590</v>
      </c>
      <c r="B2591" t="s">
        <v>14960</v>
      </c>
      <c r="C2591" t="s">
        <v>14961</v>
      </c>
      <c r="D2591" t="s">
        <v>14929</v>
      </c>
      <c r="E2591">
        <v>771</v>
      </c>
      <c r="F2591" s="2">
        <v>44421.754201388889</v>
      </c>
      <c r="G2591">
        <v>75</v>
      </c>
      <c r="H2591" t="s">
        <v>2177</v>
      </c>
      <c r="I2591">
        <f t="shared" si="200"/>
        <v>57825</v>
      </c>
      <c r="J2591" s="6">
        <v>45186.094074074077</v>
      </c>
      <c r="K2591" t="str">
        <f t="shared" si="201"/>
        <v>Long Term</v>
      </c>
      <c r="L2591">
        <f t="shared" si="202"/>
        <v>57054</v>
      </c>
      <c r="M2591">
        <f t="shared" si="203"/>
        <v>0</v>
      </c>
      <c r="N2591">
        <f t="shared" si="204"/>
        <v>0</v>
      </c>
    </row>
    <row r="2592" spans="1:14" x14ac:dyDescent="0.25">
      <c r="A2592">
        <v>3591</v>
      </c>
      <c r="B2592" t="s">
        <v>14923</v>
      </c>
      <c r="C2592" t="s">
        <v>14924</v>
      </c>
      <c r="D2592" t="s">
        <v>14929</v>
      </c>
      <c r="E2592">
        <v>805</v>
      </c>
      <c r="F2592" s="2">
        <v>44735.270497685182</v>
      </c>
      <c r="G2592">
        <v>71</v>
      </c>
      <c r="H2592" t="s">
        <v>3027</v>
      </c>
      <c r="I2592">
        <f t="shared" si="200"/>
        <v>57155</v>
      </c>
      <c r="J2592" s="6">
        <v>45186.094074074077</v>
      </c>
      <c r="K2592" t="str">
        <f t="shared" si="201"/>
        <v>Long Term</v>
      </c>
      <c r="L2592">
        <f t="shared" si="202"/>
        <v>56350</v>
      </c>
      <c r="M2592">
        <f t="shared" si="203"/>
        <v>0</v>
      </c>
      <c r="N2592">
        <f t="shared" si="204"/>
        <v>0</v>
      </c>
    </row>
    <row r="2593" spans="1:14" x14ac:dyDescent="0.25">
      <c r="A2593">
        <v>3592</v>
      </c>
      <c r="B2593" t="s">
        <v>14964</v>
      </c>
      <c r="C2593" t="s">
        <v>14965</v>
      </c>
      <c r="D2593" t="s">
        <v>14922</v>
      </c>
      <c r="E2593">
        <v>710</v>
      </c>
      <c r="F2593" s="2">
        <v>43777.835590277777</v>
      </c>
      <c r="G2593">
        <v>86</v>
      </c>
      <c r="H2593" t="s">
        <v>809</v>
      </c>
      <c r="I2593">
        <f t="shared" si="200"/>
        <v>61060</v>
      </c>
      <c r="J2593" s="6">
        <v>45186.094074074077</v>
      </c>
      <c r="K2593" t="str">
        <f t="shared" si="201"/>
        <v>Long Term</v>
      </c>
      <c r="L2593">
        <f t="shared" si="202"/>
        <v>60350</v>
      </c>
      <c r="M2593">
        <f t="shared" si="203"/>
        <v>0</v>
      </c>
      <c r="N2593">
        <f t="shared" si="204"/>
        <v>0</v>
      </c>
    </row>
    <row r="2594" spans="1:14" x14ac:dyDescent="0.25">
      <c r="A2594">
        <v>3593</v>
      </c>
      <c r="B2594" t="s">
        <v>14930</v>
      </c>
      <c r="C2594" t="s">
        <v>14931</v>
      </c>
      <c r="D2594" t="s">
        <v>14929</v>
      </c>
      <c r="E2594">
        <v>381</v>
      </c>
      <c r="F2594" s="2">
        <v>44249.791585648149</v>
      </c>
      <c r="G2594">
        <v>62</v>
      </c>
      <c r="H2594" t="s">
        <v>74</v>
      </c>
      <c r="I2594">
        <f t="shared" si="200"/>
        <v>23622</v>
      </c>
      <c r="J2594" s="6">
        <v>45186.094074074077</v>
      </c>
      <c r="K2594" t="str">
        <f t="shared" si="201"/>
        <v>Long Term</v>
      </c>
      <c r="L2594">
        <f t="shared" si="202"/>
        <v>23241</v>
      </c>
      <c r="M2594">
        <f t="shared" si="203"/>
        <v>0</v>
      </c>
      <c r="N2594">
        <f t="shared" si="204"/>
        <v>0</v>
      </c>
    </row>
    <row r="2595" spans="1:14" x14ac:dyDescent="0.25">
      <c r="A2595">
        <v>3594</v>
      </c>
      <c r="B2595" t="s">
        <v>15016</v>
      </c>
      <c r="C2595" t="s">
        <v>15017</v>
      </c>
      <c r="D2595" t="s">
        <v>14929</v>
      </c>
      <c r="E2595">
        <v>956</v>
      </c>
      <c r="F2595" s="2">
        <v>44423.356423611112</v>
      </c>
      <c r="G2595">
        <v>1</v>
      </c>
      <c r="H2595" t="s">
        <v>1237</v>
      </c>
      <c r="I2595">
        <f t="shared" si="200"/>
        <v>956</v>
      </c>
      <c r="J2595" s="6">
        <v>45186.094074074077</v>
      </c>
      <c r="K2595" t="str">
        <f t="shared" si="201"/>
        <v>Long Term</v>
      </c>
      <c r="L2595">
        <f t="shared" si="202"/>
        <v>0</v>
      </c>
      <c r="M2595">
        <f t="shared" si="203"/>
        <v>0</v>
      </c>
      <c r="N2595">
        <f t="shared" si="204"/>
        <v>0</v>
      </c>
    </row>
    <row r="2596" spans="1:14" x14ac:dyDescent="0.25">
      <c r="A2596">
        <v>3595</v>
      </c>
      <c r="B2596" t="s">
        <v>14990</v>
      </c>
      <c r="C2596" t="s">
        <v>14991</v>
      </c>
      <c r="D2596" t="s">
        <v>14929</v>
      </c>
      <c r="E2596">
        <v>494</v>
      </c>
      <c r="F2596" s="2">
        <v>44946.752071759263</v>
      </c>
      <c r="G2596">
        <v>80</v>
      </c>
      <c r="H2596" t="s">
        <v>1282</v>
      </c>
      <c r="I2596">
        <f t="shared" si="200"/>
        <v>39520</v>
      </c>
      <c r="J2596" s="6">
        <v>45186.094074074077</v>
      </c>
      <c r="K2596" t="str">
        <f t="shared" si="201"/>
        <v>Short Term</v>
      </c>
      <c r="L2596">
        <f t="shared" si="202"/>
        <v>39026</v>
      </c>
      <c r="M2596">
        <f t="shared" si="203"/>
        <v>0.15</v>
      </c>
      <c r="N2596">
        <f t="shared" si="204"/>
        <v>5853.9</v>
      </c>
    </row>
    <row r="2597" spans="1:14" x14ac:dyDescent="0.25">
      <c r="A2597">
        <v>3596</v>
      </c>
      <c r="B2597" t="s">
        <v>14920</v>
      </c>
      <c r="C2597" t="s">
        <v>14921</v>
      </c>
      <c r="D2597" t="s">
        <v>14922</v>
      </c>
      <c r="E2597">
        <v>138</v>
      </c>
      <c r="F2597" s="2">
        <v>43373.964224537027</v>
      </c>
      <c r="G2597">
        <v>66</v>
      </c>
      <c r="H2597" t="s">
        <v>1160</v>
      </c>
      <c r="I2597">
        <f t="shared" si="200"/>
        <v>9108</v>
      </c>
      <c r="J2597" s="6">
        <v>45186.094074074077</v>
      </c>
      <c r="K2597" t="str">
        <f t="shared" si="201"/>
        <v>Long Term</v>
      </c>
      <c r="L2597">
        <f t="shared" si="202"/>
        <v>8970</v>
      </c>
      <c r="M2597">
        <f t="shared" si="203"/>
        <v>0</v>
      </c>
      <c r="N2597">
        <f t="shared" si="204"/>
        <v>0</v>
      </c>
    </row>
    <row r="2598" spans="1:14" x14ac:dyDescent="0.25">
      <c r="A2598">
        <v>3597</v>
      </c>
      <c r="B2598" t="s">
        <v>15006</v>
      </c>
      <c r="C2598" t="s">
        <v>15007</v>
      </c>
      <c r="D2598" t="s">
        <v>14922</v>
      </c>
      <c r="E2598">
        <v>140</v>
      </c>
      <c r="F2598" s="2">
        <v>45105.159571759257</v>
      </c>
      <c r="G2598">
        <v>4</v>
      </c>
      <c r="H2598" t="s">
        <v>200</v>
      </c>
      <c r="I2598">
        <f t="shared" si="200"/>
        <v>560</v>
      </c>
      <c r="J2598" s="6">
        <v>45186.094074074077</v>
      </c>
      <c r="K2598" t="str">
        <f t="shared" si="201"/>
        <v>Short Term</v>
      </c>
      <c r="L2598">
        <f t="shared" si="202"/>
        <v>420</v>
      </c>
      <c r="M2598">
        <f t="shared" si="203"/>
        <v>0.15</v>
      </c>
      <c r="N2598">
        <f t="shared" si="204"/>
        <v>63</v>
      </c>
    </row>
    <row r="2599" spans="1:14" x14ac:dyDescent="0.25">
      <c r="A2599">
        <v>3598</v>
      </c>
      <c r="B2599" t="s">
        <v>14940</v>
      </c>
      <c r="C2599" t="s">
        <v>14941</v>
      </c>
      <c r="D2599" t="s">
        <v>14922</v>
      </c>
      <c r="E2599">
        <v>859</v>
      </c>
      <c r="F2599" s="2">
        <v>44536.505104166667</v>
      </c>
      <c r="G2599">
        <v>78</v>
      </c>
      <c r="H2599" t="s">
        <v>942</v>
      </c>
      <c r="I2599">
        <f t="shared" si="200"/>
        <v>67002</v>
      </c>
      <c r="J2599" s="6">
        <v>45186.094074074077</v>
      </c>
      <c r="K2599" t="str">
        <f t="shared" si="201"/>
        <v>Long Term</v>
      </c>
      <c r="L2599">
        <f t="shared" si="202"/>
        <v>66143</v>
      </c>
      <c r="M2599">
        <f t="shared" si="203"/>
        <v>0</v>
      </c>
      <c r="N2599">
        <f t="shared" si="204"/>
        <v>0</v>
      </c>
    </row>
    <row r="2600" spans="1:14" x14ac:dyDescent="0.25">
      <c r="A2600">
        <v>3599</v>
      </c>
      <c r="B2600" t="s">
        <v>14984</v>
      </c>
      <c r="C2600" t="s">
        <v>14985</v>
      </c>
      <c r="D2600" t="s">
        <v>14922</v>
      </c>
      <c r="E2600">
        <v>726</v>
      </c>
      <c r="F2600" s="2">
        <v>44329.327118055553</v>
      </c>
      <c r="G2600">
        <v>76</v>
      </c>
      <c r="H2600" t="s">
        <v>238</v>
      </c>
      <c r="I2600">
        <f t="shared" si="200"/>
        <v>55176</v>
      </c>
      <c r="J2600" s="6">
        <v>45186.094074074077</v>
      </c>
      <c r="K2600" t="str">
        <f t="shared" si="201"/>
        <v>Long Term</v>
      </c>
      <c r="L2600">
        <f t="shared" si="202"/>
        <v>54450</v>
      </c>
      <c r="M2600">
        <f t="shared" si="203"/>
        <v>0</v>
      </c>
      <c r="N2600">
        <f t="shared" si="204"/>
        <v>0</v>
      </c>
    </row>
    <row r="2601" spans="1:14" x14ac:dyDescent="0.25">
      <c r="A2601">
        <v>3600</v>
      </c>
      <c r="B2601" t="s">
        <v>14950</v>
      </c>
      <c r="C2601" t="s">
        <v>14951</v>
      </c>
      <c r="D2601" t="s">
        <v>14929</v>
      </c>
      <c r="E2601">
        <v>871</v>
      </c>
      <c r="F2601" s="2">
        <v>44874.893541666657</v>
      </c>
      <c r="G2601">
        <v>49</v>
      </c>
      <c r="H2601" t="s">
        <v>1191</v>
      </c>
      <c r="I2601">
        <f t="shared" si="200"/>
        <v>42679</v>
      </c>
      <c r="J2601" s="6">
        <v>45186.094074074077</v>
      </c>
      <c r="K2601" t="str">
        <f t="shared" si="201"/>
        <v>Short Term</v>
      </c>
      <c r="L2601">
        <f t="shared" si="202"/>
        <v>41808</v>
      </c>
      <c r="M2601">
        <f t="shared" si="203"/>
        <v>0.15</v>
      </c>
      <c r="N2601">
        <f t="shared" si="204"/>
        <v>6271.2</v>
      </c>
    </row>
    <row r="2602" spans="1:14" x14ac:dyDescent="0.25">
      <c r="A2602">
        <v>3601</v>
      </c>
      <c r="B2602" t="s">
        <v>14988</v>
      </c>
      <c r="C2602" t="s">
        <v>14989</v>
      </c>
      <c r="D2602" t="s">
        <v>14929</v>
      </c>
      <c r="E2602">
        <v>241</v>
      </c>
      <c r="F2602" s="2">
        <v>44212.111284722218</v>
      </c>
      <c r="G2602">
        <v>24</v>
      </c>
      <c r="H2602" t="s">
        <v>2498</v>
      </c>
      <c r="I2602">
        <f t="shared" si="200"/>
        <v>5784</v>
      </c>
      <c r="J2602" s="6">
        <v>45186.094074074077</v>
      </c>
      <c r="K2602" t="str">
        <f t="shared" si="201"/>
        <v>Long Term</v>
      </c>
      <c r="L2602">
        <f t="shared" si="202"/>
        <v>5543</v>
      </c>
      <c r="M2602">
        <f t="shared" si="203"/>
        <v>0</v>
      </c>
      <c r="N2602">
        <f t="shared" si="204"/>
        <v>0</v>
      </c>
    </row>
    <row r="2603" spans="1:14" x14ac:dyDescent="0.25">
      <c r="A2603">
        <v>3602</v>
      </c>
      <c r="B2603" t="s">
        <v>14925</v>
      </c>
      <c r="C2603" t="s">
        <v>14926</v>
      </c>
      <c r="D2603" t="s">
        <v>14929</v>
      </c>
      <c r="E2603">
        <v>983</v>
      </c>
      <c r="F2603" s="2">
        <v>44095.920057870368</v>
      </c>
      <c r="G2603">
        <v>50</v>
      </c>
      <c r="H2603" t="s">
        <v>953</v>
      </c>
      <c r="I2603">
        <f t="shared" si="200"/>
        <v>49150</v>
      </c>
      <c r="J2603" s="6">
        <v>45186.094074074077</v>
      </c>
      <c r="K2603" t="str">
        <f t="shared" si="201"/>
        <v>Long Term</v>
      </c>
      <c r="L2603">
        <f t="shared" si="202"/>
        <v>48167</v>
      </c>
      <c r="M2603">
        <f t="shared" si="203"/>
        <v>0</v>
      </c>
      <c r="N2603">
        <f t="shared" si="204"/>
        <v>0</v>
      </c>
    </row>
    <row r="2604" spans="1:14" x14ac:dyDescent="0.25">
      <c r="A2604">
        <v>3603</v>
      </c>
      <c r="B2604" t="s">
        <v>15004</v>
      </c>
      <c r="C2604" t="s">
        <v>15005</v>
      </c>
      <c r="D2604" t="s">
        <v>14929</v>
      </c>
      <c r="E2604">
        <v>186</v>
      </c>
      <c r="F2604" s="2">
        <v>44755.549814814818</v>
      </c>
      <c r="G2604">
        <v>21</v>
      </c>
      <c r="H2604" t="s">
        <v>329</v>
      </c>
      <c r="I2604">
        <f t="shared" si="200"/>
        <v>3906</v>
      </c>
      <c r="J2604" s="6">
        <v>45186.094074074077</v>
      </c>
      <c r="K2604" t="str">
        <f t="shared" si="201"/>
        <v>Long Term</v>
      </c>
      <c r="L2604">
        <f t="shared" si="202"/>
        <v>3720</v>
      </c>
      <c r="M2604">
        <f t="shared" si="203"/>
        <v>0</v>
      </c>
      <c r="N2604">
        <f t="shared" si="204"/>
        <v>0</v>
      </c>
    </row>
    <row r="2605" spans="1:14" x14ac:dyDescent="0.25">
      <c r="A2605">
        <v>3604</v>
      </c>
      <c r="B2605" t="s">
        <v>14978</v>
      </c>
      <c r="C2605" t="s">
        <v>14979</v>
      </c>
      <c r="D2605" t="s">
        <v>14922</v>
      </c>
      <c r="E2605">
        <v>132</v>
      </c>
      <c r="F2605" s="2">
        <v>45158.505543981482</v>
      </c>
      <c r="G2605">
        <v>49</v>
      </c>
      <c r="H2605" t="s">
        <v>1663</v>
      </c>
      <c r="I2605">
        <f t="shared" si="200"/>
        <v>6468</v>
      </c>
      <c r="J2605" s="6">
        <v>45186.094074074077</v>
      </c>
      <c r="K2605" t="str">
        <f t="shared" si="201"/>
        <v>Short Term</v>
      </c>
      <c r="L2605">
        <f t="shared" si="202"/>
        <v>6336</v>
      </c>
      <c r="M2605">
        <f t="shared" si="203"/>
        <v>0.15</v>
      </c>
      <c r="N2605">
        <f t="shared" si="204"/>
        <v>950.4</v>
      </c>
    </row>
    <row r="2606" spans="1:14" x14ac:dyDescent="0.25">
      <c r="A2606">
        <v>3605</v>
      </c>
      <c r="B2606" t="s">
        <v>14944</v>
      </c>
      <c r="C2606" t="s">
        <v>14945</v>
      </c>
      <c r="D2606" t="s">
        <v>14929</v>
      </c>
      <c r="E2606">
        <v>460</v>
      </c>
      <c r="F2606" s="2">
        <v>44978.791967592602</v>
      </c>
      <c r="G2606">
        <v>93</v>
      </c>
      <c r="H2606" t="s">
        <v>1106</v>
      </c>
      <c r="I2606">
        <f t="shared" si="200"/>
        <v>42780</v>
      </c>
      <c r="J2606" s="6">
        <v>45186.094074074077</v>
      </c>
      <c r="K2606" t="str">
        <f t="shared" si="201"/>
        <v>Short Term</v>
      </c>
      <c r="L2606">
        <f t="shared" si="202"/>
        <v>42320</v>
      </c>
      <c r="M2606">
        <f t="shared" si="203"/>
        <v>0.15</v>
      </c>
      <c r="N2606">
        <f t="shared" si="204"/>
        <v>6348</v>
      </c>
    </row>
    <row r="2607" spans="1:14" x14ac:dyDescent="0.25">
      <c r="A2607">
        <v>3606</v>
      </c>
      <c r="B2607" t="s">
        <v>14976</v>
      </c>
      <c r="C2607" t="s">
        <v>14977</v>
      </c>
      <c r="D2607" t="s">
        <v>14922</v>
      </c>
      <c r="E2607">
        <v>203</v>
      </c>
      <c r="F2607" s="2">
        <v>44141.728645833333</v>
      </c>
      <c r="G2607">
        <v>4</v>
      </c>
      <c r="H2607" t="s">
        <v>853</v>
      </c>
      <c r="I2607">
        <f t="shared" si="200"/>
        <v>812</v>
      </c>
      <c r="J2607" s="6">
        <v>45186.094074074077</v>
      </c>
      <c r="K2607" t="str">
        <f t="shared" si="201"/>
        <v>Long Term</v>
      </c>
      <c r="L2607">
        <f t="shared" si="202"/>
        <v>609</v>
      </c>
      <c r="M2607">
        <f t="shared" si="203"/>
        <v>0</v>
      </c>
      <c r="N2607">
        <f t="shared" si="204"/>
        <v>0</v>
      </c>
    </row>
    <row r="2608" spans="1:14" x14ac:dyDescent="0.25">
      <c r="A2608">
        <v>3607</v>
      </c>
      <c r="B2608" t="s">
        <v>15006</v>
      </c>
      <c r="C2608" t="s">
        <v>15007</v>
      </c>
      <c r="D2608" t="s">
        <v>14922</v>
      </c>
      <c r="E2608">
        <v>101</v>
      </c>
      <c r="F2608" s="2">
        <v>43777.032118055547</v>
      </c>
      <c r="G2608">
        <v>73</v>
      </c>
      <c r="H2608" t="s">
        <v>1199</v>
      </c>
      <c r="I2608">
        <f t="shared" si="200"/>
        <v>7373</v>
      </c>
      <c r="J2608" s="6">
        <v>45186.094074074077</v>
      </c>
      <c r="K2608" t="str">
        <f t="shared" si="201"/>
        <v>Long Term</v>
      </c>
      <c r="L2608">
        <f t="shared" si="202"/>
        <v>7272</v>
      </c>
      <c r="M2608">
        <f t="shared" si="203"/>
        <v>0</v>
      </c>
      <c r="N2608">
        <f t="shared" si="204"/>
        <v>0</v>
      </c>
    </row>
    <row r="2609" spans="1:14" x14ac:dyDescent="0.25">
      <c r="A2609">
        <v>3608</v>
      </c>
      <c r="B2609" t="s">
        <v>14958</v>
      </c>
      <c r="C2609" t="s">
        <v>14959</v>
      </c>
      <c r="D2609" t="s">
        <v>14929</v>
      </c>
      <c r="E2609">
        <v>194</v>
      </c>
      <c r="F2609" s="2">
        <v>44604.957766203697</v>
      </c>
      <c r="G2609">
        <v>44</v>
      </c>
      <c r="H2609" t="s">
        <v>1343</v>
      </c>
      <c r="I2609">
        <f t="shared" si="200"/>
        <v>8536</v>
      </c>
      <c r="J2609" s="6">
        <v>45186.094074074077</v>
      </c>
      <c r="K2609" t="str">
        <f t="shared" si="201"/>
        <v>Long Term</v>
      </c>
      <c r="L2609">
        <f t="shared" si="202"/>
        <v>8342</v>
      </c>
      <c r="M2609">
        <f t="shared" si="203"/>
        <v>0</v>
      </c>
      <c r="N2609">
        <f t="shared" si="204"/>
        <v>0</v>
      </c>
    </row>
    <row r="2610" spans="1:14" x14ac:dyDescent="0.25">
      <c r="A2610">
        <v>3609</v>
      </c>
      <c r="B2610" t="s">
        <v>14974</v>
      </c>
      <c r="C2610" t="s">
        <v>14975</v>
      </c>
      <c r="D2610" t="s">
        <v>14922</v>
      </c>
      <c r="E2610">
        <v>612</v>
      </c>
      <c r="F2610" s="2">
        <v>44838.03570601852</v>
      </c>
      <c r="G2610">
        <v>79</v>
      </c>
      <c r="H2610" t="s">
        <v>904</v>
      </c>
      <c r="I2610">
        <f t="shared" si="200"/>
        <v>48348</v>
      </c>
      <c r="J2610" s="6">
        <v>45186.094074074077</v>
      </c>
      <c r="K2610" t="str">
        <f t="shared" si="201"/>
        <v>Short Term</v>
      </c>
      <c r="L2610">
        <f t="shared" si="202"/>
        <v>47736</v>
      </c>
      <c r="M2610">
        <f t="shared" si="203"/>
        <v>0.15</v>
      </c>
      <c r="N2610">
        <f t="shared" si="204"/>
        <v>7160.4</v>
      </c>
    </row>
    <row r="2611" spans="1:14" x14ac:dyDescent="0.25">
      <c r="A2611">
        <v>3610</v>
      </c>
      <c r="B2611" t="s">
        <v>14958</v>
      </c>
      <c r="C2611" t="s">
        <v>14959</v>
      </c>
      <c r="D2611" t="s">
        <v>14929</v>
      </c>
      <c r="E2611">
        <v>670</v>
      </c>
      <c r="F2611" s="2">
        <v>43505.865972222222</v>
      </c>
      <c r="G2611">
        <v>51</v>
      </c>
      <c r="H2611" t="s">
        <v>643</v>
      </c>
      <c r="I2611">
        <f t="shared" si="200"/>
        <v>34170</v>
      </c>
      <c r="J2611" s="6">
        <v>45186.094074074077</v>
      </c>
      <c r="K2611" t="str">
        <f t="shared" si="201"/>
        <v>Long Term</v>
      </c>
      <c r="L2611">
        <f t="shared" si="202"/>
        <v>33500</v>
      </c>
      <c r="M2611">
        <f t="shared" si="203"/>
        <v>0</v>
      </c>
      <c r="N2611">
        <f t="shared" si="204"/>
        <v>0</v>
      </c>
    </row>
    <row r="2612" spans="1:14" x14ac:dyDescent="0.25">
      <c r="A2612">
        <v>3611</v>
      </c>
      <c r="B2612" t="s">
        <v>14994</v>
      </c>
      <c r="C2612" t="s">
        <v>14995</v>
      </c>
      <c r="D2612" t="s">
        <v>14929</v>
      </c>
      <c r="E2612">
        <v>394</v>
      </c>
      <c r="F2612" s="2">
        <v>44546.423414351862</v>
      </c>
      <c r="G2612">
        <v>1</v>
      </c>
      <c r="H2612" t="s">
        <v>334</v>
      </c>
      <c r="I2612">
        <f t="shared" si="200"/>
        <v>394</v>
      </c>
      <c r="J2612" s="6">
        <v>45186.094074074077</v>
      </c>
      <c r="K2612" t="str">
        <f t="shared" si="201"/>
        <v>Long Term</v>
      </c>
      <c r="L2612">
        <f t="shared" si="202"/>
        <v>0</v>
      </c>
      <c r="M2612">
        <f t="shared" si="203"/>
        <v>0</v>
      </c>
      <c r="N2612">
        <f t="shared" si="204"/>
        <v>0</v>
      </c>
    </row>
    <row r="2613" spans="1:14" x14ac:dyDescent="0.25">
      <c r="A2613">
        <v>3612</v>
      </c>
      <c r="B2613" t="s">
        <v>15014</v>
      </c>
      <c r="C2613" t="s">
        <v>15015</v>
      </c>
      <c r="D2613" t="s">
        <v>14922</v>
      </c>
      <c r="E2613">
        <v>176</v>
      </c>
      <c r="F2613" s="2">
        <v>43482.517060185193</v>
      </c>
      <c r="G2613">
        <v>91</v>
      </c>
      <c r="H2613" t="s">
        <v>828</v>
      </c>
      <c r="I2613">
        <f t="shared" si="200"/>
        <v>16016</v>
      </c>
      <c r="J2613" s="6">
        <v>45186.094074074077</v>
      </c>
      <c r="K2613" t="str">
        <f t="shared" si="201"/>
        <v>Long Term</v>
      </c>
      <c r="L2613">
        <f t="shared" si="202"/>
        <v>15840</v>
      </c>
      <c r="M2613">
        <f t="shared" si="203"/>
        <v>0</v>
      </c>
      <c r="N2613">
        <f t="shared" si="204"/>
        <v>0</v>
      </c>
    </row>
    <row r="2614" spans="1:14" x14ac:dyDescent="0.25">
      <c r="A2614">
        <v>3613</v>
      </c>
      <c r="B2614" t="s">
        <v>14958</v>
      </c>
      <c r="C2614" t="s">
        <v>14959</v>
      </c>
      <c r="D2614" t="s">
        <v>14922</v>
      </c>
      <c r="E2614">
        <v>879</v>
      </c>
      <c r="F2614" s="2">
        <v>45106.363043981481</v>
      </c>
      <c r="G2614">
        <v>77</v>
      </c>
      <c r="H2614" t="s">
        <v>1125</v>
      </c>
      <c r="I2614">
        <f t="shared" si="200"/>
        <v>67683</v>
      </c>
      <c r="J2614" s="6">
        <v>45186.094074074077</v>
      </c>
      <c r="K2614" t="str">
        <f t="shared" si="201"/>
        <v>Short Term</v>
      </c>
      <c r="L2614">
        <f t="shared" si="202"/>
        <v>66804</v>
      </c>
      <c r="M2614">
        <f t="shared" si="203"/>
        <v>0.15</v>
      </c>
      <c r="N2614">
        <f t="shared" si="204"/>
        <v>10020.6</v>
      </c>
    </row>
    <row r="2615" spans="1:14" x14ac:dyDescent="0.25">
      <c r="A2615">
        <v>3614</v>
      </c>
      <c r="B2615" t="s">
        <v>15012</v>
      </c>
      <c r="C2615" t="s">
        <v>15013</v>
      </c>
      <c r="D2615" t="s">
        <v>14922</v>
      </c>
      <c r="E2615">
        <v>662</v>
      </c>
      <c r="F2615" s="2">
        <v>44937.677037037043</v>
      </c>
      <c r="G2615">
        <v>16</v>
      </c>
      <c r="H2615" t="s">
        <v>773</v>
      </c>
      <c r="I2615">
        <f t="shared" si="200"/>
        <v>10592</v>
      </c>
      <c r="J2615" s="6">
        <v>45186.094074074077</v>
      </c>
      <c r="K2615" t="str">
        <f t="shared" si="201"/>
        <v>Short Term</v>
      </c>
      <c r="L2615">
        <f t="shared" si="202"/>
        <v>9930</v>
      </c>
      <c r="M2615">
        <f t="shared" si="203"/>
        <v>0.15</v>
      </c>
      <c r="N2615">
        <f t="shared" si="204"/>
        <v>1489.5</v>
      </c>
    </row>
    <row r="2616" spans="1:14" x14ac:dyDescent="0.25">
      <c r="A2616">
        <v>3615</v>
      </c>
      <c r="B2616" t="s">
        <v>14978</v>
      </c>
      <c r="C2616" t="s">
        <v>14979</v>
      </c>
      <c r="D2616" t="s">
        <v>14922</v>
      </c>
      <c r="E2616">
        <v>945</v>
      </c>
      <c r="F2616" s="2">
        <v>44337.168587962973</v>
      </c>
      <c r="G2616">
        <v>66</v>
      </c>
      <c r="H2616" t="s">
        <v>1252</v>
      </c>
      <c r="I2616">
        <f t="shared" si="200"/>
        <v>62370</v>
      </c>
      <c r="J2616" s="6">
        <v>45186.094074074077</v>
      </c>
      <c r="K2616" t="str">
        <f t="shared" si="201"/>
        <v>Long Term</v>
      </c>
      <c r="L2616">
        <f t="shared" si="202"/>
        <v>61425</v>
      </c>
      <c r="M2616">
        <f t="shared" si="203"/>
        <v>0</v>
      </c>
      <c r="N2616">
        <f t="shared" si="204"/>
        <v>0</v>
      </c>
    </row>
    <row r="2617" spans="1:14" x14ac:dyDescent="0.25">
      <c r="A2617">
        <v>3616</v>
      </c>
      <c r="B2617" t="s">
        <v>14996</v>
      </c>
      <c r="C2617" t="s">
        <v>14997</v>
      </c>
      <c r="D2617" t="s">
        <v>14922</v>
      </c>
      <c r="E2617">
        <v>814</v>
      </c>
      <c r="F2617" s="2">
        <v>43823.425428240742</v>
      </c>
      <c r="G2617">
        <v>51</v>
      </c>
      <c r="H2617" t="s">
        <v>119</v>
      </c>
      <c r="I2617">
        <f t="shared" si="200"/>
        <v>41514</v>
      </c>
      <c r="J2617" s="6">
        <v>45186.094074074077</v>
      </c>
      <c r="K2617" t="str">
        <f t="shared" si="201"/>
        <v>Long Term</v>
      </c>
      <c r="L2617">
        <f t="shared" si="202"/>
        <v>40700</v>
      </c>
      <c r="M2617">
        <f t="shared" si="203"/>
        <v>0</v>
      </c>
      <c r="N2617">
        <f t="shared" si="204"/>
        <v>0</v>
      </c>
    </row>
    <row r="2618" spans="1:14" x14ac:dyDescent="0.25">
      <c r="A2618">
        <v>3617</v>
      </c>
      <c r="B2618" t="s">
        <v>14938</v>
      </c>
      <c r="C2618" t="s">
        <v>14939</v>
      </c>
      <c r="D2618" t="s">
        <v>14922</v>
      </c>
      <c r="E2618">
        <v>469</v>
      </c>
      <c r="F2618" s="2">
        <v>43726.017743055563</v>
      </c>
      <c r="G2618">
        <v>100</v>
      </c>
      <c r="H2618" t="s">
        <v>305</v>
      </c>
      <c r="I2618">
        <f t="shared" si="200"/>
        <v>46900</v>
      </c>
      <c r="J2618" s="6">
        <v>45186.094074074077</v>
      </c>
      <c r="K2618" t="str">
        <f t="shared" si="201"/>
        <v>Long Term</v>
      </c>
      <c r="L2618">
        <f t="shared" si="202"/>
        <v>46431</v>
      </c>
      <c r="M2618">
        <f t="shared" si="203"/>
        <v>0</v>
      </c>
      <c r="N2618">
        <f t="shared" si="204"/>
        <v>0</v>
      </c>
    </row>
    <row r="2619" spans="1:14" x14ac:dyDescent="0.25">
      <c r="A2619">
        <v>3618</v>
      </c>
      <c r="B2619" t="s">
        <v>14988</v>
      </c>
      <c r="C2619" t="s">
        <v>14989</v>
      </c>
      <c r="D2619" t="s">
        <v>14929</v>
      </c>
      <c r="E2619">
        <v>867</v>
      </c>
      <c r="F2619" s="2">
        <v>44901.108680555553</v>
      </c>
      <c r="G2619">
        <v>100</v>
      </c>
      <c r="H2619" t="s">
        <v>821</v>
      </c>
      <c r="I2619">
        <f t="shared" si="200"/>
        <v>86700</v>
      </c>
      <c r="J2619" s="6">
        <v>45186.094074074077</v>
      </c>
      <c r="K2619" t="str">
        <f t="shared" si="201"/>
        <v>Short Term</v>
      </c>
      <c r="L2619">
        <f t="shared" si="202"/>
        <v>85833</v>
      </c>
      <c r="M2619">
        <f t="shared" si="203"/>
        <v>0.15</v>
      </c>
      <c r="N2619">
        <f t="shared" si="204"/>
        <v>12874.949999999999</v>
      </c>
    </row>
    <row r="2620" spans="1:14" x14ac:dyDescent="0.25">
      <c r="A2620">
        <v>3619</v>
      </c>
      <c r="B2620" t="s">
        <v>14925</v>
      </c>
      <c r="C2620" t="s">
        <v>14926</v>
      </c>
      <c r="D2620" t="s">
        <v>14929</v>
      </c>
      <c r="E2620">
        <v>492</v>
      </c>
      <c r="F2620" s="2">
        <v>44387.47892361111</v>
      </c>
      <c r="G2620">
        <v>96</v>
      </c>
      <c r="H2620" t="s">
        <v>1335</v>
      </c>
      <c r="I2620">
        <f t="shared" si="200"/>
        <v>47232</v>
      </c>
      <c r="J2620" s="6">
        <v>45186.094074074077</v>
      </c>
      <c r="K2620" t="str">
        <f t="shared" si="201"/>
        <v>Long Term</v>
      </c>
      <c r="L2620">
        <f t="shared" si="202"/>
        <v>46740</v>
      </c>
      <c r="M2620">
        <f t="shared" si="203"/>
        <v>0</v>
      </c>
      <c r="N2620">
        <f t="shared" si="204"/>
        <v>0</v>
      </c>
    </row>
    <row r="2621" spans="1:14" x14ac:dyDescent="0.25">
      <c r="A2621">
        <v>3620</v>
      </c>
      <c r="B2621" t="s">
        <v>15008</v>
      </c>
      <c r="C2621" t="s">
        <v>15009</v>
      </c>
      <c r="D2621" t="s">
        <v>14922</v>
      </c>
      <c r="E2621">
        <v>473</v>
      </c>
      <c r="F2621" s="2">
        <v>44157.8434375</v>
      </c>
      <c r="G2621">
        <v>9</v>
      </c>
      <c r="H2621" t="s">
        <v>132</v>
      </c>
      <c r="I2621">
        <f t="shared" si="200"/>
        <v>4257</v>
      </c>
      <c r="J2621" s="6">
        <v>45186.094074074077</v>
      </c>
      <c r="K2621" t="str">
        <f t="shared" si="201"/>
        <v>Long Term</v>
      </c>
      <c r="L2621">
        <f t="shared" si="202"/>
        <v>3784</v>
      </c>
      <c r="M2621">
        <f t="shared" si="203"/>
        <v>0</v>
      </c>
      <c r="N2621">
        <f t="shared" si="204"/>
        <v>0</v>
      </c>
    </row>
    <row r="2622" spans="1:14" x14ac:dyDescent="0.25">
      <c r="A2622">
        <v>3621</v>
      </c>
      <c r="B2622" t="s">
        <v>14976</v>
      </c>
      <c r="C2622" t="s">
        <v>14977</v>
      </c>
      <c r="D2622" t="s">
        <v>14922</v>
      </c>
      <c r="E2622">
        <v>757</v>
      </c>
      <c r="F2622" s="2">
        <v>43563.00267361111</v>
      </c>
      <c r="G2622">
        <v>33</v>
      </c>
      <c r="H2622" t="s">
        <v>494</v>
      </c>
      <c r="I2622">
        <f t="shared" si="200"/>
        <v>24981</v>
      </c>
      <c r="J2622" s="6">
        <v>45186.094074074077</v>
      </c>
      <c r="K2622" t="str">
        <f t="shared" si="201"/>
        <v>Long Term</v>
      </c>
      <c r="L2622">
        <f t="shared" si="202"/>
        <v>24224</v>
      </c>
      <c r="M2622">
        <f t="shared" si="203"/>
        <v>0</v>
      </c>
      <c r="N2622">
        <f t="shared" si="204"/>
        <v>0</v>
      </c>
    </row>
    <row r="2623" spans="1:14" x14ac:dyDescent="0.25">
      <c r="A2623">
        <v>3622</v>
      </c>
      <c r="B2623" t="s">
        <v>14958</v>
      </c>
      <c r="C2623" t="s">
        <v>14959</v>
      </c>
      <c r="D2623" t="s">
        <v>14922</v>
      </c>
      <c r="E2623">
        <v>549</v>
      </c>
      <c r="F2623" s="2">
        <v>44719.187465277777</v>
      </c>
      <c r="G2623">
        <v>42</v>
      </c>
      <c r="H2623" t="s">
        <v>2093</v>
      </c>
      <c r="I2623">
        <f t="shared" si="200"/>
        <v>23058</v>
      </c>
      <c r="J2623" s="6">
        <v>45186.094074074077</v>
      </c>
      <c r="K2623" t="str">
        <f t="shared" si="201"/>
        <v>Long Term</v>
      </c>
      <c r="L2623">
        <f t="shared" si="202"/>
        <v>22509</v>
      </c>
      <c r="M2623">
        <f t="shared" si="203"/>
        <v>0</v>
      </c>
      <c r="N2623">
        <f t="shared" si="204"/>
        <v>0</v>
      </c>
    </row>
    <row r="2624" spans="1:14" x14ac:dyDescent="0.25">
      <c r="A2624">
        <v>3623</v>
      </c>
      <c r="B2624" t="s">
        <v>15006</v>
      </c>
      <c r="C2624" t="s">
        <v>15007</v>
      </c>
      <c r="D2624" t="s">
        <v>14922</v>
      </c>
      <c r="E2624">
        <v>640</v>
      </c>
      <c r="F2624" s="2">
        <v>43799.133831018517</v>
      </c>
      <c r="G2624">
        <v>81</v>
      </c>
      <c r="H2624" t="s">
        <v>760</v>
      </c>
      <c r="I2624">
        <f t="shared" si="200"/>
        <v>51840</v>
      </c>
      <c r="J2624" s="6">
        <v>45186.094074074077</v>
      </c>
      <c r="K2624" t="str">
        <f t="shared" si="201"/>
        <v>Long Term</v>
      </c>
      <c r="L2624">
        <f t="shared" si="202"/>
        <v>51200</v>
      </c>
      <c r="M2624">
        <f t="shared" si="203"/>
        <v>0</v>
      </c>
      <c r="N2624">
        <f t="shared" si="204"/>
        <v>0</v>
      </c>
    </row>
    <row r="2625" spans="1:14" x14ac:dyDescent="0.25">
      <c r="A2625">
        <v>3624</v>
      </c>
      <c r="B2625" t="s">
        <v>14966</v>
      </c>
      <c r="C2625" t="s">
        <v>14967</v>
      </c>
      <c r="D2625" t="s">
        <v>14922</v>
      </c>
      <c r="E2625">
        <v>331</v>
      </c>
      <c r="F2625" s="2">
        <v>44226.3909375</v>
      </c>
      <c r="G2625">
        <v>42</v>
      </c>
      <c r="H2625" t="s">
        <v>1095</v>
      </c>
      <c r="I2625">
        <f t="shared" si="200"/>
        <v>13902</v>
      </c>
      <c r="J2625" s="6">
        <v>45186.094074074077</v>
      </c>
      <c r="K2625" t="str">
        <f t="shared" si="201"/>
        <v>Long Term</v>
      </c>
      <c r="L2625">
        <f t="shared" si="202"/>
        <v>13571</v>
      </c>
      <c r="M2625">
        <f t="shared" si="203"/>
        <v>0</v>
      </c>
      <c r="N2625">
        <f t="shared" si="204"/>
        <v>0</v>
      </c>
    </row>
    <row r="2626" spans="1:14" x14ac:dyDescent="0.25">
      <c r="A2626">
        <v>3625</v>
      </c>
      <c r="B2626" t="s">
        <v>14948</v>
      </c>
      <c r="C2626" t="s">
        <v>14949</v>
      </c>
      <c r="D2626" t="s">
        <v>14922</v>
      </c>
      <c r="E2626">
        <v>874</v>
      </c>
      <c r="F2626" s="2">
        <v>43519.557002314818</v>
      </c>
      <c r="G2626">
        <v>12</v>
      </c>
      <c r="H2626" t="s">
        <v>112</v>
      </c>
      <c r="I2626">
        <f t="shared" si="200"/>
        <v>10488</v>
      </c>
      <c r="J2626" s="6">
        <v>45186.094074074077</v>
      </c>
      <c r="K2626" t="str">
        <f t="shared" si="201"/>
        <v>Long Term</v>
      </c>
      <c r="L2626">
        <f t="shared" si="202"/>
        <v>9614</v>
      </c>
      <c r="M2626">
        <f t="shared" si="203"/>
        <v>0</v>
      </c>
      <c r="N2626">
        <f t="shared" si="204"/>
        <v>0</v>
      </c>
    </row>
    <row r="2627" spans="1:14" x14ac:dyDescent="0.25">
      <c r="A2627">
        <v>3626</v>
      </c>
      <c r="B2627" t="s">
        <v>15016</v>
      </c>
      <c r="C2627" t="s">
        <v>15017</v>
      </c>
      <c r="D2627" t="s">
        <v>14922</v>
      </c>
      <c r="E2627">
        <v>529</v>
      </c>
      <c r="F2627" s="2">
        <v>44709.818368055552</v>
      </c>
      <c r="G2627">
        <v>55</v>
      </c>
      <c r="H2627" t="s">
        <v>410</v>
      </c>
      <c r="I2627">
        <f t="shared" ref="I2627:I2690" si="205">E2627*G2627</f>
        <v>29095</v>
      </c>
      <c r="J2627" s="6">
        <v>45186.094074074077</v>
      </c>
      <c r="K2627" t="str">
        <f t="shared" ref="K2627:K2690" si="206">IF((J2627-F2627)&lt;=365,"Short Term","Long Term")</f>
        <v>Long Term</v>
      </c>
      <c r="L2627">
        <f t="shared" ref="L2627:L2690" si="207">I2627-E2627</f>
        <v>28566</v>
      </c>
      <c r="M2627">
        <f t="shared" ref="M2627:M2690" si="208">IF(K2627="short Term",15%,IF(K2627="Long Term",IF(L2627&gt;100000,10%,0),0))</f>
        <v>0</v>
      </c>
      <c r="N2627">
        <f t="shared" ref="N2627:N2690" si="209">L2627*M2627</f>
        <v>0</v>
      </c>
    </row>
    <row r="2628" spans="1:14" x14ac:dyDescent="0.25">
      <c r="A2628">
        <v>3627</v>
      </c>
      <c r="B2628" t="s">
        <v>14958</v>
      </c>
      <c r="C2628" t="s">
        <v>14959</v>
      </c>
      <c r="D2628" t="s">
        <v>14922</v>
      </c>
      <c r="E2628">
        <v>919</v>
      </c>
      <c r="F2628" s="2">
        <v>44995.119768518518</v>
      </c>
      <c r="G2628">
        <v>47</v>
      </c>
      <c r="H2628" t="s">
        <v>2448</v>
      </c>
      <c r="I2628">
        <f t="shared" si="205"/>
        <v>43193</v>
      </c>
      <c r="J2628" s="6">
        <v>45186.094074074077</v>
      </c>
      <c r="K2628" t="str">
        <f t="shared" si="206"/>
        <v>Short Term</v>
      </c>
      <c r="L2628">
        <f t="shared" si="207"/>
        <v>42274</v>
      </c>
      <c r="M2628">
        <f t="shared" si="208"/>
        <v>0.15</v>
      </c>
      <c r="N2628">
        <f t="shared" si="209"/>
        <v>6341.0999999999995</v>
      </c>
    </row>
    <row r="2629" spans="1:14" x14ac:dyDescent="0.25">
      <c r="A2629">
        <v>3628</v>
      </c>
      <c r="B2629" t="s">
        <v>14956</v>
      </c>
      <c r="C2629" t="s">
        <v>14957</v>
      </c>
      <c r="D2629" t="s">
        <v>14929</v>
      </c>
      <c r="E2629">
        <v>319</v>
      </c>
      <c r="F2629" s="2">
        <v>44420.409247685187</v>
      </c>
      <c r="G2629">
        <v>20</v>
      </c>
      <c r="H2629" t="s">
        <v>302</v>
      </c>
      <c r="I2629">
        <f t="shared" si="205"/>
        <v>6380</v>
      </c>
      <c r="J2629" s="6">
        <v>45186.094074074077</v>
      </c>
      <c r="K2629" t="str">
        <f t="shared" si="206"/>
        <v>Long Term</v>
      </c>
      <c r="L2629">
        <f t="shared" si="207"/>
        <v>6061</v>
      </c>
      <c r="M2629">
        <f t="shared" si="208"/>
        <v>0</v>
      </c>
      <c r="N2629">
        <f t="shared" si="209"/>
        <v>0</v>
      </c>
    </row>
    <row r="2630" spans="1:14" x14ac:dyDescent="0.25">
      <c r="A2630">
        <v>3629</v>
      </c>
      <c r="B2630" t="s">
        <v>14958</v>
      </c>
      <c r="C2630" t="s">
        <v>14959</v>
      </c>
      <c r="D2630" t="s">
        <v>14929</v>
      </c>
      <c r="E2630">
        <v>813</v>
      </c>
      <c r="F2630" s="2">
        <v>43931.894363425927</v>
      </c>
      <c r="G2630">
        <v>32</v>
      </c>
      <c r="H2630" t="s">
        <v>437</v>
      </c>
      <c r="I2630">
        <f t="shared" si="205"/>
        <v>26016</v>
      </c>
      <c r="J2630" s="6">
        <v>45186.094074074077</v>
      </c>
      <c r="K2630" t="str">
        <f t="shared" si="206"/>
        <v>Long Term</v>
      </c>
      <c r="L2630">
        <f t="shared" si="207"/>
        <v>25203</v>
      </c>
      <c r="M2630">
        <f t="shared" si="208"/>
        <v>0</v>
      </c>
      <c r="N2630">
        <f t="shared" si="209"/>
        <v>0</v>
      </c>
    </row>
    <row r="2631" spans="1:14" x14ac:dyDescent="0.25">
      <c r="A2631">
        <v>3630</v>
      </c>
      <c r="B2631" t="s">
        <v>14958</v>
      </c>
      <c r="C2631" t="s">
        <v>14959</v>
      </c>
      <c r="D2631" t="s">
        <v>14929</v>
      </c>
      <c r="E2631">
        <v>556</v>
      </c>
      <c r="F2631" s="2">
        <v>44562.312696759262</v>
      </c>
      <c r="G2631">
        <v>46</v>
      </c>
      <c r="H2631" t="s">
        <v>723</v>
      </c>
      <c r="I2631">
        <f t="shared" si="205"/>
        <v>25576</v>
      </c>
      <c r="J2631" s="6">
        <v>45186.094074074077</v>
      </c>
      <c r="K2631" t="str">
        <f t="shared" si="206"/>
        <v>Long Term</v>
      </c>
      <c r="L2631">
        <f t="shared" si="207"/>
        <v>25020</v>
      </c>
      <c r="M2631">
        <f t="shared" si="208"/>
        <v>0</v>
      </c>
      <c r="N2631">
        <f t="shared" si="209"/>
        <v>0</v>
      </c>
    </row>
    <row r="2632" spans="1:14" x14ac:dyDescent="0.25">
      <c r="A2632">
        <v>3631</v>
      </c>
      <c r="B2632" t="s">
        <v>14932</v>
      </c>
      <c r="C2632" t="s">
        <v>14933</v>
      </c>
      <c r="D2632" t="s">
        <v>14922</v>
      </c>
      <c r="E2632">
        <v>468</v>
      </c>
      <c r="F2632" s="2">
        <v>43783.623692129629</v>
      </c>
      <c r="G2632">
        <v>51</v>
      </c>
      <c r="H2632" t="s">
        <v>1130</v>
      </c>
      <c r="I2632">
        <f t="shared" si="205"/>
        <v>23868</v>
      </c>
      <c r="J2632" s="6">
        <v>45186.094074074077</v>
      </c>
      <c r="K2632" t="str">
        <f t="shared" si="206"/>
        <v>Long Term</v>
      </c>
      <c r="L2632">
        <f t="shared" si="207"/>
        <v>23400</v>
      </c>
      <c r="M2632">
        <f t="shared" si="208"/>
        <v>0</v>
      </c>
      <c r="N2632">
        <f t="shared" si="209"/>
        <v>0</v>
      </c>
    </row>
    <row r="2633" spans="1:14" x14ac:dyDescent="0.25">
      <c r="A2633">
        <v>3632</v>
      </c>
      <c r="B2633" t="s">
        <v>14998</v>
      </c>
      <c r="C2633" t="s">
        <v>14999</v>
      </c>
      <c r="D2633" t="s">
        <v>14929</v>
      </c>
      <c r="E2633">
        <v>925</v>
      </c>
      <c r="F2633" s="2">
        <v>44941.53738425926</v>
      </c>
      <c r="G2633">
        <v>65</v>
      </c>
      <c r="H2633" t="s">
        <v>236</v>
      </c>
      <c r="I2633">
        <f t="shared" si="205"/>
        <v>60125</v>
      </c>
      <c r="J2633" s="6">
        <v>45186.094074074077</v>
      </c>
      <c r="K2633" t="str">
        <f t="shared" si="206"/>
        <v>Short Term</v>
      </c>
      <c r="L2633">
        <f t="shared" si="207"/>
        <v>59200</v>
      </c>
      <c r="M2633">
        <f t="shared" si="208"/>
        <v>0.15</v>
      </c>
      <c r="N2633">
        <f t="shared" si="209"/>
        <v>8880</v>
      </c>
    </row>
    <row r="2634" spans="1:14" x14ac:dyDescent="0.25">
      <c r="A2634">
        <v>3633</v>
      </c>
      <c r="B2634" t="s">
        <v>14942</v>
      </c>
      <c r="C2634" t="s">
        <v>14943</v>
      </c>
      <c r="D2634" t="s">
        <v>14922</v>
      </c>
      <c r="E2634">
        <v>351</v>
      </c>
      <c r="F2634" s="2">
        <v>44588.742326388892</v>
      </c>
      <c r="G2634">
        <v>55</v>
      </c>
      <c r="H2634" t="s">
        <v>540</v>
      </c>
      <c r="I2634">
        <f t="shared" si="205"/>
        <v>19305</v>
      </c>
      <c r="J2634" s="6">
        <v>45186.094074074077</v>
      </c>
      <c r="K2634" t="str">
        <f t="shared" si="206"/>
        <v>Long Term</v>
      </c>
      <c r="L2634">
        <f t="shared" si="207"/>
        <v>18954</v>
      </c>
      <c r="M2634">
        <f t="shared" si="208"/>
        <v>0</v>
      </c>
      <c r="N2634">
        <f t="shared" si="209"/>
        <v>0</v>
      </c>
    </row>
    <row r="2635" spans="1:14" x14ac:dyDescent="0.25">
      <c r="A2635">
        <v>3634</v>
      </c>
      <c r="B2635" t="s">
        <v>15014</v>
      </c>
      <c r="C2635" t="s">
        <v>15015</v>
      </c>
      <c r="D2635" t="s">
        <v>14922</v>
      </c>
      <c r="E2635">
        <v>865</v>
      </c>
      <c r="F2635" s="2">
        <v>44179.207152777781</v>
      </c>
      <c r="G2635">
        <v>65</v>
      </c>
      <c r="H2635" t="s">
        <v>74</v>
      </c>
      <c r="I2635">
        <f t="shared" si="205"/>
        <v>56225</v>
      </c>
      <c r="J2635" s="6">
        <v>45186.094074074077</v>
      </c>
      <c r="K2635" t="str">
        <f t="shared" si="206"/>
        <v>Long Term</v>
      </c>
      <c r="L2635">
        <f t="shared" si="207"/>
        <v>55360</v>
      </c>
      <c r="M2635">
        <f t="shared" si="208"/>
        <v>0</v>
      </c>
      <c r="N2635">
        <f t="shared" si="209"/>
        <v>0</v>
      </c>
    </row>
    <row r="2636" spans="1:14" x14ac:dyDescent="0.25">
      <c r="A2636">
        <v>3635</v>
      </c>
      <c r="B2636" t="s">
        <v>14938</v>
      </c>
      <c r="C2636" t="s">
        <v>14939</v>
      </c>
      <c r="D2636" t="s">
        <v>14929</v>
      </c>
      <c r="E2636">
        <v>739</v>
      </c>
      <c r="F2636" s="2">
        <v>44763.286435185182</v>
      </c>
      <c r="G2636">
        <v>26</v>
      </c>
      <c r="H2636" t="s">
        <v>1264</v>
      </c>
      <c r="I2636">
        <f t="shared" si="205"/>
        <v>19214</v>
      </c>
      <c r="J2636" s="6">
        <v>45186.094074074077</v>
      </c>
      <c r="K2636" t="str">
        <f t="shared" si="206"/>
        <v>Long Term</v>
      </c>
      <c r="L2636">
        <f t="shared" si="207"/>
        <v>18475</v>
      </c>
      <c r="M2636">
        <f t="shared" si="208"/>
        <v>0</v>
      </c>
      <c r="N2636">
        <f t="shared" si="209"/>
        <v>0</v>
      </c>
    </row>
    <row r="2637" spans="1:14" x14ac:dyDescent="0.25">
      <c r="A2637">
        <v>3636</v>
      </c>
      <c r="B2637" t="s">
        <v>14952</v>
      </c>
      <c r="C2637" t="s">
        <v>14953</v>
      </c>
      <c r="D2637" t="s">
        <v>14922</v>
      </c>
      <c r="E2637">
        <v>320</v>
      </c>
      <c r="F2637" s="2">
        <v>43723.694490740738</v>
      </c>
      <c r="G2637">
        <v>98</v>
      </c>
      <c r="H2637" t="s">
        <v>1920</v>
      </c>
      <c r="I2637">
        <f t="shared" si="205"/>
        <v>31360</v>
      </c>
      <c r="J2637" s="6">
        <v>45186.094074074077</v>
      </c>
      <c r="K2637" t="str">
        <f t="shared" si="206"/>
        <v>Long Term</v>
      </c>
      <c r="L2637">
        <f t="shared" si="207"/>
        <v>31040</v>
      </c>
      <c r="M2637">
        <f t="shared" si="208"/>
        <v>0</v>
      </c>
      <c r="N2637">
        <f t="shared" si="209"/>
        <v>0</v>
      </c>
    </row>
    <row r="2638" spans="1:14" x14ac:dyDescent="0.25">
      <c r="A2638">
        <v>3637</v>
      </c>
      <c r="B2638" t="s">
        <v>14940</v>
      </c>
      <c r="C2638" t="s">
        <v>14941</v>
      </c>
      <c r="D2638" t="s">
        <v>14929</v>
      </c>
      <c r="E2638">
        <v>382</v>
      </c>
      <c r="F2638" s="2">
        <v>44103.404062499998</v>
      </c>
      <c r="G2638">
        <v>99</v>
      </c>
      <c r="H2638" t="s">
        <v>2107</v>
      </c>
      <c r="I2638">
        <f t="shared" si="205"/>
        <v>37818</v>
      </c>
      <c r="J2638" s="6">
        <v>45186.094074074077</v>
      </c>
      <c r="K2638" t="str">
        <f t="shared" si="206"/>
        <v>Long Term</v>
      </c>
      <c r="L2638">
        <f t="shared" si="207"/>
        <v>37436</v>
      </c>
      <c r="M2638">
        <f t="shared" si="208"/>
        <v>0</v>
      </c>
      <c r="N2638">
        <f t="shared" si="209"/>
        <v>0</v>
      </c>
    </row>
    <row r="2639" spans="1:14" x14ac:dyDescent="0.25">
      <c r="A2639">
        <v>3638</v>
      </c>
      <c r="B2639" t="s">
        <v>14927</v>
      </c>
      <c r="C2639" t="s">
        <v>14928</v>
      </c>
      <c r="D2639" t="s">
        <v>14929</v>
      </c>
      <c r="E2639">
        <v>928</v>
      </c>
      <c r="F2639" s="2">
        <v>43965.642268518517</v>
      </c>
      <c r="G2639">
        <v>64</v>
      </c>
      <c r="H2639" t="s">
        <v>555</v>
      </c>
      <c r="I2639">
        <f t="shared" si="205"/>
        <v>59392</v>
      </c>
      <c r="J2639" s="6">
        <v>45186.094074074077</v>
      </c>
      <c r="K2639" t="str">
        <f t="shared" si="206"/>
        <v>Long Term</v>
      </c>
      <c r="L2639">
        <f t="shared" si="207"/>
        <v>58464</v>
      </c>
      <c r="M2639">
        <f t="shared" si="208"/>
        <v>0</v>
      </c>
      <c r="N2639">
        <f t="shared" si="209"/>
        <v>0</v>
      </c>
    </row>
    <row r="2640" spans="1:14" x14ac:dyDescent="0.25">
      <c r="A2640">
        <v>3639</v>
      </c>
      <c r="B2640" t="s">
        <v>15000</v>
      </c>
      <c r="C2640" t="s">
        <v>15001</v>
      </c>
      <c r="D2640" t="s">
        <v>14929</v>
      </c>
      <c r="E2640">
        <v>890</v>
      </c>
      <c r="F2640" s="2">
        <v>44429.350856481477</v>
      </c>
      <c r="G2640">
        <v>54</v>
      </c>
      <c r="H2640" t="s">
        <v>375</v>
      </c>
      <c r="I2640">
        <f t="shared" si="205"/>
        <v>48060</v>
      </c>
      <c r="J2640" s="6">
        <v>45186.094074074077</v>
      </c>
      <c r="K2640" t="str">
        <f t="shared" si="206"/>
        <v>Long Term</v>
      </c>
      <c r="L2640">
        <f t="shared" si="207"/>
        <v>47170</v>
      </c>
      <c r="M2640">
        <f t="shared" si="208"/>
        <v>0</v>
      </c>
      <c r="N2640">
        <f t="shared" si="209"/>
        <v>0</v>
      </c>
    </row>
    <row r="2641" spans="1:14" x14ac:dyDescent="0.25">
      <c r="A2641">
        <v>3640</v>
      </c>
      <c r="B2641" t="s">
        <v>15012</v>
      </c>
      <c r="C2641" t="s">
        <v>15013</v>
      </c>
      <c r="D2641" t="s">
        <v>14922</v>
      </c>
      <c r="E2641">
        <v>961</v>
      </c>
      <c r="F2641" s="2">
        <v>43719.578101851846</v>
      </c>
      <c r="G2641">
        <v>76</v>
      </c>
      <c r="H2641" t="s">
        <v>97</v>
      </c>
      <c r="I2641">
        <f t="shared" si="205"/>
        <v>73036</v>
      </c>
      <c r="J2641" s="6">
        <v>45186.094074074077</v>
      </c>
      <c r="K2641" t="str">
        <f t="shared" si="206"/>
        <v>Long Term</v>
      </c>
      <c r="L2641">
        <f t="shared" si="207"/>
        <v>72075</v>
      </c>
      <c r="M2641">
        <f t="shared" si="208"/>
        <v>0</v>
      </c>
      <c r="N2641">
        <f t="shared" si="209"/>
        <v>0</v>
      </c>
    </row>
    <row r="2642" spans="1:14" x14ac:dyDescent="0.25">
      <c r="A2642">
        <v>3641</v>
      </c>
      <c r="B2642" t="s">
        <v>14946</v>
      </c>
      <c r="C2642" t="s">
        <v>14947</v>
      </c>
      <c r="D2642" t="s">
        <v>14922</v>
      </c>
      <c r="E2642">
        <v>504</v>
      </c>
      <c r="F2642" s="2">
        <v>44506.262731481482</v>
      </c>
      <c r="G2642">
        <v>31</v>
      </c>
      <c r="H2642" t="s">
        <v>1290</v>
      </c>
      <c r="I2642">
        <f t="shared" si="205"/>
        <v>15624</v>
      </c>
      <c r="J2642" s="6">
        <v>45186.094074074077</v>
      </c>
      <c r="K2642" t="str">
        <f t="shared" si="206"/>
        <v>Long Term</v>
      </c>
      <c r="L2642">
        <f t="shared" si="207"/>
        <v>15120</v>
      </c>
      <c r="M2642">
        <f t="shared" si="208"/>
        <v>0</v>
      </c>
      <c r="N2642">
        <f t="shared" si="209"/>
        <v>0</v>
      </c>
    </row>
    <row r="2643" spans="1:14" x14ac:dyDescent="0.25">
      <c r="A2643">
        <v>3642</v>
      </c>
      <c r="B2643" t="s">
        <v>14927</v>
      </c>
      <c r="C2643" t="s">
        <v>14928</v>
      </c>
      <c r="D2643" t="s">
        <v>14929</v>
      </c>
      <c r="E2643">
        <v>813</v>
      </c>
      <c r="F2643" s="2">
        <v>44800.52380787037</v>
      </c>
      <c r="G2643">
        <v>38</v>
      </c>
      <c r="H2643" t="s">
        <v>762</v>
      </c>
      <c r="I2643">
        <f t="shared" si="205"/>
        <v>30894</v>
      </c>
      <c r="J2643" s="6">
        <v>45186.094074074077</v>
      </c>
      <c r="K2643" t="str">
        <f t="shared" si="206"/>
        <v>Long Term</v>
      </c>
      <c r="L2643">
        <f t="shared" si="207"/>
        <v>30081</v>
      </c>
      <c r="M2643">
        <f t="shared" si="208"/>
        <v>0</v>
      </c>
      <c r="N2643">
        <f t="shared" si="209"/>
        <v>0</v>
      </c>
    </row>
    <row r="2644" spans="1:14" x14ac:dyDescent="0.25">
      <c r="A2644">
        <v>3643</v>
      </c>
      <c r="B2644" t="s">
        <v>14925</v>
      </c>
      <c r="C2644" t="s">
        <v>14926</v>
      </c>
      <c r="D2644" t="s">
        <v>14929</v>
      </c>
      <c r="E2644">
        <v>445</v>
      </c>
      <c r="F2644" s="2">
        <v>44400.772569444453</v>
      </c>
      <c r="G2644">
        <v>12</v>
      </c>
      <c r="H2644" t="s">
        <v>992</v>
      </c>
      <c r="I2644">
        <f t="shared" si="205"/>
        <v>5340</v>
      </c>
      <c r="J2644" s="6">
        <v>45186.094074074077</v>
      </c>
      <c r="K2644" t="str">
        <f t="shared" si="206"/>
        <v>Long Term</v>
      </c>
      <c r="L2644">
        <f t="shared" si="207"/>
        <v>4895</v>
      </c>
      <c r="M2644">
        <f t="shared" si="208"/>
        <v>0</v>
      </c>
      <c r="N2644">
        <f t="shared" si="209"/>
        <v>0</v>
      </c>
    </row>
    <row r="2645" spans="1:14" x14ac:dyDescent="0.25">
      <c r="A2645">
        <v>3644</v>
      </c>
      <c r="B2645" t="s">
        <v>14996</v>
      </c>
      <c r="C2645" t="s">
        <v>14997</v>
      </c>
      <c r="D2645" t="s">
        <v>14929</v>
      </c>
      <c r="E2645">
        <v>589</v>
      </c>
      <c r="F2645" s="2">
        <v>43526.809745370367</v>
      </c>
      <c r="G2645">
        <v>40</v>
      </c>
      <c r="H2645" t="s">
        <v>602</v>
      </c>
      <c r="I2645">
        <f t="shared" si="205"/>
        <v>23560</v>
      </c>
      <c r="J2645" s="6">
        <v>45186.094074074077</v>
      </c>
      <c r="K2645" t="str">
        <f t="shared" si="206"/>
        <v>Long Term</v>
      </c>
      <c r="L2645">
        <f t="shared" si="207"/>
        <v>22971</v>
      </c>
      <c r="M2645">
        <f t="shared" si="208"/>
        <v>0</v>
      </c>
      <c r="N2645">
        <f t="shared" si="209"/>
        <v>0</v>
      </c>
    </row>
    <row r="2646" spans="1:14" x14ac:dyDescent="0.25">
      <c r="A2646">
        <v>3645</v>
      </c>
      <c r="B2646" t="s">
        <v>15006</v>
      </c>
      <c r="C2646" t="s">
        <v>15007</v>
      </c>
      <c r="D2646" t="s">
        <v>14929</v>
      </c>
      <c r="E2646">
        <v>147</v>
      </c>
      <c r="F2646" s="2">
        <v>44509.614930555559</v>
      </c>
      <c r="G2646">
        <v>14</v>
      </c>
      <c r="H2646" t="s">
        <v>637</v>
      </c>
      <c r="I2646">
        <f t="shared" si="205"/>
        <v>2058</v>
      </c>
      <c r="J2646" s="6">
        <v>45186.094074074077</v>
      </c>
      <c r="K2646" t="str">
        <f t="shared" si="206"/>
        <v>Long Term</v>
      </c>
      <c r="L2646">
        <f t="shared" si="207"/>
        <v>1911</v>
      </c>
      <c r="M2646">
        <f t="shared" si="208"/>
        <v>0</v>
      </c>
      <c r="N2646">
        <f t="shared" si="209"/>
        <v>0</v>
      </c>
    </row>
    <row r="2647" spans="1:14" x14ac:dyDescent="0.25">
      <c r="A2647">
        <v>3646</v>
      </c>
      <c r="B2647" t="s">
        <v>14946</v>
      </c>
      <c r="C2647" t="s">
        <v>14947</v>
      </c>
      <c r="D2647" t="s">
        <v>14929</v>
      </c>
      <c r="E2647">
        <v>583</v>
      </c>
      <c r="F2647" s="2">
        <v>44596.120879629627</v>
      </c>
      <c r="G2647">
        <v>72</v>
      </c>
      <c r="H2647" t="s">
        <v>151</v>
      </c>
      <c r="I2647">
        <f t="shared" si="205"/>
        <v>41976</v>
      </c>
      <c r="J2647" s="6">
        <v>45186.094074074077</v>
      </c>
      <c r="K2647" t="str">
        <f t="shared" si="206"/>
        <v>Long Term</v>
      </c>
      <c r="L2647">
        <f t="shared" si="207"/>
        <v>41393</v>
      </c>
      <c r="M2647">
        <f t="shared" si="208"/>
        <v>0</v>
      </c>
      <c r="N2647">
        <f t="shared" si="209"/>
        <v>0</v>
      </c>
    </row>
    <row r="2648" spans="1:14" x14ac:dyDescent="0.25">
      <c r="A2648">
        <v>3647</v>
      </c>
      <c r="B2648" t="s">
        <v>14960</v>
      </c>
      <c r="C2648" t="s">
        <v>14961</v>
      </c>
      <c r="D2648" t="s">
        <v>14922</v>
      </c>
      <c r="E2648">
        <v>152</v>
      </c>
      <c r="F2648" s="2">
        <v>44165.358888888892</v>
      </c>
      <c r="G2648">
        <v>1</v>
      </c>
      <c r="H2648" t="s">
        <v>2625</v>
      </c>
      <c r="I2648">
        <f t="shared" si="205"/>
        <v>152</v>
      </c>
      <c r="J2648" s="6">
        <v>45186.094074074077</v>
      </c>
      <c r="K2648" t="str">
        <f t="shared" si="206"/>
        <v>Long Term</v>
      </c>
      <c r="L2648">
        <f t="shared" si="207"/>
        <v>0</v>
      </c>
      <c r="M2648">
        <f t="shared" si="208"/>
        <v>0</v>
      </c>
      <c r="N2648">
        <f t="shared" si="209"/>
        <v>0</v>
      </c>
    </row>
    <row r="2649" spans="1:14" x14ac:dyDescent="0.25">
      <c r="A2649">
        <v>3648</v>
      </c>
      <c r="B2649" t="s">
        <v>14936</v>
      </c>
      <c r="C2649" t="s">
        <v>14937</v>
      </c>
      <c r="D2649" t="s">
        <v>14922</v>
      </c>
      <c r="E2649">
        <v>886</v>
      </c>
      <c r="F2649" s="2">
        <v>44471.836053240739</v>
      </c>
      <c r="G2649">
        <v>19</v>
      </c>
      <c r="H2649" t="s">
        <v>827</v>
      </c>
      <c r="I2649">
        <f t="shared" si="205"/>
        <v>16834</v>
      </c>
      <c r="J2649" s="6">
        <v>45186.094074074077</v>
      </c>
      <c r="K2649" t="str">
        <f t="shared" si="206"/>
        <v>Long Term</v>
      </c>
      <c r="L2649">
        <f t="shared" si="207"/>
        <v>15948</v>
      </c>
      <c r="M2649">
        <f t="shared" si="208"/>
        <v>0</v>
      </c>
      <c r="N2649">
        <f t="shared" si="209"/>
        <v>0</v>
      </c>
    </row>
    <row r="2650" spans="1:14" x14ac:dyDescent="0.25">
      <c r="A2650">
        <v>3649</v>
      </c>
      <c r="B2650" t="s">
        <v>14956</v>
      </c>
      <c r="C2650" t="s">
        <v>14957</v>
      </c>
      <c r="D2650" t="s">
        <v>14929</v>
      </c>
      <c r="E2650">
        <v>249</v>
      </c>
      <c r="F2650" s="2">
        <v>43467.097280092603</v>
      </c>
      <c r="G2650">
        <v>51</v>
      </c>
      <c r="H2650" t="s">
        <v>482</v>
      </c>
      <c r="I2650">
        <f t="shared" si="205"/>
        <v>12699</v>
      </c>
      <c r="J2650" s="6">
        <v>45186.094074074077</v>
      </c>
      <c r="K2650" t="str">
        <f t="shared" si="206"/>
        <v>Long Term</v>
      </c>
      <c r="L2650">
        <f t="shared" si="207"/>
        <v>12450</v>
      </c>
      <c r="M2650">
        <f t="shared" si="208"/>
        <v>0</v>
      </c>
      <c r="N2650">
        <f t="shared" si="209"/>
        <v>0</v>
      </c>
    </row>
    <row r="2651" spans="1:14" x14ac:dyDescent="0.25">
      <c r="A2651">
        <v>3650</v>
      </c>
      <c r="B2651" t="s">
        <v>14970</v>
      </c>
      <c r="C2651" t="s">
        <v>14971</v>
      </c>
      <c r="D2651" t="s">
        <v>14929</v>
      </c>
      <c r="E2651">
        <v>874</v>
      </c>
      <c r="F2651" s="2">
        <v>44201.764768518522</v>
      </c>
      <c r="G2651">
        <v>57</v>
      </c>
      <c r="H2651" t="s">
        <v>137</v>
      </c>
      <c r="I2651">
        <f t="shared" si="205"/>
        <v>49818</v>
      </c>
      <c r="J2651" s="6">
        <v>45186.094074074077</v>
      </c>
      <c r="K2651" t="str">
        <f t="shared" si="206"/>
        <v>Long Term</v>
      </c>
      <c r="L2651">
        <f t="shared" si="207"/>
        <v>48944</v>
      </c>
      <c r="M2651">
        <f t="shared" si="208"/>
        <v>0</v>
      </c>
      <c r="N2651">
        <f t="shared" si="209"/>
        <v>0</v>
      </c>
    </row>
    <row r="2652" spans="1:14" x14ac:dyDescent="0.25">
      <c r="A2652">
        <v>3651</v>
      </c>
      <c r="B2652" t="s">
        <v>14994</v>
      </c>
      <c r="C2652" t="s">
        <v>14995</v>
      </c>
      <c r="D2652" t="s">
        <v>14922</v>
      </c>
      <c r="E2652">
        <v>784</v>
      </c>
      <c r="F2652" s="2">
        <v>43583.480046296303</v>
      </c>
      <c r="G2652">
        <v>4</v>
      </c>
      <c r="H2652" t="s">
        <v>596</v>
      </c>
      <c r="I2652">
        <f t="shared" si="205"/>
        <v>3136</v>
      </c>
      <c r="J2652" s="6">
        <v>45186.094074074077</v>
      </c>
      <c r="K2652" t="str">
        <f t="shared" si="206"/>
        <v>Long Term</v>
      </c>
      <c r="L2652">
        <f t="shared" si="207"/>
        <v>2352</v>
      </c>
      <c r="M2652">
        <f t="shared" si="208"/>
        <v>0</v>
      </c>
      <c r="N2652">
        <f t="shared" si="209"/>
        <v>0</v>
      </c>
    </row>
    <row r="2653" spans="1:14" x14ac:dyDescent="0.25">
      <c r="A2653">
        <v>3652</v>
      </c>
      <c r="B2653" t="s">
        <v>14964</v>
      </c>
      <c r="C2653" t="s">
        <v>14965</v>
      </c>
      <c r="D2653" t="s">
        <v>14922</v>
      </c>
      <c r="E2653">
        <v>533</v>
      </c>
      <c r="F2653" s="2">
        <v>44837.299976851849</v>
      </c>
      <c r="G2653">
        <v>62</v>
      </c>
      <c r="H2653" t="s">
        <v>877</v>
      </c>
      <c r="I2653">
        <f t="shared" si="205"/>
        <v>33046</v>
      </c>
      <c r="J2653" s="6">
        <v>45186.094074074077</v>
      </c>
      <c r="K2653" t="str">
        <f t="shared" si="206"/>
        <v>Short Term</v>
      </c>
      <c r="L2653">
        <f t="shared" si="207"/>
        <v>32513</v>
      </c>
      <c r="M2653">
        <f t="shared" si="208"/>
        <v>0.15</v>
      </c>
      <c r="N2653">
        <f t="shared" si="209"/>
        <v>4876.95</v>
      </c>
    </row>
    <row r="2654" spans="1:14" x14ac:dyDescent="0.25">
      <c r="A2654">
        <v>3653</v>
      </c>
      <c r="B2654" t="s">
        <v>15000</v>
      </c>
      <c r="C2654" t="s">
        <v>15001</v>
      </c>
      <c r="D2654" t="s">
        <v>14929</v>
      </c>
      <c r="E2654">
        <v>193</v>
      </c>
      <c r="F2654" s="2">
        <v>43993.737905092603</v>
      </c>
      <c r="G2654">
        <v>44</v>
      </c>
      <c r="H2654" t="s">
        <v>592</v>
      </c>
      <c r="I2654">
        <f t="shared" si="205"/>
        <v>8492</v>
      </c>
      <c r="J2654" s="6">
        <v>45186.094074074077</v>
      </c>
      <c r="K2654" t="str">
        <f t="shared" si="206"/>
        <v>Long Term</v>
      </c>
      <c r="L2654">
        <f t="shared" si="207"/>
        <v>8299</v>
      </c>
      <c r="M2654">
        <f t="shared" si="208"/>
        <v>0</v>
      </c>
      <c r="N2654">
        <f t="shared" si="209"/>
        <v>0</v>
      </c>
    </row>
    <row r="2655" spans="1:14" x14ac:dyDescent="0.25">
      <c r="A2655">
        <v>3654</v>
      </c>
      <c r="B2655" t="s">
        <v>15010</v>
      </c>
      <c r="C2655" t="s">
        <v>15011</v>
      </c>
      <c r="D2655" t="s">
        <v>14922</v>
      </c>
      <c r="E2655">
        <v>593</v>
      </c>
      <c r="F2655" s="2">
        <v>45057.041712962957</v>
      </c>
      <c r="G2655">
        <v>97</v>
      </c>
      <c r="H2655" t="s">
        <v>1192</v>
      </c>
      <c r="I2655">
        <f t="shared" si="205"/>
        <v>57521</v>
      </c>
      <c r="J2655" s="6">
        <v>45186.094074074077</v>
      </c>
      <c r="K2655" t="str">
        <f t="shared" si="206"/>
        <v>Short Term</v>
      </c>
      <c r="L2655">
        <f t="shared" si="207"/>
        <v>56928</v>
      </c>
      <c r="M2655">
        <f t="shared" si="208"/>
        <v>0.15</v>
      </c>
      <c r="N2655">
        <f t="shared" si="209"/>
        <v>8539.1999999999989</v>
      </c>
    </row>
    <row r="2656" spans="1:14" x14ac:dyDescent="0.25">
      <c r="A2656">
        <v>3655</v>
      </c>
      <c r="B2656" t="s">
        <v>14992</v>
      </c>
      <c r="C2656" t="s">
        <v>14993</v>
      </c>
      <c r="D2656" t="s">
        <v>14922</v>
      </c>
      <c r="E2656">
        <v>915</v>
      </c>
      <c r="F2656" s="2">
        <v>44912.796886574077</v>
      </c>
      <c r="G2656">
        <v>10</v>
      </c>
      <c r="H2656" t="s">
        <v>1832</v>
      </c>
      <c r="I2656">
        <f t="shared" si="205"/>
        <v>9150</v>
      </c>
      <c r="J2656" s="6">
        <v>45186.094074074077</v>
      </c>
      <c r="K2656" t="str">
        <f t="shared" si="206"/>
        <v>Short Term</v>
      </c>
      <c r="L2656">
        <f t="shared" si="207"/>
        <v>8235</v>
      </c>
      <c r="M2656">
        <f t="shared" si="208"/>
        <v>0.15</v>
      </c>
      <c r="N2656">
        <f t="shared" si="209"/>
        <v>1235.25</v>
      </c>
    </row>
    <row r="2657" spans="1:14" x14ac:dyDescent="0.25">
      <c r="A2657">
        <v>3656</v>
      </c>
      <c r="B2657" t="s">
        <v>14923</v>
      </c>
      <c r="C2657" t="s">
        <v>14924</v>
      </c>
      <c r="D2657" t="s">
        <v>14922</v>
      </c>
      <c r="E2657">
        <v>858</v>
      </c>
      <c r="F2657" s="2">
        <v>45169.037152777782</v>
      </c>
      <c r="G2657">
        <v>30</v>
      </c>
      <c r="H2657" t="s">
        <v>1132</v>
      </c>
      <c r="I2657">
        <f t="shared" si="205"/>
        <v>25740</v>
      </c>
      <c r="J2657" s="6">
        <v>45186.094074074077</v>
      </c>
      <c r="K2657" t="str">
        <f t="shared" si="206"/>
        <v>Short Term</v>
      </c>
      <c r="L2657">
        <f t="shared" si="207"/>
        <v>24882</v>
      </c>
      <c r="M2657">
        <f t="shared" si="208"/>
        <v>0.15</v>
      </c>
      <c r="N2657">
        <f t="shared" si="209"/>
        <v>3732.2999999999997</v>
      </c>
    </row>
    <row r="2658" spans="1:14" x14ac:dyDescent="0.25">
      <c r="A2658">
        <v>3657</v>
      </c>
      <c r="B2658" t="s">
        <v>14970</v>
      </c>
      <c r="C2658" t="s">
        <v>14971</v>
      </c>
      <c r="D2658" t="s">
        <v>14929</v>
      </c>
      <c r="E2658">
        <v>876</v>
      </c>
      <c r="F2658" s="2">
        <v>43968.920775462961</v>
      </c>
      <c r="G2658">
        <v>92</v>
      </c>
      <c r="H2658" t="s">
        <v>187</v>
      </c>
      <c r="I2658">
        <f t="shared" si="205"/>
        <v>80592</v>
      </c>
      <c r="J2658" s="6">
        <v>45186.094074074077</v>
      </c>
      <c r="K2658" t="str">
        <f t="shared" si="206"/>
        <v>Long Term</v>
      </c>
      <c r="L2658">
        <f t="shared" si="207"/>
        <v>79716</v>
      </c>
      <c r="M2658">
        <f t="shared" si="208"/>
        <v>0</v>
      </c>
      <c r="N2658">
        <f t="shared" si="209"/>
        <v>0</v>
      </c>
    </row>
    <row r="2659" spans="1:14" x14ac:dyDescent="0.25">
      <c r="A2659">
        <v>3658</v>
      </c>
      <c r="B2659" t="s">
        <v>15002</v>
      </c>
      <c r="C2659" t="s">
        <v>15003</v>
      </c>
      <c r="D2659" t="s">
        <v>14929</v>
      </c>
      <c r="E2659">
        <v>418</v>
      </c>
      <c r="F2659" s="2">
        <v>44393.584618055553</v>
      </c>
      <c r="G2659">
        <v>22</v>
      </c>
      <c r="H2659" t="s">
        <v>1137</v>
      </c>
      <c r="I2659">
        <f t="shared" si="205"/>
        <v>9196</v>
      </c>
      <c r="J2659" s="6">
        <v>45186.094074074077</v>
      </c>
      <c r="K2659" t="str">
        <f t="shared" si="206"/>
        <v>Long Term</v>
      </c>
      <c r="L2659">
        <f t="shared" si="207"/>
        <v>8778</v>
      </c>
      <c r="M2659">
        <f t="shared" si="208"/>
        <v>0</v>
      </c>
      <c r="N2659">
        <f t="shared" si="209"/>
        <v>0</v>
      </c>
    </row>
    <row r="2660" spans="1:14" x14ac:dyDescent="0.25">
      <c r="A2660">
        <v>3659</v>
      </c>
      <c r="B2660" t="s">
        <v>14960</v>
      </c>
      <c r="C2660" t="s">
        <v>14961</v>
      </c>
      <c r="D2660" t="s">
        <v>14922</v>
      </c>
      <c r="E2660">
        <v>795</v>
      </c>
      <c r="F2660" s="2">
        <v>44712.233252314807</v>
      </c>
      <c r="G2660">
        <v>2</v>
      </c>
      <c r="H2660" t="s">
        <v>1997</v>
      </c>
      <c r="I2660">
        <f t="shared" si="205"/>
        <v>1590</v>
      </c>
      <c r="J2660" s="6">
        <v>45186.094074074077</v>
      </c>
      <c r="K2660" t="str">
        <f t="shared" si="206"/>
        <v>Long Term</v>
      </c>
      <c r="L2660">
        <f t="shared" si="207"/>
        <v>795</v>
      </c>
      <c r="M2660">
        <f t="shared" si="208"/>
        <v>0</v>
      </c>
      <c r="N2660">
        <f t="shared" si="209"/>
        <v>0</v>
      </c>
    </row>
    <row r="2661" spans="1:14" x14ac:dyDescent="0.25">
      <c r="A2661">
        <v>3660</v>
      </c>
      <c r="B2661" t="s">
        <v>14986</v>
      </c>
      <c r="C2661" t="s">
        <v>14987</v>
      </c>
      <c r="D2661" t="s">
        <v>14922</v>
      </c>
      <c r="E2661">
        <v>752</v>
      </c>
      <c r="F2661" s="2">
        <v>44718.690729166658</v>
      </c>
      <c r="G2661">
        <v>98</v>
      </c>
      <c r="H2661" t="s">
        <v>1256</v>
      </c>
      <c r="I2661">
        <f t="shared" si="205"/>
        <v>73696</v>
      </c>
      <c r="J2661" s="6">
        <v>45186.094074074077</v>
      </c>
      <c r="K2661" t="str">
        <f t="shared" si="206"/>
        <v>Long Term</v>
      </c>
      <c r="L2661">
        <f t="shared" si="207"/>
        <v>72944</v>
      </c>
      <c r="M2661">
        <f t="shared" si="208"/>
        <v>0</v>
      </c>
      <c r="N2661">
        <f t="shared" si="209"/>
        <v>0</v>
      </c>
    </row>
    <row r="2662" spans="1:14" x14ac:dyDescent="0.25">
      <c r="A2662">
        <v>3661</v>
      </c>
      <c r="B2662" t="s">
        <v>14984</v>
      </c>
      <c r="C2662" t="s">
        <v>14985</v>
      </c>
      <c r="D2662" t="s">
        <v>14922</v>
      </c>
      <c r="E2662">
        <v>385</v>
      </c>
      <c r="F2662" s="2">
        <v>43381.769826388889</v>
      </c>
      <c r="G2662">
        <v>46</v>
      </c>
      <c r="H2662" t="s">
        <v>449</v>
      </c>
      <c r="I2662">
        <f t="shared" si="205"/>
        <v>17710</v>
      </c>
      <c r="J2662" s="6">
        <v>45186.094074074077</v>
      </c>
      <c r="K2662" t="str">
        <f t="shared" si="206"/>
        <v>Long Term</v>
      </c>
      <c r="L2662">
        <f t="shared" si="207"/>
        <v>17325</v>
      </c>
      <c r="M2662">
        <f t="shared" si="208"/>
        <v>0</v>
      </c>
      <c r="N2662">
        <f t="shared" si="209"/>
        <v>0</v>
      </c>
    </row>
    <row r="2663" spans="1:14" x14ac:dyDescent="0.25">
      <c r="A2663">
        <v>3662</v>
      </c>
      <c r="B2663" t="s">
        <v>15012</v>
      </c>
      <c r="C2663" t="s">
        <v>15013</v>
      </c>
      <c r="D2663" t="s">
        <v>14922</v>
      </c>
      <c r="E2663">
        <v>980</v>
      </c>
      <c r="F2663" s="2">
        <v>44717.753738425927</v>
      </c>
      <c r="G2663">
        <v>89</v>
      </c>
      <c r="H2663" t="s">
        <v>1166</v>
      </c>
      <c r="I2663">
        <f t="shared" si="205"/>
        <v>87220</v>
      </c>
      <c r="J2663" s="6">
        <v>45186.094074074077</v>
      </c>
      <c r="K2663" t="str">
        <f t="shared" si="206"/>
        <v>Long Term</v>
      </c>
      <c r="L2663">
        <f t="shared" si="207"/>
        <v>86240</v>
      </c>
      <c r="M2663">
        <f t="shared" si="208"/>
        <v>0</v>
      </c>
      <c r="N2663">
        <f t="shared" si="209"/>
        <v>0</v>
      </c>
    </row>
    <row r="2664" spans="1:14" x14ac:dyDescent="0.25">
      <c r="A2664">
        <v>3663</v>
      </c>
      <c r="B2664" t="s">
        <v>14996</v>
      </c>
      <c r="C2664" t="s">
        <v>14997</v>
      </c>
      <c r="D2664" t="s">
        <v>14922</v>
      </c>
      <c r="E2664">
        <v>340</v>
      </c>
      <c r="F2664" s="2">
        <v>44688.382673611108</v>
      </c>
      <c r="G2664">
        <v>10</v>
      </c>
      <c r="H2664" t="s">
        <v>860</v>
      </c>
      <c r="I2664">
        <f t="shared" si="205"/>
        <v>3400</v>
      </c>
      <c r="J2664" s="6">
        <v>45186.094074074077</v>
      </c>
      <c r="K2664" t="str">
        <f t="shared" si="206"/>
        <v>Long Term</v>
      </c>
      <c r="L2664">
        <f t="shared" si="207"/>
        <v>3060</v>
      </c>
      <c r="M2664">
        <f t="shared" si="208"/>
        <v>0</v>
      </c>
      <c r="N2664">
        <f t="shared" si="209"/>
        <v>0</v>
      </c>
    </row>
    <row r="2665" spans="1:14" x14ac:dyDescent="0.25">
      <c r="A2665">
        <v>3664</v>
      </c>
      <c r="B2665" t="s">
        <v>15012</v>
      </c>
      <c r="C2665" t="s">
        <v>15013</v>
      </c>
      <c r="D2665" t="s">
        <v>14929</v>
      </c>
      <c r="E2665">
        <v>563</v>
      </c>
      <c r="F2665" s="2">
        <v>44825.516655092593</v>
      </c>
      <c r="G2665">
        <v>78</v>
      </c>
      <c r="H2665" t="s">
        <v>1470</v>
      </c>
      <c r="I2665">
        <f t="shared" si="205"/>
        <v>43914</v>
      </c>
      <c r="J2665" s="6">
        <v>45186.094074074077</v>
      </c>
      <c r="K2665" t="str">
        <f t="shared" si="206"/>
        <v>Short Term</v>
      </c>
      <c r="L2665">
        <f t="shared" si="207"/>
        <v>43351</v>
      </c>
      <c r="M2665">
        <f t="shared" si="208"/>
        <v>0.15</v>
      </c>
      <c r="N2665">
        <f t="shared" si="209"/>
        <v>6502.65</v>
      </c>
    </row>
    <row r="2666" spans="1:14" x14ac:dyDescent="0.25">
      <c r="A2666">
        <v>3665</v>
      </c>
      <c r="B2666" t="s">
        <v>14994</v>
      </c>
      <c r="C2666" t="s">
        <v>14995</v>
      </c>
      <c r="D2666" t="s">
        <v>14922</v>
      </c>
      <c r="E2666">
        <v>160</v>
      </c>
      <c r="F2666" s="2">
        <v>44846.70212962963</v>
      </c>
      <c r="G2666">
        <v>80</v>
      </c>
      <c r="H2666" t="s">
        <v>1113</v>
      </c>
      <c r="I2666">
        <f t="shared" si="205"/>
        <v>12800</v>
      </c>
      <c r="J2666" s="6">
        <v>45186.094074074077</v>
      </c>
      <c r="K2666" t="str">
        <f t="shared" si="206"/>
        <v>Short Term</v>
      </c>
      <c r="L2666">
        <f t="shared" si="207"/>
        <v>12640</v>
      </c>
      <c r="M2666">
        <f t="shared" si="208"/>
        <v>0.15</v>
      </c>
      <c r="N2666">
        <f t="shared" si="209"/>
        <v>1896</v>
      </c>
    </row>
    <row r="2667" spans="1:14" x14ac:dyDescent="0.25">
      <c r="A2667">
        <v>3666</v>
      </c>
      <c r="B2667" t="s">
        <v>14966</v>
      </c>
      <c r="C2667" t="s">
        <v>14967</v>
      </c>
      <c r="D2667" t="s">
        <v>14922</v>
      </c>
      <c r="E2667">
        <v>831</v>
      </c>
      <c r="F2667" s="2">
        <v>44751.160590277781</v>
      </c>
      <c r="G2667">
        <v>78</v>
      </c>
      <c r="H2667" t="s">
        <v>501</v>
      </c>
      <c r="I2667">
        <f t="shared" si="205"/>
        <v>64818</v>
      </c>
      <c r="J2667" s="6">
        <v>45186.094074074077</v>
      </c>
      <c r="K2667" t="str">
        <f t="shared" si="206"/>
        <v>Long Term</v>
      </c>
      <c r="L2667">
        <f t="shared" si="207"/>
        <v>63987</v>
      </c>
      <c r="M2667">
        <f t="shared" si="208"/>
        <v>0</v>
      </c>
      <c r="N2667">
        <f t="shared" si="209"/>
        <v>0</v>
      </c>
    </row>
    <row r="2668" spans="1:14" x14ac:dyDescent="0.25">
      <c r="A2668">
        <v>3667</v>
      </c>
      <c r="B2668" t="s">
        <v>15012</v>
      </c>
      <c r="C2668" t="s">
        <v>15013</v>
      </c>
      <c r="D2668" t="s">
        <v>14929</v>
      </c>
      <c r="E2668">
        <v>200</v>
      </c>
      <c r="F2668" s="2">
        <v>44737.708032407398</v>
      </c>
      <c r="G2668">
        <v>56</v>
      </c>
      <c r="H2668" t="s">
        <v>1333</v>
      </c>
      <c r="I2668">
        <f t="shared" si="205"/>
        <v>11200</v>
      </c>
      <c r="J2668" s="6">
        <v>45186.094074074077</v>
      </c>
      <c r="K2668" t="str">
        <f t="shared" si="206"/>
        <v>Long Term</v>
      </c>
      <c r="L2668">
        <f t="shared" si="207"/>
        <v>11000</v>
      </c>
      <c r="M2668">
        <f t="shared" si="208"/>
        <v>0</v>
      </c>
      <c r="N2668">
        <f t="shared" si="209"/>
        <v>0</v>
      </c>
    </row>
    <row r="2669" spans="1:14" x14ac:dyDescent="0.25">
      <c r="A2669">
        <v>3668</v>
      </c>
      <c r="B2669" t="s">
        <v>14952</v>
      </c>
      <c r="C2669" t="s">
        <v>14953</v>
      </c>
      <c r="D2669" t="s">
        <v>14922</v>
      </c>
      <c r="E2669">
        <v>426</v>
      </c>
      <c r="F2669" s="2">
        <v>44187.060034722221</v>
      </c>
      <c r="G2669">
        <v>49</v>
      </c>
      <c r="H2669" t="s">
        <v>825</v>
      </c>
      <c r="I2669">
        <f t="shared" si="205"/>
        <v>20874</v>
      </c>
      <c r="J2669" s="6">
        <v>45186.094074074077</v>
      </c>
      <c r="K2669" t="str">
        <f t="shared" si="206"/>
        <v>Long Term</v>
      </c>
      <c r="L2669">
        <f t="shared" si="207"/>
        <v>20448</v>
      </c>
      <c r="M2669">
        <f t="shared" si="208"/>
        <v>0</v>
      </c>
      <c r="N2669">
        <f t="shared" si="209"/>
        <v>0</v>
      </c>
    </row>
    <row r="2670" spans="1:14" x14ac:dyDescent="0.25">
      <c r="A2670">
        <v>3669</v>
      </c>
      <c r="B2670" t="s">
        <v>15006</v>
      </c>
      <c r="C2670" t="s">
        <v>15007</v>
      </c>
      <c r="D2670" t="s">
        <v>14922</v>
      </c>
      <c r="E2670">
        <v>532</v>
      </c>
      <c r="F2670" s="2">
        <v>43817.834305555552</v>
      </c>
      <c r="G2670">
        <v>27</v>
      </c>
      <c r="H2670" t="s">
        <v>1253</v>
      </c>
      <c r="I2670">
        <f t="shared" si="205"/>
        <v>14364</v>
      </c>
      <c r="J2670" s="6">
        <v>45186.094074074077</v>
      </c>
      <c r="K2670" t="str">
        <f t="shared" si="206"/>
        <v>Long Term</v>
      </c>
      <c r="L2670">
        <f t="shared" si="207"/>
        <v>13832</v>
      </c>
      <c r="M2670">
        <f t="shared" si="208"/>
        <v>0</v>
      </c>
      <c r="N2670">
        <f t="shared" si="209"/>
        <v>0</v>
      </c>
    </row>
    <row r="2671" spans="1:14" x14ac:dyDescent="0.25">
      <c r="A2671">
        <v>3670</v>
      </c>
      <c r="B2671" t="s">
        <v>14934</v>
      </c>
      <c r="C2671" t="s">
        <v>14935</v>
      </c>
      <c r="D2671" t="s">
        <v>14929</v>
      </c>
      <c r="E2671">
        <v>273</v>
      </c>
      <c r="F2671" s="2">
        <v>45148.797743055547</v>
      </c>
      <c r="G2671">
        <v>67</v>
      </c>
      <c r="H2671" t="s">
        <v>1238</v>
      </c>
      <c r="I2671">
        <f t="shared" si="205"/>
        <v>18291</v>
      </c>
      <c r="J2671" s="6">
        <v>45186.094074074077</v>
      </c>
      <c r="K2671" t="str">
        <f t="shared" si="206"/>
        <v>Short Term</v>
      </c>
      <c r="L2671">
        <f t="shared" si="207"/>
        <v>18018</v>
      </c>
      <c r="M2671">
        <f t="shared" si="208"/>
        <v>0.15</v>
      </c>
      <c r="N2671">
        <f t="shared" si="209"/>
        <v>2702.7</v>
      </c>
    </row>
    <row r="2672" spans="1:14" x14ac:dyDescent="0.25">
      <c r="A2672">
        <v>3671</v>
      </c>
      <c r="B2672" t="s">
        <v>14984</v>
      </c>
      <c r="C2672" t="s">
        <v>14985</v>
      </c>
      <c r="D2672" t="s">
        <v>14922</v>
      </c>
      <c r="E2672">
        <v>839</v>
      </c>
      <c r="F2672" s="2">
        <v>44229.431932870371</v>
      </c>
      <c r="G2672">
        <v>10</v>
      </c>
      <c r="H2672" t="s">
        <v>235</v>
      </c>
      <c r="I2672">
        <f t="shared" si="205"/>
        <v>8390</v>
      </c>
      <c r="J2672" s="6">
        <v>45186.094074074077</v>
      </c>
      <c r="K2672" t="str">
        <f t="shared" si="206"/>
        <v>Long Term</v>
      </c>
      <c r="L2672">
        <f t="shared" si="207"/>
        <v>7551</v>
      </c>
      <c r="M2672">
        <f t="shared" si="208"/>
        <v>0</v>
      </c>
      <c r="N2672">
        <f t="shared" si="209"/>
        <v>0</v>
      </c>
    </row>
    <row r="2673" spans="1:14" x14ac:dyDescent="0.25">
      <c r="A2673">
        <v>3672</v>
      </c>
      <c r="B2673" t="s">
        <v>14964</v>
      </c>
      <c r="C2673" t="s">
        <v>14965</v>
      </c>
      <c r="D2673" t="s">
        <v>14922</v>
      </c>
      <c r="E2673">
        <v>629</v>
      </c>
      <c r="F2673" s="2">
        <v>44929.542013888888</v>
      </c>
      <c r="G2673">
        <v>46</v>
      </c>
      <c r="H2673" t="s">
        <v>972</v>
      </c>
      <c r="I2673">
        <f t="shared" si="205"/>
        <v>28934</v>
      </c>
      <c r="J2673" s="6">
        <v>45186.094074074077</v>
      </c>
      <c r="K2673" t="str">
        <f t="shared" si="206"/>
        <v>Short Term</v>
      </c>
      <c r="L2673">
        <f t="shared" si="207"/>
        <v>28305</v>
      </c>
      <c r="M2673">
        <f t="shared" si="208"/>
        <v>0.15</v>
      </c>
      <c r="N2673">
        <f t="shared" si="209"/>
        <v>4245.75</v>
      </c>
    </row>
    <row r="2674" spans="1:14" x14ac:dyDescent="0.25">
      <c r="A2674">
        <v>3673</v>
      </c>
      <c r="B2674" t="s">
        <v>14958</v>
      </c>
      <c r="C2674" t="s">
        <v>14959</v>
      </c>
      <c r="D2674" t="s">
        <v>14929</v>
      </c>
      <c r="E2674">
        <v>159</v>
      </c>
      <c r="F2674" s="2">
        <v>44450.402569444443</v>
      </c>
      <c r="G2674">
        <v>84</v>
      </c>
      <c r="H2674" t="s">
        <v>293</v>
      </c>
      <c r="I2674">
        <f t="shared" si="205"/>
        <v>13356</v>
      </c>
      <c r="J2674" s="6">
        <v>45186.094074074077</v>
      </c>
      <c r="K2674" t="str">
        <f t="shared" si="206"/>
        <v>Long Term</v>
      </c>
      <c r="L2674">
        <f t="shared" si="207"/>
        <v>13197</v>
      </c>
      <c r="M2674">
        <f t="shared" si="208"/>
        <v>0</v>
      </c>
      <c r="N2674">
        <f t="shared" si="209"/>
        <v>0</v>
      </c>
    </row>
    <row r="2675" spans="1:14" x14ac:dyDescent="0.25">
      <c r="A2675">
        <v>3674</v>
      </c>
      <c r="B2675" t="s">
        <v>15008</v>
      </c>
      <c r="C2675" t="s">
        <v>15009</v>
      </c>
      <c r="D2675" t="s">
        <v>14922</v>
      </c>
      <c r="E2675">
        <v>884</v>
      </c>
      <c r="F2675" s="2">
        <v>44245.617847222216</v>
      </c>
      <c r="G2675">
        <v>1</v>
      </c>
      <c r="H2675" t="s">
        <v>326</v>
      </c>
      <c r="I2675">
        <f t="shared" si="205"/>
        <v>884</v>
      </c>
      <c r="J2675" s="6">
        <v>45186.094074074077</v>
      </c>
      <c r="K2675" t="str">
        <f t="shared" si="206"/>
        <v>Long Term</v>
      </c>
      <c r="L2675">
        <f t="shared" si="207"/>
        <v>0</v>
      </c>
      <c r="M2675">
        <f t="shared" si="208"/>
        <v>0</v>
      </c>
      <c r="N2675">
        <f t="shared" si="209"/>
        <v>0</v>
      </c>
    </row>
    <row r="2676" spans="1:14" x14ac:dyDescent="0.25">
      <c r="A2676">
        <v>3675</v>
      </c>
      <c r="B2676" t="s">
        <v>14996</v>
      </c>
      <c r="C2676" t="s">
        <v>14997</v>
      </c>
      <c r="D2676" t="s">
        <v>14922</v>
      </c>
      <c r="E2676">
        <v>626</v>
      </c>
      <c r="F2676" s="2">
        <v>44836.541631944441</v>
      </c>
      <c r="G2676">
        <v>53</v>
      </c>
      <c r="H2676" t="s">
        <v>2186</v>
      </c>
      <c r="I2676">
        <f t="shared" si="205"/>
        <v>33178</v>
      </c>
      <c r="J2676" s="6">
        <v>45186.094074074077</v>
      </c>
      <c r="K2676" t="str">
        <f t="shared" si="206"/>
        <v>Short Term</v>
      </c>
      <c r="L2676">
        <f t="shared" si="207"/>
        <v>32552</v>
      </c>
      <c r="M2676">
        <f t="shared" si="208"/>
        <v>0.15</v>
      </c>
      <c r="N2676">
        <f t="shared" si="209"/>
        <v>4882.8</v>
      </c>
    </row>
    <row r="2677" spans="1:14" x14ac:dyDescent="0.25">
      <c r="A2677">
        <v>3676</v>
      </c>
      <c r="B2677" t="s">
        <v>14940</v>
      </c>
      <c r="C2677" t="s">
        <v>14941</v>
      </c>
      <c r="D2677" t="s">
        <v>14922</v>
      </c>
      <c r="E2677">
        <v>452</v>
      </c>
      <c r="F2677" s="2">
        <v>44668.490208333344</v>
      </c>
      <c r="G2677">
        <v>93</v>
      </c>
      <c r="H2677" t="s">
        <v>265</v>
      </c>
      <c r="I2677">
        <f t="shared" si="205"/>
        <v>42036</v>
      </c>
      <c r="J2677" s="6">
        <v>45186.094074074077</v>
      </c>
      <c r="K2677" t="str">
        <f t="shared" si="206"/>
        <v>Long Term</v>
      </c>
      <c r="L2677">
        <f t="shared" si="207"/>
        <v>41584</v>
      </c>
      <c r="M2677">
        <f t="shared" si="208"/>
        <v>0</v>
      </c>
      <c r="N2677">
        <f t="shared" si="209"/>
        <v>0</v>
      </c>
    </row>
    <row r="2678" spans="1:14" x14ac:dyDescent="0.25">
      <c r="A2678">
        <v>3677</v>
      </c>
      <c r="B2678" t="s">
        <v>15014</v>
      </c>
      <c r="C2678" t="s">
        <v>15015</v>
      </c>
      <c r="D2678" t="s">
        <v>14929</v>
      </c>
      <c r="E2678">
        <v>339</v>
      </c>
      <c r="F2678" s="2">
        <v>44353.747129629628</v>
      </c>
      <c r="G2678">
        <v>36</v>
      </c>
      <c r="H2678" t="s">
        <v>496</v>
      </c>
      <c r="I2678">
        <f t="shared" si="205"/>
        <v>12204</v>
      </c>
      <c r="J2678" s="6">
        <v>45186.094074074077</v>
      </c>
      <c r="K2678" t="str">
        <f t="shared" si="206"/>
        <v>Long Term</v>
      </c>
      <c r="L2678">
        <f t="shared" si="207"/>
        <v>11865</v>
      </c>
      <c r="M2678">
        <f t="shared" si="208"/>
        <v>0</v>
      </c>
      <c r="N2678">
        <f t="shared" si="209"/>
        <v>0</v>
      </c>
    </row>
    <row r="2679" spans="1:14" x14ac:dyDescent="0.25">
      <c r="A2679">
        <v>3678</v>
      </c>
      <c r="B2679" t="s">
        <v>14950</v>
      </c>
      <c r="C2679" t="s">
        <v>14951</v>
      </c>
      <c r="D2679" t="s">
        <v>14929</v>
      </c>
      <c r="E2679">
        <v>311</v>
      </c>
      <c r="F2679" s="2">
        <v>44346.529745370368</v>
      </c>
      <c r="G2679">
        <v>47</v>
      </c>
      <c r="H2679" t="s">
        <v>1228</v>
      </c>
      <c r="I2679">
        <f t="shared" si="205"/>
        <v>14617</v>
      </c>
      <c r="J2679" s="6">
        <v>45186.094074074077</v>
      </c>
      <c r="K2679" t="str">
        <f t="shared" si="206"/>
        <v>Long Term</v>
      </c>
      <c r="L2679">
        <f t="shared" si="207"/>
        <v>14306</v>
      </c>
      <c r="M2679">
        <f t="shared" si="208"/>
        <v>0</v>
      </c>
      <c r="N2679">
        <f t="shared" si="209"/>
        <v>0</v>
      </c>
    </row>
    <row r="2680" spans="1:14" x14ac:dyDescent="0.25">
      <c r="A2680">
        <v>3679</v>
      </c>
      <c r="B2680" t="s">
        <v>14948</v>
      </c>
      <c r="C2680" t="s">
        <v>14949</v>
      </c>
      <c r="D2680" t="s">
        <v>14922</v>
      </c>
      <c r="E2680">
        <v>531</v>
      </c>
      <c r="F2680" s="2">
        <v>43813.645011574074</v>
      </c>
      <c r="G2680">
        <v>86</v>
      </c>
      <c r="H2680" t="s">
        <v>514</v>
      </c>
      <c r="I2680">
        <f t="shared" si="205"/>
        <v>45666</v>
      </c>
      <c r="J2680" s="6">
        <v>45186.094074074077</v>
      </c>
      <c r="K2680" t="str">
        <f t="shared" si="206"/>
        <v>Long Term</v>
      </c>
      <c r="L2680">
        <f t="shared" si="207"/>
        <v>45135</v>
      </c>
      <c r="M2680">
        <f t="shared" si="208"/>
        <v>0</v>
      </c>
      <c r="N2680">
        <f t="shared" si="209"/>
        <v>0</v>
      </c>
    </row>
    <row r="2681" spans="1:14" x14ac:dyDescent="0.25">
      <c r="A2681">
        <v>3680</v>
      </c>
      <c r="B2681" t="s">
        <v>14923</v>
      </c>
      <c r="C2681" t="s">
        <v>14924</v>
      </c>
      <c r="D2681" t="s">
        <v>14929</v>
      </c>
      <c r="E2681">
        <v>312</v>
      </c>
      <c r="F2681" s="2">
        <v>44302.226018518522</v>
      </c>
      <c r="G2681">
        <v>29</v>
      </c>
      <c r="H2681" t="s">
        <v>1247</v>
      </c>
      <c r="I2681">
        <f t="shared" si="205"/>
        <v>9048</v>
      </c>
      <c r="J2681" s="6">
        <v>45186.094074074077</v>
      </c>
      <c r="K2681" t="str">
        <f t="shared" si="206"/>
        <v>Long Term</v>
      </c>
      <c r="L2681">
        <f t="shared" si="207"/>
        <v>8736</v>
      </c>
      <c r="M2681">
        <f t="shared" si="208"/>
        <v>0</v>
      </c>
      <c r="N2681">
        <f t="shared" si="209"/>
        <v>0</v>
      </c>
    </row>
    <row r="2682" spans="1:14" x14ac:dyDescent="0.25">
      <c r="A2682">
        <v>3681</v>
      </c>
      <c r="B2682" t="s">
        <v>14966</v>
      </c>
      <c r="C2682" t="s">
        <v>14967</v>
      </c>
      <c r="D2682" t="s">
        <v>14922</v>
      </c>
      <c r="E2682">
        <v>654</v>
      </c>
      <c r="F2682" s="2">
        <v>44562.96334490741</v>
      </c>
      <c r="G2682">
        <v>94</v>
      </c>
      <c r="H2682" t="s">
        <v>2315</v>
      </c>
      <c r="I2682">
        <f t="shared" si="205"/>
        <v>61476</v>
      </c>
      <c r="J2682" s="6">
        <v>45186.094074074077</v>
      </c>
      <c r="K2682" t="str">
        <f t="shared" si="206"/>
        <v>Long Term</v>
      </c>
      <c r="L2682">
        <f t="shared" si="207"/>
        <v>60822</v>
      </c>
      <c r="M2682">
        <f t="shared" si="208"/>
        <v>0</v>
      </c>
      <c r="N2682">
        <f t="shared" si="209"/>
        <v>0</v>
      </c>
    </row>
    <row r="2683" spans="1:14" x14ac:dyDescent="0.25">
      <c r="A2683">
        <v>3682</v>
      </c>
      <c r="B2683" t="s">
        <v>14970</v>
      </c>
      <c r="C2683" t="s">
        <v>14971</v>
      </c>
      <c r="D2683" t="s">
        <v>14929</v>
      </c>
      <c r="E2683">
        <v>513</v>
      </c>
      <c r="F2683" s="2">
        <v>45074.800173611111</v>
      </c>
      <c r="G2683">
        <v>11</v>
      </c>
      <c r="H2683" t="s">
        <v>657</v>
      </c>
      <c r="I2683">
        <f t="shared" si="205"/>
        <v>5643</v>
      </c>
      <c r="J2683" s="6">
        <v>45186.094074074077</v>
      </c>
      <c r="K2683" t="str">
        <f t="shared" si="206"/>
        <v>Short Term</v>
      </c>
      <c r="L2683">
        <f t="shared" si="207"/>
        <v>5130</v>
      </c>
      <c r="M2683">
        <f t="shared" si="208"/>
        <v>0.15</v>
      </c>
      <c r="N2683">
        <f t="shared" si="209"/>
        <v>769.5</v>
      </c>
    </row>
    <row r="2684" spans="1:14" x14ac:dyDescent="0.25">
      <c r="A2684">
        <v>3683</v>
      </c>
      <c r="B2684" t="s">
        <v>15012</v>
      </c>
      <c r="C2684" t="s">
        <v>15013</v>
      </c>
      <c r="D2684" t="s">
        <v>14922</v>
      </c>
      <c r="E2684">
        <v>266</v>
      </c>
      <c r="F2684" s="2">
        <v>43660.906469907408</v>
      </c>
      <c r="G2684">
        <v>96</v>
      </c>
      <c r="H2684" t="s">
        <v>652</v>
      </c>
      <c r="I2684">
        <f t="shared" si="205"/>
        <v>25536</v>
      </c>
      <c r="J2684" s="6">
        <v>45186.094074074077</v>
      </c>
      <c r="K2684" t="str">
        <f t="shared" si="206"/>
        <v>Long Term</v>
      </c>
      <c r="L2684">
        <f t="shared" si="207"/>
        <v>25270</v>
      </c>
      <c r="M2684">
        <f t="shared" si="208"/>
        <v>0</v>
      </c>
      <c r="N2684">
        <f t="shared" si="209"/>
        <v>0</v>
      </c>
    </row>
    <row r="2685" spans="1:14" x14ac:dyDescent="0.25">
      <c r="A2685">
        <v>3684</v>
      </c>
      <c r="B2685" t="s">
        <v>14968</v>
      </c>
      <c r="C2685" t="s">
        <v>14969</v>
      </c>
      <c r="D2685" t="s">
        <v>14929</v>
      </c>
      <c r="E2685">
        <v>384</v>
      </c>
      <c r="F2685" s="2">
        <v>44453.242129629631</v>
      </c>
      <c r="G2685">
        <v>61</v>
      </c>
      <c r="H2685" t="s">
        <v>179</v>
      </c>
      <c r="I2685">
        <f t="shared" si="205"/>
        <v>23424</v>
      </c>
      <c r="J2685" s="6">
        <v>45186.094074074077</v>
      </c>
      <c r="K2685" t="str">
        <f t="shared" si="206"/>
        <v>Long Term</v>
      </c>
      <c r="L2685">
        <f t="shared" si="207"/>
        <v>23040</v>
      </c>
      <c r="M2685">
        <f t="shared" si="208"/>
        <v>0</v>
      </c>
      <c r="N2685">
        <f t="shared" si="209"/>
        <v>0</v>
      </c>
    </row>
    <row r="2686" spans="1:14" x14ac:dyDescent="0.25">
      <c r="A2686">
        <v>3685</v>
      </c>
      <c r="B2686" t="s">
        <v>15000</v>
      </c>
      <c r="C2686" t="s">
        <v>15001</v>
      </c>
      <c r="D2686" t="s">
        <v>14922</v>
      </c>
      <c r="E2686">
        <v>735</v>
      </c>
      <c r="F2686" s="2">
        <v>44112.948611111111</v>
      </c>
      <c r="G2686">
        <v>28</v>
      </c>
      <c r="H2686" t="s">
        <v>408</v>
      </c>
      <c r="I2686">
        <f t="shared" si="205"/>
        <v>20580</v>
      </c>
      <c r="J2686" s="6">
        <v>45186.094074074077</v>
      </c>
      <c r="K2686" t="str">
        <f t="shared" si="206"/>
        <v>Long Term</v>
      </c>
      <c r="L2686">
        <f t="shared" si="207"/>
        <v>19845</v>
      </c>
      <c r="M2686">
        <f t="shared" si="208"/>
        <v>0</v>
      </c>
      <c r="N2686">
        <f t="shared" si="209"/>
        <v>0</v>
      </c>
    </row>
    <row r="2687" spans="1:14" x14ac:dyDescent="0.25">
      <c r="A2687">
        <v>3686</v>
      </c>
      <c r="B2687" t="s">
        <v>15006</v>
      </c>
      <c r="C2687" t="s">
        <v>15007</v>
      </c>
      <c r="D2687" t="s">
        <v>14929</v>
      </c>
      <c r="E2687">
        <v>920</v>
      </c>
      <c r="F2687" s="2">
        <v>44868.931770833333</v>
      </c>
      <c r="G2687">
        <v>29</v>
      </c>
      <c r="H2687" t="s">
        <v>580</v>
      </c>
      <c r="I2687">
        <f t="shared" si="205"/>
        <v>26680</v>
      </c>
      <c r="J2687" s="6">
        <v>45186.094074074077</v>
      </c>
      <c r="K2687" t="str">
        <f t="shared" si="206"/>
        <v>Short Term</v>
      </c>
      <c r="L2687">
        <f t="shared" si="207"/>
        <v>25760</v>
      </c>
      <c r="M2687">
        <f t="shared" si="208"/>
        <v>0.15</v>
      </c>
      <c r="N2687">
        <f t="shared" si="209"/>
        <v>3864</v>
      </c>
    </row>
    <row r="2688" spans="1:14" x14ac:dyDescent="0.25">
      <c r="A2688">
        <v>3687</v>
      </c>
      <c r="B2688" t="s">
        <v>14984</v>
      </c>
      <c r="C2688" t="s">
        <v>14985</v>
      </c>
      <c r="D2688" t="s">
        <v>14922</v>
      </c>
      <c r="E2688">
        <v>908</v>
      </c>
      <c r="F2688" s="2">
        <v>43652.637129629627</v>
      </c>
      <c r="G2688">
        <v>40</v>
      </c>
      <c r="H2688" t="s">
        <v>602</v>
      </c>
      <c r="I2688">
        <f t="shared" si="205"/>
        <v>36320</v>
      </c>
      <c r="J2688" s="6">
        <v>45186.094074074077</v>
      </c>
      <c r="K2688" t="str">
        <f t="shared" si="206"/>
        <v>Long Term</v>
      </c>
      <c r="L2688">
        <f t="shared" si="207"/>
        <v>35412</v>
      </c>
      <c r="M2688">
        <f t="shared" si="208"/>
        <v>0</v>
      </c>
      <c r="N2688">
        <f t="shared" si="209"/>
        <v>0</v>
      </c>
    </row>
    <row r="2689" spans="1:14" x14ac:dyDescent="0.25">
      <c r="A2689">
        <v>3688</v>
      </c>
      <c r="B2689" t="s">
        <v>14920</v>
      </c>
      <c r="C2689" t="s">
        <v>14921</v>
      </c>
      <c r="D2689" t="s">
        <v>14929</v>
      </c>
      <c r="E2689">
        <v>488</v>
      </c>
      <c r="F2689" s="2">
        <v>44670.612870370373</v>
      </c>
      <c r="G2689">
        <v>87</v>
      </c>
      <c r="H2689" t="s">
        <v>849</v>
      </c>
      <c r="I2689">
        <f t="shared" si="205"/>
        <v>42456</v>
      </c>
      <c r="J2689" s="6">
        <v>45186.094074074077</v>
      </c>
      <c r="K2689" t="str">
        <f t="shared" si="206"/>
        <v>Long Term</v>
      </c>
      <c r="L2689">
        <f t="shared" si="207"/>
        <v>41968</v>
      </c>
      <c r="M2689">
        <f t="shared" si="208"/>
        <v>0</v>
      </c>
      <c r="N2689">
        <f t="shared" si="209"/>
        <v>0</v>
      </c>
    </row>
    <row r="2690" spans="1:14" x14ac:dyDescent="0.25">
      <c r="A2690">
        <v>3689</v>
      </c>
      <c r="B2690" t="s">
        <v>14940</v>
      </c>
      <c r="C2690" t="s">
        <v>14941</v>
      </c>
      <c r="D2690" t="s">
        <v>14922</v>
      </c>
      <c r="E2690">
        <v>775</v>
      </c>
      <c r="F2690" s="2">
        <v>43454.193182870367</v>
      </c>
      <c r="G2690">
        <v>47</v>
      </c>
      <c r="H2690" t="s">
        <v>1321</v>
      </c>
      <c r="I2690">
        <f t="shared" si="205"/>
        <v>36425</v>
      </c>
      <c r="J2690" s="6">
        <v>45186.094074074077</v>
      </c>
      <c r="K2690" t="str">
        <f t="shared" si="206"/>
        <v>Long Term</v>
      </c>
      <c r="L2690">
        <f t="shared" si="207"/>
        <v>35650</v>
      </c>
      <c r="M2690">
        <f t="shared" si="208"/>
        <v>0</v>
      </c>
      <c r="N2690">
        <f t="shared" si="209"/>
        <v>0</v>
      </c>
    </row>
    <row r="2691" spans="1:14" x14ac:dyDescent="0.25">
      <c r="A2691">
        <v>3690</v>
      </c>
      <c r="B2691" t="s">
        <v>14962</v>
      </c>
      <c r="C2691" t="s">
        <v>14963</v>
      </c>
      <c r="D2691" t="s">
        <v>14922</v>
      </c>
      <c r="E2691">
        <v>678</v>
      </c>
      <c r="F2691" s="2">
        <v>43851.748344907413</v>
      </c>
      <c r="G2691">
        <v>97</v>
      </c>
      <c r="H2691" t="s">
        <v>1055</v>
      </c>
      <c r="I2691">
        <f t="shared" ref="I2691:I2754" si="210">E2691*G2691</f>
        <v>65766</v>
      </c>
      <c r="J2691" s="6">
        <v>45186.094074074077</v>
      </c>
      <c r="K2691" t="str">
        <f t="shared" ref="K2691:K2754" si="211">IF((J2691-F2691)&lt;=365,"Short Term","Long Term")</f>
        <v>Long Term</v>
      </c>
      <c r="L2691">
        <f t="shared" ref="L2691:L2754" si="212">I2691-E2691</f>
        <v>65088</v>
      </c>
      <c r="M2691">
        <f t="shared" ref="M2691:M2754" si="213">IF(K2691="short Term",15%,IF(K2691="Long Term",IF(L2691&gt;100000,10%,0),0))</f>
        <v>0</v>
      </c>
      <c r="N2691">
        <f t="shared" ref="N2691:N2754" si="214">L2691*M2691</f>
        <v>0</v>
      </c>
    </row>
    <row r="2692" spans="1:14" x14ac:dyDescent="0.25">
      <c r="A2692">
        <v>3691</v>
      </c>
      <c r="B2692" t="s">
        <v>14952</v>
      </c>
      <c r="C2692" t="s">
        <v>14953</v>
      </c>
      <c r="D2692" t="s">
        <v>14929</v>
      </c>
      <c r="E2692">
        <v>283</v>
      </c>
      <c r="F2692" s="2">
        <v>45056.772361111107</v>
      </c>
      <c r="G2692">
        <v>35</v>
      </c>
      <c r="H2692" t="s">
        <v>453</v>
      </c>
      <c r="I2692">
        <f t="shared" si="210"/>
        <v>9905</v>
      </c>
      <c r="J2692" s="6">
        <v>45186.094074074077</v>
      </c>
      <c r="K2692" t="str">
        <f t="shared" si="211"/>
        <v>Short Term</v>
      </c>
      <c r="L2692">
        <f t="shared" si="212"/>
        <v>9622</v>
      </c>
      <c r="M2692">
        <f t="shared" si="213"/>
        <v>0.15</v>
      </c>
      <c r="N2692">
        <f t="shared" si="214"/>
        <v>1443.3</v>
      </c>
    </row>
    <row r="2693" spans="1:14" x14ac:dyDescent="0.25">
      <c r="A2693">
        <v>3692</v>
      </c>
      <c r="B2693" t="s">
        <v>14952</v>
      </c>
      <c r="C2693" t="s">
        <v>14953</v>
      </c>
      <c r="D2693" t="s">
        <v>14922</v>
      </c>
      <c r="E2693">
        <v>675</v>
      </c>
      <c r="F2693" s="2">
        <v>44995.858252314807</v>
      </c>
      <c r="G2693">
        <v>12</v>
      </c>
      <c r="H2693" t="s">
        <v>381</v>
      </c>
      <c r="I2693">
        <f t="shared" si="210"/>
        <v>8100</v>
      </c>
      <c r="J2693" s="6">
        <v>45186.094074074077</v>
      </c>
      <c r="K2693" t="str">
        <f t="shared" si="211"/>
        <v>Short Term</v>
      </c>
      <c r="L2693">
        <f t="shared" si="212"/>
        <v>7425</v>
      </c>
      <c r="M2693">
        <f t="shared" si="213"/>
        <v>0.15</v>
      </c>
      <c r="N2693">
        <f t="shared" si="214"/>
        <v>1113.75</v>
      </c>
    </row>
    <row r="2694" spans="1:14" x14ac:dyDescent="0.25">
      <c r="A2694">
        <v>3693</v>
      </c>
      <c r="B2694" t="s">
        <v>15006</v>
      </c>
      <c r="C2694" t="s">
        <v>15007</v>
      </c>
      <c r="D2694" t="s">
        <v>14922</v>
      </c>
      <c r="E2694">
        <v>230</v>
      </c>
      <c r="F2694" s="2">
        <v>44771.234375</v>
      </c>
      <c r="G2694">
        <v>16</v>
      </c>
      <c r="H2694" t="s">
        <v>259</v>
      </c>
      <c r="I2694">
        <f t="shared" si="210"/>
        <v>3680</v>
      </c>
      <c r="J2694" s="6">
        <v>45186.094074074077</v>
      </c>
      <c r="K2694" t="str">
        <f t="shared" si="211"/>
        <v>Long Term</v>
      </c>
      <c r="L2694">
        <f t="shared" si="212"/>
        <v>3450</v>
      </c>
      <c r="M2694">
        <f t="shared" si="213"/>
        <v>0</v>
      </c>
      <c r="N2694">
        <f t="shared" si="214"/>
        <v>0</v>
      </c>
    </row>
    <row r="2695" spans="1:14" x14ac:dyDescent="0.25">
      <c r="A2695">
        <v>3694</v>
      </c>
      <c r="B2695" t="s">
        <v>14944</v>
      </c>
      <c r="C2695" t="s">
        <v>14945</v>
      </c>
      <c r="D2695" t="s">
        <v>14929</v>
      </c>
      <c r="E2695">
        <v>446</v>
      </c>
      <c r="F2695" s="2">
        <v>44872.637314814812</v>
      </c>
      <c r="G2695">
        <v>43</v>
      </c>
      <c r="H2695" t="s">
        <v>2367</v>
      </c>
      <c r="I2695">
        <f t="shared" si="210"/>
        <v>19178</v>
      </c>
      <c r="J2695" s="6">
        <v>45186.094074074077</v>
      </c>
      <c r="K2695" t="str">
        <f t="shared" si="211"/>
        <v>Short Term</v>
      </c>
      <c r="L2695">
        <f t="shared" si="212"/>
        <v>18732</v>
      </c>
      <c r="M2695">
        <f t="shared" si="213"/>
        <v>0.15</v>
      </c>
      <c r="N2695">
        <f t="shared" si="214"/>
        <v>2809.7999999999997</v>
      </c>
    </row>
    <row r="2696" spans="1:14" x14ac:dyDescent="0.25">
      <c r="A2696">
        <v>3695</v>
      </c>
      <c r="B2696" t="s">
        <v>14998</v>
      </c>
      <c r="C2696" t="s">
        <v>14999</v>
      </c>
      <c r="D2696" t="s">
        <v>14922</v>
      </c>
      <c r="E2696">
        <v>516</v>
      </c>
      <c r="F2696" s="2">
        <v>43483.792268518519</v>
      </c>
      <c r="G2696">
        <v>30</v>
      </c>
      <c r="H2696" t="s">
        <v>433</v>
      </c>
      <c r="I2696">
        <f t="shared" si="210"/>
        <v>15480</v>
      </c>
      <c r="J2696" s="6">
        <v>45186.094074074077</v>
      </c>
      <c r="K2696" t="str">
        <f t="shared" si="211"/>
        <v>Long Term</v>
      </c>
      <c r="L2696">
        <f t="shared" si="212"/>
        <v>14964</v>
      </c>
      <c r="M2696">
        <f t="shared" si="213"/>
        <v>0</v>
      </c>
      <c r="N2696">
        <f t="shared" si="214"/>
        <v>0</v>
      </c>
    </row>
    <row r="2697" spans="1:14" x14ac:dyDescent="0.25">
      <c r="A2697">
        <v>3696</v>
      </c>
      <c r="B2697" t="s">
        <v>15012</v>
      </c>
      <c r="C2697" t="s">
        <v>15013</v>
      </c>
      <c r="D2697" t="s">
        <v>14929</v>
      </c>
      <c r="E2697">
        <v>393</v>
      </c>
      <c r="F2697" s="2">
        <v>43775.096562500003</v>
      </c>
      <c r="G2697">
        <v>87</v>
      </c>
      <c r="H2697" t="s">
        <v>1074</v>
      </c>
      <c r="I2697">
        <f t="shared" si="210"/>
        <v>34191</v>
      </c>
      <c r="J2697" s="6">
        <v>45186.094074074077</v>
      </c>
      <c r="K2697" t="str">
        <f t="shared" si="211"/>
        <v>Long Term</v>
      </c>
      <c r="L2697">
        <f t="shared" si="212"/>
        <v>33798</v>
      </c>
      <c r="M2697">
        <f t="shared" si="213"/>
        <v>0</v>
      </c>
      <c r="N2697">
        <f t="shared" si="214"/>
        <v>0</v>
      </c>
    </row>
    <row r="2698" spans="1:14" x14ac:dyDescent="0.25">
      <c r="A2698">
        <v>3697</v>
      </c>
      <c r="B2698" t="s">
        <v>14964</v>
      </c>
      <c r="C2698" t="s">
        <v>14965</v>
      </c>
      <c r="D2698" t="s">
        <v>14922</v>
      </c>
      <c r="E2698">
        <v>948</v>
      </c>
      <c r="F2698" s="2">
        <v>44564.118807870371</v>
      </c>
      <c r="G2698">
        <v>63</v>
      </c>
      <c r="H2698" t="s">
        <v>1112</v>
      </c>
      <c r="I2698">
        <f t="shared" si="210"/>
        <v>59724</v>
      </c>
      <c r="J2698" s="6">
        <v>45186.094074074077</v>
      </c>
      <c r="K2698" t="str">
        <f t="shared" si="211"/>
        <v>Long Term</v>
      </c>
      <c r="L2698">
        <f t="shared" si="212"/>
        <v>58776</v>
      </c>
      <c r="M2698">
        <f t="shared" si="213"/>
        <v>0</v>
      </c>
      <c r="N2698">
        <f t="shared" si="214"/>
        <v>0</v>
      </c>
    </row>
    <row r="2699" spans="1:14" x14ac:dyDescent="0.25">
      <c r="A2699">
        <v>3698</v>
      </c>
      <c r="B2699" t="s">
        <v>14925</v>
      </c>
      <c r="C2699" t="s">
        <v>14926</v>
      </c>
      <c r="D2699" t="s">
        <v>14929</v>
      </c>
      <c r="E2699">
        <v>978</v>
      </c>
      <c r="F2699" s="2">
        <v>44514.430914351848</v>
      </c>
      <c r="G2699">
        <v>96</v>
      </c>
      <c r="H2699" t="s">
        <v>339</v>
      </c>
      <c r="I2699">
        <f t="shared" si="210"/>
        <v>93888</v>
      </c>
      <c r="J2699" s="6">
        <v>45186.094074074077</v>
      </c>
      <c r="K2699" t="str">
        <f t="shared" si="211"/>
        <v>Long Term</v>
      </c>
      <c r="L2699">
        <f t="shared" si="212"/>
        <v>92910</v>
      </c>
      <c r="M2699">
        <f t="shared" si="213"/>
        <v>0</v>
      </c>
      <c r="N2699">
        <f t="shared" si="214"/>
        <v>0</v>
      </c>
    </row>
    <row r="2700" spans="1:14" x14ac:dyDescent="0.25">
      <c r="A2700">
        <v>3699</v>
      </c>
      <c r="B2700" t="s">
        <v>14964</v>
      </c>
      <c r="C2700" t="s">
        <v>14965</v>
      </c>
      <c r="D2700" t="s">
        <v>14929</v>
      </c>
      <c r="E2700">
        <v>402</v>
      </c>
      <c r="F2700" s="2">
        <v>44709.303298611107</v>
      </c>
      <c r="G2700">
        <v>5</v>
      </c>
      <c r="H2700" t="s">
        <v>354</v>
      </c>
      <c r="I2700">
        <f t="shared" si="210"/>
        <v>2010</v>
      </c>
      <c r="J2700" s="6">
        <v>45186.094074074077</v>
      </c>
      <c r="K2700" t="str">
        <f t="shared" si="211"/>
        <v>Long Term</v>
      </c>
      <c r="L2700">
        <f t="shared" si="212"/>
        <v>1608</v>
      </c>
      <c r="M2700">
        <f t="shared" si="213"/>
        <v>0</v>
      </c>
      <c r="N2700">
        <f t="shared" si="214"/>
        <v>0</v>
      </c>
    </row>
    <row r="2701" spans="1:14" x14ac:dyDescent="0.25">
      <c r="A2701">
        <v>3700</v>
      </c>
      <c r="B2701" t="s">
        <v>14942</v>
      </c>
      <c r="C2701" t="s">
        <v>14943</v>
      </c>
      <c r="D2701" t="s">
        <v>14929</v>
      </c>
      <c r="E2701">
        <v>776</v>
      </c>
      <c r="F2701" s="2">
        <v>44187.727754629632</v>
      </c>
      <c r="G2701">
        <v>32</v>
      </c>
      <c r="H2701" t="s">
        <v>915</v>
      </c>
      <c r="I2701">
        <f t="shared" si="210"/>
        <v>24832</v>
      </c>
      <c r="J2701" s="6">
        <v>45186.094074074077</v>
      </c>
      <c r="K2701" t="str">
        <f t="shared" si="211"/>
        <v>Long Term</v>
      </c>
      <c r="L2701">
        <f t="shared" si="212"/>
        <v>24056</v>
      </c>
      <c r="M2701">
        <f t="shared" si="213"/>
        <v>0</v>
      </c>
      <c r="N2701">
        <f t="shared" si="214"/>
        <v>0</v>
      </c>
    </row>
    <row r="2702" spans="1:14" x14ac:dyDescent="0.25">
      <c r="A2702">
        <v>3701</v>
      </c>
      <c r="B2702" t="s">
        <v>14934</v>
      </c>
      <c r="C2702" t="s">
        <v>14935</v>
      </c>
      <c r="D2702" t="s">
        <v>14929</v>
      </c>
      <c r="E2702">
        <v>266</v>
      </c>
      <c r="F2702" s="2">
        <v>43786.886111111111</v>
      </c>
      <c r="G2702">
        <v>72</v>
      </c>
      <c r="H2702" t="s">
        <v>712</v>
      </c>
      <c r="I2702">
        <f t="shared" si="210"/>
        <v>19152</v>
      </c>
      <c r="J2702" s="6">
        <v>45186.094074074077</v>
      </c>
      <c r="K2702" t="str">
        <f t="shared" si="211"/>
        <v>Long Term</v>
      </c>
      <c r="L2702">
        <f t="shared" si="212"/>
        <v>18886</v>
      </c>
      <c r="M2702">
        <f t="shared" si="213"/>
        <v>0</v>
      </c>
      <c r="N2702">
        <f t="shared" si="214"/>
        <v>0</v>
      </c>
    </row>
    <row r="2703" spans="1:14" x14ac:dyDescent="0.25">
      <c r="A2703">
        <v>3702</v>
      </c>
      <c r="B2703" t="s">
        <v>14986</v>
      </c>
      <c r="C2703" t="s">
        <v>14987</v>
      </c>
      <c r="D2703" t="s">
        <v>14929</v>
      </c>
      <c r="E2703">
        <v>952</v>
      </c>
      <c r="F2703" s="2">
        <v>43894.456331018519</v>
      </c>
      <c r="G2703">
        <v>75</v>
      </c>
      <c r="H2703" t="s">
        <v>214</v>
      </c>
      <c r="I2703">
        <f t="shared" si="210"/>
        <v>71400</v>
      </c>
      <c r="J2703" s="6">
        <v>45186.094074074077</v>
      </c>
      <c r="K2703" t="str">
        <f t="shared" si="211"/>
        <v>Long Term</v>
      </c>
      <c r="L2703">
        <f t="shared" si="212"/>
        <v>70448</v>
      </c>
      <c r="M2703">
        <f t="shared" si="213"/>
        <v>0</v>
      </c>
      <c r="N2703">
        <f t="shared" si="214"/>
        <v>0</v>
      </c>
    </row>
    <row r="2704" spans="1:14" x14ac:dyDescent="0.25">
      <c r="A2704">
        <v>3703</v>
      </c>
      <c r="B2704" t="s">
        <v>14930</v>
      </c>
      <c r="C2704" t="s">
        <v>14931</v>
      </c>
      <c r="D2704" t="s">
        <v>14922</v>
      </c>
      <c r="E2704">
        <v>108</v>
      </c>
      <c r="F2704" s="2">
        <v>43549.431886574072</v>
      </c>
      <c r="G2704">
        <v>17</v>
      </c>
      <c r="H2704" t="s">
        <v>930</v>
      </c>
      <c r="I2704">
        <f t="shared" si="210"/>
        <v>1836</v>
      </c>
      <c r="J2704" s="6">
        <v>45186.094074074077</v>
      </c>
      <c r="K2704" t="str">
        <f t="shared" si="211"/>
        <v>Long Term</v>
      </c>
      <c r="L2704">
        <f t="shared" si="212"/>
        <v>1728</v>
      </c>
      <c r="M2704">
        <f t="shared" si="213"/>
        <v>0</v>
      </c>
      <c r="N2704">
        <f t="shared" si="214"/>
        <v>0</v>
      </c>
    </row>
    <row r="2705" spans="1:14" x14ac:dyDescent="0.25">
      <c r="A2705">
        <v>3704</v>
      </c>
      <c r="B2705" t="s">
        <v>15010</v>
      </c>
      <c r="C2705" t="s">
        <v>15011</v>
      </c>
      <c r="D2705" t="s">
        <v>14922</v>
      </c>
      <c r="E2705">
        <v>896</v>
      </c>
      <c r="F2705" s="2">
        <v>43880.957800925928</v>
      </c>
      <c r="G2705">
        <v>62</v>
      </c>
      <c r="H2705" t="s">
        <v>1055</v>
      </c>
      <c r="I2705">
        <f t="shared" si="210"/>
        <v>55552</v>
      </c>
      <c r="J2705" s="6">
        <v>45186.094074074077</v>
      </c>
      <c r="K2705" t="str">
        <f t="shared" si="211"/>
        <v>Long Term</v>
      </c>
      <c r="L2705">
        <f t="shared" si="212"/>
        <v>54656</v>
      </c>
      <c r="M2705">
        <f t="shared" si="213"/>
        <v>0</v>
      </c>
      <c r="N2705">
        <f t="shared" si="214"/>
        <v>0</v>
      </c>
    </row>
    <row r="2706" spans="1:14" x14ac:dyDescent="0.25">
      <c r="A2706">
        <v>3705</v>
      </c>
      <c r="B2706" t="s">
        <v>14927</v>
      </c>
      <c r="C2706" t="s">
        <v>14928</v>
      </c>
      <c r="D2706" t="s">
        <v>14922</v>
      </c>
      <c r="E2706">
        <v>314</v>
      </c>
      <c r="F2706" s="2">
        <v>44295.448263888888</v>
      </c>
      <c r="G2706">
        <v>69</v>
      </c>
      <c r="H2706" t="s">
        <v>1389</v>
      </c>
      <c r="I2706">
        <f t="shared" si="210"/>
        <v>21666</v>
      </c>
      <c r="J2706" s="6">
        <v>45186.094074074077</v>
      </c>
      <c r="K2706" t="str">
        <f t="shared" si="211"/>
        <v>Long Term</v>
      </c>
      <c r="L2706">
        <f t="shared" si="212"/>
        <v>21352</v>
      </c>
      <c r="M2706">
        <f t="shared" si="213"/>
        <v>0</v>
      </c>
      <c r="N2706">
        <f t="shared" si="214"/>
        <v>0</v>
      </c>
    </row>
    <row r="2707" spans="1:14" x14ac:dyDescent="0.25">
      <c r="A2707">
        <v>3706</v>
      </c>
      <c r="B2707" t="s">
        <v>14960</v>
      </c>
      <c r="C2707" t="s">
        <v>14961</v>
      </c>
      <c r="D2707" t="s">
        <v>14922</v>
      </c>
      <c r="E2707">
        <v>816</v>
      </c>
      <c r="F2707" s="2">
        <v>45152.921886574077</v>
      </c>
      <c r="G2707">
        <v>91</v>
      </c>
      <c r="H2707" t="s">
        <v>214</v>
      </c>
      <c r="I2707">
        <f t="shared" si="210"/>
        <v>74256</v>
      </c>
      <c r="J2707" s="6">
        <v>45186.094074074077</v>
      </c>
      <c r="K2707" t="str">
        <f t="shared" si="211"/>
        <v>Short Term</v>
      </c>
      <c r="L2707">
        <f t="shared" si="212"/>
        <v>73440</v>
      </c>
      <c r="M2707">
        <f t="shared" si="213"/>
        <v>0.15</v>
      </c>
      <c r="N2707">
        <f t="shared" si="214"/>
        <v>11016</v>
      </c>
    </row>
    <row r="2708" spans="1:14" x14ac:dyDescent="0.25">
      <c r="A2708">
        <v>3707</v>
      </c>
      <c r="B2708" t="s">
        <v>14938</v>
      </c>
      <c r="C2708" t="s">
        <v>14939</v>
      </c>
      <c r="D2708" t="s">
        <v>14922</v>
      </c>
      <c r="E2708">
        <v>783</v>
      </c>
      <c r="F2708" s="2">
        <v>43856.460590277777</v>
      </c>
      <c r="G2708">
        <v>48</v>
      </c>
      <c r="H2708" t="s">
        <v>1125</v>
      </c>
      <c r="I2708">
        <f t="shared" si="210"/>
        <v>37584</v>
      </c>
      <c r="J2708" s="6">
        <v>45186.094074074077</v>
      </c>
      <c r="K2708" t="str">
        <f t="shared" si="211"/>
        <v>Long Term</v>
      </c>
      <c r="L2708">
        <f t="shared" si="212"/>
        <v>36801</v>
      </c>
      <c r="M2708">
        <f t="shared" si="213"/>
        <v>0</v>
      </c>
      <c r="N2708">
        <f t="shared" si="214"/>
        <v>0</v>
      </c>
    </row>
    <row r="2709" spans="1:14" x14ac:dyDescent="0.25">
      <c r="A2709">
        <v>3708</v>
      </c>
      <c r="B2709" t="s">
        <v>14942</v>
      </c>
      <c r="C2709" t="s">
        <v>14943</v>
      </c>
      <c r="D2709" t="s">
        <v>14929</v>
      </c>
      <c r="E2709">
        <v>159</v>
      </c>
      <c r="F2709" s="2">
        <v>43723.708506944437</v>
      </c>
      <c r="G2709">
        <v>18</v>
      </c>
      <c r="H2709" t="s">
        <v>1056</v>
      </c>
      <c r="I2709">
        <f t="shared" si="210"/>
        <v>2862</v>
      </c>
      <c r="J2709" s="6">
        <v>45186.094074074077</v>
      </c>
      <c r="K2709" t="str">
        <f t="shared" si="211"/>
        <v>Long Term</v>
      </c>
      <c r="L2709">
        <f t="shared" si="212"/>
        <v>2703</v>
      </c>
      <c r="M2709">
        <f t="shared" si="213"/>
        <v>0</v>
      </c>
      <c r="N2709">
        <f t="shared" si="214"/>
        <v>0</v>
      </c>
    </row>
    <row r="2710" spans="1:14" x14ac:dyDescent="0.25">
      <c r="A2710">
        <v>3709</v>
      </c>
      <c r="B2710" t="s">
        <v>14964</v>
      </c>
      <c r="C2710" t="s">
        <v>14965</v>
      </c>
      <c r="D2710" t="s">
        <v>14929</v>
      </c>
      <c r="E2710">
        <v>256</v>
      </c>
      <c r="F2710" s="2">
        <v>44073.95890046296</v>
      </c>
      <c r="G2710">
        <v>6</v>
      </c>
      <c r="H2710" t="s">
        <v>197</v>
      </c>
      <c r="I2710">
        <f t="shared" si="210"/>
        <v>1536</v>
      </c>
      <c r="J2710" s="6">
        <v>45186.094074074077</v>
      </c>
      <c r="K2710" t="str">
        <f t="shared" si="211"/>
        <v>Long Term</v>
      </c>
      <c r="L2710">
        <f t="shared" si="212"/>
        <v>1280</v>
      </c>
      <c r="M2710">
        <f t="shared" si="213"/>
        <v>0</v>
      </c>
      <c r="N2710">
        <f t="shared" si="214"/>
        <v>0</v>
      </c>
    </row>
    <row r="2711" spans="1:14" x14ac:dyDescent="0.25">
      <c r="A2711">
        <v>3710</v>
      </c>
      <c r="B2711" t="s">
        <v>15000</v>
      </c>
      <c r="C2711" t="s">
        <v>15001</v>
      </c>
      <c r="D2711" t="s">
        <v>14929</v>
      </c>
      <c r="E2711">
        <v>518</v>
      </c>
      <c r="F2711" s="2">
        <v>43558.069004629629</v>
      </c>
      <c r="G2711">
        <v>82</v>
      </c>
      <c r="H2711" t="s">
        <v>1077</v>
      </c>
      <c r="I2711">
        <f t="shared" si="210"/>
        <v>42476</v>
      </c>
      <c r="J2711" s="6">
        <v>45186.094074074077</v>
      </c>
      <c r="K2711" t="str">
        <f t="shared" si="211"/>
        <v>Long Term</v>
      </c>
      <c r="L2711">
        <f t="shared" si="212"/>
        <v>41958</v>
      </c>
      <c r="M2711">
        <f t="shared" si="213"/>
        <v>0</v>
      </c>
      <c r="N2711">
        <f t="shared" si="214"/>
        <v>0</v>
      </c>
    </row>
    <row r="2712" spans="1:14" x14ac:dyDescent="0.25">
      <c r="A2712">
        <v>3711</v>
      </c>
      <c r="B2712" t="s">
        <v>14996</v>
      </c>
      <c r="C2712" t="s">
        <v>14997</v>
      </c>
      <c r="D2712" t="s">
        <v>14929</v>
      </c>
      <c r="E2712">
        <v>160</v>
      </c>
      <c r="F2712" s="2">
        <v>45096.722222222219</v>
      </c>
      <c r="G2712">
        <v>100</v>
      </c>
      <c r="H2712" t="s">
        <v>2270</v>
      </c>
      <c r="I2712">
        <f t="shared" si="210"/>
        <v>16000</v>
      </c>
      <c r="J2712" s="6">
        <v>45186.094074074077</v>
      </c>
      <c r="K2712" t="str">
        <f t="shared" si="211"/>
        <v>Short Term</v>
      </c>
      <c r="L2712">
        <f t="shared" si="212"/>
        <v>15840</v>
      </c>
      <c r="M2712">
        <f t="shared" si="213"/>
        <v>0.15</v>
      </c>
      <c r="N2712">
        <f t="shared" si="214"/>
        <v>2376</v>
      </c>
    </row>
    <row r="2713" spans="1:14" x14ac:dyDescent="0.25">
      <c r="A2713">
        <v>3712</v>
      </c>
      <c r="B2713" t="s">
        <v>14934</v>
      </c>
      <c r="C2713" t="s">
        <v>14935</v>
      </c>
      <c r="D2713" t="s">
        <v>14922</v>
      </c>
      <c r="E2713">
        <v>895</v>
      </c>
      <c r="F2713" s="2">
        <v>45031.671759259261</v>
      </c>
      <c r="G2713">
        <v>74</v>
      </c>
      <c r="H2713" t="s">
        <v>2367</v>
      </c>
      <c r="I2713">
        <f t="shared" si="210"/>
        <v>66230</v>
      </c>
      <c r="J2713" s="6">
        <v>45186.094074074077</v>
      </c>
      <c r="K2713" t="str">
        <f t="shared" si="211"/>
        <v>Short Term</v>
      </c>
      <c r="L2713">
        <f t="shared" si="212"/>
        <v>65335</v>
      </c>
      <c r="M2713">
        <f t="shared" si="213"/>
        <v>0.15</v>
      </c>
      <c r="N2713">
        <f t="shared" si="214"/>
        <v>9800.25</v>
      </c>
    </row>
    <row r="2714" spans="1:14" x14ac:dyDescent="0.25">
      <c r="A2714">
        <v>3713</v>
      </c>
      <c r="B2714" t="s">
        <v>15008</v>
      </c>
      <c r="C2714" t="s">
        <v>15009</v>
      </c>
      <c r="D2714" t="s">
        <v>14922</v>
      </c>
      <c r="E2714">
        <v>387</v>
      </c>
      <c r="F2714" s="2">
        <v>45073.56045138889</v>
      </c>
      <c r="G2714">
        <v>15</v>
      </c>
      <c r="H2714" t="s">
        <v>679</v>
      </c>
      <c r="I2714">
        <f t="shared" si="210"/>
        <v>5805</v>
      </c>
      <c r="J2714" s="6">
        <v>45186.094074074077</v>
      </c>
      <c r="K2714" t="str">
        <f t="shared" si="211"/>
        <v>Short Term</v>
      </c>
      <c r="L2714">
        <f t="shared" si="212"/>
        <v>5418</v>
      </c>
      <c r="M2714">
        <f t="shared" si="213"/>
        <v>0.15</v>
      </c>
      <c r="N2714">
        <f t="shared" si="214"/>
        <v>812.69999999999993</v>
      </c>
    </row>
    <row r="2715" spans="1:14" x14ac:dyDescent="0.25">
      <c r="A2715">
        <v>3714</v>
      </c>
      <c r="B2715" t="s">
        <v>14970</v>
      </c>
      <c r="C2715" t="s">
        <v>14971</v>
      </c>
      <c r="D2715" t="s">
        <v>14929</v>
      </c>
      <c r="E2715">
        <v>480</v>
      </c>
      <c r="F2715" s="2">
        <v>44788.484837962962</v>
      </c>
      <c r="G2715">
        <v>94</v>
      </c>
      <c r="H2715" t="s">
        <v>1014</v>
      </c>
      <c r="I2715">
        <f t="shared" si="210"/>
        <v>45120</v>
      </c>
      <c r="J2715" s="6">
        <v>45186.094074074077</v>
      </c>
      <c r="K2715" t="str">
        <f t="shared" si="211"/>
        <v>Long Term</v>
      </c>
      <c r="L2715">
        <f t="shared" si="212"/>
        <v>44640</v>
      </c>
      <c r="M2715">
        <f t="shared" si="213"/>
        <v>0</v>
      </c>
      <c r="N2715">
        <f t="shared" si="214"/>
        <v>0</v>
      </c>
    </row>
    <row r="2716" spans="1:14" x14ac:dyDescent="0.25">
      <c r="A2716">
        <v>3715</v>
      </c>
      <c r="B2716" t="s">
        <v>14980</v>
      </c>
      <c r="C2716" t="s">
        <v>14981</v>
      </c>
      <c r="D2716" t="s">
        <v>14929</v>
      </c>
      <c r="E2716">
        <v>512</v>
      </c>
      <c r="F2716" s="2">
        <v>44071.004583333342</v>
      </c>
      <c r="G2716">
        <v>77</v>
      </c>
      <c r="H2716" t="s">
        <v>902</v>
      </c>
      <c r="I2716">
        <f t="shared" si="210"/>
        <v>39424</v>
      </c>
      <c r="J2716" s="6">
        <v>45186.094074074077</v>
      </c>
      <c r="K2716" t="str">
        <f t="shared" si="211"/>
        <v>Long Term</v>
      </c>
      <c r="L2716">
        <f t="shared" si="212"/>
        <v>38912</v>
      </c>
      <c r="M2716">
        <f t="shared" si="213"/>
        <v>0</v>
      </c>
      <c r="N2716">
        <f t="shared" si="214"/>
        <v>0</v>
      </c>
    </row>
    <row r="2717" spans="1:14" x14ac:dyDescent="0.25">
      <c r="A2717">
        <v>3716</v>
      </c>
      <c r="B2717" t="s">
        <v>14978</v>
      </c>
      <c r="C2717" t="s">
        <v>14979</v>
      </c>
      <c r="D2717" t="s">
        <v>14929</v>
      </c>
      <c r="E2717">
        <v>920</v>
      </c>
      <c r="F2717" s="2">
        <v>43544.575624999998</v>
      </c>
      <c r="G2717">
        <v>95</v>
      </c>
      <c r="H2717" t="s">
        <v>2139</v>
      </c>
      <c r="I2717">
        <f t="shared" si="210"/>
        <v>87400</v>
      </c>
      <c r="J2717" s="6">
        <v>45186.094074074077</v>
      </c>
      <c r="K2717" t="str">
        <f t="shared" si="211"/>
        <v>Long Term</v>
      </c>
      <c r="L2717">
        <f t="shared" si="212"/>
        <v>86480</v>
      </c>
      <c r="M2717">
        <f t="shared" si="213"/>
        <v>0</v>
      </c>
      <c r="N2717">
        <f t="shared" si="214"/>
        <v>0</v>
      </c>
    </row>
    <row r="2718" spans="1:14" x14ac:dyDescent="0.25">
      <c r="A2718">
        <v>3717</v>
      </c>
      <c r="B2718" t="s">
        <v>14952</v>
      </c>
      <c r="C2718" t="s">
        <v>14953</v>
      </c>
      <c r="D2718" t="s">
        <v>14922</v>
      </c>
      <c r="E2718">
        <v>985</v>
      </c>
      <c r="F2718" s="2">
        <v>43424.394560185188</v>
      </c>
      <c r="G2718">
        <v>53</v>
      </c>
      <c r="H2718" t="s">
        <v>699</v>
      </c>
      <c r="I2718">
        <f t="shared" si="210"/>
        <v>52205</v>
      </c>
      <c r="J2718" s="6">
        <v>45186.094074074077</v>
      </c>
      <c r="K2718" t="str">
        <f t="shared" si="211"/>
        <v>Long Term</v>
      </c>
      <c r="L2718">
        <f t="shared" si="212"/>
        <v>51220</v>
      </c>
      <c r="M2718">
        <f t="shared" si="213"/>
        <v>0</v>
      </c>
      <c r="N2718">
        <f t="shared" si="214"/>
        <v>0</v>
      </c>
    </row>
    <row r="2719" spans="1:14" x14ac:dyDescent="0.25">
      <c r="A2719">
        <v>3718</v>
      </c>
      <c r="B2719" t="s">
        <v>14986</v>
      </c>
      <c r="C2719" t="s">
        <v>14987</v>
      </c>
      <c r="D2719" t="s">
        <v>14929</v>
      </c>
      <c r="E2719">
        <v>112</v>
      </c>
      <c r="F2719" s="2">
        <v>43682.398032407407</v>
      </c>
      <c r="G2719">
        <v>50</v>
      </c>
      <c r="H2719" t="s">
        <v>755</v>
      </c>
      <c r="I2719">
        <f t="shared" si="210"/>
        <v>5600</v>
      </c>
      <c r="J2719" s="6">
        <v>45186.094074074077</v>
      </c>
      <c r="K2719" t="str">
        <f t="shared" si="211"/>
        <v>Long Term</v>
      </c>
      <c r="L2719">
        <f t="shared" si="212"/>
        <v>5488</v>
      </c>
      <c r="M2719">
        <f t="shared" si="213"/>
        <v>0</v>
      </c>
      <c r="N2719">
        <f t="shared" si="214"/>
        <v>0</v>
      </c>
    </row>
    <row r="2720" spans="1:14" x14ac:dyDescent="0.25">
      <c r="A2720">
        <v>3719</v>
      </c>
      <c r="B2720" t="s">
        <v>15006</v>
      </c>
      <c r="C2720" t="s">
        <v>15007</v>
      </c>
      <c r="D2720" t="s">
        <v>14922</v>
      </c>
      <c r="E2720">
        <v>641</v>
      </c>
      <c r="F2720" s="2">
        <v>44184.639282407406</v>
      </c>
      <c r="G2720">
        <v>74</v>
      </c>
      <c r="H2720" t="s">
        <v>418</v>
      </c>
      <c r="I2720">
        <f t="shared" si="210"/>
        <v>47434</v>
      </c>
      <c r="J2720" s="6">
        <v>45186.094074074077</v>
      </c>
      <c r="K2720" t="str">
        <f t="shared" si="211"/>
        <v>Long Term</v>
      </c>
      <c r="L2720">
        <f t="shared" si="212"/>
        <v>46793</v>
      </c>
      <c r="M2720">
        <f t="shared" si="213"/>
        <v>0</v>
      </c>
      <c r="N2720">
        <f t="shared" si="214"/>
        <v>0</v>
      </c>
    </row>
    <row r="2721" spans="1:14" x14ac:dyDescent="0.25">
      <c r="A2721">
        <v>3720</v>
      </c>
      <c r="B2721" t="s">
        <v>14920</v>
      </c>
      <c r="C2721" t="s">
        <v>14921</v>
      </c>
      <c r="D2721" t="s">
        <v>14929</v>
      </c>
      <c r="E2721">
        <v>518</v>
      </c>
      <c r="F2721" s="2">
        <v>44030.863587962973</v>
      </c>
      <c r="G2721">
        <v>62</v>
      </c>
      <c r="H2721" t="s">
        <v>713</v>
      </c>
      <c r="I2721">
        <f t="shared" si="210"/>
        <v>32116</v>
      </c>
      <c r="J2721" s="6">
        <v>45186.094074074077</v>
      </c>
      <c r="K2721" t="str">
        <f t="shared" si="211"/>
        <v>Long Term</v>
      </c>
      <c r="L2721">
        <f t="shared" si="212"/>
        <v>31598</v>
      </c>
      <c r="M2721">
        <f t="shared" si="213"/>
        <v>0</v>
      </c>
      <c r="N2721">
        <f t="shared" si="214"/>
        <v>0</v>
      </c>
    </row>
    <row r="2722" spans="1:14" x14ac:dyDescent="0.25">
      <c r="A2722">
        <v>3721</v>
      </c>
      <c r="B2722" t="s">
        <v>14994</v>
      </c>
      <c r="C2722" t="s">
        <v>14995</v>
      </c>
      <c r="D2722" t="s">
        <v>14929</v>
      </c>
      <c r="E2722">
        <v>990</v>
      </c>
      <c r="F2722" s="2">
        <v>44147.833136574067</v>
      </c>
      <c r="G2722">
        <v>85</v>
      </c>
      <c r="H2722" t="s">
        <v>66</v>
      </c>
      <c r="I2722">
        <f t="shared" si="210"/>
        <v>84150</v>
      </c>
      <c r="J2722" s="6">
        <v>45186.094074074077</v>
      </c>
      <c r="K2722" t="str">
        <f t="shared" si="211"/>
        <v>Long Term</v>
      </c>
      <c r="L2722">
        <f t="shared" si="212"/>
        <v>83160</v>
      </c>
      <c r="M2722">
        <f t="shared" si="213"/>
        <v>0</v>
      </c>
      <c r="N2722">
        <f t="shared" si="214"/>
        <v>0</v>
      </c>
    </row>
    <row r="2723" spans="1:14" x14ac:dyDescent="0.25">
      <c r="A2723">
        <v>3722</v>
      </c>
      <c r="B2723" t="s">
        <v>14990</v>
      </c>
      <c r="C2723" t="s">
        <v>14991</v>
      </c>
      <c r="D2723" t="s">
        <v>14929</v>
      </c>
      <c r="E2723">
        <v>750</v>
      </c>
      <c r="F2723" s="2">
        <v>44407.829247685193</v>
      </c>
      <c r="G2723">
        <v>42</v>
      </c>
      <c r="H2723" t="s">
        <v>451</v>
      </c>
      <c r="I2723">
        <f t="shared" si="210"/>
        <v>31500</v>
      </c>
      <c r="J2723" s="6">
        <v>45186.094074074077</v>
      </c>
      <c r="K2723" t="str">
        <f t="shared" si="211"/>
        <v>Long Term</v>
      </c>
      <c r="L2723">
        <f t="shared" si="212"/>
        <v>30750</v>
      </c>
      <c r="M2723">
        <f t="shared" si="213"/>
        <v>0</v>
      </c>
      <c r="N2723">
        <f t="shared" si="214"/>
        <v>0</v>
      </c>
    </row>
    <row r="2724" spans="1:14" x14ac:dyDescent="0.25">
      <c r="A2724">
        <v>3723</v>
      </c>
      <c r="B2724" t="s">
        <v>14962</v>
      </c>
      <c r="C2724" t="s">
        <v>14963</v>
      </c>
      <c r="D2724" t="s">
        <v>14922</v>
      </c>
      <c r="E2724">
        <v>479</v>
      </c>
      <c r="F2724" s="2">
        <v>44902.263923611114</v>
      </c>
      <c r="G2724">
        <v>58</v>
      </c>
      <c r="H2724" t="s">
        <v>2123</v>
      </c>
      <c r="I2724">
        <f t="shared" si="210"/>
        <v>27782</v>
      </c>
      <c r="J2724" s="6">
        <v>45186.094074074077</v>
      </c>
      <c r="K2724" t="str">
        <f t="shared" si="211"/>
        <v>Short Term</v>
      </c>
      <c r="L2724">
        <f t="shared" si="212"/>
        <v>27303</v>
      </c>
      <c r="M2724">
        <f t="shared" si="213"/>
        <v>0.15</v>
      </c>
      <c r="N2724">
        <f t="shared" si="214"/>
        <v>4095.45</v>
      </c>
    </row>
    <row r="2725" spans="1:14" x14ac:dyDescent="0.25">
      <c r="A2725">
        <v>3724</v>
      </c>
      <c r="B2725" t="s">
        <v>14944</v>
      </c>
      <c r="C2725" t="s">
        <v>14945</v>
      </c>
      <c r="D2725" t="s">
        <v>14929</v>
      </c>
      <c r="E2725">
        <v>575</v>
      </c>
      <c r="F2725" s="2">
        <v>44571.109456018523</v>
      </c>
      <c r="G2725">
        <v>4</v>
      </c>
      <c r="H2725" t="s">
        <v>2592</v>
      </c>
      <c r="I2725">
        <f t="shared" si="210"/>
        <v>2300</v>
      </c>
      <c r="J2725" s="6">
        <v>45186.094074074077</v>
      </c>
      <c r="K2725" t="str">
        <f t="shared" si="211"/>
        <v>Long Term</v>
      </c>
      <c r="L2725">
        <f t="shared" si="212"/>
        <v>1725</v>
      </c>
      <c r="M2725">
        <f t="shared" si="213"/>
        <v>0</v>
      </c>
      <c r="N2725">
        <f t="shared" si="214"/>
        <v>0</v>
      </c>
    </row>
    <row r="2726" spans="1:14" x14ac:dyDescent="0.25">
      <c r="A2726">
        <v>3725</v>
      </c>
      <c r="B2726" t="s">
        <v>14940</v>
      </c>
      <c r="C2726" t="s">
        <v>14941</v>
      </c>
      <c r="D2726" t="s">
        <v>14929</v>
      </c>
      <c r="E2726">
        <v>692</v>
      </c>
      <c r="F2726" s="2">
        <v>43558.69699074074</v>
      </c>
      <c r="G2726">
        <v>78</v>
      </c>
      <c r="H2726" t="s">
        <v>345</v>
      </c>
      <c r="I2726">
        <f t="shared" si="210"/>
        <v>53976</v>
      </c>
      <c r="J2726" s="6">
        <v>45186.094074074077</v>
      </c>
      <c r="K2726" t="str">
        <f t="shared" si="211"/>
        <v>Long Term</v>
      </c>
      <c r="L2726">
        <f t="shared" si="212"/>
        <v>53284</v>
      </c>
      <c r="M2726">
        <f t="shared" si="213"/>
        <v>0</v>
      </c>
      <c r="N2726">
        <f t="shared" si="214"/>
        <v>0</v>
      </c>
    </row>
    <row r="2727" spans="1:14" x14ac:dyDescent="0.25">
      <c r="A2727">
        <v>3726</v>
      </c>
      <c r="B2727" t="s">
        <v>14940</v>
      </c>
      <c r="C2727" t="s">
        <v>14941</v>
      </c>
      <c r="D2727" t="s">
        <v>14929</v>
      </c>
      <c r="E2727">
        <v>982</v>
      </c>
      <c r="F2727" s="2">
        <v>44170.344594907408</v>
      </c>
      <c r="G2727">
        <v>19</v>
      </c>
      <c r="H2727" t="s">
        <v>712</v>
      </c>
      <c r="I2727">
        <f t="shared" si="210"/>
        <v>18658</v>
      </c>
      <c r="J2727" s="6">
        <v>45186.094074074077</v>
      </c>
      <c r="K2727" t="str">
        <f t="shared" si="211"/>
        <v>Long Term</v>
      </c>
      <c r="L2727">
        <f t="shared" si="212"/>
        <v>17676</v>
      </c>
      <c r="M2727">
        <f t="shared" si="213"/>
        <v>0</v>
      </c>
      <c r="N2727">
        <f t="shared" si="214"/>
        <v>0</v>
      </c>
    </row>
    <row r="2728" spans="1:14" x14ac:dyDescent="0.25">
      <c r="A2728">
        <v>3727</v>
      </c>
      <c r="B2728" t="s">
        <v>15010</v>
      </c>
      <c r="C2728" t="s">
        <v>15011</v>
      </c>
      <c r="D2728" t="s">
        <v>14922</v>
      </c>
      <c r="E2728">
        <v>104</v>
      </c>
      <c r="F2728" s="2">
        <v>45120.85765046296</v>
      </c>
      <c r="G2728">
        <v>31</v>
      </c>
      <c r="H2728" t="s">
        <v>864</v>
      </c>
      <c r="I2728">
        <f t="shared" si="210"/>
        <v>3224</v>
      </c>
      <c r="J2728" s="6">
        <v>45186.094074074077</v>
      </c>
      <c r="K2728" t="str">
        <f t="shared" si="211"/>
        <v>Short Term</v>
      </c>
      <c r="L2728">
        <f t="shared" si="212"/>
        <v>3120</v>
      </c>
      <c r="M2728">
        <f t="shared" si="213"/>
        <v>0.15</v>
      </c>
      <c r="N2728">
        <f t="shared" si="214"/>
        <v>468</v>
      </c>
    </row>
    <row r="2729" spans="1:14" x14ac:dyDescent="0.25">
      <c r="A2729">
        <v>3728</v>
      </c>
      <c r="B2729" t="s">
        <v>14960</v>
      </c>
      <c r="C2729" t="s">
        <v>14961</v>
      </c>
      <c r="D2729" t="s">
        <v>14922</v>
      </c>
      <c r="E2729">
        <v>590</v>
      </c>
      <c r="F2729" s="2">
        <v>43563.982731481483</v>
      </c>
      <c r="G2729">
        <v>34</v>
      </c>
      <c r="H2729" t="s">
        <v>811</v>
      </c>
      <c r="I2729">
        <f t="shared" si="210"/>
        <v>20060</v>
      </c>
      <c r="J2729" s="6">
        <v>45186.094074074077</v>
      </c>
      <c r="K2729" t="str">
        <f t="shared" si="211"/>
        <v>Long Term</v>
      </c>
      <c r="L2729">
        <f t="shared" si="212"/>
        <v>19470</v>
      </c>
      <c r="M2729">
        <f t="shared" si="213"/>
        <v>0</v>
      </c>
      <c r="N2729">
        <f t="shared" si="214"/>
        <v>0</v>
      </c>
    </row>
    <row r="2730" spans="1:14" x14ac:dyDescent="0.25">
      <c r="A2730">
        <v>3729</v>
      </c>
      <c r="B2730" t="s">
        <v>14998</v>
      </c>
      <c r="C2730" t="s">
        <v>14999</v>
      </c>
      <c r="D2730" t="s">
        <v>14929</v>
      </c>
      <c r="E2730">
        <v>708</v>
      </c>
      <c r="F2730" s="2">
        <v>43455.190347222233</v>
      </c>
      <c r="G2730">
        <v>17</v>
      </c>
      <c r="H2730" t="s">
        <v>360</v>
      </c>
      <c r="I2730">
        <f t="shared" si="210"/>
        <v>12036</v>
      </c>
      <c r="J2730" s="6">
        <v>45186.094074074077</v>
      </c>
      <c r="K2730" t="str">
        <f t="shared" si="211"/>
        <v>Long Term</v>
      </c>
      <c r="L2730">
        <f t="shared" si="212"/>
        <v>11328</v>
      </c>
      <c r="M2730">
        <f t="shared" si="213"/>
        <v>0</v>
      </c>
      <c r="N2730">
        <f t="shared" si="214"/>
        <v>0</v>
      </c>
    </row>
    <row r="2731" spans="1:14" x14ac:dyDescent="0.25">
      <c r="A2731">
        <v>3730</v>
      </c>
      <c r="B2731" t="s">
        <v>14986</v>
      </c>
      <c r="C2731" t="s">
        <v>14987</v>
      </c>
      <c r="D2731" t="s">
        <v>14929</v>
      </c>
      <c r="E2731">
        <v>482</v>
      </c>
      <c r="F2731" s="2">
        <v>44178.18644675926</v>
      </c>
      <c r="G2731">
        <v>78</v>
      </c>
      <c r="H2731" t="s">
        <v>826</v>
      </c>
      <c r="I2731">
        <f t="shared" si="210"/>
        <v>37596</v>
      </c>
      <c r="J2731" s="6">
        <v>45186.094074074077</v>
      </c>
      <c r="K2731" t="str">
        <f t="shared" si="211"/>
        <v>Long Term</v>
      </c>
      <c r="L2731">
        <f t="shared" si="212"/>
        <v>37114</v>
      </c>
      <c r="M2731">
        <f t="shared" si="213"/>
        <v>0</v>
      </c>
      <c r="N2731">
        <f t="shared" si="214"/>
        <v>0</v>
      </c>
    </row>
    <row r="2732" spans="1:14" x14ac:dyDescent="0.25">
      <c r="A2732">
        <v>3731</v>
      </c>
      <c r="B2732" t="s">
        <v>14934</v>
      </c>
      <c r="C2732" t="s">
        <v>14935</v>
      </c>
      <c r="D2732" t="s">
        <v>14929</v>
      </c>
      <c r="E2732">
        <v>495</v>
      </c>
      <c r="F2732" s="2">
        <v>44326.399467592593</v>
      </c>
      <c r="G2732">
        <v>64</v>
      </c>
      <c r="H2732" t="s">
        <v>672</v>
      </c>
      <c r="I2732">
        <f t="shared" si="210"/>
        <v>31680</v>
      </c>
      <c r="J2732" s="6">
        <v>45186.094074074077</v>
      </c>
      <c r="K2732" t="str">
        <f t="shared" si="211"/>
        <v>Long Term</v>
      </c>
      <c r="L2732">
        <f t="shared" si="212"/>
        <v>31185</v>
      </c>
      <c r="M2732">
        <f t="shared" si="213"/>
        <v>0</v>
      </c>
      <c r="N2732">
        <f t="shared" si="214"/>
        <v>0</v>
      </c>
    </row>
    <row r="2733" spans="1:14" x14ac:dyDescent="0.25">
      <c r="A2733">
        <v>3732</v>
      </c>
      <c r="B2733" t="s">
        <v>15010</v>
      </c>
      <c r="C2733" t="s">
        <v>15011</v>
      </c>
      <c r="D2733" t="s">
        <v>14929</v>
      </c>
      <c r="E2733">
        <v>978</v>
      </c>
      <c r="F2733" s="2">
        <v>44079.557395833333</v>
      </c>
      <c r="G2733">
        <v>17</v>
      </c>
      <c r="H2733" t="s">
        <v>1238</v>
      </c>
      <c r="I2733">
        <f t="shared" si="210"/>
        <v>16626</v>
      </c>
      <c r="J2733" s="6">
        <v>45186.094074074077</v>
      </c>
      <c r="K2733" t="str">
        <f t="shared" si="211"/>
        <v>Long Term</v>
      </c>
      <c r="L2733">
        <f t="shared" si="212"/>
        <v>15648</v>
      </c>
      <c r="M2733">
        <f t="shared" si="213"/>
        <v>0</v>
      </c>
      <c r="N2733">
        <f t="shared" si="214"/>
        <v>0</v>
      </c>
    </row>
    <row r="2734" spans="1:14" x14ac:dyDescent="0.25">
      <c r="A2734">
        <v>3733</v>
      </c>
      <c r="B2734" t="s">
        <v>14968</v>
      </c>
      <c r="C2734" t="s">
        <v>14969</v>
      </c>
      <c r="D2734" t="s">
        <v>14922</v>
      </c>
      <c r="E2734">
        <v>603</v>
      </c>
      <c r="F2734" s="2">
        <v>44492.181805555563</v>
      </c>
      <c r="G2734">
        <v>72</v>
      </c>
      <c r="H2734" t="s">
        <v>1161</v>
      </c>
      <c r="I2734">
        <f t="shared" si="210"/>
        <v>43416</v>
      </c>
      <c r="J2734" s="6">
        <v>45186.094074074077</v>
      </c>
      <c r="K2734" t="str">
        <f t="shared" si="211"/>
        <v>Long Term</v>
      </c>
      <c r="L2734">
        <f t="shared" si="212"/>
        <v>42813</v>
      </c>
      <c r="M2734">
        <f t="shared" si="213"/>
        <v>0</v>
      </c>
      <c r="N2734">
        <f t="shared" si="214"/>
        <v>0</v>
      </c>
    </row>
    <row r="2735" spans="1:14" x14ac:dyDescent="0.25">
      <c r="A2735">
        <v>3734</v>
      </c>
      <c r="B2735" t="s">
        <v>14962</v>
      </c>
      <c r="C2735" t="s">
        <v>14963</v>
      </c>
      <c r="D2735" t="s">
        <v>14929</v>
      </c>
      <c r="E2735">
        <v>130</v>
      </c>
      <c r="F2735" s="2">
        <v>44585.372233796297</v>
      </c>
      <c r="G2735">
        <v>53</v>
      </c>
      <c r="H2735" t="s">
        <v>261</v>
      </c>
      <c r="I2735">
        <f t="shared" si="210"/>
        <v>6890</v>
      </c>
      <c r="J2735" s="6">
        <v>45186.094074074077</v>
      </c>
      <c r="K2735" t="str">
        <f t="shared" si="211"/>
        <v>Long Term</v>
      </c>
      <c r="L2735">
        <f t="shared" si="212"/>
        <v>6760</v>
      </c>
      <c r="M2735">
        <f t="shared" si="213"/>
        <v>0</v>
      </c>
      <c r="N2735">
        <f t="shared" si="214"/>
        <v>0</v>
      </c>
    </row>
    <row r="2736" spans="1:14" x14ac:dyDescent="0.25">
      <c r="A2736">
        <v>3735</v>
      </c>
      <c r="B2736" t="s">
        <v>14952</v>
      </c>
      <c r="C2736" t="s">
        <v>14953</v>
      </c>
      <c r="D2736" t="s">
        <v>14929</v>
      </c>
      <c r="E2736">
        <v>246</v>
      </c>
      <c r="F2736" s="2">
        <v>44934.286446759259</v>
      </c>
      <c r="G2736">
        <v>78</v>
      </c>
      <c r="H2736" t="s">
        <v>118</v>
      </c>
      <c r="I2736">
        <f t="shared" si="210"/>
        <v>19188</v>
      </c>
      <c r="J2736" s="6">
        <v>45186.094074074077</v>
      </c>
      <c r="K2736" t="str">
        <f t="shared" si="211"/>
        <v>Short Term</v>
      </c>
      <c r="L2736">
        <f t="shared" si="212"/>
        <v>18942</v>
      </c>
      <c r="M2736">
        <f t="shared" si="213"/>
        <v>0.15</v>
      </c>
      <c r="N2736">
        <f t="shared" si="214"/>
        <v>2841.2999999999997</v>
      </c>
    </row>
    <row r="2737" spans="1:14" x14ac:dyDescent="0.25">
      <c r="A2737">
        <v>3736</v>
      </c>
      <c r="B2737" t="s">
        <v>14988</v>
      </c>
      <c r="C2737" t="s">
        <v>14989</v>
      </c>
      <c r="D2737" t="s">
        <v>14929</v>
      </c>
      <c r="E2737">
        <v>927</v>
      </c>
      <c r="F2737" s="2">
        <v>43828.855497685188</v>
      </c>
      <c r="G2737">
        <v>86</v>
      </c>
      <c r="H2737" t="s">
        <v>655</v>
      </c>
      <c r="I2737">
        <f t="shared" si="210"/>
        <v>79722</v>
      </c>
      <c r="J2737" s="6">
        <v>45186.094074074077</v>
      </c>
      <c r="K2737" t="str">
        <f t="shared" si="211"/>
        <v>Long Term</v>
      </c>
      <c r="L2737">
        <f t="shared" si="212"/>
        <v>78795</v>
      </c>
      <c r="M2737">
        <f t="shared" si="213"/>
        <v>0</v>
      </c>
      <c r="N2737">
        <f t="shared" si="214"/>
        <v>0</v>
      </c>
    </row>
    <row r="2738" spans="1:14" x14ac:dyDescent="0.25">
      <c r="A2738">
        <v>3737</v>
      </c>
      <c r="B2738" t="s">
        <v>14944</v>
      </c>
      <c r="C2738" t="s">
        <v>14945</v>
      </c>
      <c r="D2738" t="s">
        <v>14929</v>
      </c>
      <c r="E2738">
        <v>118</v>
      </c>
      <c r="F2738" s="2">
        <v>43669.678888888891</v>
      </c>
      <c r="G2738">
        <v>63</v>
      </c>
      <c r="H2738" t="s">
        <v>1184</v>
      </c>
      <c r="I2738">
        <f t="shared" si="210"/>
        <v>7434</v>
      </c>
      <c r="J2738" s="6">
        <v>45186.094074074077</v>
      </c>
      <c r="K2738" t="str">
        <f t="shared" si="211"/>
        <v>Long Term</v>
      </c>
      <c r="L2738">
        <f t="shared" si="212"/>
        <v>7316</v>
      </c>
      <c r="M2738">
        <f t="shared" si="213"/>
        <v>0</v>
      </c>
      <c r="N2738">
        <f t="shared" si="214"/>
        <v>0</v>
      </c>
    </row>
    <row r="2739" spans="1:14" x14ac:dyDescent="0.25">
      <c r="A2739">
        <v>3738</v>
      </c>
      <c r="B2739" t="s">
        <v>14936</v>
      </c>
      <c r="C2739" t="s">
        <v>14937</v>
      </c>
      <c r="D2739" t="s">
        <v>14922</v>
      </c>
      <c r="E2739">
        <v>746</v>
      </c>
      <c r="F2739" s="2">
        <v>44852.050706018519</v>
      </c>
      <c r="G2739">
        <v>60</v>
      </c>
      <c r="H2739" t="s">
        <v>900</v>
      </c>
      <c r="I2739">
        <f t="shared" si="210"/>
        <v>44760</v>
      </c>
      <c r="J2739" s="6">
        <v>45186.094074074077</v>
      </c>
      <c r="K2739" t="str">
        <f t="shared" si="211"/>
        <v>Short Term</v>
      </c>
      <c r="L2739">
        <f t="shared" si="212"/>
        <v>44014</v>
      </c>
      <c r="M2739">
        <f t="shared" si="213"/>
        <v>0.15</v>
      </c>
      <c r="N2739">
        <f t="shared" si="214"/>
        <v>6602.0999999999995</v>
      </c>
    </row>
    <row r="2740" spans="1:14" x14ac:dyDescent="0.25">
      <c r="A2740">
        <v>3739</v>
      </c>
      <c r="B2740" t="s">
        <v>14972</v>
      </c>
      <c r="C2740" t="s">
        <v>14973</v>
      </c>
      <c r="D2740" t="s">
        <v>14922</v>
      </c>
      <c r="E2740">
        <v>429</v>
      </c>
      <c r="F2740" s="2">
        <v>44615.861527777779</v>
      </c>
      <c r="G2740">
        <v>5</v>
      </c>
      <c r="H2740" t="s">
        <v>386</v>
      </c>
      <c r="I2740">
        <f t="shared" si="210"/>
        <v>2145</v>
      </c>
      <c r="J2740" s="6">
        <v>45186.094074074077</v>
      </c>
      <c r="K2740" t="str">
        <f t="shared" si="211"/>
        <v>Long Term</v>
      </c>
      <c r="L2740">
        <f t="shared" si="212"/>
        <v>1716</v>
      </c>
      <c r="M2740">
        <f t="shared" si="213"/>
        <v>0</v>
      </c>
      <c r="N2740">
        <f t="shared" si="214"/>
        <v>0</v>
      </c>
    </row>
    <row r="2741" spans="1:14" x14ac:dyDescent="0.25">
      <c r="A2741">
        <v>3740</v>
      </c>
      <c r="B2741" t="s">
        <v>15016</v>
      </c>
      <c r="C2741" t="s">
        <v>15017</v>
      </c>
      <c r="D2741" t="s">
        <v>14929</v>
      </c>
      <c r="E2741">
        <v>675</v>
      </c>
      <c r="F2741" s="2">
        <v>43936.055254629631</v>
      </c>
      <c r="G2741">
        <v>17</v>
      </c>
      <c r="H2741" t="s">
        <v>189</v>
      </c>
      <c r="I2741">
        <f t="shared" si="210"/>
        <v>11475</v>
      </c>
      <c r="J2741" s="6">
        <v>45186.094074074077</v>
      </c>
      <c r="K2741" t="str">
        <f t="shared" si="211"/>
        <v>Long Term</v>
      </c>
      <c r="L2741">
        <f t="shared" si="212"/>
        <v>10800</v>
      </c>
      <c r="M2741">
        <f t="shared" si="213"/>
        <v>0</v>
      </c>
      <c r="N2741">
        <f t="shared" si="214"/>
        <v>0</v>
      </c>
    </row>
    <row r="2742" spans="1:14" x14ac:dyDescent="0.25">
      <c r="A2742">
        <v>3741</v>
      </c>
      <c r="B2742" t="s">
        <v>14972</v>
      </c>
      <c r="C2742" t="s">
        <v>14973</v>
      </c>
      <c r="D2742" t="s">
        <v>14929</v>
      </c>
      <c r="E2742">
        <v>706</v>
      </c>
      <c r="F2742" s="2">
        <v>44065.071261574078</v>
      </c>
      <c r="G2742">
        <v>16</v>
      </c>
      <c r="H2742" t="s">
        <v>491</v>
      </c>
      <c r="I2742">
        <f t="shared" si="210"/>
        <v>11296</v>
      </c>
      <c r="J2742" s="6">
        <v>45186.094074074077</v>
      </c>
      <c r="K2742" t="str">
        <f t="shared" si="211"/>
        <v>Long Term</v>
      </c>
      <c r="L2742">
        <f t="shared" si="212"/>
        <v>10590</v>
      </c>
      <c r="M2742">
        <f t="shared" si="213"/>
        <v>0</v>
      </c>
      <c r="N2742">
        <f t="shared" si="214"/>
        <v>0</v>
      </c>
    </row>
    <row r="2743" spans="1:14" x14ac:dyDescent="0.25">
      <c r="A2743">
        <v>3742</v>
      </c>
      <c r="B2743" t="s">
        <v>14925</v>
      </c>
      <c r="C2743" t="s">
        <v>14926</v>
      </c>
      <c r="D2743" t="s">
        <v>14929</v>
      </c>
      <c r="E2743">
        <v>907</v>
      </c>
      <c r="F2743" s="2">
        <v>43768.655648148153</v>
      </c>
      <c r="G2743">
        <v>44</v>
      </c>
      <c r="H2743" t="s">
        <v>99</v>
      </c>
      <c r="I2743">
        <f t="shared" si="210"/>
        <v>39908</v>
      </c>
      <c r="J2743" s="6">
        <v>45186.094074074077</v>
      </c>
      <c r="K2743" t="str">
        <f t="shared" si="211"/>
        <v>Long Term</v>
      </c>
      <c r="L2743">
        <f t="shared" si="212"/>
        <v>39001</v>
      </c>
      <c r="M2743">
        <f t="shared" si="213"/>
        <v>0</v>
      </c>
      <c r="N2743">
        <f t="shared" si="214"/>
        <v>0</v>
      </c>
    </row>
    <row r="2744" spans="1:14" x14ac:dyDescent="0.25">
      <c r="A2744">
        <v>3743</v>
      </c>
      <c r="B2744" t="s">
        <v>14972</v>
      </c>
      <c r="C2744" t="s">
        <v>14973</v>
      </c>
      <c r="D2744" t="s">
        <v>14929</v>
      </c>
      <c r="E2744">
        <v>190</v>
      </c>
      <c r="F2744" s="2">
        <v>44446.738287037027</v>
      </c>
      <c r="G2744">
        <v>3</v>
      </c>
      <c r="H2744" t="s">
        <v>847</v>
      </c>
      <c r="I2744">
        <f t="shared" si="210"/>
        <v>570</v>
      </c>
      <c r="J2744" s="6">
        <v>45186.094074074077</v>
      </c>
      <c r="K2744" t="str">
        <f t="shared" si="211"/>
        <v>Long Term</v>
      </c>
      <c r="L2744">
        <f t="shared" si="212"/>
        <v>380</v>
      </c>
      <c r="M2744">
        <f t="shared" si="213"/>
        <v>0</v>
      </c>
      <c r="N2744">
        <f t="shared" si="214"/>
        <v>0</v>
      </c>
    </row>
    <row r="2745" spans="1:14" x14ac:dyDescent="0.25">
      <c r="A2745">
        <v>3744</v>
      </c>
      <c r="B2745" t="s">
        <v>14960</v>
      </c>
      <c r="C2745" t="s">
        <v>14961</v>
      </c>
      <c r="D2745" t="s">
        <v>14922</v>
      </c>
      <c r="E2745">
        <v>345</v>
      </c>
      <c r="F2745" s="2">
        <v>43676.133796296293</v>
      </c>
      <c r="G2745">
        <v>75</v>
      </c>
      <c r="H2745" t="s">
        <v>1206</v>
      </c>
      <c r="I2745">
        <f t="shared" si="210"/>
        <v>25875</v>
      </c>
      <c r="J2745" s="6">
        <v>45186.094074074077</v>
      </c>
      <c r="K2745" t="str">
        <f t="shared" si="211"/>
        <v>Long Term</v>
      </c>
      <c r="L2745">
        <f t="shared" si="212"/>
        <v>25530</v>
      </c>
      <c r="M2745">
        <f t="shared" si="213"/>
        <v>0</v>
      </c>
      <c r="N2745">
        <f t="shared" si="214"/>
        <v>0</v>
      </c>
    </row>
    <row r="2746" spans="1:14" x14ac:dyDescent="0.25">
      <c r="A2746">
        <v>3745</v>
      </c>
      <c r="B2746" t="s">
        <v>15004</v>
      </c>
      <c r="C2746" t="s">
        <v>15005</v>
      </c>
      <c r="D2746" t="s">
        <v>14929</v>
      </c>
      <c r="E2746">
        <v>203</v>
      </c>
      <c r="F2746" s="2">
        <v>44851.903807870367</v>
      </c>
      <c r="G2746">
        <v>16</v>
      </c>
      <c r="H2746" t="s">
        <v>489</v>
      </c>
      <c r="I2746">
        <f t="shared" si="210"/>
        <v>3248</v>
      </c>
      <c r="J2746" s="6">
        <v>45186.094074074077</v>
      </c>
      <c r="K2746" t="str">
        <f t="shared" si="211"/>
        <v>Short Term</v>
      </c>
      <c r="L2746">
        <f t="shared" si="212"/>
        <v>3045</v>
      </c>
      <c r="M2746">
        <f t="shared" si="213"/>
        <v>0.15</v>
      </c>
      <c r="N2746">
        <f t="shared" si="214"/>
        <v>456.75</v>
      </c>
    </row>
    <row r="2747" spans="1:14" x14ac:dyDescent="0.25">
      <c r="A2747">
        <v>3746</v>
      </c>
      <c r="B2747" t="s">
        <v>14934</v>
      </c>
      <c r="C2747" t="s">
        <v>14935</v>
      </c>
      <c r="D2747" t="s">
        <v>14929</v>
      </c>
      <c r="E2747">
        <v>858</v>
      </c>
      <c r="F2747" s="2">
        <v>44216.768321759257</v>
      </c>
      <c r="G2747">
        <v>38</v>
      </c>
      <c r="H2747" t="s">
        <v>301</v>
      </c>
      <c r="I2747">
        <f t="shared" si="210"/>
        <v>32604</v>
      </c>
      <c r="J2747" s="6">
        <v>45186.094074074077</v>
      </c>
      <c r="K2747" t="str">
        <f t="shared" si="211"/>
        <v>Long Term</v>
      </c>
      <c r="L2747">
        <f t="shared" si="212"/>
        <v>31746</v>
      </c>
      <c r="M2747">
        <f t="shared" si="213"/>
        <v>0</v>
      </c>
      <c r="N2747">
        <f t="shared" si="214"/>
        <v>0</v>
      </c>
    </row>
    <row r="2748" spans="1:14" x14ac:dyDescent="0.25">
      <c r="A2748">
        <v>3747</v>
      </c>
      <c r="B2748" t="s">
        <v>14968</v>
      </c>
      <c r="C2748" t="s">
        <v>14969</v>
      </c>
      <c r="D2748" t="s">
        <v>14922</v>
      </c>
      <c r="E2748">
        <v>763</v>
      </c>
      <c r="F2748" s="2">
        <v>44721.098182870373</v>
      </c>
      <c r="G2748">
        <v>61</v>
      </c>
      <c r="H2748" t="s">
        <v>1248</v>
      </c>
      <c r="I2748">
        <f t="shared" si="210"/>
        <v>46543</v>
      </c>
      <c r="J2748" s="6">
        <v>45186.094074074077</v>
      </c>
      <c r="K2748" t="str">
        <f t="shared" si="211"/>
        <v>Long Term</v>
      </c>
      <c r="L2748">
        <f t="shared" si="212"/>
        <v>45780</v>
      </c>
      <c r="M2748">
        <f t="shared" si="213"/>
        <v>0</v>
      </c>
      <c r="N2748">
        <f t="shared" si="214"/>
        <v>0</v>
      </c>
    </row>
    <row r="2749" spans="1:14" x14ac:dyDescent="0.25">
      <c r="A2749">
        <v>3748</v>
      </c>
      <c r="B2749" t="s">
        <v>14978</v>
      </c>
      <c r="C2749" t="s">
        <v>14979</v>
      </c>
      <c r="D2749" t="s">
        <v>14929</v>
      </c>
      <c r="E2749">
        <v>383</v>
      </c>
      <c r="F2749" s="2">
        <v>44706.991701388892</v>
      </c>
      <c r="G2749">
        <v>24</v>
      </c>
      <c r="H2749" t="s">
        <v>825</v>
      </c>
      <c r="I2749">
        <f t="shared" si="210"/>
        <v>9192</v>
      </c>
      <c r="J2749" s="6">
        <v>45186.094074074077</v>
      </c>
      <c r="K2749" t="str">
        <f t="shared" si="211"/>
        <v>Long Term</v>
      </c>
      <c r="L2749">
        <f t="shared" si="212"/>
        <v>8809</v>
      </c>
      <c r="M2749">
        <f t="shared" si="213"/>
        <v>0</v>
      </c>
      <c r="N2749">
        <f t="shared" si="214"/>
        <v>0</v>
      </c>
    </row>
    <row r="2750" spans="1:14" x14ac:dyDescent="0.25">
      <c r="A2750">
        <v>3749</v>
      </c>
      <c r="B2750" t="s">
        <v>14948</v>
      </c>
      <c r="C2750" t="s">
        <v>14949</v>
      </c>
      <c r="D2750" t="s">
        <v>14922</v>
      </c>
      <c r="E2750">
        <v>937</v>
      </c>
      <c r="F2750" s="2">
        <v>43777.401261574072</v>
      </c>
      <c r="G2750">
        <v>22</v>
      </c>
      <c r="H2750" t="s">
        <v>469</v>
      </c>
      <c r="I2750">
        <f t="shared" si="210"/>
        <v>20614</v>
      </c>
      <c r="J2750" s="6">
        <v>45186.094074074077</v>
      </c>
      <c r="K2750" t="str">
        <f t="shared" si="211"/>
        <v>Long Term</v>
      </c>
      <c r="L2750">
        <f t="shared" si="212"/>
        <v>19677</v>
      </c>
      <c r="M2750">
        <f t="shared" si="213"/>
        <v>0</v>
      </c>
      <c r="N2750">
        <f t="shared" si="214"/>
        <v>0</v>
      </c>
    </row>
    <row r="2751" spans="1:14" x14ac:dyDescent="0.25">
      <c r="A2751">
        <v>3750</v>
      </c>
      <c r="B2751" t="s">
        <v>14982</v>
      </c>
      <c r="C2751" t="s">
        <v>14983</v>
      </c>
      <c r="D2751" t="s">
        <v>14929</v>
      </c>
      <c r="E2751">
        <v>550</v>
      </c>
      <c r="F2751" s="2">
        <v>44577.798657407409</v>
      </c>
      <c r="G2751">
        <v>21</v>
      </c>
      <c r="H2751" t="s">
        <v>1590</v>
      </c>
      <c r="I2751">
        <f t="shared" si="210"/>
        <v>11550</v>
      </c>
      <c r="J2751" s="6">
        <v>45186.094074074077</v>
      </c>
      <c r="K2751" t="str">
        <f t="shared" si="211"/>
        <v>Long Term</v>
      </c>
      <c r="L2751">
        <f t="shared" si="212"/>
        <v>11000</v>
      </c>
      <c r="M2751">
        <f t="shared" si="213"/>
        <v>0</v>
      </c>
      <c r="N2751">
        <f t="shared" si="214"/>
        <v>0</v>
      </c>
    </row>
    <row r="2752" spans="1:14" x14ac:dyDescent="0.25">
      <c r="A2752">
        <v>3751</v>
      </c>
      <c r="B2752" t="s">
        <v>14976</v>
      </c>
      <c r="C2752" t="s">
        <v>14977</v>
      </c>
      <c r="D2752" t="s">
        <v>14922</v>
      </c>
      <c r="E2752">
        <v>683</v>
      </c>
      <c r="F2752" s="2">
        <v>44258.316469907397</v>
      </c>
      <c r="G2752">
        <v>64</v>
      </c>
      <c r="H2752" t="s">
        <v>322</v>
      </c>
      <c r="I2752">
        <f t="shared" si="210"/>
        <v>43712</v>
      </c>
      <c r="J2752" s="6">
        <v>45186.094074074077</v>
      </c>
      <c r="K2752" t="str">
        <f t="shared" si="211"/>
        <v>Long Term</v>
      </c>
      <c r="L2752">
        <f t="shared" si="212"/>
        <v>43029</v>
      </c>
      <c r="M2752">
        <f t="shared" si="213"/>
        <v>0</v>
      </c>
      <c r="N2752">
        <f t="shared" si="214"/>
        <v>0</v>
      </c>
    </row>
    <row r="2753" spans="1:14" x14ac:dyDescent="0.25">
      <c r="A2753">
        <v>3752</v>
      </c>
      <c r="B2753" t="s">
        <v>14942</v>
      </c>
      <c r="C2753" t="s">
        <v>14943</v>
      </c>
      <c r="D2753" t="s">
        <v>14922</v>
      </c>
      <c r="E2753">
        <v>812</v>
      </c>
      <c r="F2753" s="2">
        <v>43405.443379629629</v>
      </c>
      <c r="G2753">
        <v>18</v>
      </c>
      <c r="H2753" t="s">
        <v>68</v>
      </c>
      <c r="I2753">
        <f t="shared" si="210"/>
        <v>14616</v>
      </c>
      <c r="J2753" s="6">
        <v>45186.094074074077</v>
      </c>
      <c r="K2753" t="str">
        <f t="shared" si="211"/>
        <v>Long Term</v>
      </c>
      <c r="L2753">
        <f t="shared" si="212"/>
        <v>13804</v>
      </c>
      <c r="M2753">
        <f t="shared" si="213"/>
        <v>0</v>
      </c>
      <c r="N2753">
        <f t="shared" si="214"/>
        <v>0</v>
      </c>
    </row>
    <row r="2754" spans="1:14" x14ac:dyDescent="0.25">
      <c r="A2754">
        <v>3753</v>
      </c>
      <c r="B2754" t="s">
        <v>14962</v>
      </c>
      <c r="C2754" t="s">
        <v>14963</v>
      </c>
      <c r="D2754" t="s">
        <v>14929</v>
      </c>
      <c r="E2754">
        <v>139</v>
      </c>
      <c r="F2754" s="2">
        <v>45072.669456018521</v>
      </c>
      <c r="G2754">
        <v>39</v>
      </c>
      <c r="H2754" t="s">
        <v>1219</v>
      </c>
      <c r="I2754">
        <f t="shared" si="210"/>
        <v>5421</v>
      </c>
      <c r="J2754" s="6">
        <v>45186.094074074077</v>
      </c>
      <c r="K2754" t="str">
        <f t="shared" si="211"/>
        <v>Short Term</v>
      </c>
      <c r="L2754">
        <f t="shared" si="212"/>
        <v>5282</v>
      </c>
      <c r="M2754">
        <f t="shared" si="213"/>
        <v>0.15</v>
      </c>
      <c r="N2754">
        <f t="shared" si="214"/>
        <v>792.3</v>
      </c>
    </row>
    <row r="2755" spans="1:14" x14ac:dyDescent="0.25">
      <c r="A2755">
        <v>3754</v>
      </c>
      <c r="B2755" t="s">
        <v>14940</v>
      </c>
      <c r="C2755" t="s">
        <v>14941</v>
      </c>
      <c r="D2755" t="s">
        <v>14922</v>
      </c>
      <c r="E2755">
        <v>607</v>
      </c>
      <c r="F2755" s="2">
        <v>43659.678703703707</v>
      </c>
      <c r="G2755">
        <v>86</v>
      </c>
      <c r="H2755" t="s">
        <v>1360</v>
      </c>
      <c r="I2755">
        <f t="shared" ref="I2755:I2818" si="215">E2755*G2755</f>
        <v>52202</v>
      </c>
      <c r="J2755" s="6">
        <v>45186.094074074077</v>
      </c>
      <c r="K2755" t="str">
        <f t="shared" ref="K2755:K2818" si="216">IF((J2755-F2755)&lt;=365,"Short Term","Long Term")</f>
        <v>Long Term</v>
      </c>
      <c r="L2755">
        <f t="shared" ref="L2755:L2818" si="217">I2755-E2755</f>
        <v>51595</v>
      </c>
      <c r="M2755">
        <f t="shared" ref="M2755:M2818" si="218">IF(K2755="short Term",15%,IF(K2755="Long Term",IF(L2755&gt;100000,10%,0),0))</f>
        <v>0</v>
      </c>
      <c r="N2755">
        <f t="shared" ref="N2755:N2818" si="219">L2755*M2755</f>
        <v>0</v>
      </c>
    </row>
    <row r="2756" spans="1:14" x14ac:dyDescent="0.25">
      <c r="A2756">
        <v>3755</v>
      </c>
      <c r="B2756" t="s">
        <v>15016</v>
      </c>
      <c r="C2756" t="s">
        <v>15017</v>
      </c>
      <c r="D2756" t="s">
        <v>14922</v>
      </c>
      <c r="E2756">
        <v>758</v>
      </c>
      <c r="F2756" s="2">
        <v>44421.693414351852</v>
      </c>
      <c r="G2756">
        <v>48</v>
      </c>
      <c r="H2756" t="s">
        <v>1498</v>
      </c>
      <c r="I2756">
        <f t="shared" si="215"/>
        <v>36384</v>
      </c>
      <c r="J2756" s="6">
        <v>45186.094074074077</v>
      </c>
      <c r="K2756" t="str">
        <f t="shared" si="216"/>
        <v>Long Term</v>
      </c>
      <c r="L2756">
        <f t="shared" si="217"/>
        <v>35626</v>
      </c>
      <c r="M2756">
        <f t="shared" si="218"/>
        <v>0</v>
      </c>
      <c r="N2756">
        <f t="shared" si="219"/>
        <v>0</v>
      </c>
    </row>
    <row r="2757" spans="1:14" x14ac:dyDescent="0.25">
      <c r="A2757">
        <v>3756</v>
      </c>
      <c r="B2757" t="s">
        <v>15010</v>
      </c>
      <c r="C2757" t="s">
        <v>15011</v>
      </c>
      <c r="D2757" t="s">
        <v>14922</v>
      </c>
      <c r="E2757">
        <v>407</v>
      </c>
      <c r="F2757" s="2">
        <v>44271.629664351851</v>
      </c>
      <c r="G2757">
        <v>6</v>
      </c>
      <c r="H2757" t="s">
        <v>1227</v>
      </c>
      <c r="I2757">
        <f t="shared" si="215"/>
        <v>2442</v>
      </c>
      <c r="J2757" s="6">
        <v>45186.094074074077</v>
      </c>
      <c r="K2757" t="str">
        <f t="shared" si="216"/>
        <v>Long Term</v>
      </c>
      <c r="L2757">
        <f t="shared" si="217"/>
        <v>2035</v>
      </c>
      <c r="M2757">
        <f t="shared" si="218"/>
        <v>0</v>
      </c>
      <c r="N2757">
        <f t="shared" si="219"/>
        <v>0</v>
      </c>
    </row>
    <row r="2758" spans="1:14" x14ac:dyDescent="0.25">
      <c r="A2758">
        <v>3757</v>
      </c>
      <c r="B2758" t="s">
        <v>14934</v>
      </c>
      <c r="C2758" t="s">
        <v>14935</v>
      </c>
      <c r="D2758" t="s">
        <v>14929</v>
      </c>
      <c r="E2758">
        <v>806</v>
      </c>
      <c r="F2758" s="2">
        <v>43513.579212962963</v>
      </c>
      <c r="G2758">
        <v>16</v>
      </c>
      <c r="H2758" t="s">
        <v>1009</v>
      </c>
      <c r="I2758">
        <f t="shared" si="215"/>
        <v>12896</v>
      </c>
      <c r="J2758" s="6">
        <v>45186.094074074077</v>
      </c>
      <c r="K2758" t="str">
        <f t="shared" si="216"/>
        <v>Long Term</v>
      </c>
      <c r="L2758">
        <f t="shared" si="217"/>
        <v>12090</v>
      </c>
      <c r="M2758">
        <f t="shared" si="218"/>
        <v>0</v>
      </c>
      <c r="N2758">
        <f t="shared" si="219"/>
        <v>0</v>
      </c>
    </row>
    <row r="2759" spans="1:14" x14ac:dyDescent="0.25">
      <c r="A2759">
        <v>3758</v>
      </c>
      <c r="B2759" t="s">
        <v>14954</v>
      </c>
      <c r="C2759" t="s">
        <v>14955</v>
      </c>
      <c r="D2759" t="s">
        <v>14922</v>
      </c>
      <c r="E2759">
        <v>324</v>
      </c>
      <c r="F2759" s="2">
        <v>44790.665219907409</v>
      </c>
      <c r="G2759">
        <v>70</v>
      </c>
      <c r="H2759" t="s">
        <v>253</v>
      </c>
      <c r="I2759">
        <f t="shared" si="215"/>
        <v>22680</v>
      </c>
      <c r="J2759" s="6">
        <v>45186.094074074077</v>
      </c>
      <c r="K2759" t="str">
        <f t="shared" si="216"/>
        <v>Long Term</v>
      </c>
      <c r="L2759">
        <f t="shared" si="217"/>
        <v>22356</v>
      </c>
      <c r="M2759">
        <f t="shared" si="218"/>
        <v>0</v>
      </c>
      <c r="N2759">
        <f t="shared" si="219"/>
        <v>0</v>
      </c>
    </row>
    <row r="2760" spans="1:14" x14ac:dyDescent="0.25">
      <c r="A2760">
        <v>3759</v>
      </c>
      <c r="B2760" t="s">
        <v>14954</v>
      </c>
      <c r="C2760" t="s">
        <v>14955</v>
      </c>
      <c r="D2760" t="s">
        <v>14922</v>
      </c>
      <c r="E2760">
        <v>447</v>
      </c>
      <c r="F2760" s="2">
        <v>43415.653437499997</v>
      </c>
      <c r="G2760">
        <v>61</v>
      </c>
      <c r="H2760" t="s">
        <v>330</v>
      </c>
      <c r="I2760">
        <f t="shared" si="215"/>
        <v>27267</v>
      </c>
      <c r="J2760" s="6">
        <v>45186.094074074077</v>
      </c>
      <c r="K2760" t="str">
        <f t="shared" si="216"/>
        <v>Long Term</v>
      </c>
      <c r="L2760">
        <f t="shared" si="217"/>
        <v>26820</v>
      </c>
      <c r="M2760">
        <f t="shared" si="218"/>
        <v>0</v>
      </c>
      <c r="N2760">
        <f t="shared" si="219"/>
        <v>0</v>
      </c>
    </row>
    <row r="2761" spans="1:14" x14ac:dyDescent="0.25">
      <c r="A2761">
        <v>3760</v>
      </c>
      <c r="B2761" t="s">
        <v>14970</v>
      </c>
      <c r="C2761" t="s">
        <v>14971</v>
      </c>
      <c r="D2761" t="s">
        <v>14922</v>
      </c>
      <c r="E2761">
        <v>268</v>
      </c>
      <c r="F2761" s="2">
        <v>44406.496307870373</v>
      </c>
      <c r="G2761">
        <v>48</v>
      </c>
      <c r="H2761" t="s">
        <v>156</v>
      </c>
      <c r="I2761">
        <f t="shared" si="215"/>
        <v>12864</v>
      </c>
      <c r="J2761" s="6">
        <v>45186.094074074077</v>
      </c>
      <c r="K2761" t="str">
        <f t="shared" si="216"/>
        <v>Long Term</v>
      </c>
      <c r="L2761">
        <f t="shared" si="217"/>
        <v>12596</v>
      </c>
      <c r="M2761">
        <f t="shared" si="218"/>
        <v>0</v>
      </c>
      <c r="N2761">
        <f t="shared" si="219"/>
        <v>0</v>
      </c>
    </row>
    <row r="2762" spans="1:14" x14ac:dyDescent="0.25">
      <c r="A2762">
        <v>3761</v>
      </c>
      <c r="B2762" t="s">
        <v>14950</v>
      </c>
      <c r="C2762" t="s">
        <v>14951</v>
      </c>
      <c r="D2762" t="s">
        <v>14922</v>
      </c>
      <c r="E2762">
        <v>556</v>
      </c>
      <c r="F2762" s="2">
        <v>44083.664594907408</v>
      </c>
      <c r="G2762">
        <v>8</v>
      </c>
      <c r="H2762" t="s">
        <v>718</v>
      </c>
      <c r="I2762">
        <f t="shared" si="215"/>
        <v>4448</v>
      </c>
      <c r="J2762" s="6">
        <v>45186.094074074077</v>
      </c>
      <c r="K2762" t="str">
        <f t="shared" si="216"/>
        <v>Long Term</v>
      </c>
      <c r="L2762">
        <f t="shared" si="217"/>
        <v>3892</v>
      </c>
      <c r="M2762">
        <f t="shared" si="218"/>
        <v>0</v>
      </c>
      <c r="N2762">
        <f t="shared" si="219"/>
        <v>0</v>
      </c>
    </row>
    <row r="2763" spans="1:14" x14ac:dyDescent="0.25">
      <c r="A2763">
        <v>3762</v>
      </c>
      <c r="B2763" t="s">
        <v>14942</v>
      </c>
      <c r="C2763" t="s">
        <v>14943</v>
      </c>
      <c r="D2763" t="s">
        <v>14922</v>
      </c>
      <c r="E2763">
        <v>908</v>
      </c>
      <c r="F2763" s="2">
        <v>44184.400023148148</v>
      </c>
      <c r="G2763">
        <v>12</v>
      </c>
      <c r="H2763" t="s">
        <v>911</v>
      </c>
      <c r="I2763">
        <f t="shared" si="215"/>
        <v>10896</v>
      </c>
      <c r="J2763" s="6">
        <v>45186.094074074077</v>
      </c>
      <c r="K2763" t="str">
        <f t="shared" si="216"/>
        <v>Long Term</v>
      </c>
      <c r="L2763">
        <f t="shared" si="217"/>
        <v>9988</v>
      </c>
      <c r="M2763">
        <f t="shared" si="218"/>
        <v>0</v>
      </c>
      <c r="N2763">
        <f t="shared" si="219"/>
        <v>0</v>
      </c>
    </row>
    <row r="2764" spans="1:14" x14ac:dyDescent="0.25">
      <c r="A2764">
        <v>3763</v>
      </c>
      <c r="B2764" t="s">
        <v>14964</v>
      </c>
      <c r="C2764" t="s">
        <v>14965</v>
      </c>
      <c r="D2764" t="s">
        <v>14929</v>
      </c>
      <c r="E2764">
        <v>785</v>
      </c>
      <c r="F2764" s="2">
        <v>43861.382268518522</v>
      </c>
      <c r="G2764">
        <v>6</v>
      </c>
      <c r="H2764" t="s">
        <v>2638</v>
      </c>
      <c r="I2764">
        <f t="shared" si="215"/>
        <v>4710</v>
      </c>
      <c r="J2764" s="6">
        <v>45186.094074074077</v>
      </c>
      <c r="K2764" t="str">
        <f t="shared" si="216"/>
        <v>Long Term</v>
      </c>
      <c r="L2764">
        <f t="shared" si="217"/>
        <v>3925</v>
      </c>
      <c r="M2764">
        <f t="shared" si="218"/>
        <v>0</v>
      </c>
      <c r="N2764">
        <f t="shared" si="219"/>
        <v>0</v>
      </c>
    </row>
    <row r="2765" spans="1:14" x14ac:dyDescent="0.25">
      <c r="A2765">
        <v>3764</v>
      </c>
      <c r="B2765" t="s">
        <v>14954</v>
      </c>
      <c r="C2765" t="s">
        <v>14955</v>
      </c>
      <c r="D2765" t="s">
        <v>14929</v>
      </c>
      <c r="E2765">
        <v>747</v>
      </c>
      <c r="F2765" s="2">
        <v>43598.789953703701</v>
      </c>
      <c r="G2765">
        <v>32</v>
      </c>
      <c r="H2765" t="s">
        <v>771</v>
      </c>
      <c r="I2765">
        <f t="shared" si="215"/>
        <v>23904</v>
      </c>
      <c r="J2765" s="6">
        <v>45186.094074074077</v>
      </c>
      <c r="K2765" t="str">
        <f t="shared" si="216"/>
        <v>Long Term</v>
      </c>
      <c r="L2765">
        <f t="shared" si="217"/>
        <v>23157</v>
      </c>
      <c r="M2765">
        <f t="shared" si="218"/>
        <v>0</v>
      </c>
      <c r="N2765">
        <f t="shared" si="219"/>
        <v>0</v>
      </c>
    </row>
    <row r="2766" spans="1:14" x14ac:dyDescent="0.25">
      <c r="A2766">
        <v>3765</v>
      </c>
      <c r="B2766" t="s">
        <v>14960</v>
      </c>
      <c r="C2766" t="s">
        <v>14961</v>
      </c>
      <c r="D2766" t="s">
        <v>14922</v>
      </c>
      <c r="E2766">
        <v>380</v>
      </c>
      <c r="F2766" s="2">
        <v>44190.049675925933</v>
      </c>
      <c r="G2766">
        <v>89</v>
      </c>
      <c r="H2766" t="s">
        <v>752</v>
      </c>
      <c r="I2766">
        <f t="shared" si="215"/>
        <v>33820</v>
      </c>
      <c r="J2766" s="6">
        <v>45186.094074074077</v>
      </c>
      <c r="K2766" t="str">
        <f t="shared" si="216"/>
        <v>Long Term</v>
      </c>
      <c r="L2766">
        <f t="shared" si="217"/>
        <v>33440</v>
      </c>
      <c r="M2766">
        <f t="shared" si="218"/>
        <v>0</v>
      </c>
      <c r="N2766">
        <f t="shared" si="219"/>
        <v>0</v>
      </c>
    </row>
    <row r="2767" spans="1:14" x14ac:dyDescent="0.25">
      <c r="A2767">
        <v>3766</v>
      </c>
      <c r="B2767" t="s">
        <v>15016</v>
      </c>
      <c r="C2767" t="s">
        <v>15017</v>
      </c>
      <c r="D2767" t="s">
        <v>14922</v>
      </c>
      <c r="E2767">
        <v>237</v>
      </c>
      <c r="F2767" s="2">
        <v>43519.503009259257</v>
      </c>
      <c r="G2767">
        <v>41</v>
      </c>
      <c r="H2767" t="s">
        <v>1198</v>
      </c>
      <c r="I2767">
        <f t="shared" si="215"/>
        <v>9717</v>
      </c>
      <c r="J2767" s="6">
        <v>45186.094074074077</v>
      </c>
      <c r="K2767" t="str">
        <f t="shared" si="216"/>
        <v>Long Term</v>
      </c>
      <c r="L2767">
        <f t="shared" si="217"/>
        <v>9480</v>
      </c>
      <c r="M2767">
        <f t="shared" si="218"/>
        <v>0</v>
      </c>
      <c r="N2767">
        <f t="shared" si="219"/>
        <v>0</v>
      </c>
    </row>
    <row r="2768" spans="1:14" x14ac:dyDescent="0.25">
      <c r="A2768">
        <v>3767</v>
      </c>
      <c r="B2768" t="s">
        <v>14936</v>
      </c>
      <c r="C2768" t="s">
        <v>14937</v>
      </c>
      <c r="D2768" t="s">
        <v>14929</v>
      </c>
      <c r="E2768">
        <v>832</v>
      </c>
      <c r="F2768" s="2">
        <v>43743.721701388888</v>
      </c>
      <c r="G2768">
        <v>89</v>
      </c>
      <c r="H2768" t="s">
        <v>1165</v>
      </c>
      <c r="I2768">
        <f t="shared" si="215"/>
        <v>74048</v>
      </c>
      <c r="J2768" s="6">
        <v>45186.094074074077</v>
      </c>
      <c r="K2768" t="str">
        <f t="shared" si="216"/>
        <v>Long Term</v>
      </c>
      <c r="L2768">
        <f t="shared" si="217"/>
        <v>73216</v>
      </c>
      <c r="M2768">
        <f t="shared" si="218"/>
        <v>0</v>
      </c>
      <c r="N2768">
        <f t="shared" si="219"/>
        <v>0</v>
      </c>
    </row>
    <row r="2769" spans="1:14" x14ac:dyDescent="0.25">
      <c r="A2769">
        <v>3768</v>
      </c>
      <c r="B2769" t="s">
        <v>14960</v>
      </c>
      <c r="C2769" t="s">
        <v>14961</v>
      </c>
      <c r="D2769" t="s">
        <v>14922</v>
      </c>
      <c r="E2769">
        <v>993</v>
      </c>
      <c r="F2769" s="2">
        <v>44690.033391203702</v>
      </c>
      <c r="G2769">
        <v>50</v>
      </c>
      <c r="H2769" t="s">
        <v>137</v>
      </c>
      <c r="I2769">
        <f t="shared" si="215"/>
        <v>49650</v>
      </c>
      <c r="J2769" s="6">
        <v>45186.094074074077</v>
      </c>
      <c r="K2769" t="str">
        <f t="shared" si="216"/>
        <v>Long Term</v>
      </c>
      <c r="L2769">
        <f t="shared" si="217"/>
        <v>48657</v>
      </c>
      <c r="M2769">
        <f t="shared" si="218"/>
        <v>0</v>
      </c>
      <c r="N2769">
        <f t="shared" si="219"/>
        <v>0</v>
      </c>
    </row>
    <row r="2770" spans="1:14" x14ac:dyDescent="0.25">
      <c r="A2770">
        <v>3769</v>
      </c>
      <c r="B2770" t="s">
        <v>14966</v>
      </c>
      <c r="C2770" t="s">
        <v>14967</v>
      </c>
      <c r="D2770" t="s">
        <v>14929</v>
      </c>
      <c r="E2770">
        <v>436</v>
      </c>
      <c r="F2770" s="2">
        <v>43955.214004629634</v>
      </c>
      <c r="G2770">
        <v>94</v>
      </c>
      <c r="H2770" t="s">
        <v>1288</v>
      </c>
      <c r="I2770">
        <f t="shared" si="215"/>
        <v>40984</v>
      </c>
      <c r="J2770" s="6">
        <v>45186.094074074077</v>
      </c>
      <c r="K2770" t="str">
        <f t="shared" si="216"/>
        <v>Long Term</v>
      </c>
      <c r="L2770">
        <f t="shared" si="217"/>
        <v>40548</v>
      </c>
      <c r="M2770">
        <f t="shared" si="218"/>
        <v>0</v>
      </c>
      <c r="N2770">
        <f t="shared" si="219"/>
        <v>0</v>
      </c>
    </row>
    <row r="2771" spans="1:14" x14ac:dyDescent="0.25">
      <c r="A2771">
        <v>3770</v>
      </c>
      <c r="B2771" t="s">
        <v>15014</v>
      </c>
      <c r="C2771" t="s">
        <v>15015</v>
      </c>
      <c r="D2771" t="s">
        <v>14929</v>
      </c>
      <c r="E2771">
        <v>100</v>
      </c>
      <c r="F2771" s="2">
        <v>43816.090416666673</v>
      </c>
      <c r="G2771">
        <v>16</v>
      </c>
      <c r="H2771" t="s">
        <v>3037</v>
      </c>
      <c r="I2771">
        <f t="shared" si="215"/>
        <v>1600</v>
      </c>
      <c r="J2771" s="6">
        <v>45186.094074074077</v>
      </c>
      <c r="K2771" t="str">
        <f t="shared" si="216"/>
        <v>Long Term</v>
      </c>
      <c r="L2771">
        <f t="shared" si="217"/>
        <v>1500</v>
      </c>
      <c r="M2771">
        <f t="shared" si="218"/>
        <v>0</v>
      </c>
      <c r="N2771">
        <f t="shared" si="219"/>
        <v>0</v>
      </c>
    </row>
    <row r="2772" spans="1:14" x14ac:dyDescent="0.25">
      <c r="A2772">
        <v>3771</v>
      </c>
      <c r="B2772" t="s">
        <v>14974</v>
      </c>
      <c r="C2772" t="s">
        <v>14975</v>
      </c>
      <c r="D2772" t="s">
        <v>14929</v>
      </c>
      <c r="E2772">
        <v>528</v>
      </c>
      <c r="F2772" s="2">
        <v>44599.890659722223</v>
      </c>
      <c r="G2772">
        <v>94</v>
      </c>
      <c r="H2772" t="s">
        <v>2460</v>
      </c>
      <c r="I2772">
        <f t="shared" si="215"/>
        <v>49632</v>
      </c>
      <c r="J2772" s="6">
        <v>45186.094074074077</v>
      </c>
      <c r="K2772" t="str">
        <f t="shared" si="216"/>
        <v>Long Term</v>
      </c>
      <c r="L2772">
        <f t="shared" si="217"/>
        <v>49104</v>
      </c>
      <c r="M2772">
        <f t="shared" si="218"/>
        <v>0</v>
      </c>
      <c r="N2772">
        <f t="shared" si="219"/>
        <v>0</v>
      </c>
    </row>
    <row r="2773" spans="1:14" x14ac:dyDescent="0.25">
      <c r="A2773">
        <v>3772</v>
      </c>
      <c r="B2773" t="s">
        <v>14968</v>
      </c>
      <c r="C2773" t="s">
        <v>14969</v>
      </c>
      <c r="D2773" t="s">
        <v>14929</v>
      </c>
      <c r="E2773">
        <v>450</v>
      </c>
      <c r="F2773" s="2">
        <v>44055.222511574073</v>
      </c>
      <c r="G2773">
        <v>16</v>
      </c>
      <c r="H2773" t="s">
        <v>236</v>
      </c>
      <c r="I2773">
        <f t="shared" si="215"/>
        <v>7200</v>
      </c>
      <c r="J2773" s="6">
        <v>45186.094074074077</v>
      </c>
      <c r="K2773" t="str">
        <f t="shared" si="216"/>
        <v>Long Term</v>
      </c>
      <c r="L2773">
        <f t="shared" si="217"/>
        <v>6750</v>
      </c>
      <c r="M2773">
        <f t="shared" si="218"/>
        <v>0</v>
      </c>
      <c r="N2773">
        <f t="shared" si="219"/>
        <v>0</v>
      </c>
    </row>
    <row r="2774" spans="1:14" x14ac:dyDescent="0.25">
      <c r="A2774">
        <v>3773</v>
      </c>
      <c r="B2774" t="s">
        <v>14968</v>
      </c>
      <c r="C2774" t="s">
        <v>14969</v>
      </c>
      <c r="D2774" t="s">
        <v>14922</v>
      </c>
      <c r="E2774">
        <v>761</v>
      </c>
      <c r="F2774" s="2">
        <v>45150.89916666667</v>
      </c>
      <c r="G2774">
        <v>20</v>
      </c>
      <c r="H2774" t="s">
        <v>769</v>
      </c>
      <c r="I2774">
        <f t="shared" si="215"/>
        <v>15220</v>
      </c>
      <c r="J2774" s="6">
        <v>45186.094074074077</v>
      </c>
      <c r="K2774" t="str">
        <f t="shared" si="216"/>
        <v>Short Term</v>
      </c>
      <c r="L2774">
        <f t="shared" si="217"/>
        <v>14459</v>
      </c>
      <c r="M2774">
        <f t="shared" si="218"/>
        <v>0.15</v>
      </c>
      <c r="N2774">
        <f t="shared" si="219"/>
        <v>2168.85</v>
      </c>
    </row>
    <row r="2775" spans="1:14" x14ac:dyDescent="0.25">
      <c r="A2775">
        <v>3774</v>
      </c>
      <c r="B2775" t="s">
        <v>14927</v>
      </c>
      <c r="C2775" t="s">
        <v>14928</v>
      </c>
      <c r="D2775" t="s">
        <v>14922</v>
      </c>
      <c r="E2775">
        <v>150</v>
      </c>
      <c r="F2775" s="2">
        <v>44620.211226851847</v>
      </c>
      <c r="G2775">
        <v>33</v>
      </c>
      <c r="H2775" t="s">
        <v>1249</v>
      </c>
      <c r="I2775">
        <f t="shared" si="215"/>
        <v>4950</v>
      </c>
      <c r="J2775" s="6">
        <v>45186.094074074077</v>
      </c>
      <c r="K2775" t="str">
        <f t="shared" si="216"/>
        <v>Long Term</v>
      </c>
      <c r="L2775">
        <f t="shared" si="217"/>
        <v>4800</v>
      </c>
      <c r="M2775">
        <f t="shared" si="218"/>
        <v>0</v>
      </c>
      <c r="N2775">
        <f t="shared" si="219"/>
        <v>0</v>
      </c>
    </row>
    <row r="2776" spans="1:14" x14ac:dyDescent="0.25">
      <c r="A2776">
        <v>3775</v>
      </c>
      <c r="B2776" t="s">
        <v>14956</v>
      </c>
      <c r="C2776" t="s">
        <v>14957</v>
      </c>
      <c r="D2776" t="s">
        <v>14929</v>
      </c>
      <c r="E2776">
        <v>616</v>
      </c>
      <c r="F2776" s="2">
        <v>44525.987951388888</v>
      </c>
      <c r="G2776">
        <v>64</v>
      </c>
      <c r="H2776" t="s">
        <v>842</v>
      </c>
      <c r="I2776">
        <f t="shared" si="215"/>
        <v>39424</v>
      </c>
      <c r="J2776" s="6">
        <v>45186.094074074077</v>
      </c>
      <c r="K2776" t="str">
        <f t="shared" si="216"/>
        <v>Long Term</v>
      </c>
      <c r="L2776">
        <f t="shared" si="217"/>
        <v>38808</v>
      </c>
      <c r="M2776">
        <f t="shared" si="218"/>
        <v>0</v>
      </c>
      <c r="N2776">
        <f t="shared" si="219"/>
        <v>0</v>
      </c>
    </row>
    <row r="2777" spans="1:14" x14ac:dyDescent="0.25">
      <c r="A2777">
        <v>3776</v>
      </c>
      <c r="B2777" t="s">
        <v>14927</v>
      </c>
      <c r="C2777" t="s">
        <v>14928</v>
      </c>
      <c r="D2777" t="s">
        <v>14922</v>
      </c>
      <c r="E2777">
        <v>753</v>
      </c>
      <c r="F2777" s="2">
        <v>44149.961759259262</v>
      </c>
      <c r="G2777">
        <v>52</v>
      </c>
      <c r="H2777" t="s">
        <v>1046</v>
      </c>
      <c r="I2777">
        <f t="shared" si="215"/>
        <v>39156</v>
      </c>
      <c r="J2777" s="6">
        <v>45186.094074074077</v>
      </c>
      <c r="K2777" t="str">
        <f t="shared" si="216"/>
        <v>Long Term</v>
      </c>
      <c r="L2777">
        <f t="shared" si="217"/>
        <v>38403</v>
      </c>
      <c r="M2777">
        <f t="shared" si="218"/>
        <v>0</v>
      </c>
      <c r="N2777">
        <f t="shared" si="219"/>
        <v>0</v>
      </c>
    </row>
    <row r="2778" spans="1:14" x14ac:dyDescent="0.25">
      <c r="A2778">
        <v>3777</v>
      </c>
      <c r="B2778" t="s">
        <v>14932</v>
      </c>
      <c r="C2778" t="s">
        <v>14933</v>
      </c>
      <c r="D2778" t="s">
        <v>14929</v>
      </c>
      <c r="E2778">
        <v>412</v>
      </c>
      <c r="F2778" s="2">
        <v>44152.722650462973</v>
      </c>
      <c r="G2778">
        <v>77</v>
      </c>
      <c r="H2778" t="s">
        <v>261</v>
      </c>
      <c r="I2778">
        <f t="shared" si="215"/>
        <v>31724</v>
      </c>
      <c r="J2778" s="6">
        <v>45186.094074074077</v>
      </c>
      <c r="K2778" t="str">
        <f t="shared" si="216"/>
        <v>Long Term</v>
      </c>
      <c r="L2778">
        <f t="shared" si="217"/>
        <v>31312</v>
      </c>
      <c r="M2778">
        <f t="shared" si="218"/>
        <v>0</v>
      </c>
      <c r="N2778">
        <f t="shared" si="219"/>
        <v>0</v>
      </c>
    </row>
    <row r="2779" spans="1:14" x14ac:dyDescent="0.25">
      <c r="A2779">
        <v>3778</v>
      </c>
      <c r="B2779" t="s">
        <v>15008</v>
      </c>
      <c r="C2779" t="s">
        <v>15009</v>
      </c>
      <c r="D2779" t="s">
        <v>14929</v>
      </c>
      <c r="E2779">
        <v>420</v>
      </c>
      <c r="F2779" s="2">
        <v>43683.134456018517</v>
      </c>
      <c r="G2779">
        <v>6</v>
      </c>
      <c r="H2779" t="s">
        <v>665</v>
      </c>
      <c r="I2779">
        <f t="shared" si="215"/>
        <v>2520</v>
      </c>
      <c r="J2779" s="6">
        <v>45186.094074074077</v>
      </c>
      <c r="K2779" t="str">
        <f t="shared" si="216"/>
        <v>Long Term</v>
      </c>
      <c r="L2779">
        <f t="shared" si="217"/>
        <v>2100</v>
      </c>
      <c r="M2779">
        <f t="shared" si="218"/>
        <v>0</v>
      </c>
      <c r="N2779">
        <f t="shared" si="219"/>
        <v>0</v>
      </c>
    </row>
    <row r="2780" spans="1:14" x14ac:dyDescent="0.25">
      <c r="A2780">
        <v>3779</v>
      </c>
      <c r="B2780" t="s">
        <v>14978</v>
      </c>
      <c r="C2780" t="s">
        <v>14979</v>
      </c>
      <c r="D2780" t="s">
        <v>14929</v>
      </c>
      <c r="E2780">
        <v>650</v>
      </c>
      <c r="F2780" s="2">
        <v>44743.817037037043</v>
      </c>
      <c r="G2780">
        <v>53</v>
      </c>
      <c r="H2780" t="s">
        <v>1105</v>
      </c>
      <c r="I2780">
        <f t="shared" si="215"/>
        <v>34450</v>
      </c>
      <c r="J2780" s="6">
        <v>45186.094074074077</v>
      </c>
      <c r="K2780" t="str">
        <f t="shared" si="216"/>
        <v>Long Term</v>
      </c>
      <c r="L2780">
        <f t="shared" si="217"/>
        <v>33800</v>
      </c>
      <c r="M2780">
        <f t="shared" si="218"/>
        <v>0</v>
      </c>
      <c r="N2780">
        <f t="shared" si="219"/>
        <v>0</v>
      </c>
    </row>
    <row r="2781" spans="1:14" x14ac:dyDescent="0.25">
      <c r="A2781">
        <v>3780</v>
      </c>
      <c r="B2781" t="s">
        <v>14964</v>
      </c>
      <c r="C2781" t="s">
        <v>14965</v>
      </c>
      <c r="D2781" t="s">
        <v>14929</v>
      </c>
      <c r="E2781">
        <v>220</v>
      </c>
      <c r="F2781" s="2">
        <v>43449.043645833342</v>
      </c>
      <c r="G2781">
        <v>16</v>
      </c>
      <c r="H2781" t="s">
        <v>739</v>
      </c>
      <c r="I2781">
        <f t="shared" si="215"/>
        <v>3520</v>
      </c>
      <c r="J2781" s="6">
        <v>45186.094074074077</v>
      </c>
      <c r="K2781" t="str">
        <f t="shared" si="216"/>
        <v>Long Term</v>
      </c>
      <c r="L2781">
        <f t="shared" si="217"/>
        <v>3300</v>
      </c>
      <c r="M2781">
        <f t="shared" si="218"/>
        <v>0</v>
      </c>
      <c r="N2781">
        <f t="shared" si="219"/>
        <v>0</v>
      </c>
    </row>
    <row r="2782" spans="1:14" x14ac:dyDescent="0.25">
      <c r="A2782">
        <v>3781</v>
      </c>
      <c r="B2782" t="s">
        <v>14990</v>
      </c>
      <c r="C2782" t="s">
        <v>14991</v>
      </c>
      <c r="D2782" t="s">
        <v>14922</v>
      </c>
      <c r="E2782">
        <v>767</v>
      </c>
      <c r="F2782" s="2">
        <v>44797.133530092593</v>
      </c>
      <c r="G2782">
        <v>56</v>
      </c>
      <c r="H2782" t="s">
        <v>314</v>
      </c>
      <c r="I2782">
        <f t="shared" si="215"/>
        <v>42952</v>
      </c>
      <c r="J2782" s="6">
        <v>45186.094074074077</v>
      </c>
      <c r="K2782" t="str">
        <f t="shared" si="216"/>
        <v>Long Term</v>
      </c>
      <c r="L2782">
        <f t="shared" si="217"/>
        <v>42185</v>
      </c>
      <c r="M2782">
        <f t="shared" si="218"/>
        <v>0</v>
      </c>
      <c r="N2782">
        <f t="shared" si="219"/>
        <v>0</v>
      </c>
    </row>
    <row r="2783" spans="1:14" x14ac:dyDescent="0.25">
      <c r="A2783">
        <v>3782</v>
      </c>
      <c r="B2783" t="s">
        <v>14942</v>
      </c>
      <c r="C2783" t="s">
        <v>14943</v>
      </c>
      <c r="D2783" t="s">
        <v>14922</v>
      </c>
      <c r="E2783">
        <v>581</v>
      </c>
      <c r="F2783" s="2">
        <v>43677.165659722217</v>
      </c>
      <c r="G2783">
        <v>74</v>
      </c>
      <c r="H2783" t="s">
        <v>1893</v>
      </c>
      <c r="I2783">
        <f t="shared" si="215"/>
        <v>42994</v>
      </c>
      <c r="J2783" s="6">
        <v>45186.094074074077</v>
      </c>
      <c r="K2783" t="str">
        <f t="shared" si="216"/>
        <v>Long Term</v>
      </c>
      <c r="L2783">
        <f t="shared" si="217"/>
        <v>42413</v>
      </c>
      <c r="M2783">
        <f t="shared" si="218"/>
        <v>0</v>
      </c>
      <c r="N2783">
        <f t="shared" si="219"/>
        <v>0</v>
      </c>
    </row>
    <row r="2784" spans="1:14" x14ac:dyDescent="0.25">
      <c r="A2784">
        <v>3783</v>
      </c>
      <c r="B2784" t="s">
        <v>15000</v>
      </c>
      <c r="C2784" t="s">
        <v>15001</v>
      </c>
      <c r="D2784" t="s">
        <v>14922</v>
      </c>
      <c r="E2784">
        <v>401</v>
      </c>
      <c r="F2784" s="2">
        <v>44293.829409722217</v>
      </c>
      <c r="G2784">
        <v>54</v>
      </c>
      <c r="H2784" t="s">
        <v>174</v>
      </c>
      <c r="I2784">
        <f t="shared" si="215"/>
        <v>21654</v>
      </c>
      <c r="J2784" s="6">
        <v>45186.094074074077</v>
      </c>
      <c r="K2784" t="str">
        <f t="shared" si="216"/>
        <v>Long Term</v>
      </c>
      <c r="L2784">
        <f t="shared" si="217"/>
        <v>21253</v>
      </c>
      <c r="M2784">
        <f t="shared" si="218"/>
        <v>0</v>
      </c>
      <c r="N2784">
        <f t="shared" si="219"/>
        <v>0</v>
      </c>
    </row>
    <row r="2785" spans="1:14" x14ac:dyDescent="0.25">
      <c r="A2785">
        <v>3784</v>
      </c>
      <c r="B2785" t="s">
        <v>14980</v>
      </c>
      <c r="C2785" t="s">
        <v>14981</v>
      </c>
      <c r="D2785" t="s">
        <v>14922</v>
      </c>
      <c r="E2785">
        <v>923</v>
      </c>
      <c r="F2785" s="2">
        <v>43603.954131944447</v>
      </c>
      <c r="G2785">
        <v>33</v>
      </c>
      <c r="H2785" t="s">
        <v>93</v>
      </c>
      <c r="I2785">
        <f t="shared" si="215"/>
        <v>30459</v>
      </c>
      <c r="J2785" s="6">
        <v>45186.094074074077</v>
      </c>
      <c r="K2785" t="str">
        <f t="shared" si="216"/>
        <v>Long Term</v>
      </c>
      <c r="L2785">
        <f t="shared" si="217"/>
        <v>29536</v>
      </c>
      <c r="M2785">
        <f t="shared" si="218"/>
        <v>0</v>
      </c>
      <c r="N2785">
        <f t="shared" si="219"/>
        <v>0</v>
      </c>
    </row>
    <row r="2786" spans="1:14" x14ac:dyDescent="0.25">
      <c r="A2786">
        <v>3785</v>
      </c>
      <c r="B2786" t="s">
        <v>15010</v>
      </c>
      <c r="C2786" t="s">
        <v>15011</v>
      </c>
      <c r="D2786" t="s">
        <v>14922</v>
      </c>
      <c r="E2786">
        <v>742</v>
      </c>
      <c r="F2786" s="2">
        <v>43963.740266203713</v>
      </c>
      <c r="G2786">
        <v>19</v>
      </c>
      <c r="H2786" t="s">
        <v>283</v>
      </c>
      <c r="I2786">
        <f t="shared" si="215"/>
        <v>14098</v>
      </c>
      <c r="J2786" s="6">
        <v>45186.094074074077</v>
      </c>
      <c r="K2786" t="str">
        <f t="shared" si="216"/>
        <v>Long Term</v>
      </c>
      <c r="L2786">
        <f t="shared" si="217"/>
        <v>13356</v>
      </c>
      <c r="M2786">
        <f t="shared" si="218"/>
        <v>0</v>
      </c>
      <c r="N2786">
        <f t="shared" si="219"/>
        <v>0</v>
      </c>
    </row>
    <row r="2787" spans="1:14" x14ac:dyDescent="0.25">
      <c r="A2787">
        <v>3786</v>
      </c>
      <c r="B2787" t="s">
        <v>14925</v>
      </c>
      <c r="C2787" t="s">
        <v>14926</v>
      </c>
      <c r="D2787" t="s">
        <v>14929</v>
      </c>
      <c r="E2787">
        <v>359</v>
      </c>
      <c r="F2787" s="2">
        <v>44956.741296296299</v>
      </c>
      <c r="G2787">
        <v>60</v>
      </c>
      <c r="H2787" t="s">
        <v>67</v>
      </c>
      <c r="I2787">
        <f t="shared" si="215"/>
        <v>21540</v>
      </c>
      <c r="J2787" s="6">
        <v>45186.094074074077</v>
      </c>
      <c r="K2787" t="str">
        <f t="shared" si="216"/>
        <v>Short Term</v>
      </c>
      <c r="L2787">
        <f t="shared" si="217"/>
        <v>21181</v>
      </c>
      <c r="M2787">
        <f t="shared" si="218"/>
        <v>0.15</v>
      </c>
      <c r="N2787">
        <f t="shared" si="219"/>
        <v>3177.15</v>
      </c>
    </row>
    <row r="2788" spans="1:14" x14ac:dyDescent="0.25">
      <c r="A2788">
        <v>3787</v>
      </c>
      <c r="B2788" t="s">
        <v>14990</v>
      </c>
      <c r="C2788" t="s">
        <v>14991</v>
      </c>
      <c r="D2788" t="s">
        <v>14929</v>
      </c>
      <c r="E2788">
        <v>467</v>
      </c>
      <c r="F2788" s="2">
        <v>44785.998310185183</v>
      </c>
      <c r="G2788">
        <v>38</v>
      </c>
      <c r="H2788" t="s">
        <v>83</v>
      </c>
      <c r="I2788">
        <f t="shared" si="215"/>
        <v>17746</v>
      </c>
      <c r="J2788" s="6">
        <v>45186.094074074077</v>
      </c>
      <c r="K2788" t="str">
        <f t="shared" si="216"/>
        <v>Long Term</v>
      </c>
      <c r="L2788">
        <f t="shared" si="217"/>
        <v>17279</v>
      </c>
      <c r="M2788">
        <f t="shared" si="218"/>
        <v>0</v>
      </c>
      <c r="N2788">
        <f t="shared" si="219"/>
        <v>0</v>
      </c>
    </row>
    <row r="2789" spans="1:14" x14ac:dyDescent="0.25">
      <c r="A2789">
        <v>3788</v>
      </c>
      <c r="B2789" t="s">
        <v>14960</v>
      </c>
      <c r="C2789" t="s">
        <v>14961</v>
      </c>
      <c r="D2789" t="s">
        <v>14922</v>
      </c>
      <c r="E2789">
        <v>343</v>
      </c>
      <c r="F2789" s="2">
        <v>44659.632418981477</v>
      </c>
      <c r="G2789">
        <v>85</v>
      </c>
      <c r="H2789" t="s">
        <v>516</v>
      </c>
      <c r="I2789">
        <f t="shared" si="215"/>
        <v>29155</v>
      </c>
      <c r="J2789" s="6">
        <v>45186.094074074077</v>
      </c>
      <c r="K2789" t="str">
        <f t="shared" si="216"/>
        <v>Long Term</v>
      </c>
      <c r="L2789">
        <f t="shared" si="217"/>
        <v>28812</v>
      </c>
      <c r="M2789">
        <f t="shared" si="218"/>
        <v>0</v>
      </c>
      <c r="N2789">
        <f t="shared" si="219"/>
        <v>0</v>
      </c>
    </row>
    <row r="2790" spans="1:14" x14ac:dyDescent="0.25">
      <c r="A2790">
        <v>3789</v>
      </c>
      <c r="B2790" t="s">
        <v>14968</v>
      </c>
      <c r="C2790" t="s">
        <v>14969</v>
      </c>
      <c r="D2790" t="s">
        <v>14929</v>
      </c>
      <c r="E2790">
        <v>987</v>
      </c>
      <c r="F2790" s="2">
        <v>44693.709803240738</v>
      </c>
      <c r="G2790">
        <v>18</v>
      </c>
      <c r="H2790" t="s">
        <v>524</v>
      </c>
      <c r="I2790">
        <f t="shared" si="215"/>
        <v>17766</v>
      </c>
      <c r="J2790" s="6">
        <v>45186.094074074077</v>
      </c>
      <c r="K2790" t="str">
        <f t="shared" si="216"/>
        <v>Long Term</v>
      </c>
      <c r="L2790">
        <f t="shared" si="217"/>
        <v>16779</v>
      </c>
      <c r="M2790">
        <f t="shared" si="218"/>
        <v>0</v>
      </c>
      <c r="N2790">
        <f t="shared" si="219"/>
        <v>0</v>
      </c>
    </row>
    <row r="2791" spans="1:14" x14ac:dyDescent="0.25">
      <c r="A2791">
        <v>3790</v>
      </c>
      <c r="B2791" t="s">
        <v>14950</v>
      </c>
      <c r="C2791" t="s">
        <v>14951</v>
      </c>
      <c r="D2791" t="s">
        <v>14929</v>
      </c>
      <c r="E2791">
        <v>261</v>
      </c>
      <c r="F2791" s="2">
        <v>43953.728622685187</v>
      </c>
      <c r="G2791">
        <v>54</v>
      </c>
      <c r="H2791" t="s">
        <v>1470</v>
      </c>
      <c r="I2791">
        <f t="shared" si="215"/>
        <v>14094</v>
      </c>
      <c r="J2791" s="6">
        <v>45186.094074074077</v>
      </c>
      <c r="K2791" t="str">
        <f t="shared" si="216"/>
        <v>Long Term</v>
      </c>
      <c r="L2791">
        <f t="shared" si="217"/>
        <v>13833</v>
      </c>
      <c r="M2791">
        <f t="shared" si="218"/>
        <v>0</v>
      </c>
      <c r="N2791">
        <f t="shared" si="219"/>
        <v>0</v>
      </c>
    </row>
    <row r="2792" spans="1:14" x14ac:dyDescent="0.25">
      <c r="A2792">
        <v>3791</v>
      </c>
      <c r="B2792" t="s">
        <v>14968</v>
      </c>
      <c r="C2792" t="s">
        <v>14969</v>
      </c>
      <c r="D2792" t="s">
        <v>14929</v>
      </c>
      <c r="E2792">
        <v>293</v>
      </c>
      <c r="F2792" s="2">
        <v>44474.318240740737</v>
      </c>
      <c r="G2792">
        <v>10</v>
      </c>
      <c r="H2792" t="s">
        <v>276</v>
      </c>
      <c r="I2792">
        <f t="shared" si="215"/>
        <v>2930</v>
      </c>
      <c r="J2792" s="6">
        <v>45186.094074074077</v>
      </c>
      <c r="K2792" t="str">
        <f t="shared" si="216"/>
        <v>Long Term</v>
      </c>
      <c r="L2792">
        <f t="shared" si="217"/>
        <v>2637</v>
      </c>
      <c r="M2792">
        <f t="shared" si="218"/>
        <v>0</v>
      </c>
      <c r="N2792">
        <f t="shared" si="219"/>
        <v>0</v>
      </c>
    </row>
    <row r="2793" spans="1:14" x14ac:dyDescent="0.25">
      <c r="A2793">
        <v>3792</v>
      </c>
      <c r="B2793" t="s">
        <v>15004</v>
      </c>
      <c r="C2793" t="s">
        <v>15005</v>
      </c>
      <c r="D2793" t="s">
        <v>14929</v>
      </c>
      <c r="E2793">
        <v>574</v>
      </c>
      <c r="F2793" s="2">
        <v>44638.943379629629</v>
      </c>
      <c r="G2793">
        <v>18</v>
      </c>
      <c r="H2793" t="s">
        <v>299</v>
      </c>
      <c r="I2793">
        <f t="shared" si="215"/>
        <v>10332</v>
      </c>
      <c r="J2793" s="6">
        <v>45186.094074074077</v>
      </c>
      <c r="K2793" t="str">
        <f t="shared" si="216"/>
        <v>Long Term</v>
      </c>
      <c r="L2793">
        <f t="shared" si="217"/>
        <v>9758</v>
      </c>
      <c r="M2793">
        <f t="shared" si="218"/>
        <v>0</v>
      </c>
      <c r="N2793">
        <f t="shared" si="219"/>
        <v>0</v>
      </c>
    </row>
    <row r="2794" spans="1:14" x14ac:dyDescent="0.25">
      <c r="A2794">
        <v>3793</v>
      </c>
      <c r="B2794" t="s">
        <v>14978</v>
      </c>
      <c r="C2794" t="s">
        <v>14979</v>
      </c>
      <c r="D2794" t="s">
        <v>14922</v>
      </c>
      <c r="E2794">
        <v>477</v>
      </c>
      <c r="F2794" s="2">
        <v>43386.257314814808</v>
      </c>
      <c r="G2794">
        <v>27</v>
      </c>
      <c r="H2794" t="s">
        <v>621</v>
      </c>
      <c r="I2794">
        <f t="shared" si="215"/>
        <v>12879</v>
      </c>
      <c r="J2794" s="6">
        <v>45186.094074074077</v>
      </c>
      <c r="K2794" t="str">
        <f t="shared" si="216"/>
        <v>Long Term</v>
      </c>
      <c r="L2794">
        <f t="shared" si="217"/>
        <v>12402</v>
      </c>
      <c r="M2794">
        <f t="shared" si="218"/>
        <v>0</v>
      </c>
      <c r="N2794">
        <f t="shared" si="219"/>
        <v>0</v>
      </c>
    </row>
    <row r="2795" spans="1:14" x14ac:dyDescent="0.25">
      <c r="A2795">
        <v>3794</v>
      </c>
      <c r="B2795" t="s">
        <v>14954</v>
      </c>
      <c r="C2795" t="s">
        <v>14955</v>
      </c>
      <c r="D2795" t="s">
        <v>14922</v>
      </c>
      <c r="E2795">
        <v>460</v>
      </c>
      <c r="F2795" s="2">
        <v>45042.365486111114</v>
      </c>
      <c r="G2795">
        <v>54</v>
      </c>
      <c r="H2795" t="s">
        <v>163</v>
      </c>
      <c r="I2795">
        <f t="shared" si="215"/>
        <v>24840</v>
      </c>
      <c r="J2795" s="6">
        <v>45186.094074074077</v>
      </c>
      <c r="K2795" t="str">
        <f t="shared" si="216"/>
        <v>Short Term</v>
      </c>
      <c r="L2795">
        <f t="shared" si="217"/>
        <v>24380</v>
      </c>
      <c r="M2795">
        <f t="shared" si="218"/>
        <v>0.15</v>
      </c>
      <c r="N2795">
        <f t="shared" si="219"/>
        <v>3657</v>
      </c>
    </row>
    <row r="2796" spans="1:14" x14ac:dyDescent="0.25">
      <c r="A2796">
        <v>3795</v>
      </c>
      <c r="B2796" t="s">
        <v>14940</v>
      </c>
      <c r="C2796" t="s">
        <v>14941</v>
      </c>
      <c r="D2796" t="s">
        <v>14929</v>
      </c>
      <c r="E2796">
        <v>855</v>
      </c>
      <c r="F2796" s="2">
        <v>44986.119988425933</v>
      </c>
      <c r="G2796">
        <v>34</v>
      </c>
      <c r="H2796" t="s">
        <v>178</v>
      </c>
      <c r="I2796">
        <f t="shared" si="215"/>
        <v>29070</v>
      </c>
      <c r="J2796" s="6">
        <v>45186.094074074077</v>
      </c>
      <c r="K2796" t="str">
        <f t="shared" si="216"/>
        <v>Short Term</v>
      </c>
      <c r="L2796">
        <f t="shared" si="217"/>
        <v>28215</v>
      </c>
      <c r="M2796">
        <f t="shared" si="218"/>
        <v>0.15</v>
      </c>
      <c r="N2796">
        <f t="shared" si="219"/>
        <v>4232.25</v>
      </c>
    </row>
    <row r="2797" spans="1:14" x14ac:dyDescent="0.25">
      <c r="A2797">
        <v>3796</v>
      </c>
      <c r="B2797" t="s">
        <v>14920</v>
      </c>
      <c r="C2797" t="s">
        <v>14921</v>
      </c>
      <c r="D2797" t="s">
        <v>14922</v>
      </c>
      <c r="E2797">
        <v>167</v>
      </c>
      <c r="F2797" s="2">
        <v>44316.058969907397</v>
      </c>
      <c r="G2797">
        <v>24</v>
      </c>
      <c r="H2797" t="s">
        <v>260</v>
      </c>
      <c r="I2797">
        <f t="shared" si="215"/>
        <v>4008</v>
      </c>
      <c r="J2797" s="6">
        <v>45186.094074074077</v>
      </c>
      <c r="K2797" t="str">
        <f t="shared" si="216"/>
        <v>Long Term</v>
      </c>
      <c r="L2797">
        <f t="shared" si="217"/>
        <v>3841</v>
      </c>
      <c r="M2797">
        <f t="shared" si="218"/>
        <v>0</v>
      </c>
      <c r="N2797">
        <f t="shared" si="219"/>
        <v>0</v>
      </c>
    </row>
    <row r="2798" spans="1:14" x14ac:dyDescent="0.25">
      <c r="A2798">
        <v>3797</v>
      </c>
      <c r="B2798" t="s">
        <v>14934</v>
      </c>
      <c r="C2798" t="s">
        <v>14935</v>
      </c>
      <c r="D2798" t="s">
        <v>14922</v>
      </c>
      <c r="E2798">
        <v>393</v>
      </c>
      <c r="F2798" s="2">
        <v>44622.087638888886</v>
      </c>
      <c r="G2798">
        <v>73</v>
      </c>
      <c r="H2798" t="s">
        <v>177</v>
      </c>
      <c r="I2798">
        <f t="shared" si="215"/>
        <v>28689</v>
      </c>
      <c r="J2798" s="6">
        <v>45186.094074074077</v>
      </c>
      <c r="K2798" t="str">
        <f t="shared" si="216"/>
        <v>Long Term</v>
      </c>
      <c r="L2798">
        <f t="shared" si="217"/>
        <v>28296</v>
      </c>
      <c r="M2798">
        <f t="shared" si="218"/>
        <v>0</v>
      </c>
      <c r="N2798">
        <f t="shared" si="219"/>
        <v>0</v>
      </c>
    </row>
    <row r="2799" spans="1:14" x14ac:dyDescent="0.25">
      <c r="A2799">
        <v>3798</v>
      </c>
      <c r="B2799" t="s">
        <v>15004</v>
      </c>
      <c r="C2799" t="s">
        <v>15005</v>
      </c>
      <c r="D2799" t="s">
        <v>14922</v>
      </c>
      <c r="E2799">
        <v>452</v>
      </c>
      <c r="F2799" s="2">
        <v>44769.536747685182</v>
      </c>
      <c r="G2799">
        <v>50</v>
      </c>
      <c r="H2799" t="s">
        <v>264</v>
      </c>
      <c r="I2799">
        <f t="shared" si="215"/>
        <v>22600</v>
      </c>
      <c r="J2799" s="6">
        <v>45186.094074074077</v>
      </c>
      <c r="K2799" t="str">
        <f t="shared" si="216"/>
        <v>Long Term</v>
      </c>
      <c r="L2799">
        <f t="shared" si="217"/>
        <v>22148</v>
      </c>
      <c r="M2799">
        <f t="shared" si="218"/>
        <v>0</v>
      </c>
      <c r="N2799">
        <f t="shared" si="219"/>
        <v>0</v>
      </c>
    </row>
    <row r="2800" spans="1:14" x14ac:dyDescent="0.25">
      <c r="A2800">
        <v>3799</v>
      </c>
      <c r="B2800" t="s">
        <v>14984</v>
      </c>
      <c r="C2800" t="s">
        <v>14985</v>
      </c>
      <c r="D2800" t="s">
        <v>14929</v>
      </c>
      <c r="E2800">
        <v>216</v>
      </c>
      <c r="F2800" s="2">
        <v>44502.308611111112</v>
      </c>
      <c r="G2800">
        <v>23</v>
      </c>
      <c r="H2800" t="s">
        <v>1012</v>
      </c>
      <c r="I2800">
        <f t="shared" si="215"/>
        <v>4968</v>
      </c>
      <c r="J2800" s="6">
        <v>45186.094074074077</v>
      </c>
      <c r="K2800" t="str">
        <f t="shared" si="216"/>
        <v>Long Term</v>
      </c>
      <c r="L2800">
        <f t="shared" si="217"/>
        <v>4752</v>
      </c>
      <c r="M2800">
        <f t="shared" si="218"/>
        <v>0</v>
      </c>
      <c r="N2800">
        <f t="shared" si="219"/>
        <v>0</v>
      </c>
    </row>
    <row r="2801" spans="1:14" x14ac:dyDescent="0.25">
      <c r="A2801">
        <v>3800</v>
      </c>
      <c r="B2801" t="s">
        <v>14952</v>
      </c>
      <c r="C2801" t="s">
        <v>14953</v>
      </c>
      <c r="D2801" t="s">
        <v>14922</v>
      </c>
      <c r="E2801">
        <v>967</v>
      </c>
      <c r="F2801" s="2">
        <v>43714.92695601852</v>
      </c>
      <c r="G2801">
        <v>54</v>
      </c>
      <c r="H2801" t="s">
        <v>842</v>
      </c>
      <c r="I2801">
        <f t="shared" si="215"/>
        <v>52218</v>
      </c>
      <c r="J2801" s="6">
        <v>45186.094074074077</v>
      </c>
      <c r="K2801" t="str">
        <f t="shared" si="216"/>
        <v>Long Term</v>
      </c>
      <c r="L2801">
        <f t="shared" si="217"/>
        <v>51251</v>
      </c>
      <c r="M2801">
        <f t="shared" si="218"/>
        <v>0</v>
      </c>
      <c r="N2801">
        <f t="shared" si="219"/>
        <v>0</v>
      </c>
    </row>
    <row r="2802" spans="1:14" x14ac:dyDescent="0.25">
      <c r="A2802">
        <v>3801</v>
      </c>
      <c r="B2802" t="s">
        <v>14946</v>
      </c>
      <c r="C2802" t="s">
        <v>14947</v>
      </c>
      <c r="D2802" t="s">
        <v>14922</v>
      </c>
      <c r="E2802">
        <v>204</v>
      </c>
      <c r="F2802" s="2">
        <v>44188.171412037038</v>
      </c>
      <c r="G2802">
        <v>34</v>
      </c>
      <c r="H2802" t="s">
        <v>600</v>
      </c>
      <c r="I2802">
        <f t="shared" si="215"/>
        <v>6936</v>
      </c>
      <c r="J2802" s="6">
        <v>45186.094074074077</v>
      </c>
      <c r="K2802" t="str">
        <f t="shared" si="216"/>
        <v>Long Term</v>
      </c>
      <c r="L2802">
        <f t="shared" si="217"/>
        <v>6732</v>
      </c>
      <c r="M2802">
        <f t="shared" si="218"/>
        <v>0</v>
      </c>
      <c r="N2802">
        <f t="shared" si="219"/>
        <v>0</v>
      </c>
    </row>
    <row r="2803" spans="1:14" x14ac:dyDescent="0.25">
      <c r="A2803">
        <v>3802</v>
      </c>
      <c r="B2803" t="s">
        <v>14925</v>
      </c>
      <c r="C2803" t="s">
        <v>14926</v>
      </c>
      <c r="D2803" t="s">
        <v>14929</v>
      </c>
      <c r="E2803">
        <v>480</v>
      </c>
      <c r="F2803" s="2">
        <v>44302.90152777778</v>
      </c>
      <c r="G2803">
        <v>89</v>
      </c>
      <c r="H2803" t="s">
        <v>717</v>
      </c>
      <c r="I2803">
        <f t="shared" si="215"/>
        <v>42720</v>
      </c>
      <c r="J2803" s="6">
        <v>45186.094074074077</v>
      </c>
      <c r="K2803" t="str">
        <f t="shared" si="216"/>
        <v>Long Term</v>
      </c>
      <c r="L2803">
        <f t="shared" si="217"/>
        <v>42240</v>
      </c>
      <c r="M2803">
        <f t="shared" si="218"/>
        <v>0</v>
      </c>
      <c r="N2803">
        <f t="shared" si="219"/>
        <v>0</v>
      </c>
    </row>
    <row r="2804" spans="1:14" x14ac:dyDescent="0.25">
      <c r="A2804">
        <v>3803</v>
      </c>
      <c r="B2804" t="s">
        <v>14974</v>
      </c>
      <c r="C2804" t="s">
        <v>14975</v>
      </c>
      <c r="D2804" t="s">
        <v>14922</v>
      </c>
      <c r="E2804">
        <v>273</v>
      </c>
      <c r="F2804" s="2">
        <v>44365.203368055547</v>
      </c>
      <c r="G2804">
        <v>20</v>
      </c>
      <c r="H2804" t="s">
        <v>610</v>
      </c>
      <c r="I2804">
        <f t="shared" si="215"/>
        <v>5460</v>
      </c>
      <c r="J2804" s="6">
        <v>45186.094074074077</v>
      </c>
      <c r="K2804" t="str">
        <f t="shared" si="216"/>
        <v>Long Term</v>
      </c>
      <c r="L2804">
        <f t="shared" si="217"/>
        <v>5187</v>
      </c>
      <c r="M2804">
        <f t="shared" si="218"/>
        <v>0</v>
      </c>
      <c r="N2804">
        <f t="shared" si="219"/>
        <v>0</v>
      </c>
    </row>
    <row r="2805" spans="1:14" x14ac:dyDescent="0.25">
      <c r="A2805">
        <v>3804</v>
      </c>
      <c r="B2805" t="s">
        <v>14994</v>
      </c>
      <c r="C2805" t="s">
        <v>14995</v>
      </c>
      <c r="D2805" t="s">
        <v>14922</v>
      </c>
      <c r="E2805">
        <v>351</v>
      </c>
      <c r="F2805" s="2">
        <v>44258.015555555547</v>
      </c>
      <c r="G2805">
        <v>93</v>
      </c>
      <c r="H2805" t="s">
        <v>471</v>
      </c>
      <c r="I2805">
        <f t="shared" si="215"/>
        <v>32643</v>
      </c>
      <c r="J2805" s="6">
        <v>45186.094074074077</v>
      </c>
      <c r="K2805" t="str">
        <f t="shared" si="216"/>
        <v>Long Term</v>
      </c>
      <c r="L2805">
        <f t="shared" si="217"/>
        <v>32292</v>
      </c>
      <c r="M2805">
        <f t="shared" si="218"/>
        <v>0</v>
      </c>
      <c r="N2805">
        <f t="shared" si="219"/>
        <v>0</v>
      </c>
    </row>
    <row r="2806" spans="1:14" x14ac:dyDescent="0.25">
      <c r="A2806">
        <v>3805</v>
      </c>
      <c r="B2806" t="s">
        <v>14927</v>
      </c>
      <c r="C2806" t="s">
        <v>14928</v>
      </c>
      <c r="D2806" t="s">
        <v>14922</v>
      </c>
      <c r="E2806">
        <v>656</v>
      </c>
      <c r="F2806" s="2">
        <v>44824.103379629632</v>
      </c>
      <c r="G2806">
        <v>81</v>
      </c>
      <c r="H2806" t="s">
        <v>908</v>
      </c>
      <c r="I2806">
        <f t="shared" si="215"/>
        <v>53136</v>
      </c>
      <c r="J2806" s="6">
        <v>45186.094074074077</v>
      </c>
      <c r="K2806" t="str">
        <f t="shared" si="216"/>
        <v>Short Term</v>
      </c>
      <c r="L2806">
        <f t="shared" si="217"/>
        <v>52480</v>
      </c>
      <c r="M2806">
        <f t="shared" si="218"/>
        <v>0.15</v>
      </c>
      <c r="N2806">
        <f t="shared" si="219"/>
        <v>7872</v>
      </c>
    </row>
    <row r="2807" spans="1:14" x14ac:dyDescent="0.25">
      <c r="A2807">
        <v>3806</v>
      </c>
      <c r="B2807" t="s">
        <v>15000</v>
      </c>
      <c r="C2807" t="s">
        <v>15001</v>
      </c>
      <c r="D2807" t="s">
        <v>14922</v>
      </c>
      <c r="E2807">
        <v>738</v>
      </c>
      <c r="F2807" s="2">
        <v>44232.013726851852</v>
      </c>
      <c r="G2807">
        <v>10</v>
      </c>
      <c r="H2807" t="s">
        <v>1449</v>
      </c>
      <c r="I2807">
        <f t="shared" si="215"/>
        <v>7380</v>
      </c>
      <c r="J2807" s="6">
        <v>45186.094074074077</v>
      </c>
      <c r="K2807" t="str">
        <f t="shared" si="216"/>
        <v>Long Term</v>
      </c>
      <c r="L2807">
        <f t="shared" si="217"/>
        <v>6642</v>
      </c>
      <c r="M2807">
        <f t="shared" si="218"/>
        <v>0</v>
      </c>
      <c r="N2807">
        <f t="shared" si="219"/>
        <v>0</v>
      </c>
    </row>
    <row r="2808" spans="1:14" x14ac:dyDescent="0.25">
      <c r="A2808">
        <v>3807</v>
      </c>
      <c r="B2808" t="s">
        <v>14966</v>
      </c>
      <c r="C2808" t="s">
        <v>14967</v>
      </c>
      <c r="D2808" t="s">
        <v>14929</v>
      </c>
      <c r="E2808">
        <v>951</v>
      </c>
      <c r="F2808" s="2">
        <v>44180.429247685177</v>
      </c>
      <c r="G2808">
        <v>59</v>
      </c>
      <c r="H2808" t="s">
        <v>973</v>
      </c>
      <c r="I2808">
        <f t="shared" si="215"/>
        <v>56109</v>
      </c>
      <c r="J2808" s="6">
        <v>45186.094074074077</v>
      </c>
      <c r="K2808" t="str">
        <f t="shared" si="216"/>
        <v>Long Term</v>
      </c>
      <c r="L2808">
        <f t="shared" si="217"/>
        <v>55158</v>
      </c>
      <c r="M2808">
        <f t="shared" si="218"/>
        <v>0</v>
      </c>
      <c r="N2808">
        <f t="shared" si="219"/>
        <v>0</v>
      </c>
    </row>
    <row r="2809" spans="1:14" x14ac:dyDescent="0.25">
      <c r="A2809">
        <v>3808</v>
      </c>
      <c r="B2809" t="s">
        <v>14960</v>
      </c>
      <c r="C2809" t="s">
        <v>14961</v>
      </c>
      <c r="D2809" t="s">
        <v>14929</v>
      </c>
      <c r="E2809">
        <v>331</v>
      </c>
      <c r="F2809" s="2">
        <v>44847.972256944442</v>
      </c>
      <c r="G2809">
        <v>68</v>
      </c>
      <c r="H2809" t="s">
        <v>1046</v>
      </c>
      <c r="I2809">
        <f t="shared" si="215"/>
        <v>22508</v>
      </c>
      <c r="J2809" s="6">
        <v>45186.094074074077</v>
      </c>
      <c r="K2809" t="str">
        <f t="shared" si="216"/>
        <v>Short Term</v>
      </c>
      <c r="L2809">
        <f t="shared" si="217"/>
        <v>22177</v>
      </c>
      <c r="M2809">
        <f t="shared" si="218"/>
        <v>0.15</v>
      </c>
      <c r="N2809">
        <f t="shared" si="219"/>
        <v>3326.5499999999997</v>
      </c>
    </row>
    <row r="2810" spans="1:14" x14ac:dyDescent="0.25">
      <c r="A2810">
        <v>3809</v>
      </c>
      <c r="B2810" t="s">
        <v>14940</v>
      </c>
      <c r="C2810" t="s">
        <v>14941</v>
      </c>
      <c r="D2810" t="s">
        <v>14922</v>
      </c>
      <c r="E2810">
        <v>990</v>
      </c>
      <c r="F2810" s="2">
        <v>44026.522303240738</v>
      </c>
      <c r="G2810">
        <v>28</v>
      </c>
      <c r="H2810" t="s">
        <v>255</v>
      </c>
      <c r="I2810">
        <f t="shared" si="215"/>
        <v>27720</v>
      </c>
      <c r="J2810" s="6">
        <v>45186.094074074077</v>
      </c>
      <c r="K2810" t="str">
        <f t="shared" si="216"/>
        <v>Long Term</v>
      </c>
      <c r="L2810">
        <f t="shared" si="217"/>
        <v>26730</v>
      </c>
      <c r="M2810">
        <f t="shared" si="218"/>
        <v>0</v>
      </c>
      <c r="N2810">
        <f t="shared" si="219"/>
        <v>0</v>
      </c>
    </row>
    <row r="2811" spans="1:14" x14ac:dyDescent="0.25">
      <c r="A2811">
        <v>3810</v>
      </c>
      <c r="B2811" t="s">
        <v>14978</v>
      </c>
      <c r="C2811" t="s">
        <v>14979</v>
      </c>
      <c r="D2811" t="s">
        <v>14922</v>
      </c>
      <c r="E2811">
        <v>912</v>
      </c>
      <c r="F2811" s="2">
        <v>44112.582499999997</v>
      </c>
      <c r="G2811">
        <v>13</v>
      </c>
      <c r="H2811" t="s">
        <v>359</v>
      </c>
      <c r="I2811">
        <f t="shared" si="215"/>
        <v>11856</v>
      </c>
      <c r="J2811" s="6">
        <v>45186.094074074077</v>
      </c>
      <c r="K2811" t="str">
        <f t="shared" si="216"/>
        <v>Long Term</v>
      </c>
      <c r="L2811">
        <f t="shared" si="217"/>
        <v>10944</v>
      </c>
      <c r="M2811">
        <f t="shared" si="218"/>
        <v>0</v>
      </c>
      <c r="N2811">
        <f t="shared" si="219"/>
        <v>0</v>
      </c>
    </row>
    <row r="2812" spans="1:14" x14ac:dyDescent="0.25">
      <c r="A2812">
        <v>3811</v>
      </c>
      <c r="B2812" t="s">
        <v>14936</v>
      </c>
      <c r="C2812" t="s">
        <v>14937</v>
      </c>
      <c r="D2812" t="s">
        <v>14929</v>
      </c>
      <c r="E2812">
        <v>843</v>
      </c>
      <c r="F2812" s="2">
        <v>44446.519907407397</v>
      </c>
      <c r="G2812">
        <v>88</v>
      </c>
      <c r="H2812" t="s">
        <v>611</v>
      </c>
      <c r="I2812">
        <f t="shared" si="215"/>
        <v>74184</v>
      </c>
      <c r="J2812" s="6">
        <v>45186.094074074077</v>
      </c>
      <c r="K2812" t="str">
        <f t="shared" si="216"/>
        <v>Long Term</v>
      </c>
      <c r="L2812">
        <f t="shared" si="217"/>
        <v>73341</v>
      </c>
      <c r="M2812">
        <f t="shared" si="218"/>
        <v>0</v>
      </c>
      <c r="N2812">
        <f t="shared" si="219"/>
        <v>0</v>
      </c>
    </row>
    <row r="2813" spans="1:14" x14ac:dyDescent="0.25">
      <c r="A2813">
        <v>3812</v>
      </c>
      <c r="B2813" t="s">
        <v>15012</v>
      </c>
      <c r="C2813" t="s">
        <v>15013</v>
      </c>
      <c r="D2813" t="s">
        <v>14929</v>
      </c>
      <c r="E2813">
        <v>832</v>
      </c>
      <c r="F2813" s="2">
        <v>43634.554201388892</v>
      </c>
      <c r="G2813">
        <v>42</v>
      </c>
      <c r="H2813" t="s">
        <v>960</v>
      </c>
      <c r="I2813">
        <f t="shared" si="215"/>
        <v>34944</v>
      </c>
      <c r="J2813" s="6">
        <v>45186.094074074077</v>
      </c>
      <c r="K2813" t="str">
        <f t="shared" si="216"/>
        <v>Long Term</v>
      </c>
      <c r="L2813">
        <f t="shared" si="217"/>
        <v>34112</v>
      </c>
      <c r="M2813">
        <f t="shared" si="218"/>
        <v>0</v>
      </c>
      <c r="N2813">
        <f t="shared" si="219"/>
        <v>0</v>
      </c>
    </row>
    <row r="2814" spans="1:14" x14ac:dyDescent="0.25">
      <c r="A2814">
        <v>3813</v>
      </c>
      <c r="B2814" t="s">
        <v>14976</v>
      </c>
      <c r="C2814" t="s">
        <v>14977</v>
      </c>
      <c r="D2814" t="s">
        <v>14929</v>
      </c>
      <c r="E2814">
        <v>140</v>
      </c>
      <c r="F2814" s="2">
        <v>44639.24591435185</v>
      </c>
      <c r="G2814">
        <v>59</v>
      </c>
      <c r="H2814" t="s">
        <v>1018</v>
      </c>
      <c r="I2814">
        <f t="shared" si="215"/>
        <v>8260</v>
      </c>
      <c r="J2814" s="6">
        <v>45186.094074074077</v>
      </c>
      <c r="K2814" t="str">
        <f t="shared" si="216"/>
        <v>Long Term</v>
      </c>
      <c r="L2814">
        <f t="shared" si="217"/>
        <v>8120</v>
      </c>
      <c r="M2814">
        <f t="shared" si="218"/>
        <v>0</v>
      </c>
      <c r="N2814">
        <f t="shared" si="219"/>
        <v>0</v>
      </c>
    </row>
    <row r="2815" spans="1:14" x14ac:dyDescent="0.25">
      <c r="A2815">
        <v>3814</v>
      </c>
      <c r="B2815" t="s">
        <v>15006</v>
      </c>
      <c r="C2815" t="s">
        <v>15007</v>
      </c>
      <c r="D2815" t="s">
        <v>14922</v>
      </c>
      <c r="E2815">
        <v>135</v>
      </c>
      <c r="F2815" s="2">
        <v>43928.788831018523</v>
      </c>
      <c r="G2815">
        <v>89</v>
      </c>
      <c r="H2815" t="s">
        <v>962</v>
      </c>
      <c r="I2815">
        <f t="shared" si="215"/>
        <v>12015</v>
      </c>
      <c r="J2815" s="6">
        <v>45186.094074074077</v>
      </c>
      <c r="K2815" t="str">
        <f t="shared" si="216"/>
        <v>Long Term</v>
      </c>
      <c r="L2815">
        <f t="shared" si="217"/>
        <v>11880</v>
      </c>
      <c r="M2815">
        <f t="shared" si="218"/>
        <v>0</v>
      </c>
      <c r="N2815">
        <f t="shared" si="219"/>
        <v>0</v>
      </c>
    </row>
    <row r="2816" spans="1:14" x14ac:dyDescent="0.25">
      <c r="A2816">
        <v>3815</v>
      </c>
      <c r="B2816" t="s">
        <v>15006</v>
      </c>
      <c r="C2816" t="s">
        <v>15007</v>
      </c>
      <c r="D2816" t="s">
        <v>14929</v>
      </c>
      <c r="E2816">
        <v>108</v>
      </c>
      <c r="F2816" s="2">
        <v>44302.876192129632</v>
      </c>
      <c r="G2816">
        <v>2</v>
      </c>
      <c r="H2816" t="s">
        <v>1175</v>
      </c>
      <c r="I2816">
        <f t="shared" si="215"/>
        <v>216</v>
      </c>
      <c r="J2816" s="6">
        <v>45186.094074074077</v>
      </c>
      <c r="K2816" t="str">
        <f t="shared" si="216"/>
        <v>Long Term</v>
      </c>
      <c r="L2816">
        <f t="shared" si="217"/>
        <v>108</v>
      </c>
      <c r="M2816">
        <f t="shared" si="218"/>
        <v>0</v>
      </c>
      <c r="N2816">
        <f t="shared" si="219"/>
        <v>0</v>
      </c>
    </row>
    <row r="2817" spans="1:14" x14ac:dyDescent="0.25">
      <c r="A2817">
        <v>3816</v>
      </c>
      <c r="B2817" t="s">
        <v>14982</v>
      </c>
      <c r="C2817" t="s">
        <v>14983</v>
      </c>
      <c r="D2817" t="s">
        <v>14922</v>
      </c>
      <c r="E2817">
        <v>480</v>
      </c>
      <c r="F2817" s="2">
        <v>43518.826192129629</v>
      </c>
      <c r="G2817">
        <v>20</v>
      </c>
      <c r="H2817" t="s">
        <v>3007</v>
      </c>
      <c r="I2817">
        <f t="shared" si="215"/>
        <v>9600</v>
      </c>
      <c r="J2817" s="6">
        <v>45186.094074074077</v>
      </c>
      <c r="K2817" t="str">
        <f t="shared" si="216"/>
        <v>Long Term</v>
      </c>
      <c r="L2817">
        <f t="shared" si="217"/>
        <v>9120</v>
      </c>
      <c r="M2817">
        <f t="shared" si="218"/>
        <v>0</v>
      </c>
      <c r="N2817">
        <f t="shared" si="219"/>
        <v>0</v>
      </c>
    </row>
    <row r="2818" spans="1:14" x14ac:dyDescent="0.25">
      <c r="A2818">
        <v>3817</v>
      </c>
      <c r="B2818" t="s">
        <v>14952</v>
      </c>
      <c r="C2818" t="s">
        <v>14953</v>
      </c>
      <c r="D2818" t="s">
        <v>14929</v>
      </c>
      <c r="E2818">
        <v>316</v>
      </c>
      <c r="F2818" s="2">
        <v>44192.6012962963</v>
      </c>
      <c r="G2818">
        <v>51</v>
      </c>
      <c r="H2818" t="s">
        <v>1160</v>
      </c>
      <c r="I2818">
        <f t="shared" si="215"/>
        <v>16116</v>
      </c>
      <c r="J2818" s="6">
        <v>45186.094074074077</v>
      </c>
      <c r="K2818" t="str">
        <f t="shared" si="216"/>
        <v>Long Term</v>
      </c>
      <c r="L2818">
        <f t="shared" si="217"/>
        <v>15800</v>
      </c>
      <c r="M2818">
        <f t="shared" si="218"/>
        <v>0</v>
      </c>
      <c r="N2818">
        <f t="shared" si="219"/>
        <v>0</v>
      </c>
    </row>
    <row r="2819" spans="1:14" x14ac:dyDescent="0.25">
      <c r="A2819">
        <v>3818</v>
      </c>
      <c r="B2819" t="s">
        <v>14972</v>
      </c>
      <c r="C2819" t="s">
        <v>14973</v>
      </c>
      <c r="D2819" t="s">
        <v>14922</v>
      </c>
      <c r="E2819">
        <v>391</v>
      </c>
      <c r="F2819" s="2">
        <v>45160.169699074067</v>
      </c>
      <c r="G2819">
        <v>45</v>
      </c>
      <c r="H2819" t="s">
        <v>984</v>
      </c>
      <c r="I2819">
        <f t="shared" ref="I2819:I2882" si="220">E2819*G2819</f>
        <v>17595</v>
      </c>
      <c r="J2819" s="6">
        <v>45186.094074074077</v>
      </c>
      <c r="K2819" t="str">
        <f t="shared" ref="K2819:K2882" si="221">IF((J2819-F2819)&lt;=365,"Short Term","Long Term")</f>
        <v>Short Term</v>
      </c>
      <c r="L2819">
        <f t="shared" ref="L2819:L2882" si="222">I2819-E2819</f>
        <v>17204</v>
      </c>
      <c r="M2819">
        <f t="shared" ref="M2819:M2882" si="223">IF(K2819="short Term",15%,IF(K2819="Long Term",IF(L2819&gt;100000,10%,0),0))</f>
        <v>0.15</v>
      </c>
      <c r="N2819">
        <f t="shared" ref="N2819:N2882" si="224">L2819*M2819</f>
        <v>2580.6</v>
      </c>
    </row>
    <row r="2820" spans="1:14" x14ac:dyDescent="0.25">
      <c r="A2820">
        <v>3819</v>
      </c>
      <c r="B2820" t="s">
        <v>14980</v>
      </c>
      <c r="C2820" t="s">
        <v>14981</v>
      </c>
      <c r="D2820" t="s">
        <v>14929</v>
      </c>
      <c r="E2820">
        <v>551</v>
      </c>
      <c r="F2820" s="2">
        <v>44222.718611111108</v>
      </c>
      <c r="G2820">
        <v>85</v>
      </c>
      <c r="H2820" t="s">
        <v>721</v>
      </c>
      <c r="I2820">
        <f t="shared" si="220"/>
        <v>46835</v>
      </c>
      <c r="J2820" s="6">
        <v>45186.094074074077</v>
      </c>
      <c r="K2820" t="str">
        <f t="shared" si="221"/>
        <v>Long Term</v>
      </c>
      <c r="L2820">
        <f t="shared" si="222"/>
        <v>46284</v>
      </c>
      <c r="M2820">
        <f t="shared" si="223"/>
        <v>0</v>
      </c>
      <c r="N2820">
        <f t="shared" si="224"/>
        <v>0</v>
      </c>
    </row>
    <row r="2821" spans="1:14" x14ac:dyDescent="0.25">
      <c r="A2821">
        <v>3820</v>
      </c>
      <c r="B2821" t="s">
        <v>14942</v>
      </c>
      <c r="C2821" t="s">
        <v>14943</v>
      </c>
      <c r="D2821" t="s">
        <v>14922</v>
      </c>
      <c r="E2821">
        <v>260</v>
      </c>
      <c r="F2821" s="2">
        <v>44615.938587962963</v>
      </c>
      <c r="G2821">
        <v>26</v>
      </c>
      <c r="H2821" t="s">
        <v>1098</v>
      </c>
      <c r="I2821">
        <f t="shared" si="220"/>
        <v>6760</v>
      </c>
      <c r="J2821" s="6">
        <v>45186.094074074077</v>
      </c>
      <c r="K2821" t="str">
        <f t="shared" si="221"/>
        <v>Long Term</v>
      </c>
      <c r="L2821">
        <f t="shared" si="222"/>
        <v>6500</v>
      </c>
      <c r="M2821">
        <f t="shared" si="223"/>
        <v>0</v>
      </c>
      <c r="N2821">
        <f t="shared" si="224"/>
        <v>0</v>
      </c>
    </row>
    <row r="2822" spans="1:14" x14ac:dyDescent="0.25">
      <c r="A2822">
        <v>3821</v>
      </c>
      <c r="B2822" t="s">
        <v>15016</v>
      </c>
      <c r="C2822" t="s">
        <v>15017</v>
      </c>
      <c r="D2822" t="s">
        <v>14929</v>
      </c>
      <c r="E2822">
        <v>475</v>
      </c>
      <c r="F2822" s="2">
        <v>44645.386516203696</v>
      </c>
      <c r="G2822">
        <v>72</v>
      </c>
      <c r="H2822" t="s">
        <v>51</v>
      </c>
      <c r="I2822">
        <f t="shared" si="220"/>
        <v>34200</v>
      </c>
      <c r="J2822" s="6">
        <v>45186.094074074077</v>
      </c>
      <c r="K2822" t="str">
        <f t="shared" si="221"/>
        <v>Long Term</v>
      </c>
      <c r="L2822">
        <f t="shared" si="222"/>
        <v>33725</v>
      </c>
      <c r="M2822">
        <f t="shared" si="223"/>
        <v>0</v>
      </c>
      <c r="N2822">
        <f t="shared" si="224"/>
        <v>0</v>
      </c>
    </row>
    <row r="2823" spans="1:14" x14ac:dyDescent="0.25">
      <c r="A2823">
        <v>3822</v>
      </c>
      <c r="B2823" t="s">
        <v>15000</v>
      </c>
      <c r="C2823" t="s">
        <v>15001</v>
      </c>
      <c r="D2823" t="s">
        <v>14922</v>
      </c>
      <c r="E2823">
        <v>798</v>
      </c>
      <c r="F2823" s="2">
        <v>43516.618020833332</v>
      </c>
      <c r="G2823">
        <v>81</v>
      </c>
      <c r="H2823" t="s">
        <v>402</v>
      </c>
      <c r="I2823">
        <f t="shared" si="220"/>
        <v>64638</v>
      </c>
      <c r="J2823" s="6">
        <v>45186.094074074077</v>
      </c>
      <c r="K2823" t="str">
        <f t="shared" si="221"/>
        <v>Long Term</v>
      </c>
      <c r="L2823">
        <f t="shared" si="222"/>
        <v>63840</v>
      </c>
      <c r="M2823">
        <f t="shared" si="223"/>
        <v>0</v>
      </c>
      <c r="N2823">
        <f t="shared" si="224"/>
        <v>0</v>
      </c>
    </row>
    <row r="2824" spans="1:14" x14ac:dyDescent="0.25">
      <c r="A2824">
        <v>3823</v>
      </c>
      <c r="B2824" t="s">
        <v>14978</v>
      </c>
      <c r="C2824" t="s">
        <v>14979</v>
      </c>
      <c r="D2824" t="s">
        <v>14929</v>
      </c>
      <c r="E2824">
        <v>761</v>
      </c>
      <c r="F2824" s="2">
        <v>44161.848923611113</v>
      </c>
      <c r="G2824">
        <v>80</v>
      </c>
      <c r="H2824" t="s">
        <v>739</v>
      </c>
      <c r="I2824">
        <f t="shared" si="220"/>
        <v>60880</v>
      </c>
      <c r="J2824" s="6">
        <v>45186.094074074077</v>
      </c>
      <c r="K2824" t="str">
        <f t="shared" si="221"/>
        <v>Long Term</v>
      </c>
      <c r="L2824">
        <f t="shared" si="222"/>
        <v>60119</v>
      </c>
      <c r="M2824">
        <f t="shared" si="223"/>
        <v>0</v>
      </c>
      <c r="N2824">
        <f t="shared" si="224"/>
        <v>0</v>
      </c>
    </row>
    <row r="2825" spans="1:14" x14ac:dyDescent="0.25">
      <c r="A2825">
        <v>3824</v>
      </c>
      <c r="B2825" t="s">
        <v>14998</v>
      </c>
      <c r="C2825" t="s">
        <v>14999</v>
      </c>
      <c r="D2825" t="s">
        <v>14929</v>
      </c>
      <c r="E2825">
        <v>694</v>
      </c>
      <c r="F2825" s="2">
        <v>44264.40315972222</v>
      </c>
      <c r="G2825">
        <v>82</v>
      </c>
      <c r="H2825" t="s">
        <v>1194</v>
      </c>
      <c r="I2825">
        <f t="shared" si="220"/>
        <v>56908</v>
      </c>
      <c r="J2825" s="6">
        <v>45186.094074074077</v>
      </c>
      <c r="K2825" t="str">
        <f t="shared" si="221"/>
        <v>Long Term</v>
      </c>
      <c r="L2825">
        <f t="shared" si="222"/>
        <v>56214</v>
      </c>
      <c r="M2825">
        <f t="shared" si="223"/>
        <v>0</v>
      </c>
      <c r="N2825">
        <f t="shared" si="224"/>
        <v>0</v>
      </c>
    </row>
    <row r="2826" spans="1:14" x14ac:dyDescent="0.25">
      <c r="A2826">
        <v>3825</v>
      </c>
      <c r="B2826" t="s">
        <v>14952</v>
      </c>
      <c r="C2826" t="s">
        <v>14953</v>
      </c>
      <c r="D2826" t="s">
        <v>14929</v>
      </c>
      <c r="E2826">
        <v>107</v>
      </c>
      <c r="F2826" s="2">
        <v>44479.511458333327</v>
      </c>
      <c r="G2826">
        <v>76</v>
      </c>
      <c r="H2826" t="s">
        <v>373</v>
      </c>
      <c r="I2826">
        <f t="shared" si="220"/>
        <v>8132</v>
      </c>
      <c r="J2826" s="6">
        <v>45186.094074074077</v>
      </c>
      <c r="K2826" t="str">
        <f t="shared" si="221"/>
        <v>Long Term</v>
      </c>
      <c r="L2826">
        <f t="shared" si="222"/>
        <v>8025</v>
      </c>
      <c r="M2826">
        <f t="shared" si="223"/>
        <v>0</v>
      </c>
      <c r="N2826">
        <f t="shared" si="224"/>
        <v>0</v>
      </c>
    </row>
    <row r="2827" spans="1:14" x14ac:dyDescent="0.25">
      <c r="A2827">
        <v>3826</v>
      </c>
      <c r="B2827" t="s">
        <v>14946</v>
      </c>
      <c r="C2827" t="s">
        <v>14947</v>
      </c>
      <c r="D2827" t="s">
        <v>14922</v>
      </c>
      <c r="E2827">
        <v>889</v>
      </c>
      <c r="F2827" s="2">
        <v>44687.074884259258</v>
      </c>
      <c r="G2827">
        <v>74</v>
      </c>
      <c r="H2827" t="s">
        <v>256</v>
      </c>
      <c r="I2827">
        <f t="shared" si="220"/>
        <v>65786</v>
      </c>
      <c r="J2827" s="6">
        <v>45186.094074074077</v>
      </c>
      <c r="K2827" t="str">
        <f t="shared" si="221"/>
        <v>Long Term</v>
      </c>
      <c r="L2827">
        <f t="shared" si="222"/>
        <v>64897</v>
      </c>
      <c r="M2827">
        <f t="shared" si="223"/>
        <v>0</v>
      </c>
      <c r="N2827">
        <f t="shared" si="224"/>
        <v>0</v>
      </c>
    </row>
    <row r="2828" spans="1:14" x14ac:dyDescent="0.25">
      <c r="A2828">
        <v>3827</v>
      </c>
      <c r="B2828" t="s">
        <v>14978</v>
      </c>
      <c r="C2828" t="s">
        <v>14979</v>
      </c>
      <c r="D2828" t="s">
        <v>14929</v>
      </c>
      <c r="E2828">
        <v>995</v>
      </c>
      <c r="F2828" s="2">
        <v>44544.522916666669</v>
      </c>
      <c r="G2828">
        <v>62</v>
      </c>
      <c r="H2828" t="s">
        <v>436</v>
      </c>
      <c r="I2828">
        <f t="shared" si="220"/>
        <v>61690</v>
      </c>
      <c r="J2828" s="6">
        <v>45186.094074074077</v>
      </c>
      <c r="K2828" t="str">
        <f t="shared" si="221"/>
        <v>Long Term</v>
      </c>
      <c r="L2828">
        <f t="shared" si="222"/>
        <v>60695</v>
      </c>
      <c r="M2828">
        <f t="shared" si="223"/>
        <v>0</v>
      </c>
      <c r="N2828">
        <f t="shared" si="224"/>
        <v>0</v>
      </c>
    </row>
    <row r="2829" spans="1:14" x14ac:dyDescent="0.25">
      <c r="A2829">
        <v>3828</v>
      </c>
      <c r="B2829" t="s">
        <v>14940</v>
      </c>
      <c r="C2829" t="s">
        <v>14941</v>
      </c>
      <c r="D2829" t="s">
        <v>14929</v>
      </c>
      <c r="E2829">
        <v>322</v>
      </c>
      <c r="F2829" s="2">
        <v>43485.665127314824</v>
      </c>
      <c r="G2829">
        <v>68</v>
      </c>
      <c r="H2829" t="s">
        <v>965</v>
      </c>
      <c r="I2829">
        <f t="shared" si="220"/>
        <v>21896</v>
      </c>
      <c r="J2829" s="6">
        <v>45186.094074074077</v>
      </c>
      <c r="K2829" t="str">
        <f t="shared" si="221"/>
        <v>Long Term</v>
      </c>
      <c r="L2829">
        <f t="shared" si="222"/>
        <v>21574</v>
      </c>
      <c r="M2829">
        <f t="shared" si="223"/>
        <v>0</v>
      </c>
      <c r="N2829">
        <f t="shared" si="224"/>
        <v>0</v>
      </c>
    </row>
    <row r="2830" spans="1:14" x14ac:dyDescent="0.25">
      <c r="A2830">
        <v>3829</v>
      </c>
      <c r="B2830" t="s">
        <v>14970</v>
      </c>
      <c r="C2830" t="s">
        <v>14971</v>
      </c>
      <c r="D2830" t="s">
        <v>14929</v>
      </c>
      <c r="E2830">
        <v>565</v>
      </c>
      <c r="F2830" s="2">
        <v>44401.158634259264</v>
      </c>
      <c r="G2830">
        <v>61</v>
      </c>
      <c r="H2830" t="s">
        <v>920</v>
      </c>
      <c r="I2830">
        <f t="shared" si="220"/>
        <v>34465</v>
      </c>
      <c r="J2830" s="6">
        <v>45186.094074074077</v>
      </c>
      <c r="K2830" t="str">
        <f t="shared" si="221"/>
        <v>Long Term</v>
      </c>
      <c r="L2830">
        <f t="shared" si="222"/>
        <v>33900</v>
      </c>
      <c r="M2830">
        <f t="shared" si="223"/>
        <v>0</v>
      </c>
      <c r="N2830">
        <f t="shared" si="224"/>
        <v>0</v>
      </c>
    </row>
    <row r="2831" spans="1:14" x14ac:dyDescent="0.25">
      <c r="A2831">
        <v>3830</v>
      </c>
      <c r="B2831" t="s">
        <v>15010</v>
      </c>
      <c r="C2831" t="s">
        <v>15011</v>
      </c>
      <c r="D2831" t="s">
        <v>14922</v>
      </c>
      <c r="E2831">
        <v>488</v>
      </c>
      <c r="F2831" s="2">
        <v>43769.255393518521</v>
      </c>
      <c r="G2831">
        <v>29</v>
      </c>
      <c r="H2831" t="s">
        <v>955</v>
      </c>
      <c r="I2831">
        <f t="shared" si="220"/>
        <v>14152</v>
      </c>
      <c r="J2831" s="6">
        <v>45186.094074074077</v>
      </c>
      <c r="K2831" t="str">
        <f t="shared" si="221"/>
        <v>Long Term</v>
      </c>
      <c r="L2831">
        <f t="shared" si="222"/>
        <v>13664</v>
      </c>
      <c r="M2831">
        <f t="shared" si="223"/>
        <v>0</v>
      </c>
      <c r="N2831">
        <f t="shared" si="224"/>
        <v>0</v>
      </c>
    </row>
    <row r="2832" spans="1:14" x14ac:dyDescent="0.25">
      <c r="A2832">
        <v>3831</v>
      </c>
      <c r="B2832" t="s">
        <v>14946</v>
      </c>
      <c r="C2832" t="s">
        <v>14947</v>
      </c>
      <c r="D2832" t="s">
        <v>14922</v>
      </c>
      <c r="E2832">
        <v>118</v>
      </c>
      <c r="F2832" s="2">
        <v>44210.43167824074</v>
      </c>
      <c r="G2832">
        <v>3</v>
      </c>
      <c r="H2832" t="s">
        <v>880</v>
      </c>
      <c r="I2832">
        <f t="shared" si="220"/>
        <v>354</v>
      </c>
      <c r="J2832" s="6">
        <v>45186.094074074077</v>
      </c>
      <c r="K2832" t="str">
        <f t="shared" si="221"/>
        <v>Long Term</v>
      </c>
      <c r="L2832">
        <f t="shared" si="222"/>
        <v>236</v>
      </c>
      <c r="M2832">
        <f t="shared" si="223"/>
        <v>0</v>
      </c>
      <c r="N2832">
        <f t="shared" si="224"/>
        <v>0</v>
      </c>
    </row>
    <row r="2833" spans="1:14" x14ac:dyDescent="0.25">
      <c r="A2833">
        <v>3832</v>
      </c>
      <c r="B2833" t="s">
        <v>14986</v>
      </c>
      <c r="C2833" t="s">
        <v>14987</v>
      </c>
      <c r="D2833" t="s">
        <v>14929</v>
      </c>
      <c r="E2833">
        <v>897</v>
      </c>
      <c r="F2833" s="2">
        <v>43613.35869212963</v>
      </c>
      <c r="G2833">
        <v>75</v>
      </c>
      <c r="H2833" t="s">
        <v>674</v>
      </c>
      <c r="I2833">
        <f t="shared" si="220"/>
        <v>67275</v>
      </c>
      <c r="J2833" s="6">
        <v>45186.094074074077</v>
      </c>
      <c r="K2833" t="str">
        <f t="shared" si="221"/>
        <v>Long Term</v>
      </c>
      <c r="L2833">
        <f t="shared" si="222"/>
        <v>66378</v>
      </c>
      <c r="M2833">
        <f t="shared" si="223"/>
        <v>0</v>
      </c>
      <c r="N2833">
        <f t="shared" si="224"/>
        <v>0</v>
      </c>
    </row>
    <row r="2834" spans="1:14" x14ac:dyDescent="0.25">
      <c r="A2834">
        <v>3833</v>
      </c>
      <c r="B2834" t="s">
        <v>15004</v>
      </c>
      <c r="C2834" t="s">
        <v>15005</v>
      </c>
      <c r="D2834" t="s">
        <v>14922</v>
      </c>
      <c r="E2834">
        <v>865</v>
      </c>
      <c r="F2834" s="2">
        <v>44206.960844907408</v>
      </c>
      <c r="G2834">
        <v>43</v>
      </c>
      <c r="H2834" t="s">
        <v>2363</v>
      </c>
      <c r="I2834">
        <f t="shared" si="220"/>
        <v>37195</v>
      </c>
      <c r="J2834" s="6">
        <v>45186.094074074077</v>
      </c>
      <c r="K2834" t="str">
        <f t="shared" si="221"/>
        <v>Long Term</v>
      </c>
      <c r="L2834">
        <f t="shared" si="222"/>
        <v>36330</v>
      </c>
      <c r="M2834">
        <f t="shared" si="223"/>
        <v>0</v>
      </c>
      <c r="N2834">
        <f t="shared" si="224"/>
        <v>0</v>
      </c>
    </row>
    <row r="2835" spans="1:14" x14ac:dyDescent="0.25">
      <c r="A2835">
        <v>3834</v>
      </c>
      <c r="B2835" t="s">
        <v>14958</v>
      </c>
      <c r="C2835" t="s">
        <v>14959</v>
      </c>
      <c r="D2835" t="s">
        <v>14929</v>
      </c>
      <c r="E2835">
        <v>636</v>
      </c>
      <c r="F2835" s="2">
        <v>43752.882418981477</v>
      </c>
      <c r="G2835">
        <v>16</v>
      </c>
      <c r="H2835" t="s">
        <v>1274</v>
      </c>
      <c r="I2835">
        <f t="shared" si="220"/>
        <v>10176</v>
      </c>
      <c r="J2835" s="6">
        <v>45186.094074074077</v>
      </c>
      <c r="K2835" t="str">
        <f t="shared" si="221"/>
        <v>Long Term</v>
      </c>
      <c r="L2835">
        <f t="shared" si="222"/>
        <v>9540</v>
      </c>
      <c r="M2835">
        <f t="shared" si="223"/>
        <v>0</v>
      </c>
      <c r="N2835">
        <f t="shared" si="224"/>
        <v>0</v>
      </c>
    </row>
    <row r="2836" spans="1:14" x14ac:dyDescent="0.25">
      <c r="A2836">
        <v>3835</v>
      </c>
      <c r="B2836" t="s">
        <v>14934</v>
      </c>
      <c r="C2836" t="s">
        <v>14935</v>
      </c>
      <c r="D2836" t="s">
        <v>14929</v>
      </c>
      <c r="E2836">
        <v>786</v>
      </c>
      <c r="F2836" s="2">
        <v>45182.372384259259</v>
      </c>
      <c r="G2836">
        <v>40</v>
      </c>
      <c r="H2836" t="s">
        <v>1449</v>
      </c>
      <c r="I2836">
        <f t="shared" si="220"/>
        <v>31440</v>
      </c>
      <c r="J2836" s="6">
        <v>45186.094074074077</v>
      </c>
      <c r="K2836" t="str">
        <f t="shared" si="221"/>
        <v>Short Term</v>
      </c>
      <c r="L2836">
        <f t="shared" si="222"/>
        <v>30654</v>
      </c>
      <c r="M2836">
        <f t="shared" si="223"/>
        <v>0.15</v>
      </c>
      <c r="N2836">
        <f t="shared" si="224"/>
        <v>4598.0999999999995</v>
      </c>
    </row>
    <row r="2837" spans="1:14" x14ac:dyDescent="0.25">
      <c r="A2837">
        <v>3836</v>
      </c>
      <c r="B2837" t="s">
        <v>14932</v>
      </c>
      <c r="C2837" t="s">
        <v>14933</v>
      </c>
      <c r="D2837" t="s">
        <v>14929</v>
      </c>
      <c r="E2837">
        <v>823</v>
      </c>
      <c r="F2837" s="2">
        <v>44797.857291666667</v>
      </c>
      <c r="G2837">
        <v>55</v>
      </c>
      <c r="H2837" t="s">
        <v>1024</v>
      </c>
      <c r="I2837">
        <f t="shared" si="220"/>
        <v>45265</v>
      </c>
      <c r="J2837" s="6">
        <v>45186.094074074077</v>
      </c>
      <c r="K2837" t="str">
        <f t="shared" si="221"/>
        <v>Long Term</v>
      </c>
      <c r="L2837">
        <f t="shared" si="222"/>
        <v>44442</v>
      </c>
      <c r="M2837">
        <f t="shared" si="223"/>
        <v>0</v>
      </c>
      <c r="N2837">
        <f t="shared" si="224"/>
        <v>0</v>
      </c>
    </row>
    <row r="2838" spans="1:14" x14ac:dyDescent="0.25">
      <c r="A2838">
        <v>3837</v>
      </c>
      <c r="B2838" t="s">
        <v>14990</v>
      </c>
      <c r="C2838" t="s">
        <v>14991</v>
      </c>
      <c r="D2838" t="s">
        <v>14922</v>
      </c>
      <c r="E2838">
        <v>300</v>
      </c>
      <c r="F2838" s="2">
        <v>44144.654606481483</v>
      </c>
      <c r="G2838">
        <v>97</v>
      </c>
      <c r="H2838" t="s">
        <v>3056</v>
      </c>
      <c r="I2838">
        <f t="shared" si="220"/>
        <v>29100</v>
      </c>
      <c r="J2838" s="6">
        <v>45186.094074074077</v>
      </c>
      <c r="K2838" t="str">
        <f t="shared" si="221"/>
        <v>Long Term</v>
      </c>
      <c r="L2838">
        <f t="shared" si="222"/>
        <v>28800</v>
      </c>
      <c r="M2838">
        <f t="shared" si="223"/>
        <v>0</v>
      </c>
      <c r="N2838">
        <f t="shared" si="224"/>
        <v>0</v>
      </c>
    </row>
    <row r="2839" spans="1:14" x14ac:dyDescent="0.25">
      <c r="A2839">
        <v>3838</v>
      </c>
      <c r="B2839" t="s">
        <v>14988</v>
      </c>
      <c r="C2839" t="s">
        <v>14989</v>
      </c>
      <c r="D2839" t="s">
        <v>14929</v>
      </c>
      <c r="E2839">
        <v>263</v>
      </c>
      <c r="F2839" s="2">
        <v>43812.017812500002</v>
      </c>
      <c r="G2839">
        <v>56</v>
      </c>
      <c r="H2839" t="s">
        <v>572</v>
      </c>
      <c r="I2839">
        <f t="shared" si="220"/>
        <v>14728</v>
      </c>
      <c r="J2839" s="6">
        <v>45186.094074074077</v>
      </c>
      <c r="K2839" t="str">
        <f t="shared" si="221"/>
        <v>Long Term</v>
      </c>
      <c r="L2839">
        <f t="shared" si="222"/>
        <v>14465</v>
      </c>
      <c r="M2839">
        <f t="shared" si="223"/>
        <v>0</v>
      </c>
      <c r="N2839">
        <f t="shared" si="224"/>
        <v>0</v>
      </c>
    </row>
    <row r="2840" spans="1:14" x14ac:dyDescent="0.25">
      <c r="A2840">
        <v>3839</v>
      </c>
      <c r="B2840" t="s">
        <v>14927</v>
      </c>
      <c r="C2840" t="s">
        <v>14928</v>
      </c>
      <c r="D2840" t="s">
        <v>14929</v>
      </c>
      <c r="E2840">
        <v>163</v>
      </c>
      <c r="F2840" s="2">
        <v>44362.450520833343</v>
      </c>
      <c r="G2840">
        <v>6</v>
      </c>
      <c r="H2840" t="s">
        <v>2584</v>
      </c>
      <c r="I2840">
        <f t="shared" si="220"/>
        <v>978</v>
      </c>
      <c r="J2840" s="6">
        <v>45186.094074074077</v>
      </c>
      <c r="K2840" t="str">
        <f t="shared" si="221"/>
        <v>Long Term</v>
      </c>
      <c r="L2840">
        <f t="shared" si="222"/>
        <v>815</v>
      </c>
      <c r="M2840">
        <f t="shared" si="223"/>
        <v>0</v>
      </c>
      <c r="N2840">
        <f t="shared" si="224"/>
        <v>0</v>
      </c>
    </row>
    <row r="2841" spans="1:14" x14ac:dyDescent="0.25">
      <c r="A2841">
        <v>3840</v>
      </c>
      <c r="B2841" t="s">
        <v>14992</v>
      </c>
      <c r="C2841" t="s">
        <v>14993</v>
      </c>
      <c r="D2841" t="s">
        <v>14922</v>
      </c>
      <c r="E2841">
        <v>338</v>
      </c>
      <c r="F2841" s="2">
        <v>44183.418668981481</v>
      </c>
      <c r="G2841">
        <v>87</v>
      </c>
      <c r="H2841" t="s">
        <v>2929</v>
      </c>
      <c r="I2841">
        <f t="shared" si="220"/>
        <v>29406</v>
      </c>
      <c r="J2841" s="6">
        <v>45186.094074074077</v>
      </c>
      <c r="K2841" t="str">
        <f t="shared" si="221"/>
        <v>Long Term</v>
      </c>
      <c r="L2841">
        <f t="shared" si="222"/>
        <v>29068</v>
      </c>
      <c r="M2841">
        <f t="shared" si="223"/>
        <v>0</v>
      </c>
      <c r="N2841">
        <f t="shared" si="224"/>
        <v>0</v>
      </c>
    </row>
    <row r="2842" spans="1:14" x14ac:dyDescent="0.25">
      <c r="A2842">
        <v>3841</v>
      </c>
      <c r="B2842" t="s">
        <v>14962</v>
      </c>
      <c r="C2842" t="s">
        <v>14963</v>
      </c>
      <c r="D2842" t="s">
        <v>14929</v>
      </c>
      <c r="E2842">
        <v>508</v>
      </c>
      <c r="F2842" s="2">
        <v>44923.964212962957</v>
      </c>
      <c r="G2842">
        <v>77</v>
      </c>
      <c r="H2842" t="s">
        <v>174</v>
      </c>
      <c r="I2842">
        <f t="shared" si="220"/>
        <v>39116</v>
      </c>
      <c r="J2842" s="6">
        <v>45186.094074074077</v>
      </c>
      <c r="K2842" t="str">
        <f t="shared" si="221"/>
        <v>Short Term</v>
      </c>
      <c r="L2842">
        <f t="shared" si="222"/>
        <v>38608</v>
      </c>
      <c r="M2842">
        <f t="shared" si="223"/>
        <v>0.15</v>
      </c>
      <c r="N2842">
        <f t="shared" si="224"/>
        <v>5791.2</v>
      </c>
    </row>
    <row r="2843" spans="1:14" x14ac:dyDescent="0.25">
      <c r="A2843">
        <v>3842</v>
      </c>
      <c r="B2843" t="s">
        <v>14962</v>
      </c>
      <c r="C2843" t="s">
        <v>14963</v>
      </c>
      <c r="D2843" t="s">
        <v>14929</v>
      </c>
      <c r="E2843">
        <v>900</v>
      </c>
      <c r="F2843" s="2">
        <v>44937.265462962961</v>
      </c>
      <c r="G2843">
        <v>31</v>
      </c>
      <c r="H2843" t="s">
        <v>790</v>
      </c>
      <c r="I2843">
        <f t="shared" si="220"/>
        <v>27900</v>
      </c>
      <c r="J2843" s="6">
        <v>45186.094074074077</v>
      </c>
      <c r="K2843" t="str">
        <f t="shared" si="221"/>
        <v>Short Term</v>
      </c>
      <c r="L2843">
        <f t="shared" si="222"/>
        <v>27000</v>
      </c>
      <c r="M2843">
        <f t="shared" si="223"/>
        <v>0.15</v>
      </c>
      <c r="N2843">
        <f t="shared" si="224"/>
        <v>4050</v>
      </c>
    </row>
    <row r="2844" spans="1:14" x14ac:dyDescent="0.25">
      <c r="A2844">
        <v>3843</v>
      </c>
      <c r="B2844" t="s">
        <v>14960</v>
      </c>
      <c r="C2844" t="s">
        <v>14961</v>
      </c>
      <c r="D2844" t="s">
        <v>14929</v>
      </c>
      <c r="E2844">
        <v>393</v>
      </c>
      <c r="F2844" s="2">
        <v>44579.983171296299</v>
      </c>
      <c r="G2844">
        <v>2</v>
      </c>
      <c r="H2844" t="s">
        <v>1132</v>
      </c>
      <c r="I2844">
        <f t="shared" si="220"/>
        <v>786</v>
      </c>
      <c r="J2844" s="6">
        <v>45186.094074074077</v>
      </c>
      <c r="K2844" t="str">
        <f t="shared" si="221"/>
        <v>Long Term</v>
      </c>
      <c r="L2844">
        <f t="shared" si="222"/>
        <v>393</v>
      </c>
      <c r="M2844">
        <f t="shared" si="223"/>
        <v>0</v>
      </c>
      <c r="N2844">
        <f t="shared" si="224"/>
        <v>0</v>
      </c>
    </row>
    <row r="2845" spans="1:14" x14ac:dyDescent="0.25">
      <c r="A2845">
        <v>3844</v>
      </c>
      <c r="B2845" t="s">
        <v>14966</v>
      </c>
      <c r="C2845" t="s">
        <v>14967</v>
      </c>
      <c r="D2845" t="s">
        <v>14922</v>
      </c>
      <c r="E2845">
        <v>342</v>
      </c>
      <c r="F2845" s="2">
        <v>44643.454571759263</v>
      </c>
      <c r="G2845">
        <v>83</v>
      </c>
      <c r="H2845" t="s">
        <v>116</v>
      </c>
      <c r="I2845">
        <f t="shared" si="220"/>
        <v>28386</v>
      </c>
      <c r="J2845" s="6">
        <v>45186.094074074077</v>
      </c>
      <c r="K2845" t="str">
        <f t="shared" si="221"/>
        <v>Long Term</v>
      </c>
      <c r="L2845">
        <f t="shared" si="222"/>
        <v>28044</v>
      </c>
      <c r="M2845">
        <f t="shared" si="223"/>
        <v>0</v>
      </c>
      <c r="N2845">
        <f t="shared" si="224"/>
        <v>0</v>
      </c>
    </row>
    <row r="2846" spans="1:14" x14ac:dyDescent="0.25">
      <c r="A2846">
        <v>3845</v>
      </c>
      <c r="B2846" t="s">
        <v>14994</v>
      </c>
      <c r="C2846" t="s">
        <v>14995</v>
      </c>
      <c r="D2846" t="s">
        <v>14922</v>
      </c>
      <c r="E2846">
        <v>211</v>
      </c>
      <c r="F2846" s="2">
        <v>44157.386990740742</v>
      </c>
      <c r="G2846">
        <v>42</v>
      </c>
      <c r="H2846" t="s">
        <v>1151</v>
      </c>
      <c r="I2846">
        <f t="shared" si="220"/>
        <v>8862</v>
      </c>
      <c r="J2846" s="6">
        <v>45186.094074074077</v>
      </c>
      <c r="K2846" t="str">
        <f t="shared" si="221"/>
        <v>Long Term</v>
      </c>
      <c r="L2846">
        <f t="shared" si="222"/>
        <v>8651</v>
      </c>
      <c r="M2846">
        <f t="shared" si="223"/>
        <v>0</v>
      </c>
      <c r="N2846">
        <f t="shared" si="224"/>
        <v>0</v>
      </c>
    </row>
    <row r="2847" spans="1:14" x14ac:dyDescent="0.25">
      <c r="A2847">
        <v>3846</v>
      </c>
      <c r="B2847" t="s">
        <v>14927</v>
      </c>
      <c r="C2847" t="s">
        <v>14928</v>
      </c>
      <c r="D2847" t="s">
        <v>14922</v>
      </c>
      <c r="E2847">
        <v>792</v>
      </c>
      <c r="F2847" s="2">
        <v>43419.190381944441</v>
      </c>
      <c r="G2847">
        <v>81</v>
      </c>
      <c r="H2847" t="s">
        <v>1236</v>
      </c>
      <c r="I2847">
        <f t="shared" si="220"/>
        <v>64152</v>
      </c>
      <c r="J2847" s="6">
        <v>45186.094074074077</v>
      </c>
      <c r="K2847" t="str">
        <f t="shared" si="221"/>
        <v>Long Term</v>
      </c>
      <c r="L2847">
        <f t="shared" si="222"/>
        <v>63360</v>
      </c>
      <c r="M2847">
        <f t="shared" si="223"/>
        <v>0</v>
      </c>
      <c r="N2847">
        <f t="shared" si="224"/>
        <v>0</v>
      </c>
    </row>
    <row r="2848" spans="1:14" x14ac:dyDescent="0.25">
      <c r="A2848">
        <v>3847</v>
      </c>
      <c r="B2848" t="s">
        <v>14970</v>
      </c>
      <c r="C2848" t="s">
        <v>14971</v>
      </c>
      <c r="D2848" t="s">
        <v>14929</v>
      </c>
      <c r="E2848">
        <v>695</v>
      </c>
      <c r="F2848" s="2">
        <v>44305.969768518517</v>
      </c>
      <c r="G2848">
        <v>65</v>
      </c>
      <c r="H2848" t="s">
        <v>747</v>
      </c>
      <c r="I2848">
        <f t="shared" si="220"/>
        <v>45175</v>
      </c>
      <c r="J2848" s="6">
        <v>45186.094074074077</v>
      </c>
      <c r="K2848" t="str">
        <f t="shared" si="221"/>
        <v>Long Term</v>
      </c>
      <c r="L2848">
        <f t="shared" si="222"/>
        <v>44480</v>
      </c>
      <c r="M2848">
        <f t="shared" si="223"/>
        <v>0</v>
      </c>
      <c r="N2848">
        <f t="shared" si="224"/>
        <v>0</v>
      </c>
    </row>
    <row r="2849" spans="1:14" x14ac:dyDescent="0.25">
      <c r="A2849">
        <v>3848</v>
      </c>
      <c r="B2849" t="s">
        <v>14954</v>
      </c>
      <c r="C2849" t="s">
        <v>14955</v>
      </c>
      <c r="D2849" t="s">
        <v>14922</v>
      </c>
      <c r="E2849">
        <v>671</v>
      </c>
      <c r="F2849" s="2">
        <v>43610.416527777779</v>
      </c>
      <c r="G2849">
        <v>87</v>
      </c>
      <c r="H2849" t="s">
        <v>3045</v>
      </c>
      <c r="I2849">
        <f t="shared" si="220"/>
        <v>58377</v>
      </c>
      <c r="J2849" s="6">
        <v>45186.094074074077</v>
      </c>
      <c r="K2849" t="str">
        <f t="shared" si="221"/>
        <v>Long Term</v>
      </c>
      <c r="L2849">
        <f t="shared" si="222"/>
        <v>57706</v>
      </c>
      <c r="M2849">
        <f t="shared" si="223"/>
        <v>0</v>
      </c>
      <c r="N2849">
        <f t="shared" si="224"/>
        <v>0</v>
      </c>
    </row>
    <row r="2850" spans="1:14" x14ac:dyDescent="0.25">
      <c r="A2850">
        <v>3849</v>
      </c>
      <c r="B2850" t="s">
        <v>14942</v>
      </c>
      <c r="C2850" t="s">
        <v>14943</v>
      </c>
      <c r="D2850" t="s">
        <v>14929</v>
      </c>
      <c r="E2850">
        <v>861</v>
      </c>
      <c r="F2850" s="2">
        <v>44830.126736111109</v>
      </c>
      <c r="G2850">
        <v>70</v>
      </c>
      <c r="H2850" t="s">
        <v>843</v>
      </c>
      <c r="I2850">
        <f t="shared" si="220"/>
        <v>60270</v>
      </c>
      <c r="J2850" s="6">
        <v>45186.094074074077</v>
      </c>
      <c r="K2850" t="str">
        <f t="shared" si="221"/>
        <v>Short Term</v>
      </c>
      <c r="L2850">
        <f t="shared" si="222"/>
        <v>59409</v>
      </c>
      <c r="M2850">
        <f t="shared" si="223"/>
        <v>0.15</v>
      </c>
      <c r="N2850">
        <f t="shared" si="224"/>
        <v>8911.35</v>
      </c>
    </row>
    <row r="2851" spans="1:14" x14ac:dyDescent="0.25">
      <c r="A2851">
        <v>3850</v>
      </c>
      <c r="B2851" t="s">
        <v>14930</v>
      </c>
      <c r="C2851" t="s">
        <v>14931</v>
      </c>
      <c r="D2851" t="s">
        <v>14922</v>
      </c>
      <c r="E2851">
        <v>881</v>
      </c>
      <c r="F2851" s="2">
        <v>44967.182372685187</v>
      </c>
      <c r="G2851">
        <v>13</v>
      </c>
      <c r="H2851" t="s">
        <v>832</v>
      </c>
      <c r="I2851">
        <f t="shared" si="220"/>
        <v>11453</v>
      </c>
      <c r="J2851" s="6">
        <v>45186.094074074077</v>
      </c>
      <c r="K2851" t="str">
        <f t="shared" si="221"/>
        <v>Short Term</v>
      </c>
      <c r="L2851">
        <f t="shared" si="222"/>
        <v>10572</v>
      </c>
      <c r="M2851">
        <f t="shared" si="223"/>
        <v>0.15</v>
      </c>
      <c r="N2851">
        <f t="shared" si="224"/>
        <v>1585.8</v>
      </c>
    </row>
    <row r="2852" spans="1:14" x14ac:dyDescent="0.25">
      <c r="A2852">
        <v>3851</v>
      </c>
      <c r="B2852" t="s">
        <v>14960</v>
      </c>
      <c r="C2852" t="s">
        <v>14961</v>
      </c>
      <c r="D2852" t="s">
        <v>14929</v>
      </c>
      <c r="E2852">
        <v>754</v>
      </c>
      <c r="F2852" s="2">
        <v>43725.636747685188</v>
      </c>
      <c r="G2852">
        <v>38</v>
      </c>
      <c r="H2852" t="s">
        <v>1164</v>
      </c>
      <c r="I2852">
        <f t="shared" si="220"/>
        <v>28652</v>
      </c>
      <c r="J2852" s="6">
        <v>45186.094074074077</v>
      </c>
      <c r="K2852" t="str">
        <f t="shared" si="221"/>
        <v>Long Term</v>
      </c>
      <c r="L2852">
        <f t="shared" si="222"/>
        <v>27898</v>
      </c>
      <c r="M2852">
        <f t="shared" si="223"/>
        <v>0</v>
      </c>
      <c r="N2852">
        <f t="shared" si="224"/>
        <v>0</v>
      </c>
    </row>
    <row r="2853" spans="1:14" x14ac:dyDescent="0.25">
      <c r="A2853">
        <v>3852</v>
      </c>
      <c r="B2853" t="s">
        <v>14964</v>
      </c>
      <c r="C2853" t="s">
        <v>14965</v>
      </c>
      <c r="D2853" t="s">
        <v>14929</v>
      </c>
      <c r="E2853">
        <v>502</v>
      </c>
      <c r="F2853" s="2">
        <v>45012.977858796286</v>
      </c>
      <c r="G2853">
        <v>30</v>
      </c>
      <c r="H2853" t="s">
        <v>366</v>
      </c>
      <c r="I2853">
        <f t="shared" si="220"/>
        <v>15060</v>
      </c>
      <c r="J2853" s="6">
        <v>45186.094074074077</v>
      </c>
      <c r="K2853" t="str">
        <f t="shared" si="221"/>
        <v>Short Term</v>
      </c>
      <c r="L2853">
        <f t="shared" si="222"/>
        <v>14558</v>
      </c>
      <c r="M2853">
        <f t="shared" si="223"/>
        <v>0.15</v>
      </c>
      <c r="N2853">
        <f t="shared" si="224"/>
        <v>2183.6999999999998</v>
      </c>
    </row>
    <row r="2854" spans="1:14" x14ac:dyDescent="0.25">
      <c r="A2854">
        <v>3853</v>
      </c>
      <c r="B2854" t="s">
        <v>14956</v>
      </c>
      <c r="C2854" t="s">
        <v>14957</v>
      </c>
      <c r="D2854" t="s">
        <v>14922</v>
      </c>
      <c r="E2854">
        <v>308</v>
      </c>
      <c r="F2854" s="2">
        <v>44466.218854166669</v>
      </c>
      <c r="G2854">
        <v>30</v>
      </c>
      <c r="H2854" t="s">
        <v>917</v>
      </c>
      <c r="I2854">
        <f t="shared" si="220"/>
        <v>9240</v>
      </c>
      <c r="J2854" s="6">
        <v>45186.094074074077</v>
      </c>
      <c r="K2854" t="str">
        <f t="shared" si="221"/>
        <v>Long Term</v>
      </c>
      <c r="L2854">
        <f t="shared" si="222"/>
        <v>8932</v>
      </c>
      <c r="M2854">
        <f t="shared" si="223"/>
        <v>0</v>
      </c>
      <c r="N2854">
        <f t="shared" si="224"/>
        <v>0</v>
      </c>
    </row>
    <row r="2855" spans="1:14" x14ac:dyDescent="0.25">
      <c r="A2855">
        <v>3854</v>
      </c>
      <c r="B2855" t="s">
        <v>14932</v>
      </c>
      <c r="C2855" t="s">
        <v>14933</v>
      </c>
      <c r="D2855" t="s">
        <v>14929</v>
      </c>
      <c r="E2855">
        <v>611</v>
      </c>
      <c r="F2855" s="2">
        <v>43648.072071759263</v>
      </c>
      <c r="G2855">
        <v>37</v>
      </c>
      <c r="H2855" t="s">
        <v>865</v>
      </c>
      <c r="I2855">
        <f t="shared" si="220"/>
        <v>22607</v>
      </c>
      <c r="J2855" s="6">
        <v>45186.094074074077</v>
      </c>
      <c r="K2855" t="str">
        <f t="shared" si="221"/>
        <v>Long Term</v>
      </c>
      <c r="L2855">
        <f t="shared" si="222"/>
        <v>21996</v>
      </c>
      <c r="M2855">
        <f t="shared" si="223"/>
        <v>0</v>
      </c>
      <c r="N2855">
        <f t="shared" si="224"/>
        <v>0</v>
      </c>
    </row>
    <row r="2856" spans="1:14" x14ac:dyDescent="0.25">
      <c r="A2856">
        <v>3855</v>
      </c>
      <c r="B2856" t="s">
        <v>14958</v>
      </c>
      <c r="C2856" t="s">
        <v>14959</v>
      </c>
      <c r="D2856" t="s">
        <v>14929</v>
      </c>
      <c r="E2856">
        <v>621</v>
      </c>
      <c r="F2856" s="2">
        <v>44751.786053240743</v>
      </c>
      <c r="G2856">
        <v>86</v>
      </c>
      <c r="H2856" t="s">
        <v>844</v>
      </c>
      <c r="I2856">
        <f t="shared" si="220"/>
        <v>53406</v>
      </c>
      <c r="J2856" s="6">
        <v>45186.094074074077</v>
      </c>
      <c r="K2856" t="str">
        <f t="shared" si="221"/>
        <v>Long Term</v>
      </c>
      <c r="L2856">
        <f t="shared" si="222"/>
        <v>52785</v>
      </c>
      <c r="M2856">
        <f t="shared" si="223"/>
        <v>0</v>
      </c>
      <c r="N2856">
        <f t="shared" si="224"/>
        <v>0</v>
      </c>
    </row>
    <row r="2857" spans="1:14" x14ac:dyDescent="0.25">
      <c r="A2857">
        <v>3856</v>
      </c>
      <c r="B2857" t="s">
        <v>14980</v>
      </c>
      <c r="C2857" t="s">
        <v>14981</v>
      </c>
      <c r="D2857" t="s">
        <v>14922</v>
      </c>
      <c r="E2857">
        <v>442</v>
      </c>
      <c r="F2857" s="2">
        <v>44325.987511574072</v>
      </c>
      <c r="G2857">
        <v>28</v>
      </c>
      <c r="H2857" t="s">
        <v>870</v>
      </c>
      <c r="I2857">
        <f t="shared" si="220"/>
        <v>12376</v>
      </c>
      <c r="J2857" s="6">
        <v>45186.094074074077</v>
      </c>
      <c r="K2857" t="str">
        <f t="shared" si="221"/>
        <v>Long Term</v>
      </c>
      <c r="L2857">
        <f t="shared" si="222"/>
        <v>11934</v>
      </c>
      <c r="M2857">
        <f t="shared" si="223"/>
        <v>0</v>
      </c>
      <c r="N2857">
        <f t="shared" si="224"/>
        <v>0</v>
      </c>
    </row>
    <row r="2858" spans="1:14" x14ac:dyDescent="0.25">
      <c r="A2858">
        <v>3857</v>
      </c>
      <c r="B2858" t="s">
        <v>15008</v>
      </c>
      <c r="C2858" t="s">
        <v>15009</v>
      </c>
      <c r="D2858" t="s">
        <v>14922</v>
      </c>
      <c r="E2858">
        <v>316</v>
      </c>
      <c r="F2858" s="2">
        <v>44816.016412037039</v>
      </c>
      <c r="G2858">
        <v>68</v>
      </c>
      <c r="H2858" t="s">
        <v>793</v>
      </c>
      <c r="I2858">
        <f t="shared" si="220"/>
        <v>21488</v>
      </c>
      <c r="J2858" s="6">
        <v>45186.094074074077</v>
      </c>
      <c r="K2858" t="str">
        <f t="shared" si="221"/>
        <v>Long Term</v>
      </c>
      <c r="L2858">
        <f t="shared" si="222"/>
        <v>21172</v>
      </c>
      <c r="M2858">
        <f t="shared" si="223"/>
        <v>0</v>
      </c>
      <c r="N2858">
        <f t="shared" si="224"/>
        <v>0</v>
      </c>
    </row>
    <row r="2859" spans="1:14" x14ac:dyDescent="0.25">
      <c r="A2859">
        <v>3858</v>
      </c>
      <c r="B2859" t="s">
        <v>15006</v>
      </c>
      <c r="C2859" t="s">
        <v>15007</v>
      </c>
      <c r="D2859" t="s">
        <v>14929</v>
      </c>
      <c r="E2859">
        <v>986</v>
      </c>
      <c r="F2859" s="2">
        <v>45098.734895833331</v>
      </c>
      <c r="G2859">
        <v>6</v>
      </c>
      <c r="H2859" t="s">
        <v>940</v>
      </c>
      <c r="I2859">
        <f t="shared" si="220"/>
        <v>5916</v>
      </c>
      <c r="J2859" s="6">
        <v>45186.094074074077</v>
      </c>
      <c r="K2859" t="str">
        <f t="shared" si="221"/>
        <v>Short Term</v>
      </c>
      <c r="L2859">
        <f t="shared" si="222"/>
        <v>4930</v>
      </c>
      <c r="M2859">
        <f t="shared" si="223"/>
        <v>0.15</v>
      </c>
      <c r="N2859">
        <f t="shared" si="224"/>
        <v>739.5</v>
      </c>
    </row>
    <row r="2860" spans="1:14" x14ac:dyDescent="0.25">
      <c r="A2860">
        <v>3859</v>
      </c>
      <c r="B2860" t="s">
        <v>14936</v>
      </c>
      <c r="C2860" t="s">
        <v>14937</v>
      </c>
      <c r="D2860" t="s">
        <v>14922</v>
      </c>
      <c r="E2860">
        <v>179</v>
      </c>
      <c r="F2860" s="2">
        <v>43630.704942129632</v>
      </c>
      <c r="G2860">
        <v>47</v>
      </c>
      <c r="H2860" t="s">
        <v>630</v>
      </c>
      <c r="I2860">
        <f t="shared" si="220"/>
        <v>8413</v>
      </c>
      <c r="J2860" s="6">
        <v>45186.094074074077</v>
      </c>
      <c r="K2860" t="str">
        <f t="shared" si="221"/>
        <v>Long Term</v>
      </c>
      <c r="L2860">
        <f t="shared" si="222"/>
        <v>8234</v>
      </c>
      <c r="M2860">
        <f t="shared" si="223"/>
        <v>0</v>
      </c>
      <c r="N2860">
        <f t="shared" si="224"/>
        <v>0</v>
      </c>
    </row>
    <row r="2861" spans="1:14" x14ac:dyDescent="0.25">
      <c r="A2861">
        <v>3860</v>
      </c>
      <c r="B2861" t="s">
        <v>15006</v>
      </c>
      <c r="C2861" t="s">
        <v>15007</v>
      </c>
      <c r="D2861" t="s">
        <v>14929</v>
      </c>
      <c r="E2861">
        <v>931</v>
      </c>
      <c r="F2861" s="2">
        <v>45133.862939814811</v>
      </c>
      <c r="G2861">
        <v>49</v>
      </c>
      <c r="H2861" t="s">
        <v>1257</v>
      </c>
      <c r="I2861">
        <f t="shared" si="220"/>
        <v>45619</v>
      </c>
      <c r="J2861" s="6">
        <v>45186.094074074077</v>
      </c>
      <c r="K2861" t="str">
        <f t="shared" si="221"/>
        <v>Short Term</v>
      </c>
      <c r="L2861">
        <f t="shared" si="222"/>
        <v>44688</v>
      </c>
      <c r="M2861">
        <f t="shared" si="223"/>
        <v>0.15</v>
      </c>
      <c r="N2861">
        <f t="shared" si="224"/>
        <v>6703.2</v>
      </c>
    </row>
    <row r="2862" spans="1:14" x14ac:dyDescent="0.25">
      <c r="A2862">
        <v>3861</v>
      </c>
      <c r="B2862" t="s">
        <v>14938</v>
      </c>
      <c r="C2862" t="s">
        <v>14939</v>
      </c>
      <c r="D2862" t="s">
        <v>14922</v>
      </c>
      <c r="E2862">
        <v>510</v>
      </c>
      <c r="F2862" s="2">
        <v>44313.525937500002</v>
      </c>
      <c r="G2862">
        <v>55</v>
      </c>
      <c r="H2862" t="s">
        <v>736</v>
      </c>
      <c r="I2862">
        <f t="shared" si="220"/>
        <v>28050</v>
      </c>
      <c r="J2862" s="6">
        <v>45186.094074074077</v>
      </c>
      <c r="K2862" t="str">
        <f t="shared" si="221"/>
        <v>Long Term</v>
      </c>
      <c r="L2862">
        <f t="shared" si="222"/>
        <v>27540</v>
      </c>
      <c r="M2862">
        <f t="shared" si="223"/>
        <v>0</v>
      </c>
      <c r="N2862">
        <f t="shared" si="224"/>
        <v>0</v>
      </c>
    </row>
    <row r="2863" spans="1:14" x14ac:dyDescent="0.25">
      <c r="A2863">
        <v>3862</v>
      </c>
      <c r="B2863" t="s">
        <v>14925</v>
      </c>
      <c r="C2863" t="s">
        <v>14926</v>
      </c>
      <c r="D2863" t="s">
        <v>14922</v>
      </c>
      <c r="E2863">
        <v>741</v>
      </c>
      <c r="F2863" s="2">
        <v>45148.809861111113</v>
      </c>
      <c r="G2863">
        <v>76</v>
      </c>
      <c r="H2863" t="s">
        <v>279</v>
      </c>
      <c r="I2863">
        <f t="shared" si="220"/>
        <v>56316</v>
      </c>
      <c r="J2863" s="6">
        <v>45186.094074074077</v>
      </c>
      <c r="K2863" t="str">
        <f t="shared" si="221"/>
        <v>Short Term</v>
      </c>
      <c r="L2863">
        <f t="shared" si="222"/>
        <v>55575</v>
      </c>
      <c r="M2863">
        <f t="shared" si="223"/>
        <v>0.15</v>
      </c>
      <c r="N2863">
        <f t="shared" si="224"/>
        <v>8336.25</v>
      </c>
    </row>
    <row r="2864" spans="1:14" x14ac:dyDescent="0.25">
      <c r="A2864">
        <v>3863</v>
      </c>
      <c r="B2864" t="s">
        <v>14980</v>
      </c>
      <c r="C2864" t="s">
        <v>14981</v>
      </c>
      <c r="D2864" t="s">
        <v>14922</v>
      </c>
      <c r="E2864">
        <v>645</v>
      </c>
      <c r="F2864" s="2">
        <v>43550.532847222217</v>
      </c>
      <c r="G2864">
        <v>49</v>
      </c>
      <c r="H2864" t="s">
        <v>1997</v>
      </c>
      <c r="I2864">
        <f t="shared" si="220"/>
        <v>31605</v>
      </c>
      <c r="J2864" s="6">
        <v>45186.094074074077</v>
      </c>
      <c r="K2864" t="str">
        <f t="shared" si="221"/>
        <v>Long Term</v>
      </c>
      <c r="L2864">
        <f t="shared" si="222"/>
        <v>30960</v>
      </c>
      <c r="M2864">
        <f t="shared" si="223"/>
        <v>0</v>
      </c>
      <c r="N2864">
        <f t="shared" si="224"/>
        <v>0</v>
      </c>
    </row>
    <row r="2865" spans="1:14" x14ac:dyDescent="0.25">
      <c r="A2865">
        <v>3864</v>
      </c>
      <c r="B2865" t="s">
        <v>15012</v>
      </c>
      <c r="C2865" t="s">
        <v>15013</v>
      </c>
      <c r="D2865" t="s">
        <v>14929</v>
      </c>
      <c r="E2865">
        <v>737</v>
      </c>
      <c r="F2865" s="2">
        <v>45084.329687500001</v>
      </c>
      <c r="G2865">
        <v>98</v>
      </c>
      <c r="H2865" t="s">
        <v>1044</v>
      </c>
      <c r="I2865">
        <f t="shared" si="220"/>
        <v>72226</v>
      </c>
      <c r="J2865" s="6">
        <v>45186.094074074077</v>
      </c>
      <c r="K2865" t="str">
        <f t="shared" si="221"/>
        <v>Short Term</v>
      </c>
      <c r="L2865">
        <f t="shared" si="222"/>
        <v>71489</v>
      </c>
      <c r="M2865">
        <f t="shared" si="223"/>
        <v>0.15</v>
      </c>
      <c r="N2865">
        <f t="shared" si="224"/>
        <v>10723.35</v>
      </c>
    </row>
    <row r="2866" spans="1:14" x14ac:dyDescent="0.25">
      <c r="A2866">
        <v>3865</v>
      </c>
      <c r="B2866" t="s">
        <v>14962</v>
      </c>
      <c r="C2866" t="s">
        <v>14963</v>
      </c>
      <c r="D2866" t="s">
        <v>14929</v>
      </c>
      <c r="E2866">
        <v>862</v>
      </c>
      <c r="F2866" s="2">
        <v>43816.99113425926</v>
      </c>
      <c r="G2866">
        <v>68</v>
      </c>
      <c r="H2866" t="s">
        <v>2270</v>
      </c>
      <c r="I2866">
        <f t="shared" si="220"/>
        <v>58616</v>
      </c>
      <c r="J2866" s="6">
        <v>45186.094074074077</v>
      </c>
      <c r="K2866" t="str">
        <f t="shared" si="221"/>
        <v>Long Term</v>
      </c>
      <c r="L2866">
        <f t="shared" si="222"/>
        <v>57754</v>
      </c>
      <c r="M2866">
        <f t="shared" si="223"/>
        <v>0</v>
      </c>
      <c r="N2866">
        <f t="shared" si="224"/>
        <v>0</v>
      </c>
    </row>
    <row r="2867" spans="1:14" x14ac:dyDescent="0.25">
      <c r="A2867">
        <v>3866</v>
      </c>
      <c r="B2867" t="s">
        <v>15006</v>
      </c>
      <c r="C2867" t="s">
        <v>15007</v>
      </c>
      <c r="D2867" t="s">
        <v>14929</v>
      </c>
      <c r="E2867">
        <v>401</v>
      </c>
      <c r="F2867" s="2">
        <v>43825.207962962973</v>
      </c>
      <c r="G2867">
        <v>75</v>
      </c>
      <c r="H2867" t="s">
        <v>1331</v>
      </c>
      <c r="I2867">
        <f t="shared" si="220"/>
        <v>30075</v>
      </c>
      <c r="J2867" s="6">
        <v>45186.094074074077</v>
      </c>
      <c r="K2867" t="str">
        <f t="shared" si="221"/>
        <v>Long Term</v>
      </c>
      <c r="L2867">
        <f t="shared" si="222"/>
        <v>29674</v>
      </c>
      <c r="M2867">
        <f t="shared" si="223"/>
        <v>0</v>
      </c>
      <c r="N2867">
        <f t="shared" si="224"/>
        <v>0</v>
      </c>
    </row>
    <row r="2868" spans="1:14" x14ac:dyDescent="0.25">
      <c r="A2868">
        <v>3867</v>
      </c>
      <c r="B2868" t="s">
        <v>15010</v>
      </c>
      <c r="C2868" t="s">
        <v>15011</v>
      </c>
      <c r="D2868" t="s">
        <v>14929</v>
      </c>
      <c r="E2868">
        <v>714</v>
      </c>
      <c r="F2868" s="2">
        <v>43644.519976851851</v>
      </c>
      <c r="G2868">
        <v>69</v>
      </c>
      <c r="H2868" t="s">
        <v>1846</v>
      </c>
      <c r="I2868">
        <f t="shared" si="220"/>
        <v>49266</v>
      </c>
      <c r="J2868" s="6">
        <v>45186.094074074077</v>
      </c>
      <c r="K2868" t="str">
        <f t="shared" si="221"/>
        <v>Long Term</v>
      </c>
      <c r="L2868">
        <f t="shared" si="222"/>
        <v>48552</v>
      </c>
      <c r="M2868">
        <f t="shared" si="223"/>
        <v>0</v>
      </c>
      <c r="N2868">
        <f t="shared" si="224"/>
        <v>0</v>
      </c>
    </row>
    <row r="2869" spans="1:14" x14ac:dyDescent="0.25">
      <c r="A2869">
        <v>3868</v>
      </c>
      <c r="B2869" t="s">
        <v>14942</v>
      </c>
      <c r="C2869" t="s">
        <v>14943</v>
      </c>
      <c r="D2869" t="s">
        <v>14922</v>
      </c>
      <c r="E2869">
        <v>866</v>
      </c>
      <c r="F2869" s="2">
        <v>44371.082060185188</v>
      </c>
      <c r="G2869">
        <v>62</v>
      </c>
      <c r="H2869" t="s">
        <v>869</v>
      </c>
      <c r="I2869">
        <f t="shared" si="220"/>
        <v>53692</v>
      </c>
      <c r="J2869" s="6">
        <v>45186.094074074077</v>
      </c>
      <c r="K2869" t="str">
        <f t="shared" si="221"/>
        <v>Long Term</v>
      </c>
      <c r="L2869">
        <f t="shared" si="222"/>
        <v>52826</v>
      </c>
      <c r="M2869">
        <f t="shared" si="223"/>
        <v>0</v>
      </c>
      <c r="N2869">
        <f t="shared" si="224"/>
        <v>0</v>
      </c>
    </row>
    <row r="2870" spans="1:14" x14ac:dyDescent="0.25">
      <c r="A2870">
        <v>3869</v>
      </c>
      <c r="B2870" t="s">
        <v>14986</v>
      </c>
      <c r="C2870" t="s">
        <v>14987</v>
      </c>
      <c r="D2870" t="s">
        <v>14929</v>
      </c>
      <c r="E2870">
        <v>421</v>
      </c>
      <c r="F2870" s="2">
        <v>43979.769942129627</v>
      </c>
      <c r="G2870">
        <v>98</v>
      </c>
      <c r="H2870" t="s">
        <v>911</v>
      </c>
      <c r="I2870">
        <f t="shared" si="220"/>
        <v>41258</v>
      </c>
      <c r="J2870" s="6">
        <v>45186.094074074077</v>
      </c>
      <c r="K2870" t="str">
        <f t="shared" si="221"/>
        <v>Long Term</v>
      </c>
      <c r="L2870">
        <f t="shared" si="222"/>
        <v>40837</v>
      </c>
      <c r="M2870">
        <f t="shared" si="223"/>
        <v>0</v>
      </c>
      <c r="N2870">
        <f t="shared" si="224"/>
        <v>0</v>
      </c>
    </row>
    <row r="2871" spans="1:14" x14ac:dyDescent="0.25">
      <c r="A2871">
        <v>3870</v>
      </c>
      <c r="B2871" t="s">
        <v>14927</v>
      </c>
      <c r="C2871" t="s">
        <v>14928</v>
      </c>
      <c r="D2871" t="s">
        <v>14922</v>
      </c>
      <c r="E2871">
        <v>565</v>
      </c>
      <c r="F2871" s="2">
        <v>43743.822453703702</v>
      </c>
      <c r="G2871">
        <v>1</v>
      </c>
      <c r="H2871" t="s">
        <v>743</v>
      </c>
      <c r="I2871">
        <f t="shared" si="220"/>
        <v>565</v>
      </c>
      <c r="J2871" s="6">
        <v>45186.094074074077</v>
      </c>
      <c r="K2871" t="str">
        <f t="shared" si="221"/>
        <v>Long Term</v>
      </c>
      <c r="L2871">
        <f t="shared" si="222"/>
        <v>0</v>
      </c>
      <c r="M2871">
        <f t="shared" si="223"/>
        <v>0</v>
      </c>
      <c r="N2871">
        <f t="shared" si="224"/>
        <v>0</v>
      </c>
    </row>
    <row r="2872" spans="1:14" x14ac:dyDescent="0.25">
      <c r="A2872">
        <v>3871</v>
      </c>
      <c r="B2872" t="s">
        <v>15002</v>
      </c>
      <c r="C2872" t="s">
        <v>15003</v>
      </c>
      <c r="D2872" t="s">
        <v>14922</v>
      </c>
      <c r="E2872">
        <v>702</v>
      </c>
      <c r="F2872" s="2">
        <v>43391.79210648148</v>
      </c>
      <c r="G2872">
        <v>95</v>
      </c>
      <c r="H2872" t="s">
        <v>568</v>
      </c>
      <c r="I2872">
        <f t="shared" si="220"/>
        <v>66690</v>
      </c>
      <c r="J2872" s="6">
        <v>45186.094074074077</v>
      </c>
      <c r="K2872" t="str">
        <f t="shared" si="221"/>
        <v>Long Term</v>
      </c>
      <c r="L2872">
        <f t="shared" si="222"/>
        <v>65988</v>
      </c>
      <c r="M2872">
        <f t="shared" si="223"/>
        <v>0</v>
      </c>
      <c r="N2872">
        <f t="shared" si="224"/>
        <v>0</v>
      </c>
    </row>
    <row r="2873" spans="1:14" x14ac:dyDescent="0.25">
      <c r="A2873">
        <v>3872</v>
      </c>
      <c r="B2873" t="s">
        <v>14960</v>
      </c>
      <c r="C2873" t="s">
        <v>14961</v>
      </c>
      <c r="D2873" t="s">
        <v>14929</v>
      </c>
      <c r="E2873">
        <v>204</v>
      </c>
      <c r="F2873" s="2">
        <v>44889.408750000002</v>
      </c>
      <c r="G2873">
        <v>37</v>
      </c>
      <c r="H2873" t="s">
        <v>82</v>
      </c>
      <c r="I2873">
        <f t="shared" si="220"/>
        <v>7548</v>
      </c>
      <c r="J2873" s="6">
        <v>45186.094074074077</v>
      </c>
      <c r="K2873" t="str">
        <f t="shared" si="221"/>
        <v>Short Term</v>
      </c>
      <c r="L2873">
        <f t="shared" si="222"/>
        <v>7344</v>
      </c>
      <c r="M2873">
        <f t="shared" si="223"/>
        <v>0.15</v>
      </c>
      <c r="N2873">
        <f t="shared" si="224"/>
        <v>1101.5999999999999</v>
      </c>
    </row>
    <row r="2874" spans="1:14" x14ac:dyDescent="0.25">
      <c r="A2874">
        <v>3873</v>
      </c>
      <c r="B2874" t="s">
        <v>14978</v>
      </c>
      <c r="C2874" t="s">
        <v>14979</v>
      </c>
      <c r="D2874" t="s">
        <v>14929</v>
      </c>
      <c r="E2874">
        <v>307</v>
      </c>
      <c r="F2874" s="2">
        <v>43388.887407407397</v>
      </c>
      <c r="G2874">
        <v>96</v>
      </c>
      <c r="H2874" t="s">
        <v>214</v>
      </c>
      <c r="I2874">
        <f t="shared" si="220"/>
        <v>29472</v>
      </c>
      <c r="J2874" s="6">
        <v>45186.094074074077</v>
      </c>
      <c r="K2874" t="str">
        <f t="shared" si="221"/>
        <v>Long Term</v>
      </c>
      <c r="L2874">
        <f t="shared" si="222"/>
        <v>29165</v>
      </c>
      <c r="M2874">
        <f t="shared" si="223"/>
        <v>0</v>
      </c>
      <c r="N2874">
        <f t="shared" si="224"/>
        <v>0</v>
      </c>
    </row>
    <row r="2875" spans="1:14" x14ac:dyDescent="0.25">
      <c r="A2875">
        <v>3874</v>
      </c>
      <c r="B2875" t="s">
        <v>15006</v>
      </c>
      <c r="C2875" t="s">
        <v>15007</v>
      </c>
      <c r="D2875" t="s">
        <v>14929</v>
      </c>
      <c r="E2875">
        <v>299</v>
      </c>
      <c r="F2875" s="2">
        <v>43896.340011574073</v>
      </c>
      <c r="G2875">
        <v>33</v>
      </c>
      <c r="H2875" t="s">
        <v>1096</v>
      </c>
      <c r="I2875">
        <f t="shared" si="220"/>
        <v>9867</v>
      </c>
      <c r="J2875" s="6">
        <v>45186.094074074077</v>
      </c>
      <c r="K2875" t="str">
        <f t="shared" si="221"/>
        <v>Long Term</v>
      </c>
      <c r="L2875">
        <f t="shared" si="222"/>
        <v>9568</v>
      </c>
      <c r="M2875">
        <f t="shared" si="223"/>
        <v>0</v>
      </c>
      <c r="N2875">
        <f t="shared" si="224"/>
        <v>0</v>
      </c>
    </row>
    <row r="2876" spans="1:14" x14ac:dyDescent="0.25">
      <c r="A2876">
        <v>3875</v>
      </c>
      <c r="B2876" t="s">
        <v>14956</v>
      </c>
      <c r="C2876" t="s">
        <v>14957</v>
      </c>
      <c r="D2876" t="s">
        <v>14922</v>
      </c>
      <c r="E2876">
        <v>426</v>
      </c>
      <c r="F2876" s="2">
        <v>44724.544085648151</v>
      </c>
      <c r="G2876">
        <v>23</v>
      </c>
      <c r="H2876" t="s">
        <v>230</v>
      </c>
      <c r="I2876">
        <f t="shared" si="220"/>
        <v>9798</v>
      </c>
      <c r="J2876" s="6">
        <v>45186.094074074077</v>
      </c>
      <c r="K2876" t="str">
        <f t="shared" si="221"/>
        <v>Long Term</v>
      </c>
      <c r="L2876">
        <f t="shared" si="222"/>
        <v>9372</v>
      </c>
      <c r="M2876">
        <f t="shared" si="223"/>
        <v>0</v>
      </c>
      <c r="N2876">
        <f t="shared" si="224"/>
        <v>0</v>
      </c>
    </row>
    <row r="2877" spans="1:14" x14ac:dyDescent="0.25">
      <c r="A2877">
        <v>3876</v>
      </c>
      <c r="B2877" t="s">
        <v>14923</v>
      </c>
      <c r="C2877" t="s">
        <v>14924</v>
      </c>
      <c r="D2877" t="s">
        <v>14929</v>
      </c>
      <c r="E2877">
        <v>510</v>
      </c>
      <c r="F2877" s="2">
        <v>44196.675543981481</v>
      </c>
      <c r="G2877">
        <v>77</v>
      </c>
      <c r="H2877" t="s">
        <v>2037</v>
      </c>
      <c r="I2877">
        <f t="shared" si="220"/>
        <v>39270</v>
      </c>
      <c r="J2877" s="6">
        <v>45186.094074074077</v>
      </c>
      <c r="K2877" t="str">
        <f t="shared" si="221"/>
        <v>Long Term</v>
      </c>
      <c r="L2877">
        <f t="shared" si="222"/>
        <v>38760</v>
      </c>
      <c r="M2877">
        <f t="shared" si="223"/>
        <v>0</v>
      </c>
      <c r="N2877">
        <f t="shared" si="224"/>
        <v>0</v>
      </c>
    </row>
    <row r="2878" spans="1:14" x14ac:dyDescent="0.25">
      <c r="A2878">
        <v>3877</v>
      </c>
      <c r="B2878" t="s">
        <v>15014</v>
      </c>
      <c r="C2878" t="s">
        <v>15015</v>
      </c>
      <c r="D2878" t="s">
        <v>14922</v>
      </c>
      <c r="E2878">
        <v>495</v>
      </c>
      <c r="F2878" s="2">
        <v>44964.499108796299</v>
      </c>
      <c r="G2878">
        <v>95</v>
      </c>
      <c r="H2878" t="s">
        <v>411</v>
      </c>
      <c r="I2878">
        <f t="shared" si="220"/>
        <v>47025</v>
      </c>
      <c r="J2878" s="6">
        <v>45186.094074074077</v>
      </c>
      <c r="K2878" t="str">
        <f t="shared" si="221"/>
        <v>Short Term</v>
      </c>
      <c r="L2878">
        <f t="shared" si="222"/>
        <v>46530</v>
      </c>
      <c r="M2878">
        <f t="shared" si="223"/>
        <v>0.15</v>
      </c>
      <c r="N2878">
        <f t="shared" si="224"/>
        <v>6979.5</v>
      </c>
    </row>
    <row r="2879" spans="1:14" x14ac:dyDescent="0.25">
      <c r="A2879">
        <v>3878</v>
      </c>
      <c r="B2879" t="s">
        <v>14940</v>
      </c>
      <c r="C2879" t="s">
        <v>14941</v>
      </c>
      <c r="D2879" t="s">
        <v>14929</v>
      </c>
      <c r="E2879">
        <v>482</v>
      </c>
      <c r="F2879" s="2">
        <v>44492.068078703713</v>
      </c>
      <c r="G2879">
        <v>76</v>
      </c>
      <c r="H2879" t="s">
        <v>937</v>
      </c>
      <c r="I2879">
        <f t="shared" si="220"/>
        <v>36632</v>
      </c>
      <c r="J2879" s="6">
        <v>45186.094074074077</v>
      </c>
      <c r="K2879" t="str">
        <f t="shared" si="221"/>
        <v>Long Term</v>
      </c>
      <c r="L2879">
        <f t="shared" si="222"/>
        <v>36150</v>
      </c>
      <c r="M2879">
        <f t="shared" si="223"/>
        <v>0</v>
      </c>
      <c r="N2879">
        <f t="shared" si="224"/>
        <v>0</v>
      </c>
    </row>
    <row r="2880" spans="1:14" x14ac:dyDescent="0.25">
      <c r="A2880">
        <v>3879</v>
      </c>
      <c r="B2880" t="s">
        <v>14936</v>
      </c>
      <c r="C2880" t="s">
        <v>14937</v>
      </c>
      <c r="D2880" t="s">
        <v>14922</v>
      </c>
      <c r="E2880">
        <v>683</v>
      </c>
      <c r="F2880" s="2">
        <v>44306.532673611109</v>
      </c>
      <c r="G2880">
        <v>28</v>
      </c>
      <c r="H2880" t="s">
        <v>2363</v>
      </c>
      <c r="I2880">
        <f t="shared" si="220"/>
        <v>19124</v>
      </c>
      <c r="J2880" s="6">
        <v>45186.094074074077</v>
      </c>
      <c r="K2880" t="str">
        <f t="shared" si="221"/>
        <v>Long Term</v>
      </c>
      <c r="L2880">
        <f t="shared" si="222"/>
        <v>18441</v>
      </c>
      <c r="M2880">
        <f t="shared" si="223"/>
        <v>0</v>
      </c>
      <c r="N2880">
        <f t="shared" si="224"/>
        <v>0</v>
      </c>
    </row>
    <row r="2881" spans="1:14" x14ac:dyDescent="0.25">
      <c r="A2881">
        <v>3880</v>
      </c>
      <c r="B2881" t="s">
        <v>14970</v>
      </c>
      <c r="C2881" t="s">
        <v>14971</v>
      </c>
      <c r="D2881" t="s">
        <v>14922</v>
      </c>
      <c r="E2881">
        <v>478</v>
      </c>
      <c r="F2881" s="2">
        <v>44671.089861111112</v>
      </c>
      <c r="G2881">
        <v>53</v>
      </c>
      <c r="H2881" t="s">
        <v>872</v>
      </c>
      <c r="I2881">
        <f t="shared" si="220"/>
        <v>25334</v>
      </c>
      <c r="J2881" s="6">
        <v>45186.094074074077</v>
      </c>
      <c r="K2881" t="str">
        <f t="shared" si="221"/>
        <v>Long Term</v>
      </c>
      <c r="L2881">
        <f t="shared" si="222"/>
        <v>24856</v>
      </c>
      <c r="M2881">
        <f t="shared" si="223"/>
        <v>0</v>
      </c>
      <c r="N2881">
        <f t="shared" si="224"/>
        <v>0</v>
      </c>
    </row>
    <row r="2882" spans="1:14" x14ac:dyDescent="0.25">
      <c r="A2882">
        <v>3881</v>
      </c>
      <c r="B2882" t="s">
        <v>14944</v>
      </c>
      <c r="C2882" t="s">
        <v>14945</v>
      </c>
      <c r="D2882" t="s">
        <v>14929</v>
      </c>
      <c r="E2882">
        <v>373</v>
      </c>
      <c r="F2882" s="2">
        <v>44459.591319444437</v>
      </c>
      <c r="G2882">
        <v>74</v>
      </c>
      <c r="H2882" t="s">
        <v>491</v>
      </c>
      <c r="I2882">
        <f t="shared" si="220"/>
        <v>27602</v>
      </c>
      <c r="J2882" s="6">
        <v>45186.094074074077</v>
      </c>
      <c r="K2882" t="str">
        <f t="shared" si="221"/>
        <v>Long Term</v>
      </c>
      <c r="L2882">
        <f t="shared" si="222"/>
        <v>27229</v>
      </c>
      <c r="M2882">
        <f t="shared" si="223"/>
        <v>0</v>
      </c>
      <c r="N2882">
        <f t="shared" si="224"/>
        <v>0</v>
      </c>
    </row>
    <row r="2883" spans="1:14" x14ac:dyDescent="0.25">
      <c r="A2883">
        <v>3882</v>
      </c>
      <c r="B2883" t="s">
        <v>14964</v>
      </c>
      <c r="C2883" t="s">
        <v>14965</v>
      </c>
      <c r="D2883" t="s">
        <v>14922</v>
      </c>
      <c r="E2883">
        <v>475</v>
      </c>
      <c r="F2883" s="2">
        <v>44812.763912037037</v>
      </c>
      <c r="G2883">
        <v>65</v>
      </c>
      <c r="H2883" t="s">
        <v>1609</v>
      </c>
      <c r="I2883">
        <f t="shared" ref="I2883:I2946" si="225">E2883*G2883</f>
        <v>30875</v>
      </c>
      <c r="J2883" s="6">
        <v>45186.094074074077</v>
      </c>
      <c r="K2883" t="str">
        <f t="shared" ref="K2883:K2946" si="226">IF((J2883-F2883)&lt;=365,"Short Term","Long Term")</f>
        <v>Long Term</v>
      </c>
      <c r="L2883">
        <f t="shared" ref="L2883:L2946" si="227">I2883-E2883</f>
        <v>30400</v>
      </c>
      <c r="M2883">
        <f t="shared" ref="M2883:M2946" si="228">IF(K2883="short Term",15%,IF(K2883="Long Term",IF(L2883&gt;100000,10%,0),0))</f>
        <v>0</v>
      </c>
      <c r="N2883">
        <f t="shared" ref="N2883:N2946" si="229">L2883*M2883</f>
        <v>0</v>
      </c>
    </row>
    <row r="2884" spans="1:14" x14ac:dyDescent="0.25">
      <c r="A2884">
        <v>3883</v>
      </c>
      <c r="B2884" t="s">
        <v>14970</v>
      </c>
      <c r="C2884" t="s">
        <v>14971</v>
      </c>
      <c r="D2884" t="s">
        <v>14929</v>
      </c>
      <c r="E2884">
        <v>881</v>
      </c>
      <c r="F2884" s="2">
        <v>45157.715833333343</v>
      </c>
      <c r="G2884">
        <v>81</v>
      </c>
      <c r="H2884" t="s">
        <v>1200</v>
      </c>
      <c r="I2884">
        <f t="shared" si="225"/>
        <v>71361</v>
      </c>
      <c r="J2884" s="6">
        <v>45186.094074074077</v>
      </c>
      <c r="K2884" t="str">
        <f t="shared" si="226"/>
        <v>Short Term</v>
      </c>
      <c r="L2884">
        <f t="shared" si="227"/>
        <v>70480</v>
      </c>
      <c r="M2884">
        <f t="shared" si="228"/>
        <v>0.15</v>
      </c>
      <c r="N2884">
        <f t="shared" si="229"/>
        <v>10572</v>
      </c>
    </row>
    <row r="2885" spans="1:14" x14ac:dyDescent="0.25">
      <c r="A2885">
        <v>3884</v>
      </c>
      <c r="B2885" t="s">
        <v>14992</v>
      </c>
      <c r="C2885" t="s">
        <v>14993</v>
      </c>
      <c r="D2885" t="s">
        <v>14922</v>
      </c>
      <c r="E2885">
        <v>143</v>
      </c>
      <c r="F2885" s="2">
        <v>43494.979837962957</v>
      </c>
      <c r="G2885">
        <v>21</v>
      </c>
      <c r="H2885" t="s">
        <v>939</v>
      </c>
      <c r="I2885">
        <f t="shared" si="225"/>
        <v>3003</v>
      </c>
      <c r="J2885" s="6">
        <v>45186.094074074077</v>
      </c>
      <c r="K2885" t="str">
        <f t="shared" si="226"/>
        <v>Long Term</v>
      </c>
      <c r="L2885">
        <f t="shared" si="227"/>
        <v>2860</v>
      </c>
      <c r="M2885">
        <f t="shared" si="228"/>
        <v>0</v>
      </c>
      <c r="N2885">
        <f t="shared" si="229"/>
        <v>0</v>
      </c>
    </row>
    <row r="2886" spans="1:14" x14ac:dyDescent="0.25">
      <c r="A2886">
        <v>3885</v>
      </c>
      <c r="B2886" t="s">
        <v>14976</v>
      </c>
      <c r="C2886" t="s">
        <v>14977</v>
      </c>
      <c r="D2886" t="s">
        <v>14922</v>
      </c>
      <c r="E2886">
        <v>843</v>
      </c>
      <c r="F2886" s="2">
        <v>44759.171064814807</v>
      </c>
      <c r="G2886">
        <v>2</v>
      </c>
      <c r="H2886" t="s">
        <v>731</v>
      </c>
      <c r="I2886">
        <f t="shared" si="225"/>
        <v>1686</v>
      </c>
      <c r="J2886" s="6">
        <v>45186.094074074077</v>
      </c>
      <c r="K2886" t="str">
        <f t="shared" si="226"/>
        <v>Long Term</v>
      </c>
      <c r="L2886">
        <f t="shared" si="227"/>
        <v>843</v>
      </c>
      <c r="M2886">
        <f t="shared" si="228"/>
        <v>0</v>
      </c>
      <c r="N2886">
        <f t="shared" si="229"/>
        <v>0</v>
      </c>
    </row>
    <row r="2887" spans="1:14" x14ac:dyDescent="0.25">
      <c r="A2887">
        <v>3886</v>
      </c>
      <c r="B2887" t="s">
        <v>15004</v>
      </c>
      <c r="C2887" t="s">
        <v>15005</v>
      </c>
      <c r="D2887" t="s">
        <v>14922</v>
      </c>
      <c r="E2887">
        <v>122</v>
      </c>
      <c r="F2887" s="2">
        <v>44870.887731481482</v>
      </c>
      <c r="G2887">
        <v>63</v>
      </c>
      <c r="H2887" t="s">
        <v>2257</v>
      </c>
      <c r="I2887">
        <f t="shared" si="225"/>
        <v>7686</v>
      </c>
      <c r="J2887" s="6">
        <v>45186.094074074077</v>
      </c>
      <c r="K2887" t="str">
        <f t="shared" si="226"/>
        <v>Short Term</v>
      </c>
      <c r="L2887">
        <f t="shared" si="227"/>
        <v>7564</v>
      </c>
      <c r="M2887">
        <f t="shared" si="228"/>
        <v>0.15</v>
      </c>
      <c r="N2887">
        <f t="shared" si="229"/>
        <v>1134.5999999999999</v>
      </c>
    </row>
    <row r="2888" spans="1:14" x14ac:dyDescent="0.25">
      <c r="A2888">
        <v>3887</v>
      </c>
      <c r="B2888" t="s">
        <v>14982</v>
      </c>
      <c r="C2888" t="s">
        <v>14983</v>
      </c>
      <c r="D2888" t="s">
        <v>14929</v>
      </c>
      <c r="E2888">
        <v>278</v>
      </c>
      <c r="F2888" s="2">
        <v>44901.277199074073</v>
      </c>
      <c r="G2888">
        <v>86</v>
      </c>
      <c r="H2888" t="s">
        <v>624</v>
      </c>
      <c r="I2888">
        <f t="shared" si="225"/>
        <v>23908</v>
      </c>
      <c r="J2888" s="6">
        <v>45186.094074074077</v>
      </c>
      <c r="K2888" t="str">
        <f t="shared" si="226"/>
        <v>Short Term</v>
      </c>
      <c r="L2888">
        <f t="shared" si="227"/>
        <v>23630</v>
      </c>
      <c r="M2888">
        <f t="shared" si="228"/>
        <v>0.15</v>
      </c>
      <c r="N2888">
        <f t="shared" si="229"/>
        <v>3544.5</v>
      </c>
    </row>
    <row r="2889" spans="1:14" x14ac:dyDescent="0.25">
      <c r="A2889">
        <v>3888</v>
      </c>
      <c r="B2889" t="s">
        <v>14968</v>
      </c>
      <c r="C2889" t="s">
        <v>14969</v>
      </c>
      <c r="D2889" t="s">
        <v>14922</v>
      </c>
      <c r="E2889">
        <v>355</v>
      </c>
      <c r="F2889" s="2">
        <v>43760.603761574072</v>
      </c>
      <c r="G2889">
        <v>51</v>
      </c>
      <c r="H2889" t="s">
        <v>1097</v>
      </c>
      <c r="I2889">
        <f t="shared" si="225"/>
        <v>18105</v>
      </c>
      <c r="J2889" s="6">
        <v>45186.094074074077</v>
      </c>
      <c r="K2889" t="str">
        <f t="shared" si="226"/>
        <v>Long Term</v>
      </c>
      <c r="L2889">
        <f t="shared" si="227"/>
        <v>17750</v>
      </c>
      <c r="M2889">
        <f t="shared" si="228"/>
        <v>0</v>
      </c>
      <c r="N2889">
        <f t="shared" si="229"/>
        <v>0</v>
      </c>
    </row>
    <row r="2890" spans="1:14" x14ac:dyDescent="0.25">
      <c r="A2890">
        <v>3889</v>
      </c>
      <c r="B2890" t="s">
        <v>14962</v>
      </c>
      <c r="C2890" t="s">
        <v>14963</v>
      </c>
      <c r="D2890" t="s">
        <v>14929</v>
      </c>
      <c r="E2890">
        <v>268</v>
      </c>
      <c r="F2890" s="2">
        <v>44274.330451388887</v>
      </c>
      <c r="G2890">
        <v>3</v>
      </c>
      <c r="H2890" t="s">
        <v>122</v>
      </c>
      <c r="I2890">
        <f t="shared" si="225"/>
        <v>804</v>
      </c>
      <c r="J2890" s="6">
        <v>45186.094074074077</v>
      </c>
      <c r="K2890" t="str">
        <f t="shared" si="226"/>
        <v>Long Term</v>
      </c>
      <c r="L2890">
        <f t="shared" si="227"/>
        <v>536</v>
      </c>
      <c r="M2890">
        <f t="shared" si="228"/>
        <v>0</v>
      </c>
      <c r="N2890">
        <f t="shared" si="229"/>
        <v>0</v>
      </c>
    </row>
    <row r="2891" spans="1:14" x14ac:dyDescent="0.25">
      <c r="A2891">
        <v>3890</v>
      </c>
      <c r="B2891" t="s">
        <v>14962</v>
      </c>
      <c r="C2891" t="s">
        <v>14963</v>
      </c>
      <c r="D2891" t="s">
        <v>14922</v>
      </c>
      <c r="E2891">
        <v>517</v>
      </c>
      <c r="F2891" s="2">
        <v>43995.172280092593</v>
      </c>
      <c r="G2891">
        <v>71</v>
      </c>
      <c r="H2891" t="s">
        <v>496</v>
      </c>
      <c r="I2891">
        <f t="shared" si="225"/>
        <v>36707</v>
      </c>
      <c r="J2891" s="6">
        <v>45186.094074074077</v>
      </c>
      <c r="K2891" t="str">
        <f t="shared" si="226"/>
        <v>Long Term</v>
      </c>
      <c r="L2891">
        <f t="shared" si="227"/>
        <v>36190</v>
      </c>
      <c r="M2891">
        <f t="shared" si="228"/>
        <v>0</v>
      </c>
      <c r="N2891">
        <f t="shared" si="229"/>
        <v>0</v>
      </c>
    </row>
    <row r="2892" spans="1:14" x14ac:dyDescent="0.25">
      <c r="A2892">
        <v>3891</v>
      </c>
      <c r="B2892" t="s">
        <v>14948</v>
      </c>
      <c r="C2892" t="s">
        <v>14949</v>
      </c>
      <c r="D2892" t="s">
        <v>14929</v>
      </c>
      <c r="E2892">
        <v>987</v>
      </c>
      <c r="F2892" s="2">
        <v>44539.588483796288</v>
      </c>
      <c r="G2892">
        <v>44</v>
      </c>
      <c r="H2892" t="s">
        <v>1336</v>
      </c>
      <c r="I2892">
        <f t="shared" si="225"/>
        <v>43428</v>
      </c>
      <c r="J2892" s="6">
        <v>45186.094074074077</v>
      </c>
      <c r="K2892" t="str">
        <f t="shared" si="226"/>
        <v>Long Term</v>
      </c>
      <c r="L2892">
        <f t="shared" si="227"/>
        <v>42441</v>
      </c>
      <c r="M2892">
        <f t="shared" si="228"/>
        <v>0</v>
      </c>
      <c r="N2892">
        <f t="shared" si="229"/>
        <v>0</v>
      </c>
    </row>
    <row r="2893" spans="1:14" x14ac:dyDescent="0.25">
      <c r="A2893">
        <v>3892</v>
      </c>
      <c r="B2893" t="s">
        <v>14964</v>
      </c>
      <c r="C2893" t="s">
        <v>14965</v>
      </c>
      <c r="D2893" t="s">
        <v>14929</v>
      </c>
      <c r="E2893">
        <v>582</v>
      </c>
      <c r="F2893" s="2">
        <v>43561.624166666668</v>
      </c>
      <c r="G2893">
        <v>52</v>
      </c>
      <c r="H2893" t="s">
        <v>165</v>
      </c>
      <c r="I2893">
        <f t="shared" si="225"/>
        <v>30264</v>
      </c>
      <c r="J2893" s="6">
        <v>45186.094074074077</v>
      </c>
      <c r="K2893" t="str">
        <f t="shared" si="226"/>
        <v>Long Term</v>
      </c>
      <c r="L2893">
        <f t="shared" si="227"/>
        <v>29682</v>
      </c>
      <c r="M2893">
        <f t="shared" si="228"/>
        <v>0</v>
      </c>
      <c r="N2893">
        <f t="shared" si="229"/>
        <v>0</v>
      </c>
    </row>
    <row r="2894" spans="1:14" x14ac:dyDescent="0.25">
      <c r="A2894">
        <v>3893</v>
      </c>
      <c r="B2894" t="s">
        <v>14996</v>
      </c>
      <c r="C2894" t="s">
        <v>14997</v>
      </c>
      <c r="D2894" t="s">
        <v>14922</v>
      </c>
      <c r="E2894">
        <v>457</v>
      </c>
      <c r="F2894" s="2">
        <v>44227.644918981481</v>
      </c>
      <c r="G2894">
        <v>18</v>
      </c>
      <c r="H2894" t="s">
        <v>59</v>
      </c>
      <c r="I2894">
        <f t="shared" si="225"/>
        <v>8226</v>
      </c>
      <c r="J2894" s="6">
        <v>45186.094074074077</v>
      </c>
      <c r="K2894" t="str">
        <f t="shared" si="226"/>
        <v>Long Term</v>
      </c>
      <c r="L2894">
        <f t="shared" si="227"/>
        <v>7769</v>
      </c>
      <c r="M2894">
        <f t="shared" si="228"/>
        <v>0</v>
      </c>
      <c r="N2894">
        <f t="shared" si="229"/>
        <v>0</v>
      </c>
    </row>
    <row r="2895" spans="1:14" x14ac:dyDescent="0.25">
      <c r="A2895">
        <v>3894</v>
      </c>
      <c r="B2895" t="s">
        <v>14962</v>
      </c>
      <c r="C2895" t="s">
        <v>14963</v>
      </c>
      <c r="D2895" t="s">
        <v>14929</v>
      </c>
      <c r="E2895">
        <v>876</v>
      </c>
      <c r="F2895" s="2">
        <v>44452.611863425933</v>
      </c>
      <c r="G2895">
        <v>90</v>
      </c>
      <c r="H2895" t="s">
        <v>2640</v>
      </c>
      <c r="I2895">
        <f t="shared" si="225"/>
        <v>78840</v>
      </c>
      <c r="J2895" s="6">
        <v>45186.094074074077</v>
      </c>
      <c r="K2895" t="str">
        <f t="shared" si="226"/>
        <v>Long Term</v>
      </c>
      <c r="L2895">
        <f t="shared" si="227"/>
        <v>77964</v>
      </c>
      <c r="M2895">
        <f t="shared" si="228"/>
        <v>0</v>
      </c>
      <c r="N2895">
        <f t="shared" si="229"/>
        <v>0</v>
      </c>
    </row>
    <row r="2896" spans="1:14" x14ac:dyDescent="0.25">
      <c r="A2896">
        <v>3895</v>
      </c>
      <c r="B2896" t="s">
        <v>15010</v>
      </c>
      <c r="C2896" t="s">
        <v>15011</v>
      </c>
      <c r="D2896" t="s">
        <v>14929</v>
      </c>
      <c r="E2896">
        <v>339</v>
      </c>
      <c r="F2896" s="2">
        <v>43882.897256944438</v>
      </c>
      <c r="G2896">
        <v>17</v>
      </c>
      <c r="H2896" t="s">
        <v>106</v>
      </c>
      <c r="I2896">
        <f t="shared" si="225"/>
        <v>5763</v>
      </c>
      <c r="J2896" s="6">
        <v>45186.094074074077</v>
      </c>
      <c r="K2896" t="str">
        <f t="shared" si="226"/>
        <v>Long Term</v>
      </c>
      <c r="L2896">
        <f t="shared" si="227"/>
        <v>5424</v>
      </c>
      <c r="M2896">
        <f t="shared" si="228"/>
        <v>0</v>
      </c>
      <c r="N2896">
        <f t="shared" si="229"/>
        <v>0</v>
      </c>
    </row>
    <row r="2897" spans="1:14" x14ac:dyDescent="0.25">
      <c r="A2897">
        <v>3896</v>
      </c>
      <c r="B2897" t="s">
        <v>14962</v>
      </c>
      <c r="C2897" t="s">
        <v>14963</v>
      </c>
      <c r="D2897" t="s">
        <v>14929</v>
      </c>
      <c r="E2897">
        <v>817</v>
      </c>
      <c r="F2897" s="2">
        <v>43563.37699074074</v>
      </c>
      <c r="G2897">
        <v>78</v>
      </c>
      <c r="H2897" t="s">
        <v>638</v>
      </c>
      <c r="I2897">
        <f t="shared" si="225"/>
        <v>63726</v>
      </c>
      <c r="J2897" s="6">
        <v>45186.094074074077</v>
      </c>
      <c r="K2897" t="str">
        <f t="shared" si="226"/>
        <v>Long Term</v>
      </c>
      <c r="L2897">
        <f t="shared" si="227"/>
        <v>62909</v>
      </c>
      <c r="M2897">
        <f t="shared" si="228"/>
        <v>0</v>
      </c>
      <c r="N2897">
        <f t="shared" si="229"/>
        <v>0</v>
      </c>
    </row>
    <row r="2898" spans="1:14" x14ac:dyDescent="0.25">
      <c r="A2898">
        <v>3897</v>
      </c>
      <c r="B2898" t="s">
        <v>14920</v>
      </c>
      <c r="C2898" t="s">
        <v>14921</v>
      </c>
      <c r="D2898" t="s">
        <v>14929</v>
      </c>
      <c r="E2898">
        <v>360</v>
      </c>
      <c r="F2898" s="2">
        <v>43416.479155092587</v>
      </c>
      <c r="G2898">
        <v>97</v>
      </c>
      <c r="H2898" t="s">
        <v>453</v>
      </c>
      <c r="I2898">
        <f t="shared" si="225"/>
        <v>34920</v>
      </c>
      <c r="J2898" s="6">
        <v>45186.094074074077</v>
      </c>
      <c r="K2898" t="str">
        <f t="shared" si="226"/>
        <v>Long Term</v>
      </c>
      <c r="L2898">
        <f t="shared" si="227"/>
        <v>34560</v>
      </c>
      <c r="M2898">
        <f t="shared" si="228"/>
        <v>0</v>
      </c>
      <c r="N2898">
        <f t="shared" si="229"/>
        <v>0</v>
      </c>
    </row>
    <row r="2899" spans="1:14" x14ac:dyDescent="0.25">
      <c r="A2899">
        <v>3898</v>
      </c>
      <c r="B2899" t="s">
        <v>14972</v>
      </c>
      <c r="C2899" t="s">
        <v>14973</v>
      </c>
      <c r="D2899" t="s">
        <v>14929</v>
      </c>
      <c r="E2899">
        <v>987</v>
      </c>
      <c r="F2899" s="2">
        <v>43992.966041666667</v>
      </c>
      <c r="G2899">
        <v>51</v>
      </c>
      <c r="H2899" t="s">
        <v>195</v>
      </c>
      <c r="I2899">
        <f t="shared" si="225"/>
        <v>50337</v>
      </c>
      <c r="J2899" s="6">
        <v>45186.094074074077</v>
      </c>
      <c r="K2899" t="str">
        <f t="shared" si="226"/>
        <v>Long Term</v>
      </c>
      <c r="L2899">
        <f t="shared" si="227"/>
        <v>49350</v>
      </c>
      <c r="M2899">
        <f t="shared" si="228"/>
        <v>0</v>
      </c>
      <c r="N2899">
        <f t="shared" si="229"/>
        <v>0</v>
      </c>
    </row>
    <row r="2900" spans="1:14" x14ac:dyDescent="0.25">
      <c r="A2900">
        <v>3899</v>
      </c>
      <c r="B2900" t="s">
        <v>14980</v>
      </c>
      <c r="C2900" t="s">
        <v>14981</v>
      </c>
      <c r="D2900" t="s">
        <v>14929</v>
      </c>
      <c r="E2900">
        <v>639</v>
      </c>
      <c r="F2900" s="2">
        <v>44596.259074074071</v>
      </c>
      <c r="G2900">
        <v>43</v>
      </c>
      <c r="H2900" t="s">
        <v>1089</v>
      </c>
      <c r="I2900">
        <f t="shared" si="225"/>
        <v>27477</v>
      </c>
      <c r="J2900" s="6">
        <v>45186.094074074077</v>
      </c>
      <c r="K2900" t="str">
        <f t="shared" si="226"/>
        <v>Long Term</v>
      </c>
      <c r="L2900">
        <f t="shared" si="227"/>
        <v>26838</v>
      </c>
      <c r="M2900">
        <f t="shared" si="228"/>
        <v>0</v>
      </c>
      <c r="N2900">
        <f t="shared" si="229"/>
        <v>0</v>
      </c>
    </row>
    <row r="2901" spans="1:14" x14ac:dyDescent="0.25">
      <c r="A2901">
        <v>3900</v>
      </c>
      <c r="B2901" t="s">
        <v>15010</v>
      </c>
      <c r="C2901" t="s">
        <v>15011</v>
      </c>
      <c r="D2901" t="s">
        <v>14929</v>
      </c>
      <c r="E2901">
        <v>184</v>
      </c>
      <c r="F2901" s="2">
        <v>44965.274537037039</v>
      </c>
      <c r="G2901">
        <v>73</v>
      </c>
      <c r="H2901" t="s">
        <v>780</v>
      </c>
      <c r="I2901">
        <f t="shared" si="225"/>
        <v>13432</v>
      </c>
      <c r="J2901" s="6">
        <v>45186.094074074077</v>
      </c>
      <c r="K2901" t="str">
        <f t="shared" si="226"/>
        <v>Short Term</v>
      </c>
      <c r="L2901">
        <f t="shared" si="227"/>
        <v>13248</v>
      </c>
      <c r="M2901">
        <f t="shared" si="228"/>
        <v>0.15</v>
      </c>
      <c r="N2901">
        <f t="shared" si="229"/>
        <v>1987.1999999999998</v>
      </c>
    </row>
    <row r="2902" spans="1:14" x14ac:dyDescent="0.25">
      <c r="A2902">
        <v>3901</v>
      </c>
      <c r="B2902" t="s">
        <v>14988</v>
      </c>
      <c r="C2902" t="s">
        <v>14989</v>
      </c>
      <c r="D2902" t="s">
        <v>14922</v>
      </c>
      <c r="E2902">
        <v>548</v>
      </c>
      <c r="F2902" s="2">
        <v>43703.048125000001</v>
      </c>
      <c r="G2902">
        <v>47</v>
      </c>
      <c r="H2902" t="s">
        <v>1032</v>
      </c>
      <c r="I2902">
        <f t="shared" si="225"/>
        <v>25756</v>
      </c>
      <c r="J2902" s="6">
        <v>45186.094074074077</v>
      </c>
      <c r="K2902" t="str">
        <f t="shared" si="226"/>
        <v>Long Term</v>
      </c>
      <c r="L2902">
        <f t="shared" si="227"/>
        <v>25208</v>
      </c>
      <c r="M2902">
        <f t="shared" si="228"/>
        <v>0</v>
      </c>
      <c r="N2902">
        <f t="shared" si="229"/>
        <v>0</v>
      </c>
    </row>
    <row r="2903" spans="1:14" x14ac:dyDescent="0.25">
      <c r="A2903">
        <v>3902</v>
      </c>
      <c r="B2903" t="s">
        <v>14970</v>
      </c>
      <c r="C2903" t="s">
        <v>14971</v>
      </c>
      <c r="D2903" t="s">
        <v>14929</v>
      </c>
      <c r="E2903">
        <v>403</v>
      </c>
      <c r="F2903" s="2">
        <v>44979.835613425923</v>
      </c>
      <c r="G2903">
        <v>4</v>
      </c>
      <c r="H2903" t="s">
        <v>269</v>
      </c>
      <c r="I2903">
        <f t="shared" si="225"/>
        <v>1612</v>
      </c>
      <c r="J2903" s="6">
        <v>45186.094074074077</v>
      </c>
      <c r="K2903" t="str">
        <f t="shared" si="226"/>
        <v>Short Term</v>
      </c>
      <c r="L2903">
        <f t="shared" si="227"/>
        <v>1209</v>
      </c>
      <c r="M2903">
        <f t="shared" si="228"/>
        <v>0.15</v>
      </c>
      <c r="N2903">
        <f t="shared" si="229"/>
        <v>181.35</v>
      </c>
    </row>
    <row r="2904" spans="1:14" x14ac:dyDescent="0.25">
      <c r="A2904">
        <v>3903</v>
      </c>
      <c r="B2904" t="s">
        <v>15000</v>
      </c>
      <c r="C2904" t="s">
        <v>15001</v>
      </c>
      <c r="D2904" t="s">
        <v>14929</v>
      </c>
      <c r="E2904">
        <v>569</v>
      </c>
      <c r="F2904" s="2">
        <v>44839.685023148151</v>
      </c>
      <c r="G2904">
        <v>58</v>
      </c>
      <c r="H2904" t="s">
        <v>1239</v>
      </c>
      <c r="I2904">
        <f t="shared" si="225"/>
        <v>33002</v>
      </c>
      <c r="J2904" s="6">
        <v>45186.094074074077</v>
      </c>
      <c r="K2904" t="str">
        <f t="shared" si="226"/>
        <v>Short Term</v>
      </c>
      <c r="L2904">
        <f t="shared" si="227"/>
        <v>32433</v>
      </c>
      <c r="M2904">
        <f t="shared" si="228"/>
        <v>0.15</v>
      </c>
      <c r="N2904">
        <f t="shared" si="229"/>
        <v>4864.95</v>
      </c>
    </row>
    <row r="2905" spans="1:14" x14ac:dyDescent="0.25">
      <c r="A2905">
        <v>3904</v>
      </c>
      <c r="B2905" t="s">
        <v>14966</v>
      </c>
      <c r="C2905" t="s">
        <v>14967</v>
      </c>
      <c r="D2905" t="s">
        <v>14922</v>
      </c>
      <c r="E2905">
        <v>529</v>
      </c>
      <c r="F2905" s="2">
        <v>44740.149548611109</v>
      </c>
      <c r="G2905">
        <v>67</v>
      </c>
      <c r="H2905" t="s">
        <v>429</v>
      </c>
      <c r="I2905">
        <f t="shared" si="225"/>
        <v>35443</v>
      </c>
      <c r="J2905" s="6">
        <v>45186.094074074077</v>
      </c>
      <c r="K2905" t="str">
        <f t="shared" si="226"/>
        <v>Long Term</v>
      </c>
      <c r="L2905">
        <f t="shared" si="227"/>
        <v>34914</v>
      </c>
      <c r="M2905">
        <f t="shared" si="228"/>
        <v>0</v>
      </c>
      <c r="N2905">
        <f t="shared" si="229"/>
        <v>0</v>
      </c>
    </row>
    <row r="2906" spans="1:14" x14ac:dyDescent="0.25">
      <c r="A2906">
        <v>3905</v>
      </c>
      <c r="B2906" t="s">
        <v>14960</v>
      </c>
      <c r="C2906" t="s">
        <v>14961</v>
      </c>
      <c r="D2906" t="s">
        <v>14929</v>
      </c>
      <c r="E2906">
        <v>894</v>
      </c>
      <c r="F2906" s="2">
        <v>43660.778356481482</v>
      </c>
      <c r="G2906">
        <v>1</v>
      </c>
      <c r="H2906" t="s">
        <v>505</v>
      </c>
      <c r="I2906">
        <f t="shared" si="225"/>
        <v>894</v>
      </c>
      <c r="J2906" s="6">
        <v>45186.094074074077</v>
      </c>
      <c r="K2906" t="str">
        <f t="shared" si="226"/>
        <v>Long Term</v>
      </c>
      <c r="L2906">
        <f t="shared" si="227"/>
        <v>0</v>
      </c>
      <c r="M2906">
        <f t="shared" si="228"/>
        <v>0</v>
      </c>
      <c r="N2906">
        <f t="shared" si="229"/>
        <v>0</v>
      </c>
    </row>
    <row r="2907" spans="1:14" x14ac:dyDescent="0.25">
      <c r="A2907">
        <v>3906</v>
      </c>
      <c r="B2907" t="s">
        <v>15012</v>
      </c>
      <c r="C2907" t="s">
        <v>15013</v>
      </c>
      <c r="D2907" t="s">
        <v>14929</v>
      </c>
      <c r="E2907">
        <v>164</v>
      </c>
      <c r="F2907" s="2">
        <v>43501.266273148147</v>
      </c>
      <c r="G2907">
        <v>18</v>
      </c>
      <c r="H2907" t="s">
        <v>1059</v>
      </c>
      <c r="I2907">
        <f t="shared" si="225"/>
        <v>2952</v>
      </c>
      <c r="J2907" s="6">
        <v>45186.094074074077</v>
      </c>
      <c r="K2907" t="str">
        <f t="shared" si="226"/>
        <v>Long Term</v>
      </c>
      <c r="L2907">
        <f t="shared" si="227"/>
        <v>2788</v>
      </c>
      <c r="M2907">
        <f t="shared" si="228"/>
        <v>0</v>
      </c>
      <c r="N2907">
        <f t="shared" si="229"/>
        <v>0</v>
      </c>
    </row>
    <row r="2908" spans="1:14" x14ac:dyDescent="0.25">
      <c r="A2908">
        <v>3907</v>
      </c>
      <c r="B2908" t="s">
        <v>14930</v>
      </c>
      <c r="C2908" t="s">
        <v>14931</v>
      </c>
      <c r="D2908" t="s">
        <v>14922</v>
      </c>
      <c r="E2908">
        <v>718</v>
      </c>
      <c r="F2908" s="2">
        <v>43775.941851851851</v>
      </c>
      <c r="G2908">
        <v>50</v>
      </c>
      <c r="H2908" t="s">
        <v>1355</v>
      </c>
      <c r="I2908">
        <f t="shared" si="225"/>
        <v>35900</v>
      </c>
      <c r="J2908" s="6">
        <v>45186.094074074077</v>
      </c>
      <c r="K2908" t="str">
        <f t="shared" si="226"/>
        <v>Long Term</v>
      </c>
      <c r="L2908">
        <f t="shared" si="227"/>
        <v>35182</v>
      </c>
      <c r="M2908">
        <f t="shared" si="228"/>
        <v>0</v>
      </c>
      <c r="N2908">
        <f t="shared" si="229"/>
        <v>0</v>
      </c>
    </row>
    <row r="2909" spans="1:14" x14ac:dyDescent="0.25">
      <c r="A2909">
        <v>3908</v>
      </c>
      <c r="B2909" t="s">
        <v>15002</v>
      </c>
      <c r="C2909" t="s">
        <v>15003</v>
      </c>
      <c r="D2909" t="s">
        <v>14929</v>
      </c>
      <c r="E2909">
        <v>248</v>
      </c>
      <c r="F2909" s="2">
        <v>44747.883171296293</v>
      </c>
      <c r="G2909">
        <v>41</v>
      </c>
      <c r="H2909" t="s">
        <v>144</v>
      </c>
      <c r="I2909">
        <f t="shared" si="225"/>
        <v>10168</v>
      </c>
      <c r="J2909" s="6">
        <v>45186.094074074077</v>
      </c>
      <c r="K2909" t="str">
        <f t="shared" si="226"/>
        <v>Long Term</v>
      </c>
      <c r="L2909">
        <f t="shared" si="227"/>
        <v>9920</v>
      </c>
      <c r="M2909">
        <f t="shared" si="228"/>
        <v>0</v>
      </c>
      <c r="N2909">
        <f t="shared" si="229"/>
        <v>0</v>
      </c>
    </row>
    <row r="2910" spans="1:14" x14ac:dyDescent="0.25">
      <c r="A2910">
        <v>3909</v>
      </c>
      <c r="B2910" t="s">
        <v>14960</v>
      </c>
      <c r="C2910" t="s">
        <v>14961</v>
      </c>
      <c r="D2910" t="s">
        <v>14929</v>
      </c>
      <c r="E2910">
        <v>787</v>
      </c>
      <c r="F2910" s="2">
        <v>44076.077685185177</v>
      </c>
      <c r="G2910">
        <v>16</v>
      </c>
      <c r="H2910" t="s">
        <v>970</v>
      </c>
      <c r="I2910">
        <f t="shared" si="225"/>
        <v>12592</v>
      </c>
      <c r="J2910" s="6">
        <v>45186.094074074077</v>
      </c>
      <c r="K2910" t="str">
        <f t="shared" si="226"/>
        <v>Long Term</v>
      </c>
      <c r="L2910">
        <f t="shared" si="227"/>
        <v>11805</v>
      </c>
      <c r="M2910">
        <f t="shared" si="228"/>
        <v>0</v>
      </c>
      <c r="N2910">
        <f t="shared" si="229"/>
        <v>0</v>
      </c>
    </row>
    <row r="2911" spans="1:14" x14ac:dyDescent="0.25">
      <c r="A2911">
        <v>3910</v>
      </c>
      <c r="B2911" t="s">
        <v>14980</v>
      </c>
      <c r="C2911" t="s">
        <v>14981</v>
      </c>
      <c r="D2911" t="s">
        <v>14929</v>
      </c>
      <c r="E2911">
        <v>808</v>
      </c>
      <c r="F2911" s="2">
        <v>43486.031215277777</v>
      </c>
      <c r="G2911">
        <v>28</v>
      </c>
      <c r="H2911" t="s">
        <v>263</v>
      </c>
      <c r="I2911">
        <f t="shared" si="225"/>
        <v>22624</v>
      </c>
      <c r="J2911" s="6">
        <v>45186.094074074077</v>
      </c>
      <c r="K2911" t="str">
        <f t="shared" si="226"/>
        <v>Long Term</v>
      </c>
      <c r="L2911">
        <f t="shared" si="227"/>
        <v>21816</v>
      </c>
      <c r="M2911">
        <f t="shared" si="228"/>
        <v>0</v>
      </c>
      <c r="N2911">
        <f t="shared" si="229"/>
        <v>0</v>
      </c>
    </row>
    <row r="2912" spans="1:14" x14ac:dyDescent="0.25">
      <c r="A2912">
        <v>3911</v>
      </c>
      <c r="B2912" t="s">
        <v>14958</v>
      </c>
      <c r="C2912" t="s">
        <v>14959</v>
      </c>
      <c r="D2912" t="s">
        <v>14922</v>
      </c>
      <c r="E2912">
        <v>630</v>
      </c>
      <c r="F2912" s="2">
        <v>44300.582905092589</v>
      </c>
      <c r="G2912">
        <v>80</v>
      </c>
      <c r="H2912" t="s">
        <v>555</v>
      </c>
      <c r="I2912">
        <f t="shared" si="225"/>
        <v>50400</v>
      </c>
      <c r="J2912" s="6">
        <v>45186.094074074077</v>
      </c>
      <c r="K2912" t="str">
        <f t="shared" si="226"/>
        <v>Long Term</v>
      </c>
      <c r="L2912">
        <f t="shared" si="227"/>
        <v>49770</v>
      </c>
      <c r="M2912">
        <f t="shared" si="228"/>
        <v>0</v>
      </c>
      <c r="N2912">
        <f t="shared" si="229"/>
        <v>0</v>
      </c>
    </row>
    <row r="2913" spans="1:14" x14ac:dyDescent="0.25">
      <c r="A2913">
        <v>3912</v>
      </c>
      <c r="B2913" t="s">
        <v>15000</v>
      </c>
      <c r="C2913" t="s">
        <v>15001</v>
      </c>
      <c r="D2913" t="s">
        <v>14929</v>
      </c>
      <c r="E2913">
        <v>236</v>
      </c>
      <c r="F2913" s="2">
        <v>43969.361203703702</v>
      </c>
      <c r="G2913">
        <v>19</v>
      </c>
      <c r="H2913" t="s">
        <v>1038</v>
      </c>
      <c r="I2913">
        <f t="shared" si="225"/>
        <v>4484</v>
      </c>
      <c r="J2913" s="6">
        <v>45186.094074074077</v>
      </c>
      <c r="K2913" t="str">
        <f t="shared" si="226"/>
        <v>Long Term</v>
      </c>
      <c r="L2913">
        <f t="shared" si="227"/>
        <v>4248</v>
      </c>
      <c r="M2913">
        <f t="shared" si="228"/>
        <v>0</v>
      </c>
      <c r="N2913">
        <f t="shared" si="229"/>
        <v>0</v>
      </c>
    </row>
    <row r="2914" spans="1:14" x14ac:dyDescent="0.25">
      <c r="A2914">
        <v>3913</v>
      </c>
      <c r="B2914" t="s">
        <v>14988</v>
      </c>
      <c r="C2914" t="s">
        <v>14989</v>
      </c>
      <c r="D2914" t="s">
        <v>14922</v>
      </c>
      <c r="E2914">
        <v>596</v>
      </c>
      <c r="F2914" s="2">
        <v>44959.710740740738</v>
      </c>
      <c r="G2914">
        <v>2</v>
      </c>
      <c r="H2914" t="s">
        <v>811</v>
      </c>
      <c r="I2914">
        <f t="shared" si="225"/>
        <v>1192</v>
      </c>
      <c r="J2914" s="6">
        <v>45186.094074074077</v>
      </c>
      <c r="K2914" t="str">
        <f t="shared" si="226"/>
        <v>Short Term</v>
      </c>
      <c r="L2914">
        <f t="shared" si="227"/>
        <v>596</v>
      </c>
      <c r="M2914">
        <f t="shared" si="228"/>
        <v>0.15</v>
      </c>
      <c r="N2914">
        <f t="shared" si="229"/>
        <v>89.399999999999991</v>
      </c>
    </row>
    <row r="2915" spans="1:14" x14ac:dyDescent="0.25">
      <c r="A2915">
        <v>3914</v>
      </c>
      <c r="B2915" t="s">
        <v>14980</v>
      </c>
      <c r="C2915" t="s">
        <v>14981</v>
      </c>
      <c r="D2915" t="s">
        <v>14922</v>
      </c>
      <c r="E2915">
        <v>289</v>
      </c>
      <c r="F2915" s="2">
        <v>45000.492326388892</v>
      </c>
      <c r="G2915">
        <v>62</v>
      </c>
      <c r="H2915" t="s">
        <v>1232</v>
      </c>
      <c r="I2915">
        <f t="shared" si="225"/>
        <v>17918</v>
      </c>
      <c r="J2915" s="6">
        <v>45186.094074074077</v>
      </c>
      <c r="K2915" t="str">
        <f t="shared" si="226"/>
        <v>Short Term</v>
      </c>
      <c r="L2915">
        <f t="shared" si="227"/>
        <v>17629</v>
      </c>
      <c r="M2915">
        <f t="shared" si="228"/>
        <v>0.15</v>
      </c>
      <c r="N2915">
        <f t="shared" si="229"/>
        <v>2644.35</v>
      </c>
    </row>
    <row r="2916" spans="1:14" x14ac:dyDescent="0.25">
      <c r="A2916">
        <v>3915</v>
      </c>
      <c r="B2916" t="s">
        <v>15014</v>
      </c>
      <c r="C2916" t="s">
        <v>15015</v>
      </c>
      <c r="D2916" t="s">
        <v>14929</v>
      </c>
      <c r="E2916">
        <v>824</v>
      </c>
      <c r="F2916" s="2">
        <v>44499.038888888892</v>
      </c>
      <c r="G2916">
        <v>60</v>
      </c>
      <c r="H2916" t="s">
        <v>1034</v>
      </c>
      <c r="I2916">
        <f t="shared" si="225"/>
        <v>49440</v>
      </c>
      <c r="J2916" s="6">
        <v>45186.094074074077</v>
      </c>
      <c r="K2916" t="str">
        <f t="shared" si="226"/>
        <v>Long Term</v>
      </c>
      <c r="L2916">
        <f t="shared" si="227"/>
        <v>48616</v>
      </c>
      <c r="M2916">
        <f t="shared" si="228"/>
        <v>0</v>
      </c>
      <c r="N2916">
        <f t="shared" si="229"/>
        <v>0</v>
      </c>
    </row>
    <row r="2917" spans="1:14" x14ac:dyDescent="0.25">
      <c r="A2917">
        <v>3916</v>
      </c>
      <c r="B2917" t="s">
        <v>14968</v>
      </c>
      <c r="C2917" t="s">
        <v>14969</v>
      </c>
      <c r="D2917" t="s">
        <v>14922</v>
      </c>
      <c r="E2917">
        <v>642</v>
      </c>
      <c r="F2917" s="2">
        <v>44543.432303240741</v>
      </c>
      <c r="G2917">
        <v>10</v>
      </c>
      <c r="H2917" t="s">
        <v>316</v>
      </c>
      <c r="I2917">
        <f t="shared" si="225"/>
        <v>6420</v>
      </c>
      <c r="J2917" s="6">
        <v>45186.094074074077</v>
      </c>
      <c r="K2917" t="str">
        <f t="shared" si="226"/>
        <v>Long Term</v>
      </c>
      <c r="L2917">
        <f t="shared" si="227"/>
        <v>5778</v>
      </c>
      <c r="M2917">
        <f t="shared" si="228"/>
        <v>0</v>
      </c>
      <c r="N2917">
        <f t="shared" si="229"/>
        <v>0</v>
      </c>
    </row>
    <row r="2918" spans="1:14" x14ac:dyDescent="0.25">
      <c r="A2918">
        <v>3917</v>
      </c>
      <c r="B2918" t="s">
        <v>14974</v>
      </c>
      <c r="C2918" t="s">
        <v>14975</v>
      </c>
      <c r="D2918" t="s">
        <v>14922</v>
      </c>
      <c r="E2918">
        <v>973</v>
      </c>
      <c r="F2918" s="2">
        <v>44394.127488425933</v>
      </c>
      <c r="G2918">
        <v>20</v>
      </c>
      <c r="H2918" t="s">
        <v>1157</v>
      </c>
      <c r="I2918">
        <f t="shared" si="225"/>
        <v>19460</v>
      </c>
      <c r="J2918" s="6">
        <v>45186.094074074077</v>
      </c>
      <c r="K2918" t="str">
        <f t="shared" si="226"/>
        <v>Long Term</v>
      </c>
      <c r="L2918">
        <f t="shared" si="227"/>
        <v>18487</v>
      </c>
      <c r="M2918">
        <f t="shared" si="228"/>
        <v>0</v>
      </c>
      <c r="N2918">
        <f t="shared" si="229"/>
        <v>0</v>
      </c>
    </row>
    <row r="2919" spans="1:14" x14ac:dyDescent="0.25">
      <c r="A2919">
        <v>3918</v>
      </c>
      <c r="B2919" t="s">
        <v>14956</v>
      </c>
      <c r="C2919" t="s">
        <v>14957</v>
      </c>
      <c r="D2919" t="s">
        <v>14922</v>
      </c>
      <c r="E2919">
        <v>404</v>
      </c>
      <c r="F2919" s="2">
        <v>43862.581006944441</v>
      </c>
      <c r="G2919">
        <v>86</v>
      </c>
      <c r="H2919" t="s">
        <v>369</v>
      </c>
      <c r="I2919">
        <f t="shared" si="225"/>
        <v>34744</v>
      </c>
      <c r="J2919" s="6">
        <v>45186.094074074077</v>
      </c>
      <c r="K2919" t="str">
        <f t="shared" si="226"/>
        <v>Long Term</v>
      </c>
      <c r="L2919">
        <f t="shared" si="227"/>
        <v>34340</v>
      </c>
      <c r="M2919">
        <f t="shared" si="228"/>
        <v>0</v>
      </c>
      <c r="N2919">
        <f t="shared" si="229"/>
        <v>0</v>
      </c>
    </row>
    <row r="2920" spans="1:14" x14ac:dyDescent="0.25">
      <c r="A2920">
        <v>3919</v>
      </c>
      <c r="B2920" t="s">
        <v>14930</v>
      </c>
      <c r="C2920" t="s">
        <v>14931</v>
      </c>
      <c r="D2920" t="s">
        <v>14929</v>
      </c>
      <c r="E2920">
        <v>392</v>
      </c>
      <c r="F2920" s="2">
        <v>44694.776909722219</v>
      </c>
      <c r="G2920">
        <v>12</v>
      </c>
      <c r="H2920" t="s">
        <v>581</v>
      </c>
      <c r="I2920">
        <f t="shared" si="225"/>
        <v>4704</v>
      </c>
      <c r="J2920" s="6">
        <v>45186.094074074077</v>
      </c>
      <c r="K2920" t="str">
        <f t="shared" si="226"/>
        <v>Long Term</v>
      </c>
      <c r="L2920">
        <f t="shared" si="227"/>
        <v>4312</v>
      </c>
      <c r="M2920">
        <f t="shared" si="228"/>
        <v>0</v>
      </c>
      <c r="N2920">
        <f t="shared" si="229"/>
        <v>0</v>
      </c>
    </row>
    <row r="2921" spans="1:14" x14ac:dyDescent="0.25">
      <c r="A2921">
        <v>3920</v>
      </c>
      <c r="B2921" t="s">
        <v>14950</v>
      </c>
      <c r="C2921" t="s">
        <v>14951</v>
      </c>
      <c r="D2921" t="s">
        <v>14922</v>
      </c>
      <c r="E2921">
        <v>425</v>
      </c>
      <c r="F2921" s="2">
        <v>43492.921944444453</v>
      </c>
      <c r="G2921">
        <v>80</v>
      </c>
      <c r="H2921" t="s">
        <v>1281</v>
      </c>
      <c r="I2921">
        <f t="shared" si="225"/>
        <v>34000</v>
      </c>
      <c r="J2921" s="6">
        <v>45186.094074074077</v>
      </c>
      <c r="K2921" t="str">
        <f t="shared" si="226"/>
        <v>Long Term</v>
      </c>
      <c r="L2921">
        <f t="shared" si="227"/>
        <v>33575</v>
      </c>
      <c r="M2921">
        <f t="shared" si="228"/>
        <v>0</v>
      </c>
      <c r="N2921">
        <f t="shared" si="229"/>
        <v>0</v>
      </c>
    </row>
    <row r="2922" spans="1:14" x14ac:dyDescent="0.25">
      <c r="A2922">
        <v>3921</v>
      </c>
      <c r="B2922" t="s">
        <v>14994</v>
      </c>
      <c r="C2922" t="s">
        <v>14995</v>
      </c>
      <c r="D2922" t="s">
        <v>14929</v>
      </c>
      <c r="E2922">
        <v>356</v>
      </c>
      <c r="F2922" s="2">
        <v>45067.009375000001</v>
      </c>
      <c r="G2922">
        <v>77</v>
      </c>
      <c r="H2922" t="s">
        <v>155</v>
      </c>
      <c r="I2922">
        <f t="shared" si="225"/>
        <v>27412</v>
      </c>
      <c r="J2922" s="6">
        <v>45186.094074074077</v>
      </c>
      <c r="K2922" t="str">
        <f t="shared" si="226"/>
        <v>Short Term</v>
      </c>
      <c r="L2922">
        <f t="shared" si="227"/>
        <v>27056</v>
      </c>
      <c r="M2922">
        <f t="shared" si="228"/>
        <v>0.15</v>
      </c>
      <c r="N2922">
        <f t="shared" si="229"/>
        <v>4058.3999999999996</v>
      </c>
    </row>
    <row r="2923" spans="1:14" x14ac:dyDescent="0.25">
      <c r="A2923">
        <v>3922</v>
      </c>
      <c r="B2923" t="s">
        <v>14934</v>
      </c>
      <c r="C2923" t="s">
        <v>14935</v>
      </c>
      <c r="D2923" t="s">
        <v>14929</v>
      </c>
      <c r="E2923">
        <v>593</v>
      </c>
      <c r="F2923" s="2">
        <v>43825.543773148151</v>
      </c>
      <c r="G2923">
        <v>2</v>
      </c>
      <c r="H2923" t="s">
        <v>942</v>
      </c>
      <c r="I2923">
        <f t="shared" si="225"/>
        <v>1186</v>
      </c>
      <c r="J2923" s="6">
        <v>45186.094074074077</v>
      </c>
      <c r="K2923" t="str">
        <f t="shared" si="226"/>
        <v>Long Term</v>
      </c>
      <c r="L2923">
        <f t="shared" si="227"/>
        <v>593</v>
      </c>
      <c r="M2923">
        <f t="shared" si="228"/>
        <v>0</v>
      </c>
      <c r="N2923">
        <f t="shared" si="229"/>
        <v>0</v>
      </c>
    </row>
    <row r="2924" spans="1:14" x14ac:dyDescent="0.25">
      <c r="A2924">
        <v>3923</v>
      </c>
      <c r="B2924" t="s">
        <v>14978</v>
      </c>
      <c r="C2924" t="s">
        <v>14979</v>
      </c>
      <c r="D2924" t="s">
        <v>14929</v>
      </c>
      <c r="E2924">
        <v>725</v>
      </c>
      <c r="F2924" s="2">
        <v>43812.991168981483</v>
      </c>
      <c r="G2924">
        <v>53</v>
      </c>
      <c r="H2924" t="s">
        <v>1016</v>
      </c>
      <c r="I2924">
        <f t="shared" si="225"/>
        <v>38425</v>
      </c>
      <c r="J2924" s="6">
        <v>45186.094074074077</v>
      </c>
      <c r="K2924" t="str">
        <f t="shared" si="226"/>
        <v>Long Term</v>
      </c>
      <c r="L2924">
        <f t="shared" si="227"/>
        <v>37700</v>
      </c>
      <c r="M2924">
        <f t="shared" si="228"/>
        <v>0</v>
      </c>
      <c r="N2924">
        <f t="shared" si="229"/>
        <v>0</v>
      </c>
    </row>
    <row r="2925" spans="1:14" x14ac:dyDescent="0.25">
      <c r="A2925">
        <v>3924</v>
      </c>
      <c r="B2925" t="s">
        <v>14944</v>
      </c>
      <c r="C2925" t="s">
        <v>14945</v>
      </c>
      <c r="D2925" t="s">
        <v>14929</v>
      </c>
      <c r="E2925">
        <v>899</v>
      </c>
      <c r="F2925" s="2">
        <v>44713.237002314818</v>
      </c>
      <c r="G2925">
        <v>67</v>
      </c>
      <c r="H2925" t="s">
        <v>1233</v>
      </c>
      <c r="I2925">
        <f t="shared" si="225"/>
        <v>60233</v>
      </c>
      <c r="J2925" s="6">
        <v>45186.094074074077</v>
      </c>
      <c r="K2925" t="str">
        <f t="shared" si="226"/>
        <v>Long Term</v>
      </c>
      <c r="L2925">
        <f t="shared" si="227"/>
        <v>59334</v>
      </c>
      <c r="M2925">
        <f t="shared" si="228"/>
        <v>0</v>
      </c>
      <c r="N2925">
        <f t="shared" si="229"/>
        <v>0</v>
      </c>
    </row>
    <row r="2926" spans="1:14" x14ac:dyDescent="0.25">
      <c r="A2926">
        <v>3925</v>
      </c>
      <c r="B2926" t="s">
        <v>14936</v>
      </c>
      <c r="C2926" t="s">
        <v>14937</v>
      </c>
      <c r="D2926" t="s">
        <v>14929</v>
      </c>
      <c r="E2926">
        <v>207</v>
      </c>
      <c r="F2926" s="2">
        <v>44802.320671296293</v>
      </c>
      <c r="G2926">
        <v>20</v>
      </c>
      <c r="H2926" t="s">
        <v>768</v>
      </c>
      <c r="I2926">
        <f t="shared" si="225"/>
        <v>4140</v>
      </c>
      <c r="J2926" s="6">
        <v>45186.094074074077</v>
      </c>
      <c r="K2926" t="str">
        <f t="shared" si="226"/>
        <v>Long Term</v>
      </c>
      <c r="L2926">
        <f t="shared" si="227"/>
        <v>3933</v>
      </c>
      <c r="M2926">
        <f t="shared" si="228"/>
        <v>0</v>
      </c>
      <c r="N2926">
        <f t="shared" si="229"/>
        <v>0</v>
      </c>
    </row>
    <row r="2927" spans="1:14" x14ac:dyDescent="0.25">
      <c r="A2927">
        <v>3926</v>
      </c>
      <c r="B2927" t="s">
        <v>14972</v>
      </c>
      <c r="C2927" t="s">
        <v>14973</v>
      </c>
      <c r="D2927" t="s">
        <v>14922</v>
      </c>
      <c r="E2927">
        <v>660</v>
      </c>
      <c r="F2927" s="2">
        <v>44799.806608796287</v>
      </c>
      <c r="G2927">
        <v>17</v>
      </c>
      <c r="H2927" t="s">
        <v>1327</v>
      </c>
      <c r="I2927">
        <f t="shared" si="225"/>
        <v>11220</v>
      </c>
      <c r="J2927" s="6">
        <v>45186.094074074077</v>
      </c>
      <c r="K2927" t="str">
        <f t="shared" si="226"/>
        <v>Long Term</v>
      </c>
      <c r="L2927">
        <f t="shared" si="227"/>
        <v>10560</v>
      </c>
      <c r="M2927">
        <f t="shared" si="228"/>
        <v>0</v>
      </c>
      <c r="N2927">
        <f t="shared" si="229"/>
        <v>0</v>
      </c>
    </row>
    <row r="2928" spans="1:14" x14ac:dyDescent="0.25">
      <c r="A2928">
        <v>3927</v>
      </c>
      <c r="B2928" t="s">
        <v>14970</v>
      </c>
      <c r="C2928" t="s">
        <v>14971</v>
      </c>
      <c r="D2928" t="s">
        <v>14922</v>
      </c>
      <c r="E2928">
        <v>864</v>
      </c>
      <c r="F2928" s="2">
        <v>44274.316238425927</v>
      </c>
      <c r="G2928">
        <v>66</v>
      </c>
      <c r="H2928" t="s">
        <v>903</v>
      </c>
      <c r="I2928">
        <f t="shared" si="225"/>
        <v>57024</v>
      </c>
      <c r="J2928" s="6">
        <v>45186.094074074077</v>
      </c>
      <c r="K2928" t="str">
        <f t="shared" si="226"/>
        <v>Long Term</v>
      </c>
      <c r="L2928">
        <f t="shared" si="227"/>
        <v>56160</v>
      </c>
      <c r="M2928">
        <f t="shared" si="228"/>
        <v>0</v>
      </c>
      <c r="N2928">
        <f t="shared" si="229"/>
        <v>0</v>
      </c>
    </row>
    <row r="2929" spans="1:14" x14ac:dyDescent="0.25">
      <c r="A2929">
        <v>3928</v>
      </c>
      <c r="B2929" t="s">
        <v>14923</v>
      </c>
      <c r="C2929" t="s">
        <v>14924</v>
      </c>
      <c r="D2929" t="s">
        <v>14929</v>
      </c>
      <c r="E2929">
        <v>466</v>
      </c>
      <c r="F2929" s="2">
        <v>43476.779965277783</v>
      </c>
      <c r="G2929">
        <v>28</v>
      </c>
      <c r="H2929" t="s">
        <v>389</v>
      </c>
      <c r="I2929">
        <f t="shared" si="225"/>
        <v>13048</v>
      </c>
      <c r="J2929" s="6">
        <v>45186.094074074077</v>
      </c>
      <c r="K2929" t="str">
        <f t="shared" si="226"/>
        <v>Long Term</v>
      </c>
      <c r="L2929">
        <f t="shared" si="227"/>
        <v>12582</v>
      </c>
      <c r="M2929">
        <f t="shared" si="228"/>
        <v>0</v>
      </c>
      <c r="N2929">
        <f t="shared" si="229"/>
        <v>0</v>
      </c>
    </row>
    <row r="2930" spans="1:14" x14ac:dyDescent="0.25">
      <c r="A2930">
        <v>3929</v>
      </c>
      <c r="B2930" t="s">
        <v>14934</v>
      </c>
      <c r="C2930" t="s">
        <v>14935</v>
      </c>
      <c r="D2930" t="s">
        <v>14922</v>
      </c>
      <c r="E2930">
        <v>822</v>
      </c>
      <c r="F2930" s="2">
        <v>44743.383564814823</v>
      </c>
      <c r="G2930">
        <v>51</v>
      </c>
      <c r="H2930" t="s">
        <v>2493</v>
      </c>
      <c r="I2930">
        <f t="shared" si="225"/>
        <v>41922</v>
      </c>
      <c r="J2930" s="6">
        <v>45186.094074074077</v>
      </c>
      <c r="K2930" t="str">
        <f t="shared" si="226"/>
        <v>Long Term</v>
      </c>
      <c r="L2930">
        <f t="shared" si="227"/>
        <v>41100</v>
      </c>
      <c r="M2930">
        <f t="shared" si="228"/>
        <v>0</v>
      </c>
      <c r="N2930">
        <f t="shared" si="229"/>
        <v>0</v>
      </c>
    </row>
    <row r="2931" spans="1:14" x14ac:dyDescent="0.25">
      <c r="A2931">
        <v>3930</v>
      </c>
      <c r="B2931" t="s">
        <v>14938</v>
      </c>
      <c r="C2931" t="s">
        <v>14939</v>
      </c>
      <c r="D2931" t="s">
        <v>14922</v>
      </c>
      <c r="E2931">
        <v>602</v>
      </c>
      <c r="F2931" s="2">
        <v>43567.880277777767</v>
      </c>
      <c r="G2931">
        <v>71</v>
      </c>
      <c r="H2931" t="s">
        <v>2645</v>
      </c>
      <c r="I2931">
        <f t="shared" si="225"/>
        <v>42742</v>
      </c>
      <c r="J2931" s="6">
        <v>45186.094074074077</v>
      </c>
      <c r="K2931" t="str">
        <f t="shared" si="226"/>
        <v>Long Term</v>
      </c>
      <c r="L2931">
        <f t="shared" si="227"/>
        <v>42140</v>
      </c>
      <c r="M2931">
        <f t="shared" si="228"/>
        <v>0</v>
      </c>
      <c r="N2931">
        <f t="shared" si="229"/>
        <v>0</v>
      </c>
    </row>
    <row r="2932" spans="1:14" x14ac:dyDescent="0.25">
      <c r="A2932">
        <v>3931</v>
      </c>
      <c r="B2932" t="s">
        <v>14938</v>
      </c>
      <c r="C2932" t="s">
        <v>14939</v>
      </c>
      <c r="D2932" t="s">
        <v>14922</v>
      </c>
      <c r="E2932">
        <v>781</v>
      </c>
      <c r="F2932" s="2">
        <v>44155.019212962958</v>
      </c>
      <c r="G2932">
        <v>66</v>
      </c>
      <c r="H2932" t="s">
        <v>349</v>
      </c>
      <c r="I2932">
        <f t="shared" si="225"/>
        <v>51546</v>
      </c>
      <c r="J2932" s="6">
        <v>45186.094074074077</v>
      </c>
      <c r="K2932" t="str">
        <f t="shared" si="226"/>
        <v>Long Term</v>
      </c>
      <c r="L2932">
        <f t="shared" si="227"/>
        <v>50765</v>
      </c>
      <c r="M2932">
        <f t="shared" si="228"/>
        <v>0</v>
      </c>
      <c r="N2932">
        <f t="shared" si="229"/>
        <v>0</v>
      </c>
    </row>
    <row r="2933" spans="1:14" x14ac:dyDescent="0.25">
      <c r="A2933">
        <v>3932</v>
      </c>
      <c r="B2933" t="s">
        <v>14992</v>
      </c>
      <c r="C2933" t="s">
        <v>14993</v>
      </c>
      <c r="D2933" t="s">
        <v>14929</v>
      </c>
      <c r="E2933">
        <v>381</v>
      </c>
      <c r="F2933" s="2">
        <v>43883.049988425933</v>
      </c>
      <c r="G2933">
        <v>98</v>
      </c>
      <c r="H2933" t="s">
        <v>333</v>
      </c>
      <c r="I2933">
        <f t="shared" si="225"/>
        <v>37338</v>
      </c>
      <c r="J2933" s="6">
        <v>45186.094074074077</v>
      </c>
      <c r="K2933" t="str">
        <f t="shared" si="226"/>
        <v>Long Term</v>
      </c>
      <c r="L2933">
        <f t="shared" si="227"/>
        <v>36957</v>
      </c>
      <c r="M2933">
        <f t="shared" si="228"/>
        <v>0</v>
      </c>
      <c r="N2933">
        <f t="shared" si="229"/>
        <v>0</v>
      </c>
    </row>
    <row r="2934" spans="1:14" x14ac:dyDescent="0.25">
      <c r="A2934">
        <v>3933</v>
      </c>
      <c r="B2934" t="s">
        <v>14930</v>
      </c>
      <c r="C2934" t="s">
        <v>14931</v>
      </c>
      <c r="D2934" t="s">
        <v>14922</v>
      </c>
      <c r="E2934">
        <v>850</v>
      </c>
      <c r="F2934" s="2">
        <v>44712.591157407413</v>
      </c>
      <c r="G2934">
        <v>71</v>
      </c>
      <c r="H2934" t="s">
        <v>190</v>
      </c>
      <c r="I2934">
        <f t="shared" si="225"/>
        <v>60350</v>
      </c>
      <c r="J2934" s="6">
        <v>45186.094074074077</v>
      </c>
      <c r="K2934" t="str">
        <f t="shared" si="226"/>
        <v>Long Term</v>
      </c>
      <c r="L2934">
        <f t="shared" si="227"/>
        <v>59500</v>
      </c>
      <c r="M2934">
        <f t="shared" si="228"/>
        <v>0</v>
      </c>
      <c r="N2934">
        <f t="shared" si="229"/>
        <v>0</v>
      </c>
    </row>
    <row r="2935" spans="1:14" x14ac:dyDescent="0.25">
      <c r="A2935">
        <v>3934</v>
      </c>
      <c r="B2935" t="s">
        <v>14940</v>
      </c>
      <c r="C2935" t="s">
        <v>14941</v>
      </c>
      <c r="D2935" t="s">
        <v>14929</v>
      </c>
      <c r="E2935">
        <v>819</v>
      </c>
      <c r="F2935" s="2">
        <v>44384.514687499999</v>
      </c>
      <c r="G2935">
        <v>41</v>
      </c>
      <c r="H2935" t="s">
        <v>521</v>
      </c>
      <c r="I2935">
        <f t="shared" si="225"/>
        <v>33579</v>
      </c>
      <c r="J2935" s="6">
        <v>45186.094074074077</v>
      </c>
      <c r="K2935" t="str">
        <f t="shared" si="226"/>
        <v>Long Term</v>
      </c>
      <c r="L2935">
        <f t="shared" si="227"/>
        <v>32760</v>
      </c>
      <c r="M2935">
        <f t="shared" si="228"/>
        <v>0</v>
      </c>
      <c r="N2935">
        <f t="shared" si="229"/>
        <v>0</v>
      </c>
    </row>
    <row r="2936" spans="1:14" x14ac:dyDescent="0.25">
      <c r="A2936">
        <v>3935</v>
      </c>
      <c r="B2936" t="s">
        <v>14996</v>
      </c>
      <c r="C2936" t="s">
        <v>14997</v>
      </c>
      <c r="D2936" t="s">
        <v>14929</v>
      </c>
      <c r="E2936">
        <v>331</v>
      </c>
      <c r="F2936" s="2">
        <v>43711.447280092587</v>
      </c>
      <c r="G2936">
        <v>93</v>
      </c>
      <c r="H2936" t="s">
        <v>1246</v>
      </c>
      <c r="I2936">
        <f t="shared" si="225"/>
        <v>30783</v>
      </c>
      <c r="J2936" s="6">
        <v>45186.094074074077</v>
      </c>
      <c r="K2936" t="str">
        <f t="shared" si="226"/>
        <v>Long Term</v>
      </c>
      <c r="L2936">
        <f t="shared" si="227"/>
        <v>30452</v>
      </c>
      <c r="M2936">
        <f t="shared" si="228"/>
        <v>0</v>
      </c>
      <c r="N2936">
        <f t="shared" si="229"/>
        <v>0</v>
      </c>
    </row>
    <row r="2937" spans="1:14" x14ac:dyDescent="0.25">
      <c r="A2937">
        <v>3936</v>
      </c>
      <c r="B2937" t="s">
        <v>14966</v>
      </c>
      <c r="C2937" t="s">
        <v>14967</v>
      </c>
      <c r="D2937" t="s">
        <v>14929</v>
      </c>
      <c r="E2937">
        <v>528</v>
      </c>
      <c r="F2937" s="2">
        <v>44704.69703703704</v>
      </c>
      <c r="G2937">
        <v>45</v>
      </c>
      <c r="H2937" t="s">
        <v>527</v>
      </c>
      <c r="I2937">
        <f t="shared" si="225"/>
        <v>23760</v>
      </c>
      <c r="J2937" s="6">
        <v>45186.094074074077</v>
      </c>
      <c r="K2937" t="str">
        <f t="shared" si="226"/>
        <v>Long Term</v>
      </c>
      <c r="L2937">
        <f t="shared" si="227"/>
        <v>23232</v>
      </c>
      <c r="M2937">
        <f t="shared" si="228"/>
        <v>0</v>
      </c>
      <c r="N2937">
        <f t="shared" si="229"/>
        <v>0</v>
      </c>
    </row>
    <row r="2938" spans="1:14" x14ac:dyDescent="0.25">
      <c r="A2938">
        <v>3937</v>
      </c>
      <c r="B2938" t="s">
        <v>14996</v>
      </c>
      <c r="C2938" t="s">
        <v>14997</v>
      </c>
      <c r="D2938" t="s">
        <v>14922</v>
      </c>
      <c r="E2938">
        <v>788</v>
      </c>
      <c r="F2938" s="2">
        <v>44893.086921296293</v>
      </c>
      <c r="G2938">
        <v>86</v>
      </c>
      <c r="H2938" t="s">
        <v>1173</v>
      </c>
      <c r="I2938">
        <f t="shared" si="225"/>
        <v>67768</v>
      </c>
      <c r="J2938" s="6">
        <v>45186.094074074077</v>
      </c>
      <c r="K2938" t="str">
        <f t="shared" si="226"/>
        <v>Short Term</v>
      </c>
      <c r="L2938">
        <f t="shared" si="227"/>
        <v>66980</v>
      </c>
      <c r="M2938">
        <f t="shared" si="228"/>
        <v>0.15</v>
      </c>
      <c r="N2938">
        <f t="shared" si="229"/>
        <v>10047</v>
      </c>
    </row>
    <row r="2939" spans="1:14" x14ac:dyDescent="0.25">
      <c r="A2939">
        <v>3938</v>
      </c>
      <c r="B2939" t="s">
        <v>14944</v>
      </c>
      <c r="C2939" t="s">
        <v>14945</v>
      </c>
      <c r="D2939" t="s">
        <v>14929</v>
      </c>
      <c r="E2939">
        <v>751</v>
      </c>
      <c r="F2939" s="2">
        <v>43843.428622685176</v>
      </c>
      <c r="G2939">
        <v>8</v>
      </c>
      <c r="H2939" t="s">
        <v>3045</v>
      </c>
      <c r="I2939">
        <f t="shared" si="225"/>
        <v>6008</v>
      </c>
      <c r="J2939" s="6">
        <v>45186.094074074077</v>
      </c>
      <c r="K2939" t="str">
        <f t="shared" si="226"/>
        <v>Long Term</v>
      </c>
      <c r="L2939">
        <f t="shared" si="227"/>
        <v>5257</v>
      </c>
      <c r="M2939">
        <f t="shared" si="228"/>
        <v>0</v>
      </c>
      <c r="N2939">
        <f t="shared" si="229"/>
        <v>0</v>
      </c>
    </row>
    <row r="2940" spans="1:14" x14ac:dyDescent="0.25">
      <c r="A2940">
        <v>3939</v>
      </c>
      <c r="B2940" t="s">
        <v>14956</v>
      </c>
      <c r="C2940" t="s">
        <v>14957</v>
      </c>
      <c r="D2940" t="s">
        <v>14929</v>
      </c>
      <c r="E2940">
        <v>385</v>
      </c>
      <c r="F2940" s="2">
        <v>45006.830439814818</v>
      </c>
      <c r="G2940">
        <v>44</v>
      </c>
      <c r="H2940" t="s">
        <v>1149</v>
      </c>
      <c r="I2940">
        <f t="shared" si="225"/>
        <v>16940</v>
      </c>
      <c r="J2940" s="6">
        <v>45186.094074074077</v>
      </c>
      <c r="K2940" t="str">
        <f t="shared" si="226"/>
        <v>Short Term</v>
      </c>
      <c r="L2940">
        <f t="shared" si="227"/>
        <v>16555</v>
      </c>
      <c r="M2940">
        <f t="shared" si="228"/>
        <v>0.15</v>
      </c>
      <c r="N2940">
        <f t="shared" si="229"/>
        <v>2483.25</v>
      </c>
    </row>
    <row r="2941" spans="1:14" x14ac:dyDescent="0.25">
      <c r="A2941">
        <v>3940</v>
      </c>
      <c r="B2941" t="s">
        <v>14996</v>
      </c>
      <c r="C2941" t="s">
        <v>14997</v>
      </c>
      <c r="D2941" t="s">
        <v>14929</v>
      </c>
      <c r="E2941">
        <v>306</v>
      </c>
      <c r="F2941" s="2">
        <v>44863.27375</v>
      </c>
      <c r="G2941">
        <v>17</v>
      </c>
      <c r="H2941" t="s">
        <v>403</v>
      </c>
      <c r="I2941">
        <f t="shared" si="225"/>
        <v>5202</v>
      </c>
      <c r="J2941" s="6">
        <v>45186.094074074077</v>
      </c>
      <c r="K2941" t="str">
        <f t="shared" si="226"/>
        <v>Short Term</v>
      </c>
      <c r="L2941">
        <f t="shared" si="227"/>
        <v>4896</v>
      </c>
      <c r="M2941">
        <f t="shared" si="228"/>
        <v>0.15</v>
      </c>
      <c r="N2941">
        <f t="shared" si="229"/>
        <v>734.4</v>
      </c>
    </row>
    <row r="2942" spans="1:14" x14ac:dyDescent="0.25">
      <c r="A2942">
        <v>3941</v>
      </c>
      <c r="B2942" t="s">
        <v>14958</v>
      </c>
      <c r="C2942" t="s">
        <v>14959</v>
      </c>
      <c r="D2942" t="s">
        <v>14922</v>
      </c>
      <c r="E2942">
        <v>682</v>
      </c>
      <c r="F2942" s="2">
        <v>43382.170034722221</v>
      </c>
      <c r="G2942">
        <v>27</v>
      </c>
      <c r="H2942" t="s">
        <v>1141</v>
      </c>
      <c r="I2942">
        <f t="shared" si="225"/>
        <v>18414</v>
      </c>
      <c r="J2942" s="6">
        <v>45186.094074074077</v>
      </c>
      <c r="K2942" t="str">
        <f t="shared" si="226"/>
        <v>Long Term</v>
      </c>
      <c r="L2942">
        <f t="shared" si="227"/>
        <v>17732</v>
      </c>
      <c r="M2942">
        <f t="shared" si="228"/>
        <v>0</v>
      </c>
      <c r="N2942">
        <f t="shared" si="229"/>
        <v>0</v>
      </c>
    </row>
    <row r="2943" spans="1:14" x14ac:dyDescent="0.25">
      <c r="A2943">
        <v>3942</v>
      </c>
      <c r="B2943" t="s">
        <v>14972</v>
      </c>
      <c r="C2943" t="s">
        <v>14973</v>
      </c>
      <c r="D2943" t="s">
        <v>14929</v>
      </c>
      <c r="E2943">
        <v>740</v>
      </c>
      <c r="F2943" s="2">
        <v>44658.139710648153</v>
      </c>
      <c r="G2943">
        <v>57</v>
      </c>
      <c r="H2943" t="s">
        <v>2516</v>
      </c>
      <c r="I2943">
        <f t="shared" si="225"/>
        <v>42180</v>
      </c>
      <c r="J2943" s="6">
        <v>45186.094074074077</v>
      </c>
      <c r="K2943" t="str">
        <f t="shared" si="226"/>
        <v>Long Term</v>
      </c>
      <c r="L2943">
        <f t="shared" si="227"/>
        <v>41440</v>
      </c>
      <c r="M2943">
        <f t="shared" si="228"/>
        <v>0</v>
      </c>
      <c r="N2943">
        <f t="shared" si="229"/>
        <v>0</v>
      </c>
    </row>
    <row r="2944" spans="1:14" x14ac:dyDescent="0.25">
      <c r="A2944">
        <v>3943</v>
      </c>
      <c r="B2944" t="s">
        <v>14936</v>
      </c>
      <c r="C2944" t="s">
        <v>14937</v>
      </c>
      <c r="D2944" t="s">
        <v>14929</v>
      </c>
      <c r="E2944">
        <v>622</v>
      </c>
      <c r="F2944" s="2">
        <v>44068.54409722222</v>
      </c>
      <c r="G2944">
        <v>84</v>
      </c>
      <c r="H2944" t="s">
        <v>919</v>
      </c>
      <c r="I2944">
        <f t="shared" si="225"/>
        <v>52248</v>
      </c>
      <c r="J2944" s="6">
        <v>45186.094074074077</v>
      </c>
      <c r="K2944" t="str">
        <f t="shared" si="226"/>
        <v>Long Term</v>
      </c>
      <c r="L2944">
        <f t="shared" si="227"/>
        <v>51626</v>
      </c>
      <c r="M2944">
        <f t="shared" si="228"/>
        <v>0</v>
      </c>
      <c r="N2944">
        <f t="shared" si="229"/>
        <v>0</v>
      </c>
    </row>
    <row r="2945" spans="1:14" x14ac:dyDescent="0.25">
      <c r="A2945">
        <v>3944</v>
      </c>
      <c r="B2945" t="s">
        <v>14968</v>
      </c>
      <c r="C2945" t="s">
        <v>14969</v>
      </c>
      <c r="D2945" t="s">
        <v>14929</v>
      </c>
      <c r="E2945">
        <v>170</v>
      </c>
      <c r="F2945" s="2">
        <v>44835.675555555557</v>
      </c>
      <c r="G2945">
        <v>92</v>
      </c>
      <c r="H2945" t="s">
        <v>2198</v>
      </c>
      <c r="I2945">
        <f t="shared" si="225"/>
        <v>15640</v>
      </c>
      <c r="J2945" s="6">
        <v>45186.094074074077</v>
      </c>
      <c r="K2945" t="str">
        <f t="shared" si="226"/>
        <v>Short Term</v>
      </c>
      <c r="L2945">
        <f t="shared" si="227"/>
        <v>15470</v>
      </c>
      <c r="M2945">
        <f t="shared" si="228"/>
        <v>0.15</v>
      </c>
      <c r="N2945">
        <f t="shared" si="229"/>
        <v>2320.5</v>
      </c>
    </row>
    <row r="2946" spans="1:14" x14ac:dyDescent="0.25">
      <c r="A2946">
        <v>3945</v>
      </c>
      <c r="B2946" t="s">
        <v>14988</v>
      </c>
      <c r="C2946" t="s">
        <v>14989</v>
      </c>
      <c r="D2946" t="s">
        <v>14929</v>
      </c>
      <c r="E2946">
        <v>537</v>
      </c>
      <c r="F2946" s="2">
        <v>44378.463125000002</v>
      </c>
      <c r="G2946">
        <v>71</v>
      </c>
      <c r="H2946" t="s">
        <v>644</v>
      </c>
      <c r="I2946">
        <f t="shared" si="225"/>
        <v>38127</v>
      </c>
      <c r="J2946" s="6">
        <v>45186.094074074077</v>
      </c>
      <c r="K2946" t="str">
        <f t="shared" si="226"/>
        <v>Long Term</v>
      </c>
      <c r="L2946">
        <f t="shared" si="227"/>
        <v>37590</v>
      </c>
      <c r="M2946">
        <f t="shared" si="228"/>
        <v>0</v>
      </c>
      <c r="N2946">
        <f t="shared" si="229"/>
        <v>0</v>
      </c>
    </row>
    <row r="2947" spans="1:14" x14ac:dyDescent="0.25">
      <c r="A2947">
        <v>3946</v>
      </c>
      <c r="B2947" t="s">
        <v>14946</v>
      </c>
      <c r="C2947" t="s">
        <v>14947</v>
      </c>
      <c r="D2947" t="s">
        <v>14922</v>
      </c>
      <c r="E2947">
        <v>124</v>
      </c>
      <c r="F2947" s="2">
        <v>45031.358923611107</v>
      </c>
      <c r="G2947">
        <v>65</v>
      </c>
      <c r="H2947" t="s">
        <v>951</v>
      </c>
      <c r="I2947">
        <f t="shared" ref="I2947:I3001" si="230">E2947*G2947</f>
        <v>8060</v>
      </c>
      <c r="J2947" s="6">
        <v>45186.094074074077</v>
      </c>
      <c r="K2947" t="str">
        <f t="shared" ref="K2947:K3001" si="231">IF((J2947-F2947)&lt;=365,"Short Term","Long Term")</f>
        <v>Short Term</v>
      </c>
      <c r="L2947">
        <f t="shared" ref="L2947:L3001" si="232">I2947-E2947</f>
        <v>7936</v>
      </c>
      <c r="M2947">
        <f t="shared" ref="M2947:M3001" si="233">IF(K2947="short Term",15%,IF(K2947="Long Term",IF(L2947&gt;100000,10%,0),0))</f>
        <v>0.15</v>
      </c>
      <c r="N2947">
        <f t="shared" ref="N2947:N3001" si="234">L2947*M2947</f>
        <v>1190.3999999999999</v>
      </c>
    </row>
    <row r="2948" spans="1:14" x14ac:dyDescent="0.25">
      <c r="A2948">
        <v>3947</v>
      </c>
      <c r="B2948" t="s">
        <v>14954</v>
      </c>
      <c r="C2948" t="s">
        <v>14955</v>
      </c>
      <c r="D2948" t="s">
        <v>14922</v>
      </c>
      <c r="E2948">
        <v>668</v>
      </c>
      <c r="F2948" s="2">
        <v>44638.545358796298</v>
      </c>
      <c r="G2948">
        <v>30</v>
      </c>
      <c r="H2948" t="s">
        <v>542</v>
      </c>
      <c r="I2948">
        <f t="shared" si="230"/>
        <v>20040</v>
      </c>
      <c r="J2948" s="6">
        <v>45186.094074074077</v>
      </c>
      <c r="K2948" t="str">
        <f t="shared" si="231"/>
        <v>Long Term</v>
      </c>
      <c r="L2948">
        <f t="shared" si="232"/>
        <v>19372</v>
      </c>
      <c r="M2948">
        <f t="shared" si="233"/>
        <v>0</v>
      </c>
      <c r="N2948">
        <f t="shared" si="234"/>
        <v>0</v>
      </c>
    </row>
    <row r="2949" spans="1:14" x14ac:dyDescent="0.25">
      <c r="A2949">
        <v>3948</v>
      </c>
      <c r="B2949" t="s">
        <v>14923</v>
      </c>
      <c r="C2949" t="s">
        <v>14924</v>
      </c>
      <c r="D2949" t="s">
        <v>14922</v>
      </c>
      <c r="E2949">
        <v>652</v>
      </c>
      <c r="F2949" s="2">
        <v>44205.368055555547</v>
      </c>
      <c r="G2949">
        <v>48</v>
      </c>
      <c r="H2949" t="s">
        <v>214</v>
      </c>
      <c r="I2949">
        <f t="shared" si="230"/>
        <v>31296</v>
      </c>
      <c r="J2949" s="6">
        <v>45186.094074074077</v>
      </c>
      <c r="K2949" t="str">
        <f t="shared" si="231"/>
        <v>Long Term</v>
      </c>
      <c r="L2949">
        <f t="shared" si="232"/>
        <v>30644</v>
      </c>
      <c r="M2949">
        <f t="shared" si="233"/>
        <v>0</v>
      </c>
      <c r="N2949">
        <f t="shared" si="234"/>
        <v>0</v>
      </c>
    </row>
    <row r="2950" spans="1:14" x14ac:dyDescent="0.25">
      <c r="A2950">
        <v>3949</v>
      </c>
      <c r="B2950" t="s">
        <v>14998</v>
      </c>
      <c r="C2950" t="s">
        <v>14999</v>
      </c>
      <c r="D2950" t="s">
        <v>14922</v>
      </c>
      <c r="E2950">
        <v>686</v>
      </c>
      <c r="F2950" s="2">
        <v>43548.178483796299</v>
      </c>
      <c r="G2950">
        <v>46</v>
      </c>
      <c r="H2950" t="s">
        <v>90</v>
      </c>
      <c r="I2950">
        <f t="shared" si="230"/>
        <v>31556</v>
      </c>
      <c r="J2950" s="6">
        <v>45186.094074074077</v>
      </c>
      <c r="K2950" t="str">
        <f t="shared" si="231"/>
        <v>Long Term</v>
      </c>
      <c r="L2950">
        <f t="shared" si="232"/>
        <v>30870</v>
      </c>
      <c r="M2950">
        <f t="shared" si="233"/>
        <v>0</v>
      </c>
      <c r="N2950">
        <f t="shared" si="234"/>
        <v>0</v>
      </c>
    </row>
    <row r="2951" spans="1:14" x14ac:dyDescent="0.25">
      <c r="A2951">
        <v>3950</v>
      </c>
      <c r="B2951" t="s">
        <v>14984</v>
      </c>
      <c r="C2951" t="s">
        <v>14985</v>
      </c>
      <c r="D2951" t="s">
        <v>14922</v>
      </c>
      <c r="E2951">
        <v>851</v>
      </c>
      <c r="F2951" s="2">
        <v>44085.351597222223</v>
      </c>
      <c r="G2951">
        <v>58</v>
      </c>
      <c r="H2951" t="s">
        <v>1363</v>
      </c>
      <c r="I2951">
        <f t="shared" si="230"/>
        <v>49358</v>
      </c>
      <c r="J2951" s="6">
        <v>45186.094074074077</v>
      </c>
      <c r="K2951" t="str">
        <f t="shared" si="231"/>
        <v>Long Term</v>
      </c>
      <c r="L2951">
        <f t="shared" si="232"/>
        <v>48507</v>
      </c>
      <c r="M2951">
        <f t="shared" si="233"/>
        <v>0</v>
      </c>
      <c r="N2951">
        <f t="shared" si="234"/>
        <v>0</v>
      </c>
    </row>
    <row r="2952" spans="1:14" x14ac:dyDescent="0.25">
      <c r="A2952">
        <v>3951</v>
      </c>
      <c r="B2952" t="s">
        <v>14954</v>
      </c>
      <c r="C2952" t="s">
        <v>14955</v>
      </c>
      <c r="D2952" t="s">
        <v>14922</v>
      </c>
      <c r="E2952">
        <v>927</v>
      </c>
      <c r="F2952" s="2">
        <v>43585.092048611114</v>
      </c>
      <c r="G2952">
        <v>30</v>
      </c>
      <c r="H2952" t="s">
        <v>699</v>
      </c>
      <c r="I2952">
        <f t="shared" si="230"/>
        <v>27810</v>
      </c>
      <c r="J2952" s="6">
        <v>45186.094074074077</v>
      </c>
      <c r="K2952" t="str">
        <f t="shared" si="231"/>
        <v>Long Term</v>
      </c>
      <c r="L2952">
        <f t="shared" si="232"/>
        <v>26883</v>
      </c>
      <c r="M2952">
        <f t="shared" si="233"/>
        <v>0</v>
      </c>
      <c r="N2952">
        <f t="shared" si="234"/>
        <v>0</v>
      </c>
    </row>
    <row r="2953" spans="1:14" x14ac:dyDescent="0.25">
      <c r="A2953">
        <v>3952</v>
      </c>
      <c r="B2953" t="s">
        <v>15010</v>
      </c>
      <c r="C2953" t="s">
        <v>15011</v>
      </c>
      <c r="D2953" t="s">
        <v>14922</v>
      </c>
      <c r="E2953">
        <v>300</v>
      </c>
      <c r="F2953" s="2">
        <v>43656.835486111107</v>
      </c>
      <c r="G2953">
        <v>9</v>
      </c>
      <c r="H2953" t="s">
        <v>1920</v>
      </c>
      <c r="I2953">
        <f t="shared" si="230"/>
        <v>2700</v>
      </c>
      <c r="J2953" s="6">
        <v>45186.094074074077</v>
      </c>
      <c r="K2953" t="str">
        <f t="shared" si="231"/>
        <v>Long Term</v>
      </c>
      <c r="L2953">
        <f t="shared" si="232"/>
        <v>2400</v>
      </c>
      <c r="M2953">
        <f t="shared" si="233"/>
        <v>0</v>
      </c>
      <c r="N2953">
        <f t="shared" si="234"/>
        <v>0</v>
      </c>
    </row>
    <row r="2954" spans="1:14" x14ac:dyDescent="0.25">
      <c r="A2954">
        <v>3953</v>
      </c>
      <c r="B2954" t="s">
        <v>14974</v>
      </c>
      <c r="C2954" t="s">
        <v>14975</v>
      </c>
      <c r="D2954" t="s">
        <v>14922</v>
      </c>
      <c r="E2954">
        <v>743</v>
      </c>
      <c r="F2954" s="2">
        <v>43580.835625</v>
      </c>
      <c r="G2954">
        <v>43</v>
      </c>
      <c r="H2954" t="s">
        <v>1049</v>
      </c>
      <c r="I2954">
        <f t="shared" si="230"/>
        <v>31949</v>
      </c>
      <c r="J2954" s="6">
        <v>45186.094074074077</v>
      </c>
      <c r="K2954" t="str">
        <f t="shared" si="231"/>
        <v>Long Term</v>
      </c>
      <c r="L2954">
        <f t="shared" si="232"/>
        <v>31206</v>
      </c>
      <c r="M2954">
        <f t="shared" si="233"/>
        <v>0</v>
      </c>
      <c r="N2954">
        <f t="shared" si="234"/>
        <v>0</v>
      </c>
    </row>
    <row r="2955" spans="1:14" x14ac:dyDescent="0.25">
      <c r="A2955">
        <v>3954</v>
      </c>
      <c r="B2955" t="s">
        <v>14968</v>
      </c>
      <c r="C2955" t="s">
        <v>14969</v>
      </c>
      <c r="D2955" t="s">
        <v>14929</v>
      </c>
      <c r="E2955">
        <v>637</v>
      </c>
      <c r="F2955" s="2">
        <v>44933.076851851853</v>
      </c>
      <c r="G2955">
        <v>100</v>
      </c>
      <c r="H2955" t="s">
        <v>884</v>
      </c>
      <c r="I2955">
        <f t="shared" si="230"/>
        <v>63700</v>
      </c>
      <c r="J2955" s="6">
        <v>45186.094074074077</v>
      </c>
      <c r="K2955" t="str">
        <f t="shared" si="231"/>
        <v>Short Term</v>
      </c>
      <c r="L2955">
        <f t="shared" si="232"/>
        <v>63063</v>
      </c>
      <c r="M2955">
        <f t="shared" si="233"/>
        <v>0.15</v>
      </c>
      <c r="N2955">
        <f t="shared" si="234"/>
        <v>9459.4499999999989</v>
      </c>
    </row>
    <row r="2956" spans="1:14" x14ac:dyDescent="0.25">
      <c r="A2956">
        <v>3955</v>
      </c>
      <c r="B2956" t="s">
        <v>14972</v>
      </c>
      <c r="C2956" t="s">
        <v>14973</v>
      </c>
      <c r="D2956" t="s">
        <v>14922</v>
      </c>
      <c r="E2956">
        <v>778</v>
      </c>
      <c r="F2956" s="2">
        <v>44555.905428240738</v>
      </c>
      <c r="G2956">
        <v>65</v>
      </c>
      <c r="H2956" t="s">
        <v>1307</v>
      </c>
      <c r="I2956">
        <f t="shared" si="230"/>
        <v>50570</v>
      </c>
      <c r="J2956" s="6">
        <v>45186.094074074077</v>
      </c>
      <c r="K2956" t="str">
        <f t="shared" si="231"/>
        <v>Long Term</v>
      </c>
      <c r="L2956">
        <f t="shared" si="232"/>
        <v>49792</v>
      </c>
      <c r="M2956">
        <f t="shared" si="233"/>
        <v>0</v>
      </c>
      <c r="N2956">
        <f t="shared" si="234"/>
        <v>0</v>
      </c>
    </row>
    <row r="2957" spans="1:14" x14ac:dyDescent="0.25">
      <c r="A2957">
        <v>3956</v>
      </c>
      <c r="B2957" t="s">
        <v>14946</v>
      </c>
      <c r="C2957" t="s">
        <v>14947</v>
      </c>
      <c r="D2957" t="s">
        <v>14922</v>
      </c>
      <c r="E2957">
        <v>410</v>
      </c>
      <c r="F2957" s="2">
        <v>44326.777256944442</v>
      </c>
      <c r="G2957">
        <v>46</v>
      </c>
      <c r="H2957" t="s">
        <v>1118</v>
      </c>
      <c r="I2957">
        <f t="shared" si="230"/>
        <v>18860</v>
      </c>
      <c r="J2957" s="6">
        <v>45186.094074074077</v>
      </c>
      <c r="K2957" t="str">
        <f t="shared" si="231"/>
        <v>Long Term</v>
      </c>
      <c r="L2957">
        <f t="shared" si="232"/>
        <v>18450</v>
      </c>
      <c r="M2957">
        <f t="shared" si="233"/>
        <v>0</v>
      </c>
      <c r="N2957">
        <f t="shared" si="234"/>
        <v>0</v>
      </c>
    </row>
    <row r="2958" spans="1:14" x14ac:dyDescent="0.25">
      <c r="A2958">
        <v>3957</v>
      </c>
      <c r="B2958" t="s">
        <v>14944</v>
      </c>
      <c r="C2958" t="s">
        <v>14945</v>
      </c>
      <c r="D2958" t="s">
        <v>14929</v>
      </c>
      <c r="E2958">
        <v>570</v>
      </c>
      <c r="F2958" s="2">
        <v>44494.341319444437</v>
      </c>
      <c r="G2958">
        <v>28</v>
      </c>
      <c r="H2958" t="s">
        <v>803</v>
      </c>
      <c r="I2958">
        <f t="shared" si="230"/>
        <v>15960</v>
      </c>
      <c r="J2958" s="6">
        <v>45186.094074074077</v>
      </c>
      <c r="K2958" t="str">
        <f t="shared" si="231"/>
        <v>Long Term</v>
      </c>
      <c r="L2958">
        <f t="shared" si="232"/>
        <v>15390</v>
      </c>
      <c r="M2958">
        <f t="shared" si="233"/>
        <v>0</v>
      </c>
      <c r="N2958">
        <f t="shared" si="234"/>
        <v>0</v>
      </c>
    </row>
    <row r="2959" spans="1:14" x14ac:dyDescent="0.25">
      <c r="A2959">
        <v>3958</v>
      </c>
      <c r="B2959" t="s">
        <v>14964</v>
      </c>
      <c r="C2959" t="s">
        <v>14965</v>
      </c>
      <c r="D2959" t="s">
        <v>14922</v>
      </c>
      <c r="E2959">
        <v>144</v>
      </c>
      <c r="F2959" s="2">
        <v>45075.710104166668</v>
      </c>
      <c r="G2959">
        <v>64</v>
      </c>
      <c r="H2959" t="s">
        <v>411</v>
      </c>
      <c r="I2959">
        <f t="shared" si="230"/>
        <v>9216</v>
      </c>
      <c r="J2959" s="6">
        <v>45186.094074074077</v>
      </c>
      <c r="K2959" t="str">
        <f t="shared" si="231"/>
        <v>Short Term</v>
      </c>
      <c r="L2959">
        <f t="shared" si="232"/>
        <v>9072</v>
      </c>
      <c r="M2959">
        <f t="shared" si="233"/>
        <v>0.15</v>
      </c>
      <c r="N2959">
        <f t="shared" si="234"/>
        <v>1360.8</v>
      </c>
    </row>
    <row r="2960" spans="1:14" x14ac:dyDescent="0.25">
      <c r="A2960">
        <v>3959</v>
      </c>
      <c r="B2960" t="s">
        <v>14978</v>
      </c>
      <c r="C2960" t="s">
        <v>14979</v>
      </c>
      <c r="D2960" t="s">
        <v>14929</v>
      </c>
      <c r="E2960">
        <v>541</v>
      </c>
      <c r="F2960" s="2">
        <v>44704.939189814817</v>
      </c>
      <c r="G2960">
        <v>21</v>
      </c>
      <c r="H2960" t="s">
        <v>730</v>
      </c>
      <c r="I2960">
        <f t="shared" si="230"/>
        <v>11361</v>
      </c>
      <c r="J2960" s="6">
        <v>45186.094074074077</v>
      </c>
      <c r="K2960" t="str">
        <f t="shared" si="231"/>
        <v>Long Term</v>
      </c>
      <c r="L2960">
        <f t="shared" si="232"/>
        <v>10820</v>
      </c>
      <c r="M2960">
        <f t="shared" si="233"/>
        <v>0</v>
      </c>
      <c r="N2960">
        <f t="shared" si="234"/>
        <v>0</v>
      </c>
    </row>
    <row r="2961" spans="1:14" x14ac:dyDescent="0.25">
      <c r="A2961">
        <v>3960</v>
      </c>
      <c r="B2961" t="s">
        <v>14936</v>
      </c>
      <c r="C2961" t="s">
        <v>14937</v>
      </c>
      <c r="D2961" t="s">
        <v>14929</v>
      </c>
      <c r="E2961">
        <v>195</v>
      </c>
      <c r="F2961" s="2">
        <v>44766.89162037037</v>
      </c>
      <c r="G2961">
        <v>80</v>
      </c>
      <c r="H2961" t="s">
        <v>370</v>
      </c>
      <c r="I2961">
        <f t="shared" si="230"/>
        <v>15600</v>
      </c>
      <c r="J2961" s="6">
        <v>45186.094074074077</v>
      </c>
      <c r="K2961" t="str">
        <f t="shared" si="231"/>
        <v>Long Term</v>
      </c>
      <c r="L2961">
        <f t="shared" si="232"/>
        <v>15405</v>
      </c>
      <c r="M2961">
        <f t="shared" si="233"/>
        <v>0</v>
      </c>
      <c r="N2961">
        <f t="shared" si="234"/>
        <v>0</v>
      </c>
    </row>
    <row r="2962" spans="1:14" x14ac:dyDescent="0.25">
      <c r="A2962">
        <v>3961</v>
      </c>
      <c r="B2962" t="s">
        <v>15012</v>
      </c>
      <c r="C2962" t="s">
        <v>15013</v>
      </c>
      <c r="D2962" t="s">
        <v>14922</v>
      </c>
      <c r="E2962">
        <v>659</v>
      </c>
      <c r="F2962" s="2">
        <v>43931.256203703713</v>
      </c>
      <c r="G2962">
        <v>88</v>
      </c>
      <c r="H2962" t="s">
        <v>172</v>
      </c>
      <c r="I2962">
        <f t="shared" si="230"/>
        <v>57992</v>
      </c>
      <c r="J2962" s="6">
        <v>45186.094074074077</v>
      </c>
      <c r="K2962" t="str">
        <f t="shared" si="231"/>
        <v>Long Term</v>
      </c>
      <c r="L2962">
        <f t="shared" si="232"/>
        <v>57333</v>
      </c>
      <c r="M2962">
        <f t="shared" si="233"/>
        <v>0</v>
      </c>
      <c r="N2962">
        <f t="shared" si="234"/>
        <v>0</v>
      </c>
    </row>
    <row r="2963" spans="1:14" x14ac:dyDescent="0.25">
      <c r="A2963">
        <v>3962</v>
      </c>
      <c r="B2963" t="s">
        <v>15016</v>
      </c>
      <c r="C2963" t="s">
        <v>15017</v>
      </c>
      <c r="D2963" t="s">
        <v>14929</v>
      </c>
      <c r="E2963">
        <v>460</v>
      </c>
      <c r="F2963" s="2">
        <v>44688.68041666667</v>
      </c>
      <c r="G2963">
        <v>15</v>
      </c>
      <c r="H2963" t="s">
        <v>264</v>
      </c>
      <c r="I2963">
        <f t="shared" si="230"/>
        <v>6900</v>
      </c>
      <c r="J2963" s="6">
        <v>45186.094074074077</v>
      </c>
      <c r="K2963" t="str">
        <f t="shared" si="231"/>
        <v>Long Term</v>
      </c>
      <c r="L2963">
        <f t="shared" si="232"/>
        <v>6440</v>
      </c>
      <c r="M2963">
        <f t="shared" si="233"/>
        <v>0</v>
      </c>
      <c r="N2963">
        <f t="shared" si="234"/>
        <v>0</v>
      </c>
    </row>
    <row r="2964" spans="1:14" x14ac:dyDescent="0.25">
      <c r="A2964">
        <v>3963</v>
      </c>
      <c r="B2964" t="s">
        <v>14982</v>
      </c>
      <c r="C2964" t="s">
        <v>14983</v>
      </c>
      <c r="D2964" t="s">
        <v>14922</v>
      </c>
      <c r="E2964">
        <v>507</v>
      </c>
      <c r="F2964" s="2">
        <v>43407.935011574067</v>
      </c>
      <c r="G2964">
        <v>62</v>
      </c>
      <c r="H2964" t="s">
        <v>321</v>
      </c>
      <c r="I2964">
        <f t="shared" si="230"/>
        <v>31434</v>
      </c>
      <c r="J2964" s="6">
        <v>45186.094074074077</v>
      </c>
      <c r="K2964" t="str">
        <f t="shared" si="231"/>
        <v>Long Term</v>
      </c>
      <c r="L2964">
        <f t="shared" si="232"/>
        <v>30927</v>
      </c>
      <c r="M2964">
        <f t="shared" si="233"/>
        <v>0</v>
      </c>
      <c r="N2964">
        <f t="shared" si="234"/>
        <v>0</v>
      </c>
    </row>
    <row r="2965" spans="1:14" x14ac:dyDescent="0.25">
      <c r="A2965">
        <v>3964</v>
      </c>
      <c r="B2965" t="s">
        <v>14978</v>
      </c>
      <c r="C2965" t="s">
        <v>14979</v>
      </c>
      <c r="D2965" t="s">
        <v>14929</v>
      </c>
      <c r="E2965">
        <v>975</v>
      </c>
      <c r="F2965" s="2">
        <v>44386.343530092592</v>
      </c>
      <c r="G2965">
        <v>93</v>
      </c>
      <c r="H2965" t="s">
        <v>892</v>
      </c>
      <c r="I2965">
        <f t="shared" si="230"/>
        <v>90675</v>
      </c>
      <c r="J2965" s="6">
        <v>45186.094074074077</v>
      </c>
      <c r="K2965" t="str">
        <f t="shared" si="231"/>
        <v>Long Term</v>
      </c>
      <c r="L2965">
        <f t="shared" si="232"/>
        <v>89700</v>
      </c>
      <c r="M2965">
        <f t="shared" si="233"/>
        <v>0</v>
      </c>
      <c r="N2965">
        <f t="shared" si="234"/>
        <v>0</v>
      </c>
    </row>
    <row r="2966" spans="1:14" x14ac:dyDescent="0.25">
      <c r="A2966">
        <v>3965</v>
      </c>
      <c r="B2966" t="s">
        <v>14972</v>
      </c>
      <c r="C2966" t="s">
        <v>14973</v>
      </c>
      <c r="D2966" t="s">
        <v>14922</v>
      </c>
      <c r="E2966">
        <v>920</v>
      </c>
      <c r="F2966" s="2">
        <v>43632.065324074072</v>
      </c>
      <c r="G2966">
        <v>20</v>
      </c>
      <c r="H2966" t="s">
        <v>1769</v>
      </c>
      <c r="I2966">
        <f t="shared" si="230"/>
        <v>18400</v>
      </c>
      <c r="J2966" s="6">
        <v>45186.094074074077</v>
      </c>
      <c r="K2966" t="str">
        <f t="shared" si="231"/>
        <v>Long Term</v>
      </c>
      <c r="L2966">
        <f t="shared" si="232"/>
        <v>17480</v>
      </c>
      <c r="M2966">
        <f t="shared" si="233"/>
        <v>0</v>
      </c>
      <c r="N2966">
        <f t="shared" si="234"/>
        <v>0</v>
      </c>
    </row>
    <row r="2967" spans="1:14" x14ac:dyDescent="0.25">
      <c r="A2967">
        <v>3966</v>
      </c>
      <c r="B2967" t="s">
        <v>14932</v>
      </c>
      <c r="C2967" t="s">
        <v>14933</v>
      </c>
      <c r="D2967" t="s">
        <v>14922</v>
      </c>
      <c r="E2967">
        <v>623</v>
      </c>
      <c r="F2967" s="2">
        <v>43791.948194444441</v>
      </c>
      <c r="G2967">
        <v>48</v>
      </c>
      <c r="H2967" t="s">
        <v>759</v>
      </c>
      <c r="I2967">
        <f t="shared" si="230"/>
        <v>29904</v>
      </c>
      <c r="J2967" s="6">
        <v>45186.094074074077</v>
      </c>
      <c r="K2967" t="str">
        <f t="shared" si="231"/>
        <v>Long Term</v>
      </c>
      <c r="L2967">
        <f t="shared" si="232"/>
        <v>29281</v>
      </c>
      <c r="M2967">
        <f t="shared" si="233"/>
        <v>0</v>
      </c>
      <c r="N2967">
        <f t="shared" si="234"/>
        <v>0</v>
      </c>
    </row>
    <row r="2968" spans="1:14" x14ac:dyDescent="0.25">
      <c r="A2968">
        <v>3967</v>
      </c>
      <c r="B2968" t="s">
        <v>14990</v>
      </c>
      <c r="C2968" t="s">
        <v>14991</v>
      </c>
      <c r="D2968" t="s">
        <v>14929</v>
      </c>
      <c r="E2968">
        <v>335</v>
      </c>
      <c r="F2968" s="2">
        <v>44024.059733796297</v>
      </c>
      <c r="G2968">
        <v>89</v>
      </c>
      <c r="H2968" t="s">
        <v>276</v>
      </c>
      <c r="I2968">
        <f t="shared" si="230"/>
        <v>29815</v>
      </c>
      <c r="J2968" s="6">
        <v>45186.094074074077</v>
      </c>
      <c r="K2968" t="str">
        <f t="shared" si="231"/>
        <v>Long Term</v>
      </c>
      <c r="L2968">
        <f t="shared" si="232"/>
        <v>29480</v>
      </c>
      <c r="M2968">
        <f t="shared" si="233"/>
        <v>0</v>
      </c>
      <c r="N2968">
        <f t="shared" si="234"/>
        <v>0</v>
      </c>
    </row>
    <row r="2969" spans="1:14" x14ac:dyDescent="0.25">
      <c r="A2969">
        <v>3968</v>
      </c>
      <c r="B2969" t="s">
        <v>14940</v>
      </c>
      <c r="C2969" t="s">
        <v>14941</v>
      </c>
      <c r="D2969" t="s">
        <v>14922</v>
      </c>
      <c r="E2969">
        <v>309</v>
      </c>
      <c r="F2969" s="2">
        <v>44183.817002314812</v>
      </c>
      <c r="G2969">
        <v>1</v>
      </c>
      <c r="H2969" t="s">
        <v>274</v>
      </c>
      <c r="I2969">
        <f t="shared" si="230"/>
        <v>309</v>
      </c>
      <c r="J2969" s="6">
        <v>45186.094074074077</v>
      </c>
      <c r="K2969" t="str">
        <f t="shared" si="231"/>
        <v>Long Term</v>
      </c>
      <c r="L2969">
        <f t="shared" si="232"/>
        <v>0</v>
      </c>
      <c r="M2969">
        <f t="shared" si="233"/>
        <v>0</v>
      </c>
      <c r="N2969">
        <f t="shared" si="234"/>
        <v>0</v>
      </c>
    </row>
    <row r="2970" spans="1:14" x14ac:dyDescent="0.25">
      <c r="A2970">
        <v>3969</v>
      </c>
      <c r="B2970" t="s">
        <v>14934</v>
      </c>
      <c r="C2970" t="s">
        <v>14935</v>
      </c>
      <c r="D2970" t="s">
        <v>14929</v>
      </c>
      <c r="E2970">
        <v>200</v>
      </c>
      <c r="F2970" s="2">
        <v>44325.975775462961</v>
      </c>
      <c r="G2970">
        <v>32</v>
      </c>
      <c r="H2970" t="s">
        <v>366</v>
      </c>
      <c r="I2970">
        <f t="shared" si="230"/>
        <v>6400</v>
      </c>
      <c r="J2970" s="6">
        <v>45186.094074074077</v>
      </c>
      <c r="K2970" t="str">
        <f t="shared" si="231"/>
        <v>Long Term</v>
      </c>
      <c r="L2970">
        <f t="shared" si="232"/>
        <v>6200</v>
      </c>
      <c r="M2970">
        <f t="shared" si="233"/>
        <v>0</v>
      </c>
      <c r="N2970">
        <f t="shared" si="234"/>
        <v>0</v>
      </c>
    </row>
    <row r="2971" spans="1:14" x14ac:dyDescent="0.25">
      <c r="A2971">
        <v>3970</v>
      </c>
      <c r="B2971" t="s">
        <v>14930</v>
      </c>
      <c r="C2971" t="s">
        <v>14931</v>
      </c>
      <c r="D2971" t="s">
        <v>14929</v>
      </c>
      <c r="E2971">
        <v>329</v>
      </c>
      <c r="F2971" s="2">
        <v>44771.055266203701</v>
      </c>
      <c r="G2971">
        <v>34</v>
      </c>
      <c r="H2971" t="s">
        <v>120</v>
      </c>
      <c r="I2971">
        <f t="shared" si="230"/>
        <v>11186</v>
      </c>
      <c r="J2971" s="6">
        <v>45186.094074074077</v>
      </c>
      <c r="K2971" t="str">
        <f t="shared" si="231"/>
        <v>Long Term</v>
      </c>
      <c r="L2971">
        <f t="shared" si="232"/>
        <v>10857</v>
      </c>
      <c r="M2971">
        <f t="shared" si="233"/>
        <v>0</v>
      </c>
      <c r="N2971">
        <f t="shared" si="234"/>
        <v>0</v>
      </c>
    </row>
    <row r="2972" spans="1:14" x14ac:dyDescent="0.25">
      <c r="A2972">
        <v>3971</v>
      </c>
      <c r="B2972" t="s">
        <v>14932</v>
      </c>
      <c r="C2972" t="s">
        <v>14933</v>
      </c>
      <c r="D2972" t="s">
        <v>14929</v>
      </c>
      <c r="E2972">
        <v>323</v>
      </c>
      <c r="F2972" s="2">
        <v>44232.617303240739</v>
      </c>
      <c r="G2972">
        <v>96</v>
      </c>
      <c r="H2972" t="s">
        <v>1756</v>
      </c>
      <c r="I2972">
        <f t="shared" si="230"/>
        <v>31008</v>
      </c>
      <c r="J2972" s="6">
        <v>45186.094074074077</v>
      </c>
      <c r="K2972" t="str">
        <f t="shared" si="231"/>
        <v>Long Term</v>
      </c>
      <c r="L2972">
        <f t="shared" si="232"/>
        <v>30685</v>
      </c>
      <c r="M2972">
        <f t="shared" si="233"/>
        <v>0</v>
      </c>
      <c r="N2972">
        <f t="shared" si="234"/>
        <v>0</v>
      </c>
    </row>
    <row r="2973" spans="1:14" x14ac:dyDescent="0.25">
      <c r="A2973">
        <v>3972</v>
      </c>
      <c r="B2973" t="s">
        <v>14942</v>
      </c>
      <c r="C2973" t="s">
        <v>14943</v>
      </c>
      <c r="D2973" t="s">
        <v>14929</v>
      </c>
      <c r="E2973">
        <v>425</v>
      </c>
      <c r="F2973" s="2">
        <v>43822.74591435185</v>
      </c>
      <c r="G2973">
        <v>74</v>
      </c>
      <c r="H2973" t="s">
        <v>508</v>
      </c>
      <c r="I2973">
        <f t="shared" si="230"/>
        <v>31450</v>
      </c>
      <c r="J2973" s="6">
        <v>45186.094074074077</v>
      </c>
      <c r="K2973" t="str">
        <f t="shared" si="231"/>
        <v>Long Term</v>
      </c>
      <c r="L2973">
        <f t="shared" si="232"/>
        <v>31025</v>
      </c>
      <c r="M2973">
        <f t="shared" si="233"/>
        <v>0</v>
      </c>
      <c r="N2973">
        <f t="shared" si="234"/>
        <v>0</v>
      </c>
    </row>
    <row r="2974" spans="1:14" x14ac:dyDescent="0.25">
      <c r="A2974">
        <v>3973</v>
      </c>
      <c r="B2974" t="s">
        <v>14962</v>
      </c>
      <c r="C2974" t="s">
        <v>14963</v>
      </c>
      <c r="D2974" t="s">
        <v>14929</v>
      </c>
      <c r="E2974">
        <v>315</v>
      </c>
      <c r="F2974" s="2">
        <v>44715.0469212963</v>
      </c>
      <c r="G2974">
        <v>64</v>
      </c>
      <c r="H2974" t="s">
        <v>437</v>
      </c>
      <c r="I2974">
        <f t="shared" si="230"/>
        <v>20160</v>
      </c>
      <c r="J2974" s="6">
        <v>45186.094074074077</v>
      </c>
      <c r="K2974" t="str">
        <f t="shared" si="231"/>
        <v>Long Term</v>
      </c>
      <c r="L2974">
        <f t="shared" si="232"/>
        <v>19845</v>
      </c>
      <c r="M2974">
        <f t="shared" si="233"/>
        <v>0</v>
      </c>
      <c r="N2974">
        <f t="shared" si="234"/>
        <v>0</v>
      </c>
    </row>
    <row r="2975" spans="1:14" x14ac:dyDescent="0.25">
      <c r="A2975">
        <v>3974</v>
      </c>
      <c r="B2975" t="s">
        <v>14934</v>
      </c>
      <c r="C2975" t="s">
        <v>14935</v>
      </c>
      <c r="D2975" t="s">
        <v>14922</v>
      </c>
      <c r="E2975">
        <v>580</v>
      </c>
      <c r="F2975" s="2">
        <v>44182.353113425917</v>
      </c>
      <c r="G2975">
        <v>95</v>
      </c>
      <c r="H2975" t="s">
        <v>669</v>
      </c>
      <c r="I2975">
        <f t="shared" si="230"/>
        <v>55100</v>
      </c>
      <c r="J2975" s="6">
        <v>45186.094074074077</v>
      </c>
      <c r="K2975" t="str">
        <f t="shared" si="231"/>
        <v>Long Term</v>
      </c>
      <c r="L2975">
        <f t="shared" si="232"/>
        <v>54520</v>
      </c>
      <c r="M2975">
        <f t="shared" si="233"/>
        <v>0</v>
      </c>
      <c r="N2975">
        <f t="shared" si="234"/>
        <v>0</v>
      </c>
    </row>
    <row r="2976" spans="1:14" x14ac:dyDescent="0.25">
      <c r="A2976">
        <v>3975</v>
      </c>
      <c r="B2976" t="s">
        <v>14962</v>
      </c>
      <c r="C2976" t="s">
        <v>14963</v>
      </c>
      <c r="D2976" t="s">
        <v>14922</v>
      </c>
      <c r="E2976">
        <v>949</v>
      </c>
      <c r="F2976" s="2">
        <v>44657.316168981481</v>
      </c>
      <c r="G2976">
        <v>78</v>
      </c>
      <c r="H2976" t="s">
        <v>718</v>
      </c>
      <c r="I2976">
        <f t="shared" si="230"/>
        <v>74022</v>
      </c>
      <c r="J2976" s="6">
        <v>45186.094074074077</v>
      </c>
      <c r="K2976" t="str">
        <f t="shared" si="231"/>
        <v>Long Term</v>
      </c>
      <c r="L2976">
        <f t="shared" si="232"/>
        <v>73073</v>
      </c>
      <c r="M2976">
        <f t="shared" si="233"/>
        <v>0</v>
      </c>
      <c r="N2976">
        <f t="shared" si="234"/>
        <v>0</v>
      </c>
    </row>
    <row r="2977" spans="1:14" x14ac:dyDescent="0.25">
      <c r="A2977">
        <v>3976</v>
      </c>
      <c r="B2977" t="s">
        <v>14954</v>
      </c>
      <c r="C2977" t="s">
        <v>14955</v>
      </c>
      <c r="D2977" t="s">
        <v>14929</v>
      </c>
      <c r="E2977">
        <v>277</v>
      </c>
      <c r="F2977" s="2">
        <v>44873.797476851847</v>
      </c>
      <c r="G2977">
        <v>33</v>
      </c>
      <c r="H2977" t="s">
        <v>691</v>
      </c>
      <c r="I2977">
        <f t="shared" si="230"/>
        <v>9141</v>
      </c>
      <c r="J2977" s="6">
        <v>45186.094074074077</v>
      </c>
      <c r="K2977" t="str">
        <f t="shared" si="231"/>
        <v>Short Term</v>
      </c>
      <c r="L2977">
        <f t="shared" si="232"/>
        <v>8864</v>
      </c>
      <c r="M2977">
        <f t="shared" si="233"/>
        <v>0.15</v>
      </c>
      <c r="N2977">
        <f t="shared" si="234"/>
        <v>1329.6</v>
      </c>
    </row>
    <row r="2978" spans="1:14" x14ac:dyDescent="0.25">
      <c r="A2978">
        <v>3977</v>
      </c>
      <c r="B2978" t="s">
        <v>14958</v>
      </c>
      <c r="C2978" t="s">
        <v>14959</v>
      </c>
      <c r="D2978" t="s">
        <v>14922</v>
      </c>
      <c r="E2978">
        <v>689</v>
      </c>
      <c r="F2978" s="2">
        <v>43506.481550925928</v>
      </c>
      <c r="G2978">
        <v>43</v>
      </c>
      <c r="H2978" t="s">
        <v>2057</v>
      </c>
      <c r="I2978">
        <f t="shared" si="230"/>
        <v>29627</v>
      </c>
      <c r="J2978" s="6">
        <v>45186.094074074077</v>
      </c>
      <c r="K2978" t="str">
        <f t="shared" si="231"/>
        <v>Long Term</v>
      </c>
      <c r="L2978">
        <f t="shared" si="232"/>
        <v>28938</v>
      </c>
      <c r="M2978">
        <f t="shared" si="233"/>
        <v>0</v>
      </c>
      <c r="N2978">
        <f t="shared" si="234"/>
        <v>0</v>
      </c>
    </row>
    <row r="2979" spans="1:14" x14ac:dyDescent="0.25">
      <c r="A2979">
        <v>3978</v>
      </c>
      <c r="B2979" t="s">
        <v>14966</v>
      </c>
      <c r="C2979" t="s">
        <v>14967</v>
      </c>
      <c r="D2979" t="s">
        <v>14922</v>
      </c>
      <c r="E2979">
        <v>578</v>
      </c>
      <c r="F2979" s="2">
        <v>44374.960856481477</v>
      </c>
      <c r="G2979">
        <v>5</v>
      </c>
      <c r="H2979" t="s">
        <v>632</v>
      </c>
      <c r="I2979">
        <f t="shared" si="230"/>
        <v>2890</v>
      </c>
      <c r="J2979" s="6">
        <v>45186.094074074077</v>
      </c>
      <c r="K2979" t="str">
        <f t="shared" si="231"/>
        <v>Long Term</v>
      </c>
      <c r="L2979">
        <f t="shared" si="232"/>
        <v>2312</v>
      </c>
      <c r="M2979">
        <f t="shared" si="233"/>
        <v>0</v>
      </c>
      <c r="N2979">
        <f t="shared" si="234"/>
        <v>0</v>
      </c>
    </row>
    <row r="2980" spans="1:14" x14ac:dyDescent="0.25">
      <c r="A2980">
        <v>3979</v>
      </c>
      <c r="B2980" t="s">
        <v>15004</v>
      </c>
      <c r="C2980" t="s">
        <v>15005</v>
      </c>
      <c r="D2980" t="s">
        <v>14929</v>
      </c>
      <c r="E2980">
        <v>906</v>
      </c>
      <c r="F2980" s="2">
        <v>44513.3203125</v>
      </c>
      <c r="G2980">
        <v>79</v>
      </c>
      <c r="H2980" t="s">
        <v>778</v>
      </c>
      <c r="I2980">
        <f t="shared" si="230"/>
        <v>71574</v>
      </c>
      <c r="J2980" s="6">
        <v>45186.094074074077</v>
      </c>
      <c r="K2980" t="str">
        <f t="shared" si="231"/>
        <v>Long Term</v>
      </c>
      <c r="L2980">
        <f t="shared" si="232"/>
        <v>70668</v>
      </c>
      <c r="M2980">
        <f t="shared" si="233"/>
        <v>0</v>
      </c>
      <c r="N2980">
        <f t="shared" si="234"/>
        <v>0</v>
      </c>
    </row>
    <row r="2981" spans="1:14" x14ac:dyDescent="0.25">
      <c r="A2981">
        <v>3980</v>
      </c>
      <c r="B2981" t="s">
        <v>14940</v>
      </c>
      <c r="C2981" t="s">
        <v>14941</v>
      </c>
      <c r="D2981" t="s">
        <v>14922</v>
      </c>
      <c r="E2981">
        <v>825</v>
      </c>
      <c r="F2981" s="2">
        <v>44028.716828703713</v>
      </c>
      <c r="G2981">
        <v>100</v>
      </c>
      <c r="H2981" t="s">
        <v>2328</v>
      </c>
      <c r="I2981">
        <f t="shared" si="230"/>
        <v>82500</v>
      </c>
      <c r="J2981" s="6">
        <v>45186.094074074077</v>
      </c>
      <c r="K2981" t="str">
        <f t="shared" si="231"/>
        <v>Long Term</v>
      </c>
      <c r="L2981">
        <f t="shared" si="232"/>
        <v>81675</v>
      </c>
      <c r="M2981">
        <f t="shared" si="233"/>
        <v>0</v>
      </c>
      <c r="N2981">
        <f t="shared" si="234"/>
        <v>0</v>
      </c>
    </row>
    <row r="2982" spans="1:14" x14ac:dyDescent="0.25">
      <c r="A2982">
        <v>3981</v>
      </c>
      <c r="B2982" t="s">
        <v>14952</v>
      </c>
      <c r="C2982" t="s">
        <v>14953</v>
      </c>
      <c r="D2982" t="s">
        <v>14922</v>
      </c>
      <c r="E2982">
        <v>119</v>
      </c>
      <c r="F2982" s="2">
        <v>44694.263518518521</v>
      </c>
      <c r="G2982">
        <v>95</v>
      </c>
      <c r="H2982" t="s">
        <v>841</v>
      </c>
      <c r="I2982">
        <f t="shared" si="230"/>
        <v>11305</v>
      </c>
      <c r="J2982" s="6">
        <v>45186.094074074077</v>
      </c>
      <c r="K2982" t="str">
        <f t="shared" si="231"/>
        <v>Long Term</v>
      </c>
      <c r="L2982">
        <f t="shared" si="232"/>
        <v>11186</v>
      </c>
      <c r="M2982">
        <f t="shared" si="233"/>
        <v>0</v>
      </c>
      <c r="N2982">
        <f t="shared" si="234"/>
        <v>0</v>
      </c>
    </row>
    <row r="2983" spans="1:14" x14ac:dyDescent="0.25">
      <c r="A2983">
        <v>3982</v>
      </c>
      <c r="B2983" t="s">
        <v>14940</v>
      </c>
      <c r="C2983" t="s">
        <v>14941</v>
      </c>
      <c r="D2983" t="s">
        <v>14922</v>
      </c>
      <c r="E2983">
        <v>430</v>
      </c>
      <c r="F2983" s="2">
        <v>43874.157986111109</v>
      </c>
      <c r="G2983">
        <v>91</v>
      </c>
      <c r="H2983" t="s">
        <v>117</v>
      </c>
      <c r="I2983">
        <f t="shared" si="230"/>
        <v>39130</v>
      </c>
      <c r="J2983" s="6">
        <v>45186.094074074077</v>
      </c>
      <c r="K2983" t="str">
        <f t="shared" si="231"/>
        <v>Long Term</v>
      </c>
      <c r="L2983">
        <f t="shared" si="232"/>
        <v>38700</v>
      </c>
      <c r="M2983">
        <f t="shared" si="233"/>
        <v>0</v>
      </c>
      <c r="N2983">
        <f t="shared" si="234"/>
        <v>0</v>
      </c>
    </row>
    <row r="2984" spans="1:14" x14ac:dyDescent="0.25">
      <c r="A2984">
        <v>3983</v>
      </c>
      <c r="B2984" t="s">
        <v>14925</v>
      </c>
      <c r="C2984" t="s">
        <v>14926</v>
      </c>
      <c r="D2984" t="s">
        <v>14929</v>
      </c>
      <c r="E2984">
        <v>787</v>
      </c>
      <c r="F2984" s="2">
        <v>44841.471180555563</v>
      </c>
      <c r="G2984">
        <v>65</v>
      </c>
      <c r="H2984" t="s">
        <v>98</v>
      </c>
      <c r="I2984">
        <f t="shared" si="230"/>
        <v>51155</v>
      </c>
      <c r="J2984" s="6">
        <v>45186.094074074077</v>
      </c>
      <c r="K2984" t="str">
        <f t="shared" si="231"/>
        <v>Short Term</v>
      </c>
      <c r="L2984">
        <f t="shared" si="232"/>
        <v>50368</v>
      </c>
      <c r="M2984">
        <f t="shared" si="233"/>
        <v>0.15</v>
      </c>
      <c r="N2984">
        <f t="shared" si="234"/>
        <v>7555.2</v>
      </c>
    </row>
    <row r="2985" spans="1:14" x14ac:dyDescent="0.25">
      <c r="A2985">
        <v>3984</v>
      </c>
      <c r="B2985" t="s">
        <v>14968</v>
      </c>
      <c r="C2985" t="s">
        <v>14969</v>
      </c>
      <c r="D2985" t="s">
        <v>14929</v>
      </c>
      <c r="E2985">
        <v>901</v>
      </c>
      <c r="F2985" s="2">
        <v>44592.647094907406</v>
      </c>
      <c r="G2985">
        <v>44</v>
      </c>
      <c r="H2985" t="s">
        <v>284</v>
      </c>
      <c r="I2985">
        <f t="shared" si="230"/>
        <v>39644</v>
      </c>
      <c r="J2985" s="6">
        <v>45186.094074074077</v>
      </c>
      <c r="K2985" t="str">
        <f t="shared" si="231"/>
        <v>Long Term</v>
      </c>
      <c r="L2985">
        <f t="shared" si="232"/>
        <v>38743</v>
      </c>
      <c r="M2985">
        <f t="shared" si="233"/>
        <v>0</v>
      </c>
      <c r="N2985">
        <f t="shared" si="234"/>
        <v>0</v>
      </c>
    </row>
    <row r="2986" spans="1:14" x14ac:dyDescent="0.25">
      <c r="A2986">
        <v>3985</v>
      </c>
      <c r="B2986" t="s">
        <v>14923</v>
      </c>
      <c r="C2986" t="s">
        <v>14924</v>
      </c>
      <c r="D2986" t="s">
        <v>14929</v>
      </c>
      <c r="E2986">
        <v>729</v>
      </c>
      <c r="F2986" s="2">
        <v>45109.907349537039</v>
      </c>
      <c r="G2986">
        <v>37</v>
      </c>
      <c r="H2986" t="s">
        <v>139</v>
      </c>
      <c r="I2986">
        <f t="shared" si="230"/>
        <v>26973</v>
      </c>
      <c r="J2986" s="6">
        <v>45186.094074074077</v>
      </c>
      <c r="K2986" t="str">
        <f t="shared" si="231"/>
        <v>Short Term</v>
      </c>
      <c r="L2986">
        <f t="shared" si="232"/>
        <v>26244</v>
      </c>
      <c r="M2986">
        <f t="shared" si="233"/>
        <v>0.15</v>
      </c>
      <c r="N2986">
        <f t="shared" si="234"/>
        <v>3936.6</v>
      </c>
    </row>
    <row r="2987" spans="1:14" x14ac:dyDescent="0.25">
      <c r="A2987">
        <v>3986</v>
      </c>
      <c r="B2987" t="s">
        <v>14954</v>
      </c>
      <c r="C2987" t="s">
        <v>14955</v>
      </c>
      <c r="D2987" t="s">
        <v>14922</v>
      </c>
      <c r="E2987">
        <v>876</v>
      </c>
      <c r="F2987" s="2">
        <v>44636.266585648147</v>
      </c>
      <c r="G2987">
        <v>100</v>
      </c>
      <c r="H2987" t="s">
        <v>421</v>
      </c>
      <c r="I2987">
        <f t="shared" si="230"/>
        <v>87600</v>
      </c>
      <c r="J2987" s="6">
        <v>45186.094074074077</v>
      </c>
      <c r="K2987" t="str">
        <f t="shared" si="231"/>
        <v>Long Term</v>
      </c>
      <c r="L2987">
        <f t="shared" si="232"/>
        <v>86724</v>
      </c>
      <c r="M2987">
        <f t="shared" si="233"/>
        <v>0</v>
      </c>
      <c r="N2987">
        <f t="shared" si="234"/>
        <v>0</v>
      </c>
    </row>
    <row r="2988" spans="1:14" x14ac:dyDescent="0.25">
      <c r="A2988">
        <v>3987</v>
      </c>
      <c r="B2988" t="s">
        <v>14970</v>
      </c>
      <c r="C2988" t="s">
        <v>14971</v>
      </c>
      <c r="D2988" t="s">
        <v>14922</v>
      </c>
      <c r="E2988">
        <v>416</v>
      </c>
      <c r="F2988" s="2">
        <v>44406.259120370371</v>
      </c>
      <c r="G2988">
        <v>22</v>
      </c>
      <c r="H2988" t="s">
        <v>1905</v>
      </c>
      <c r="I2988">
        <f t="shared" si="230"/>
        <v>9152</v>
      </c>
      <c r="J2988" s="6">
        <v>45186.094074074077</v>
      </c>
      <c r="K2988" t="str">
        <f t="shared" si="231"/>
        <v>Long Term</v>
      </c>
      <c r="L2988">
        <f t="shared" si="232"/>
        <v>8736</v>
      </c>
      <c r="M2988">
        <f t="shared" si="233"/>
        <v>0</v>
      </c>
      <c r="N2988">
        <f t="shared" si="234"/>
        <v>0</v>
      </c>
    </row>
    <row r="2989" spans="1:14" x14ac:dyDescent="0.25">
      <c r="A2989">
        <v>3988</v>
      </c>
      <c r="B2989" t="s">
        <v>14992</v>
      </c>
      <c r="C2989" t="s">
        <v>14993</v>
      </c>
      <c r="D2989" t="s">
        <v>14929</v>
      </c>
      <c r="E2989">
        <v>390</v>
      </c>
      <c r="F2989" s="2">
        <v>45165.945486111108</v>
      </c>
      <c r="G2989">
        <v>1</v>
      </c>
      <c r="H2989" t="s">
        <v>1202</v>
      </c>
      <c r="I2989">
        <f t="shared" si="230"/>
        <v>390</v>
      </c>
      <c r="J2989" s="6">
        <v>45186.094074074077</v>
      </c>
      <c r="K2989" t="str">
        <f t="shared" si="231"/>
        <v>Short Term</v>
      </c>
      <c r="L2989">
        <f t="shared" si="232"/>
        <v>0</v>
      </c>
      <c r="M2989">
        <f t="shared" si="233"/>
        <v>0.15</v>
      </c>
      <c r="N2989">
        <f t="shared" si="234"/>
        <v>0</v>
      </c>
    </row>
    <row r="2990" spans="1:14" x14ac:dyDescent="0.25">
      <c r="A2990">
        <v>3989</v>
      </c>
      <c r="B2990" t="s">
        <v>14948</v>
      </c>
      <c r="C2990" t="s">
        <v>14949</v>
      </c>
      <c r="D2990" t="s">
        <v>14922</v>
      </c>
      <c r="E2990">
        <v>869</v>
      </c>
      <c r="F2990" s="2">
        <v>43823.418310185189</v>
      </c>
      <c r="G2990">
        <v>84</v>
      </c>
      <c r="H2990" t="s">
        <v>916</v>
      </c>
      <c r="I2990">
        <f t="shared" si="230"/>
        <v>72996</v>
      </c>
      <c r="J2990" s="6">
        <v>45186.094074074077</v>
      </c>
      <c r="K2990" t="str">
        <f t="shared" si="231"/>
        <v>Long Term</v>
      </c>
      <c r="L2990">
        <f t="shared" si="232"/>
        <v>72127</v>
      </c>
      <c r="M2990">
        <f t="shared" si="233"/>
        <v>0</v>
      </c>
      <c r="N2990">
        <f t="shared" si="234"/>
        <v>0</v>
      </c>
    </row>
    <row r="2991" spans="1:14" x14ac:dyDescent="0.25">
      <c r="A2991">
        <v>3990</v>
      </c>
      <c r="B2991" t="s">
        <v>15008</v>
      </c>
      <c r="C2991" t="s">
        <v>15009</v>
      </c>
      <c r="D2991" t="s">
        <v>14929</v>
      </c>
      <c r="E2991">
        <v>262</v>
      </c>
      <c r="F2991" s="2">
        <v>44814.967002314806</v>
      </c>
      <c r="G2991">
        <v>8</v>
      </c>
      <c r="H2991" t="s">
        <v>134</v>
      </c>
      <c r="I2991">
        <f t="shared" si="230"/>
        <v>2096</v>
      </c>
      <c r="J2991" s="6">
        <v>45186.094074074077</v>
      </c>
      <c r="K2991" t="str">
        <f t="shared" si="231"/>
        <v>Long Term</v>
      </c>
      <c r="L2991">
        <f t="shared" si="232"/>
        <v>1834</v>
      </c>
      <c r="M2991">
        <f t="shared" si="233"/>
        <v>0</v>
      </c>
      <c r="N2991">
        <f t="shared" si="234"/>
        <v>0</v>
      </c>
    </row>
    <row r="2992" spans="1:14" x14ac:dyDescent="0.25">
      <c r="A2992">
        <v>3991</v>
      </c>
      <c r="B2992" t="s">
        <v>15016</v>
      </c>
      <c r="C2992" t="s">
        <v>15017</v>
      </c>
      <c r="D2992" t="s">
        <v>14922</v>
      </c>
      <c r="E2992">
        <v>517</v>
      </c>
      <c r="F2992" s="2">
        <v>44780.695590277777</v>
      </c>
      <c r="G2992">
        <v>25</v>
      </c>
      <c r="H2992" t="s">
        <v>482</v>
      </c>
      <c r="I2992">
        <f t="shared" si="230"/>
        <v>12925</v>
      </c>
      <c r="J2992" s="6">
        <v>45186.094074074077</v>
      </c>
      <c r="K2992" t="str">
        <f t="shared" si="231"/>
        <v>Long Term</v>
      </c>
      <c r="L2992">
        <f t="shared" si="232"/>
        <v>12408</v>
      </c>
      <c r="M2992">
        <f t="shared" si="233"/>
        <v>0</v>
      </c>
      <c r="N2992">
        <f t="shared" si="234"/>
        <v>0</v>
      </c>
    </row>
    <row r="2993" spans="1:14" x14ac:dyDescent="0.25">
      <c r="A2993">
        <v>3992</v>
      </c>
      <c r="B2993" t="s">
        <v>14976</v>
      </c>
      <c r="C2993" t="s">
        <v>14977</v>
      </c>
      <c r="D2993" t="s">
        <v>14922</v>
      </c>
      <c r="E2993">
        <v>814</v>
      </c>
      <c r="F2993" s="2">
        <v>43862.173229166663</v>
      </c>
      <c r="G2993">
        <v>73</v>
      </c>
      <c r="H2993" t="s">
        <v>1085</v>
      </c>
      <c r="I2993">
        <f t="shared" si="230"/>
        <v>59422</v>
      </c>
      <c r="J2993" s="6">
        <v>45186.094074074077</v>
      </c>
      <c r="K2993" t="str">
        <f t="shared" si="231"/>
        <v>Long Term</v>
      </c>
      <c r="L2993">
        <f t="shared" si="232"/>
        <v>58608</v>
      </c>
      <c r="M2993">
        <f t="shared" si="233"/>
        <v>0</v>
      </c>
      <c r="N2993">
        <f t="shared" si="234"/>
        <v>0</v>
      </c>
    </row>
    <row r="2994" spans="1:14" x14ac:dyDescent="0.25">
      <c r="A2994">
        <v>3993</v>
      </c>
      <c r="B2994" t="s">
        <v>14927</v>
      </c>
      <c r="C2994" t="s">
        <v>14928</v>
      </c>
      <c r="D2994" t="s">
        <v>14929</v>
      </c>
      <c r="E2994">
        <v>176</v>
      </c>
      <c r="F2994" s="2">
        <v>44953.724340277768</v>
      </c>
      <c r="G2994">
        <v>79</v>
      </c>
      <c r="H2994" t="s">
        <v>710</v>
      </c>
      <c r="I2994">
        <f t="shared" si="230"/>
        <v>13904</v>
      </c>
      <c r="J2994" s="6">
        <v>45186.094074074077</v>
      </c>
      <c r="K2994" t="str">
        <f t="shared" si="231"/>
        <v>Short Term</v>
      </c>
      <c r="L2994">
        <f t="shared" si="232"/>
        <v>13728</v>
      </c>
      <c r="M2994">
        <f t="shared" si="233"/>
        <v>0.15</v>
      </c>
      <c r="N2994">
        <f t="shared" si="234"/>
        <v>2059.1999999999998</v>
      </c>
    </row>
    <row r="2995" spans="1:14" x14ac:dyDescent="0.25">
      <c r="A2995">
        <v>3994</v>
      </c>
      <c r="B2995" t="s">
        <v>15014</v>
      </c>
      <c r="C2995" t="s">
        <v>15015</v>
      </c>
      <c r="D2995" t="s">
        <v>14929</v>
      </c>
      <c r="E2995">
        <v>933</v>
      </c>
      <c r="F2995" s="2">
        <v>44420.864710648151</v>
      </c>
      <c r="G2995">
        <v>27</v>
      </c>
      <c r="H2995" t="s">
        <v>1005</v>
      </c>
      <c r="I2995">
        <f t="shared" si="230"/>
        <v>25191</v>
      </c>
      <c r="J2995" s="6">
        <v>45186.094074074077</v>
      </c>
      <c r="K2995" t="str">
        <f t="shared" si="231"/>
        <v>Long Term</v>
      </c>
      <c r="L2995">
        <f t="shared" si="232"/>
        <v>24258</v>
      </c>
      <c r="M2995">
        <f t="shared" si="233"/>
        <v>0</v>
      </c>
      <c r="N2995">
        <f t="shared" si="234"/>
        <v>0</v>
      </c>
    </row>
    <row r="2996" spans="1:14" x14ac:dyDescent="0.25">
      <c r="A2996">
        <v>3995</v>
      </c>
      <c r="B2996" t="s">
        <v>14948</v>
      </c>
      <c r="C2996" t="s">
        <v>14949</v>
      </c>
      <c r="D2996" t="s">
        <v>14922</v>
      </c>
      <c r="E2996">
        <v>951</v>
      </c>
      <c r="F2996" s="2">
        <v>44711.431770833333</v>
      </c>
      <c r="G2996">
        <v>34</v>
      </c>
      <c r="H2996" t="s">
        <v>466</v>
      </c>
      <c r="I2996">
        <f t="shared" si="230"/>
        <v>32334</v>
      </c>
      <c r="J2996" s="6">
        <v>45186.094074074077</v>
      </c>
      <c r="K2996" t="str">
        <f t="shared" si="231"/>
        <v>Long Term</v>
      </c>
      <c r="L2996">
        <f t="shared" si="232"/>
        <v>31383</v>
      </c>
      <c r="M2996">
        <f t="shared" si="233"/>
        <v>0</v>
      </c>
      <c r="N2996">
        <f t="shared" si="234"/>
        <v>0</v>
      </c>
    </row>
    <row r="2997" spans="1:14" x14ac:dyDescent="0.25">
      <c r="A2997">
        <v>3996</v>
      </c>
      <c r="B2997" t="s">
        <v>15002</v>
      </c>
      <c r="C2997" t="s">
        <v>15003</v>
      </c>
      <c r="D2997" t="s">
        <v>14922</v>
      </c>
      <c r="E2997">
        <v>141</v>
      </c>
      <c r="F2997" s="2">
        <v>43963.153912037043</v>
      </c>
      <c r="G2997">
        <v>49</v>
      </c>
      <c r="H2997" t="s">
        <v>572</v>
      </c>
      <c r="I2997">
        <f t="shared" si="230"/>
        <v>6909</v>
      </c>
      <c r="J2997" s="6">
        <v>45186.094074074077</v>
      </c>
      <c r="K2997" t="str">
        <f t="shared" si="231"/>
        <v>Long Term</v>
      </c>
      <c r="L2997">
        <f t="shared" si="232"/>
        <v>6768</v>
      </c>
      <c r="M2997">
        <f t="shared" si="233"/>
        <v>0</v>
      </c>
      <c r="N2997">
        <f t="shared" si="234"/>
        <v>0</v>
      </c>
    </row>
    <row r="2998" spans="1:14" x14ac:dyDescent="0.25">
      <c r="A2998">
        <v>3997</v>
      </c>
      <c r="B2998" t="s">
        <v>14962</v>
      </c>
      <c r="C2998" t="s">
        <v>14963</v>
      </c>
      <c r="D2998" t="s">
        <v>14929</v>
      </c>
      <c r="E2998">
        <v>636</v>
      </c>
      <c r="F2998" s="2">
        <v>43402.207731481481</v>
      </c>
      <c r="G2998">
        <v>22</v>
      </c>
      <c r="H2998" t="s">
        <v>966</v>
      </c>
      <c r="I2998">
        <f t="shared" si="230"/>
        <v>13992</v>
      </c>
      <c r="J2998" s="6">
        <v>45186.094074074077</v>
      </c>
      <c r="K2998" t="str">
        <f t="shared" si="231"/>
        <v>Long Term</v>
      </c>
      <c r="L2998">
        <f t="shared" si="232"/>
        <v>13356</v>
      </c>
      <c r="M2998">
        <f t="shared" si="233"/>
        <v>0</v>
      </c>
      <c r="N2998">
        <f t="shared" si="234"/>
        <v>0</v>
      </c>
    </row>
    <row r="2999" spans="1:14" x14ac:dyDescent="0.25">
      <c r="A2999">
        <v>3998</v>
      </c>
      <c r="B2999" t="s">
        <v>14984</v>
      </c>
      <c r="C2999" t="s">
        <v>14985</v>
      </c>
      <c r="D2999" t="s">
        <v>14929</v>
      </c>
      <c r="E2999">
        <v>552</v>
      </c>
      <c r="F2999" s="2">
        <v>43822.377581018518</v>
      </c>
      <c r="G2999">
        <v>92</v>
      </c>
      <c r="H2999" t="s">
        <v>1055</v>
      </c>
      <c r="I2999">
        <f t="shared" si="230"/>
        <v>50784</v>
      </c>
      <c r="J2999" s="6">
        <v>45186.094074074077</v>
      </c>
      <c r="K2999" t="str">
        <f t="shared" si="231"/>
        <v>Long Term</v>
      </c>
      <c r="L2999">
        <f t="shared" si="232"/>
        <v>50232</v>
      </c>
      <c r="M2999">
        <f t="shared" si="233"/>
        <v>0</v>
      </c>
      <c r="N2999">
        <f t="shared" si="234"/>
        <v>0</v>
      </c>
    </row>
    <row r="3000" spans="1:14" x14ac:dyDescent="0.25">
      <c r="A3000">
        <v>3999</v>
      </c>
      <c r="B3000" t="s">
        <v>15004</v>
      </c>
      <c r="C3000" t="s">
        <v>15005</v>
      </c>
      <c r="D3000" t="s">
        <v>14922</v>
      </c>
      <c r="E3000">
        <v>324</v>
      </c>
      <c r="F3000" s="2">
        <v>45128.698287037027</v>
      </c>
      <c r="G3000">
        <v>13</v>
      </c>
      <c r="H3000" t="s">
        <v>1357</v>
      </c>
      <c r="I3000">
        <f t="shared" si="230"/>
        <v>4212</v>
      </c>
      <c r="J3000" s="6">
        <v>45186.094074074077</v>
      </c>
      <c r="K3000" t="str">
        <f t="shared" si="231"/>
        <v>Short Term</v>
      </c>
      <c r="L3000">
        <f t="shared" si="232"/>
        <v>3888</v>
      </c>
      <c r="M3000">
        <f t="shared" si="233"/>
        <v>0.15</v>
      </c>
      <c r="N3000">
        <f t="shared" si="234"/>
        <v>583.19999999999993</v>
      </c>
    </row>
    <row r="3001" spans="1:14" x14ac:dyDescent="0.25">
      <c r="A3001">
        <v>4000</v>
      </c>
      <c r="B3001" t="s">
        <v>15010</v>
      </c>
      <c r="C3001" t="s">
        <v>15011</v>
      </c>
      <c r="D3001" t="s">
        <v>14922</v>
      </c>
      <c r="E3001">
        <v>581</v>
      </c>
      <c r="F3001" s="2">
        <v>44829.069560185177</v>
      </c>
      <c r="G3001">
        <v>89</v>
      </c>
      <c r="H3001" t="s">
        <v>218</v>
      </c>
      <c r="I3001">
        <f t="shared" si="230"/>
        <v>51709</v>
      </c>
      <c r="J3001" s="6">
        <v>45186.094074074077</v>
      </c>
      <c r="K3001" t="str">
        <f t="shared" si="231"/>
        <v>Short Term</v>
      </c>
      <c r="L3001">
        <f t="shared" si="232"/>
        <v>51128</v>
      </c>
      <c r="M3001">
        <f t="shared" si="233"/>
        <v>0.15</v>
      </c>
      <c r="N3001">
        <f t="shared" si="234"/>
        <v>7669.2</v>
      </c>
    </row>
  </sheetData>
  <autoFilter ref="A1:J3001" xr:uid="{407ADF0B-1293-4774-A52C-C20B6F436B92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A0C8-1DD0-4C05-9358-B75DC031E472}">
  <dimension ref="A1:F5001"/>
  <sheetViews>
    <sheetView workbookViewId="0">
      <selection activeCell="F16" sqref="F16"/>
    </sheetView>
  </sheetViews>
  <sheetFormatPr defaultRowHeight="15" x14ac:dyDescent="0.25"/>
  <cols>
    <col min="1" max="1" width="15.7109375" bestFit="1" customWidth="1"/>
    <col min="2" max="2" width="22.140625" bestFit="1" customWidth="1"/>
    <col min="3" max="3" width="18.28515625" bestFit="1" customWidth="1"/>
    <col min="4" max="4" width="9.42578125" bestFit="1" customWidth="1"/>
    <col min="5" max="5" width="18.5703125" bestFit="1" customWidth="1"/>
    <col min="6" max="6" width="20.7109375" bestFit="1" customWidth="1"/>
  </cols>
  <sheetData>
    <row r="1" spans="1:6" x14ac:dyDescent="0.25">
      <c r="A1" s="1" t="s">
        <v>15018</v>
      </c>
      <c r="B1" s="1" t="s">
        <v>3061</v>
      </c>
      <c r="C1" s="1" t="s">
        <v>15019</v>
      </c>
      <c r="D1" s="1" t="s">
        <v>15020</v>
      </c>
      <c r="E1" s="1" t="s">
        <v>15021</v>
      </c>
      <c r="F1" s="1" t="s">
        <v>15022</v>
      </c>
    </row>
    <row r="2" spans="1:6" x14ac:dyDescent="0.25">
      <c r="A2">
        <v>10001</v>
      </c>
      <c r="B2" t="s">
        <v>4492</v>
      </c>
      <c r="C2" t="s">
        <v>15023</v>
      </c>
      <c r="D2">
        <v>40056</v>
      </c>
      <c r="E2" s="2">
        <v>45105.750208333331</v>
      </c>
      <c r="F2" t="s">
        <v>15024</v>
      </c>
    </row>
    <row r="3" spans="1:6" x14ac:dyDescent="0.25">
      <c r="A3">
        <v>10002</v>
      </c>
      <c r="B3" t="s">
        <v>5544</v>
      </c>
      <c r="C3" t="s">
        <v>15025</v>
      </c>
      <c r="D3">
        <v>6534</v>
      </c>
      <c r="E3" s="2">
        <v>44790.711388888893</v>
      </c>
      <c r="F3" t="s">
        <v>15026</v>
      </c>
    </row>
    <row r="4" spans="1:6" x14ac:dyDescent="0.25">
      <c r="A4">
        <v>10003</v>
      </c>
      <c r="B4" t="s">
        <v>4997</v>
      </c>
      <c r="C4" t="s">
        <v>15027</v>
      </c>
      <c r="D4">
        <v>21115</v>
      </c>
      <c r="E4" s="2">
        <v>45019.862685185188</v>
      </c>
      <c r="F4" t="s">
        <v>15024</v>
      </c>
    </row>
    <row r="5" spans="1:6" x14ac:dyDescent="0.25">
      <c r="A5">
        <v>10004</v>
      </c>
      <c r="B5" t="s">
        <v>5257</v>
      </c>
      <c r="C5" t="s">
        <v>15025</v>
      </c>
      <c r="D5">
        <v>40611</v>
      </c>
      <c r="E5" s="2">
        <v>44786.810150462959</v>
      </c>
      <c r="F5" t="s">
        <v>15024</v>
      </c>
    </row>
    <row r="6" spans="1:6" x14ac:dyDescent="0.25">
      <c r="A6">
        <v>10005</v>
      </c>
      <c r="B6" t="s">
        <v>4180</v>
      </c>
      <c r="C6" t="s">
        <v>15023</v>
      </c>
      <c r="D6">
        <v>20833</v>
      </c>
      <c r="E6" s="2">
        <v>45012.014432870368</v>
      </c>
      <c r="F6" t="s">
        <v>12908</v>
      </c>
    </row>
    <row r="7" spans="1:6" x14ac:dyDescent="0.25">
      <c r="A7">
        <v>10006</v>
      </c>
      <c r="B7" t="s">
        <v>3074</v>
      </c>
      <c r="C7" t="s">
        <v>15023</v>
      </c>
      <c r="D7">
        <v>13067</v>
      </c>
      <c r="E7" s="2">
        <v>45074.599236111113</v>
      </c>
      <c r="F7" t="s">
        <v>15026</v>
      </c>
    </row>
    <row r="8" spans="1:6" x14ac:dyDescent="0.25">
      <c r="A8">
        <v>10007</v>
      </c>
      <c r="B8" t="s">
        <v>4436</v>
      </c>
      <c r="C8" t="s">
        <v>15028</v>
      </c>
      <c r="D8">
        <v>11878</v>
      </c>
      <c r="E8" s="2">
        <v>45122.042372685188</v>
      </c>
      <c r="F8" t="s">
        <v>15024</v>
      </c>
    </row>
    <row r="9" spans="1:6" x14ac:dyDescent="0.25">
      <c r="A9">
        <v>10008</v>
      </c>
      <c r="B9" t="s">
        <v>4094</v>
      </c>
      <c r="C9" t="s">
        <v>15029</v>
      </c>
      <c r="D9">
        <v>45391</v>
      </c>
      <c r="E9" s="2">
        <v>44904.608078703714</v>
      </c>
      <c r="F9" t="s">
        <v>12908</v>
      </c>
    </row>
    <row r="10" spans="1:6" x14ac:dyDescent="0.25">
      <c r="A10">
        <v>10009</v>
      </c>
      <c r="B10" t="s">
        <v>4783</v>
      </c>
      <c r="C10" t="s">
        <v>15029</v>
      </c>
      <c r="D10">
        <v>41173</v>
      </c>
      <c r="E10" s="2">
        <v>44521.165034722217</v>
      </c>
      <c r="F10" t="s">
        <v>12908</v>
      </c>
    </row>
    <row r="11" spans="1:6" x14ac:dyDescent="0.25">
      <c r="A11">
        <v>10010</v>
      </c>
      <c r="B11" t="s">
        <v>5730</v>
      </c>
      <c r="C11" t="s">
        <v>15023</v>
      </c>
      <c r="D11">
        <v>9999</v>
      </c>
      <c r="E11" s="2">
        <v>44469.873912037037</v>
      </c>
      <c r="F11" t="s">
        <v>15024</v>
      </c>
    </row>
    <row r="12" spans="1:6" x14ac:dyDescent="0.25">
      <c r="A12">
        <v>10011</v>
      </c>
      <c r="B12" t="s">
        <v>4021</v>
      </c>
      <c r="C12" t="s">
        <v>15025</v>
      </c>
      <c r="D12">
        <v>38477</v>
      </c>
      <c r="E12" s="2">
        <v>44899.695300925923</v>
      </c>
      <c r="F12" t="s">
        <v>15024</v>
      </c>
    </row>
    <row r="13" spans="1:6" x14ac:dyDescent="0.25">
      <c r="A13">
        <v>10012</v>
      </c>
      <c r="B13" t="s">
        <v>5900</v>
      </c>
      <c r="C13" t="s">
        <v>15027</v>
      </c>
      <c r="D13">
        <v>5486</v>
      </c>
      <c r="E13" s="2">
        <v>44633.899548611109</v>
      </c>
      <c r="F13" t="s">
        <v>15026</v>
      </c>
    </row>
    <row r="14" spans="1:6" x14ac:dyDescent="0.25">
      <c r="A14">
        <v>10013</v>
      </c>
      <c r="B14" t="s">
        <v>5016</v>
      </c>
      <c r="C14" t="s">
        <v>15028</v>
      </c>
      <c r="D14">
        <v>5795</v>
      </c>
      <c r="E14" s="2">
        <v>44844.475069444437</v>
      </c>
      <c r="F14" t="s">
        <v>12908</v>
      </c>
    </row>
    <row r="15" spans="1:6" x14ac:dyDescent="0.25">
      <c r="A15">
        <v>10014</v>
      </c>
      <c r="B15" t="s">
        <v>3324</v>
      </c>
      <c r="C15" t="s">
        <v>15028</v>
      </c>
      <c r="D15">
        <v>14917</v>
      </c>
      <c r="E15" s="2">
        <v>45085.519976851851</v>
      </c>
      <c r="F15" t="s">
        <v>15024</v>
      </c>
    </row>
    <row r="16" spans="1:6" x14ac:dyDescent="0.25">
      <c r="A16">
        <v>10015</v>
      </c>
      <c r="B16" t="s">
        <v>3320</v>
      </c>
      <c r="C16" t="s">
        <v>15028</v>
      </c>
      <c r="D16">
        <v>28534</v>
      </c>
      <c r="E16" s="2">
        <v>44856.817731481482</v>
      </c>
      <c r="F16" t="s">
        <v>12908</v>
      </c>
    </row>
    <row r="17" spans="1:6" x14ac:dyDescent="0.25">
      <c r="A17">
        <v>10016</v>
      </c>
      <c r="B17" t="s">
        <v>3214</v>
      </c>
      <c r="C17" t="s">
        <v>15030</v>
      </c>
      <c r="D17">
        <v>11876</v>
      </c>
      <c r="E17" s="2">
        <v>44732.059583333343</v>
      </c>
      <c r="F17" t="s">
        <v>15024</v>
      </c>
    </row>
    <row r="18" spans="1:6" x14ac:dyDescent="0.25">
      <c r="A18">
        <v>10017</v>
      </c>
      <c r="B18" t="s">
        <v>5845</v>
      </c>
      <c r="C18" t="s">
        <v>15023</v>
      </c>
      <c r="D18">
        <v>44250</v>
      </c>
      <c r="E18" s="2">
        <v>44475.386574074073</v>
      </c>
      <c r="F18" t="s">
        <v>12908</v>
      </c>
    </row>
    <row r="19" spans="1:6" x14ac:dyDescent="0.25">
      <c r="A19">
        <v>10018</v>
      </c>
      <c r="B19" t="s">
        <v>4038</v>
      </c>
      <c r="C19" t="s">
        <v>15025</v>
      </c>
      <c r="D19">
        <v>24956</v>
      </c>
      <c r="E19" s="2">
        <v>44666.478518518517</v>
      </c>
      <c r="F19" t="s">
        <v>15024</v>
      </c>
    </row>
    <row r="20" spans="1:6" x14ac:dyDescent="0.25">
      <c r="A20">
        <v>10019</v>
      </c>
      <c r="B20" t="s">
        <v>5731</v>
      </c>
      <c r="C20" t="s">
        <v>15023</v>
      </c>
      <c r="D20">
        <v>20966</v>
      </c>
      <c r="E20" s="2">
        <v>44768.688946759263</v>
      </c>
      <c r="F20" t="s">
        <v>12908</v>
      </c>
    </row>
    <row r="21" spans="1:6" x14ac:dyDescent="0.25">
      <c r="A21">
        <v>10020</v>
      </c>
      <c r="B21" t="s">
        <v>3921</v>
      </c>
      <c r="C21" t="s">
        <v>15027</v>
      </c>
      <c r="D21">
        <v>28644</v>
      </c>
      <c r="E21" s="2">
        <v>44883.349988425929</v>
      </c>
      <c r="F21" t="s">
        <v>12908</v>
      </c>
    </row>
    <row r="22" spans="1:6" x14ac:dyDescent="0.25">
      <c r="A22">
        <v>10021</v>
      </c>
      <c r="B22" t="s">
        <v>5691</v>
      </c>
      <c r="C22" t="s">
        <v>15025</v>
      </c>
      <c r="D22">
        <v>4851</v>
      </c>
      <c r="E22" s="2">
        <v>44621.847511574073</v>
      </c>
      <c r="F22" t="s">
        <v>15026</v>
      </c>
    </row>
    <row r="23" spans="1:6" x14ac:dyDescent="0.25">
      <c r="A23">
        <v>10022</v>
      </c>
      <c r="B23" t="s">
        <v>4491</v>
      </c>
      <c r="C23" t="s">
        <v>15029</v>
      </c>
      <c r="D23">
        <v>19693</v>
      </c>
      <c r="E23" s="2">
        <v>44568.334456018521</v>
      </c>
      <c r="F23" t="s">
        <v>12908</v>
      </c>
    </row>
    <row r="24" spans="1:6" x14ac:dyDescent="0.25">
      <c r="A24">
        <v>10023</v>
      </c>
      <c r="B24" t="s">
        <v>6002</v>
      </c>
      <c r="C24" t="s">
        <v>15029</v>
      </c>
      <c r="D24">
        <v>14904</v>
      </c>
      <c r="E24" s="2">
        <v>44634.566064814811</v>
      </c>
      <c r="F24" t="s">
        <v>15026</v>
      </c>
    </row>
    <row r="25" spans="1:6" x14ac:dyDescent="0.25">
      <c r="A25">
        <v>10024</v>
      </c>
      <c r="B25" t="s">
        <v>5419</v>
      </c>
      <c r="C25" t="s">
        <v>15023</v>
      </c>
      <c r="D25">
        <v>6259</v>
      </c>
      <c r="E25" s="2">
        <v>44747.713101851848</v>
      </c>
      <c r="F25" t="s">
        <v>12908</v>
      </c>
    </row>
    <row r="26" spans="1:6" x14ac:dyDescent="0.25">
      <c r="A26">
        <v>10025</v>
      </c>
      <c r="B26" t="s">
        <v>4879</v>
      </c>
      <c r="C26" t="s">
        <v>15027</v>
      </c>
      <c r="D26">
        <v>27535</v>
      </c>
      <c r="E26" s="2">
        <v>44714.571770833332</v>
      </c>
      <c r="F26" t="s">
        <v>15024</v>
      </c>
    </row>
    <row r="27" spans="1:6" x14ac:dyDescent="0.25">
      <c r="A27">
        <v>10026</v>
      </c>
      <c r="B27" t="s">
        <v>4296</v>
      </c>
      <c r="C27" t="s">
        <v>15027</v>
      </c>
      <c r="D27">
        <v>16462</v>
      </c>
      <c r="E27" s="2">
        <v>44919.801099537042</v>
      </c>
      <c r="F27" t="s">
        <v>12908</v>
      </c>
    </row>
    <row r="28" spans="1:6" x14ac:dyDescent="0.25">
      <c r="A28">
        <v>10027</v>
      </c>
      <c r="B28" t="s">
        <v>5142</v>
      </c>
      <c r="C28" t="s">
        <v>15029</v>
      </c>
      <c r="D28">
        <v>29360</v>
      </c>
      <c r="E28" s="2">
        <v>44846.848009259258</v>
      </c>
      <c r="F28" t="s">
        <v>15026</v>
      </c>
    </row>
    <row r="29" spans="1:6" x14ac:dyDescent="0.25">
      <c r="A29">
        <v>10028</v>
      </c>
      <c r="B29" t="s">
        <v>4497</v>
      </c>
      <c r="C29" t="s">
        <v>15023</v>
      </c>
      <c r="D29">
        <v>21719</v>
      </c>
      <c r="E29" s="2">
        <v>45132.867523148147</v>
      </c>
      <c r="F29" t="s">
        <v>15024</v>
      </c>
    </row>
    <row r="30" spans="1:6" x14ac:dyDescent="0.25">
      <c r="A30">
        <v>10029</v>
      </c>
      <c r="B30" t="s">
        <v>5684</v>
      </c>
      <c r="C30" t="s">
        <v>15027</v>
      </c>
      <c r="D30">
        <v>19074</v>
      </c>
      <c r="E30" s="2">
        <v>44500.802673611113</v>
      </c>
      <c r="F30" t="s">
        <v>15024</v>
      </c>
    </row>
    <row r="31" spans="1:6" x14ac:dyDescent="0.25">
      <c r="A31">
        <v>10030</v>
      </c>
      <c r="B31" t="s">
        <v>4979</v>
      </c>
      <c r="C31" t="s">
        <v>15029</v>
      </c>
      <c r="D31">
        <v>13117</v>
      </c>
      <c r="E31" s="2">
        <v>45014.096504629633</v>
      </c>
      <c r="F31" t="s">
        <v>12908</v>
      </c>
    </row>
    <row r="32" spans="1:6" x14ac:dyDescent="0.25">
      <c r="A32">
        <v>10031</v>
      </c>
      <c r="B32" t="s">
        <v>3377</v>
      </c>
      <c r="C32" t="s">
        <v>15030</v>
      </c>
      <c r="D32">
        <v>15573</v>
      </c>
      <c r="E32" s="2">
        <v>44483.991909722223</v>
      </c>
      <c r="F32" t="s">
        <v>15026</v>
      </c>
    </row>
    <row r="33" spans="1:6" x14ac:dyDescent="0.25">
      <c r="A33">
        <v>10032</v>
      </c>
      <c r="B33" t="s">
        <v>5958</v>
      </c>
      <c r="C33" t="s">
        <v>15025</v>
      </c>
      <c r="D33">
        <v>18843</v>
      </c>
      <c r="E33" s="2">
        <v>44853.069571759261</v>
      </c>
      <c r="F33" t="s">
        <v>12908</v>
      </c>
    </row>
    <row r="34" spans="1:6" x14ac:dyDescent="0.25">
      <c r="A34">
        <v>10033</v>
      </c>
      <c r="B34" t="s">
        <v>3812</v>
      </c>
      <c r="C34" t="s">
        <v>15030</v>
      </c>
      <c r="D34">
        <v>19781</v>
      </c>
      <c r="E34" s="2">
        <v>44597.190266203703</v>
      </c>
      <c r="F34" t="s">
        <v>15024</v>
      </c>
    </row>
    <row r="35" spans="1:6" x14ac:dyDescent="0.25">
      <c r="A35">
        <v>10034</v>
      </c>
      <c r="B35" t="s">
        <v>5716</v>
      </c>
      <c r="C35" t="s">
        <v>15025</v>
      </c>
      <c r="D35">
        <v>31269</v>
      </c>
      <c r="E35" s="2">
        <v>44599.706562500003</v>
      </c>
      <c r="F35" t="s">
        <v>15024</v>
      </c>
    </row>
    <row r="36" spans="1:6" x14ac:dyDescent="0.25">
      <c r="A36">
        <v>10035</v>
      </c>
      <c r="B36" t="s">
        <v>3594</v>
      </c>
      <c r="C36" t="s">
        <v>15029</v>
      </c>
      <c r="D36">
        <v>22015</v>
      </c>
      <c r="E36" s="2">
        <v>44986.358587962961</v>
      </c>
      <c r="F36" t="s">
        <v>15026</v>
      </c>
    </row>
    <row r="37" spans="1:6" x14ac:dyDescent="0.25">
      <c r="A37">
        <v>10036</v>
      </c>
      <c r="B37" t="s">
        <v>3232</v>
      </c>
      <c r="C37" t="s">
        <v>15030</v>
      </c>
      <c r="D37">
        <v>17440</v>
      </c>
      <c r="E37" s="2">
        <v>44899.618923611109</v>
      </c>
      <c r="F37" t="s">
        <v>12908</v>
      </c>
    </row>
    <row r="38" spans="1:6" x14ac:dyDescent="0.25">
      <c r="A38">
        <v>10037</v>
      </c>
      <c r="B38" t="s">
        <v>4186</v>
      </c>
      <c r="C38" t="s">
        <v>15028</v>
      </c>
      <c r="D38">
        <v>43170</v>
      </c>
      <c r="E38" s="2">
        <v>44488.147557870368</v>
      </c>
      <c r="F38" t="s">
        <v>15026</v>
      </c>
    </row>
    <row r="39" spans="1:6" x14ac:dyDescent="0.25">
      <c r="A39">
        <v>10038</v>
      </c>
      <c r="B39" t="s">
        <v>3882</v>
      </c>
      <c r="C39" t="s">
        <v>15023</v>
      </c>
      <c r="D39">
        <v>40813</v>
      </c>
      <c r="E39" s="2">
        <v>44847.517337962963</v>
      </c>
      <c r="F39" t="s">
        <v>15026</v>
      </c>
    </row>
    <row r="40" spans="1:6" x14ac:dyDescent="0.25">
      <c r="A40">
        <v>10039</v>
      </c>
      <c r="B40" t="s">
        <v>3215</v>
      </c>
      <c r="C40" t="s">
        <v>15023</v>
      </c>
      <c r="D40">
        <v>49786</v>
      </c>
      <c r="E40" s="2">
        <v>44735.300451388888</v>
      </c>
      <c r="F40" t="s">
        <v>15026</v>
      </c>
    </row>
    <row r="41" spans="1:6" x14ac:dyDescent="0.25">
      <c r="A41">
        <v>10040</v>
      </c>
      <c r="B41" t="s">
        <v>3172</v>
      </c>
      <c r="C41" t="s">
        <v>15023</v>
      </c>
      <c r="D41">
        <v>36593</v>
      </c>
      <c r="E41" s="2">
        <v>44851.878437500003</v>
      </c>
      <c r="F41" t="s">
        <v>15026</v>
      </c>
    </row>
    <row r="42" spans="1:6" x14ac:dyDescent="0.25">
      <c r="A42">
        <v>10041</v>
      </c>
      <c r="B42" t="s">
        <v>4465</v>
      </c>
      <c r="C42" t="s">
        <v>15025</v>
      </c>
      <c r="D42">
        <v>40969</v>
      </c>
      <c r="E42" s="2">
        <v>44802.088472222233</v>
      </c>
      <c r="F42" t="s">
        <v>12908</v>
      </c>
    </row>
    <row r="43" spans="1:6" x14ac:dyDescent="0.25">
      <c r="A43">
        <v>10042</v>
      </c>
      <c r="B43" t="s">
        <v>5010</v>
      </c>
      <c r="C43" t="s">
        <v>15025</v>
      </c>
      <c r="D43">
        <v>34108</v>
      </c>
      <c r="E43" s="2">
        <v>44877.027094907397</v>
      </c>
      <c r="F43" t="s">
        <v>15026</v>
      </c>
    </row>
    <row r="44" spans="1:6" x14ac:dyDescent="0.25">
      <c r="A44">
        <v>10043</v>
      </c>
      <c r="B44" t="s">
        <v>4101</v>
      </c>
      <c r="C44" t="s">
        <v>15028</v>
      </c>
      <c r="D44">
        <v>38444</v>
      </c>
      <c r="E44" s="2">
        <v>44817.241076388891</v>
      </c>
      <c r="F44" t="s">
        <v>15026</v>
      </c>
    </row>
    <row r="45" spans="1:6" x14ac:dyDescent="0.25">
      <c r="A45">
        <v>10044</v>
      </c>
      <c r="B45" t="s">
        <v>4830</v>
      </c>
      <c r="C45" t="s">
        <v>15029</v>
      </c>
      <c r="D45">
        <v>25622</v>
      </c>
      <c r="E45" s="2">
        <v>44890.385752314818</v>
      </c>
      <c r="F45" t="s">
        <v>15024</v>
      </c>
    </row>
    <row r="46" spans="1:6" x14ac:dyDescent="0.25">
      <c r="A46">
        <v>10045</v>
      </c>
      <c r="B46" t="s">
        <v>5553</v>
      </c>
      <c r="C46" t="s">
        <v>15027</v>
      </c>
      <c r="D46">
        <v>32608</v>
      </c>
      <c r="E46" s="2">
        <v>44589.632685185177</v>
      </c>
      <c r="F46" t="s">
        <v>12908</v>
      </c>
    </row>
    <row r="47" spans="1:6" x14ac:dyDescent="0.25">
      <c r="A47">
        <v>10046</v>
      </c>
      <c r="B47" t="s">
        <v>3808</v>
      </c>
      <c r="C47" t="s">
        <v>15029</v>
      </c>
      <c r="D47">
        <v>24598</v>
      </c>
      <c r="E47" s="2">
        <v>44641.823078703703</v>
      </c>
      <c r="F47" t="s">
        <v>15024</v>
      </c>
    </row>
    <row r="48" spans="1:6" x14ac:dyDescent="0.25">
      <c r="A48">
        <v>10047</v>
      </c>
      <c r="B48" t="s">
        <v>5525</v>
      </c>
      <c r="C48" t="s">
        <v>15030</v>
      </c>
      <c r="D48">
        <v>16834</v>
      </c>
      <c r="E48" s="2">
        <v>44786.435682870368</v>
      </c>
      <c r="F48" t="s">
        <v>15026</v>
      </c>
    </row>
    <row r="49" spans="1:6" x14ac:dyDescent="0.25">
      <c r="A49">
        <v>10048</v>
      </c>
      <c r="B49" t="s">
        <v>5957</v>
      </c>
      <c r="C49" t="s">
        <v>15030</v>
      </c>
      <c r="D49">
        <v>8732</v>
      </c>
      <c r="E49" s="2">
        <v>45106.111724537041</v>
      </c>
      <c r="F49" t="s">
        <v>15026</v>
      </c>
    </row>
    <row r="50" spans="1:6" x14ac:dyDescent="0.25">
      <c r="A50">
        <v>10049</v>
      </c>
      <c r="B50" t="s">
        <v>6048</v>
      </c>
      <c r="C50" t="s">
        <v>15023</v>
      </c>
      <c r="D50">
        <v>1329</v>
      </c>
      <c r="E50" s="2">
        <v>44570.195636574077</v>
      </c>
      <c r="F50" t="s">
        <v>12908</v>
      </c>
    </row>
    <row r="51" spans="1:6" x14ac:dyDescent="0.25">
      <c r="A51">
        <v>10050</v>
      </c>
      <c r="B51" t="s">
        <v>4861</v>
      </c>
      <c r="C51" t="s">
        <v>15025</v>
      </c>
      <c r="D51">
        <v>33032</v>
      </c>
      <c r="E51" s="2">
        <v>44897.74858796296</v>
      </c>
      <c r="F51" t="s">
        <v>12908</v>
      </c>
    </row>
    <row r="52" spans="1:6" x14ac:dyDescent="0.25">
      <c r="A52">
        <v>10051</v>
      </c>
      <c r="B52" t="s">
        <v>5044</v>
      </c>
      <c r="C52" t="s">
        <v>15025</v>
      </c>
      <c r="D52">
        <v>35348</v>
      </c>
      <c r="E52" s="2">
        <v>45110.986701388887</v>
      </c>
      <c r="F52" t="s">
        <v>15026</v>
      </c>
    </row>
    <row r="53" spans="1:6" x14ac:dyDescent="0.25">
      <c r="A53">
        <v>10052</v>
      </c>
      <c r="B53" t="s">
        <v>4581</v>
      </c>
      <c r="C53" t="s">
        <v>15025</v>
      </c>
      <c r="D53">
        <v>29900</v>
      </c>
      <c r="E53" s="2">
        <v>44637.630844907413</v>
      </c>
      <c r="F53" t="s">
        <v>15026</v>
      </c>
    </row>
    <row r="54" spans="1:6" x14ac:dyDescent="0.25">
      <c r="A54">
        <v>10053</v>
      </c>
      <c r="B54" t="s">
        <v>3876</v>
      </c>
      <c r="C54" t="s">
        <v>15028</v>
      </c>
      <c r="D54">
        <v>4331</v>
      </c>
      <c r="E54" s="2">
        <v>44629.655104166668</v>
      </c>
      <c r="F54" t="s">
        <v>15024</v>
      </c>
    </row>
    <row r="55" spans="1:6" x14ac:dyDescent="0.25">
      <c r="A55">
        <v>10054</v>
      </c>
      <c r="B55" t="s">
        <v>6038</v>
      </c>
      <c r="C55" t="s">
        <v>15023</v>
      </c>
      <c r="D55">
        <v>5790</v>
      </c>
      <c r="E55" s="2">
        <v>44476.684189814812</v>
      </c>
      <c r="F55" t="s">
        <v>15026</v>
      </c>
    </row>
    <row r="56" spans="1:6" x14ac:dyDescent="0.25">
      <c r="A56">
        <v>10055</v>
      </c>
      <c r="B56" t="s">
        <v>5659</v>
      </c>
      <c r="C56" t="s">
        <v>15030</v>
      </c>
      <c r="D56">
        <v>34325</v>
      </c>
      <c r="E56" s="2">
        <v>44488.708032407398</v>
      </c>
      <c r="F56" t="s">
        <v>15024</v>
      </c>
    </row>
    <row r="57" spans="1:6" x14ac:dyDescent="0.25">
      <c r="A57">
        <v>10056</v>
      </c>
      <c r="B57" t="s">
        <v>3100</v>
      </c>
      <c r="C57" t="s">
        <v>15030</v>
      </c>
      <c r="D57">
        <v>39341</v>
      </c>
      <c r="E57" s="2">
        <v>44969.517488425918</v>
      </c>
      <c r="F57" t="s">
        <v>12908</v>
      </c>
    </row>
    <row r="58" spans="1:6" x14ac:dyDescent="0.25">
      <c r="A58">
        <v>10057</v>
      </c>
      <c r="B58" t="s">
        <v>5519</v>
      </c>
      <c r="C58" t="s">
        <v>15023</v>
      </c>
      <c r="D58">
        <v>34407</v>
      </c>
      <c r="E58" s="2">
        <v>45128.971388888887</v>
      </c>
      <c r="F58" t="s">
        <v>15026</v>
      </c>
    </row>
    <row r="59" spans="1:6" x14ac:dyDescent="0.25">
      <c r="A59">
        <v>10058</v>
      </c>
      <c r="B59" t="s">
        <v>4430</v>
      </c>
      <c r="C59" t="s">
        <v>15030</v>
      </c>
      <c r="D59">
        <v>20200</v>
      </c>
      <c r="E59" s="2">
        <v>44980.128703703696</v>
      </c>
      <c r="F59" t="s">
        <v>12908</v>
      </c>
    </row>
    <row r="60" spans="1:6" x14ac:dyDescent="0.25">
      <c r="A60">
        <v>10059</v>
      </c>
      <c r="B60" t="s">
        <v>5924</v>
      </c>
      <c r="C60" t="s">
        <v>15023</v>
      </c>
      <c r="D60">
        <v>19579</v>
      </c>
      <c r="E60" s="2">
        <v>44587.764976851853</v>
      </c>
      <c r="F60" t="s">
        <v>15026</v>
      </c>
    </row>
    <row r="61" spans="1:6" x14ac:dyDescent="0.25">
      <c r="A61">
        <v>10060</v>
      </c>
      <c r="B61" t="s">
        <v>4696</v>
      </c>
      <c r="C61" t="s">
        <v>15023</v>
      </c>
      <c r="D61">
        <v>11096</v>
      </c>
      <c r="E61" s="2">
        <v>44855.157083333332</v>
      </c>
      <c r="F61" t="s">
        <v>12908</v>
      </c>
    </row>
    <row r="62" spans="1:6" x14ac:dyDescent="0.25">
      <c r="A62">
        <v>10061</v>
      </c>
      <c r="B62" t="s">
        <v>4992</v>
      </c>
      <c r="C62" t="s">
        <v>15028</v>
      </c>
      <c r="D62">
        <v>30530</v>
      </c>
      <c r="E62" s="2">
        <v>44733.087893518517</v>
      </c>
      <c r="F62" t="s">
        <v>15024</v>
      </c>
    </row>
    <row r="63" spans="1:6" x14ac:dyDescent="0.25">
      <c r="A63">
        <v>10062</v>
      </c>
      <c r="B63" t="s">
        <v>4892</v>
      </c>
      <c r="C63" t="s">
        <v>15030</v>
      </c>
      <c r="D63">
        <v>37032</v>
      </c>
      <c r="E63" s="2">
        <v>44617.769189814811</v>
      </c>
      <c r="F63" t="s">
        <v>12908</v>
      </c>
    </row>
    <row r="64" spans="1:6" x14ac:dyDescent="0.25">
      <c r="A64">
        <v>10063</v>
      </c>
      <c r="B64" t="s">
        <v>3725</v>
      </c>
      <c r="C64" t="s">
        <v>15023</v>
      </c>
      <c r="D64">
        <v>46282</v>
      </c>
      <c r="E64" s="2">
        <v>44785.825752314813</v>
      </c>
      <c r="F64" t="s">
        <v>15026</v>
      </c>
    </row>
    <row r="65" spans="1:6" x14ac:dyDescent="0.25">
      <c r="A65">
        <v>10064</v>
      </c>
      <c r="B65" t="s">
        <v>3265</v>
      </c>
      <c r="C65" t="s">
        <v>15025</v>
      </c>
      <c r="D65">
        <v>33907</v>
      </c>
      <c r="E65" s="2">
        <v>44611.278981481482</v>
      </c>
      <c r="F65" t="s">
        <v>12908</v>
      </c>
    </row>
    <row r="66" spans="1:6" x14ac:dyDescent="0.25">
      <c r="A66">
        <v>10065</v>
      </c>
      <c r="B66" t="s">
        <v>3353</v>
      </c>
      <c r="C66" t="s">
        <v>15027</v>
      </c>
      <c r="D66">
        <v>9343</v>
      </c>
      <c r="E66" s="2">
        <v>45052.205868055556</v>
      </c>
      <c r="F66" t="s">
        <v>15024</v>
      </c>
    </row>
    <row r="67" spans="1:6" x14ac:dyDescent="0.25">
      <c r="A67">
        <v>10066</v>
      </c>
      <c r="B67" t="s">
        <v>5053</v>
      </c>
      <c r="C67" t="s">
        <v>15028</v>
      </c>
      <c r="D67">
        <v>6847</v>
      </c>
      <c r="E67" s="2">
        <v>44664.909189814818</v>
      </c>
      <c r="F67" t="s">
        <v>12908</v>
      </c>
    </row>
    <row r="68" spans="1:6" x14ac:dyDescent="0.25">
      <c r="A68">
        <v>10067</v>
      </c>
      <c r="B68" t="s">
        <v>4744</v>
      </c>
      <c r="C68" t="s">
        <v>15025</v>
      </c>
      <c r="D68">
        <v>9570</v>
      </c>
      <c r="E68" s="2">
        <v>45068.398946759262</v>
      </c>
      <c r="F68" t="s">
        <v>15024</v>
      </c>
    </row>
    <row r="69" spans="1:6" x14ac:dyDescent="0.25">
      <c r="A69">
        <v>10068</v>
      </c>
      <c r="B69" t="s">
        <v>5052</v>
      </c>
      <c r="C69" t="s">
        <v>15027</v>
      </c>
      <c r="D69">
        <v>12892</v>
      </c>
      <c r="E69" s="2">
        <v>44901.767384259263</v>
      </c>
      <c r="F69" t="s">
        <v>15026</v>
      </c>
    </row>
    <row r="70" spans="1:6" x14ac:dyDescent="0.25">
      <c r="A70">
        <v>10069</v>
      </c>
      <c r="B70" t="s">
        <v>5430</v>
      </c>
      <c r="C70" t="s">
        <v>15029</v>
      </c>
      <c r="D70">
        <v>31181</v>
      </c>
      <c r="E70" s="2">
        <v>45091.866898148153</v>
      </c>
      <c r="F70" t="s">
        <v>15026</v>
      </c>
    </row>
    <row r="71" spans="1:6" x14ac:dyDescent="0.25">
      <c r="A71">
        <v>10070</v>
      </c>
      <c r="B71" t="s">
        <v>3233</v>
      </c>
      <c r="C71" t="s">
        <v>15027</v>
      </c>
      <c r="D71">
        <v>24863</v>
      </c>
      <c r="E71" s="2">
        <v>44560.655717592592</v>
      </c>
      <c r="F71" t="s">
        <v>12908</v>
      </c>
    </row>
    <row r="72" spans="1:6" x14ac:dyDescent="0.25">
      <c r="A72">
        <v>10071</v>
      </c>
      <c r="B72" t="s">
        <v>5402</v>
      </c>
      <c r="C72" t="s">
        <v>15030</v>
      </c>
      <c r="D72">
        <v>14020</v>
      </c>
      <c r="E72" s="2">
        <v>44797.23909722222</v>
      </c>
      <c r="F72" t="s">
        <v>15026</v>
      </c>
    </row>
    <row r="73" spans="1:6" x14ac:dyDescent="0.25">
      <c r="A73">
        <v>10072</v>
      </c>
      <c r="B73" t="s">
        <v>5927</v>
      </c>
      <c r="C73" t="s">
        <v>15029</v>
      </c>
      <c r="D73">
        <v>31108</v>
      </c>
      <c r="E73" s="2">
        <v>45122.664502314823</v>
      </c>
      <c r="F73" t="s">
        <v>15024</v>
      </c>
    </row>
    <row r="74" spans="1:6" x14ac:dyDescent="0.25">
      <c r="A74">
        <v>10073</v>
      </c>
      <c r="B74" t="s">
        <v>4158</v>
      </c>
      <c r="C74" t="s">
        <v>15028</v>
      </c>
      <c r="D74">
        <v>42781</v>
      </c>
      <c r="E74" s="2">
        <v>45095.23332175926</v>
      </c>
      <c r="F74" t="s">
        <v>15024</v>
      </c>
    </row>
    <row r="75" spans="1:6" x14ac:dyDescent="0.25">
      <c r="A75">
        <v>10074</v>
      </c>
      <c r="B75" t="s">
        <v>4035</v>
      </c>
      <c r="C75" t="s">
        <v>15027</v>
      </c>
      <c r="D75">
        <v>3869</v>
      </c>
      <c r="E75" s="2">
        <v>44634.627268518518</v>
      </c>
      <c r="F75" t="s">
        <v>15024</v>
      </c>
    </row>
    <row r="76" spans="1:6" x14ac:dyDescent="0.25">
      <c r="A76">
        <v>10075</v>
      </c>
      <c r="B76" t="s">
        <v>4794</v>
      </c>
      <c r="C76" t="s">
        <v>15023</v>
      </c>
      <c r="D76">
        <v>22853</v>
      </c>
      <c r="E76" s="2">
        <v>44587.826793981483</v>
      </c>
      <c r="F76" t="s">
        <v>15024</v>
      </c>
    </row>
    <row r="77" spans="1:6" x14ac:dyDescent="0.25">
      <c r="A77">
        <v>10076</v>
      </c>
      <c r="B77" t="s">
        <v>3725</v>
      </c>
      <c r="C77" t="s">
        <v>15025</v>
      </c>
      <c r="D77">
        <v>35094</v>
      </c>
      <c r="E77" s="2">
        <v>45105.095208333332</v>
      </c>
      <c r="F77" t="s">
        <v>15026</v>
      </c>
    </row>
    <row r="78" spans="1:6" x14ac:dyDescent="0.25">
      <c r="A78">
        <v>10077</v>
      </c>
      <c r="B78" t="s">
        <v>4509</v>
      </c>
      <c r="C78" t="s">
        <v>15027</v>
      </c>
      <c r="D78">
        <v>14664</v>
      </c>
      <c r="E78" s="2">
        <v>45017.745416666658</v>
      </c>
      <c r="F78" t="s">
        <v>15024</v>
      </c>
    </row>
    <row r="79" spans="1:6" x14ac:dyDescent="0.25">
      <c r="A79">
        <v>10078</v>
      </c>
      <c r="B79" t="s">
        <v>5636</v>
      </c>
      <c r="C79" t="s">
        <v>15025</v>
      </c>
      <c r="D79">
        <v>17441</v>
      </c>
      <c r="E79" s="2">
        <v>44605.094224537039</v>
      </c>
      <c r="F79" t="s">
        <v>12908</v>
      </c>
    </row>
    <row r="80" spans="1:6" x14ac:dyDescent="0.25">
      <c r="A80">
        <v>10079</v>
      </c>
      <c r="B80" t="s">
        <v>5981</v>
      </c>
      <c r="C80" t="s">
        <v>15029</v>
      </c>
      <c r="D80">
        <v>3701</v>
      </c>
      <c r="E80" s="2">
        <v>44920.287777777783</v>
      </c>
      <c r="F80" t="s">
        <v>15024</v>
      </c>
    </row>
    <row r="81" spans="1:6" x14ac:dyDescent="0.25">
      <c r="A81">
        <v>10080</v>
      </c>
      <c r="B81" t="s">
        <v>3138</v>
      </c>
      <c r="C81" t="s">
        <v>15028</v>
      </c>
      <c r="D81">
        <v>12984</v>
      </c>
      <c r="E81" s="2">
        <v>44947.543773148151</v>
      </c>
      <c r="F81" t="s">
        <v>15026</v>
      </c>
    </row>
    <row r="82" spans="1:6" x14ac:dyDescent="0.25">
      <c r="A82">
        <v>10081</v>
      </c>
      <c r="B82" t="s">
        <v>5816</v>
      </c>
      <c r="C82" t="s">
        <v>15027</v>
      </c>
      <c r="D82">
        <v>12205</v>
      </c>
      <c r="E82" s="2">
        <v>44754.888865740737</v>
      </c>
      <c r="F82" t="s">
        <v>12908</v>
      </c>
    </row>
    <row r="83" spans="1:6" x14ac:dyDescent="0.25">
      <c r="A83">
        <v>10082</v>
      </c>
      <c r="B83" t="s">
        <v>3207</v>
      </c>
      <c r="C83" t="s">
        <v>15023</v>
      </c>
      <c r="D83">
        <v>42305</v>
      </c>
      <c r="E83" s="2">
        <v>44487.236724537041</v>
      </c>
      <c r="F83" t="s">
        <v>12908</v>
      </c>
    </row>
    <row r="84" spans="1:6" x14ac:dyDescent="0.25">
      <c r="A84">
        <v>10083</v>
      </c>
      <c r="B84" t="s">
        <v>5577</v>
      </c>
      <c r="C84" t="s">
        <v>15029</v>
      </c>
      <c r="D84">
        <v>5726</v>
      </c>
      <c r="E84" s="2">
        <v>44885.067129629628</v>
      </c>
      <c r="F84" t="s">
        <v>12908</v>
      </c>
    </row>
    <row r="85" spans="1:6" x14ac:dyDescent="0.25">
      <c r="A85">
        <v>10084</v>
      </c>
      <c r="B85" t="s">
        <v>4812</v>
      </c>
      <c r="C85" t="s">
        <v>15023</v>
      </c>
      <c r="D85">
        <v>11063</v>
      </c>
      <c r="E85" s="2">
        <v>45104.102789351848</v>
      </c>
      <c r="F85" t="s">
        <v>15026</v>
      </c>
    </row>
    <row r="86" spans="1:6" x14ac:dyDescent="0.25">
      <c r="A86">
        <v>10085</v>
      </c>
      <c r="B86" t="s">
        <v>4103</v>
      </c>
      <c r="C86" t="s">
        <v>15027</v>
      </c>
      <c r="D86">
        <v>23616</v>
      </c>
      <c r="E86" s="2">
        <v>44650.088993055557</v>
      </c>
      <c r="F86" t="s">
        <v>15024</v>
      </c>
    </row>
    <row r="87" spans="1:6" x14ac:dyDescent="0.25">
      <c r="A87">
        <v>10086</v>
      </c>
      <c r="B87" t="s">
        <v>4471</v>
      </c>
      <c r="C87" t="s">
        <v>15023</v>
      </c>
      <c r="D87">
        <v>6041</v>
      </c>
      <c r="E87" s="2">
        <v>45087.348043981481</v>
      </c>
      <c r="F87" t="s">
        <v>15024</v>
      </c>
    </row>
    <row r="88" spans="1:6" x14ac:dyDescent="0.25">
      <c r="A88">
        <v>10087</v>
      </c>
      <c r="B88" t="s">
        <v>4229</v>
      </c>
      <c r="C88" t="s">
        <v>15025</v>
      </c>
      <c r="D88">
        <v>46778</v>
      </c>
      <c r="E88" s="2">
        <v>44695.449166666673</v>
      </c>
      <c r="F88" t="s">
        <v>12908</v>
      </c>
    </row>
    <row r="89" spans="1:6" x14ac:dyDescent="0.25">
      <c r="A89">
        <v>10088</v>
      </c>
      <c r="B89" t="s">
        <v>5644</v>
      </c>
      <c r="C89" t="s">
        <v>15025</v>
      </c>
      <c r="D89">
        <v>39756</v>
      </c>
      <c r="E89" s="2">
        <v>44470.315046296288</v>
      </c>
      <c r="F89" t="s">
        <v>12908</v>
      </c>
    </row>
    <row r="90" spans="1:6" x14ac:dyDescent="0.25">
      <c r="A90">
        <v>10089</v>
      </c>
      <c r="B90" t="s">
        <v>4469</v>
      </c>
      <c r="C90" t="s">
        <v>15027</v>
      </c>
      <c r="D90">
        <v>15793</v>
      </c>
      <c r="E90" s="2">
        <v>44627.571840277778</v>
      </c>
      <c r="F90" t="s">
        <v>12908</v>
      </c>
    </row>
    <row r="91" spans="1:6" x14ac:dyDescent="0.25">
      <c r="A91">
        <v>10090</v>
      </c>
      <c r="B91" t="s">
        <v>4490</v>
      </c>
      <c r="C91" t="s">
        <v>15030</v>
      </c>
      <c r="D91">
        <v>6316</v>
      </c>
      <c r="E91" s="2">
        <v>44656.351111111107</v>
      </c>
      <c r="F91" t="s">
        <v>15024</v>
      </c>
    </row>
    <row r="92" spans="1:6" x14ac:dyDescent="0.25">
      <c r="A92">
        <v>10091</v>
      </c>
      <c r="B92" t="s">
        <v>4961</v>
      </c>
      <c r="C92" t="s">
        <v>15030</v>
      </c>
      <c r="D92">
        <v>12034</v>
      </c>
      <c r="E92" s="2">
        <v>44866.30263888889</v>
      </c>
      <c r="F92" t="s">
        <v>15026</v>
      </c>
    </row>
    <row r="93" spans="1:6" x14ac:dyDescent="0.25">
      <c r="A93">
        <v>10092</v>
      </c>
      <c r="B93" t="s">
        <v>4539</v>
      </c>
      <c r="C93" t="s">
        <v>15025</v>
      </c>
      <c r="D93">
        <v>26501</v>
      </c>
      <c r="E93" s="2">
        <v>44750.246550925927</v>
      </c>
      <c r="F93" t="s">
        <v>12908</v>
      </c>
    </row>
    <row r="94" spans="1:6" x14ac:dyDescent="0.25">
      <c r="A94">
        <v>10093</v>
      </c>
      <c r="B94" t="s">
        <v>3589</v>
      </c>
      <c r="C94" t="s">
        <v>15029</v>
      </c>
      <c r="D94">
        <v>19671</v>
      </c>
      <c r="E94" s="2">
        <v>44853.697094907409</v>
      </c>
      <c r="F94" t="s">
        <v>12908</v>
      </c>
    </row>
    <row r="95" spans="1:6" x14ac:dyDescent="0.25">
      <c r="A95">
        <v>10094</v>
      </c>
      <c r="B95" t="s">
        <v>4369</v>
      </c>
      <c r="C95" t="s">
        <v>15028</v>
      </c>
      <c r="D95">
        <v>45503</v>
      </c>
      <c r="E95" s="2">
        <v>44647.446805555563</v>
      </c>
      <c r="F95" t="s">
        <v>12908</v>
      </c>
    </row>
    <row r="96" spans="1:6" x14ac:dyDescent="0.25">
      <c r="A96">
        <v>10095</v>
      </c>
      <c r="B96" t="s">
        <v>5642</v>
      </c>
      <c r="C96" t="s">
        <v>15029</v>
      </c>
      <c r="D96">
        <v>2473</v>
      </c>
      <c r="E96" s="2">
        <v>44944.080185185187</v>
      </c>
      <c r="F96" t="s">
        <v>12908</v>
      </c>
    </row>
    <row r="97" spans="1:6" x14ac:dyDescent="0.25">
      <c r="A97">
        <v>10096</v>
      </c>
      <c r="B97" t="s">
        <v>3995</v>
      </c>
      <c r="C97" t="s">
        <v>15030</v>
      </c>
      <c r="D97">
        <v>43924</v>
      </c>
      <c r="E97" s="2">
        <v>44469.277986111112</v>
      </c>
      <c r="F97" t="s">
        <v>15024</v>
      </c>
    </row>
    <row r="98" spans="1:6" x14ac:dyDescent="0.25">
      <c r="A98">
        <v>10097</v>
      </c>
      <c r="B98" t="s">
        <v>5171</v>
      </c>
      <c r="C98" t="s">
        <v>15030</v>
      </c>
      <c r="D98">
        <v>41797</v>
      </c>
      <c r="E98" s="2">
        <v>44635.616180555553</v>
      </c>
      <c r="F98" t="s">
        <v>15026</v>
      </c>
    </row>
    <row r="99" spans="1:6" x14ac:dyDescent="0.25">
      <c r="A99">
        <v>10098</v>
      </c>
      <c r="B99" t="s">
        <v>5147</v>
      </c>
      <c r="C99" t="s">
        <v>15029</v>
      </c>
      <c r="D99">
        <v>29356</v>
      </c>
      <c r="E99" s="2">
        <v>44571.003877314812</v>
      </c>
      <c r="F99" t="s">
        <v>15024</v>
      </c>
    </row>
    <row r="100" spans="1:6" x14ac:dyDescent="0.25">
      <c r="A100">
        <v>10099</v>
      </c>
      <c r="B100" t="s">
        <v>4093</v>
      </c>
      <c r="C100" t="s">
        <v>15027</v>
      </c>
      <c r="D100">
        <v>27541</v>
      </c>
      <c r="E100" s="2">
        <v>44953.981226851851</v>
      </c>
      <c r="F100" t="s">
        <v>15026</v>
      </c>
    </row>
    <row r="101" spans="1:6" x14ac:dyDescent="0.25">
      <c r="A101">
        <v>10100</v>
      </c>
      <c r="B101" t="s">
        <v>5216</v>
      </c>
      <c r="C101" t="s">
        <v>15025</v>
      </c>
      <c r="D101">
        <v>25796</v>
      </c>
      <c r="E101" s="2">
        <v>44470.339525462958</v>
      </c>
      <c r="F101" t="s">
        <v>12908</v>
      </c>
    </row>
    <row r="102" spans="1:6" x14ac:dyDescent="0.25">
      <c r="A102">
        <v>10101</v>
      </c>
      <c r="B102" t="s">
        <v>3899</v>
      </c>
      <c r="C102" t="s">
        <v>15029</v>
      </c>
      <c r="D102">
        <v>28979</v>
      </c>
      <c r="E102" s="2">
        <v>44686.970810185187</v>
      </c>
      <c r="F102" t="s">
        <v>15026</v>
      </c>
    </row>
    <row r="103" spans="1:6" x14ac:dyDescent="0.25">
      <c r="A103">
        <v>10102</v>
      </c>
      <c r="B103" t="s">
        <v>3969</v>
      </c>
      <c r="C103" t="s">
        <v>15023</v>
      </c>
      <c r="D103">
        <v>4860</v>
      </c>
      <c r="E103" s="2">
        <v>44522.406631944446</v>
      </c>
      <c r="F103" t="s">
        <v>15026</v>
      </c>
    </row>
    <row r="104" spans="1:6" x14ac:dyDescent="0.25">
      <c r="A104">
        <v>10103</v>
      </c>
      <c r="B104" t="s">
        <v>5099</v>
      </c>
      <c r="C104" t="s">
        <v>15027</v>
      </c>
      <c r="D104">
        <v>32520</v>
      </c>
      <c r="E104" s="2">
        <v>44937.115787037037</v>
      </c>
      <c r="F104" t="s">
        <v>15026</v>
      </c>
    </row>
    <row r="105" spans="1:6" x14ac:dyDescent="0.25">
      <c r="A105">
        <v>10104</v>
      </c>
      <c r="B105" t="s">
        <v>4933</v>
      </c>
      <c r="C105" t="s">
        <v>15025</v>
      </c>
      <c r="D105">
        <v>18723</v>
      </c>
      <c r="E105" s="2">
        <v>44913.735300925917</v>
      </c>
      <c r="F105" t="s">
        <v>12908</v>
      </c>
    </row>
    <row r="106" spans="1:6" x14ac:dyDescent="0.25">
      <c r="A106">
        <v>10105</v>
      </c>
      <c r="B106" t="s">
        <v>4471</v>
      </c>
      <c r="C106" t="s">
        <v>15028</v>
      </c>
      <c r="D106">
        <v>1726</v>
      </c>
      <c r="E106" s="2">
        <v>44823.825856481482</v>
      </c>
      <c r="F106" t="s">
        <v>12908</v>
      </c>
    </row>
    <row r="107" spans="1:6" x14ac:dyDescent="0.25">
      <c r="A107">
        <v>10106</v>
      </c>
      <c r="B107" t="s">
        <v>3377</v>
      </c>
      <c r="C107" t="s">
        <v>15027</v>
      </c>
      <c r="D107">
        <v>29349</v>
      </c>
      <c r="E107" s="2">
        <v>44468.471932870372</v>
      </c>
      <c r="F107" t="s">
        <v>12908</v>
      </c>
    </row>
    <row r="108" spans="1:6" x14ac:dyDescent="0.25">
      <c r="A108">
        <v>10107</v>
      </c>
      <c r="B108" t="s">
        <v>4767</v>
      </c>
      <c r="C108" t="s">
        <v>15028</v>
      </c>
      <c r="D108">
        <v>30225</v>
      </c>
      <c r="E108" s="2">
        <v>45072.743043981478</v>
      </c>
      <c r="F108" t="s">
        <v>15024</v>
      </c>
    </row>
    <row r="109" spans="1:6" x14ac:dyDescent="0.25">
      <c r="A109">
        <v>10108</v>
      </c>
      <c r="B109" t="s">
        <v>4616</v>
      </c>
      <c r="C109" t="s">
        <v>15027</v>
      </c>
      <c r="D109">
        <v>6512</v>
      </c>
      <c r="E109" s="2">
        <v>44769.434999999998</v>
      </c>
      <c r="F109" t="s">
        <v>15026</v>
      </c>
    </row>
    <row r="110" spans="1:6" x14ac:dyDescent="0.25">
      <c r="A110">
        <v>10109</v>
      </c>
      <c r="B110" t="s">
        <v>5773</v>
      </c>
      <c r="C110" t="s">
        <v>15028</v>
      </c>
      <c r="D110">
        <v>13269</v>
      </c>
      <c r="E110" s="2">
        <v>44720.327164351853</v>
      </c>
      <c r="F110" t="s">
        <v>15026</v>
      </c>
    </row>
    <row r="111" spans="1:6" x14ac:dyDescent="0.25">
      <c r="A111">
        <v>10110</v>
      </c>
      <c r="B111" t="s">
        <v>3807</v>
      </c>
      <c r="C111" t="s">
        <v>15023</v>
      </c>
      <c r="D111">
        <v>39342</v>
      </c>
      <c r="E111" s="2">
        <v>44644.919212962966</v>
      </c>
      <c r="F111" t="s">
        <v>12908</v>
      </c>
    </row>
    <row r="112" spans="1:6" x14ac:dyDescent="0.25">
      <c r="A112">
        <v>10111</v>
      </c>
      <c r="B112" t="s">
        <v>5672</v>
      </c>
      <c r="C112" t="s">
        <v>15023</v>
      </c>
      <c r="D112">
        <v>26331</v>
      </c>
      <c r="E112" s="2">
        <v>44810.91946759259</v>
      </c>
      <c r="F112" t="s">
        <v>12908</v>
      </c>
    </row>
    <row r="113" spans="1:6" x14ac:dyDescent="0.25">
      <c r="A113">
        <v>10112</v>
      </c>
      <c r="B113" t="s">
        <v>3209</v>
      </c>
      <c r="C113" t="s">
        <v>15030</v>
      </c>
      <c r="D113">
        <v>24598</v>
      </c>
      <c r="E113" s="2">
        <v>44894.199780092589</v>
      </c>
      <c r="F113" t="s">
        <v>12908</v>
      </c>
    </row>
    <row r="114" spans="1:6" x14ac:dyDescent="0.25">
      <c r="A114">
        <v>10113</v>
      </c>
      <c r="B114" t="s">
        <v>3250</v>
      </c>
      <c r="C114" t="s">
        <v>15030</v>
      </c>
      <c r="D114">
        <v>43402</v>
      </c>
      <c r="E114" s="2">
        <v>45128.58425925926</v>
      </c>
      <c r="F114" t="s">
        <v>15024</v>
      </c>
    </row>
    <row r="115" spans="1:6" x14ac:dyDescent="0.25">
      <c r="A115">
        <v>10114</v>
      </c>
      <c r="B115" t="s">
        <v>3638</v>
      </c>
      <c r="C115" t="s">
        <v>15029</v>
      </c>
      <c r="D115">
        <v>11413</v>
      </c>
      <c r="E115" s="2">
        <v>44916.728194444448</v>
      </c>
      <c r="F115" t="s">
        <v>15026</v>
      </c>
    </row>
    <row r="116" spans="1:6" x14ac:dyDescent="0.25">
      <c r="A116">
        <v>10115</v>
      </c>
      <c r="B116" t="s">
        <v>3212</v>
      </c>
      <c r="C116" t="s">
        <v>15030</v>
      </c>
      <c r="D116">
        <v>49218</v>
      </c>
      <c r="E116" s="2">
        <v>44824.678599537037</v>
      </c>
      <c r="F116" t="s">
        <v>15026</v>
      </c>
    </row>
    <row r="117" spans="1:6" x14ac:dyDescent="0.25">
      <c r="A117">
        <v>10116</v>
      </c>
      <c r="B117" t="s">
        <v>5412</v>
      </c>
      <c r="C117" t="s">
        <v>15025</v>
      </c>
      <c r="D117">
        <v>4095</v>
      </c>
      <c r="E117" s="2">
        <v>44552.440520833326</v>
      </c>
      <c r="F117" t="s">
        <v>15026</v>
      </c>
    </row>
    <row r="118" spans="1:6" x14ac:dyDescent="0.25">
      <c r="A118">
        <v>10117</v>
      </c>
      <c r="B118" t="s">
        <v>4185</v>
      </c>
      <c r="C118" t="s">
        <v>15027</v>
      </c>
      <c r="D118">
        <v>3186</v>
      </c>
      <c r="E118" s="2">
        <v>44501.854930555557</v>
      </c>
      <c r="F118" t="s">
        <v>15026</v>
      </c>
    </row>
    <row r="119" spans="1:6" x14ac:dyDescent="0.25">
      <c r="A119">
        <v>10118</v>
      </c>
      <c r="B119" t="s">
        <v>4043</v>
      </c>
      <c r="C119" t="s">
        <v>15028</v>
      </c>
      <c r="D119">
        <v>16111</v>
      </c>
      <c r="E119" s="2">
        <v>45127.488611111112</v>
      </c>
      <c r="F119" t="s">
        <v>15024</v>
      </c>
    </row>
    <row r="120" spans="1:6" x14ac:dyDescent="0.25">
      <c r="A120">
        <v>10119</v>
      </c>
      <c r="B120" t="s">
        <v>4214</v>
      </c>
      <c r="C120" t="s">
        <v>15027</v>
      </c>
      <c r="D120">
        <v>15771</v>
      </c>
      <c r="E120" s="2">
        <v>44553.677337962959</v>
      </c>
      <c r="F120" t="s">
        <v>15026</v>
      </c>
    </row>
    <row r="121" spans="1:6" x14ac:dyDescent="0.25">
      <c r="A121">
        <v>10120</v>
      </c>
      <c r="B121" t="s">
        <v>4556</v>
      </c>
      <c r="C121" t="s">
        <v>15023</v>
      </c>
      <c r="D121">
        <v>4268</v>
      </c>
      <c r="E121" s="2">
        <v>44763.268773148149</v>
      </c>
      <c r="F121" t="s">
        <v>15026</v>
      </c>
    </row>
    <row r="122" spans="1:6" x14ac:dyDescent="0.25">
      <c r="A122">
        <v>10121</v>
      </c>
      <c r="B122" t="s">
        <v>4878</v>
      </c>
      <c r="C122" t="s">
        <v>15028</v>
      </c>
      <c r="D122">
        <v>29800</v>
      </c>
      <c r="E122" s="2">
        <v>44754.437199074076</v>
      </c>
      <c r="F122" t="s">
        <v>15026</v>
      </c>
    </row>
    <row r="123" spans="1:6" x14ac:dyDescent="0.25">
      <c r="A123">
        <v>10122</v>
      </c>
      <c r="B123" t="s">
        <v>5261</v>
      </c>
      <c r="C123" t="s">
        <v>15028</v>
      </c>
      <c r="D123">
        <v>14027</v>
      </c>
      <c r="E123" s="2">
        <v>45031.356770833343</v>
      </c>
      <c r="F123" t="s">
        <v>12908</v>
      </c>
    </row>
    <row r="124" spans="1:6" x14ac:dyDescent="0.25">
      <c r="A124">
        <v>10123</v>
      </c>
      <c r="B124" t="s">
        <v>3096</v>
      </c>
      <c r="C124" t="s">
        <v>15027</v>
      </c>
      <c r="D124">
        <v>23348</v>
      </c>
      <c r="E124" s="2">
        <v>44625.226354166669</v>
      </c>
      <c r="F124" t="s">
        <v>12908</v>
      </c>
    </row>
    <row r="125" spans="1:6" x14ac:dyDescent="0.25">
      <c r="A125">
        <v>10124</v>
      </c>
      <c r="B125" t="s">
        <v>4012</v>
      </c>
      <c r="C125" t="s">
        <v>15028</v>
      </c>
      <c r="D125">
        <v>49611</v>
      </c>
      <c r="E125" s="2">
        <v>45048.700833333343</v>
      </c>
      <c r="F125" t="s">
        <v>12908</v>
      </c>
    </row>
    <row r="126" spans="1:6" x14ac:dyDescent="0.25">
      <c r="A126">
        <v>10125</v>
      </c>
      <c r="B126" t="s">
        <v>4666</v>
      </c>
      <c r="C126" t="s">
        <v>15030</v>
      </c>
      <c r="D126">
        <v>11453</v>
      </c>
      <c r="E126" s="2">
        <v>44964.767002314817</v>
      </c>
      <c r="F126" t="s">
        <v>15024</v>
      </c>
    </row>
    <row r="127" spans="1:6" x14ac:dyDescent="0.25">
      <c r="A127">
        <v>10126</v>
      </c>
      <c r="B127" t="s">
        <v>3849</v>
      </c>
      <c r="C127" t="s">
        <v>15029</v>
      </c>
      <c r="D127">
        <v>13962</v>
      </c>
      <c r="E127" s="2">
        <v>44762.543993055559</v>
      </c>
      <c r="F127" t="s">
        <v>15026</v>
      </c>
    </row>
    <row r="128" spans="1:6" x14ac:dyDescent="0.25">
      <c r="A128">
        <v>10127</v>
      </c>
      <c r="B128" t="s">
        <v>4426</v>
      </c>
      <c r="C128" t="s">
        <v>15030</v>
      </c>
      <c r="D128">
        <v>46783</v>
      </c>
      <c r="E128" s="2">
        <v>44700.81145833333</v>
      </c>
      <c r="F128" t="s">
        <v>15026</v>
      </c>
    </row>
    <row r="129" spans="1:6" x14ac:dyDescent="0.25">
      <c r="A129">
        <v>10128</v>
      </c>
      <c r="B129" t="s">
        <v>5514</v>
      </c>
      <c r="C129" t="s">
        <v>15028</v>
      </c>
      <c r="D129">
        <v>5638</v>
      </c>
      <c r="E129" s="2">
        <v>44527.043090277781</v>
      </c>
      <c r="F129" t="s">
        <v>15026</v>
      </c>
    </row>
    <row r="130" spans="1:6" x14ac:dyDescent="0.25">
      <c r="A130">
        <v>10129</v>
      </c>
      <c r="B130" t="s">
        <v>5674</v>
      </c>
      <c r="C130" t="s">
        <v>15028</v>
      </c>
      <c r="D130">
        <v>35713</v>
      </c>
      <c r="E130" s="2">
        <v>44553.279641203713</v>
      </c>
      <c r="F130" t="s">
        <v>12908</v>
      </c>
    </row>
    <row r="131" spans="1:6" x14ac:dyDescent="0.25">
      <c r="A131">
        <v>10130</v>
      </c>
      <c r="B131" t="s">
        <v>5378</v>
      </c>
      <c r="C131" t="s">
        <v>15027</v>
      </c>
      <c r="D131">
        <v>40394</v>
      </c>
      <c r="E131" s="2">
        <v>45057.966192129628</v>
      </c>
      <c r="F131" t="s">
        <v>12908</v>
      </c>
    </row>
    <row r="132" spans="1:6" x14ac:dyDescent="0.25">
      <c r="A132">
        <v>10131</v>
      </c>
      <c r="B132" t="s">
        <v>5165</v>
      </c>
      <c r="C132" t="s">
        <v>15025</v>
      </c>
      <c r="D132">
        <v>28828</v>
      </c>
      <c r="E132" s="2">
        <v>45059.009629629632</v>
      </c>
      <c r="F132" t="s">
        <v>15024</v>
      </c>
    </row>
    <row r="133" spans="1:6" x14ac:dyDescent="0.25">
      <c r="A133">
        <v>10132</v>
      </c>
      <c r="B133" t="s">
        <v>3360</v>
      </c>
      <c r="C133" t="s">
        <v>15027</v>
      </c>
      <c r="D133">
        <v>43725</v>
      </c>
      <c r="E133" s="2">
        <v>45068.463495370372</v>
      </c>
      <c r="F133" t="s">
        <v>15024</v>
      </c>
    </row>
    <row r="134" spans="1:6" x14ac:dyDescent="0.25">
      <c r="A134">
        <v>10133</v>
      </c>
      <c r="B134" t="s">
        <v>4684</v>
      </c>
      <c r="C134" t="s">
        <v>15023</v>
      </c>
      <c r="D134">
        <v>1038</v>
      </c>
      <c r="E134" s="2">
        <v>45102.863587962973</v>
      </c>
      <c r="F134" t="s">
        <v>12908</v>
      </c>
    </row>
    <row r="135" spans="1:6" x14ac:dyDescent="0.25">
      <c r="A135">
        <v>10134</v>
      </c>
      <c r="B135" t="s">
        <v>3416</v>
      </c>
      <c r="C135" t="s">
        <v>15030</v>
      </c>
      <c r="D135">
        <v>2016</v>
      </c>
      <c r="E135" s="2">
        <v>44800.507048611107</v>
      </c>
      <c r="F135" t="s">
        <v>15024</v>
      </c>
    </row>
    <row r="136" spans="1:6" x14ac:dyDescent="0.25">
      <c r="A136">
        <v>10135</v>
      </c>
      <c r="B136" t="s">
        <v>4049</v>
      </c>
      <c r="C136" t="s">
        <v>15025</v>
      </c>
      <c r="D136">
        <v>15844</v>
      </c>
      <c r="E136" s="2">
        <v>44506.998773148152</v>
      </c>
      <c r="F136" t="s">
        <v>15024</v>
      </c>
    </row>
    <row r="137" spans="1:6" x14ac:dyDescent="0.25">
      <c r="A137">
        <v>10136</v>
      </c>
      <c r="B137" t="s">
        <v>5144</v>
      </c>
      <c r="C137" t="s">
        <v>15027</v>
      </c>
      <c r="D137">
        <v>30527</v>
      </c>
      <c r="E137" s="2">
        <v>44621.295648148152</v>
      </c>
      <c r="F137" t="s">
        <v>15024</v>
      </c>
    </row>
    <row r="138" spans="1:6" x14ac:dyDescent="0.25">
      <c r="A138">
        <v>10137</v>
      </c>
      <c r="B138" t="s">
        <v>3759</v>
      </c>
      <c r="C138" t="s">
        <v>15023</v>
      </c>
      <c r="D138">
        <v>38911</v>
      </c>
      <c r="E138" s="2">
        <v>44695.835613425923</v>
      </c>
      <c r="F138" t="s">
        <v>12908</v>
      </c>
    </row>
    <row r="139" spans="1:6" x14ac:dyDescent="0.25">
      <c r="A139">
        <v>10138</v>
      </c>
      <c r="B139" t="s">
        <v>3827</v>
      </c>
      <c r="C139" t="s">
        <v>15029</v>
      </c>
      <c r="D139">
        <v>1546</v>
      </c>
      <c r="E139" s="2">
        <v>44581.982638888891</v>
      </c>
      <c r="F139" t="s">
        <v>12908</v>
      </c>
    </row>
    <row r="140" spans="1:6" x14ac:dyDescent="0.25">
      <c r="A140">
        <v>10139</v>
      </c>
      <c r="B140" t="s">
        <v>5435</v>
      </c>
      <c r="C140" t="s">
        <v>15028</v>
      </c>
      <c r="D140">
        <v>30604</v>
      </c>
      <c r="E140" s="2">
        <v>45062.055844907409</v>
      </c>
      <c r="F140" t="s">
        <v>15026</v>
      </c>
    </row>
    <row r="141" spans="1:6" x14ac:dyDescent="0.25">
      <c r="A141">
        <v>10140</v>
      </c>
      <c r="B141" t="s">
        <v>5287</v>
      </c>
      <c r="C141" t="s">
        <v>15028</v>
      </c>
      <c r="D141">
        <v>44734</v>
      </c>
      <c r="E141" s="2">
        <v>44585.673356481479</v>
      </c>
      <c r="F141" t="s">
        <v>15024</v>
      </c>
    </row>
    <row r="142" spans="1:6" x14ac:dyDescent="0.25">
      <c r="A142">
        <v>10141</v>
      </c>
      <c r="B142" t="s">
        <v>5453</v>
      </c>
      <c r="C142" t="s">
        <v>15023</v>
      </c>
      <c r="D142">
        <v>19776</v>
      </c>
      <c r="E142" s="2">
        <v>44735.206863425927</v>
      </c>
      <c r="F142" t="s">
        <v>15026</v>
      </c>
    </row>
    <row r="143" spans="1:6" x14ac:dyDescent="0.25">
      <c r="A143">
        <v>10142</v>
      </c>
      <c r="B143" t="s">
        <v>5812</v>
      </c>
      <c r="C143" t="s">
        <v>15027</v>
      </c>
      <c r="D143">
        <v>47026</v>
      </c>
      <c r="E143" s="2">
        <v>44678.723530092589</v>
      </c>
      <c r="F143" t="s">
        <v>15026</v>
      </c>
    </row>
    <row r="144" spans="1:6" x14ac:dyDescent="0.25">
      <c r="A144">
        <v>10143</v>
      </c>
      <c r="B144" t="s">
        <v>5938</v>
      </c>
      <c r="C144" t="s">
        <v>15028</v>
      </c>
      <c r="D144">
        <v>13359</v>
      </c>
      <c r="E144" s="2">
        <v>44973.9296412037</v>
      </c>
      <c r="F144" t="s">
        <v>15026</v>
      </c>
    </row>
    <row r="145" spans="1:6" x14ac:dyDescent="0.25">
      <c r="A145">
        <v>10144</v>
      </c>
      <c r="B145" t="s">
        <v>4029</v>
      </c>
      <c r="C145" t="s">
        <v>15028</v>
      </c>
      <c r="D145">
        <v>14010</v>
      </c>
      <c r="E145" s="2">
        <v>45015.633981481478</v>
      </c>
      <c r="F145" t="s">
        <v>15024</v>
      </c>
    </row>
    <row r="146" spans="1:6" x14ac:dyDescent="0.25">
      <c r="A146">
        <v>10145</v>
      </c>
      <c r="B146" t="s">
        <v>4443</v>
      </c>
      <c r="C146" t="s">
        <v>15023</v>
      </c>
      <c r="D146">
        <v>30708</v>
      </c>
      <c r="E146" s="2">
        <v>44822.194490740738</v>
      </c>
      <c r="F146" t="s">
        <v>15026</v>
      </c>
    </row>
    <row r="147" spans="1:6" x14ac:dyDescent="0.25">
      <c r="A147">
        <v>10146</v>
      </c>
      <c r="B147" t="s">
        <v>3527</v>
      </c>
      <c r="C147" t="s">
        <v>15028</v>
      </c>
      <c r="D147">
        <v>6458</v>
      </c>
      <c r="E147" s="2">
        <v>44867.060717592591</v>
      </c>
      <c r="F147" t="s">
        <v>12908</v>
      </c>
    </row>
    <row r="148" spans="1:6" x14ac:dyDescent="0.25">
      <c r="A148">
        <v>10147</v>
      </c>
      <c r="B148" t="s">
        <v>4817</v>
      </c>
      <c r="C148" t="s">
        <v>15028</v>
      </c>
      <c r="D148">
        <v>2139</v>
      </c>
      <c r="E148" s="2">
        <v>45040.567696759259</v>
      </c>
      <c r="F148" t="s">
        <v>15026</v>
      </c>
    </row>
    <row r="149" spans="1:6" x14ac:dyDescent="0.25">
      <c r="A149">
        <v>10148</v>
      </c>
      <c r="B149" t="s">
        <v>4333</v>
      </c>
      <c r="C149" t="s">
        <v>15027</v>
      </c>
      <c r="D149">
        <v>49385</v>
      </c>
      <c r="E149" s="2">
        <v>44840.728449074071</v>
      </c>
      <c r="F149" t="s">
        <v>15026</v>
      </c>
    </row>
    <row r="150" spans="1:6" x14ac:dyDescent="0.25">
      <c r="A150">
        <v>10149</v>
      </c>
      <c r="B150" t="s">
        <v>5593</v>
      </c>
      <c r="C150" t="s">
        <v>15025</v>
      </c>
      <c r="D150">
        <v>38270</v>
      </c>
      <c r="E150" s="2">
        <v>44555.570613425924</v>
      </c>
      <c r="F150" t="s">
        <v>12908</v>
      </c>
    </row>
    <row r="151" spans="1:6" x14ac:dyDescent="0.25">
      <c r="A151">
        <v>10150</v>
      </c>
      <c r="B151" t="s">
        <v>3173</v>
      </c>
      <c r="C151" t="s">
        <v>15030</v>
      </c>
      <c r="D151">
        <v>43292</v>
      </c>
      <c r="E151" s="2">
        <v>45033.889189814807</v>
      </c>
      <c r="F151" t="s">
        <v>15026</v>
      </c>
    </row>
    <row r="152" spans="1:6" x14ac:dyDescent="0.25">
      <c r="A152">
        <v>10151</v>
      </c>
      <c r="B152" t="s">
        <v>4568</v>
      </c>
      <c r="C152" t="s">
        <v>15029</v>
      </c>
      <c r="D152">
        <v>1777</v>
      </c>
      <c r="E152" s="2">
        <v>44818.367824074077</v>
      </c>
      <c r="F152" t="s">
        <v>15024</v>
      </c>
    </row>
    <row r="153" spans="1:6" x14ac:dyDescent="0.25">
      <c r="A153">
        <v>10152</v>
      </c>
      <c r="B153" t="s">
        <v>4699</v>
      </c>
      <c r="C153" t="s">
        <v>15030</v>
      </c>
      <c r="D153">
        <v>12070</v>
      </c>
      <c r="E153" s="2">
        <v>45049.005208333343</v>
      </c>
      <c r="F153" t="s">
        <v>15026</v>
      </c>
    </row>
    <row r="154" spans="1:6" x14ac:dyDescent="0.25">
      <c r="A154">
        <v>10153</v>
      </c>
      <c r="B154" t="s">
        <v>5181</v>
      </c>
      <c r="C154" t="s">
        <v>15028</v>
      </c>
      <c r="D154">
        <v>26250</v>
      </c>
      <c r="E154" s="2">
        <v>44981.915196759262</v>
      </c>
      <c r="F154" t="s">
        <v>12908</v>
      </c>
    </row>
    <row r="155" spans="1:6" x14ac:dyDescent="0.25">
      <c r="A155">
        <v>10154</v>
      </c>
      <c r="B155" t="s">
        <v>3649</v>
      </c>
      <c r="C155" t="s">
        <v>15023</v>
      </c>
      <c r="D155">
        <v>33801</v>
      </c>
      <c r="E155" s="2">
        <v>45104.448275462957</v>
      </c>
      <c r="F155" t="s">
        <v>15026</v>
      </c>
    </row>
    <row r="156" spans="1:6" x14ac:dyDescent="0.25">
      <c r="A156">
        <v>10155</v>
      </c>
      <c r="B156" t="s">
        <v>5760</v>
      </c>
      <c r="C156" t="s">
        <v>15028</v>
      </c>
      <c r="D156">
        <v>30393</v>
      </c>
      <c r="E156" s="2">
        <v>44474.091608796298</v>
      </c>
      <c r="F156" t="s">
        <v>12908</v>
      </c>
    </row>
    <row r="157" spans="1:6" x14ac:dyDescent="0.25">
      <c r="A157">
        <v>10156</v>
      </c>
      <c r="B157" t="s">
        <v>3539</v>
      </c>
      <c r="C157" t="s">
        <v>15023</v>
      </c>
      <c r="D157">
        <v>32709</v>
      </c>
      <c r="E157" s="2">
        <v>45074.874976851846</v>
      </c>
      <c r="F157" t="s">
        <v>15024</v>
      </c>
    </row>
    <row r="158" spans="1:6" x14ac:dyDescent="0.25">
      <c r="A158">
        <v>10157</v>
      </c>
      <c r="B158" t="s">
        <v>4233</v>
      </c>
      <c r="C158" t="s">
        <v>15028</v>
      </c>
      <c r="D158">
        <v>23859</v>
      </c>
      <c r="E158" s="2">
        <v>44794.912152777782</v>
      </c>
      <c r="F158" t="s">
        <v>12908</v>
      </c>
    </row>
    <row r="159" spans="1:6" x14ac:dyDescent="0.25">
      <c r="A159">
        <v>10158</v>
      </c>
      <c r="B159" t="s">
        <v>5238</v>
      </c>
      <c r="C159" t="s">
        <v>15023</v>
      </c>
      <c r="D159">
        <v>43153</v>
      </c>
      <c r="E159" s="2">
        <v>44809.346400462957</v>
      </c>
      <c r="F159" t="s">
        <v>15026</v>
      </c>
    </row>
    <row r="160" spans="1:6" x14ac:dyDescent="0.25">
      <c r="A160">
        <v>10159</v>
      </c>
      <c r="B160" t="s">
        <v>4407</v>
      </c>
      <c r="C160" t="s">
        <v>15023</v>
      </c>
      <c r="D160">
        <v>20452</v>
      </c>
      <c r="E160" s="2">
        <v>44592.23951388889</v>
      </c>
      <c r="F160" t="s">
        <v>15026</v>
      </c>
    </row>
    <row r="161" spans="1:6" x14ac:dyDescent="0.25">
      <c r="A161">
        <v>10160</v>
      </c>
      <c r="B161" t="s">
        <v>3839</v>
      </c>
      <c r="C161" t="s">
        <v>15025</v>
      </c>
      <c r="D161">
        <v>16365</v>
      </c>
      <c r="E161" s="2">
        <v>44533.047164351847</v>
      </c>
      <c r="F161" t="s">
        <v>15024</v>
      </c>
    </row>
    <row r="162" spans="1:6" x14ac:dyDescent="0.25">
      <c r="A162">
        <v>10161</v>
      </c>
      <c r="B162" t="s">
        <v>6035</v>
      </c>
      <c r="C162" t="s">
        <v>15023</v>
      </c>
      <c r="D162">
        <v>8586</v>
      </c>
      <c r="E162" s="2">
        <v>44551.796342592592</v>
      </c>
      <c r="F162" t="s">
        <v>12908</v>
      </c>
    </row>
    <row r="163" spans="1:6" x14ac:dyDescent="0.25">
      <c r="A163">
        <v>10162</v>
      </c>
      <c r="B163" t="s">
        <v>3556</v>
      </c>
      <c r="C163" t="s">
        <v>15028</v>
      </c>
      <c r="D163">
        <v>14427</v>
      </c>
      <c r="E163" s="2">
        <v>44709.03496527778</v>
      </c>
      <c r="F163" t="s">
        <v>15026</v>
      </c>
    </row>
    <row r="164" spans="1:6" x14ac:dyDescent="0.25">
      <c r="A164">
        <v>10163</v>
      </c>
      <c r="B164" t="s">
        <v>3707</v>
      </c>
      <c r="C164" t="s">
        <v>15027</v>
      </c>
      <c r="D164">
        <v>14642</v>
      </c>
      <c r="E164" s="2">
        <v>44517.456886574073</v>
      </c>
      <c r="F164" t="s">
        <v>15024</v>
      </c>
    </row>
    <row r="165" spans="1:6" x14ac:dyDescent="0.25">
      <c r="A165">
        <v>10164</v>
      </c>
      <c r="B165" t="s">
        <v>4311</v>
      </c>
      <c r="C165" t="s">
        <v>15023</v>
      </c>
      <c r="D165">
        <v>17538</v>
      </c>
      <c r="E165" s="2">
        <v>44669.15351851852</v>
      </c>
      <c r="F165" t="s">
        <v>12908</v>
      </c>
    </row>
    <row r="166" spans="1:6" x14ac:dyDescent="0.25">
      <c r="A166">
        <v>10165</v>
      </c>
      <c r="B166" t="s">
        <v>4461</v>
      </c>
      <c r="C166" t="s">
        <v>15023</v>
      </c>
      <c r="D166">
        <v>43593</v>
      </c>
      <c r="E166" s="2">
        <v>45067.140775462962</v>
      </c>
      <c r="F166" t="s">
        <v>15024</v>
      </c>
    </row>
    <row r="167" spans="1:6" x14ac:dyDescent="0.25">
      <c r="A167">
        <v>10166</v>
      </c>
      <c r="B167" t="s">
        <v>3840</v>
      </c>
      <c r="C167" t="s">
        <v>15025</v>
      </c>
      <c r="D167">
        <v>12400</v>
      </c>
      <c r="E167" s="2">
        <v>44909.34171296296</v>
      </c>
      <c r="F167" t="s">
        <v>15024</v>
      </c>
    </row>
    <row r="168" spans="1:6" x14ac:dyDescent="0.25">
      <c r="A168">
        <v>10167</v>
      </c>
      <c r="B168" t="s">
        <v>5061</v>
      </c>
      <c r="C168" t="s">
        <v>15029</v>
      </c>
      <c r="D168">
        <v>22000</v>
      </c>
      <c r="E168" s="2">
        <v>44519.884409722217</v>
      </c>
      <c r="F168" t="s">
        <v>12908</v>
      </c>
    </row>
    <row r="169" spans="1:6" x14ac:dyDescent="0.25">
      <c r="A169">
        <v>10168</v>
      </c>
      <c r="B169" t="s">
        <v>3671</v>
      </c>
      <c r="C169" t="s">
        <v>15025</v>
      </c>
      <c r="D169">
        <v>19348</v>
      </c>
      <c r="E169" s="2">
        <v>44841.981782407413</v>
      </c>
      <c r="F169" t="s">
        <v>15026</v>
      </c>
    </row>
    <row r="170" spans="1:6" x14ac:dyDescent="0.25">
      <c r="A170">
        <v>10169</v>
      </c>
      <c r="B170" t="s">
        <v>5662</v>
      </c>
      <c r="C170" t="s">
        <v>15025</v>
      </c>
      <c r="D170">
        <v>3840</v>
      </c>
      <c r="E170" s="2">
        <v>45063.158796296288</v>
      </c>
      <c r="F170" t="s">
        <v>12908</v>
      </c>
    </row>
    <row r="171" spans="1:6" x14ac:dyDescent="0.25">
      <c r="A171">
        <v>10170</v>
      </c>
      <c r="B171" t="s">
        <v>5362</v>
      </c>
      <c r="C171" t="s">
        <v>15025</v>
      </c>
      <c r="D171">
        <v>21806</v>
      </c>
      <c r="E171" s="2">
        <v>44702.233634259261</v>
      </c>
      <c r="F171" t="s">
        <v>12908</v>
      </c>
    </row>
    <row r="172" spans="1:6" x14ac:dyDescent="0.25">
      <c r="A172">
        <v>10171</v>
      </c>
      <c r="B172" t="s">
        <v>5127</v>
      </c>
      <c r="C172" t="s">
        <v>15029</v>
      </c>
      <c r="D172">
        <v>6165</v>
      </c>
      <c r="E172" s="2">
        <v>44700.049513888887</v>
      </c>
      <c r="F172" t="s">
        <v>12908</v>
      </c>
    </row>
    <row r="173" spans="1:6" x14ac:dyDescent="0.25">
      <c r="A173">
        <v>10172</v>
      </c>
      <c r="B173" t="s">
        <v>5345</v>
      </c>
      <c r="C173" t="s">
        <v>15025</v>
      </c>
      <c r="D173">
        <v>41451</v>
      </c>
      <c r="E173" s="2">
        <v>45108.396527777782</v>
      </c>
      <c r="F173" t="s">
        <v>15024</v>
      </c>
    </row>
    <row r="174" spans="1:6" x14ac:dyDescent="0.25">
      <c r="A174">
        <v>10173</v>
      </c>
      <c r="B174" t="s">
        <v>5618</v>
      </c>
      <c r="C174" t="s">
        <v>15030</v>
      </c>
      <c r="D174">
        <v>3194</v>
      </c>
      <c r="E174" s="2">
        <v>44577.359340277777</v>
      </c>
      <c r="F174" t="s">
        <v>12908</v>
      </c>
    </row>
    <row r="175" spans="1:6" x14ac:dyDescent="0.25">
      <c r="A175">
        <v>10174</v>
      </c>
      <c r="B175" t="s">
        <v>4852</v>
      </c>
      <c r="C175" t="s">
        <v>15029</v>
      </c>
      <c r="D175">
        <v>40552</v>
      </c>
      <c r="E175" s="2">
        <v>44560.269305555557</v>
      </c>
      <c r="F175" t="s">
        <v>15024</v>
      </c>
    </row>
    <row r="176" spans="1:6" x14ac:dyDescent="0.25">
      <c r="A176">
        <v>10175</v>
      </c>
      <c r="B176" t="s">
        <v>3147</v>
      </c>
      <c r="C176" t="s">
        <v>15028</v>
      </c>
      <c r="D176">
        <v>21779</v>
      </c>
      <c r="E176" s="2">
        <v>44876.003067129634</v>
      </c>
      <c r="F176" t="s">
        <v>12908</v>
      </c>
    </row>
    <row r="177" spans="1:6" x14ac:dyDescent="0.25">
      <c r="A177">
        <v>10176</v>
      </c>
      <c r="B177" t="s">
        <v>3947</v>
      </c>
      <c r="C177" t="s">
        <v>15023</v>
      </c>
      <c r="D177">
        <v>35386</v>
      </c>
      <c r="E177" s="2">
        <v>45063.152569444443</v>
      </c>
      <c r="F177" t="s">
        <v>15026</v>
      </c>
    </row>
    <row r="178" spans="1:6" x14ac:dyDescent="0.25">
      <c r="A178">
        <v>10177</v>
      </c>
      <c r="B178" t="s">
        <v>5851</v>
      </c>
      <c r="C178" t="s">
        <v>15023</v>
      </c>
      <c r="D178">
        <v>33795</v>
      </c>
      <c r="E178" s="2">
        <v>44597.539340277777</v>
      </c>
      <c r="F178" t="s">
        <v>15024</v>
      </c>
    </row>
    <row r="179" spans="1:6" x14ac:dyDescent="0.25">
      <c r="A179">
        <v>10178</v>
      </c>
      <c r="B179" t="s">
        <v>5267</v>
      </c>
      <c r="C179" t="s">
        <v>15029</v>
      </c>
      <c r="D179">
        <v>41919</v>
      </c>
      <c r="E179" s="2">
        <v>44601.265763888892</v>
      </c>
      <c r="F179" t="s">
        <v>15026</v>
      </c>
    </row>
    <row r="180" spans="1:6" x14ac:dyDescent="0.25">
      <c r="A180">
        <v>10179</v>
      </c>
      <c r="B180" t="s">
        <v>3232</v>
      </c>
      <c r="C180" t="s">
        <v>15027</v>
      </c>
      <c r="D180">
        <v>47591</v>
      </c>
      <c r="E180" s="2">
        <v>44829.632418981477</v>
      </c>
      <c r="F180" t="s">
        <v>15024</v>
      </c>
    </row>
    <row r="181" spans="1:6" x14ac:dyDescent="0.25">
      <c r="A181">
        <v>10180</v>
      </c>
      <c r="B181" t="s">
        <v>3177</v>
      </c>
      <c r="C181" t="s">
        <v>15030</v>
      </c>
      <c r="D181">
        <v>12202</v>
      </c>
      <c r="E181" s="2">
        <v>45124.716805555552</v>
      </c>
      <c r="F181" t="s">
        <v>15026</v>
      </c>
    </row>
    <row r="182" spans="1:6" x14ac:dyDescent="0.25">
      <c r="A182">
        <v>10181</v>
      </c>
      <c r="B182" t="s">
        <v>5361</v>
      </c>
      <c r="C182" t="s">
        <v>15028</v>
      </c>
      <c r="D182">
        <v>22954</v>
      </c>
      <c r="E182" s="2">
        <v>44937.809606481482</v>
      </c>
      <c r="F182" t="s">
        <v>15024</v>
      </c>
    </row>
    <row r="183" spans="1:6" x14ac:dyDescent="0.25">
      <c r="A183">
        <v>10182</v>
      </c>
      <c r="B183" t="s">
        <v>3538</v>
      </c>
      <c r="C183" t="s">
        <v>15023</v>
      </c>
      <c r="D183">
        <v>31221</v>
      </c>
      <c r="E183" s="2">
        <v>44705.551979166667</v>
      </c>
      <c r="F183" t="s">
        <v>12908</v>
      </c>
    </row>
    <row r="184" spans="1:6" x14ac:dyDescent="0.25">
      <c r="A184">
        <v>10183</v>
      </c>
      <c r="B184" t="s">
        <v>4895</v>
      </c>
      <c r="C184" t="s">
        <v>15023</v>
      </c>
      <c r="D184">
        <v>37167</v>
      </c>
      <c r="E184" s="2">
        <v>44678.787141203713</v>
      </c>
      <c r="F184" t="s">
        <v>15026</v>
      </c>
    </row>
    <row r="185" spans="1:6" x14ac:dyDescent="0.25">
      <c r="A185">
        <v>10184</v>
      </c>
      <c r="B185" t="s">
        <v>4399</v>
      </c>
      <c r="C185" t="s">
        <v>15027</v>
      </c>
      <c r="D185">
        <v>2945</v>
      </c>
      <c r="E185" s="2">
        <v>45042.666724537034</v>
      </c>
      <c r="F185" t="s">
        <v>15026</v>
      </c>
    </row>
    <row r="186" spans="1:6" x14ac:dyDescent="0.25">
      <c r="A186">
        <v>10185</v>
      </c>
      <c r="B186" t="s">
        <v>4912</v>
      </c>
      <c r="C186" t="s">
        <v>15028</v>
      </c>
      <c r="D186">
        <v>22221</v>
      </c>
      <c r="E186" s="2">
        <v>44737.041458333333</v>
      </c>
      <c r="F186" t="s">
        <v>15026</v>
      </c>
    </row>
    <row r="187" spans="1:6" x14ac:dyDescent="0.25">
      <c r="A187">
        <v>10186</v>
      </c>
      <c r="B187" t="s">
        <v>5466</v>
      </c>
      <c r="C187" t="s">
        <v>15028</v>
      </c>
      <c r="D187">
        <v>9797</v>
      </c>
      <c r="E187" s="2">
        <v>44612.922673611109</v>
      </c>
      <c r="F187" t="s">
        <v>15026</v>
      </c>
    </row>
    <row r="188" spans="1:6" x14ac:dyDescent="0.25">
      <c r="A188">
        <v>10187</v>
      </c>
      <c r="B188" t="s">
        <v>4308</v>
      </c>
      <c r="C188" t="s">
        <v>15030</v>
      </c>
      <c r="D188">
        <v>12524</v>
      </c>
      <c r="E188" s="2">
        <v>44670.211342592593</v>
      </c>
      <c r="F188" t="s">
        <v>15024</v>
      </c>
    </row>
    <row r="189" spans="1:6" x14ac:dyDescent="0.25">
      <c r="A189">
        <v>10188</v>
      </c>
      <c r="B189" t="s">
        <v>3119</v>
      </c>
      <c r="C189" t="s">
        <v>15023</v>
      </c>
      <c r="D189">
        <v>9612</v>
      </c>
      <c r="E189" s="2">
        <v>45046.016226851847</v>
      </c>
      <c r="F189" t="s">
        <v>15026</v>
      </c>
    </row>
    <row r="190" spans="1:6" x14ac:dyDescent="0.25">
      <c r="A190">
        <v>10189</v>
      </c>
      <c r="B190" t="s">
        <v>4686</v>
      </c>
      <c r="C190" t="s">
        <v>15023</v>
      </c>
      <c r="D190">
        <v>40640</v>
      </c>
      <c r="E190" s="2">
        <v>44798.781504629631</v>
      </c>
      <c r="F190" t="s">
        <v>12908</v>
      </c>
    </row>
    <row r="191" spans="1:6" x14ac:dyDescent="0.25">
      <c r="A191">
        <v>10190</v>
      </c>
      <c r="B191" t="s">
        <v>5015</v>
      </c>
      <c r="C191" t="s">
        <v>15025</v>
      </c>
      <c r="D191">
        <v>34328</v>
      </c>
      <c r="E191" s="2">
        <v>44582.738611111112</v>
      </c>
      <c r="F191" t="s">
        <v>15024</v>
      </c>
    </row>
    <row r="192" spans="1:6" x14ac:dyDescent="0.25">
      <c r="A192">
        <v>10191</v>
      </c>
      <c r="B192" t="s">
        <v>3923</v>
      </c>
      <c r="C192" t="s">
        <v>15030</v>
      </c>
      <c r="D192">
        <v>11130</v>
      </c>
      <c r="E192" s="2">
        <v>44942.027743055558</v>
      </c>
      <c r="F192" t="s">
        <v>15024</v>
      </c>
    </row>
    <row r="193" spans="1:6" x14ac:dyDescent="0.25">
      <c r="A193">
        <v>10192</v>
      </c>
      <c r="B193" t="s">
        <v>4306</v>
      </c>
      <c r="C193" t="s">
        <v>15028</v>
      </c>
      <c r="D193">
        <v>17810</v>
      </c>
      <c r="E193" s="2">
        <v>44616.344155092593</v>
      </c>
      <c r="F193" t="s">
        <v>15026</v>
      </c>
    </row>
    <row r="194" spans="1:6" x14ac:dyDescent="0.25">
      <c r="A194">
        <v>10193</v>
      </c>
      <c r="B194" t="s">
        <v>5782</v>
      </c>
      <c r="C194" t="s">
        <v>15023</v>
      </c>
      <c r="D194">
        <v>13281</v>
      </c>
      <c r="E194" s="2">
        <v>45054.085115740738</v>
      </c>
      <c r="F194" t="s">
        <v>15024</v>
      </c>
    </row>
    <row r="195" spans="1:6" x14ac:dyDescent="0.25">
      <c r="A195">
        <v>10194</v>
      </c>
      <c r="B195" t="s">
        <v>3488</v>
      </c>
      <c r="C195" t="s">
        <v>15028</v>
      </c>
      <c r="D195">
        <v>44115</v>
      </c>
      <c r="E195" s="2">
        <v>44571.171435185177</v>
      </c>
      <c r="F195" t="s">
        <v>12908</v>
      </c>
    </row>
    <row r="196" spans="1:6" x14ac:dyDescent="0.25">
      <c r="A196">
        <v>10195</v>
      </c>
      <c r="B196" t="s">
        <v>5759</v>
      </c>
      <c r="C196" t="s">
        <v>15028</v>
      </c>
      <c r="D196">
        <v>11384</v>
      </c>
      <c r="E196" s="2">
        <v>44753.764884259261</v>
      </c>
      <c r="F196" t="s">
        <v>15024</v>
      </c>
    </row>
    <row r="197" spans="1:6" x14ac:dyDescent="0.25">
      <c r="A197">
        <v>10196</v>
      </c>
      <c r="B197" t="s">
        <v>5935</v>
      </c>
      <c r="C197" t="s">
        <v>15030</v>
      </c>
      <c r="D197">
        <v>26816</v>
      </c>
      <c r="E197" s="2">
        <v>45034.153055555558</v>
      </c>
      <c r="F197" t="s">
        <v>12908</v>
      </c>
    </row>
    <row r="198" spans="1:6" x14ac:dyDescent="0.25">
      <c r="A198">
        <v>10197</v>
      </c>
      <c r="B198" t="s">
        <v>5984</v>
      </c>
      <c r="C198" t="s">
        <v>15023</v>
      </c>
      <c r="D198">
        <v>9602</v>
      </c>
      <c r="E198" s="2">
        <v>44763.738171296303</v>
      </c>
      <c r="F198" t="s">
        <v>15026</v>
      </c>
    </row>
    <row r="199" spans="1:6" x14ac:dyDescent="0.25">
      <c r="A199">
        <v>10198</v>
      </c>
      <c r="B199" t="s">
        <v>4393</v>
      </c>
      <c r="C199" t="s">
        <v>15028</v>
      </c>
      <c r="D199">
        <v>34824</v>
      </c>
      <c r="E199" s="2">
        <v>44901.822569444441</v>
      </c>
      <c r="F199" t="s">
        <v>15024</v>
      </c>
    </row>
    <row r="200" spans="1:6" x14ac:dyDescent="0.25">
      <c r="A200">
        <v>10199</v>
      </c>
      <c r="B200" t="s">
        <v>6006</v>
      </c>
      <c r="C200" t="s">
        <v>15023</v>
      </c>
      <c r="D200">
        <v>16605</v>
      </c>
      <c r="E200" s="2">
        <v>44800.270671296297</v>
      </c>
      <c r="F200" t="s">
        <v>15024</v>
      </c>
    </row>
    <row r="201" spans="1:6" x14ac:dyDescent="0.25">
      <c r="A201">
        <v>10200</v>
      </c>
      <c r="B201" t="s">
        <v>3622</v>
      </c>
      <c r="C201" t="s">
        <v>15028</v>
      </c>
      <c r="D201">
        <v>42277</v>
      </c>
      <c r="E201" s="2">
        <v>44604.984351851846</v>
      </c>
      <c r="F201" t="s">
        <v>15026</v>
      </c>
    </row>
    <row r="202" spans="1:6" x14ac:dyDescent="0.25">
      <c r="A202">
        <v>10201</v>
      </c>
      <c r="B202" t="s">
        <v>4776</v>
      </c>
      <c r="C202" t="s">
        <v>15025</v>
      </c>
      <c r="D202">
        <v>35276</v>
      </c>
      <c r="E202" s="2">
        <v>44775.804363425923</v>
      </c>
      <c r="F202" t="s">
        <v>15026</v>
      </c>
    </row>
    <row r="203" spans="1:6" x14ac:dyDescent="0.25">
      <c r="A203">
        <v>10202</v>
      </c>
      <c r="B203" t="s">
        <v>5786</v>
      </c>
      <c r="C203" t="s">
        <v>15029</v>
      </c>
      <c r="D203">
        <v>23157</v>
      </c>
      <c r="E203" s="2">
        <v>45039.919004629628</v>
      </c>
      <c r="F203" t="s">
        <v>15026</v>
      </c>
    </row>
    <row r="204" spans="1:6" x14ac:dyDescent="0.25">
      <c r="A204">
        <v>10203</v>
      </c>
      <c r="B204" t="s">
        <v>5674</v>
      </c>
      <c r="C204" t="s">
        <v>15023</v>
      </c>
      <c r="D204">
        <v>26893</v>
      </c>
      <c r="E204" s="2">
        <v>44963.196331018517</v>
      </c>
      <c r="F204" t="s">
        <v>12908</v>
      </c>
    </row>
    <row r="205" spans="1:6" x14ac:dyDescent="0.25">
      <c r="A205">
        <v>10204</v>
      </c>
      <c r="B205" t="s">
        <v>3845</v>
      </c>
      <c r="C205" t="s">
        <v>15025</v>
      </c>
      <c r="D205">
        <v>32395</v>
      </c>
      <c r="E205" s="2">
        <v>44782.134942129633</v>
      </c>
      <c r="F205" t="s">
        <v>15026</v>
      </c>
    </row>
    <row r="206" spans="1:6" x14ac:dyDescent="0.25">
      <c r="A206">
        <v>10205</v>
      </c>
      <c r="B206" t="s">
        <v>4168</v>
      </c>
      <c r="C206" t="s">
        <v>15027</v>
      </c>
      <c r="D206">
        <v>2796</v>
      </c>
      <c r="E206" s="2">
        <v>44944.796481481477</v>
      </c>
      <c r="F206" t="s">
        <v>15024</v>
      </c>
    </row>
    <row r="207" spans="1:6" x14ac:dyDescent="0.25">
      <c r="A207">
        <v>10206</v>
      </c>
      <c r="B207" t="s">
        <v>6032</v>
      </c>
      <c r="C207" t="s">
        <v>15027</v>
      </c>
      <c r="D207">
        <v>41446</v>
      </c>
      <c r="E207" s="2">
        <v>44984.467534722222</v>
      </c>
      <c r="F207" t="s">
        <v>12908</v>
      </c>
    </row>
    <row r="208" spans="1:6" x14ac:dyDescent="0.25">
      <c r="A208">
        <v>10207</v>
      </c>
      <c r="B208" t="s">
        <v>4158</v>
      </c>
      <c r="C208" t="s">
        <v>15025</v>
      </c>
      <c r="D208">
        <v>16367</v>
      </c>
      <c r="E208" s="2">
        <v>44677.044814814813</v>
      </c>
      <c r="F208" t="s">
        <v>12908</v>
      </c>
    </row>
    <row r="209" spans="1:6" x14ac:dyDescent="0.25">
      <c r="A209">
        <v>10208</v>
      </c>
      <c r="B209" t="s">
        <v>3588</v>
      </c>
      <c r="C209" t="s">
        <v>15030</v>
      </c>
      <c r="D209">
        <v>21384</v>
      </c>
      <c r="E209" s="2">
        <v>44842.766365740739</v>
      </c>
      <c r="F209" t="s">
        <v>15024</v>
      </c>
    </row>
    <row r="210" spans="1:6" x14ac:dyDescent="0.25">
      <c r="A210">
        <v>10209</v>
      </c>
      <c r="B210" t="s">
        <v>4505</v>
      </c>
      <c r="C210" t="s">
        <v>15027</v>
      </c>
      <c r="D210">
        <v>12876</v>
      </c>
      <c r="E210" s="2">
        <v>44775.156655092593</v>
      </c>
      <c r="F210" t="s">
        <v>15026</v>
      </c>
    </row>
    <row r="211" spans="1:6" x14ac:dyDescent="0.25">
      <c r="A211">
        <v>10210</v>
      </c>
      <c r="B211" t="s">
        <v>5994</v>
      </c>
      <c r="C211" t="s">
        <v>15027</v>
      </c>
      <c r="D211">
        <v>34596</v>
      </c>
      <c r="E211" s="2">
        <v>45068.942685185182</v>
      </c>
      <c r="F211" t="s">
        <v>15024</v>
      </c>
    </row>
    <row r="212" spans="1:6" x14ac:dyDescent="0.25">
      <c r="A212">
        <v>10211</v>
      </c>
      <c r="B212" t="s">
        <v>4353</v>
      </c>
      <c r="C212" t="s">
        <v>15030</v>
      </c>
      <c r="D212">
        <v>44495</v>
      </c>
      <c r="E212" s="2">
        <v>45000.996134259258</v>
      </c>
      <c r="F212" t="s">
        <v>15024</v>
      </c>
    </row>
    <row r="213" spans="1:6" x14ac:dyDescent="0.25">
      <c r="A213">
        <v>10212</v>
      </c>
      <c r="B213" t="s">
        <v>4342</v>
      </c>
      <c r="C213" t="s">
        <v>15030</v>
      </c>
      <c r="D213">
        <v>26633</v>
      </c>
      <c r="E213" s="2">
        <v>44757.774687500001</v>
      </c>
      <c r="F213" t="s">
        <v>12908</v>
      </c>
    </row>
    <row r="214" spans="1:6" x14ac:dyDescent="0.25">
      <c r="A214">
        <v>10213</v>
      </c>
      <c r="B214" t="s">
        <v>6057</v>
      </c>
      <c r="C214" t="s">
        <v>15029</v>
      </c>
      <c r="D214">
        <v>9004</v>
      </c>
      <c r="E214" s="2">
        <v>44752.300405092603</v>
      </c>
      <c r="F214" t="s">
        <v>15024</v>
      </c>
    </row>
    <row r="215" spans="1:6" x14ac:dyDescent="0.25">
      <c r="A215">
        <v>10214</v>
      </c>
      <c r="B215" t="s">
        <v>5855</v>
      </c>
      <c r="C215" t="s">
        <v>15023</v>
      </c>
      <c r="D215">
        <v>27936</v>
      </c>
      <c r="E215" s="2">
        <v>44596.792337962957</v>
      </c>
      <c r="F215" t="s">
        <v>12908</v>
      </c>
    </row>
    <row r="216" spans="1:6" x14ac:dyDescent="0.25">
      <c r="A216">
        <v>10215</v>
      </c>
      <c r="B216" t="s">
        <v>5801</v>
      </c>
      <c r="C216" t="s">
        <v>15025</v>
      </c>
      <c r="D216">
        <v>2632</v>
      </c>
      <c r="E216" s="2">
        <v>45120.55363425926</v>
      </c>
      <c r="F216" t="s">
        <v>15026</v>
      </c>
    </row>
    <row r="217" spans="1:6" x14ac:dyDescent="0.25">
      <c r="A217">
        <v>10216</v>
      </c>
      <c r="B217" t="s">
        <v>4994</v>
      </c>
      <c r="C217" t="s">
        <v>15025</v>
      </c>
      <c r="D217">
        <v>40902</v>
      </c>
      <c r="E217" s="2">
        <v>44661.569097222222</v>
      </c>
      <c r="F217" t="s">
        <v>15024</v>
      </c>
    </row>
    <row r="218" spans="1:6" x14ac:dyDescent="0.25">
      <c r="A218">
        <v>10217</v>
      </c>
      <c r="B218" t="s">
        <v>4937</v>
      </c>
      <c r="C218" t="s">
        <v>15028</v>
      </c>
      <c r="D218">
        <v>48798</v>
      </c>
      <c r="E218" s="2">
        <v>44895.823020833333</v>
      </c>
      <c r="F218" t="s">
        <v>12908</v>
      </c>
    </row>
    <row r="219" spans="1:6" x14ac:dyDescent="0.25">
      <c r="A219">
        <v>10218</v>
      </c>
      <c r="B219" t="s">
        <v>3947</v>
      </c>
      <c r="C219" t="s">
        <v>15028</v>
      </c>
      <c r="D219">
        <v>15483</v>
      </c>
      <c r="E219" s="2">
        <v>45104.312847222223</v>
      </c>
      <c r="F219" t="s">
        <v>12908</v>
      </c>
    </row>
    <row r="220" spans="1:6" x14ac:dyDescent="0.25">
      <c r="A220">
        <v>10219</v>
      </c>
      <c r="B220" t="s">
        <v>4598</v>
      </c>
      <c r="C220" t="s">
        <v>15030</v>
      </c>
      <c r="D220">
        <v>28557</v>
      </c>
      <c r="E220" s="2">
        <v>45032.23909722222</v>
      </c>
      <c r="F220" t="s">
        <v>15024</v>
      </c>
    </row>
    <row r="221" spans="1:6" x14ac:dyDescent="0.25">
      <c r="A221">
        <v>10220</v>
      </c>
      <c r="B221" t="s">
        <v>4997</v>
      </c>
      <c r="C221" t="s">
        <v>15028</v>
      </c>
      <c r="D221">
        <v>27794</v>
      </c>
      <c r="E221" s="2">
        <v>44664.953993055547</v>
      </c>
      <c r="F221" t="s">
        <v>15026</v>
      </c>
    </row>
    <row r="222" spans="1:6" x14ac:dyDescent="0.25">
      <c r="A222">
        <v>10221</v>
      </c>
      <c r="B222" t="s">
        <v>3892</v>
      </c>
      <c r="C222" t="s">
        <v>15030</v>
      </c>
      <c r="D222">
        <v>31334</v>
      </c>
      <c r="E222" s="2">
        <v>45080.740324074082</v>
      </c>
      <c r="F222" t="s">
        <v>12908</v>
      </c>
    </row>
    <row r="223" spans="1:6" x14ac:dyDescent="0.25">
      <c r="A223">
        <v>10222</v>
      </c>
      <c r="B223" t="s">
        <v>3885</v>
      </c>
      <c r="C223" t="s">
        <v>15030</v>
      </c>
      <c r="D223">
        <v>12236</v>
      </c>
      <c r="E223" s="2">
        <v>44889.162048611113</v>
      </c>
      <c r="F223" t="s">
        <v>12908</v>
      </c>
    </row>
    <row r="224" spans="1:6" x14ac:dyDescent="0.25">
      <c r="A224">
        <v>10223</v>
      </c>
      <c r="B224" t="s">
        <v>5053</v>
      </c>
      <c r="C224" t="s">
        <v>15025</v>
      </c>
      <c r="D224">
        <v>26729</v>
      </c>
      <c r="E224" s="2">
        <v>45105.968518518523</v>
      </c>
      <c r="F224" t="s">
        <v>15024</v>
      </c>
    </row>
    <row r="225" spans="1:6" x14ac:dyDescent="0.25">
      <c r="A225">
        <v>10224</v>
      </c>
      <c r="B225" t="s">
        <v>5786</v>
      </c>
      <c r="C225" t="s">
        <v>15030</v>
      </c>
      <c r="D225">
        <v>6124</v>
      </c>
      <c r="E225" s="2">
        <v>44673.622708333343</v>
      </c>
      <c r="F225" t="s">
        <v>15024</v>
      </c>
    </row>
    <row r="226" spans="1:6" x14ac:dyDescent="0.25">
      <c r="A226">
        <v>10225</v>
      </c>
      <c r="B226" t="s">
        <v>3136</v>
      </c>
      <c r="C226" t="s">
        <v>15027</v>
      </c>
      <c r="D226">
        <v>25175</v>
      </c>
      <c r="E226" s="2">
        <v>44619.200497685182</v>
      </c>
      <c r="F226" t="s">
        <v>15024</v>
      </c>
    </row>
    <row r="227" spans="1:6" x14ac:dyDescent="0.25">
      <c r="A227">
        <v>10226</v>
      </c>
      <c r="B227" t="s">
        <v>4091</v>
      </c>
      <c r="C227" t="s">
        <v>15027</v>
      </c>
      <c r="D227">
        <v>6479</v>
      </c>
      <c r="E227" s="2">
        <v>45018.871979166674</v>
      </c>
      <c r="F227" t="s">
        <v>15024</v>
      </c>
    </row>
    <row r="228" spans="1:6" x14ac:dyDescent="0.25">
      <c r="A228">
        <v>10227</v>
      </c>
      <c r="B228" t="s">
        <v>4769</v>
      </c>
      <c r="C228" t="s">
        <v>15030</v>
      </c>
      <c r="D228">
        <v>35490</v>
      </c>
      <c r="E228" s="2">
        <v>44801.757187499999</v>
      </c>
      <c r="F228" t="s">
        <v>15024</v>
      </c>
    </row>
    <row r="229" spans="1:6" x14ac:dyDescent="0.25">
      <c r="A229">
        <v>10228</v>
      </c>
      <c r="B229" t="s">
        <v>5172</v>
      </c>
      <c r="C229" t="s">
        <v>15027</v>
      </c>
      <c r="D229">
        <v>49833</v>
      </c>
      <c r="E229" s="2">
        <v>44689.703240740739</v>
      </c>
      <c r="F229" t="s">
        <v>15026</v>
      </c>
    </row>
    <row r="230" spans="1:6" x14ac:dyDescent="0.25">
      <c r="A230">
        <v>10229</v>
      </c>
      <c r="B230" t="s">
        <v>5559</v>
      </c>
      <c r="C230" t="s">
        <v>15028</v>
      </c>
      <c r="D230">
        <v>48397</v>
      </c>
      <c r="E230" s="2">
        <v>44632.753067129634</v>
      </c>
      <c r="F230" t="s">
        <v>15024</v>
      </c>
    </row>
    <row r="231" spans="1:6" x14ac:dyDescent="0.25">
      <c r="A231">
        <v>10230</v>
      </c>
      <c r="B231" t="s">
        <v>5355</v>
      </c>
      <c r="C231" t="s">
        <v>15027</v>
      </c>
      <c r="D231">
        <v>38687</v>
      </c>
      <c r="E231" s="2">
        <v>44792.837465277778</v>
      </c>
      <c r="F231" t="s">
        <v>12908</v>
      </c>
    </row>
    <row r="232" spans="1:6" x14ac:dyDescent="0.25">
      <c r="A232">
        <v>10231</v>
      </c>
      <c r="B232" t="s">
        <v>3518</v>
      </c>
      <c r="C232" t="s">
        <v>15025</v>
      </c>
      <c r="D232">
        <v>2877</v>
      </c>
      <c r="E232" s="2">
        <v>44650.761261574073</v>
      </c>
      <c r="F232" t="s">
        <v>12908</v>
      </c>
    </row>
    <row r="233" spans="1:6" x14ac:dyDescent="0.25">
      <c r="A233">
        <v>10232</v>
      </c>
      <c r="B233" t="s">
        <v>3286</v>
      </c>
      <c r="C233" t="s">
        <v>15030</v>
      </c>
      <c r="D233">
        <v>3381</v>
      </c>
      <c r="E233" s="2">
        <v>44700.901898148149</v>
      </c>
      <c r="F233" t="s">
        <v>15024</v>
      </c>
    </row>
    <row r="234" spans="1:6" x14ac:dyDescent="0.25">
      <c r="A234">
        <v>10233</v>
      </c>
      <c r="B234" t="s">
        <v>5111</v>
      </c>
      <c r="C234" t="s">
        <v>15027</v>
      </c>
      <c r="D234">
        <v>36283</v>
      </c>
      <c r="E234" s="2">
        <v>44607.794386574067</v>
      </c>
      <c r="F234" t="s">
        <v>15026</v>
      </c>
    </row>
    <row r="235" spans="1:6" x14ac:dyDescent="0.25">
      <c r="A235">
        <v>10234</v>
      </c>
      <c r="B235" t="s">
        <v>4563</v>
      </c>
      <c r="C235" t="s">
        <v>15027</v>
      </c>
      <c r="D235">
        <v>37667</v>
      </c>
      <c r="E235" s="2">
        <v>45121.885254629633</v>
      </c>
      <c r="F235" t="s">
        <v>12908</v>
      </c>
    </row>
    <row r="236" spans="1:6" x14ac:dyDescent="0.25">
      <c r="A236">
        <v>10235</v>
      </c>
      <c r="B236" t="s">
        <v>4244</v>
      </c>
      <c r="C236" t="s">
        <v>15029</v>
      </c>
      <c r="D236">
        <v>33507</v>
      </c>
      <c r="E236" s="2">
        <v>44738.234525462962</v>
      </c>
      <c r="F236" t="s">
        <v>12908</v>
      </c>
    </row>
    <row r="237" spans="1:6" x14ac:dyDescent="0.25">
      <c r="A237">
        <v>10236</v>
      </c>
      <c r="B237" t="s">
        <v>5842</v>
      </c>
      <c r="C237" t="s">
        <v>15023</v>
      </c>
      <c r="D237">
        <v>28534</v>
      </c>
      <c r="E237" s="2">
        <v>44661.271631944437</v>
      </c>
      <c r="F237" t="s">
        <v>15026</v>
      </c>
    </row>
    <row r="238" spans="1:6" x14ac:dyDescent="0.25">
      <c r="A238">
        <v>10237</v>
      </c>
      <c r="B238" t="s">
        <v>3907</v>
      </c>
      <c r="C238" t="s">
        <v>15028</v>
      </c>
      <c r="D238">
        <v>11702</v>
      </c>
      <c r="E238" s="2">
        <v>44963.069837962961</v>
      </c>
      <c r="F238" t="s">
        <v>15026</v>
      </c>
    </row>
    <row r="239" spans="1:6" x14ac:dyDescent="0.25">
      <c r="A239">
        <v>10238</v>
      </c>
      <c r="B239" t="s">
        <v>3427</v>
      </c>
      <c r="C239" t="s">
        <v>15027</v>
      </c>
      <c r="D239">
        <v>1831</v>
      </c>
      <c r="E239" s="2">
        <v>44518.587129629632</v>
      </c>
      <c r="F239" t="s">
        <v>15024</v>
      </c>
    </row>
    <row r="240" spans="1:6" x14ac:dyDescent="0.25">
      <c r="A240">
        <v>10239</v>
      </c>
      <c r="B240" t="s">
        <v>5752</v>
      </c>
      <c r="C240" t="s">
        <v>15023</v>
      </c>
      <c r="D240">
        <v>28920</v>
      </c>
      <c r="E240" s="2">
        <v>44518.540983796287</v>
      </c>
      <c r="F240" t="s">
        <v>15026</v>
      </c>
    </row>
    <row r="241" spans="1:6" x14ac:dyDescent="0.25">
      <c r="A241">
        <v>10240</v>
      </c>
      <c r="B241" t="s">
        <v>3836</v>
      </c>
      <c r="C241" t="s">
        <v>15030</v>
      </c>
      <c r="D241">
        <v>3417</v>
      </c>
      <c r="E241" s="2">
        <v>44620.058263888888</v>
      </c>
      <c r="F241" t="s">
        <v>12908</v>
      </c>
    </row>
    <row r="242" spans="1:6" x14ac:dyDescent="0.25">
      <c r="A242">
        <v>10241</v>
      </c>
      <c r="B242" t="s">
        <v>4934</v>
      </c>
      <c r="C242" t="s">
        <v>15028</v>
      </c>
      <c r="D242">
        <v>3462</v>
      </c>
      <c r="E242" s="2">
        <v>44679.678865740738</v>
      </c>
      <c r="F242" t="s">
        <v>15026</v>
      </c>
    </row>
    <row r="243" spans="1:6" x14ac:dyDescent="0.25">
      <c r="A243">
        <v>10242</v>
      </c>
      <c r="B243" t="s">
        <v>6069</v>
      </c>
      <c r="C243" t="s">
        <v>15030</v>
      </c>
      <c r="D243">
        <v>38913</v>
      </c>
      <c r="E243" s="2">
        <v>44814.853784722232</v>
      </c>
      <c r="F243" t="s">
        <v>12908</v>
      </c>
    </row>
    <row r="244" spans="1:6" x14ac:dyDescent="0.25">
      <c r="A244">
        <v>10243</v>
      </c>
      <c r="B244" t="s">
        <v>5378</v>
      </c>
      <c r="C244" t="s">
        <v>15025</v>
      </c>
      <c r="D244">
        <v>37126</v>
      </c>
      <c r="E244" s="2">
        <v>44895.012094907397</v>
      </c>
      <c r="F244" t="s">
        <v>15026</v>
      </c>
    </row>
    <row r="245" spans="1:6" x14ac:dyDescent="0.25">
      <c r="A245">
        <v>10244</v>
      </c>
      <c r="B245" t="s">
        <v>4331</v>
      </c>
      <c r="C245" t="s">
        <v>15025</v>
      </c>
      <c r="D245">
        <v>34067</v>
      </c>
      <c r="E245" s="2">
        <v>44717.814918981479</v>
      </c>
      <c r="F245" t="s">
        <v>15026</v>
      </c>
    </row>
    <row r="246" spans="1:6" x14ac:dyDescent="0.25">
      <c r="A246">
        <v>10245</v>
      </c>
      <c r="B246" t="s">
        <v>6014</v>
      </c>
      <c r="C246" t="s">
        <v>15029</v>
      </c>
      <c r="D246">
        <v>18205</v>
      </c>
      <c r="E246" s="2">
        <v>44865.846805555557</v>
      </c>
      <c r="F246" t="s">
        <v>12908</v>
      </c>
    </row>
    <row r="247" spans="1:6" x14ac:dyDescent="0.25">
      <c r="A247">
        <v>10246</v>
      </c>
      <c r="B247" t="s">
        <v>4023</v>
      </c>
      <c r="C247" t="s">
        <v>15025</v>
      </c>
      <c r="D247">
        <v>30028</v>
      </c>
      <c r="E247" s="2">
        <v>45120.508379629631</v>
      </c>
      <c r="F247" t="s">
        <v>15026</v>
      </c>
    </row>
    <row r="248" spans="1:6" x14ac:dyDescent="0.25">
      <c r="A248">
        <v>10247</v>
      </c>
      <c r="B248" t="s">
        <v>4869</v>
      </c>
      <c r="C248" t="s">
        <v>15027</v>
      </c>
      <c r="D248">
        <v>31389</v>
      </c>
      <c r="E248" s="2">
        <v>44633.719467592593</v>
      </c>
      <c r="F248" t="s">
        <v>15026</v>
      </c>
    </row>
    <row r="249" spans="1:6" x14ac:dyDescent="0.25">
      <c r="A249">
        <v>10248</v>
      </c>
      <c r="B249" t="s">
        <v>3777</v>
      </c>
      <c r="C249" t="s">
        <v>15030</v>
      </c>
      <c r="D249">
        <v>1495</v>
      </c>
      <c r="E249" s="2">
        <v>44895.695277777777</v>
      </c>
      <c r="F249" t="s">
        <v>15026</v>
      </c>
    </row>
    <row r="250" spans="1:6" x14ac:dyDescent="0.25">
      <c r="A250">
        <v>10249</v>
      </c>
      <c r="B250" t="s">
        <v>4091</v>
      </c>
      <c r="C250" t="s">
        <v>15023</v>
      </c>
      <c r="D250">
        <v>47058</v>
      </c>
      <c r="E250" s="2">
        <v>44922.589849537027</v>
      </c>
      <c r="F250" t="s">
        <v>15024</v>
      </c>
    </row>
    <row r="251" spans="1:6" x14ac:dyDescent="0.25">
      <c r="A251">
        <v>10250</v>
      </c>
      <c r="B251" t="s">
        <v>5918</v>
      </c>
      <c r="C251" t="s">
        <v>15023</v>
      </c>
      <c r="D251">
        <v>37005</v>
      </c>
      <c r="E251" s="2">
        <v>45129.424016203702</v>
      </c>
      <c r="F251" t="s">
        <v>15024</v>
      </c>
    </row>
    <row r="252" spans="1:6" x14ac:dyDescent="0.25">
      <c r="A252">
        <v>10251</v>
      </c>
      <c r="B252" t="s">
        <v>4166</v>
      </c>
      <c r="C252" t="s">
        <v>15030</v>
      </c>
      <c r="D252">
        <v>18165</v>
      </c>
      <c r="E252" s="2">
        <v>44905.746388888889</v>
      </c>
      <c r="F252" t="s">
        <v>12908</v>
      </c>
    </row>
    <row r="253" spans="1:6" x14ac:dyDescent="0.25">
      <c r="A253">
        <v>10252</v>
      </c>
      <c r="B253" t="s">
        <v>4288</v>
      </c>
      <c r="C253" t="s">
        <v>15025</v>
      </c>
      <c r="D253">
        <v>9142</v>
      </c>
      <c r="E253" s="2">
        <v>44478.21465277778</v>
      </c>
      <c r="F253" t="s">
        <v>12908</v>
      </c>
    </row>
    <row r="254" spans="1:6" x14ac:dyDescent="0.25">
      <c r="A254">
        <v>10253</v>
      </c>
      <c r="B254" t="s">
        <v>5520</v>
      </c>
      <c r="C254" t="s">
        <v>15030</v>
      </c>
      <c r="D254">
        <v>28041</v>
      </c>
      <c r="E254" s="2">
        <v>44794.956076388888</v>
      </c>
      <c r="F254" t="s">
        <v>15026</v>
      </c>
    </row>
    <row r="255" spans="1:6" x14ac:dyDescent="0.25">
      <c r="A255">
        <v>10254</v>
      </c>
      <c r="B255" t="s">
        <v>5643</v>
      </c>
      <c r="C255" t="s">
        <v>15027</v>
      </c>
      <c r="D255">
        <v>6278</v>
      </c>
      <c r="E255" s="2">
        <v>44698.766238425917</v>
      </c>
      <c r="F255" t="s">
        <v>12908</v>
      </c>
    </row>
    <row r="256" spans="1:6" x14ac:dyDescent="0.25">
      <c r="A256">
        <v>10255</v>
      </c>
      <c r="B256" t="s">
        <v>3118</v>
      </c>
      <c r="C256" t="s">
        <v>15025</v>
      </c>
      <c r="D256">
        <v>1544</v>
      </c>
      <c r="E256" s="2">
        <v>45020.976504629631</v>
      </c>
      <c r="F256" t="s">
        <v>15026</v>
      </c>
    </row>
    <row r="257" spans="1:6" x14ac:dyDescent="0.25">
      <c r="A257">
        <v>10256</v>
      </c>
      <c r="B257" t="s">
        <v>3446</v>
      </c>
      <c r="C257" t="s">
        <v>15027</v>
      </c>
      <c r="D257">
        <v>45212</v>
      </c>
      <c r="E257" s="2">
        <v>44576.267094907409</v>
      </c>
      <c r="F257" t="s">
        <v>15024</v>
      </c>
    </row>
    <row r="258" spans="1:6" x14ac:dyDescent="0.25">
      <c r="A258">
        <v>10257</v>
      </c>
      <c r="B258" t="s">
        <v>3091</v>
      </c>
      <c r="C258" t="s">
        <v>15023</v>
      </c>
      <c r="D258">
        <v>34543</v>
      </c>
      <c r="E258" s="2">
        <v>44903.423148148147</v>
      </c>
      <c r="F258" t="s">
        <v>15026</v>
      </c>
    </row>
    <row r="259" spans="1:6" x14ac:dyDescent="0.25">
      <c r="A259">
        <v>10258</v>
      </c>
      <c r="B259" t="s">
        <v>5378</v>
      </c>
      <c r="C259" t="s">
        <v>15029</v>
      </c>
      <c r="D259">
        <v>46419</v>
      </c>
      <c r="E259" s="2">
        <v>44615.466678240737</v>
      </c>
      <c r="F259" t="s">
        <v>12908</v>
      </c>
    </row>
    <row r="260" spans="1:6" x14ac:dyDescent="0.25">
      <c r="A260">
        <v>10259</v>
      </c>
      <c r="B260" t="s">
        <v>3578</v>
      </c>
      <c r="C260" t="s">
        <v>15023</v>
      </c>
      <c r="D260">
        <v>10178</v>
      </c>
      <c r="E260" s="2">
        <v>45076.604895833327</v>
      </c>
      <c r="F260" t="s">
        <v>15024</v>
      </c>
    </row>
    <row r="261" spans="1:6" x14ac:dyDescent="0.25">
      <c r="A261">
        <v>10260</v>
      </c>
      <c r="B261" t="s">
        <v>5236</v>
      </c>
      <c r="C261" t="s">
        <v>15027</v>
      </c>
      <c r="D261">
        <v>20383</v>
      </c>
      <c r="E261" s="2">
        <v>44557.005428240736</v>
      </c>
      <c r="F261" t="s">
        <v>12908</v>
      </c>
    </row>
    <row r="262" spans="1:6" x14ac:dyDescent="0.25">
      <c r="A262">
        <v>10261</v>
      </c>
      <c r="B262" t="s">
        <v>5157</v>
      </c>
      <c r="C262" t="s">
        <v>15028</v>
      </c>
      <c r="D262">
        <v>4254</v>
      </c>
      <c r="E262" s="2">
        <v>44876.515775462962</v>
      </c>
      <c r="F262" t="s">
        <v>12908</v>
      </c>
    </row>
    <row r="263" spans="1:6" x14ac:dyDescent="0.25">
      <c r="A263">
        <v>10262</v>
      </c>
      <c r="B263" t="s">
        <v>3460</v>
      </c>
      <c r="C263" t="s">
        <v>15023</v>
      </c>
      <c r="D263">
        <v>44730</v>
      </c>
      <c r="E263" s="2">
        <v>44802.410069444442</v>
      </c>
      <c r="F263" t="s">
        <v>12908</v>
      </c>
    </row>
    <row r="264" spans="1:6" x14ac:dyDescent="0.25">
      <c r="A264">
        <v>10263</v>
      </c>
      <c r="B264" t="s">
        <v>5892</v>
      </c>
      <c r="C264" t="s">
        <v>15025</v>
      </c>
      <c r="D264">
        <v>9492</v>
      </c>
      <c r="E264" s="2">
        <v>44535.125613425917</v>
      </c>
      <c r="F264" t="s">
        <v>15024</v>
      </c>
    </row>
    <row r="265" spans="1:6" x14ac:dyDescent="0.25">
      <c r="A265">
        <v>10264</v>
      </c>
      <c r="B265" t="s">
        <v>5193</v>
      </c>
      <c r="C265" t="s">
        <v>15029</v>
      </c>
      <c r="D265">
        <v>20486</v>
      </c>
      <c r="E265" s="2">
        <v>45108.848124999997</v>
      </c>
      <c r="F265" t="s">
        <v>15026</v>
      </c>
    </row>
    <row r="266" spans="1:6" x14ac:dyDescent="0.25">
      <c r="A266">
        <v>10265</v>
      </c>
      <c r="B266" t="s">
        <v>3354</v>
      </c>
      <c r="C266" t="s">
        <v>15030</v>
      </c>
      <c r="D266">
        <v>40893</v>
      </c>
      <c r="E266" s="2">
        <v>44854.403796296298</v>
      </c>
      <c r="F266" t="s">
        <v>15024</v>
      </c>
    </row>
    <row r="267" spans="1:6" x14ac:dyDescent="0.25">
      <c r="A267">
        <v>10266</v>
      </c>
      <c r="B267" t="s">
        <v>5811</v>
      </c>
      <c r="C267" t="s">
        <v>15029</v>
      </c>
      <c r="D267">
        <v>2808</v>
      </c>
      <c r="E267" s="2">
        <v>44846.648622685178</v>
      </c>
      <c r="F267" t="s">
        <v>15026</v>
      </c>
    </row>
    <row r="268" spans="1:6" x14ac:dyDescent="0.25">
      <c r="A268">
        <v>10267</v>
      </c>
      <c r="B268" t="s">
        <v>3970</v>
      </c>
      <c r="C268" t="s">
        <v>15023</v>
      </c>
      <c r="D268">
        <v>23527</v>
      </c>
      <c r="E268" s="2">
        <v>44804.911238425928</v>
      </c>
      <c r="F268" t="s">
        <v>15024</v>
      </c>
    </row>
    <row r="269" spans="1:6" x14ac:dyDescent="0.25">
      <c r="A269">
        <v>10268</v>
      </c>
      <c r="B269" t="s">
        <v>3576</v>
      </c>
      <c r="C269" t="s">
        <v>15030</v>
      </c>
      <c r="D269">
        <v>42683</v>
      </c>
      <c r="E269" s="2">
        <v>45012.73337962963</v>
      </c>
      <c r="F269" t="s">
        <v>15024</v>
      </c>
    </row>
    <row r="270" spans="1:6" x14ac:dyDescent="0.25">
      <c r="A270">
        <v>10269</v>
      </c>
      <c r="B270" t="s">
        <v>4836</v>
      </c>
      <c r="C270" t="s">
        <v>15029</v>
      </c>
      <c r="D270">
        <v>16694</v>
      </c>
      <c r="E270" s="2">
        <v>44878.361967592587</v>
      </c>
      <c r="F270" t="s">
        <v>15024</v>
      </c>
    </row>
    <row r="271" spans="1:6" x14ac:dyDescent="0.25">
      <c r="A271">
        <v>10270</v>
      </c>
      <c r="B271" t="s">
        <v>3620</v>
      </c>
      <c r="C271" t="s">
        <v>15028</v>
      </c>
      <c r="D271">
        <v>35981</v>
      </c>
      <c r="E271" s="2">
        <v>44619.87773148148</v>
      </c>
      <c r="F271" t="s">
        <v>12908</v>
      </c>
    </row>
    <row r="272" spans="1:6" x14ac:dyDescent="0.25">
      <c r="A272">
        <v>10271</v>
      </c>
      <c r="B272" t="s">
        <v>4109</v>
      </c>
      <c r="C272" t="s">
        <v>15027</v>
      </c>
      <c r="D272">
        <v>19950</v>
      </c>
      <c r="E272" s="2">
        <v>44664.183993055558</v>
      </c>
      <c r="F272" t="s">
        <v>15024</v>
      </c>
    </row>
    <row r="273" spans="1:6" x14ac:dyDescent="0.25">
      <c r="A273">
        <v>10272</v>
      </c>
      <c r="B273" t="s">
        <v>3904</v>
      </c>
      <c r="C273" t="s">
        <v>15025</v>
      </c>
      <c r="D273">
        <v>19055</v>
      </c>
      <c r="E273" s="2">
        <v>44471.729780092603</v>
      </c>
      <c r="F273" t="s">
        <v>15026</v>
      </c>
    </row>
    <row r="274" spans="1:6" x14ac:dyDescent="0.25">
      <c r="A274">
        <v>10273</v>
      </c>
      <c r="B274" t="s">
        <v>5114</v>
      </c>
      <c r="C274" t="s">
        <v>15029</v>
      </c>
      <c r="D274">
        <v>23143</v>
      </c>
      <c r="E274" s="2">
        <v>44586.519548611112</v>
      </c>
      <c r="F274" t="s">
        <v>12908</v>
      </c>
    </row>
    <row r="275" spans="1:6" x14ac:dyDescent="0.25">
      <c r="A275">
        <v>10274</v>
      </c>
      <c r="B275" t="s">
        <v>3251</v>
      </c>
      <c r="C275" t="s">
        <v>15027</v>
      </c>
      <c r="D275">
        <v>31385</v>
      </c>
      <c r="E275" s="2">
        <v>44792.164571759262</v>
      </c>
      <c r="F275" t="s">
        <v>15024</v>
      </c>
    </row>
    <row r="276" spans="1:6" x14ac:dyDescent="0.25">
      <c r="A276">
        <v>10275</v>
      </c>
      <c r="B276" t="s">
        <v>4387</v>
      </c>
      <c r="C276" t="s">
        <v>15028</v>
      </c>
      <c r="D276">
        <v>44420</v>
      </c>
      <c r="E276" s="2">
        <v>44992.883969907409</v>
      </c>
      <c r="F276" t="s">
        <v>15026</v>
      </c>
    </row>
    <row r="277" spans="1:6" x14ac:dyDescent="0.25">
      <c r="A277">
        <v>10276</v>
      </c>
      <c r="B277" t="s">
        <v>4997</v>
      </c>
      <c r="C277" t="s">
        <v>15028</v>
      </c>
      <c r="D277">
        <v>35622</v>
      </c>
      <c r="E277" s="2">
        <v>45116.855694444443</v>
      </c>
      <c r="F277" t="s">
        <v>15024</v>
      </c>
    </row>
    <row r="278" spans="1:6" x14ac:dyDescent="0.25">
      <c r="A278">
        <v>10277</v>
      </c>
      <c r="B278" t="s">
        <v>5482</v>
      </c>
      <c r="C278" t="s">
        <v>15028</v>
      </c>
      <c r="D278">
        <v>12420</v>
      </c>
      <c r="E278" s="2">
        <v>44816.582939814813</v>
      </c>
      <c r="F278" t="s">
        <v>15026</v>
      </c>
    </row>
    <row r="279" spans="1:6" x14ac:dyDescent="0.25">
      <c r="A279">
        <v>10278</v>
      </c>
      <c r="B279" t="s">
        <v>5120</v>
      </c>
      <c r="C279" t="s">
        <v>15025</v>
      </c>
      <c r="D279">
        <v>3837</v>
      </c>
      <c r="E279" s="2">
        <v>44671.390567129631</v>
      </c>
      <c r="F279" t="s">
        <v>15024</v>
      </c>
    </row>
    <row r="280" spans="1:6" x14ac:dyDescent="0.25">
      <c r="A280">
        <v>10279</v>
      </c>
      <c r="B280" t="s">
        <v>3804</v>
      </c>
      <c r="C280" t="s">
        <v>15025</v>
      </c>
      <c r="D280">
        <v>2885</v>
      </c>
      <c r="E280" s="2">
        <v>45085.975347222222</v>
      </c>
      <c r="F280" t="s">
        <v>15024</v>
      </c>
    </row>
    <row r="281" spans="1:6" x14ac:dyDescent="0.25">
      <c r="A281">
        <v>10280</v>
      </c>
      <c r="B281" t="s">
        <v>4400</v>
      </c>
      <c r="C281" t="s">
        <v>15029</v>
      </c>
      <c r="D281">
        <v>46289</v>
      </c>
      <c r="E281" s="2">
        <v>44915.845601851863</v>
      </c>
      <c r="F281" t="s">
        <v>15024</v>
      </c>
    </row>
    <row r="282" spans="1:6" x14ac:dyDescent="0.25">
      <c r="A282">
        <v>10281</v>
      </c>
      <c r="B282" t="s">
        <v>3279</v>
      </c>
      <c r="C282" t="s">
        <v>15029</v>
      </c>
      <c r="D282">
        <v>16543</v>
      </c>
      <c r="E282" s="2">
        <v>45040.800034722219</v>
      </c>
      <c r="F282" t="s">
        <v>15024</v>
      </c>
    </row>
    <row r="283" spans="1:6" x14ac:dyDescent="0.25">
      <c r="A283">
        <v>10282</v>
      </c>
      <c r="B283" t="s">
        <v>5112</v>
      </c>
      <c r="C283" t="s">
        <v>15027</v>
      </c>
      <c r="D283">
        <v>17793</v>
      </c>
      <c r="E283" s="2">
        <v>45037.949537037042</v>
      </c>
      <c r="F283" t="s">
        <v>15026</v>
      </c>
    </row>
    <row r="284" spans="1:6" x14ac:dyDescent="0.25">
      <c r="A284">
        <v>10283</v>
      </c>
      <c r="B284" t="s">
        <v>5783</v>
      </c>
      <c r="C284" t="s">
        <v>15028</v>
      </c>
      <c r="D284">
        <v>49540</v>
      </c>
      <c r="E284" s="2">
        <v>44664.729814814818</v>
      </c>
      <c r="F284" t="s">
        <v>15026</v>
      </c>
    </row>
    <row r="285" spans="1:6" x14ac:dyDescent="0.25">
      <c r="A285">
        <v>10284</v>
      </c>
      <c r="B285" t="s">
        <v>5543</v>
      </c>
      <c r="C285" t="s">
        <v>15028</v>
      </c>
      <c r="D285">
        <v>43622</v>
      </c>
      <c r="E285" s="2">
        <v>44554.0468287037</v>
      </c>
      <c r="F285" t="s">
        <v>15024</v>
      </c>
    </row>
    <row r="286" spans="1:6" x14ac:dyDescent="0.25">
      <c r="A286">
        <v>10285</v>
      </c>
      <c r="B286" t="s">
        <v>4612</v>
      </c>
      <c r="C286" t="s">
        <v>15029</v>
      </c>
      <c r="D286">
        <v>13145</v>
      </c>
      <c r="E286" s="2">
        <v>44867.29791666667</v>
      </c>
      <c r="F286" t="s">
        <v>15026</v>
      </c>
    </row>
    <row r="287" spans="1:6" x14ac:dyDescent="0.25">
      <c r="A287">
        <v>10286</v>
      </c>
      <c r="B287" t="s">
        <v>4407</v>
      </c>
      <c r="C287" t="s">
        <v>15023</v>
      </c>
      <c r="D287">
        <v>44886</v>
      </c>
      <c r="E287" s="2">
        <v>44547.841967592591</v>
      </c>
      <c r="F287" t="s">
        <v>15026</v>
      </c>
    </row>
    <row r="288" spans="1:6" x14ac:dyDescent="0.25">
      <c r="A288">
        <v>10287</v>
      </c>
      <c r="B288" t="s">
        <v>6036</v>
      </c>
      <c r="C288" t="s">
        <v>15029</v>
      </c>
      <c r="D288">
        <v>27596</v>
      </c>
      <c r="E288" s="2">
        <v>44723.306122685193</v>
      </c>
      <c r="F288" t="s">
        <v>15024</v>
      </c>
    </row>
    <row r="289" spans="1:6" x14ac:dyDescent="0.25">
      <c r="A289">
        <v>10288</v>
      </c>
      <c r="B289" t="s">
        <v>3949</v>
      </c>
      <c r="C289" t="s">
        <v>15029</v>
      </c>
      <c r="D289">
        <v>42044</v>
      </c>
      <c r="E289" s="2">
        <v>44540.952928240738</v>
      </c>
      <c r="F289" t="s">
        <v>12908</v>
      </c>
    </row>
    <row r="290" spans="1:6" x14ac:dyDescent="0.25">
      <c r="A290">
        <v>10289</v>
      </c>
      <c r="B290" t="s">
        <v>5125</v>
      </c>
      <c r="C290" t="s">
        <v>15030</v>
      </c>
      <c r="D290">
        <v>22290</v>
      </c>
      <c r="E290" s="2">
        <v>44488.87703703704</v>
      </c>
      <c r="F290" t="s">
        <v>12908</v>
      </c>
    </row>
    <row r="291" spans="1:6" x14ac:dyDescent="0.25">
      <c r="A291">
        <v>10290</v>
      </c>
      <c r="B291" t="s">
        <v>4805</v>
      </c>
      <c r="C291" t="s">
        <v>15027</v>
      </c>
      <c r="D291">
        <v>48674</v>
      </c>
      <c r="E291" s="2">
        <v>44808.069560185177</v>
      </c>
      <c r="F291" t="s">
        <v>15024</v>
      </c>
    </row>
    <row r="292" spans="1:6" x14ac:dyDescent="0.25">
      <c r="A292">
        <v>10291</v>
      </c>
      <c r="B292" t="s">
        <v>3069</v>
      </c>
      <c r="C292" t="s">
        <v>15025</v>
      </c>
      <c r="D292">
        <v>47882</v>
      </c>
      <c r="E292" s="2">
        <v>44697.407777777778</v>
      </c>
      <c r="F292" t="s">
        <v>15026</v>
      </c>
    </row>
    <row r="293" spans="1:6" x14ac:dyDescent="0.25">
      <c r="A293">
        <v>10292</v>
      </c>
      <c r="B293" t="s">
        <v>4731</v>
      </c>
      <c r="C293" t="s">
        <v>15023</v>
      </c>
      <c r="D293">
        <v>46744</v>
      </c>
      <c r="E293" s="2">
        <v>45085.426782407398</v>
      </c>
      <c r="F293" t="s">
        <v>15026</v>
      </c>
    </row>
    <row r="294" spans="1:6" x14ac:dyDescent="0.25">
      <c r="A294">
        <v>10293</v>
      </c>
      <c r="B294" t="s">
        <v>5371</v>
      </c>
      <c r="C294" t="s">
        <v>15028</v>
      </c>
      <c r="D294">
        <v>47496</v>
      </c>
      <c r="E294" s="2">
        <v>44604.369942129633</v>
      </c>
      <c r="F294" t="s">
        <v>15024</v>
      </c>
    </row>
    <row r="295" spans="1:6" x14ac:dyDescent="0.25">
      <c r="A295">
        <v>10294</v>
      </c>
      <c r="B295" t="s">
        <v>5018</v>
      </c>
      <c r="C295" t="s">
        <v>15025</v>
      </c>
      <c r="D295">
        <v>13209</v>
      </c>
      <c r="E295" s="2">
        <v>44664.849386574067</v>
      </c>
      <c r="F295" t="s">
        <v>15024</v>
      </c>
    </row>
    <row r="296" spans="1:6" x14ac:dyDescent="0.25">
      <c r="A296">
        <v>10295</v>
      </c>
      <c r="B296" t="s">
        <v>5131</v>
      </c>
      <c r="C296" t="s">
        <v>15027</v>
      </c>
      <c r="D296">
        <v>19505</v>
      </c>
      <c r="E296" s="2">
        <v>44783.680381944447</v>
      </c>
      <c r="F296" t="s">
        <v>12908</v>
      </c>
    </row>
    <row r="297" spans="1:6" x14ac:dyDescent="0.25">
      <c r="A297">
        <v>10296</v>
      </c>
      <c r="B297" t="s">
        <v>3939</v>
      </c>
      <c r="C297" t="s">
        <v>15027</v>
      </c>
      <c r="D297">
        <v>18726</v>
      </c>
      <c r="E297" s="2">
        <v>45074.512662037043</v>
      </c>
      <c r="F297" t="s">
        <v>12908</v>
      </c>
    </row>
    <row r="298" spans="1:6" x14ac:dyDescent="0.25">
      <c r="A298">
        <v>10297</v>
      </c>
      <c r="B298" t="s">
        <v>4123</v>
      </c>
      <c r="C298" t="s">
        <v>15029</v>
      </c>
      <c r="D298">
        <v>34616</v>
      </c>
      <c r="E298" s="2">
        <v>44772.008159722223</v>
      </c>
      <c r="F298" t="s">
        <v>15024</v>
      </c>
    </row>
    <row r="299" spans="1:6" x14ac:dyDescent="0.25">
      <c r="A299">
        <v>10298</v>
      </c>
      <c r="B299" t="s">
        <v>5611</v>
      </c>
      <c r="C299" t="s">
        <v>15030</v>
      </c>
      <c r="D299">
        <v>47572</v>
      </c>
      <c r="E299" s="2">
        <v>44600.348969907413</v>
      </c>
      <c r="F299" t="s">
        <v>15026</v>
      </c>
    </row>
    <row r="300" spans="1:6" x14ac:dyDescent="0.25">
      <c r="A300">
        <v>10299</v>
      </c>
      <c r="B300" t="s">
        <v>4846</v>
      </c>
      <c r="C300" t="s">
        <v>15030</v>
      </c>
      <c r="D300">
        <v>10802</v>
      </c>
      <c r="E300" s="2">
        <v>44768.755613425928</v>
      </c>
      <c r="F300" t="s">
        <v>15024</v>
      </c>
    </row>
    <row r="301" spans="1:6" x14ac:dyDescent="0.25">
      <c r="A301">
        <v>10300</v>
      </c>
      <c r="B301" t="s">
        <v>3982</v>
      </c>
      <c r="C301" t="s">
        <v>15029</v>
      </c>
      <c r="D301">
        <v>1717</v>
      </c>
      <c r="E301" s="2">
        <v>44966.68041666667</v>
      </c>
      <c r="F301" t="s">
        <v>15024</v>
      </c>
    </row>
    <row r="302" spans="1:6" x14ac:dyDescent="0.25">
      <c r="A302">
        <v>10301</v>
      </c>
      <c r="B302" t="s">
        <v>5733</v>
      </c>
      <c r="C302" t="s">
        <v>15030</v>
      </c>
      <c r="D302">
        <v>14858</v>
      </c>
      <c r="E302" s="2">
        <v>44914.954606481479</v>
      </c>
      <c r="F302" t="s">
        <v>15026</v>
      </c>
    </row>
    <row r="303" spans="1:6" x14ac:dyDescent="0.25">
      <c r="A303">
        <v>10302</v>
      </c>
      <c r="B303" t="s">
        <v>3207</v>
      </c>
      <c r="C303" t="s">
        <v>15025</v>
      </c>
      <c r="D303">
        <v>46675</v>
      </c>
      <c r="E303" s="2">
        <v>45045.218715277777</v>
      </c>
      <c r="F303" t="s">
        <v>12908</v>
      </c>
    </row>
    <row r="304" spans="1:6" x14ac:dyDescent="0.25">
      <c r="A304">
        <v>10303</v>
      </c>
      <c r="B304" t="s">
        <v>5444</v>
      </c>
      <c r="C304" t="s">
        <v>15023</v>
      </c>
      <c r="D304">
        <v>44036</v>
      </c>
      <c r="E304" s="2">
        <v>44484.616446759261</v>
      </c>
      <c r="F304" t="s">
        <v>15026</v>
      </c>
    </row>
    <row r="305" spans="1:6" x14ac:dyDescent="0.25">
      <c r="A305">
        <v>10304</v>
      </c>
      <c r="B305" t="s">
        <v>4199</v>
      </c>
      <c r="C305" t="s">
        <v>15029</v>
      </c>
      <c r="D305">
        <v>34198</v>
      </c>
      <c r="E305" s="2">
        <v>45095.76158564815</v>
      </c>
      <c r="F305" t="s">
        <v>15026</v>
      </c>
    </row>
    <row r="306" spans="1:6" x14ac:dyDescent="0.25">
      <c r="A306">
        <v>10305</v>
      </c>
      <c r="B306" t="s">
        <v>3213</v>
      </c>
      <c r="C306" t="s">
        <v>15029</v>
      </c>
      <c r="D306">
        <v>18754</v>
      </c>
      <c r="E306" s="2">
        <v>45130.690509259257</v>
      </c>
      <c r="F306" t="s">
        <v>12908</v>
      </c>
    </row>
    <row r="307" spans="1:6" x14ac:dyDescent="0.25">
      <c r="A307">
        <v>10306</v>
      </c>
      <c r="B307" t="s">
        <v>3155</v>
      </c>
      <c r="C307" t="s">
        <v>15025</v>
      </c>
      <c r="D307">
        <v>44076</v>
      </c>
      <c r="E307" s="2">
        <v>45035.078020833331</v>
      </c>
      <c r="F307" t="s">
        <v>15026</v>
      </c>
    </row>
    <row r="308" spans="1:6" x14ac:dyDescent="0.25">
      <c r="A308">
        <v>10307</v>
      </c>
      <c r="B308" t="s">
        <v>3587</v>
      </c>
      <c r="C308" t="s">
        <v>15027</v>
      </c>
      <c r="D308">
        <v>16885</v>
      </c>
      <c r="E308" s="2">
        <v>45127.922037037039</v>
      </c>
      <c r="F308" t="s">
        <v>15026</v>
      </c>
    </row>
    <row r="309" spans="1:6" x14ac:dyDescent="0.25">
      <c r="A309">
        <v>10308</v>
      </c>
      <c r="B309" t="s">
        <v>5549</v>
      </c>
      <c r="C309" t="s">
        <v>15028</v>
      </c>
      <c r="D309">
        <v>21547</v>
      </c>
      <c r="E309" s="2">
        <v>44568.086736111109</v>
      </c>
      <c r="F309" t="s">
        <v>15026</v>
      </c>
    </row>
    <row r="310" spans="1:6" x14ac:dyDescent="0.25">
      <c r="A310">
        <v>10309</v>
      </c>
      <c r="B310" t="s">
        <v>5505</v>
      </c>
      <c r="C310" t="s">
        <v>15027</v>
      </c>
      <c r="D310">
        <v>23874</v>
      </c>
      <c r="E310" s="2">
        <v>45057.405925925923</v>
      </c>
      <c r="F310" t="s">
        <v>15026</v>
      </c>
    </row>
    <row r="311" spans="1:6" x14ac:dyDescent="0.25">
      <c r="A311">
        <v>10310</v>
      </c>
      <c r="B311" t="s">
        <v>5585</v>
      </c>
      <c r="C311" t="s">
        <v>15028</v>
      </c>
      <c r="D311">
        <v>17735</v>
      </c>
      <c r="E311" s="2">
        <v>44590.983159722222</v>
      </c>
      <c r="F311" t="s">
        <v>15026</v>
      </c>
    </row>
    <row r="312" spans="1:6" x14ac:dyDescent="0.25">
      <c r="A312">
        <v>10311</v>
      </c>
      <c r="B312" t="s">
        <v>4511</v>
      </c>
      <c r="C312" t="s">
        <v>15023</v>
      </c>
      <c r="D312">
        <v>42198</v>
      </c>
      <c r="E312" s="2">
        <v>44900.152858796297</v>
      </c>
      <c r="F312" t="s">
        <v>12908</v>
      </c>
    </row>
    <row r="313" spans="1:6" x14ac:dyDescent="0.25">
      <c r="A313">
        <v>10312</v>
      </c>
      <c r="B313" t="s">
        <v>5922</v>
      </c>
      <c r="C313" t="s">
        <v>15027</v>
      </c>
      <c r="D313">
        <v>48482</v>
      </c>
      <c r="E313" s="2">
        <v>44652.268761574072</v>
      </c>
      <c r="F313" t="s">
        <v>15026</v>
      </c>
    </row>
    <row r="314" spans="1:6" x14ac:dyDescent="0.25">
      <c r="A314">
        <v>10313</v>
      </c>
      <c r="B314" t="s">
        <v>5614</v>
      </c>
      <c r="C314" t="s">
        <v>15025</v>
      </c>
      <c r="D314">
        <v>37381</v>
      </c>
      <c r="E314" s="2">
        <v>44956.851990740739</v>
      </c>
      <c r="F314" t="s">
        <v>15026</v>
      </c>
    </row>
    <row r="315" spans="1:6" x14ac:dyDescent="0.25">
      <c r="A315">
        <v>10314</v>
      </c>
      <c r="B315" t="s">
        <v>5896</v>
      </c>
      <c r="C315" t="s">
        <v>15025</v>
      </c>
      <c r="D315">
        <v>29129</v>
      </c>
      <c r="E315" s="2">
        <v>45012.405219907407</v>
      </c>
      <c r="F315" t="s">
        <v>15026</v>
      </c>
    </row>
    <row r="316" spans="1:6" x14ac:dyDescent="0.25">
      <c r="A316">
        <v>10315</v>
      </c>
      <c r="B316" t="s">
        <v>4528</v>
      </c>
      <c r="C316" t="s">
        <v>15023</v>
      </c>
      <c r="D316">
        <v>48776</v>
      </c>
      <c r="E316" s="2">
        <v>44672.885613425933</v>
      </c>
      <c r="F316" t="s">
        <v>15024</v>
      </c>
    </row>
    <row r="317" spans="1:6" x14ac:dyDescent="0.25">
      <c r="A317">
        <v>10316</v>
      </c>
      <c r="B317" t="s">
        <v>3980</v>
      </c>
      <c r="C317" t="s">
        <v>15029</v>
      </c>
      <c r="D317">
        <v>31935</v>
      </c>
      <c r="E317" s="2">
        <v>45034.948148148149</v>
      </c>
      <c r="F317" t="s">
        <v>15026</v>
      </c>
    </row>
    <row r="318" spans="1:6" x14ac:dyDescent="0.25">
      <c r="A318">
        <v>10317</v>
      </c>
      <c r="B318" t="s">
        <v>3771</v>
      </c>
      <c r="C318" t="s">
        <v>15027</v>
      </c>
      <c r="D318">
        <v>39780</v>
      </c>
      <c r="E318" s="2">
        <v>44852.418599537043</v>
      </c>
      <c r="F318" t="s">
        <v>15024</v>
      </c>
    </row>
    <row r="319" spans="1:6" x14ac:dyDescent="0.25">
      <c r="A319">
        <v>10318</v>
      </c>
      <c r="B319" t="s">
        <v>4849</v>
      </c>
      <c r="C319" t="s">
        <v>15023</v>
      </c>
      <c r="D319">
        <v>45162</v>
      </c>
      <c r="E319" s="2">
        <v>44616.13521990741</v>
      </c>
      <c r="F319" t="s">
        <v>15024</v>
      </c>
    </row>
    <row r="320" spans="1:6" x14ac:dyDescent="0.25">
      <c r="A320">
        <v>10319</v>
      </c>
      <c r="B320" t="s">
        <v>5421</v>
      </c>
      <c r="C320" t="s">
        <v>15027</v>
      </c>
      <c r="D320">
        <v>41698</v>
      </c>
      <c r="E320" s="2">
        <v>44983.113402777781</v>
      </c>
      <c r="F320" t="s">
        <v>15024</v>
      </c>
    </row>
    <row r="321" spans="1:6" x14ac:dyDescent="0.25">
      <c r="A321">
        <v>10320</v>
      </c>
      <c r="B321" t="s">
        <v>3589</v>
      </c>
      <c r="C321" t="s">
        <v>15027</v>
      </c>
      <c r="D321">
        <v>43566</v>
      </c>
      <c r="E321" s="2">
        <v>44780.568495370368</v>
      </c>
      <c r="F321" t="s">
        <v>12908</v>
      </c>
    </row>
    <row r="322" spans="1:6" x14ac:dyDescent="0.25">
      <c r="A322">
        <v>10321</v>
      </c>
      <c r="B322" t="s">
        <v>4881</v>
      </c>
      <c r="C322" t="s">
        <v>15027</v>
      </c>
      <c r="D322">
        <v>27335</v>
      </c>
      <c r="E322" s="2">
        <v>44943.208124999997</v>
      </c>
      <c r="F322" t="s">
        <v>15024</v>
      </c>
    </row>
    <row r="323" spans="1:6" x14ac:dyDescent="0.25">
      <c r="A323">
        <v>10322</v>
      </c>
      <c r="B323" t="s">
        <v>3818</v>
      </c>
      <c r="C323" t="s">
        <v>15027</v>
      </c>
      <c r="D323">
        <v>19947</v>
      </c>
      <c r="E323" s="2">
        <v>44719.929189814808</v>
      </c>
      <c r="F323" t="s">
        <v>15024</v>
      </c>
    </row>
    <row r="324" spans="1:6" x14ac:dyDescent="0.25">
      <c r="A324">
        <v>10323</v>
      </c>
      <c r="B324" t="s">
        <v>5191</v>
      </c>
      <c r="C324" t="s">
        <v>15030</v>
      </c>
      <c r="D324">
        <v>11578</v>
      </c>
      <c r="E324" s="2">
        <v>44772.773229166669</v>
      </c>
      <c r="F324" t="s">
        <v>15024</v>
      </c>
    </row>
    <row r="325" spans="1:6" x14ac:dyDescent="0.25">
      <c r="A325">
        <v>10324</v>
      </c>
      <c r="B325" t="s">
        <v>4055</v>
      </c>
      <c r="C325" t="s">
        <v>15027</v>
      </c>
      <c r="D325">
        <v>4698</v>
      </c>
      <c r="E325" s="2">
        <v>44507.146168981482</v>
      </c>
      <c r="F325" t="s">
        <v>12908</v>
      </c>
    </row>
    <row r="326" spans="1:6" x14ac:dyDescent="0.25">
      <c r="A326">
        <v>10325</v>
      </c>
      <c r="B326" t="s">
        <v>4687</v>
      </c>
      <c r="C326" t="s">
        <v>15023</v>
      </c>
      <c r="D326">
        <v>5496</v>
      </c>
      <c r="E326" s="2">
        <v>44592.081122685187</v>
      </c>
      <c r="F326" t="s">
        <v>12908</v>
      </c>
    </row>
    <row r="327" spans="1:6" x14ac:dyDescent="0.25">
      <c r="A327">
        <v>10326</v>
      </c>
      <c r="B327" t="s">
        <v>4955</v>
      </c>
      <c r="C327" t="s">
        <v>15023</v>
      </c>
      <c r="D327">
        <v>41442</v>
      </c>
      <c r="E327" s="2">
        <v>44812.951435185183</v>
      </c>
      <c r="F327" t="s">
        <v>12908</v>
      </c>
    </row>
    <row r="328" spans="1:6" x14ac:dyDescent="0.25">
      <c r="A328">
        <v>10327</v>
      </c>
      <c r="B328" t="s">
        <v>5193</v>
      </c>
      <c r="C328" t="s">
        <v>15027</v>
      </c>
      <c r="D328">
        <v>16250</v>
      </c>
      <c r="E328" s="2">
        <v>44949.584826388891</v>
      </c>
      <c r="F328" t="s">
        <v>12908</v>
      </c>
    </row>
    <row r="329" spans="1:6" x14ac:dyDescent="0.25">
      <c r="A329">
        <v>10328</v>
      </c>
      <c r="B329" t="s">
        <v>4990</v>
      </c>
      <c r="C329" t="s">
        <v>15023</v>
      </c>
      <c r="D329">
        <v>49486</v>
      </c>
      <c r="E329" s="2">
        <v>45091.14943287037</v>
      </c>
      <c r="F329" t="s">
        <v>12908</v>
      </c>
    </row>
    <row r="330" spans="1:6" x14ac:dyDescent="0.25">
      <c r="A330">
        <v>10329</v>
      </c>
      <c r="B330" t="s">
        <v>5319</v>
      </c>
      <c r="C330" t="s">
        <v>15028</v>
      </c>
      <c r="D330">
        <v>1308</v>
      </c>
      <c r="E330" s="2">
        <v>44479.411979166667</v>
      </c>
      <c r="F330" t="s">
        <v>15026</v>
      </c>
    </row>
    <row r="331" spans="1:6" x14ac:dyDescent="0.25">
      <c r="A331">
        <v>10330</v>
      </c>
      <c r="B331" t="s">
        <v>5949</v>
      </c>
      <c r="C331" t="s">
        <v>15027</v>
      </c>
      <c r="D331">
        <v>11866</v>
      </c>
      <c r="E331" s="2">
        <v>44495.866736111107</v>
      </c>
      <c r="F331" t="s">
        <v>15026</v>
      </c>
    </row>
    <row r="332" spans="1:6" x14ac:dyDescent="0.25">
      <c r="A332">
        <v>10331</v>
      </c>
      <c r="B332" t="s">
        <v>3556</v>
      </c>
      <c r="C332" t="s">
        <v>15025</v>
      </c>
      <c r="D332">
        <v>27403</v>
      </c>
      <c r="E332" s="2">
        <v>45123.230347222219</v>
      </c>
      <c r="F332" t="s">
        <v>12908</v>
      </c>
    </row>
    <row r="333" spans="1:6" x14ac:dyDescent="0.25">
      <c r="A333">
        <v>10332</v>
      </c>
      <c r="B333" t="s">
        <v>3143</v>
      </c>
      <c r="C333" t="s">
        <v>15027</v>
      </c>
      <c r="D333">
        <v>25017</v>
      </c>
      <c r="E333" s="2">
        <v>44568.286087962973</v>
      </c>
      <c r="F333" t="s">
        <v>15026</v>
      </c>
    </row>
    <row r="334" spans="1:6" x14ac:dyDescent="0.25">
      <c r="A334">
        <v>10333</v>
      </c>
      <c r="B334" t="s">
        <v>5750</v>
      </c>
      <c r="C334" t="s">
        <v>15027</v>
      </c>
      <c r="D334">
        <v>26656</v>
      </c>
      <c r="E334" s="2">
        <v>44978.137546296297</v>
      </c>
      <c r="F334" t="s">
        <v>15024</v>
      </c>
    </row>
    <row r="335" spans="1:6" x14ac:dyDescent="0.25">
      <c r="A335">
        <v>10334</v>
      </c>
      <c r="B335" t="s">
        <v>5343</v>
      </c>
      <c r="C335" t="s">
        <v>15027</v>
      </c>
      <c r="D335">
        <v>16266</v>
      </c>
      <c r="E335" s="2">
        <v>44614.791168981479</v>
      </c>
      <c r="F335" t="s">
        <v>15024</v>
      </c>
    </row>
    <row r="336" spans="1:6" x14ac:dyDescent="0.25">
      <c r="A336">
        <v>10335</v>
      </c>
      <c r="B336" t="s">
        <v>5192</v>
      </c>
      <c r="C336" t="s">
        <v>15028</v>
      </c>
      <c r="D336">
        <v>32749</v>
      </c>
      <c r="E336" s="2">
        <v>44976.720949074072</v>
      </c>
      <c r="F336" t="s">
        <v>15024</v>
      </c>
    </row>
    <row r="337" spans="1:6" x14ac:dyDescent="0.25">
      <c r="A337">
        <v>10336</v>
      </c>
      <c r="B337" t="s">
        <v>5216</v>
      </c>
      <c r="C337" t="s">
        <v>15028</v>
      </c>
      <c r="D337">
        <v>28656</v>
      </c>
      <c r="E337" s="2">
        <v>45022.027442129627</v>
      </c>
      <c r="F337" t="s">
        <v>12908</v>
      </c>
    </row>
    <row r="338" spans="1:6" x14ac:dyDescent="0.25">
      <c r="A338">
        <v>10337</v>
      </c>
      <c r="B338" t="s">
        <v>3782</v>
      </c>
      <c r="C338" t="s">
        <v>15025</v>
      </c>
      <c r="D338">
        <v>22630</v>
      </c>
      <c r="E338" s="2">
        <v>44582.665046296293</v>
      </c>
      <c r="F338" t="s">
        <v>15026</v>
      </c>
    </row>
    <row r="339" spans="1:6" x14ac:dyDescent="0.25">
      <c r="A339">
        <v>10338</v>
      </c>
      <c r="B339" t="s">
        <v>4149</v>
      </c>
      <c r="C339" t="s">
        <v>15028</v>
      </c>
      <c r="D339">
        <v>37595</v>
      </c>
      <c r="E339" s="2">
        <v>44506.00068287037</v>
      </c>
      <c r="F339" t="s">
        <v>15026</v>
      </c>
    </row>
    <row r="340" spans="1:6" x14ac:dyDescent="0.25">
      <c r="A340">
        <v>10339</v>
      </c>
      <c r="B340" t="s">
        <v>5971</v>
      </c>
      <c r="C340" t="s">
        <v>15027</v>
      </c>
      <c r="D340">
        <v>40851</v>
      </c>
      <c r="E340" s="2">
        <v>44830.869166666656</v>
      </c>
      <c r="F340" t="s">
        <v>12908</v>
      </c>
    </row>
    <row r="341" spans="1:6" x14ac:dyDescent="0.25">
      <c r="A341">
        <v>10340</v>
      </c>
      <c r="B341" t="s">
        <v>4422</v>
      </c>
      <c r="C341" t="s">
        <v>15028</v>
      </c>
      <c r="D341">
        <v>14084</v>
      </c>
      <c r="E341" s="2">
        <v>44884.193414351852</v>
      </c>
      <c r="F341" t="s">
        <v>15026</v>
      </c>
    </row>
    <row r="342" spans="1:6" x14ac:dyDescent="0.25">
      <c r="A342">
        <v>10341</v>
      </c>
      <c r="B342" t="s">
        <v>3201</v>
      </c>
      <c r="C342" t="s">
        <v>15027</v>
      </c>
      <c r="D342">
        <v>11790</v>
      </c>
      <c r="E342" s="2">
        <v>44684.217893518522</v>
      </c>
      <c r="F342" t="s">
        <v>15026</v>
      </c>
    </row>
    <row r="343" spans="1:6" x14ac:dyDescent="0.25">
      <c r="A343">
        <v>10342</v>
      </c>
      <c r="B343" t="s">
        <v>4420</v>
      </c>
      <c r="C343" t="s">
        <v>15029</v>
      </c>
      <c r="D343">
        <v>34208</v>
      </c>
      <c r="E343" s="2">
        <v>45088.319062499999</v>
      </c>
      <c r="F343" t="s">
        <v>15026</v>
      </c>
    </row>
    <row r="344" spans="1:6" x14ac:dyDescent="0.25">
      <c r="A344">
        <v>10343</v>
      </c>
      <c r="B344" t="s">
        <v>4338</v>
      </c>
      <c r="C344" t="s">
        <v>15023</v>
      </c>
      <c r="D344">
        <v>47240</v>
      </c>
      <c r="E344" s="2">
        <v>44854.642835648148</v>
      </c>
      <c r="F344" t="s">
        <v>12908</v>
      </c>
    </row>
    <row r="345" spans="1:6" x14ac:dyDescent="0.25">
      <c r="A345">
        <v>10344</v>
      </c>
      <c r="B345" t="s">
        <v>4533</v>
      </c>
      <c r="C345" t="s">
        <v>15028</v>
      </c>
      <c r="D345">
        <v>2776</v>
      </c>
      <c r="E345" s="2">
        <v>44869.432083333333</v>
      </c>
      <c r="F345" t="s">
        <v>12908</v>
      </c>
    </row>
    <row r="346" spans="1:6" x14ac:dyDescent="0.25">
      <c r="A346">
        <v>10345</v>
      </c>
      <c r="B346" t="s">
        <v>4614</v>
      </c>
      <c r="C346" t="s">
        <v>15028</v>
      </c>
      <c r="D346">
        <v>24628</v>
      </c>
      <c r="E346" s="2">
        <v>44904.713217592587</v>
      </c>
      <c r="F346" t="s">
        <v>15024</v>
      </c>
    </row>
    <row r="347" spans="1:6" x14ac:dyDescent="0.25">
      <c r="A347">
        <v>10346</v>
      </c>
      <c r="B347" t="s">
        <v>4899</v>
      </c>
      <c r="C347" t="s">
        <v>15023</v>
      </c>
      <c r="D347">
        <v>7829</v>
      </c>
      <c r="E347" s="2">
        <v>44469.362893518519</v>
      </c>
      <c r="F347" t="s">
        <v>15026</v>
      </c>
    </row>
    <row r="348" spans="1:6" x14ac:dyDescent="0.25">
      <c r="A348">
        <v>10347</v>
      </c>
      <c r="B348" t="s">
        <v>3657</v>
      </c>
      <c r="C348" t="s">
        <v>15023</v>
      </c>
      <c r="D348">
        <v>35057</v>
      </c>
      <c r="E348" s="2">
        <v>44709.610601851848</v>
      </c>
      <c r="F348" t="s">
        <v>15026</v>
      </c>
    </row>
    <row r="349" spans="1:6" x14ac:dyDescent="0.25">
      <c r="A349">
        <v>10348</v>
      </c>
      <c r="B349" t="s">
        <v>3238</v>
      </c>
      <c r="C349" t="s">
        <v>15025</v>
      </c>
      <c r="D349">
        <v>27064</v>
      </c>
      <c r="E349" s="2">
        <v>44468.039421296293</v>
      </c>
      <c r="F349" t="s">
        <v>12908</v>
      </c>
    </row>
    <row r="350" spans="1:6" x14ac:dyDescent="0.25">
      <c r="A350">
        <v>10349</v>
      </c>
      <c r="B350" t="s">
        <v>3188</v>
      </c>
      <c r="C350" t="s">
        <v>15027</v>
      </c>
      <c r="D350">
        <v>18352</v>
      </c>
      <c r="E350" s="2">
        <v>45011.835659722223</v>
      </c>
      <c r="F350" t="s">
        <v>15024</v>
      </c>
    </row>
    <row r="351" spans="1:6" x14ac:dyDescent="0.25">
      <c r="A351">
        <v>10350</v>
      </c>
      <c r="B351" t="s">
        <v>4805</v>
      </c>
      <c r="C351" t="s">
        <v>15028</v>
      </c>
      <c r="D351">
        <v>13241</v>
      </c>
      <c r="E351" s="2">
        <v>45056.341817129629</v>
      </c>
      <c r="F351" t="s">
        <v>15024</v>
      </c>
    </row>
    <row r="352" spans="1:6" x14ac:dyDescent="0.25">
      <c r="A352">
        <v>10351</v>
      </c>
      <c r="B352" t="s">
        <v>4263</v>
      </c>
      <c r="C352" t="s">
        <v>15029</v>
      </c>
      <c r="D352">
        <v>41802</v>
      </c>
      <c r="E352" s="2">
        <v>45105.706261574072</v>
      </c>
      <c r="F352" t="s">
        <v>12908</v>
      </c>
    </row>
    <row r="353" spans="1:6" x14ac:dyDescent="0.25">
      <c r="A353">
        <v>10352</v>
      </c>
      <c r="B353" t="s">
        <v>5723</v>
      </c>
      <c r="C353" t="s">
        <v>15029</v>
      </c>
      <c r="D353">
        <v>15004</v>
      </c>
      <c r="E353" s="2">
        <v>44560.164409722223</v>
      </c>
      <c r="F353" t="s">
        <v>12908</v>
      </c>
    </row>
    <row r="354" spans="1:6" x14ac:dyDescent="0.25">
      <c r="A354">
        <v>10353</v>
      </c>
      <c r="B354" t="s">
        <v>5443</v>
      </c>
      <c r="C354" t="s">
        <v>15027</v>
      </c>
      <c r="D354">
        <v>20946</v>
      </c>
      <c r="E354" s="2">
        <v>44760.254837962973</v>
      </c>
      <c r="F354" t="s">
        <v>12908</v>
      </c>
    </row>
    <row r="355" spans="1:6" x14ac:dyDescent="0.25">
      <c r="A355">
        <v>10354</v>
      </c>
      <c r="B355" t="s">
        <v>5847</v>
      </c>
      <c r="C355" t="s">
        <v>15027</v>
      </c>
      <c r="D355">
        <v>46299</v>
      </c>
      <c r="E355" s="2">
        <v>44828.305289351847</v>
      </c>
      <c r="F355" t="s">
        <v>15026</v>
      </c>
    </row>
    <row r="356" spans="1:6" x14ac:dyDescent="0.25">
      <c r="A356">
        <v>10355</v>
      </c>
      <c r="B356" t="s">
        <v>4807</v>
      </c>
      <c r="C356" t="s">
        <v>15023</v>
      </c>
      <c r="D356">
        <v>8568</v>
      </c>
      <c r="E356" s="2">
        <v>44978.957662037043</v>
      </c>
      <c r="F356" t="s">
        <v>12908</v>
      </c>
    </row>
    <row r="357" spans="1:6" x14ac:dyDescent="0.25">
      <c r="A357">
        <v>10356</v>
      </c>
      <c r="B357" t="s">
        <v>5836</v>
      </c>
      <c r="C357" t="s">
        <v>15029</v>
      </c>
      <c r="D357">
        <v>8859</v>
      </c>
      <c r="E357" s="2">
        <v>44701.2737037037</v>
      </c>
      <c r="F357" t="s">
        <v>12908</v>
      </c>
    </row>
    <row r="358" spans="1:6" x14ac:dyDescent="0.25">
      <c r="A358">
        <v>10357</v>
      </c>
      <c r="B358" t="s">
        <v>3155</v>
      </c>
      <c r="C358" t="s">
        <v>15030</v>
      </c>
      <c r="D358">
        <v>17314</v>
      </c>
      <c r="E358" s="2">
        <v>44831.126712962963</v>
      </c>
      <c r="F358" t="s">
        <v>12908</v>
      </c>
    </row>
    <row r="359" spans="1:6" x14ac:dyDescent="0.25">
      <c r="A359">
        <v>10358</v>
      </c>
      <c r="B359" t="s">
        <v>5725</v>
      </c>
      <c r="C359" t="s">
        <v>15030</v>
      </c>
      <c r="D359">
        <v>43779</v>
      </c>
      <c r="E359" s="2">
        <v>44965.854386574072</v>
      </c>
      <c r="F359" t="s">
        <v>15026</v>
      </c>
    </row>
    <row r="360" spans="1:6" x14ac:dyDescent="0.25">
      <c r="A360">
        <v>10359</v>
      </c>
      <c r="B360" t="s">
        <v>4161</v>
      </c>
      <c r="C360" t="s">
        <v>15025</v>
      </c>
      <c r="D360">
        <v>9510</v>
      </c>
      <c r="E360" s="2">
        <v>45011.508148148147</v>
      </c>
      <c r="F360" t="s">
        <v>15026</v>
      </c>
    </row>
    <row r="361" spans="1:6" x14ac:dyDescent="0.25">
      <c r="A361">
        <v>10360</v>
      </c>
      <c r="B361" t="s">
        <v>5191</v>
      </c>
      <c r="C361" t="s">
        <v>15025</v>
      </c>
      <c r="D361">
        <v>10978</v>
      </c>
      <c r="E361" s="2">
        <v>45133.205254629633</v>
      </c>
      <c r="F361" t="s">
        <v>15026</v>
      </c>
    </row>
    <row r="362" spans="1:6" x14ac:dyDescent="0.25">
      <c r="A362">
        <v>10361</v>
      </c>
      <c r="B362" t="s">
        <v>3721</v>
      </c>
      <c r="C362" t="s">
        <v>15023</v>
      </c>
      <c r="D362">
        <v>9364</v>
      </c>
      <c r="E362" s="2">
        <v>44831.810798611114</v>
      </c>
      <c r="F362" t="s">
        <v>12908</v>
      </c>
    </row>
    <row r="363" spans="1:6" x14ac:dyDescent="0.25">
      <c r="A363">
        <v>10362</v>
      </c>
      <c r="B363" t="s">
        <v>3936</v>
      </c>
      <c r="C363" t="s">
        <v>15028</v>
      </c>
      <c r="D363">
        <v>38926</v>
      </c>
      <c r="E363" s="2">
        <v>44703.964108796303</v>
      </c>
      <c r="F363" t="s">
        <v>12908</v>
      </c>
    </row>
    <row r="364" spans="1:6" x14ac:dyDescent="0.25">
      <c r="A364">
        <v>10363</v>
      </c>
      <c r="B364" t="s">
        <v>4616</v>
      </c>
      <c r="C364" t="s">
        <v>15028</v>
      </c>
      <c r="D364">
        <v>1671</v>
      </c>
      <c r="E364" s="2">
        <v>44961.090243055558</v>
      </c>
      <c r="F364" t="s">
        <v>12908</v>
      </c>
    </row>
    <row r="365" spans="1:6" x14ac:dyDescent="0.25">
      <c r="A365">
        <v>10364</v>
      </c>
      <c r="B365" t="s">
        <v>4888</v>
      </c>
      <c r="C365" t="s">
        <v>15027</v>
      </c>
      <c r="D365">
        <v>38819</v>
      </c>
      <c r="E365" s="2">
        <v>44518.272905092592</v>
      </c>
      <c r="F365" t="s">
        <v>12908</v>
      </c>
    </row>
    <row r="366" spans="1:6" x14ac:dyDescent="0.25">
      <c r="A366">
        <v>10365</v>
      </c>
      <c r="B366" t="s">
        <v>3820</v>
      </c>
      <c r="C366" t="s">
        <v>15028</v>
      </c>
      <c r="D366">
        <v>5905</v>
      </c>
      <c r="E366" s="2">
        <v>45044.645335648151</v>
      </c>
      <c r="F366" t="s">
        <v>15026</v>
      </c>
    </row>
    <row r="367" spans="1:6" x14ac:dyDescent="0.25">
      <c r="A367">
        <v>10366</v>
      </c>
      <c r="B367" t="s">
        <v>5110</v>
      </c>
      <c r="C367" t="s">
        <v>15029</v>
      </c>
      <c r="D367">
        <v>43146</v>
      </c>
      <c r="E367" s="2">
        <v>45016.352858796286</v>
      </c>
      <c r="F367" t="s">
        <v>15024</v>
      </c>
    </row>
    <row r="368" spans="1:6" x14ac:dyDescent="0.25">
      <c r="A368">
        <v>10367</v>
      </c>
      <c r="B368" t="s">
        <v>5510</v>
      </c>
      <c r="C368" t="s">
        <v>15030</v>
      </c>
      <c r="D368">
        <v>28154</v>
      </c>
      <c r="E368" s="2">
        <v>44936.177499999998</v>
      </c>
      <c r="F368" t="s">
        <v>12908</v>
      </c>
    </row>
    <row r="369" spans="1:6" x14ac:dyDescent="0.25">
      <c r="A369">
        <v>10368</v>
      </c>
      <c r="B369" t="s">
        <v>3823</v>
      </c>
      <c r="C369" t="s">
        <v>15025</v>
      </c>
      <c r="D369">
        <v>17491</v>
      </c>
      <c r="E369" s="2">
        <v>45057.685034722221</v>
      </c>
      <c r="F369" t="s">
        <v>12908</v>
      </c>
    </row>
    <row r="370" spans="1:6" x14ac:dyDescent="0.25">
      <c r="A370">
        <v>10369</v>
      </c>
      <c r="B370" t="s">
        <v>4943</v>
      </c>
      <c r="C370" t="s">
        <v>15030</v>
      </c>
      <c r="D370">
        <v>2803</v>
      </c>
      <c r="E370" s="2">
        <v>44616.924178240741</v>
      </c>
      <c r="F370" t="s">
        <v>15026</v>
      </c>
    </row>
    <row r="371" spans="1:6" x14ac:dyDescent="0.25">
      <c r="A371">
        <v>10370</v>
      </c>
      <c r="B371" t="s">
        <v>5856</v>
      </c>
      <c r="C371" t="s">
        <v>15030</v>
      </c>
      <c r="D371">
        <v>5917</v>
      </c>
      <c r="E371" s="2">
        <v>44797.769768518519</v>
      </c>
      <c r="F371" t="s">
        <v>15026</v>
      </c>
    </row>
    <row r="372" spans="1:6" x14ac:dyDescent="0.25">
      <c r="A372">
        <v>10371</v>
      </c>
      <c r="B372" t="s">
        <v>4471</v>
      </c>
      <c r="C372" t="s">
        <v>15030</v>
      </c>
      <c r="D372">
        <v>41180</v>
      </c>
      <c r="E372" s="2">
        <v>44546.9843287037</v>
      </c>
      <c r="F372" t="s">
        <v>12908</v>
      </c>
    </row>
    <row r="373" spans="1:6" x14ac:dyDescent="0.25">
      <c r="A373">
        <v>10372</v>
      </c>
      <c r="B373" t="s">
        <v>5385</v>
      </c>
      <c r="C373" t="s">
        <v>15023</v>
      </c>
      <c r="D373">
        <v>32598</v>
      </c>
      <c r="E373" s="2">
        <v>45000.052858796298</v>
      </c>
      <c r="F373" t="s">
        <v>15026</v>
      </c>
    </row>
    <row r="374" spans="1:6" x14ac:dyDescent="0.25">
      <c r="A374">
        <v>10373</v>
      </c>
      <c r="B374" t="s">
        <v>4004</v>
      </c>
      <c r="C374" t="s">
        <v>15025</v>
      </c>
      <c r="D374">
        <v>15213</v>
      </c>
      <c r="E374" s="2">
        <v>44548.647581018522</v>
      </c>
      <c r="F374" t="s">
        <v>15024</v>
      </c>
    </row>
    <row r="375" spans="1:6" x14ac:dyDescent="0.25">
      <c r="A375">
        <v>10374</v>
      </c>
      <c r="B375" t="s">
        <v>3464</v>
      </c>
      <c r="C375" t="s">
        <v>15030</v>
      </c>
      <c r="D375">
        <v>48162</v>
      </c>
      <c r="E375" s="2">
        <v>44936.924560185187</v>
      </c>
      <c r="F375" t="s">
        <v>15026</v>
      </c>
    </row>
    <row r="376" spans="1:6" x14ac:dyDescent="0.25">
      <c r="A376">
        <v>10375</v>
      </c>
      <c r="B376" t="s">
        <v>4104</v>
      </c>
      <c r="C376" t="s">
        <v>15030</v>
      </c>
      <c r="D376">
        <v>22795</v>
      </c>
      <c r="E376" s="2">
        <v>44691.913275462961</v>
      </c>
      <c r="F376" t="s">
        <v>15026</v>
      </c>
    </row>
    <row r="377" spans="1:6" x14ac:dyDescent="0.25">
      <c r="A377">
        <v>10376</v>
      </c>
      <c r="B377" t="s">
        <v>4851</v>
      </c>
      <c r="C377" t="s">
        <v>15028</v>
      </c>
      <c r="D377">
        <v>2770</v>
      </c>
      <c r="E377" s="2">
        <v>44925.860671296286</v>
      </c>
      <c r="F377" t="s">
        <v>15026</v>
      </c>
    </row>
    <row r="378" spans="1:6" x14ac:dyDescent="0.25">
      <c r="A378">
        <v>10377</v>
      </c>
      <c r="B378" t="s">
        <v>4947</v>
      </c>
      <c r="C378" t="s">
        <v>15030</v>
      </c>
      <c r="D378">
        <v>27439</v>
      </c>
      <c r="E378" s="2">
        <v>44681.518784722219</v>
      </c>
      <c r="F378" t="s">
        <v>15024</v>
      </c>
    </row>
    <row r="379" spans="1:6" x14ac:dyDescent="0.25">
      <c r="A379">
        <v>10378</v>
      </c>
      <c r="B379" t="s">
        <v>4377</v>
      </c>
      <c r="C379" t="s">
        <v>15030</v>
      </c>
      <c r="D379">
        <v>34538</v>
      </c>
      <c r="E379" s="2">
        <v>44654.865717592591</v>
      </c>
      <c r="F379" t="s">
        <v>15026</v>
      </c>
    </row>
    <row r="380" spans="1:6" x14ac:dyDescent="0.25">
      <c r="A380">
        <v>10379</v>
      </c>
      <c r="B380" t="s">
        <v>3160</v>
      </c>
      <c r="C380" t="s">
        <v>15025</v>
      </c>
      <c r="D380">
        <v>31435</v>
      </c>
      <c r="E380" s="2">
        <v>45095.087361111109</v>
      </c>
      <c r="F380" t="s">
        <v>12908</v>
      </c>
    </row>
    <row r="381" spans="1:6" x14ac:dyDescent="0.25">
      <c r="A381">
        <v>10380</v>
      </c>
      <c r="B381" t="s">
        <v>5454</v>
      </c>
      <c r="C381" t="s">
        <v>15023</v>
      </c>
      <c r="D381">
        <v>6890</v>
      </c>
      <c r="E381" s="2">
        <v>44520.738067129627</v>
      </c>
      <c r="F381" t="s">
        <v>15024</v>
      </c>
    </row>
    <row r="382" spans="1:6" x14ac:dyDescent="0.25">
      <c r="A382">
        <v>10381</v>
      </c>
      <c r="B382" t="s">
        <v>5534</v>
      </c>
      <c r="C382" t="s">
        <v>15028</v>
      </c>
      <c r="D382">
        <v>9827</v>
      </c>
      <c r="E382" s="2">
        <v>45077.336562500001</v>
      </c>
      <c r="F382" t="s">
        <v>15026</v>
      </c>
    </row>
    <row r="383" spans="1:6" x14ac:dyDescent="0.25">
      <c r="A383">
        <v>10382</v>
      </c>
      <c r="B383" t="s">
        <v>5132</v>
      </c>
      <c r="C383" t="s">
        <v>15023</v>
      </c>
      <c r="D383">
        <v>6831</v>
      </c>
      <c r="E383" s="2">
        <v>44950.302754629629</v>
      </c>
      <c r="F383" t="s">
        <v>15026</v>
      </c>
    </row>
    <row r="384" spans="1:6" x14ac:dyDescent="0.25">
      <c r="A384">
        <v>10383</v>
      </c>
      <c r="B384" t="s">
        <v>5854</v>
      </c>
      <c r="C384" t="s">
        <v>15028</v>
      </c>
      <c r="D384">
        <v>49661</v>
      </c>
      <c r="E384" s="2">
        <v>44755.482071759259</v>
      </c>
      <c r="F384" t="s">
        <v>12908</v>
      </c>
    </row>
    <row r="385" spans="1:6" x14ac:dyDescent="0.25">
      <c r="A385">
        <v>10384</v>
      </c>
      <c r="B385" t="s">
        <v>6022</v>
      </c>
      <c r="C385" t="s">
        <v>15030</v>
      </c>
      <c r="D385">
        <v>27562</v>
      </c>
      <c r="E385" s="2">
        <v>45032.278310185182</v>
      </c>
      <c r="F385" t="s">
        <v>15026</v>
      </c>
    </row>
    <row r="386" spans="1:6" x14ac:dyDescent="0.25">
      <c r="A386">
        <v>10385</v>
      </c>
      <c r="B386" t="s">
        <v>5962</v>
      </c>
      <c r="C386" t="s">
        <v>15025</v>
      </c>
      <c r="D386">
        <v>28936</v>
      </c>
      <c r="E386" s="2">
        <v>44472.712939814817</v>
      </c>
      <c r="F386" t="s">
        <v>15024</v>
      </c>
    </row>
    <row r="387" spans="1:6" x14ac:dyDescent="0.25">
      <c r="A387">
        <v>10386</v>
      </c>
      <c r="B387" t="s">
        <v>5660</v>
      </c>
      <c r="C387" t="s">
        <v>15025</v>
      </c>
      <c r="D387">
        <v>8179</v>
      </c>
      <c r="E387" s="2">
        <v>45062.235625000001</v>
      </c>
      <c r="F387" t="s">
        <v>15026</v>
      </c>
    </row>
    <row r="388" spans="1:6" x14ac:dyDescent="0.25">
      <c r="A388">
        <v>10387</v>
      </c>
      <c r="B388" t="s">
        <v>5133</v>
      </c>
      <c r="C388" t="s">
        <v>15028</v>
      </c>
      <c r="D388">
        <v>14547</v>
      </c>
      <c r="E388" s="2">
        <v>44771.580694444441</v>
      </c>
      <c r="F388" t="s">
        <v>15026</v>
      </c>
    </row>
    <row r="389" spans="1:6" x14ac:dyDescent="0.25">
      <c r="A389">
        <v>10388</v>
      </c>
      <c r="B389" t="s">
        <v>4914</v>
      </c>
      <c r="C389" t="s">
        <v>15029</v>
      </c>
      <c r="D389">
        <v>49025</v>
      </c>
      <c r="E389" s="2">
        <v>44742.884768518517</v>
      </c>
      <c r="F389" t="s">
        <v>15026</v>
      </c>
    </row>
    <row r="390" spans="1:6" x14ac:dyDescent="0.25">
      <c r="A390">
        <v>10389</v>
      </c>
      <c r="B390" t="s">
        <v>3860</v>
      </c>
      <c r="C390" t="s">
        <v>15030</v>
      </c>
      <c r="D390">
        <v>39463</v>
      </c>
      <c r="E390" s="2">
        <v>44988.749386574083</v>
      </c>
      <c r="F390" t="s">
        <v>15024</v>
      </c>
    </row>
    <row r="391" spans="1:6" x14ac:dyDescent="0.25">
      <c r="A391">
        <v>10390</v>
      </c>
      <c r="B391" t="s">
        <v>4774</v>
      </c>
      <c r="C391" t="s">
        <v>15028</v>
      </c>
      <c r="D391">
        <v>33222</v>
      </c>
      <c r="E391" s="2">
        <v>44938.194120370368</v>
      </c>
      <c r="F391" t="s">
        <v>12908</v>
      </c>
    </row>
    <row r="392" spans="1:6" x14ac:dyDescent="0.25">
      <c r="A392">
        <v>10391</v>
      </c>
      <c r="B392" t="s">
        <v>5421</v>
      </c>
      <c r="C392" t="s">
        <v>15029</v>
      </c>
      <c r="D392">
        <v>43825</v>
      </c>
      <c r="E392" s="2">
        <v>45027.314872685187</v>
      </c>
      <c r="F392" t="s">
        <v>15024</v>
      </c>
    </row>
    <row r="393" spans="1:6" x14ac:dyDescent="0.25">
      <c r="A393">
        <v>10392</v>
      </c>
      <c r="B393" t="s">
        <v>4048</v>
      </c>
      <c r="C393" t="s">
        <v>15028</v>
      </c>
      <c r="D393">
        <v>43011</v>
      </c>
      <c r="E393" s="2">
        <v>44580.675428240742</v>
      </c>
      <c r="F393" t="s">
        <v>12908</v>
      </c>
    </row>
    <row r="394" spans="1:6" x14ac:dyDescent="0.25">
      <c r="A394">
        <v>10393</v>
      </c>
      <c r="B394" t="s">
        <v>4770</v>
      </c>
      <c r="C394" t="s">
        <v>15029</v>
      </c>
      <c r="D394">
        <v>8837</v>
      </c>
      <c r="E394" s="2">
        <v>44715.233287037037</v>
      </c>
      <c r="F394" t="s">
        <v>12908</v>
      </c>
    </row>
    <row r="395" spans="1:6" x14ac:dyDescent="0.25">
      <c r="A395">
        <v>10394</v>
      </c>
      <c r="B395" t="s">
        <v>3769</v>
      </c>
      <c r="C395" t="s">
        <v>15028</v>
      </c>
      <c r="D395">
        <v>4380</v>
      </c>
      <c r="E395" s="2">
        <v>45029.744456018518</v>
      </c>
      <c r="F395" t="s">
        <v>12908</v>
      </c>
    </row>
    <row r="396" spans="1:6" x14ac:dyDescent="0.25">
      <c r="A396">
        <v>10395</v>
      </c>
      <c r="B396" t="s">
        <v>3918</v>
      </c>
      <c r="C396" t="s">
        <v>15028</v>
      </c>
      <c r="D396">
        <v>34752</v>
      </c>
      <c r="E396" s="2">
        <v>44694.008715277778</v>
      </c>
      <c r="F396" t="s">
        <v>12908</v>
      </c>
    </row>
    <row r="397" spans="1:6" x14ac:dyDescent="0.25">
      <c r="A397">
        <v>10396</v>
      </c>
      <c r="B397" t="s">
        <v>5833</v>
      </c>
      <c r="C397" t="s">
        <v>15030</v>
      </c>
      <c r="D397">
        <v>34250</v>
      </c>
      <c r="E397" s="2">
        <v>45109.708425925928</v>
      </c>
      <c r="F397" t="s">
        <v>12908</v>
      </c>
    </row>
    <row r="398" spans="1:6" x14ac:dyDescent="0.25">
      <c r="A398">
        <v>10397</v>
      </c>
      <c r="B398" t="s">
        <v>4652</v>
      </c>
      <c r="C398" t="s">
        <v>15029</v>
      </c>
      <c r="D398">
        <v>16499</v>
      </c>
      <c r="E398" s="2">
        <v>44913.633310185192</v>
      </c>
      <c r="F398" t="s">
        <v>15024</v>
      </c>
    </row>
    <row r="399" spans="1:6" x14ac:dyDescent="0.25">
      <c r="A399">
        <v>10398</v>
      </c>
      <c r="B399" t="s">
        <v>3897</v>
      </c>
      <c r="C399" t="s">
        <v>15025</v>
      </c>
      <c r="D399">
        <v>30024</v>
      </c>
      <c r="E399" s="2">
        <v>44509.041944444441</v>
      </c>
      <c r="F399" t="s">
        <v>15024</v>
      </c>
    </row>
    <row r="400" spans="1:6" x14ac:dyDescent="0.25">
      <c r="A400">
        <v>10399</v>
      </c>
      <c r="B400" t="s">
        <v>3369</v>
      </c>
      <c r="C400" t="s">
        <v>15025</v>
      </c>
      <c r="D400">
        <v>20182</v>
      </c>
      <c r="E400" s="2">
        <v>45014.555300925917</v>
      </c>
      <c r="F400" t="s">
        <v>12908</v>
      </c>
    </row>
    <row r="401" spans="1:6" x14ac:dyDescent="0.25">
      <c r="A401">
        <v>10400</v>
      </c>
      <c r="B401" t="s">
        <v>4716</v>
      </c>
      <c r="C401" t="s">
        <v>15029</v>
      </c>
      <c r="D401">
        <v>11058</v>
      </c>
      <c r="E401" s="2">
        <v>44751.639189814807</v>
      </c>
      <c r="F401" t="s">
        <v>15026</v>
      </c>
    </row>
    <row r="402" spans="1:6" x14ac:dyDescent="0.25">
      <c r="A402">
        <v>10401</v>
      </c>
      <c r="B402" t="s">
        <v>3824</v>
      </c>
      <c r="C402" t="s">
        <v>15025</v>
      </c>
      <c r="D402">
        <v>34797</v>
      </c>
      <c r="E402" s="2">
        <v>44792.157534722217</v>
      </c>
      <c r="F402" t="s">
        <v>15024</v>
      </c>
    </row>
    <row r="403" spans="1:6" x14ac:dyDescent="0.25">
      <c r="A403">
        <v>10402</v>
      </c>
      <c r="B403" t="s">
        <v>5395</v>
      </c>
      <c r="C403" t="s">
        <v>15028</v>
      </c>
      <c r="D403">
        <v>42955</v>
      </c>
      <c r="E403" s="2">
        <v>44897.812962962962</v>
      </c>
      <c r="F403" t="s">
        <v>12908</v>
      </c>
    </row>
    <row r="404" spans="1:6" x14ac:dyDescent="0.25">
      <c r="A404">
        <v>10403</v>
      </c>
      <c r="B404" t="s">
        <v>4884</v>
      </c>
      <c r="C404" t="s">
        <v>15028</v>
      </c>
      <c r="D404">
        <v>1283</v>
      </c>
      <c r="E404" s="2">
        <v>44752.401620370372</v>
      </c>
      <c r="F404" t="s">
        <v>12908</v>
      </c>
    </row>
    <row r="405" spans="1:6" x14ac:dyDescent="0.25">
      <c r="A405">
        <v>10404</v>
      </c>
      <c r="B405" t="s">
        <v>4605</v>
      </c>
      <c r="C405" t="s">
        <v>15030</v>
      </c>
      <c r="D405">
        <v>1291</v>
      </c>
      <c r="E405" s="2">
        <v>45071.841805555552</v>
      </c>
      <c r="F405" t="s">
        <v>12908</v>
      </c>
    </row>
    <row r="406" spans="1:6" x14ac:dyDescent="0.25">
      <c r="A406">
        <v>10405</v>
      </c>
      <c r="B406" t="s">
        <v>5587</v>
      </c>
      <c r="C406" t="s">
        <v>15030</v>
      </c>
      <c r="D406">
        <v>24675</v>
      </c>
      <c r="E406" s="2">
        <v>44628.312488425923</v>
      </c>
      <c r="F406" t="s">
        <v>15026</v>
      </c>
    </row>
    <row r="407" spans="1:6" x14ac:dyDescent="0.25">
      <c r="A407">
        <v>10406</v>
      </c>
      <c r="B407" t="s">
        <v>3619</v>
      </c>
      <c r="C407" t="s">
        <v>15028</v>
      </c>
      <c r="D407">
        <v>45080</v>
      </c>
      <c r="E407" s="2">
        <v>45109.078148148154</v>
      </c>
      <c r="F407" t="s">
        <v>12908</v>
      </c>
    </row>
    <row r="408" spans="1:6" x14ac:dyDescent="0.25">
      <c r="A408">
        <v>10407</v>
      </c>
      <c r="B408" t="s">
        <v>4437</v>
      </c>
      <c r="C408" t="s">
        <v>15028</v>
      </c>
      <c r="D408">
        <v>30191</v>
      </c>
      <c r="E408" s="2">
        <v>44662.437118055554</v>
      </c>
      <c r="F408" t="s">
        <v>12908</v>
      </c>
    </row>
    <row r="409" spans="1:6" x14ac:dyDescent="0.25">
      <c r="A409">
        <v>10408</v>
      </c>
      <c r="B409" t="s">
        <v>3816</v>
      </c>
      <c r="C409" t="s">
        <v>15023</v>
      </c>
      <c r="D409">
        <v>20867</v>
      </c>
      <c r="E409" s="2">
        <v>44855.546550925923</v>
      </c>
      <c r="F409" t="s">
        <v>12908</v>
      </c>
    </row>
    <row r="410" spans="1:6" x14ac:dyDescent="0.25">
      <c r="A410">
        <v>10409</v>
      </c>
      <c r="B410" t="s">
        <v>5613</v>
      </c>
      <c r="C410" t="s">
        <v>15027</v>
      </c>
      <c r="D410">
        <v>48340</v>
      </c>
      <c r="E410" s="2">
        <v>44665.40115740741</v>
      </c>
      <c r="F410" t="s">
        <v>15026</v>
      </c>
    </row>
    <row r="411" spans="1:6" x14ac:dyDescent="0.25">
      <c r="A411">
        <v>10410</v>
      </c>
      <c r="B411" t="s">
        <v>3666</v>
      </c>
      <c r="C411" t="s">
        <v>15023</v>
      </c>
      <c r="D411">
        <v>38900</v>
      </c>
      <c r="E411" s="2">
        <v>44639.75949074074</v>
      </c>
      <c r="F411" t="s">
        <v>12908</v>
      </c>
    </row>
    <row r="412" spans="1:6" x14ac:dyDescent="0.25">
      <c r="A412">
        <v>10411</v>
      </c>
      <c r="B412" t="s">
        <v>4635</v>
      </c>
      <c r="C412" t="s">
        <v>15027</v>
      </c>
      <c r="D412">
        <v>32157</v>
      </c>
      <c r="E412" s="2">
        <v>44611.461388888893</v>
      </c>
      <c r="F412" t="s">
        <v>15024</v>
      </c>
    </row>
    <row r="413" spans="1:6" x14ac:dyDescent="0.25">
      <c r="A413">
        <v>10412</v>
      </c>
      <c r="B413" t="s">
        <v>4945</v>
      </c>
      <c r="C413" t="s">
        <v>15025</v>
      </c>
      <c r="D413">
        <v>30954</v>
      </c>
      <c r="E413" s="2">
        <v>44901.658148148148</v>
      </c>
      <c r="F413" t="s">
        <v>15024</v>
      </c>
    </row>
    <row r="414" spans="1:6" x14ac:dyDescent="0.25">
      <c r="A414">
        <v>10413</v>
      </c>
      <c r="B414" t="s">
        <v>3097</v>
      </c>
      <c r="C414" t="s">
        <v>15030</v>
      </c>
      <c r="D414">
        <v>8428</v>
      </c>
      <c r="E414" s="2">
        <v>44645.212847222218</v>
      </c>
      <c r="F414" t="s">
        <v>12908</v>
      </c>
    </row>
    <row r="415" spans="1:6" x14ac:dyDescent="0.25">
      <c r="A415">
        <v>10414</v>
      </c>
      <c r="B415" t="s">
        <v>4928</v>
      </c>
      <c r="C415" t="s">
        <v>15029</v>
      </c>
      <c r="D415">
        <v>36286</v>
      </c>
      <c r="E415" s="2">
        <v>44767.363298611112</v>
      </c>
      <c r="F415" t="s">
        <v>15026</v>
      </c>
    </row>
    <row r="416" spans="1:6" x14ac:dyDescent="0.25">
      <c r="A416">
        <v>10415</v>
      </c>
      <c r="B416" t="s">
        <v>5887</v>
      </c>
      <c r="C416" t="s">
        <v>15030</v>
      </c>
      <c r="D416">
        <v>48146</v>
      </c>
      <c r="E416" s="2">
        <v>44749.043923611112</v>
      </c>
      <c r="F416" t="s">
        <v>12908</v>
      </c>
    </row>
    <row r="417" spans="1:6" x14ac:dyDescent="0.25">
      <c r="A417">
        <v>10416</v>
      </c>
      <c r="B417" t="s">
        <v>4196</v>
      </c>
      <c r="C417" t="s">
        <v>15023</v>
      </c>
      <c r="D417">
        <v>1022</v>
      </c>
      <c r="E417" s="2">
        <v>44531.319062499999</v>
      </c>
      <c r="F417" t="s">
        <v>12908</v>
      </c>
    </row>
    <row r="418" spans="1:6" x14ac:dyDescent="0.25">
      <c r="A418">
        <v>10417</v>
      </c>
      <c r="B418" t="s">
        <v>3583</v>
      </c>
      <c r="C418" t="s">
        <v>15028</v>
      </c>
      <c r="D418">
        <v>49621</v>
      </c>
      <c r="E418" s="2">
        <v>44862.428356481483</v>
      </c>
      <c r="F418" t="s">
        <v>15026</v>
      </c>
    </row>
    <row r="419" spans="1:6" x14ac:dyDescent="0.25">
      <c r="A419">
        <v>10418</v>
      </c>
      <c r="B419" t="s">
        <v>3605</v>
      </c>
      <c r="C419" t="s">
        <v>15023</v>
      </c>
      <c r="D419">
        <v>38320</v>
      </c>
      <c r="E419" s="2">
        <v>44859.642199074071</v>
      </c>
      <c r="F419" t="s">
        <v>15024</v>
      </c>
    </row>
    <row r="420" spans="1:6" x14ac:dyDescent="0.25">
      <c r="A420">
        <v>10419</v>
      </c>
      <c r="B420" t="s">
        <v>5654</v>
      </c>
      <c r="C420" t="s">
        <v>15029</v>
      </c>
      <c r="D420">
        <v>35854</v>
      </c>
      <c r="E420" s="2">
        <v>44731.5859375</v>
      </c>
      <c r="F420" t="s">
        <v>15026</v>
      </c>
    </row>
    <row r="421" spans="1:6" x14ac:dyDescent="0.25">
      <c r="A421">
        <v>10420</v>
      </c>
      <c r="B421" t="s">
        <v>3902</v>
      </c>
      <c r="C421" t="s">
        <v>15030</v>
      </c>
      <c r="D421">
        <v>47688</v>
      </c>
      <c r="E421" s="2">
        <v>44535.931168981479</v>
      </c>
      <c r="F421" t="s">
        <v>12908</v>
      </c>
    </row>
    <row r="422" spans="1:6" x14ac:dyDescent="0.25">
      <c r="A422">
        <v>10421</v>
      </c>
      <c r="B422" t="s">
        <v>4800</v>
      </c>
      <c r="C422" t="s">
        <v>15029</v>
      </c>
      <c r="D422">
        <v>35033</v>
      </c>
      <c r="E422" s="2">
        <v>44879.758217592593</v>
      </c>
      <c r="F422" t="s">
        <v>12908</v>
      </c>
    </row>
    <row r="423" spans="1:6" x14ac:dyDescent="0.25">
      <c r="A423">
        <v>10422</v>
      </c>
      <c r="B423" t="s">
        <v>5849</v>
      </c>
      <c r="C423" t="s">
        <v>15030</v>
      </c>
      <c r="D423">
        <v>28236</v>
      </c>
      <c r="E423" s="2">
        <v>45057.049120370371</v>
      </c>
      <c r="F423" t="s">
        <v>15026</v>
      </c>
    </row>
    <row r="424" spans="1:6" x14ac:dyDescent="0.25">
      <c r="A424">
        <v>10423</v>
      </c>
      <c r="B424" t="s">
        <v>5020</v>
      </c>
      <c r="C424" t="s">
        <v>15027</v>
      </c>
      <c r="D424">
        <v>20178</v>
      </c>
      <c r="E424" s="2">
        <v>44721.984502314823</v>
      </c>
      <c r="F424" t="s">
        <v>12908</v>
      </c>
    </row>
    <row r="425" spans="1:6" x14ac:dyDescent="0.25">
      <c r="A425">
        <v>10424</v>
      </c>
      <c r="B425" t="s">
        <v>3286</v>
      </c>
      <c r="C425" t="s">
        <v>15028</v>
      </c>
      <c r="D425">
        <v>44533</v>
      </c>
      <c r="E425" s="2">
        <v>45128.428240740737</v>
      </c>
      <c r="F425" t="s">
        <v>15026</v>
      </c>
    </row>
    <row r="426" spans="1:6" x14ac:dyDescent="0.25">
      <c r="A426">
        <v>10425</v>
      </c>
      <c r="B426" t="s">
        <v>3289</v>
      </c>
      <c r="C426" t="s">
        <v>15029</v>
      </c>
      <c r="D426">
        <v>21292</v>
      </c>
      <c r="E426" s="2">
        <v>44992.502199074072</v>
      </c>
      <c r="F426" t="s">
        <v>15026</v>
      </c>
    </row>
    <row r="427" spans="1:6" x14ac:dyDescent="0.25">
      <c r="A427">
        <v>10426</v>
      </c>
      <c r="B427" t="s">
        <v>5995</v>
      </c>
      <c r="C427" t="s">
        <v>15028</v>
      </c>
      <c r="D427">
        <v>9680</v>
      </c>
      <c r="E427" s="2">
        <v>44965.576203703713</v>
      </c>
      <c r="F427" t="s">
        <v>15024</v>
      </c>
    </row>
    <row r="428" spans="1:6" x14ac:dyDescent="0.25">
      <c r="A428">
        <v>10427</v>
      </c>
      <c r="B428" t="s">
        <v>3993</v>
      </c>
      <c r="C428" t="s">
        <v>15027</v>
      </c>
      <c r="D428">
        <v>31536</v>
      </c>
      <c r="E428" s="2">
        <v>44559.962418981479</v>
      </c>
      <c r="F428" t="s">
        <v>15024</v>
      </c>
    </row>
    <row r="429" spans="1:6" x14ac:dyDescent="0.25">
      <c r="A429">
        <v>10428</v>
      </c>
      <c r="B429" t="s">
        <v>4544</v>
      </c>
      <c r="C429" t="s">
        <v>15025</v>
      </c>
      <c r="D429">
        <v>41895</v>
      </c>
      <c r="E429" s="2">
        <v>44758.544479166667</v>
      </c>
      <c r="F429" t="s">
        <v>15024</v>
      </c>
    </row>
    <row r="430" spans="1:6" x14ac:dyDescent="0.25">
      <c r="A430">
        <v>10429</v>
      </c>
      <c r="B430" t="s">
        <v>5259</v>
      </c>
      <c r="C430" t="s">
        <v>15027</v>
      </c>
      <c r="D430">
        <v>27771</v>
      </c>
      <c r="E430" s="2">
        <v>44652.556319444448</v>
      </c>
      <c r="F430" t="s">
        <v>15024</v>
      </c>
    </row>
    <row r="431" spans="1:6" x14ac:dyDescent="0.25">
      <c r="A431">
        <v>10430</v>
      </c>
      <c r="B431" t="s">
        <v>5946</v>
      </c>
      <c r="C431" t="s">
        <v>15030</v>
      </c>
      <c r="D431">
        <v>49593</v>
      </c>
      <c r="E431" s="2">
        <v>44670.289039351846</v>
      </c>
      <c r="F431" t="s">
        <v>15026</v>
      </c>
    </row>
    <row r="432" spans="1:6" x14ac:dyDescent="0.25">
      <c r="A432">
        <v>10431</v>
      </c>
      <c r="B432" t="s">
        <v>5619</v>
      </c>
      <c r="C432" t="s">
        <v>15030</v>
      </c>
      <c r="D432">
        <v>37274</v>
      </c>
      <c r="E432" s="2">
        <v>44931.671307870369</v>
      </c>
      <c r="F432" t="s">
        <v>15026</v>
      </c>
    </row>
    <row r="433" spans="1:6" x14ac:dyDescent="0.25">
      <c r="A433">
        <v>10432</v>
      </c>
      <c r="B433" t="s">
        <v>3451</v>
      </c>
      <c r="C433" t="s">
        <v>15025</v>
      </c>
      <c r="D433">
        <v>7733</v>
      </c>
      <c r="E433" s="2">
        <v>45036.015856481477</v>
      </c>
      <c r="F433" t="s">
        <v>12908</v>
      </c>
    </row>
    <row r="434" spans="1:6" x14ac:dyDescent="0.25">
      <c r="A434">
        <v>10433</v>
      </c>
      <c r="B434" t="s">
        <v>3479</v>
      </c>
      <c r="C434" t="s">
        <v>15028</v>
      </c>
      <c r="D434">
        <v>19912</v>
      </c>
      <c r="E434" s="2">
        <v>44787.575601851851</v>
      </c>
      <c r="F434" t="s">
        <v>12908</v>
      </c>
    </row>
    <row r="435" spans="1:6" x14ac:dyDescent="0.25">
      <c r="A435">
        <v>10434</v>
      </c>
      <c r="B435" t="s">
        <v>5723</v>
      </c>
      <c r="C435" t="s">
        <v>15027</v>
      </c>
      <c r="D435">
        <v>2316</v>
      </c>
      <c r="E435" s="2">
        <v>44945.311956018522</v>
      </c>
      <c r="F435" t="s">
        <v>12908</v>
      </c>
    </row>
    <row r="436" spans="1:6" x14ac:dyDescent="0.25">
      <c r="A436">
        <v>10435</v>
      </c>
      <c r="B436" t="s">
        <v>5808</v>
      </c>
      <c r="C436" t="s">
        <v>15027</v>
      </c>
      <c r="D436">
        <v>43573</v>
      </c>
      <c r="E436" s="2">
        <v>45064.293067129627</v>
      </c>
      <c r="F436" t="s">
        <v>12908</v>
      </c>
    </row>
    <row r="437" spans="1:6" x14ac:dyDescent="0.25">
      <c r="A437">
        <v>10436</v>
      </c>
      <c r="B437" t="s">
        <v>4600</v>
      </c>
      <c r="C437" t="s">
        <v>15028</v>
      </c>
      <c r="D437">
        <v>17342</v>
      </c>
      <c r="E437" s="2">
        <v>44664.657546296286</v>
      </c>
      <c r="F437" t="s">
        <v>12908</v>
      </c>
    </row>
    <row r="438" spans="1:6" x14ac:dyDescent="0.25">
      <c r="A438">
        <v>10437</v>
      </c>
      <c r="B438" t="s">
        <v>4700</v>
      </c>
      <c r="C438" t="s">
        <v>15027</v>
      </c>
      <c r="D438">
        <v>38599</v>
      </c>
      <c r="E438" s="2">
        <v>45047.216481481482</v>
      </c>
      <c r="F438" t="s">
        <v>12908</v>
      </c>
    </row>
    <row r="439" spans="1:6" x14ac:dyDescent="0.25">
      <c r="A439">
        <v>10438</v>
      </c>
      <c r="B439" t="s">
        <v>4782</v>
      </c>
      <c r="C439" t="s">
        <v>15023</v>
      </c>
      <c r="D439">
        <v>28145</v>
      </c>
      <c r="E439" s="2">
        <v>44535.22246527778</v>
      </c>
      <c r="F439" t="s">
        <v>15026</v>
      </c>
    </row>
    <row r="440" spans="1:6" x14ac:dyDescent="0.25">
      <c r="A440">
        <v>10439</v>
      </c>
      <c r="B440" t="s">
        <v>3770</v>
      </c>
      <c r="C440" t="s">
        <v>15023</v>
      </c>
      <c r="D440">
        <v>17851</v>
      </c>
      <c r="E440" s="2">
        <v>45104.859097222223</v>
      </c>
      <c r="F440" t="s">
        <v>15024</v>
      </c>
    </row>
    <row r="441" spans="1:6" x14ac:dyDescent="0.25">
      <c r="A441">
        <v>10440</v>
      </c>
      <c r="B441" t="s">
        <v>5882</v>
      </c>
      <c r="C441" t="s">
        <v>15023</v>
      </c>
      <c r="D441">
        <v>37270</v>
      </c>
      <c r="E441" s="2">
        <v>44494.434108796297</v>
      </c>
      <c r="F441" t="s">
        <v>15026</v>
      </c>
    </row>
    <row r="442" spans="1:6" x14ac:dyDescent="0.25">
      <c r="A442">
        <v>10441</v>
      </c>
      <c r="B442" t="s">
        <v>4020</v>
      </c>
      <c r="C442" t="s">
        <v>15028</v>
      </c>
      <c r="D442">
        <v>40655</v>
      </c>
      <c r="E442" s="2">
        <v>44843.723587962973</v>
      </c>
      <c r="F442" t="s">
        <v>15024</v>
      </c>
    </row>
    <row r="443" spans="1:6" x14ac:dyDescent="0.25">
      <c r="A443">
        <v>10442</v>
      </c>
      <c r="B443" t="s">
        <v>4150</v>
      </c>
      <c r="C443" t="s">
        <v>15027</v>
      </c>
      <c r="D443">
        <v>13778</v>
      </c>
      <c r="E443" s="2">
        <v>45133.055995370371</v>
      </c>
      <c r="F443" t="s">
        <v>12908</v>
      </c>
    </row>
    <row r="444" spans="1:6" x14ac:dyDescent="0.25">
      <c r="A444">
        <v>10443</v>
      </c>
      <c r="B444" t="s">
        <v>5772</v>
      </c>
      <c r="C444" t="s">
        <v>15030</v>
      </c>
      <c r="D444">
        <v>4899</v>
      </c>
      <c r="E444" s="2">
        <v>44640.847488425927</v>
      </c>
      <c r="F444" t="s">
        <v>12908</v>
      </c>
    </row>
    <row r="445" spans="1:6" x14ac:dyDescent="0.25">
      <c r="A445">
        <v>10444</v>
      </c>
      <c r="B445" t="s">
        <v>3588</v>
      </c>
      <c r="C445" t="s">
        <v>15029</v>
      </c>
      <c r="D445">
        <v>33491</v>
      </c>
      <c r="E445" s="2">
        <v>44587.326770833337</v>
      </c>
      <c r="F445" t="s">
        <v>15024</v>
      </c>
    </row>
    <row r="446" spans="1:6" x14ac:dyDescent="0.25">
      <c r="A446">
        <v>10445</v>
      </c>
      <c r="B446" t="s">
        <v>4208</v>
      </c>
      <c r="C446" t="s">
        <v>15023</v>
      </c>
      <c r="D446">
        <v>43966</v>
      </c>
      <c r="E446" s="2">
        <v>45061.465266203697</v>
      </c>
      <c r="F446" t="s">
        <v>15024</v>
      </c>
    </row>
    <row r="447" spans="1:6" x14ac:dyDescent="0.25">
      <c r="A447">
        <v>10446</v>
      </c>
      <c r="B447" t="s">
        <v>4846</v>
      </c>
      <c r="C447" t="s">
        <v>15025</v>
      </c>
      <c r="D447">
        <v>11660</v>
      </c>
      <c r="E447" s="2">
        <v>44889.173032407409</v>
      </c>
      <c r="F447" t="s">
        <v>15026</v>
      </c>
    </row>
    <row r="448" spans="1:6" x14ac:dyDescent="0.25">
      <c r="A448">
        <v>10447</v>
      </c>
      <c r="B448" t="s">
        <v>4849</v>
      </c>
      <c r="C448" t="s">
        <v>15030</v>
      </c>
      <c r="D448">
        <v>48546</v>
      </c>
      <c r="E448" s="2">
        <v>44790.103541666656</v>
      </c>
      <c r="F448" t="s">
        <v>15024</v>
      </c>
    </row>
    <row r="449" spans="1:6" x14ac:dyDescent="0.25">
      <c r="A449">
        <v>10448</v>
      </c>
      <c r="B449" t="s">
        <v>5554</v>
      </c>
      <c r="C449" t="s">
        <v>15028</v>
      </c>
      <c r="D449">
        <v>6300</v>
      </c>
      <c r="E449" s="2">
        <v>44992.242581018523</v>
      </c>
      <c r="F449" t="s">
        <v>15024</v>
      </c>
    </row>
    <row r="450" spans="1:6" x14ac:dyDescent="0.25">
      <c r="A450">
        <v>10449</v>
      </c>
      <c r="B450" t="s">
        <v>5458</v>
      </c>
      <c r="C450" t="s">
        <v>15030</v>
      </c>
      <c r="D450">
        <v>37063</v>
      </c>
      <c r="E450" s="2">
        <v>44758.536678240736</v>
      </c>
      <c r="F450" t="s">
        <v>15024</v>
      </c>
    </row>
    <row r="451" spans="1:6" x14ac:dyDescent="0.25">
      <c r="A451">
        <v>10450</v>
      </c>
      <c r="B451" t="s">
        <v>5842</v>
      </c>
      <c r="C451" t="s">
        <v>15030</v>
      </c>
      <c r="D451">
        <v>10791</v>
      </c>
      <c r="E451" s="2">
        <v>44549.85015046296</v>
      </c>
      <c r="F451" t="s">
        <v>15026</v>
      </c>
    </row>
    <row r="452" spans="1:6" x14ac:dyDescent="0.25">
      <c r="A452">
        <v>10451</v>
      </c>
      <c r="B452" t="s">
        <v>3397</v>
      </c>
      <c r="C452" t="s">
        <v>15029</v>
      </c>
      <c r="D452">
        <v>29940</v>
      </c>
      <c r="E452" s="2">
        <v>44916.923703703702</v>
      </c>
      <c r="F452" t="s">
        <v>15024</v>
      </c>
    </row>
    <row r="453" spans="1:6" x14ac:dyDescent="0.25">
      <c r="A453">
        <v>10452</v>
      </c>
      <c r="B453" t="s">
        <v>3374</v>
      </c>
      <c r="C453" t="s">
        <v>15029</v>
      </c>
      <c r="D453">
        <v>9387</v>
      </c>
      <c r="E453" s="2">
        <v>44803.248703703714</v>
      </c>
      <c r="F453" t="s">
        <v>15026</v>
      </c>
    </row>
    <row r="454" spans="1:6" x14ac:dyDescent="0.25">
      <c r="A454">
        <v>10453</v>
      </c>
      <c r="B454" t="s">
        <v>3623</v>
      </c>
      <c r="C454" t="s">
        <v>15028</v>
      </c>
      <c r="D454">
        <v>34804</v>
      </c>
      <c r="E454" s="2">
        <v>44726.368275462963</v>
      </c>
      <c r="F454" t="s">
        <v>15024</v>
      </c>
    </row>
    <row r="455" spans="1:6" x14ac:dyDescent="0.25">
      <c r="A455">
        <v>10454</v>
      </c>
      <c r="B455" t="s">
        <v>3276</v>
      </c>
      <c r="C455" t="s">
        <v>15028</v>
      </c>
      <c r="D455">
        <v>5041</v>
      </c>
      <c r="E455" s="2">
        <v>44495.731689814813</v>
      </c>
      <c r="F455" t="s">
        <v>12908</v>
      </c>
    </row>
    <row r="456" spans="1:6" x14ac:dyDescent="0.25">
      <c r="A456">
        <v>10455</v>
      </c>
      <c r="B456" t="s">
        <v>4934</v>
      </c>
      <c r="C456" t="s">
        <v>15028</v>
      </c>
      <c r="D456">
        <v>35772</v>
      </c>
      <c r="E456" s="2">
        <v>45048.560104166667</v>
      </c>
      <c r="F456" t="s">
        <v>15024</v>
      </c>
    </row>
    <row r="457" spans="1:6" x14ac:dyDescent="0.25">
      <c r="A457">
        <v>10456</v>
      </c>
      <c r="B457" t="s">
        <v>5796</v>
      </c>
      <c r="C457" t="s">
        <v>15028</v>
      </c>
      <c r="D457">
        <v>42255</v>
      </c>
      <c r="E457" s="2">
        <v>44924.403298611112</v>
      </c>
      <c r="F457" t="s">
        <v>15024</v>
      </c>
    </row>
    <row r="458" spans="1:6" x14ac:dyDescent="0.25">
      <c r="A458">
        <v>10457</v>
      </c>
      <c r="B458" t="s">
        <v>5286</v>
      </c>
      <c r="C458" t="s">
        <v>15029</v>
      </c>
      <c r="D458">
        <v>23206</v>
      </c>
      <c r="E458" s="2">
        <v>44860.970717592587</v>
      </c>
      <c r="F458" t="s">
        <v>15024</v>
      </c>
    </row>
    <row r="459" spans="1:6" x14ac:dyDescent="0.25">
      <c r="A459">
        <v>10458</v>
      </c>
      <c r="B459" t="s">
        <v>4960</v>
      </c>
      <c r="C459" t="s">
        <v>15027</v>
      </c>
      <c r="D459">
        <v>1652</v>
      </c>
      <c r="E459" s="2">
        <v>44556.488854166673</v>
      </c>
      <c r="F459" t="s">
        <v>15024</v>
      </c>
    </row>
    <row r="460" spans="1:6" x14ac:dyDescent="0.25">
      <c r="A460">
        <v>10459</v>
      </c>
      <c r="B460" t="s">
        <v>3513</v>
      </c>
      <c r="C460" t="s">
        <v>15027</v>
      </c>
      <c r="D460">
        <v>23155</v>
      </c>
      <c r="E460" s="2">
        <v>44702.093645833331</v>
      </c>
      <c r="F460" t="s">
        <v>15026</v>
      </c>
    </row>
    <row r="461" spans="1:6" x14ac:dyDescent="0.25">
      <c r="A461">
        <v>10460</v>
      </c>
      <c r="B461" t="s">
        <v>3356</v>
      </c>
      <c r="C461" t="s">
        <v>15029</v>
      </c>
      <c r="D461">
        <v>11489</v>
      </c>
      <c r="E461" s="2">
        <v>44755.8590625</v>
      </c>
      <c r="F461" t="s">
        <v>12908</v>
      </c>
    </row>
    <row r="462" spans="1:6" x14ac:dyDescent="0.25">
      <c r="A462">
        <v>10461</v>
      </c>
      <c r="B462" t="s">
        <v>5201</v>
      </c>
      <c r="C462" t="s">
        <v>15028</v>
      </c>
      <c r="D462">
        <v>38623</v>
      </c>
      <c r="E462" s="2">
        <v>44856.847118055557</v>
      </c>
      <c r="F462" t="s">
        <v>15026</v>
      </c>
    </row>
    <row r="463" spans="1:6" x14ac:dyDescent="0.25">
      <c r="A463">
        <v>10462</v>
      </c>
      <c r="B463" t="s">
        <v>5328</v>
      </c>
      <c r="C463" t="s">
        <v>15025</v>
      </c>
      <c r="D463">
        <v>5826</v>
      </c>
      <c r="E463" s="2">
        <v>44467.841550925928</v>
      </c>
      <c r="F463" t="s">
        <v>15026</v>
      </c>
    </row>
    <row r="464" spans="1:6" x14ac:dyDescent="0.25">
      <c r="A464">
        <v>10463</v>
      </c>
      <c r="B464" t="s">
        <v>4096</v>
      </c>
      <c r="C464" t="s">
        <v>15028</v>
      </c>
      <c r="D464">
        <v>1277</v>
      </c>
      <c r="E464" s="2">
        <v>45079.922002314823</v>
      </c>
      <c r="F464" t="s">
        <v>15026</v>
      </c>
    </row>
    <row r="465" spans="1:6" x14ac:dyDescent="0.25">
      <c r="A465">
        <v>10464</v>
      </c>
      <c r="B465" t="s">
        <v>5345</v>
      </c>
      <c r="C465" t="s">
        <v>15027</v>
      </c>
      <c r="D465">
        <v>15785</v>
      </c>
      <c r="E465" s="2">
        <v>44499.618969907409</v>
      </c>
      <c r="F465" t="s">
        <v>15026</v>
      </c>
    </row>
    <row r="466" spans="1:6" x14ac:dyDescent="0.25">
      <c r="A466">
        <v>10465</v>
      </c>
      <c r="B466" t="s">
        <v>4345</v>
      </c>
      <c r="C466" t="s">
        <v>15028</v>
      </c>
      <c r="D466">
        <v>34035</v>
      </c>
      <c r="E466" s="2">
        <v>45064.096006944441</v>
      </c>
      <c r="F466" t="s">
        <v>15024</v>
      </c>
    </row>
    <row r="467" spans="1:6" x14ac:dyDescent="0.25">
      <c r="A467">
        <v>10466</v>
      </c>
      <c r="B467" t="s">
        <v>3622</v>
      </c>
      <c r="C467" t="s">
        <v>15028</v>
      </c>
      <c r="D467">
        <v>35402</v>
      </c>
      <c r="E467" s="2">
        <v>44718.812986111108</v>
      </c>
      <c r="F467" t="s">
        <v>15024</v>
      </c>
    </row>
    <row r="468" spans="1:6" x14ac:dyDescent="0.25">
      <c r="A468">
        <v>10467</v>
      </c>
      <c r="B468" t="s">
        <v>5574</v>
      </c>
      <c r="C468" t="s">
        <v>15025</v>
      </c>
      <c r="D468">
        <v>17149</v>
      </c>
      <c r="E468" s="2">
        <v>45127.50037037037</v>
      </c>
      <c r="F468" t="s">
        <v>15026</v>
      </c>
    </row>
    <row r="469" spans="1:6" x14ac:dyDescent="0.25">
      <c r="A469">
        <v>10468</v>
      </c>
      <c r="B469" t="s">
        <v>4947</v>
      </c>
      <c r="C469" t="s">
        <v>15027</v>
      </c>
      <c r="D469">
        <v>10164</v>
      </c>
      <c r="E469" s="2">
        <v>44811.44023148148</v>
      </c>
      <c r="F469" t="s">
        <v>15026</v>
      </c>
    </row>
    <row r="470" spans="1:6" x14ac:dyDescent="0.25">
      <c r="A470">
        <v>10469</v>
      </c>
      <c r="B470" t="s">
        <v>5055</v>
      </c>
      <c r="C470" t="s">
        <v>15030</v>
      </c>
      <c r="D470">
        <v>16494</v>
      </c>
      <c r="E470" s="2">
        <v>45043.095405092587</v>
      </c>
      <c r="F470" t="s">
        <v>15024</v>
      </c>
    </row>
    <row r="471" spans="1:6" x14ac:dyDescent="0.25">
      <c r="A471">
        <v>10470</v>
      </c>
      <c r="B471" t="s">
        <v>5390</v>
      </c>
      <c r="C471" t="s">
        <v>15029</v>
      </c>
      <c r="D471">
        <v>49536</v>
      </c>
      <c r="E471" s="2">
        <v>44939.568379629629</v>
      </c>
      <c r="F471" t="s">
        <v>15024</v>
      </c>
    </row>
    <row r="472" spans="1:6" x14ac:dyDescent="0.25">
      <c r="A472">
        <v>10471</v>
      </c>
      <c r="B472" t="s">
        <v>5847</v>
      </c>
      <c r="C472" t="s">
        <v>15028</v>
      </c>
      <c r="D472">
        <v>25388</v>
      </c>
      <c r="E472" s="2">
        <v>44762.787002314813</v>
      </c>
      <c r="F472" t="s">
        <v>15024</v>
      </c>
    </row>
    <row r="473" spans="1:6" x14ac:dyDescent="0.25">
      <c r="A473">
        <v>10472</v>
      </c>
      <c r="B473" t="s">
        <v>3574</v>
      </c>
      <c r="C473" t="s">
        <v>15030</v>
      </c>
      <c r="D473">
        <v>16389</v>
      </c>
      <c r="E473" s="2">
        <v>44910.486828703702</v>
      </c>
      <c r="F473" t="s">
        <v>15024</v>
      </c>
    </row>
    <row r="474" spans="1:6" x14ac:dyDescent="0.25">
      <c r="A474">
        <v>10473</v>
      </c>
      <c r="B474" t="s">
        <v>5419</v>
      </c>
      <c r="C474" t="s">
        <v>15028</v>
      </c>
      <c r="D474">
        <v>25801</v>
      </c>
      <c r="E474" s="2">
        <v>44651.823784722219</v>
      </c>
      <c r="F474" t="s">
        <v>15024</v>
      </c>
    </row>
    <row r="475" spans="1:6" x14ac:dyDescent="0.25">
      <c r="A475">
        <v>10474</v>
      </c>
      <c r="B475" t="s">
        <v>5368</v>
      </c>
      <c r="C475" t="s">
        <v>15025</v>
      </c>
      <c r="D475">
        <v>45308</v>
      </c>
      <c r="E475" s="2">
        <v>44847.718495370369</v>
      </c>
      <c r="F475" t="s">
        <v>12908</v>
      </c>
    </row>
    <row r="476" spans="1:6" x14ac:dyDescent="0.25">
      <c r="A476">
        <v>10475</v>
      </c>
      <c r="B476" t="s">
        <v>5383</v>
      </c>
      <c r="C476" t="s">
        <v>15029</v>
      </c>
      <c r="D476">
        <v>36736</v>
      </c>
      <c r="E476" s="2">
        <v>45071.420312499999</v>
      </c>
      <c r="F476" t="s">
        <v>15024</v>
      </c>
    </row>
    <row r="477" spans="1:6" x14ac:dyDescent="0.25">
      <c r="A477">
        <v>10476</v>
      </c>
      <c r="B477" t="s">
        <v>5810</v>
      </c>
      <c r="C477" t="s">
        <v>15025</v>
      </c>
      <c r="D477">
        <v>45009</v>
      </c>
      <c r="E477" s="2">
        <v>44630.059976851851</v>
      </c>
      <c r="F477" t="s">
        <v>15024</v>
      </c>
    </row>
    <row r="478" spans="1:6" x14ac:dyDescent="0.25">
      <c r="A478">
        <v>10477</v>
      </c>
      <c r="B478" t="s">
        <v>5462</v>
      </c>
      <c r="C478" t="s">
        <v>15023</v>
      </c>
      <c r="D478">
        <v>22496</v>
      </c>
      <c r="E478" s="2">
        <v>44844.119791666657</v>
      </c>
      <c r="F478" t="s">
        <v>12908</v>
      </c>
    </row>
    <row r="479" spans="1:6" x14ac:dyDescent="0.25">
      <c r="A479">
        <v>10478</v>
      </c>
      <c r="B479" t="s">
        <v>4371</v>
      </c>
      <c r="C479" t="s">
        <v>15028</v>
      </c>
      <c r="D479">
        <v>14901</v>
      </c>
      <c r="E479" s="2">
        <v>45057.595439814817</v>
      </c>
      <c r="F479" t="s">
        <v>12908</v>
      </c>
    </row>
    <row r="480" spans="1:6" x14ac:dyDescent="0.25">
      <c r="A480">
        <v>10479</v>
      </c>
      <c r="B480" t="s">
        <v>3359</v>
      </c>
      <c r="C480" t="s">
        <v>15029</v>
      </c>
      <c r="D480">
        <v>45610</v>
      </c>
      <c r="E480" s="2">
        <v>44704.221261574072</v>
      </c>
      <c r="F480" t="s">
        <v>15024</v>
      </c>
    </row>
    <row r="481" spans="1:6" x14ac:dyDescent="0.25">
      <c r="A481">
        <v>10480</v>
      </c>
      <c r="B481" t="s">
        <v>4786</v>
      </c>
      <c r="C481" t="s">
        <v>15030</v>
      </c>
      <c r="D481">
        <v>46282</v>
      </c>
      <c r="E481" s="2">
        <v>44875.64502314815</v>
      </c>
      <c r="F481" t="s">
        <v>12908</v>
      </c>
    </row>
    <row r="482" spans="1:6" x14ac:dyDescent="0.25">
      <c r="A482">
        <v>10481</v>
      </c>
      <c r="B482" t="s">
        <v>4144</v>
      </c>
      <c r="C482" t="s">
        <v>15027</v>
      </c>
      <c r="D482">
        <v>18554</v>
      </c>
      <c r="E482" s="2">
        <v>44869.477314814823</v>
      </c>
      <c r="F482" t="s">
        <v>12908</v>
      </c>
    </row>
    <row r="483" spans="1:6" x14ac:dyDescent="0.25">
      <c r="A483">
        <v>10482</v>
      </c>
      <c r="B483" t="s">
        <v>5290</v>
      </c>
      <c r="C483" t="s">
        <v>15025</v>
      </c>
      <c r="D483">
        <v>17672</v>
      </c>
      <c r="E483" s="2">
        <v>44939.35292824074</v>
      </c>
      <c r="F483" t="s">
        <v>15026</v>
      </c>
    </row>
    <row r="484" spans="1:6" x14ac:dyDescent="0.25">
      <c r="A484">
        <v>10483</v>
      </c>
      <c r="B484" t="s">
        <v>4056</v>
      </c>
      <c r="C484" t="s">
        <v>15029</v>
      </c>
      <c r="D484">
        <v>21560</v>
      </c>
      <c r="E484" s="2">
        <v>44661.239733796298</v>
      </c>
      <c r="F484" t="s">
        <v>15024</v>
      </c>
    </row>
    <row r="485" spans="1:6" x14ac:dyDescent="0.25">
      <c r="A485">
        <v>10484</v>
      </c>
      <c r="B485" t="s">
        <v>5881</v>
      </c>
      <c r="C485" t="s">
        <v>15023</v>
      </c>
      <c r="D485">
        <v>7051</v>
      </c>
      <c r="E485" s="2">
        <v>44978.870381944442</v>
      </c>
      <c r="F485" t="s">
        <v>12908</v>
      </c>
    </row>
    <row r="486" spans="1:6" x14ac:dyDescent="0.25">
      <c r="A486">
        <v>10485</v>
      </c>
      <c r="B486" t="s">
        <v>3102</v>
      </c>
      <c r="C486" t="s">
        <v>15028</v>
      </c>
      <c r="D486">
        <v>41501</v>
      </c>
      <c r="E486" s="2">
        <v>44672.148981481478</v>
      </c>
      <c r="F486" t="s">
        <v>15024</v>
      </c>
    </row>
    <row r="487" spans="1:6" x14ac:dyDescent="0.25">
      <c r="A487">
        <v>10486</v>
      </c>
      <c r="B487" t="s">
        <v>3257</v>
      </c>
      <c r="C487" t="s">
        <v>15027</v>
      </c>
      <c r="D487">
        <v>3157</v>
      </c>
      <c r="E487" s="2">
        <v>44556.619166666656</v>
      </c>
      <c r="F487" t="s">
        <v>15026</v>
      </c>
    </row>
    <row r="488" spans="1:6" x14ac:dyDescent="0.25">
      <c r="A488">
        <v>10487</v>
      </c>
      <c r="B488" t="s">
        <v>5076</v>
      </c>
      <c r="C488" t="s">
        <v>15030</v>
      </c>
      <c r="D488">
        <v>17140</v>
      </c>
      <c r="E488" s="2">
        <v>44988.88008101852</v>
      </c>
      <c r="F488" t="s">
        <v>12908</v>
      </c>
    </row>
    <row r="489" spans="1:6" x14ac:dyDescent="0.25">
      <c r="A489">
        <v>10488</v>
      </c>
      <c r="B489" t="s">
        <v>3301</v>
      </c>
      <c r="C489" t="s">
        <v>15029</v>
      </c>
      <c r="D489">
        <v>30333</v>
      </c>
      <c r="E489" s="2">
        <v>45134.433368055557</v>
      </c>
      <c r="F489" t="s">
        <v>15026</v>
      </c>
    </row>
    <row r="490" spans="1:6" x14ac:dyDescent="0.25">
      <c r="A490">
        <v>10489</v>
      </c>
      <c r="B490" t="s">
        <v>3732</v>
      </c>
      <c r="C490" t="s">
        <v>15023</v>
      </c>
      <c r="D490">
        <v>34542</v>
      </c>
      <c r="E490" s="2">
        <v>44862.337592592587</v>
      </c>
      <c r="F490" t="s">
        <v>15024</v>
      </c>
    </row>
    <row r="491" spans="1:6" x14ac:dyDescent="0.25">
      <c r="A491">
        <v>10490</v>
      </c>
      <c r="B491" t="s">
        <v>3784</v>
      </c>
      <c r="C491" t="s">
        <v>15027</v>
      </c>
      <c r="D491">
        <v>48272</v>
      </c>
      <c r="E491" s="2">
        <v>44688.859131944453</v>
      </c>
      <c r="F491" t="s">
        <v>15026</v>
      </c>
    </row>
    <row r="492" spans="1:6" x14ac:dyDescent="0.25">
      <c r="A492">
        <v>10491</v>
      </c>
      <c r="B492" t="s">
        <v>4010</v>
      </c>
      <c r="C492" t="s">
        <v>15027</v>
      </c>
      <c r="D492">
        <v>15319</v>
      </c>
      <c r="E492" s="2">
        <v>44504.925682870373</v>
      </c>
      <c r="F492" t="s">
        <v>15026</v>
      </c>
    </row>
    <row r="493" spans="1:6" x14ac:dyDescent="0.25">
      <c r="A493">
        <v>10492</v>
      </c>
      <c r="B493" t="s">
        <v>4555</v>
      </c>
      <c r="C493" t="s">
        <v>15025</v>
      </c>
      <c r="D493">
        <v>48482</v>
      </c>
      <c r="E493" s="2">
        <v>44933.936782407407</v>
      </c>
      <c r="F493" t="s">
        <v>12908</v>
      </c>
    </row>
    <row r="494" spans="1:6" x14ac:dyDescent="0.25">
      <c r="A494">
        <v>10493</v>
      </c>
      <c r="B494" t="s">
        <v>5187</v>
      </c>
      <c r="C494" t="s">
        <v>15029</v>
      </c>
      <c r="D494">
        <v>27142</v>
      </c>
      <c r="E494" s="2">
        <v>44923.154432870368</v>
      </c>
      <c r="F494" t="s">
        <v>12908</v>
      </c>
    </row>
    <row r="495" spans="1:6" x14ac:dyDescent="0.25">
      <c r="A495">
        <v>10494</v>
      </c>
      <c r="B495" t="s">
        <v>3784</v>
      </c>
      <c r="C495" t="s">
        <v>15023</v>
      </c>
      <c r="D495">
        <v>5944</v>
      </c>
      <c r="E495" s="2">
        <v>44881.248159722221</v>
      </c>
      <c r="F495" t="s">
        <v>15024</v>
      </c>
    </row>
    <row r="496" spans="1:6" x14ac:dyDescent="0.25">
      <c r="A496">
        <v>10495</v>
      </c>
      <c r="B496" t="s">
        <v>4536</v>
      </c>
      <c r="C496" t="s">
        <v>15029</v>
      </c>
      <c r="D496">
        <v>4785</v>
      </c>
      <c r="E496" s="2">
        <v>45095.122407407413</v>
      </c>
      <c r="F496" t="s">
        <v>15026</v>
      </c>
    </row>
    <row r="497" spans="1:6" x14ac:dyDescent="0.25">
      <c r="A497">
        <v>10496</v>
      </c>
      <c r="B497" t="s">
        <v>4021</v>
      </c>
      <c r="C497" t="s">
        <v>15030</v>
      </c>
      <c r="D497">
        <v>13224</v>
      </c>
      <c r="E497" s="2">
        <v>44473.079224537039</v>
      </c>
      <c r="F497" t="s">
        <v>15026</v>
      </c>
    </row>
    <row r="498" spans="1:6" x14ac:dyDescent="0.25">
      <c r="A498">
        <v>10497</v>
      </c>
      <c r="B498" t="s">
        <v>3207</v>
      </c>
      <c r="C498" t="s">
        <v>15028</v>
      </c>
      <c r="D498">
        <v>14274</v>
      </c>
      <c r="E498" s="2">
        <v>45089.866724537038</v>
      </c>
      <c r="F498" t="s">
        <v>15026</v>
      </c>
    </row>
    <row r="499" spans="1:6" x14ac:dyDescent="0.25">
      <c r="A499">
        <v>10498</v>
      </c>
      <c r="B499" t="s">
        <v>6049</v>
      </c>
      <c r="C499" t="s">
        <v>15025</v>
      </c>
      <c r="D499">
        <v>35773</v>
      </c>
      <c r="E499" s="2">
        <v>44717.64130787037</v>
      </c>
      <c r="F499" t="s">
        <v>15026</v>
      </c>
    </row>
    <row r="500" spans="1:6" x14ac:dyDescent="0.25">
      <c r="A500">
        <v>10499</v>
      </c>
      <c r="B500" t="s">
        <v>5434</v>
      </c>
      <c r="C500" t="s">
        <v>15030</v>
      </c>
      <c r="D500">
        <v>6183</v>
      </c>
      <c r="E500" s="2">
        <v>44848.466886574082</v>
      </c>
      <c r="F500" t="s">
        <v>15026</v>
      </c>
    </row>
    <row r="501" spans="1:6" x14ac:dyDescent="0.25">
      <c r="A501">
        <v>10500</v>
      </c>
      <c r="B501" t="s">
        <v>3403</v>
      </c>
      <c r="C501" t="s">
        <v>15030</v>
      </c>
      <c r="D501">
        <v>36756</v>
      </c>
      <c r="E501" s="2">
        <v>45058.164699074077</v>
      </c>
      <c r="F501" t="s">
        <v>15024</v>
      </c>
    </row>
    <row r="502" spans="1:6" x14ac:dyDescent="0.25">
      <c r="A502">
        <v>10501</v>
      </c>
      <c r="B502" t="s">
        <v>4658</v>
      </c>
      <c r="C502" t="s">
        <v>15025</v>
      </c>
      <c r="D502">
        <v>22869</v>
      </c>
      <c r="E502" s="2">
        <v>45098.435914351852</v>
      </c>
      <c r="F502" t="s">
        <v>15026</v>
      </c>
    </row>
    <row r="503" spans="1:6" x14ac:dyDescent="0.25">
      <c r="A503">
        <v>10502</v>
      </c>
      <c r="B503" t="s">
        <v>4616</v>
      </c>
      <c r="C503" t="s">
        <v>15030</v>
      </c>
      <c r="D503">
        <v>40793</v>
      </c>
      <c r="E503" s="2">
        <v>44678.633101851847</v>
      </c>
      <c r="F503" t="s">
        <v>15026</v>
      </c>
    </row>
    <row r="504" spans="1:6" x14ac:dyDescent="0.25">
      <c r="A504">
        <v>10503</v>
      </c>
      <c r="B504" t="s">
        <v>3356</v>
      </c>
      <c r="C504" t="s">
        <v>15029</v>
      </c>
      <c r="D504">
        <v>47958</v>
      </c>
      <c r="E504" s="2">
        <v>45041.310150462959</v>
      </c>
      <c r="F504" t="s">
        <v>15024</v>
      </c>
    </row>
    <row r="505" spans="1:6" x14ac:dyDescent="0.25">
      <c r="A505">
        <v>10504</v>
      </c>
      <c r="B505" t="s">
        <v>3815</v>
      </c>
      <c r="C505" t="s">
        <v>15030</v>
      </c>
      <c r="D505">
        <v>37029</v>
      </c>
      <c r="E505" s="2">
        <v>44756.74291666667</v>
      </c>
      <c r="F505" t="s">
        <v>15024</v>
      </c>
    </row>
    <row r="506" spans="1:6" x14ac:dyDescent="0.25">
      <c r="A506">
        <v>10505</v>
      </c>
      <c r="B506" t="s">
        <v>3755</v>
      </c>
      <c r="C506" t="s">
        <v>15028</v>
      </c>
      <c r="D506">
        <v>27488</v>
      </c>
      <c r="E506" s="2">
        <v>44679.096342592587</v>
      </c>
      <c r="F506" t="s">
        <v>15024</v>
      </c>
    </row>
    <row r="507" spans="1:6" x14ac:dyDescent="0.25">
      <c r="A507">
        <v>10506</v>
      </c>
      <c r="B507" t="s">
        <v>5823</v>
      </c>
      <c r="C507" t="s">
        <v>15028</v>
      </c>
      <c r="D507">
        <v>30121</v>
      </c>
      <c r="E507" s="2">
        <v>45039.690763888888</v>
      </c>
      <c r="F507" t="s">
        <v>15026</v>
      </c>
    </row>
    <row r="508" spans="1:6" x14ac:dyDescent="0.25">
      <c r="A508">
        <v>10507</v>
      </c>
      <c r="B508" t="s">
        <v>4554</v>
      </c>
      <c r="C508" t="s">
        <v>15025</v>
      </c>
      <c r="D508">
        <v>26388</v>
      </c>
      <c r="E508" s="2">
        <v>45071.961562500001</v>
      </c>
      <c r="F508" t="s">
        <v>15024</v>
      </c>
    </row>
    <row r="509" spans="1:6" x14ac:dyDescent="0.25">
      <c r="A509">
        <v>10508</v>
      </c>
      <c r="B509" t="s">
        <v>4707</v>
      </c>
      <c r="C509" t="s">
        <v>15025</v>
      </c>
      <c r="D509">
        <v>18661</v>
      </c>
      <c r="E509" s="2">
        <v>44876.544849537036</v>
      </c>
      <c r="F509" t="s">
        <v>15024</v>
      </c>
    </row>
    <row r="510" spans="1:6" x14ac:dyDescent="0.25">
      <c r="A510">
        <v>10509</v>
      </c>
      <c r="B510" t="s">
        <v>4981</v>
      </c>
      <c r="C510" t="s">
        <v>15023</v>
      </c>
      <c r="D510">
        <v>14598</v>
      </c>
      <c r="E510" s="2">
        <v>45010.534004629633</v>
      </c>
      <c r="F510" t="s">
        <v>12908</v>
      </c>
    </row>
    <row r="511" spans="1:6" x14ac:dyDescent="0.25">
      <c r="A511">
        <v>10510</v>
      </c>
      <c r="B511" t="s">
        <v>3146</v>
      </c>
      <c r="C511" t="s">
        <v>15025</v>
      </c>
      <c r="D511">
        <v>47217</v>
      </c>
      <c r="E511" s="2">
        <v>44801.811099537037</v>
      </c>
      <c r="F511" t="s">
        <v>15024</v>
      </c>
    </row>
    <row r="512" spans="1:6" x14ac:dyDescent="0.25">
      <c r="A512">
        <v>10511</v>
      </c>
      <c r="B512" t="s">
        <v>3896</v>
      </c>
      <c r="C512" t="s">
        <v>15025</v>
      </c>
      <c r="D512">
        <v>43474</v>
      </c>
      <c r="E512" s="2">
        <v>44612.296331018522</v>
      </c>
      <c r="F512" t="s">
        <v>15026</v>
      </c>
    </row>
    <row r="513" spans="1:6" x14ac:dyDescent="0.25">
      <c r="A513">
        <v>10512</v>
      </c>
      <c r="B513" t="s">
        <v>3945</v>
      </c>
      <c r="C513" t="s">
        <v>15027</v>
      </c>
      <c r="D513">
        <v>32672</v>
      </c>
      <c r="E513" s="2">
        <v>44646.984050925923</v>
      </c>
      <c r="F513" t="s">
        <v>15026</v>
      </c>
    </row>
    <row r="514" spans="1:6" x14ac:dyDescent="0.25">
      <c r="A514">
        <v>10513</v>
      </c>
      <c r="B514" t="s">
        <v>5117</v>
      </c>
      <c r="C514" t="s">
        <v>15025</v>
      </c>
      <c r="D514">
        <v>8902</v>
      </c>
      <c r="E514" s="2">
        <v>44678.261342592603</v>
      </c>
      <c r="F514" t="s">
        <v>12908</v>
      </c>
    </row>
    <row r="515" spans="1:6" x14ac:dyDescent="0.25">
      <c r="A515">
        <v>10514</v>
      </c>
      <c r="B515" t="s">
        <v>4393</v>
      </c>
      <c r="C515" t="s">
        <v>15023</v>
      </c>
      <c r="D515">
        <v>15777</v>
      </c>
      <c r="E515" s="2">
        <v>44988.847094907411</v>
      </c>
      <c r="F515" t="s">
        <v>15026</v>
      </c>
    </row>
    <row r="516" spans="1:6" x14ac:dyDescent="0.25">
      <c r="A516">
        <v>10515</v>
      </c>
      <c r="B516" t="s">
        <v>5322</v>
      </c>
      <c r="C516" t="s">
        <v>15025</v>
      </c>
      <c r="D516">
        <v>19518</v>
      </c>
      <c r="E516" s="2">
        <v>44487.893449074072</v>
      </c>
      <c r="F516" t="s">
        <v>12908</v>
      </c>
    </row>
    <row r="517" spans="1:6" x14ac:dyDescent="0.25">
      <c r="A517">
        <v>10516</v>
      </c>
      <c r="B517" t="s">
        <v>3750</v>
      </c>
      <c r="C517" t="s">
        <v>15030</v>
      </c>
      <c r="D517">
        <v>3427</v>
      </c>
      <c r="E517" s="2">
        <v>44692.511076388888</v>
      </c>
      <c r="F517" t="s">
        <v>15026</v>
      </c>
    </row>
    <row r="518" spans="1:6" x14ac:dyDescent="0.25">
      <c r="A518">
        <v>10517</v>
      </c>
      <c r="B518" t="s">
        <v>4951</v>
      </c>
      <c r="C518" t="s">
        <v>15025</v>
      </c>
      <c r="D518">
        <v>37462</v>
      </c>
      <c r="E518" s="2">
        <v>44947.92491898148</v>
      </c>
      <c r="F518" t="s">
        <v>15024</v>
      </c>
    </row>
    <row r="519" spans="1:6" x14ac:dyDescent="0.25">
      <c r="A519">
        <v>10518</v>
      </c>
      <c r="B519" t="s">
        <v>5227</v>
      </c>
      <c r="C519" t="s">
        <v>15025</v>
      </c>
      <c r="D519">
        <v>11608</v>
      </c>
      <c r="E519" s="2">
        <v>44735.421643518523</v>
      </c>
      <c r="F519" t="s">
        <v>15024</v>
      </c>
    </row>
    <row r="520" spans="1:6" x14ac:dyDescent="0.25">
      <c r="A520">
        <v>10519</v>
      </c>
      <c r="B520" t="s">
        <v>3500</v>
      </c>
      <c r="C520" t="s">
        <v>15030</v>
      </c>
      <c r="D520">
        <v>6651</v>
      </c>
      <c r="E520" s="2">
        <v>45120.570659722223</v>
      </c>
      <c r="F520" t="s">
        <v>12908</v>
      </c>
    </row>
    <row r="521" spans="1:6" x14ac:dyDescent="0.25">
      <c r="A521">
        <v>10520</v>
      </c>
      <c r="B521" t="s">
        <v>3775</v>
      </c>
      <c r="C521" t="s">
        <v>15029</v>
      </c>
      <c r="D521">
        <v>19607</v>
      </c>
      <c r="E521" s="2">
        <v>44740.305706018517</v>
      </c>
      <c r="F521" t="s">
        <v>15024</v>
      </c>
    </row>
    <row r="522" spans="1:6" x14ac:dyDescent="0.25">
      <c r="A522">
        <v>10521</v>
      </c>
      <c r="B522" t="s">
        <v>4190</v>
      </c>
      <c r="C522" t="s">
        <v>15027</v>
      </c>
      <c r="D522">
        <v>24646</v>
      </c>
      <c r="E522" s="2">
        <v>44490.516759259262</v>
      </c>
      <c r="F522" t="s">
        <v>15024</v>
      </c>
    </row>
    <row r="523" spans="1:6" x14ac:dyDescent="0.25">
      <c r="A523">
        <v>10522</v>
      </c>
      <c r="B523" t="s">
        <v>6025</v>
      </c>
      <c r="C523" t="s">
        <v>15029</v>
      </c>
      <c r="D523">
        <v>7933</v>
      </c>
      <c r="E523" s="2">
        <v>44856.749710648153</v>
      </c>
      <c r="F523" t="s">
        <v>15024</v>
      </c>
    </row>
    <row r="524" spans="1:6" x14ac:dyDescent="0.25">
      <c r="A524">
        <v>10523</v>
      </c>
      <c r="B524" t="s">
        <v>6024</v>
      </c>
      <c r="C524" t="s">
        <v>15025</v>
      </c>
      <c r="D524">
        <v>48488</v>
      </c>
      <c r="E524" s="2">
        <v>44872.8672337963</v>
      </c>
      <c r="F524" t="s">
        <v>15024</v>
      </c>
    </row>
    <row r="525" spans="1:6" x14ac:dyDescent="0.25">
      <c r="A525">
        <v>10524</v>
      </c>
      <c r="B525" t="s">
        <v>4934</v>
      </c>
      <c r="C525" t="s">
        <v>15023</v>
      </c>
      <c r="D525">
        <v>1271</v>
      </c>
      <c r="E525" s="2">
        <v>45046.372233796297</v>
      </c>
      <c r="F525" t="s">
        <v>12908</v>
      </c>
    </row>
    <row r="526" spans="1:6" x14ac:dyDescent="0.25">
      <c r="A526">
        <v>10525</v>
      </c>
      <c r="B526" t="s">
        <v>4941</v>
      </c>
      <c r="C526" t="s">
        <v>15025</v>
      </c>
      <c r="D526">
        <v>33536</v>
      </c>
      <c r="E526" s="2">
        <v>44809.69054398148</v>
      </c>
      <c r="F526" t="s">
        <v>15026</v>
      </c>
    </row>
    <row r="527" spans="1:6" x14ac:dyDescent="0.25">
      <c r="A527">
        <v>10526</v>
      </c>
      <c r="B527" t="s">
        <v>5784</v>
      </c>
      <c r="C527" t="s">
        <v>15023</v>
      </c>
      <c r="D527">
        <v>13803</v>
      </c>
      <c r="E527" s="2">
        <v>45009.165520833332</v>
      </c>
      <c r="F527" t="s">
        <v>15024</v>
      </c>
    </row>
    <row r="528" spans="1:6" x14ac:dyDescent="0.25">
      <c r="A528">
        <v>10527</v>
      </c>
      <c r="B528" t="s">
        <v>3801</v>
      </c>
      <c r="C528" t="s">
        <v>15030</v>
      </c>
      <c r="D528">
        <v>42886</v>
      </c>
      <c r="E528" s="2">
        <v>44542.381469907406</v>
      </c>
      <c r="F528" t="s">
        <v>15026</v>
      </c>
    </row>
    <row r="529" spans="1:6" x14ac:dyDescent="0.25">
      <c r="A529">
        <v>10528</v>
      </c>
      <c r="B529" t="s">
        <v>3718</v>
      </c>
      <c r="C529" t="s">
        <v>15025</v>
      </c>
      <c r="D529">
        <v>46022</v>
      </c>
      <c r="E529" s="2">
        <v>44926.075509259259</v>
      </c>
      <c r="F529" t="s">
        <v>12908</v>
      </c>
    </row>
    <row r="530" spans="1:6" x14ac:dyDescent="0.25">
      <c r="A530">
        <v>10529</v>
      </c>
      <c r="B530" t="s">
        <v>3372</v>
      </c>
      <c r="C530" t="s">
        <v>15029</v>
      </c>
      <c r="D530">
        <v>18951</v>
      </c>
      <c r="E530" s="2">
        <v>44869.677291666667</v>
      </c>
      <c r="F530" t="s">
        <v>12908</v>
      </c>
    </row>
    <row r="531" spans="1:6" x14ac:dyDescent="0.25">
      <c r="A531">
        <v>10530</v>
      </c>
      <c r="B531" t="s">
        <v>5450</v>
      </c>
      <c r="C531" t="s">
        <v>15029</v>
      </c>
      <c r="D531">
        <v>7772</v>
      </c>
      <c r="E531" s="2">
        <v>44803.885520833333</v>
      </c>
      <c r="F531" t="s">
        <v>12908</v>
      </c>
    </row>
    <row r="532" spans="1:6" x14ac:dyDescent="0.25">
      <c r="A532">
        <v>10531</v>
      </c>
      <c r="B532" t="s">
        <v>3119</v>
      </c>
      <c r="C532" t="s">
        <v>15027</v>
      </c>
      <c r="D532">
        <v>10072</v>
      </c>
      <c r="E532" s="2">
        <v>44970.557638888888</v>
      </c>
      <c r="F532" t="s">
        <v>15026</v>
      </c>
    </row>
    <row r="533" spans="1:6" x14ac:dyDescent="0.25">
      <c r="A533">
        <v>10532</v>
      </c>
      <c r="B533" t="s">
        <v>5291</v>
      </c>
      <c r="C533" t="s">
        <v>15023</v>
      </c>
      <c r="D533">
        <v>19128</v>
      </c>
      <c r="E533" s="2">
        <v>44991.342303240737</v>
      </c>
      <c r="F533" t="s">
        <v>12908</v>
      </c>
    </row>
    <row r="534" spans="1:6" x14ac:dyDescent="0.25">
      <c r="A534">
        <v>10533</v>
      </c>
      <c r="B534" t="s">
        <v>5187</v>
      </c>
      <c r="C534" t="s">
        <v>15030</v>
      </c>
      <c r="D534">
        <v>46423</v>
      </c>
      <c r="E534" s="2">
        <v>44641.817511574067</v>
      </c>
      <c r="F534" t="s">
        <v>15024</v>
      </c>
    </row>
    <row r="535" spans="1:6" x14ac:dyDescent="0.25">
      <c r="A535">
        <v>10534</v>
      </c>
      <c r="B535" t="s">
        <v>5484</v>
      </c>
      <c r="C535" t="s">
        <v>15028</v>
      </c>
      <c r="D535">
        <v>26990</v>
      </c>
      <c r="E535" s="2">
        <v>44949.854687500003</v>
      </c>
      <c r="F535" t="s">
        <v>15026</v>
      </c>
    </row>
    <row r="536" spans="1:6" x14ac:dyDescent="0.25">
      <c r="A536">
        <v>10535</v>
      </c>
      <c r="B536" t="s">
        <v>3130</v>
      </c>
      <c r="C536" t="s">
        <v>15023</v>
      </c>
      <c r="D536">
        <v>49125</v>
      </c>
      <c r="E536" s="2">
        <v>44980.995254629634</v>
      </c>
      <c r="F536" t="s">
        <v>12908</v>
      </c>
    </row>
    <row r="537" spans="1:6" x14ac:dyDescent="0.25">
      <c r="A537">
        <v>10536</v>
      </c>
      <c r="B537" t="s">
        <v>5009</v>
      </c>
      <c r="C537" t="s">
        <v>15027</v>
      </c>
      <c r="D537">
        <v>21371</v>
      </c>
      <c r="E537" s="2">
        <v>44875.463738425933</v>
      </c>
      <c r="F537" t="s">
        <v>12908</v>
      </c>
    </row>
    <row r="538" spans="1:6" x14ac:dyDescent="0.25">
      <c r="A538">
        <v>10537</v>
      </c>
      <c r="B538" t="s">
        <v>3540</v>
      </c>
      <c r="C538" t="s">
        <v>15025</v>
      </c>
      <c r="D538">
        <v>1278</v>
      </c>
      <c r="E538" s="2">
        <v>44559.70579861111</v>
      </c>
      <c r="F538" t="s">
        <v>15024</v>
      </c>
    </row>
    <row r="539" spans="1:6" x14ac:dyDescent="0.25">
      <c r="A539">
        <v>10538</v>
      </c>
      <c r="B539" t="s">
        <v>4563</v>
      </c>
      <c r="C539" t="s">
        <v>15029</v>
      </c>
      <c r="D539">
        <v>1560</v>
      </c>
      <c r="E539" s="2">
        <v>45070.889444444438</v>
      </c>
      <c r="F539" t="s">
        <v>15026</v>
      </c>
    </row>
    <row r="540" spans="1:6" x14ac:dyDescent="0.25">
      <c r="A540">
        <v>10539</v>
      </c>
      <c r="B540" t="s">
        <v>5553</v>
      </c>
      <c r="C540" t="s">
        <v>15028</v>
      </c>
      <c r="D540">
        <v>31187</v>
      </c>
      <c r="E540" s="2">
        <v>44738.957256944443</v>
      </c>
      <c r="F540" t="s">
        <v>12908</v>
      </c>
    </row>
    <row r="541" spans="1:6" x14ac:dyDescent="0.25">
      <c r="A541">
        <v>10540</v>
      </c>
      <c r="B541" t="s">
        <v>3401</v>
      </c>
      <c r="C541" t="s">
        <v>15027</v>
      </c>
      <c r="D541">
        <v>47638</v>
      </c>
      <c r="E541" s="2">
        <v>44509.642060185193</v>
      </c>
      <c r="F541" t="s">
        <v>12908</v>
      </c>
    </row>
    <row r="542" spans="1:6" x14ac:dyDescent="0.25">
      <c r="A542">
        <v>10541</v>
      </c>
      <c r="B542" t="s">
        <v>5164</v>
      </c>
      <c r="C542" t="s">
        <v>15027</v>
      </c>
      <c r="D542">
        <v>1624</v>
      </c>
      <c r="E542" s="2">
        <v>44744.194606481477</v>
      </c>
      <c r="F542" t="s">
        <v>12908</v>
      </c>
    </row>
    <row r="543" spans="1:6" x14ac:dyDescent="0.25">
      <c r="A543">
        <v>10542</v>
      </c>
      <c r="B543" t="s">
        <v>5098</v>
      </c>
      <c r="C543" t="s">
        <v>15025</v>
      </c>
      <c r="D543">
        <v>4905</v>
      </c>
      <c r="E543" s="2">
        <v>45023.212546296287</v>
      </c>
      <c r="F543" t="s">
        <v>15024</v>
      </c>
    </row>
    <row r="544" spans="1:6" x14ac:dyDescent="0.25">
      <c r="A544">
        <v>10543</v>
      </c>
      <c r="B544" t="s">
        <v>4651</v>
      </c>
      <c r="C544" t="s">
        <v>15025</v>
      </c>
      <c r="D544">
        <v>48266</v>
      </c>
      <c r="E544" s="2">
        <v>44832.652997685182</v>
      </c>
      <c r="F544" t="s">
        <v>12908</v>
      </c>
    </row>
    <row r="545" spans="1:6" x14ac:dyDescent="0.25">
      <c r="A545">
        <v>10544</v>
      </c>
      <c r="B545" t="s">
        <v>4150</v>
      </c>
      <c r="C545" t="s">
        <v>15023</v>
      </c>
      <c r="D545">
        <v>43733</v>
      </c>
      <c r="E545" s="2">
        <v>44874.125358796293</v>
      </c>
      <c r="F545" t="s">
        <v>12908</v>
      </c>
    </row>
    <row r="546" spans="1:6" x14ac:dyDescent="0.25">
      <c r="A546">
        <v>10545</v>
      </c>
      <c r="B546" t="s">
        <v>4742</v>
      </c>
      <c r="C546" t="s">
        <v>15025</v>
      </c>
      <c r="D546">
        <v>25546</v>
      </c>
      <c r="E546" s="2">
        <v>45102.350787037038</v>
      </c>
      <c r="F546" t="s">
        <v>15026</v>
      </c>
    </row>
    <row r="547" spans="1:6" x14ac:dyDescent="0.25">
      <c r="A547">
        <v>10546</v>
      </c>
      <c r="B547" t="s">
        <v>3881</v>
      </c>
      <c r="C547" t="s">
        <v>15025</v>
      </c>
      <c r="D547">
        <v>32852</v>
      </c>
      <c r="E547" s="2">
        <v>44883.195729166669</v>
      </c>
      <c r="F547" t="s">
        <v>15024</v>
      </c>
    </row>
    <row r="548" spans="1:6" x14ac:dyDescent="0.25">
      <c r="A548">
        <v>10547</v>
      </c>
      <c r="B548" t="s">
        <v>5887</v>
      </c>
      <c r="C548" t="s">
        <v>15029</v>
      </c>
      <c r="D548">
        <v>37738</v>
      </c>
      <c r="E548" s="2">
        <v>44591.578981481478</v>
      </c>
      <c r="F548" t="s">
        <v>15024</v>
      </c>
    </row>
    <row r="549" spans="1:6" x14ac:dyDescent="0.25">
      <c r="A549">
        <v>10548</v>
      </c>
      <c r="B549" t="s">
        <v>4921</v>
      </c>
      <c r="C549" t="s">
        <v>15029</v>
      </c>
      <c r="D549">
        <v>7760</v>
      </c>
      <c r="E549" s="2">
        <v>44575.415636574071</v>
      </c>
      <c r="F549" t="s">
        <v>15024</v>
      </c>
    </row>
    <row r="550" spans="1:6" x14ac:dyDescent="0.25">
      <c r="A550">
        <v>10549</v>
      </c>
      <c r="B550" t="s">
        <v>5244</v>
      </c>
      <c r="C550" t="s">
        <v>15025</v>
      </c>
      <c r="D550">
        <v>32253</v>
      </c>
      <c r="E550" s="2">
        <v>45068.652106481481</v>
      </c>
      <c r="F550" t="s">
        <v>15024</v>
      </c>
    </row>
    <row r="551" spans="1:6" x14ac:dyDescent="0.25">
      <c r="A551">
        <v>10550</v>
      </c>
      <c r="B551" t="s">
        <v>3069</v>
      </c>
      <c r="C551" t="s">
        <v>15027</v>
      </c>
      <c r="D551">
        <v>49604</v>
      </c>
      <c r="E551" s="2">
        <v>44925.662523148138</v>
      </c>
      <c r="F551" t="s">
        <v>12908</v>
      </c>
    </row>
    <row r="552" spans="1:6" x14ac:dyDescent="0.25">
      <c r="A552">
        <v>10551</v>
      </c>
      <c r="B552" t="s">
        <v>3811</v>
      </c>
      <c r="C552" t="s">
        <v>15028</v>
      </c>
      <c r="D552">
        <v>11714</v>
      </c>
      <c r="E552" s="2">
        <v>44557.479270833333</v>
      </c>
      <c r="F552" t="s">
        <v>15024</v>
      </c>
    </row>
    <row r="553" spans="1:6" x14ac:dyDescent="0.25">
      <c r="A553">
        <v>10552</v>
      </c>
      <c r="B553" t="s">
        <v>3212</v>
      </c>
      <c r="C553" t="s">
        <v>15023</v>
      </c>
      <c r="D553">
        <v>13643</v>
      </c>
      <c r="E553" s="2">
        <v>44720.674004629633</v>
      </c>
      <c r="F553" t="s">
        <v>15024</v>
      </c>
    </row>
    <row r="554" spans="1:6" x14ac:dyDescent="0.25">
      <c r="A554">
        <v>10553</v>
      </c>
      <c r="B554" t="s">
        <v>4873</v>
      </c>
      <c r="C554" t="s">
        <v>15028</v>
      </c>
      <c r="D554">
        <v>27939</v>
      </c>
      <c r="E554" s="2">
        <v>44966.682164351849</v>
      </c>
      <c r="F554" t="s">
        <v>15026</v>
      </c>
    </row>
    <row r="555" spans="1:6" x14ac:dyDescent="0.25">
      <c r="A555">
        <v>10554</v>
      </c>
      <c r="B555" t="s">
        <v>4307</v>
      </c>
      <c r="C555" t="s">
        <v>15027</v>
      </c>
      <c r="D555">
        <v>32596</v>
      </c>
      <c r="E555" s="2">
        <v>44807.206678240742</v>
      </c>
      <c r="F555" t="s">
        <v>15026</v>
      </c>
    </row>
    <row r="556" spans="1:6" x14ac:dyDescent="0.25">
      <c r="A556">
        <v>10555</v>
      </c>
      <c r="B556" t="s">
        <v>4195</v>
      </c>
      <c r="C556" t="s">
        <v>15029</v>
      </c>
      <c r="D556">
        <v>21602</v>
      </c>
      <c r="E556" s="2">
        <v>44681.551412037043</v>
      </c>
      <c r="F556" t="s">
        <v>12908</v>
      </c>
    </row>
    <row r="557" spans="1:6" x14ac:dyDescent="0.25">
      <c r="A557">
        <v>10556</v>
      </c>
      <c r="B557" t="s">
        <v>4577</v>
      </c>
      <c r="C557" t="s">
        <v>15023</v>
      </c>
      <c r="D557">
        <v>10212</v>
      </c>
      <c r="E557" s="2">
        <v>44654.503703703696</v>
      </c>
      <c r="F557" t="s">
        <v>15026</v>
      </c>
    </row>
    <row r="558" spans="1:6" x14ac:dyDescent="0.25">
      <c r="A558">
        <v>10557</v>
      </c>
      <c r="B558" t="s">
        <v>3688</v>
      </c>
      <c r="C558" t="s">
        <v>15029</v>
      </c>
      <c r="D558">
        <v>38309</v>
      </c>
      <c r="E558" s="2">
        <v>44724.869363425933</v>
      </c>
      <c r="F558" t="s">
        <v>15024</v>
      </c>
    </row>
    <row r="559" spans="1:6" x14ac:dyDescent="0.25">
      <c r="A559">
        <v>10558</v>
      </c>
      <c r="B559" t="s">
        <v>5383</v>
      </c>
      <c r="C559" t="s">
        <v>15028</v>
      </c>
      <c r="D559">
        <v>30988</v>
      </c>
      <c r="E559" s="2">
        <v>44555.648773148147</v>
      </c>
      <c r="F559" t="s">
        <v>15026</v>
      </c>
    </row>
    <row r="560" spans="1:6" x14ac:dyDescent="0.25">
      <c r="A560">
        <v>10559</v>
      </c>
      <c r="B560" t="s">
        <v>5288</v>
      </c>
      <c r="C560" t="s">
        <v>15023</v>
      </c>
      <c r="D560">
        <v>43041</v>
      </c>
      <c r="E560" s="2">
        <v>44793.008935185193</v>
      </c>
      <c r="F560" t="s">
        <v>15026</v>
      </c>
    </row>
    <row r="561" spans="1:6" x14ac:dyDescent="0.25">
      <c r="A561">
        <v>10560</v>
      </c>
      <c r="B561" t="s">
        <v>3622</v>
      </c>
      <c r="C561" t="s">
        <v>15029</v>
      </c>
      <c r="D561">
        <v>6055</v>
      </c>
      <c r="E561" s="2">
        <v>44515.959988425922</v>
      </c>
      <c r="F561" t="s">
        <v>12908</v>
      </c>
    </row>
    <row r="562" spans="1:6" x14ac:dyDescent="0.25">
      <c r="A562">
        <v>10561</v>
      </c>
      <c r="B562" t="s">
        <v>4500</v>
      </c>
      <c r="C562" t="s">
        <v>15025</v>
      </c>
      <c r="D562">
        <v>14217</v>
      </c>
      <c r="E562" s="2">
        <v>44915.072789351849</v>
      </c>
      <c r="F562" t="s">
        <v>12908</v>
      </c>
    </row>
    <row r="563" spans="1:6" x14ac:dyDescent="0.25">
      <c r="A563">
        <v>10562</v>
      </c>
      <c r="B563" t="s">
        <v>4777</v>
      </c>
      <c r="C563" t="s">
        <v>15027</v>
      </c>
      <c r="D563">
        <v>27675</v>
      </c>
      <c r="E563" s="2">
        <v>44868.683113425926</v>
      </c>
      <c r="F563" t="s">
        <v>12908</v>
      </c>
    </row>
    <row r="564" spans="1:6" x14ac:dyDescent="0.25">
      <c r="A564">
        <v>10563</v>
      </c>
      <c r="B564" t="s">
        <v>3221</v>
      </c>
      <c r="C564" t="s">
        <v>15028</v>
      </c>
      <c r="D564">
        <v>8921</v>
      </c>
      <c r="E564" s="2">
        <v>45051.602326388893</v>
      </c>
      <c r="F564" t="s">
        <v>15024</v>
      </c>
    </row>
    <row r="565" spans="1:6" x14ac:dyDescent="0.25">
      <c r="A565">
        <v>10564</v>
      </c>
      <c r="B565" t="s">
        <v>5473</v>
      </c>
      <c r="C565" t="s">
        <v>15030</v>
      </c>
      <c r="D565">
        <v>8723</v>
      </c>
      <c r="E565" s="2">
        <v>44576.675706018519</v>
      </c>
      <c r="F565" t="s">
        <v>12908</v>
      </c>
    </row>
    <row r="566" spans="1:6" x14ac:dyDescent="0.25">
      <c r="A566">
        <v>10565</v>
      </c>
      <c r="B566" t="s">
        <v>4660</v>
      </c>
      <c r="C566" t="s">
        <v>15030</v>
      </c>
      <c r="D566">
        <v>34459</v>
      </c>
      <c r="E566" s="2">
        <v>44944.195856481478</v>
      </c>
      <c r="F566" t="s">
        <v>15024</v>
      </c>
    </row>
    <row r="567" spans="1:6" x14ac:dyDescent="0.25">
      <c r="A567">
        <v>10566</v>
      </c>
      <c r="B567" t="s">
        <v>4214</v>
      </c>
      <c r="C567" t="s">
        <v>15028</v>
      </c>
      <c r="D567">
        <v>41910</v>
      </c>
      <c r="E567" s="2">
        <v>44905.716319444437</v>
      </c>
      <c r="F567" t="s">
        <v>12908</v>
      </c>
    </row>
    <row r="568" spans="1:6" x14ac:dyDescent="0.25">
      <c r="A568">
        <v>10567</v>
      </c>
      <c r="B568" t="s">
        <v>4226</v>
      </c>
      <c r="C568" t="s">
        <v>15027</v>
      </c>
      <c r="D568">
        <v>45440</v>
      </c>
      <c r="E568" s="2">
        <v>44923.612604166658</v>
      </c>
      <c r="F568" t="s">
        <v>12908</v>
      </c>
    </row>
    <row r="569" spans="1:6" x14ac:dyDescent="0.25">
      <c r="A569">
        <v>10568</v>
      </c>
      <c r="B569" t="s">
        <v>4854</v>
      </c>
      <c r="C569" t="s">
        <v>15030</v>
      </c>
      <c r="D569">
        <v>7478</v>
      </c>
      <c r="E569" s="2">
        <v>44756.113321759258</v>
      </c>
      <c r="F569" t="s">
        <v>12908</v>
      </c>
    </row>
    <row r="570" spans="1:6" x14ac:dyDescent="0.25">
      <c r="A570">
        <v>10569</v>
      </c>
      <c r="B570" t="s">
        <v>4188</v>
      </c>
      <c r="C570" t="s">
        <v>15030</v>
      </c>
      <c r="D570">
        <v>2154</v>
      </c>
      <c r="E570" s="2">
        <v>44541.415775462963</v>
      </c>
      <c r="F570" t="s">
        <v>15026</v>
      </c>
    </row>
    <row r="571" spans="1:6" x14ac:dyDescent="0.25">
      <c r="A571">
        <v>10570</v>
      </c>
      <c r="B571" t="s">
        <v>5790</v>
      </c>
      <c r="C571" t="s">
        <v>15027</v>
      </c>
      <c r="D571">
        <v>2242</v>
      </c>
      <c r="E571" s="2">
        <v>44867.666273148148</v>
      </c>
      <c r="F571" t="s">
        <v>15026</v>
      </c>
    </row>
    <row r="572" spans="1:6" x14ac:dyDescent="0.25">
      <c r="A572">
        <v>10571</v>
      </c>
      <c r="B572" t="s">
        <v>4141</v>
      </c>
      <c r="C572" t="s">
        <v>15025</v>
      </c>
      <c r="D572">
        <v>28827</v>
      </c>
      <c r="E572" s="2">
        <v>44930.151516203703</v>
      </c>
      <c r="F572" t="s">
        <v>15026</v>
      </c>
    </row>
    <row r="573" spans="1:6" x14ac:dyDescent="0.25">
      <c r="A573">
        <v>10572</v>
      </c>
      <c r="B573" t="s">
        <v>4438</v>
      </c>
      <c r="C573" t="s">
        <v>15027</v>
      </c>
      <c r="D573">
        <v>30562</v>
      </c>
      <c r="E573" s="2">
        <v>44793.068449074082</v>
      </c>
      <c r="F573" t="s">
        <v>12908</v>
      </c>
    </row>
    <row r="574" spans="1:6" x14ac:dyDescent="0.25">
      <c r="A574">
        <v>10573</v>
      </c>
      <c r="B574" t="s">
        <v>5286</v>
      </c>
      <c r="C574" t="s">
        <v>15027</v>
      </c>
      <c r="D574">
        <v>22501</v>
      </c>
      <c r="E574" s="2">
        <v>44617.662858796299</v>
      </c>
      <c r="F574" t="s">
        <v>15026</v>
      </c>
    </row>
    <row r="575" spans="1:6" x14ac:dyDescent="0.25">
      <c r="A575">
        <v>10574</v>
      </c>
      <c r="B575" t="s">
        <v>4483</v>
      </c>
      <c r="C575" t="s">
        <v>15027</v>
      </c>
      <c r="D575">
        <v>2702</v>
      </c>
      <c r="E575" s="2">
        <v>44667.817256944443</v>
      </c>
      <c r="F575" t="s">
        <v>15024</v>
      </c>
    </row>
    <row r="576" spans="1:6" x14ac:dyDescent="0.25">
      <c r="A576">
        <v>10575</v>
      </c>
      <c r="B576" t="s">
        <v>4563</v>
      </c>
      <c r="C576" t="s">
        <v>15030</v>
      </c>
      <c r="D576">
        <v>40502</v>
      </c>
      <c r="E576" s="2">
        <v>44721.314305555563</v>
      </c>
      <c r="F576" t="s">
        <v>15026</v>
      </c>
    </row>
    <row r="577" spans="1:6" x14ac:dyDescent="0.25">
      <c r="A577">
        <v>10576</v>
      </c>
      <c r="B577" t="s">
        <v>3725</v>
      </c>
      <c r="C577" t="s">
        <v>15029</v>
      </c>
      <c r="D577">
        <v>9896</v>
      </c>
      <c r="E577" s="2">
        <v>44663.515289351853</v>
      </c>
      <c r="F577" t="s">
        <v>15026</v>
      </c>
    </row>
    <row r="578" spans="1:6" x14ac:dyDescent="0.25">
      <c r="A578">
        <v>10577</v>
      </c>
      <c r="B578" t="s">
        <v>4732</v>
      </c>
      <c r="C578" t="s">
        <v>15030</v>
      </c>
      <c r="D578">
        <v>38417</v>
      </c>
      <c r="E578" s="2">
        <v>44595.494456018518</v>
      </c>
      <c r="F578" t="s">
        <v>15026</v>
      </c>
    </row>
    <row r="579" spans="1:6" x14ac:dyDescent="0.25">
      <c r="A579">
        <v>10578</v>
      </c>
      <c r="B579" t="s">
        <v>4904</v>
      </c>
      <c r="C579" t="s">
        <v>15023</v>
      </c>
      <c r="D579">
        <v>41088</v>
      </c>
      <c r="E579" s="2">
        <v>44544.506724537037</v>
      </c>
      <c r="F579" t="s">
        <v>15024</v>
      </c>
    </row>
    <row r="580" spans="1:6" x14ac:dyDescent="0.25">
      <c r="A580">
        <v>10579</v>
      </c>
      <c r="B580" t="s">
        <v>3114</v>
      </c>
      <c r="C580" t="s">
        <v>15023</v>
      </c>
      <c r="D580">
        <v>40154</v>
      </c>
      <c r="E580" s="2">
        <v>44964.051099537042</v>
      </c>
      <c r="F580" t="s">
        <v>15024</v>
      </c>
    </row>
    <row r="581" spans="1:6" x14ac:dyDescent="0.25">
      <c r="A581">
        <v>10580</v>
      </c>
      <c r="B581" t="s">
        <v>3072</v>
      </c>
      <c r="C581" t="s">
        <v>15029</v>
      </c>
      <c r="D581">
        <v>45437</v>
      </c>
      <c r="E581" s="2">
        <v>44777.624513888892</v>
      </c>
      <c r="F581" t="s">
        <v>15024</v>
      </c>
    </row>
    <row r="582" spans="1:6" x14ac:dyDescent="0.25">
      <c r="A582">
        <v>10581</v>
      </c>
      <c r="B582" t="s">
        <v>5263</v>
      </c>
      <c r="C582" t="s">
        <v>15027</v>
      </c>
      <c r="D582">
        <v>48644</v>
      </c>
      <c r="E582" s="2">
        <v>44514.616053240738</v>
      </c>
      <c r="F582" t="s">
        <v>15024</v>
      </c>
    </row>
    <row r="583" spans="1:6" x14ac:dyDescent="0.25">
      <c r="A583">
        <v>10582</v>
      </c>
      <c r="B583" t="s">
        <v>5608</v>
      </c>
      <c r="C583" t="s">
        <v>15025</v>
      </c>
      <c r="D583">
        <v>15139</v>
      </c>
      <c r="E583" s="2">
        <v>45120.94872685185</v>
      </c>
      <c r="F583" t="s">
        <v>15026</v>
      </c>
    </row>
    <row r="584" spans="1:6" x14ac:dyDescent="0.25">
      <c r="A584">
        <v>10583</v>
      </c>
      <c r="B584" t="s">
        <v>4044</v>
      </c>
      <c r="C584" t="s">
        <v>15023</v>
      </c>
      <c r="D584">
        <v>3077</v>
      </c>
      <c r="E584" s="2">
        <v>44824.556562500002</v>
      </c>
      <c r="F584" t="s">
        <v>15026</v>
      </c>
    </row>
    <row r="585" spans="1:6" x14ac:dyDescent="0.25">
      <c r="A585">
        <v>10584</v>
      </c>
      <c r="B585" t="s">
        <v>5376</v>
      </c>
      <c r="C585" t="s">
        <v>15025</v>
      </c>
      <c r="D585">
        <v>7691</v>
      </c>
      <c r="E585" s="2">
        <v>44517.779965277783</v>
      </c>
      <c r="F585" t="s">
        <v>15024</v>
      </c>
    </row>
    <row r="586" spans="1:6" x14ac:dyDescent="0.25">
      <c r="A586">
        <v>10585</v>
      </c>
      <c r="B586" t="s">
        <v>3496</v>
      </c>
      <c r="C586" t="s">
        <v>15029</v>
      </c>
      <c r="D586">
        <v>16825</v>
      </c>
      <c r="E586" s="2">
        <v>44886.606238425928</v>
      </c>
      <c r="F586" t="s">
        <v>12908</v>
      </c>
    </row>
    <row r="587" spans="1:6" x14ac:dyDescent="0.25">
      <c r="A587">
        <v>10586</v>
      </c>
      <c r="B587" t="s">
        <v>3535</v>
      </c>
      <c r="C587" t="s">
        <v>15023</v>
      </c>
      <c r="D587">
        <v>32168</v>
      </c>
      <c r="E587" s="2">
        <v>44503.500833333332</v>
      </c>
      <c r="F587" t="s">
        <v>15024</v>
      </c>
    </row>
    <row r="588" spans="1:6" x14ac:dyDescent="0.25">
      <c r="A588">
        <v>10587</v>
      </c>
      <c r="B588" t="s">
        <v>3504</v>
      </c>
      <c r="C588" t="s">
        <v>15027</v>
      </c>
      <c r="D588">
        <v>30833</v>
      </c>
      <c r="E588" s="2">
        <v>45039.338993055557</v>
      </c>
      <c r="F588" t="s">
        <v>12908</v>
      </c>
    </row>
    <row r="589" spans="1:6" x14ac:dyDescent="0.25">
      <c r="A589">
        <v>10588</v>
      </c>
      <c r="B589" t="s">
        <v>5709</v>
      </c>
      <c r="C589" t="s">
        <v>15030</v>
      </c>
      <c r="D589">
        <v>12729</v>
      </c>
      <c r="E589" s="2">
        <v>44962.038425925923</v>
      </c>
      <c r="F589" t="s">
        <v>12908</v>
      </c>
    </row>
    <row r="590" spans="1:6" x14ac:dyDescent="0.25">
      <c r="A590">
        <v>10589</v>
      </c>
      <c r="B590" t="s">
        <v>3357</v>
      </c>
      <c r="C590" t="s">
        <v>15028</v>
      </c>
      <c r="D590">
        <v>26198</v>
      </c>
      <c r="E590" s="2">
        <v>44949.551747685182</v>
      </c>
      <c r="F590" t="s">
        <v>15026</v>
      </c>
    </row>
    <row r="591" spans="1:6" x14ac:dyDescent="0.25">
      <c r="A591">
        <v>10590</v>
      </c>
      <c r="B591" t="s">
        <v>4685</v>
      </c>
      <c r="C591" t="s">
        <v>15029</v>
      </c>
      <c r="D591">
        <v>30270</v>
      </c>
      <c r="E591" s="2">
        <v>45006.871516203697</v>
      </c>
      <c r="F591" t="s">
        <v>15026</v>
      </c>
    </row>
    <row r="592" spans="1:6" x14ac:dyDescent="0.25">
      <c r="A592">
        <v>10591</v>
      </c>
      <c r="B592" t="s">
        <v>3110</v>
      </c>
      <c r="C592" t="s">
        <v>15023</v>
      </c>
      <c r="D592">
        <v>48060</v>
      </c>
      <c r="E592" s="2">
        <v>44899.256365740737</v>
      </c>
      <c r="F592" t="s">
        <v>15024</v>
      </c>
    </row>
    <row r="593" spans="1:6" x14ac:dyDescent="0.25">
      <c r="A593">
        <v>10592</v>
      </c>
      <c r="B593" t="s">
        <v>4466</v>
      </c>
      <c r="C593" t="s">
        <v>15030</v>
      </c>
      <c r="D593">
        <v>28446</v>
      </c>
      <c r="E593" s="2">
        <v>44756.350543981483</v>
      </c>
      <c r="F593" t="s">
        <v>15024</v>
      </c>
    </row>
    <row r="594" spans="1:6" x14ac:dyDescent="0.25">
      <c r="A594">
        <v>10593</v>
      </c>
      <c r="B594" t="s">
        <v>5835</v>
      </c>
      <c r="C594" t="s">
        <v>15023</v>
      </c>
      <c r="D594">
        <v>37195</v>
      </c>
      <c r="E594" s="2">
        <v>44663.003854166673</v>
      </c>
      <c r="F594" t="s">
        <v>15026</v>
      </c>
    </row>
    <row r="595" spans="1:6" x14ac:dyDescent="0.25">
      <c r="A595">
        <v>10594</v>
      </c>
      <c r="B595" t="s">
        <v>4126</v>
      </c>
      <c r="C595" t="s">
        <v>15028</v>
      </c>
      <c r="D595">
        <v>36933</v>
      </c>
      <c r="E595" s="2">
        <v>44562.696261574078</v>
      </c>
      <c r="F595" t="s">
        <v>15024</v>
      </c>
    </row>
    <row r="596" spans="1:6" x14ac:dyDescent="0.25">
      <c r="A596">
        <v>10595</v>
      </c>
      <c r="B596" t="s">
        <v>5749</v>
      </c>
      <c r="C596" t="s">
        <v>15027</v>
      </c>
      <c r="D596">
        <v>29082</v>
      </c>
      <c r="E596" s="2">
        <v>44711.684293981481</v>
      </c>
      <c r="F596" t="s">
        <v>15024</v>
      </c>
    </row>
    <row r="597" spans="1:6" x14ac:dyDescent="0.25">
      <c r="A597">
        <v>10596</v>
      </c>
      <c r="B597" t="s">
        <v>4383</v>
      </c>
      <c r="C597" t="s">
        <v>15029</v>
      </c>
      <c r="D597">
        <v>30908</v>
      </c>
      <c r="E597" s="2">
        <v>44713.645497685182</v>
      </c>
      <c r="F597" t="s">
        <v>12908</v>
      </c>
    </row>
    <row r="598" spans="1:6" x14ac:dyDescent="0.25">
      <c r="A598">
        <v>10597</v>
      </c>
      <c r="B598" t="s">
        <v>4754</v>
      </c>
      <c r="C598" t="s">
        <v>15028</v>
      </c>
      <c r="D598">
        <v>25170</v>
      </c>
      <c r="E598" s="2">
        <v>45013.795578703714</v>
      </c>
      <c r="F598" t="s">
        <v>15026</v>
      </c>
    </row>
    <row r="599" spans="1:6" x14ac:dyDescent="0.25">
      <c r="A599">
        <v>10598</v>
      </c>
      <c r="B599" t="s">
        <v>4362</v>
      </c>
      <c r="C599" t="s">
        <v>15027</v>
      </c>
      <c r="D599">
        <v>33107</v>
      </c>
      <c r="E599" s="2">
        <v>45040.829826388886</v>
      </c>
      <c r="F599" t="s">
        <v>15026</v>
      </c>
    </row>
    <row r="600" spans="1:6" x14ac:dyDescent="0.25">
      <c r="A600">
        <v>10599</v>
      </c>
      <c r="B600" t="s">
        <v>5605</v>
      </c>
      <c r="C600" t="s">
        <v>15023</v>
      </c>
      <c r="D600">
        <v>36961</v>
      </c>
      <c r="E600" s="2">
        <v>45089.850590277783</v>
      </c>
      <c r="F600" t="s">
        <v>15026</v>
      </c>
    </row>
    <row r="601" spans="1:6" x14ac:dyDescent="0.25">
      <c r="A601">
        <v>10600</v>
      </c>
      <c r="B601" t="s">
        <v>3492</v>
      </c>
      <c r="C601" t="s">
        <v>15025</v>
      </c>
      <c r="D601">
        <v>48905</v>
      </c>
      <c r="E601" s="2">
        <v>45041.850312499999</v>
      </c>
      <c r="F601" t="s">
        <v>12908</v>
      </c>
    </row>
    <row r="602" spans="1:6" x14ac:dyDescent="0.25">
      <c r="A602">
        <v>10601</v>
      </c>
      <c r="B602" t="s">
        <v>3725</v>
      </c>
      <c r="C602" t="s">
        <v>15023</v>
      </c>
      <c r="D602">
        <v>1305</v>
      </c>
      <c r="E602" s="2">
        <v>45087.94940972222</v>
      </c>
      <c r="F602" t="s">
        <v>15024</v>
      </c>
    </row>
    <row r="603" spans="1:6" x14ac:dyDescent="0.25">
      <c r="A603">
        <v>10602</v>
      </c>
      <c r="B603" t="s">
        <v>4894</v>
      </c>
      <c r="C603" t="s">
        <v>15025</v>
      </c>
      <c r="D603">
        <v>31081</v>
      </c>
      <c r="E603" s="2">
        <v>44503.915706018517</v>
      </c>
      <c r="F603" t="s">
        <v>15026</v>
      </c>
    </row>
    <row r="604" spans="1:6" x14ac:dyDescent="0.25">
      <c r="A604">
        <v>10603</v>
      </c>
      <c r="B604" t="s">
        <v>3783</v>
      </c>
      <c r="C604" t="s">
        <v>15030</v>
      </c>
      <c r="D604">
        <v>6453</v>
      </c>
      <c r="E604" s="2">
        <v>45027.212962962964</v>
      </c>
      <c r="F604" t="s">
        <v>15024</v>
      </c>
    </row>
    <row r="605" spans="1:6" x14ac:dyDescent="0.25">
      <c r="A605">
        <v>10604</v>
      </c>
      <c r="B605" t="s">
        <v>5782</v>
      </c>
      <c r="C605" t="s">
        <v>15030</v>
      </c>
      <c r="D605">
        <v>10746</v>
      </c>
      <c r="E605" s="2">
        <v>44927.347002314818</v>
      </c>
      <c r="F605" t="s">
        <v>15024</v>
      </c>
    </row>
    <row r="606" spans="1:6" x14ac:dyDescent="0.25">
      <c r="A606">
        <v>10605</v>
      </c>
      <c r="B606" t="s">
        <v>4455</v>
      </c>
      <c r="C606" t="s">
        <v>15027</v>
      </c>
      <c r="D606">
        <v>21070</v>
      </c>
      <c r="E606" s="2">
        <v>44473.912592592591</v>
      </c>
      <c r="F606" t="s">
        <v>12908</v>
      </c>
    </row>
    <row r="607" spans="1:6" x14ac:dyDescent="0.25">
      <c r="A607">
        <v>10606</v>
      </c>
      <c r="B607" t="s">
        <v>5327</v>
      </c>
      <c r="C607" t="s">
        <v>15028</v>
      </c>
      <c r="D607">
        <v>29087</v>
      </c>
      <c r="E607" s="2">
        <v>44921.397534722222</v>
      </c>
      <c r="F607" t="s">
        <v>12908</v>
      </c>
    </row>
    <row r="608" spans="1:6" x14ac:dyDescent="0.25">
      <c r="A608">
        <v>10607</v>
      </c>
      <c r="B608" t="s">
        <v>5218</v>
      </c>
      <c r="C608" t="s">
        <v>15029</v>
      </c>
      <c r="D608">
        <v>17640</v>
      </c>
      <c r="E608" s="2">
        <v>44870.256527777783</v>
      </c>
      <c r="F608" t="s">
        <v>15026</v>
      </c>
    </row>
    <row r="609" spans="1:6" x14ac:dyDescent="0.25">
      <c r="A609">
        <v>10608</v>
      </c>
      <c r="B609" t="s">
        <v>5641</v>
      </c>
      <c r="C609" t="s">
        <v>15025</v>
      </c>
      <c r="D609">
        <v>15194</v>
      </c>
      <c r="E609" s="2">
        <v>45125.776053240741</v>
      </c>
      <c r="F609" t="s">
        <v>15024</v>
      </c>
    </row>
    <row r="610" spans="1:6" x14ac:dyDescent="0.25">
      <c r="A610">
        <v>10609</v>
      </c>
      <c r="B610" t="s">
        <v>3282</v>
      </c>
      <c r="C610" t="s">
        <v>15027</v>
      </c>
      <c r="D610">
        <v>48516</v>
      </c>
      <c r="E610" s="2">
        <v>44995.386944444443</v>
      </c>
      <c r="F610" t="s">
        <v>12908</v>
      </c>
    </row>
    <row r="611" spans="1:6" x14ac:dyDescent="0.25">
      <c r="A611">
        <v>10610</v>
      </c>
      <c r="B611" t="s">
        <v>5141</v>
      </c>
      <c r="C611" t="s">
        <v>15030</v>
      </c>
      <c r="D611">
        <v>6369</v>
      </c>
      <c r="E611" s="2">
        <v>44868.993067129632</v>
      </c>
      <c r="F611" t="s">
        <v>15026</v>
      </c>
    </row>
    <row r="612" spans="1:6" x14ac:dyDescent="0.25">
      <c r="A612">
        <v>10611</v>
      </c>
      <c r="B612" t="s">
        <v>6003</v>
      </c>
      <c r="C612" t="s">
        <v>15030</v>
      </c>
      <c r="D612">
        <v>28679</v>
      </c>
      <c r="E612" s="2">
        <v>44848.946527777778</v>
      </c>
      <c r="F612" t="s">
        <v>15026</v>
      </c>
    </row>
    <row r="613" spans="1:6" x14ac:dyDescent="0.25">
      <c r="A613">
        <v>10612</v>
      </c>
      <c r="B613" t="s">
        <v>3078</v>
      </c>
      <c r="C613" t="s">
        <v>15029</v>
      </c>
      <c r="D613">
        <v>37134</v>
      </c>
      <c r="E613" s="2">
        <v>45008.30327546296</v>
      </c>
      <c r="F613" t="s">
        <v>15024</v>
      </c>
    </row>
    <row r="614" spans="1:6" x14ac:dyDescent="0.25">
      <c r="A614">
        <v>10613</v>
      </c>
      <c r="B614" t="s">
        <v>5521</v>
      </c>
      <c r="C614" t="s">
        <v>15028</v>
      </c>
      <c r="D614">
        <v>25045</v>
      </c>
      <c r="E614" s="2">
        <v>44492.771168981482</v>
      </c>
      <c r="F614" t="s">
        <v>15026</v>
      </c>
    </row>
    <row r="615" spans="1:6" x14ac:dyDescent="0.25">
      <c r="A615">
        <v>10614</v>
      </c>
      <c r="B615" t="s">
        <v>5812</v>
      </c>
      <c r="C615" t="s">
        <v>15025</v>
      </c>
      <c r="D615">
        <v>24380</v>
      </c>
      <c r="E615" s="2">
        <v>44557.838148148148</v>
      </c>
      <c r="F615" t="s">
        <v>12908</v>
      </c>
    </row>
    <row r="616" spans="1:6" x14ac:dyDescent="0.25">
      <c r="A616">
        <v>10615</v>
      </c>
      <c r="B616" t="s">
        <v>4472</v>
      </c>
      <c r="C616" t="s">
        <v>15029</v>
      </c>
      <c r="D616">
        <v>6611</v>
      </c>
      <c r="E616" s="2">
        <v>44951.11309027778</v>
      </c>
      <c r="F616" t="s">
        <v>15026</v>
      </c>
    </row>
    <row r="617" spans="1:6" x14ac:dyDescent="0.25">
      <c r="A617">
        <v>10616</v>
      </c>
      <c r="B617" t="s">
        <v>3472</v>
      </c>
      <c r="C617" t="s">
        <v>15029</v>
      </c>
      <c r="D617">
        <v>47154</v>
      </c>
      <c r="E617" s="2">
        <v>44959.848240740743</v>
      </c>
      <c r="F617" t="s">
        <v>12908</v>
      </c>
    </row>
    <row r="618" spans="1:6" x14ac:dyDescent="0.25">
      <c r="A618">
        <v>10617</v>
      </c>
      <c r="B618" t="s">
        <v>4801</v>
      </c>
      <c r="C618" t="s">
        <v>15028</v>
      </c>
      <c r="D618">
        <v>29071</v>
      </c>
      <c r="E618" s="2">
        <v>44689.375162037039</v>
      </c>
      <c r="F618" t="s">
        <v>15024</v>
      </c>
    </row>
    <row r="619" spans="1:6" x14ac:dyDescent="0.25">
      <c r="A619">
        <v>10618</v>
      </c>
      <c r="B619" t="s">
        <v>5330</v>
      </c>
      <c r="C619" t="s">
        <v>15023</v>
      </c>
      <c r="D619">
        <v>18798</v>
      </c>
      <c r="E619" s="2">
        <v>45114.571481481478</v>
      </c>
      <c r="F619" t="s">
        <v>12908</v>
      </c>
    </row>
    <row r="620" spans="1:6" x14ac:dyDescent="0.25">
      <c r="A620">
        <v>10619</v>
      </c>
      <c r="B620" t="s">
        <v>5398</v>
      </c>
      <c r="C620" t="s">
        <v>15030</v>
      </c>
      <c r="D620">
        <v>10277</v>
      </c>
      <c r="E620" s="2">
        <v>44873.493807870371</v>
      </c>
      <c r="F620" t="s">
        <v>12908</v>
      </c>
    </row>
    <row r="621" spans="1:6" x14ac:dyDescent="0.25">
      <c r="A621">
        <v>10620</v>
      </c>
      <c r="B621" t="s">
        <v>3635</v>
      </c>
      <c r="C621" t="s">
        <v>15029</v>
      </c>
      <c r="D621">
        <v>16429</v>
      </c>
      <c r="E621" s="2">
        <v>45099.510150462957</v>
      </c>
      <c r="F621" t="s">
        <v>15026</v>
      </c>
    </row>
    <row r="622" spans="1:6" x14ac:dyDescent="0.25">
      <c r="A622">
        <v>10621</v>
      </c>
      <c r="B622" t="s">
        <v>5072</v>
      </c>
      <c r="C622" t="s">
        <v>15028</v>
      </c>
      <c r="D622">
        <v>34705</v>
      </c>
      <c r="E622" s="2">
        <v>44503.383645833332</v>
      </c>
      <c r="F622" t="s">
        <v>15026</v>
      </c>
    </row>
    <row r="623" spans="1:6" x14ac:dyDescent="0.25">
      <c r="A623">
        <v>10622</v>
      </c>
      <c r="B623" t="s">
        <v>4480</v>
      </c>
      <c r="C623" t="s">
        <v>15027</v>
      </c>
      <c r="D623">
        <v>26235</v>
      </c>
      <c r="E623" s="2">
        <v>44904.348946759259</v>
      </c>
      <c r="F623" t="s">
        <v>15026</v>
      </c>
    </row>
    <row r="624" spans="1:6" x14ac:dyDescent="0.25">
      <c r="A624">
        <v>10623</v>
      </c>
      <c r="B624" t="s">
        <v>3573</v>
      </c>
      <c r="C624" t="s">
        <v>15027</v>
      </c>
      <c r="D624">
        <v>3964</v>
      </c>
      <c r="E624" s="2">
        <v>44917.872916666667</v>
      </c>
      <c r="F624" t="s">
        <v>15026</v>
      </c>
    </row>
    <row r="625" spans="1:6" x14ac:dyDescent="0.25">
      <c r="A625">
        <v>10624</v>
      </c>
      <c r="B625" t="s">
        <v>4622</v>
      </c>
      <c r="C625" t="s">
        <v>15029</v>
      </c>
      <c r="D625">
        <v>33210</v>
      </c>
      <c r="E625" s="2">
        <v>44819.081331018519</v>
      </c>
      <c r="F625" t="s">
        <v>12908</v>
      </c>
    </row>
    <row r="626" spans="1:6" x14ac:dyDescent="0.25">
      <c r="A626">
        <v>10625</v>
      </c>
      <c r="B626" t="s">
        <v>3944</v>
      </c>
      <c r="C626" t="s">
        <v>15023</v>
      </c>
      <c r="D626">
        <v>7790</v>
      </c>
      <c r="E626" s="2">
        <v>44796.852129629631</v>
      </c>
      <c r="F626" t="s">
        <v>15026</v>
      </c>
    </row>
    <row r="627" spans="1:6" x14ac:dyDescent="0.25">
      <c r="A627">
        <v>10626</v>
      </c>
      <c r="B627" t="s">
        <v>3587</v>
      </c>
      <c r="C627" t="s">
        <v>15023</v>
      </c>
      <c r="D627">
        <v>18431</v>
      </c>
      <c r="E627" s="2">
        <v>44776.068553240737</v>
      </c>
      <c r="F627" t="s">
        <v>12908</v>
      </c>
    </row>
    <row r="628" spans="1:6" x14ac:dyDescent="0.25">
      <c r="A628">
        <v>10627</v>
      </c>
      <c r="B628" t="s">
        <v>6001</v>
      </c>
      <c r="C628" t="s">
        <v>15023</v>
      </c>
      <c r="D628">
        <v>37853</v>
      </c>
      <c r="E628" s="2">
        <v>44559.967557870368</v>
      </c>
      <c r="F628" t="s">
        <v>15026</v>
      </c>
    </row>
    <row r="629" spans="1:6" x14ac:dyDescent="0.25">
      <c r="A629">
        <v>10628</v>
      </c>
      <c r="B629" t="s">
        <v>4563</v>
      </c>
      <c r="C629" t="s">
        <v>15029</v>
      </c>
      <c r="D629">
        <v>24465</v>
      </c>
      <c r="E629" s="2">
        <v>44981.968912037039</v>
      </c>
      <c r="F629" t="s">
        <v>15024</v>
      </c>
    </row>
    <row r="630" spans="1:6" x14ac:dyDescent="0.25">
      <c r="A630">
        <v>10629</v>
      </c>
      <c r="B630" t="s">
        <v>5368</v>
      </c>
      <c r="C630" t="s">
        <v>15023</v>
      </c>
      <c r="D630">
        <v>20939</v>
      </c>
      <c r="E630" s="2">
        <v>45061.301249999997</v>
      </c>
      <c r="F630" t="s">
        <v>15026</v>
      </c>
    </row>
    <row r="631" spans="1:6" x14ac:dyDescent="0.25">
      <c r="A631">
        <v>10630</v>
      </c>
      <c r="B631" t="s">
        <v>3813</v>
      </c>
      <c r="C631" t="s">
        <v>15025</v>
      </c>
      <c r="D631">
        <v>17737</v>
      </c>
      <c r="E631" s="2">
        <v>44702.360879629632</v>
      </c>
      <c r="F631" t="s">
        <v>12908</v>
      </c>
    </row>
    <row r="632" spans="1:6" x14ac:dyDescent="0.25">
      <c r="A632">
        <v>10631</v>
      </c>
      <c r="B632" t="s">
        <v>3909</v>
      </c>
      <c r="C632" t="s">
        <v>15027</v>
      </c>
      <c r="D632">
        <v>46458</v>
      </c>
      <c r="E632" s="2">
        <v>44827.04351851852</v>
      </c>
      <c r="F632" t="s">
        <v>15024</v>
      </c>
    </row>
    <row r="633" spans="1:6" x14ac:dyDescent="0.25">
      <c r="A633">
        <v>10632</v>
      </c>
      <c r="B633" t="s">
        <v>3248</v>
      </c>
      <c r="C633" t="s">
        <v>15029</v>
      </c>
      <c r="D633">
        <v>10171</v>
      </c>
      <c r="E633" s="2">
        <v>45014.254641203697</v>
      </c>
      <c r="F633" t="s">
        <v>15026</v>
      </c>
    </row>
    <row r="634" spans="1:6" x14ac:dyDescent="0.25">
      <c r="A634">
        <v>10633</v>
      </c>
      <c r="B634" t="s">
        <v>5062</v>
      </c>
      <c r="C634" t="s">
        <v>15023</v>
      </c>
      <c r="D634">
        <v>12352</v>
      </c>
      <c r="E634" s="2">
        <v>45113.761319444442</v>
      </c>
      <c r="F634" t="s">
        <v>15026</v>
      </c>
    </row>
    <row r="635" spans="1:6" x14ac:dyDescent="0.25">
      <c r="A635">
        <v>10634</v>
      </c>
      <c r="B635" t="s">
        <v>4204</v>
      </c>
      <c r="C635" t="s">
        <v>15027</v>
      </c>
      <c r="D635">
        <v>45702</v>
      </c>
      <c r="E635" s="2">
        <v>45079.073298611111</v>
      </c>
      <c r="F635" t="s">
        <v>15026</v>
      </c>
    </row>
    <row r="636" spans="1:6" x14ac:dyDescent="0.25">
      <c r="A636">
        <v>10635</v>
      </c>
      <c r="B636" t="s">
        <v>5821</v>
      </c>
      <c r="C636" t="s">
        <v>15023</v>
      </c>
      <c r="D636">
        <v>46219</v>
      </c>
      <c r="E636" s="2">
        <v>44639.486956018518</v>
      </c>
      <c r="F636" t="s">
        <v>12908</v>
      </c>
    </row>
    <row r="637" spans="1:6" x14ac:dyDescent="0.25">
      <c r="A637">
        <v>10636</v>
      </c>
      <c r="B637" t="s">
        <v>5096</v>
      </c>
      <c r="C637" t="s">
        <v>15023</v>
      </c>
      <c r="D637">
        <v>32327</v>
      </c>
      <c r="E637" s="2">
        <v>44498.434016203697</v>
      </c>
      <c r="F637" t="s">
        <v>15026</v>
      </c>
    </row>
    <row r="638" spans="1:6" x14ac:dyDescent="0.25">
      <c r="A638">
        <v>10637</v>
      </c>
      <c r="B638" t="s">
        <v>4558</v>
      </c>
      <c r="C638" t="s">
        <v>15025</v>
      </c>
      <c r="D638">
        <v>40516</v>
      </c>
      <c r="E638" s="2">
        <v>44586.680763888893</v>
      </c>
      <c r="F638" t="s">
        <v>12908</v>
      </c>
    </row>
    <row r="639" spans="1:6" x14ac:dyDescent="0.25">
      <c r="A639">
        <v>10638</v>
      </c>
      <c r="B639" t="s">
        <v>3850</v>
      </c>
      <c r="C639" t="s">
        <v>15029</v>
      </c>
      <c r="D639">
        <v>5528</v>
      </c>
      <c r="E639" s="2">
        <v>44884.504270833328</v>
      </c>
      <c r="F639" t="s">
        <v>12908</v>
      </c>
    </row>
    <row r="640" spans="1:6" x14ac:dyDescent="0.25">
      <c r="A640">
        <v>10639</v>
      </c>
      <c r="B640" t="s">
        <v>3544</v>
      </c>
      <c r="C640" t="s">
        <v>15030</v>
      </c>
      <c r="D640">
        <v>17249</v>
      </c>
      <c r="E640" s="2">
        <v>44870.640844907408</v>
      </c>
      <c r="F640" t="s">
        <v>15024</v>
      </c>
    </row>
    <row r="641" spans="1:6" x14ac:dyDescent="0.25">
      <c r="A641">
        <v>10640</v>
      </c>
      <c r="B641" t="s">
        <v>5860</v>
      </c>
      <c r="C641" t="s">
        <v>15028</v>
      </c>
      <c r="D641">
        <v>28727</v>
      </c>
      <c r="E641" s="2">
        <v>44926.425069444442</v>
      </c>
      <c r="F641" t="s">
        <v>15024</v>
      </c>
    </row>
    <row r="642" spans="1:6" x14ac:dyDescent="0.25">
      <c r="A642">
        <v>10641</v>
      </c>
      <c r="B642" t="s">
        <v>3642</v>
      </c>
      <c r="C642" t="s">
        <v>15027</v>
      </c>
      <c r="D642">
        <v>42595</v>
      </c>
      <c r="E642" s="2">
        <v>44929.865069444437</v>
      </c>
      <c r="F642" t="s">
        <v>12908</v>
      </c>
    </row>
    <row r="643" spans="1:6" x14ac:dyDescent="0.25">
      <c r="A643">
        <v>10642</v>
      </c>
      <c r="B643" t="s">
        <v>5210</v>
      </c>
      <c r="C643" t="s">
        <v>15028</v>
      </c>
      <c r="D643">
        <v>46075</v>
      </c>
      <c r="E643" s="2">
        <v>44742.193530092591</v>
      </c>
      <c r="F643" t="s">
        <v>15024</v>
      </c>
    </row>
    <row r="644" spans="1:6" x14ac:dyDescent="0.25">
      <c r="A644">
        <v>10643</v>
      </c>
      <c r="B644" t="s">
        <v>3525</v>
      </c>
      <c r="C644" t="s">
        <v>15028</v>
      </c>
      <c r="D644">
        <v>33436</v>
      </c>
      <c r="E644" s="2">
        <v>44977.703009259261</v>
      </c>
      <c r="F644" t="s">
        <v>15024</v>
      </c>
    </row>
    <row r="645" spans="1:6" x14ac:dyDescent="0.25">
      <c r="A645">
        <v>10644</v>
      </c>
      <c r="B645" t="s">
        <v>6057</v>
      </c>
      <c r="C645" t="s">
        <v>15029</v>
      </c>
      <c r="D645">
        <v>2594</v>
      </c>
      <c r="E645" s="2">
        <v>45011.187210648153</v>
      </c>
      <c r="F645" t="s">
        <v>15026</v>
      </c>
    </row>
    <row r="646" spans="1:6" x14ac:dyDescent="0.25">
      <c r="A646">
        <v>10645</v>
      </c>
      <c r="B646" t="s">
        <v>3321</v>
      </c>
      <c r="C646" t="s">
        <v>15023</v>
      </c>
      <c r="D646">
        <v>26418</v>
      </c>
      <c r="E646" s="2">
        <v>44693.119942129633</v>
      </c>
      <c r="F646" t="s">
        <v>12908</v>
      </c>
    </row>
    <row r="647" spans="1:6" x14ac:dyDescent="0.25">
      <c r="A647">
        <v>10646</v>
      </c>
      <c r="B647" t="s">
        <v>5507</v>
      </c>
      <c r="C647" t="s">
        <v>15025</v>
      </c>
      <c r="D647">
        <v>43195</v>
      </c>
      <c r="E647" s="2">
        <v>44808.846620370372</v>
      </c>
      <c r="F647" t="s">
        <v>12908</v>
      </c>
    </row>
    <row r="648" spans="1:6" x14ac:dyDescent="0.25">
      <c r="A648">
        <v>10647</v>
      </c>
      <c r="B648" t="s">
        <v>4973</v>
      </c>
      <c r="C648" t="s">
        <v>15029</v>
      </c>
      <c r="D648">
        <v>2258</v>
      </c>
      <c r="E648" s="2">
        <v>44666.209386574083</v>
      </c>
      <c r="F648" t="s">
        <v>12908</v>
      </c>
    </row>
    <row r="649" spans="1:6" x14ac:dyDescent="0.25">
      <c r="A649">
        <v>10648</v>
      </c>
      <c r="B649" t="s">
        <v>5825</v>
      </c>
      <c r="C649" t="s">
        <v>15027</v>
      </c>
      <c r="D649">
        <v>12477</v>
      </c>
      <c r="E649" s="2">
        <v>44681.236608796287</v>
      </c>
      <c r="F649" t="s">
        <v>12908</v>
      </c>
    </row>
    <row r="650" spans="1:6" x14ac:dyDescent="0.25">
      <c r="A650">
        <v>10649</v>
      </c>
      <c r="B650" t="s">
        <v>3542</v>
      </c>
      <c r="C650" t="s">
        <v>15023</v>
      </c>
      <c r="D650">
        <v>14933</v>
      </c>
      <c r="E650" s="2">
        <v>45030.611643518518</v>
      </c>
      <c r="F650" t="s">
        <v>12908</v>
      </c>
    </row>
    <row r="651" spans="1:6" x14ac:dyDescent="0.25">
      <c r="A651">
        <v>10650</v>
      </c>
      <c r="B651" t="s">
        <v>5043</v>
      </c>
      <c r="C651" t="s">
        <v>15029</v>
      </c>
      <c r="D651">
        <v>2026</v>
      </c>
      <c r="E651" s="2">
        <v>44850.221504629633</v>
      </c>
      <c r="F651" t="s">
        <v>15026</v>
      </c>
    </row>
    <row r="652" spans="1:6" x14ac:dyDescent="0.25">
      <c r="A652">
        <v>10651</v>
      </c>
      <c r="B652" t="s">
        <v>3535</v>
      </c>
      <c r="C652" t="s">
        <v>15027</v>
      </c>
      <c r="D652">
        <v>40765</v>
      </c>
      <c r="E652" s="2">
        <v>44682.152175925927</v>
      </c>
      <c r="F652" t="s">
        <v>15026</v>
      </c>
    </row>
    <row r="653" spans="1:6" x14ac:dyDescent="0.25">
      <c r="A653">
        <v>10652</v>
      </c>
      <c r="B653" t="s">
        <v>5964</v>
      </c>
      <c r="C653" t="s">
        <v>15027</v>
      </c>
      <c r="D653">
        <v>25737</v>
      </c>
      <c r="E653" s="2">
        <v>45008.058599537027</v>
      </c>
      <c r="F653" t="s">
        <v>15026</v>
      </c>
    </row>
    <row r="654" spans="1:6" x14ac:dyDescent="0.25">
      <c r="A654">
        <v>10653</v>
      </c>
      <c r="B654" t="s">
        <v>3930</v>
      </c>
      <c r="C654" t="s">
        <v>15029</v>
      </c>
      <c r="D654">
        <v>39441</v>
      </c>
      <c r="E654" s="2">
        <v>44638.47755787037</v>
      </c>
      <c r="F654" t="s">
        <v>12908</v>
      </c>
    </row>
    <row r="655" spans="1:6" x14ac:dyDescent="0.25">
      <c r="A655">
        <v>10654</v>
      </c>
      <c r="B655" t="s">
        <v>5983</v>
      </c>
      <c r="C655" t="s">
        <v>15028</v>
      </c>
      <c r="D655">
        <v>23627</v>
      </c>
      <c r="E655" s="2">
        <v>44888.436342592591</v>
      </c>
      <c r="F655" t="s">
        <v>15024</v>
      </c>
    </row>
    <row r="656" spans="1:6" x14ac:dyDescent="0.25">
      <c r="A656">
        <v>10655</v>
      </c>
      <c r="B656" t="s">
        <v>5427</v>
      </c>
      <c r="C656" t="s">
        <v>15027</v>
      </c>
      <c r="D656">
        <v>46150</v>
      </c>
      <c r="E656" s="2">
        <v>44558.84412037037</v>
      </c>
      <c r="F656" t="s">
        <v>15024</v>
      </c>
    </row>
    <row r="657" spans="1:6" x14ac:dyDescent="0.25">
      <c r="A657">
        <v>10656</v>
      </c>
      <c r="B657" t="s">
        <v>5026</v>
      </c>
      <c r="C657" t="s">
        <v>15027</v>
      </c>
      <c r="D657">
        <v>23552</v>
      </c>
      <c r="E657" s="2">
        <v>45084.166307870371</v>
      </c>
      <c r="F657" t="s">
        <v>15024</v>
      </c>
    </row>
    <row r="658" spans="1:6" x14ac:dyDescent="0.25">
      <c r="A658">
        <v>10657</v>
      </c>
      <c r="B658" t="s">
        <v>5783</v>
      </c>
      <c r="C658" t="s">
        <v>15029</v>
      </c>
      <c r="D658">
        <v>33652</v>
      </c>
      <c r="E658" s="2">
        <v>44790.269282407397</v>
      </c>
      <c r="F658" t="s">
        <v>15024</v>
      </c>
    </row>
    <row r="659" spans="1:6" x14ac:dyDescent="0.25">
      <c r="A659">
        <v>10658</v>
      </c>
      <c r="B659" t="s">
        <v>4419</v>
      </c>
      <c r="C659" t="s">
        <v>15028</v>
      </c>
      <c r="D659">
        <v>25856</v>
      </c>
      <c r="E659" s="2">
        <v>45013.548263888893</v>
      </c>
      <c r="F659" t="s">
        <v>12908</v>
      </c>
    </row>
    <row r="660" spans="1:6" x14ac:dyDescent="0.25">
      <c r="A660">
        <v>10659</v>
      </c>
      <c r="B660" t="s">
        <v>5912</v>
      </c>
      <c r="C660" t="s">
        <v>15028</v>
      </c>
      <c r="D660">
        <v>32465</v>
      </c>
      <c r="E660" s="2">
        <v>44631.150208333333</v>
      </c>
      <c r="F660" t="s">
        <v>12908</v>
      </c>
    </row>
    <row r="661" spans="1:6" x14ac:dyDescent="0.25">
      <c r="A661">
        <v>10660</v>
      </c>
      <c r="B661" t="s">
        <v>3405</v>
      </c>
      <c r="C661" t="s">
        <v>15028</v>
      </c>
      <c r="D661">
        <v>3027</v>
      </c>
      <c r="E661" s="2">
        <v>44802.075798611113</v>
      </c>
      <c r="F661" t="s">
        <v>15024</v>
      </c>
    </row>
    <row r="662" spans="1:6" x14ac:dyDescent="0.25">
      <c r="A662">
        <v>10661</v>
      </c>
      <c r="B662" t="s">
        <v>3236</v>
      </c>
      <c r="C662" t="s">
        <v>15028</v>
      </c>
      <c r="D662">
        <v>38907</v>
      </c>
      <c r="E662" s="2">
        <v>44813.538726851853</v>
      </c>
      <c r="F662" t="s">
        <v>15024</v>
      </c>
    </row>
    <row r="663" spans="1:6" x14ac:dyDescent="0.25">
      <c r="A663">
        <v>10662</v>
      </c>
      <c r="B663" t="s">
        <v>4997</v>
      </c>
      <c r="C663" t="s">
        <v>15028</v>
      </c>
      <c r="D663">
        <v>2781</v>
      </c>
      <c r="E663" s="2">
        <v>44726.896261574067</v>
      </c>
      <c r="F663" t="s">
        <v>12908</v>
      </c>
    </row>
    <row r="664" spans="1:6" x14ac:dyDescent="0.25">
      <c r="A664">
        <v>10663</v>
      </c>
      <c r="B664" t="s">
        <v>3085</v>
      </c>
      <c r="C664" t="s">
        <v>15028</v>
      </c>
      <c r="D664">
        <v>22043</v>
      </c>
      <c r="E664" s="2">
        <v>44613.963680555556</v>
      </c>
      <c r="F664" t="s">
        <v>15026</v>
      </c>
    </row>
    <row r="665" spans="1:6" x14ac:dyDescent="0.25">
      <c r="A665">
        <v>10664</v>
      </c>
      <c r="B665" t="s">
        <v>5800</v>
      </c>
      <c r="C665" t="s">
        <v>15027</v>
      </c>
      <c r="D665">
        <v>29196</v>
      </c>
      <c r="E665" s="2">
        <v>44820.8903587963</v>
      </c>
      <c r="F665" t="s">
        <v>15026</v>
      </c>
    </row>
    <row r="666" spans="1:6" x14ac:dyDescent="0.25">
      <c r="A666">
        <v>10665</v>
      </c>
      <c r="B666" t="s">
        <v>4551</v>
      </c>
      <c r="C666" t="s">
        <v>15028</v>
      </c>
      <c r="D666">
        <v>14771</v>
      </c>
      <c r="E666" s="2">
        <v>45008.397106481483</v>
      </c>
      <c r="F666" t="s">
        <v>15026</v>
      </c>
    </row>
    <row r="667" spans="1:6" x14ac:dyDescent="0.25">
      <c r="A667">
        <v>10666</v>
      </c>
      <c r="B667" t="s">
        <v>6001</v>
      </c>
      <c r="C667" t="s">
        <v>15029</v>
      </c>
      <c r="D667">
        <v>4228</v>
      </c>
      <c r="E667" s="2">
        <v>44684.006006944437</v>
      </c>
      <c r="F667" t="s">
        <v>15024</v>
      </c>
    </row>
    <row r="668" spans="1:6" x14ac:dyDescent="0.25">
      <c r="A668">
        <v>10667</v>
      </c>
      <c r="B668" t="s">
        <v>5526</v>
      </c>
      <c r="C668" t="s">
        <v>15029</v>
      </c>
      <c r="D668">
        <v>41271</v>
      </c>
      <c r="E668" s="2">
        <v>45033.935393518521</v>
      </c>
      <c r="F668" t="s">
        <v>15024</v>
      </c>
    </row>
    <row r="669" spans="1:6" x14ac:dyDescent="0.25">
      <c r="A669">
        <v>10668</v>
      </c>
      <c r="B669" t="s">
        <v>5424</v>
      </c>
      <c r="C669" t="s">
        <v>15025</v>
      </c>
      <c r="D669">
        <v>49131</v>
      </c>
      <c r="E669" s="2">
        <v>44524.724305555559</v>
      </c>
      <c r="F669" t="s">
        <v>12908</v>
      </c>
    </row>
    <row r="670" spans="1:6" x14ac:dyDescent="0.25">
      <c r="A670">
        <v>10669</v>
      </c>
      <c r="B670" t="s">
        <v>4433</v>
      </c>
      <c r="C670" t="s">
        <v>15028</v>
      </c>
      <c r="D670">
        <v>22581</v>
      </c>
      <c r="E670" s="2">
        <v>44546.380972222221</v>
      </c>
      <c r="F670" t="s">
        <v>15024</v>
      </c>
    </row>
    <row r="671" spans="1:6" x14ac:dyDescent="0.25">
      <c r="A671">
        <v>10670</v>
      </c>
      <c r="B671" t="s">
        <v>5479</v>
      </c>
      <c r="C671" t="s">
        <v>15025</v>
      </c>
      <c r="D671">
        <v>43365</v>
      </c>
      <c r="E671" s="2">
        <v>45012.596979166658</v>
      </c>
      <c r="F671" t="s">
        <v>15026</v>
      </c>
    </row>
    <row r="672" spans="1:6" x14ac:dyDescent="0.25">
      <c r="A672">
        <v>10671</v>
      </c>
      <c r="B672" t="s">
        <v>4148</v>
      </c>
      <c r="C672" t="s">
        <v>15028</v>
      </c>
      <c r="D672">
        <v>15520</v>
      </c>
      <c r="E672" s="2">
        <v>44729.702546296299</v>
      </c>
      <c r="F672" t="s">
        <v>15024</v>
      </c>
    </row>
    <row r="673" spans="1:6" x14ac:dyDescent="0.25">
      <c r="A673">
        <v>10672</v>
      </c>
      <c r="B673" t="s">
        <v>3295</v>
      </c>
      <c r="C673" t="s">
        <v>15027</v>
      </c>
      <c r="D673">
        <v>49658</v>
      </c>
      <c r="E673" s="2">
        <v>44598.252951388888</v>
      </c>
      <c r="F673" t="s">
        <v>15024</v>
      </c>
    </row>
    <row r="674" spans="1:6" x14ac:dyDescent="0.25">
      <c r="A674">
        <v>10673</v>
      </c>
      <c r="B674" t="s">
        <v>3564</v>
      </c>
      <c r="C674" t="s">
        <v>15023</v>
      </c>
      <c r="D674">
        <v>14712</v>
      </c>
      <c r="E674" s="2">
        <v>44593.854780092603</v>
      </c>
      <c r="F674" t="s">
        <v>15026</v>
      </c>
    </row>
    <row r="675" spans="1:6" x14ac:dyDescent="0.25">
      <c r="A675">
        <v>10674</v>
      </c>
      <c r="B675" t="s">
        <v>3364</v>
      </c>
      <c r="C675" t="s">
        <v>15027</v>
      </c>
      <c r="D675">
        <v>14890</v>
      </c>
      <c r="E675" s="2">
        <v>45015.040231481478</v>
      </c>
      <c r="F675" t="s">
        <v>15026</v>
      </c>
    </row>
    <row r="676" spans="1:6" x14ac:dyDescent="0.25">
      <c r="A676">
        <v>10675</v>
      </c>
      <c r="B676" t="s">
        <v>4289</v>
      </c>
      <c r="C676" t="s">
        <v>15028</v>
      </c>
      <c r="D676">
        <v>5849</v>
      </c>
      <c r="E676" s="2">
        <v>44923.964930555558</v>
      </c>
      <c r="F676" t="s">
        <v>12908</v>
      </c>
    </row>
    <row r="677" spans="1:6" x14ac:dyDescent="0.25">
      <c r="A677">
        <v>10676</v>
      </c>
      <c r="B677" t="s">
        <v>5545</v>
      </c>
      <c r="C677" t="s">
        <v>15030</v>
      </c>
      <c r="D677">
        <v>31691</v>
      </c>
      <c r="E677" s="2">
        <v>44990.371481481481</v>
      </c>
      <c r="F677" t="s">
        <v>15024</v>
      </c>
    </row>
    <row r="678" spans="1:6" x14ac:dyDescent="0.25">
      <c r="A678">
        <v>10677</v>
      </c>
      <c r="B678" t="s">
        <v>5107</v>
      </c>
      <c r="C678" t="s">
        <v>15028</v>
      </c>
      <c r="D678">
        <v>40241</v>
      </c>
      <c r="E678" s="2">
        <v>44545.425057870372</v>
      </c>
      <c r="F678" t="s">
        <v>15026</v>
      </c>
    </row>
    <row r="679" spans="1:6" x14ac:dyDescent="0.25">
      <c r="A679">
        <v>10678</v>
      </c>
      <c r="B679" t="s">
        <v>3546</v>
      </c>
      <c r="C679" t="s">
        <v>15027</v>
      </c>
      <c r="D679">
        <v>29035</v>
      </c>
      <c r="E679" s="2">
        <v>44831.489722222221</v>
      </c>
      <c r="F679" t="s">
        <v>15026</v>
      </c>
    </row>
    <row r="680" spans="1:6" x14ac:dyDescent="0.25">
      <c r="A680">
        <v>10679</v>
      </c>
      <c r="B680" t="s">
        <v>4493</v>
      </c>
      <c r="C680" t="s">
        <v>15029</v>
      </c>
      <c r="D680">
        <v>5850</v>
      </c>
      <c r="E680" s="2">
        <v>44622.48636574074</v>
      </c>
      <c r="F680" t="s">
        <v>15024</v>
      </c>
    </row>
    <row r="681" spans="1:6" x14ac:dyDescent="0.25">
      <c r="A681">
        <v>10680</v>
      </c>
      <c r="B681" t="s">
        <v>3898</v>
      </c>
      <c r="C681" t="s">
        <v>15027</v>
      </c>
      <c r="D681">
        <v>21249</v>
      </c>
      <c r="E681" s="2">
        <v>44540.160995370366</v>
      </c>
      <c r="F681" t="s">
        <v>15026</v>
      </c>
    </row>
    <row r="682" spans="1:6" x14ac:dyDescent="0.25">
      <c r="A682">
        <v>10681</v>
      </c>
      <c r="B682" t="s">
        <v>3175</v>
      </c>
      <c r="C682" t="s">
        <v>15025</v>
      </c>
      <c r="D682">
        <v>46119</v>
      </c>
      <c r="E682" s="2">
        <v>45134.605856481481</v>
      </c>
      <c r="F682" t="s">
        <v>15026</v>
      </c>
    </row>
    <row r="683" spans="1:6" x14ac:dyDescent="0.25">
      <c r="A683">
        <v>10682</v>
      </c>
      <c r="B683" t="s">
        <v>3446</v>
      </c>
      <c r="C683" t="s">
        <v>15030</v>
      </c>
      <c r="D683">
        <v>42859</v>
      </c>
      <c r="E683" s="2">
        <v>44609.545138888891</v>
      </c>
      <c r="F683" t="s">
        <v>15026</v>
      </c>
    </row>
    <row r="684" spans="1:6" x14ac:dyDescent="0.25">
      <c r="A684">
        <v>10683</v>
      </c>
      <c r="B684" t="s">
        <v>3855</v>
      </c>
      <c r="C684" t="s">
        <v>15025</v>
      </c>
      <c r="D684">
        <v>9358</v>
      </c>
      <c r="E684" s="2">
        <v>44537.739108796297</v>
      </c>
      <c r="F684" t="s">
        <v>12908</v>
      </c>
    </row>
    <row r="685" spans="1:6" x14ac:dyDescent="0.25">
      <c r="A685">
        <v>10684</v>
      </c>
      <c r="B685" t="s">
        <v>3897</v>
      </c>
      <c r="C685" t="s">
        <v>15025</v>
      </c>
      <c r="D685">
        <v>21446</v>
      </c>
      <c r="E685" s="2">
        <v>44742.592638888891</v>
      </c>
      <c r="F685" t="s">
        <v>12908</v>
      </c>
    </row>
    <row r="686" spans="1:6" x14ac:dyDescent="0.25">
      <c r="A686">
        <v>10685</v>
      </c>
      <c r="B686" t="s">
        <v>4075</v>
      </c>
      <c r="C686" t="s">
        <v>15029</v>
      </c>
      <c r="D686">
        <v>24953</v>
      </c>
      <c r="E686" s="2">
        <v>45086.132592592592</v>
      </c>
      <c r="F686" t="s">
        <v>15026</v>
      </c>
    </row>
    <row r="687" spans="1:6" x14ac:dyDescent="0.25">
      <c r="A687">
        <v>10686</v>
      </c>
      <c r="B687" t="s">
        <v>5820</v>
      </c>
      <c r="C687" t="s">
        <v>15027</v>
      </c>
      <c r="D687">
        <v>29790</v>
      </c>
      <c r="E687" s="2">
        <v>44920.985578703701</v>
      </c>
      <c r="F687" t="s">
        <v>15026</v>
      </c>
    </row>
    <row r="688" spans="1:6" x14ac:dyDescent="0.25">
      <c r="A688">
        <v>10687</v>
      </c>
      <c r="B688" t="s">
        <v>3809</v>
      </c>
      <c r="C688" t="s">
        <v>15025</v>
      </c>
      <c r="D688">
        <v>31008</v>
      </c>
      <c r="E688" s="2">
        <v>45061.425173611111</v>
      </c>
      <c r="F688" t="s">
        <v>15026</v>
      </c>
    </row>
    <row r="689" spans="1:6" x14ac:dyDescent="0.25">
      <c r="A689">
        <v>10688</v>
      </c>
      <c r="B689" t="s">
        <v>4193</v>
      </c>
      <c r="C689" t="s">
        <v>15029</v>
      </c>
      <c r="D689">
        <v>35030</v>
      </c>
      <c r="E689" s="2">
        <v>44740.171840277777</v>
      </c>
      <c r="F689" t="s">
        <v>15026</v>
      </c>
    </row>
    <row r="690" spans="1:6" x14ac:dyDescent="0.25">
      <c r="A690">
        <v>10689</v>
      </c>
      <c r="B690" t="s">
        <v>4641</v>
      </c>
      <c r="C690" t="s">
        <v>15023</v>
      </c>
      <c r="D690">
        <v>42128</v>
      </c>
      <c r="E690" s="2">
        <v>44823.181817129633</v>
      </c>
      <c r="F690" t="s">
        <v>15024</v>
      </c>
    </row>
    <row r="691" spans="1:6" x14ac:dyDescent="0.25">
      <c r="A691">
        <v>10690</v>
      </c>
      <c r="B691" t="s">
        <v>3284</v>
      </c>
      <c r="C691" t="s">
        <v>15025</v>
      </c>
      <c r="D691">
        <v>42209</v>
      </c>
      <c r="E691" s="2">
        <v>45088.620648148149</v>
      </c>
      <c r="F691" t="s">
        <v>12908</v>
      </c>
    </row>
    <row r="692" spans="1:6" x14ac:dyDescent="0.25">
      <c r="A692">
        <v>10691</v>
      </c>
      <c r="B692" t="s">
        <v>5881</v>
      </c>
      <c r="C692" t="s">
        <v>15027</v>
      </c>
      <c r="D692">
        <v>1424</v>
      </c>
      <c r="E692" s="2">
        <v>45122.184710648151</v>
      </c>
      <c r="F692" t="s">
        <v>15026</v>
      </c>
    </row>
    <row r="693" spans="1:6" x14ac:dyDescent="0.25">
      <c r="A693">
        <v>10692</v>
      </c>
      <c r="B693" t="s">
        <v>5351</v>
      </c>
      <c r="C693" t="s">
        <v>15025</v>
      </c>
      <c r="D693">
        <v>36102</v>
      </c>
      <c r="E693" s="2">
        <v>45063.694421296299</v>
      </c>
      <c r="F693" t="s">
        <v>12908</v>
      </c>
    </row>
    <row r="694" spans="1:6" x14ac:dyDescent="0.25">
      <c r="A694">
        <v>10693</v>
      </c>
      <c r="B694" t="s">
        <v>4618</v>
      </c>
      <c r="C694" t="s">
        <v>15030</v>
      </c>
      <c r="D694">
        <v>46915</v>
      </c>
      <c r="E694" s="2">
        <v>45047.168564814812</v>
      </c>
      <c r="F694" t="s">
        <v>15026</v>
      </c>
    </row>
    <row r="695" spans="1:6" x14ac:dyDescent="0.25">
      <c r="A695">
        <v>10694</v>
      </c>
      <c r="B695" t="s">
        <v>4214</v>
      </c>
      <c r="C695" t="s">
        <v>15030</v>
      </c>
      <c r="D695">
        <v>27918</v>
      </c>
      <c r="E695" s="2">
        <v>45050.117650462962</v>
      </c>
      <c r="F695" t="s">
        <v>15026</v>
      </c>
    </row>
    <row r="696" spans="1:6" x14ac:dyDescent="0.25">
      <c r="A696">
        <v>10695</v>
      </c>
      <c r="B696" t="s">
        <v>5653</v>
      </c>
      <c r="C696" t="s">
        <v>15025</v>
      </c>
      <c r="D696">
        <v>32955</v>
      </c>
      <c r="E696" s="2">
        <v>44693.000648148147</v>
      </c>
      <c r="F696" t="s">
        <v>12908</v>
      </c>
    </row>
    <row r="697" spans="1:6" x14ac:dyDescent="0.25">
      <c r="A697">
        <v>10696</v>
      </c>
      <c r="B697" t="s">
        <v>4526</v>
      </c>
      <c r="C697" t="s">
        <v>15028</v>
      </c>
      <c r="D697">
        <v>26449</v>
      </c>
      <c r="E697" s="2">
        <v>45023.944351851853</v>
      </c>
      <c r="F697" t="s">
        <v>15024</v>
      </c>
    </row>
    <row r="698" spans="1:6" x14ac:dyDescent="0.25">
      <c r="A698">
        <v>10697</v>
      </c>
      <c r="B698" t="s">
        <v>3169</v>
      </c>
      <c r="C698" t="s">
        <v>15028</v>
      </c>
      <c r="D698">
        <v>37571</v>
      </c>
      <c r="E698" s="2">
        <v>44749.057071759264</v>
      </c>
      <c r="F698" t="s">
        <v>12908</v>
      </c>
    </row>
    <row r="699" spans="1:6" x14ac:dyDescent="0.25">
      <c r="A699">
        <v>10698</v>
      </c>
      <c r="B699" t="s">
        <v>3528</v>
      </c>
      <c r="C699" t="s">
        <v>15025</v>
      </c>
      <c r="D699">
        <v>24600</v>
      </c>
      <c r="E699" s="2">
        <v>45018.514606481483</v>
      </c>
      <c r="F699" t="s">
        <v>15024</v>
      </c>
    </row>
    <row r="700" spans="1:6" x14ac:dyDescent="0.25">
      <c r="A700">
        <v>10699</v>
      </c>
      <c r="B700" t="s">
        <v>5052</v>
      </c>
      <c r="C700" t="s">
        <v>15029</v>
      </c>
      <c r="D700">
        <v>4539</v>
      </c>
      <c r="E700" s="2">
        <v>44762.285555555558</v>
      </c>
      <c r="F700" t="s">
        <v>15026</v>
      </c>
    </row>
    <row r="701" spans="1:6" x14ac:dyDescent="0.25">
      <c r="A701">
        <v>10700</v>
      </c>
      <c r="B701" t="s">
        <v>5225</v>
      </c>
      <c r="C701" t="s">
        <v>15027</v>
      </c>
      <c r="D701">
        <v>8368</v>
      </c>
      <c r="E701" s="2">
        <v>44497.430578703701</v>
      </c>
      <c r="F701" t="s">
        <v>15024</v>
      </c>
    </row>
    <row r="702" spans="1:6" x14ac:dyDescent="0.25">
      <c r="A702">
        <v>10701</v>
      </c>
      <c r="B702" t="s">
        <v>3430</v>
      </c>
      <c r="C702" t="s">
        <v>15029</v>
      </c>
      <c r="D702">
        <v>34394</v>
      </c>
      <c r="E702" s="2">
        <v>45014.819988425923</v>
      </c>
      <c r="F702" t="s">
        <v>15026</v>
      </c>
    </row>
    <row r="703" spans="1:6" x14ac:dyDescent="0.25">
      <c r="A703">
        <v>10702</v>
      </c>
      <c r="B703" t="s">
        <v>5248</v>
      </c>
      <c r="C703" t="s">
        <v>15029</v>
      </c>
      <c r="D703">
        <v>30057</v>
      </c>
      <c r="E703" s="2">
        <v>44965.965358796297</v>
      </c>
      <c r="F703" t="s">
        <v>12908</v>
      </c>
    </row>
    <row r="704" spans="1:6" x14ac:dyDescent="0.25">
      <c r="A704">
        <v>10703</v>
      </c>
      <c r="B704" t="s">
        <v>3637</v>
      </c>
      <c r="C704" t="s">
        <v>15025</v>
      </c>
      <c r="D704">
        <v>42415</v>
      </c>
      <c r="E704" s="2">
        <v>45087.339988425927</v>
      </c>
      <c r="F704" t="s">
        <v>12908</v>
      </c>
    </row>
    <row r="705" spans="1:6" x14ac:dyDescent="0.25">
      <c r="A705">
        <v>10704</v>
      </c>
      <c r="B705" t="s">
        <v>3919</v>
      </c>
      <c r="C705" t="s">
        <v>15030</v>
      </c>
      <c r="D705">
        <v>16482</v>
      </c>
      <c r="E705" s="2">
        <v>44826.579583333332</v>
      </c>
      <c r="F705" t="s">
        <v>15024</v>
      </c>
    </row>
    <row r="706" spans="1:6" x14ac:dyDescent="0.25">
      <c r="A706">
        <v>10705</v>
      </c>
      <c r="B706" t="s">
        <v>4258</v>
      </c>
      <c r="C706" t="s">
        <v>15030</v>
      </c>
      <c r="D706">
        <v>15781</v>
      </c>
      <c r="E706" s="2">
        <v>44870.670092592591</v>
      </c>
      <c r="F706" t="s">
        <v>15026</v>
      </c>
    </row>
    <row r="707" spans="1:6" x14ac:dyDescent="0.25">
      <c r="A707">
        <v>10706</v>
      </c>
      <c r="B707" t="s">
        <v>4685</v>
      </c>
      <c r="C707" t="s">
        <v>15030</v>
      </c>
      <c r="D707">
        <v>24309</v>
      </c>
      <c r="E707" s="2">
        <v>45068.813750000001</v>
      </c>
      <c r="F707" t="s">
        <v>15026</v>
      </c>
    </row>
    <row r="708" spans="1:6" x14ac:dyDescent="0.25">
      <c r="A708">
        <v>10707</v>
      </c>
      <c r="B708" t="s">
        <v>5977</v>
      </c>
      <c r="C708" t="s">
        <v>15023</v>
      </c>
      <c r="D708">
        <v>18370</v>
      </c>
      <c r="E708" s="2">
        <v>44643.928414351853</v>
      </c>
      <c r="F708" t="s">
        <v>15026</v>
      </c>
    </row>
    <row r="709" spans="1:6" x14ac:dyDescent="0.25">
      <c r="A709">
        <v>10708</v>
      </c>
      <c r="B709" t="s">
        <v>5487</v>
      </c>
      <c r="C709" t="s">
        <v>15025</v>
      </c>
      <c r="D709">
        <v>33710</v>
      </c>
      <c r="E709" s="2">
        <v>44898.672222222223</v>
      </c>
      <c r="F709" t="s">
        <v>12908</v>
      </c>
    </row>
    <row r="710" spans="1:6" x14ac:dyDescent="0.25">
      <c r="A710">
        <v>10709</v>
      </c>
      <c r="B710" t="s">
        <v>4551</v>
      </c>
      <c r="C710" t="s">
        <v>15023</v>
      </c>
      <c r="D710">
        <v>28041</v>
      </c>
      <c r="E710" s="2">
        <v>44493.823750000003</v>
      </c>
      <c r="F710" t="s">
        <v>15024</v>
      </c>
    </row>
    <row r="711" spans="1:6" x14ac:dyDescent="0.25">
      <c r="A711">
        <v>10710</v>
      </c>
      <c r="B711" t="s">
        <v>5664</v>
      </c>
      <c r="C711" t="s">
        <v>15029</v>
      </c>
      <c r="D711">
        <v>41647</v>
      </c>
      <c r="E711" s="2">
        <v>45039.444710648153</v>
      </c>
      <c r="F711" t="s">
        <v>12908</v>
      </c>
    </row>
    <row r="712" spans="1:6" x14ac:dyDescent="0.25">
      <c r="A712">
        <v>10711</v>
      </c>
      <c r="B712" t="s">
        <v>3369</v>
      </c>
      <c r="C712" t="s">
        <v>15025</v>
      </c>
      <c r="D712">
        <v>44944</v>
      </c>
      <c r="E712" s="2">
        <v>44899.150937500002</v>
      </c>
      <c r="F712" t="s">
        <v>12908</v>
      </c>
    </row>
    <row r="713" spans="1:6" x14ac:dyDescent="0.25">
      <c r="A713">
        <v>10712</v>
      </c>
      <c r="B713" t="s">
        <v>5062</v>
      </c>
      <c r="C713" t="s">
        <v>15029</v>
      </c>
      <c r="D713">
        <v>48693</v>
      </c>
      <c r="E713" s="2">
        <v>44976.500752314823</v>
      </c>
      <c r="F713" t="s">
        <v>12908</v>
      </c>
    </row>
    <row r="714" spans="1:6" x14ac:dyDescent="0.25">
      <c r="A714">
        <v>10713</v>
      </c>
      <c r="B714" t="s">
        <v>4982</v>
      </c>
      <c r="C714" t="s">
        <v>15025</v>
      </c>
      <c r="D714">
        <v>5684</v>
      </c>
      <c r="E714" s="2">
        <v>44848.870717592603</v>
      </c>
      <c r="F714" t="s">
        <v>15026</v>
      </c>
    </row>
    <row r="715" spans="1:6" x14ac:dyDescent="0.25">
      <c r="A715">
        <v>10714</v>
      </c>
      <c r="B715" t="s">
        <v>3744</v>
      </c>
      <c r="C715" t="s">
        <v>15028</v>
      </c>
      <c r="D715">
        <v>4029</v>
      </c>
      <c r="E715" s="2">
        <v>44556.491793981477</v>
      </c>
      <c r="F715" t="s">
        <v>15026</v>
      </c>
    </row>
    <row r="716" spans="1:6" x14ac:dyDescent="0.25">
      <c r="A716">
        <v>10715</v>
      </c>
      <c r="B716" t="s">
        <v>5205</v>
      </c>
      <c r="C716" t="s">
        <v>15023</v>
      </c>
      <c r="D716">
        <v>41611</v>
      </c>
      <c r="E716" s="2">
        <v>45036.243958333333</v>
      </c>
      <c r="F716" t="s">
        <v>15024</v>
      </c>
    </row>
    <row r="717" spans="1:6" x14ac:dyDescent="0.25">
      <c r="A717">
        <v>10716</v>
      </c>
      <c r="B717" t="s">
        <v>3376</v>
      </c>
      <c r="C717" t="s">
        <v>15025</v>
      </c>
      <c r="D717">
        <v>49921</v>
      </c>
      <c r="E717" s="2">
        <v>44507.777384259258</v>
      </c>
      <c r="F717" t="s">
        <v>15026</v>
      </c>
    </row>
    <row r="718" spans="1:6" x14ac:dyDescent="0.25">
      <c r="A718">
        <v>10717</v>
      </c>
      <c r="B718" t="s">
        <v>4156</v>
      </c>
      <c r="C718" t="s">
        <v>15023</v>
      </c>
      <c r="D718">
        <v>41036</v>
      </c>
      <c r="E718" s="2">
        <v>44814.888969907413</v>
      </c>
      <c r="F718" t="s">
        <v>15026</v>
      </c>
    </row>
    <row r="719" spans="1:6" x14ac:dyDescent="0.25">
      <c r="A719">
        <v>10718</v>
      </c>
      <c r="B719" t="s">
        <v>5065</v>
      </c>
      <c r="C719" t="s">
        <v>15029</v>
      </c>
      <c r="D719">
        <v>32600</v>
      </c>
      <c r="E719" s="2">
        <v>44653.631782407407</v>
      </c>
      <c r="F719" t="s">
        <v>12908</v>
      </c>
    </row>
    <row r="720" spans="1:6" x14ac:dyDescent="0.25">
      <c r="A720">
        <v>10719</v>
      </c>
      <c r="B720" t="s">
        <v>5108</v>
      </c>
      <c r="C720" t="s">
        <v>15023</v>
      </c>
      <c r="D720">
        <v>22935</v>
      </c>
      <c r="E720" s="2">
        <v>44915.537268518521</v>
      </c>
      <c r="F720" t="s">
        <v>15026</v>
      </c>
    </row>
    <row r="721" spans="1:6" x14ac:dyDescent="0.25">
      <c r="A721">
        <v>10720</v>
      </c>
      <c r="B721" t="s">
        <v>4496</v>
      </c>
      <c r="C721" t="s">
        <v>15030</v>
      </c>
      <c r="D721">
        <v>25846</v>
      </c>
      <c r="E721" s="2">
        <v>44962.390879629631</v>
      </c>
      <c r="F721" t="s">
        <v>12908</v>
      </c>
    </row>
    <row r="722" spans="1:6" x14ac:dyDescent="0.25">
      <c r="A722">
        <v>10721</v>
      </c>
      <c r="B722" t="s">
        <v>6071</v>
      </c>
      <c r="C722" t="s">
        <v>15030</v>
      </c>
      <c r="D722">
        <v>41190</v>
      </c>
      <c r="E722" s="2">
        <v>44687.22519675926</v>
      </c>
      <c r="F722" t="s">
        <v>15024</v>
      </c>
    </row>
    <row r="723" spans="1:6" x14ac:dyDescent="0.25">
      <c r="A723">
        <v>10722</v>
      </c>
      <c r="B723" t="s">
        <v>5491</v>
      </c>
      <c r="C723" t="s">
        <v>15027</v>
      </c>
      <c r="D723">
        <v>25047</v>
      </c>
      <c r="E723" s="2">
        <v>44920.827905092592</v>
      </c>
      <c r="F723" t="s">
        <v>15026</v>
      </c>
    </row>
    <row r="724" spans="1:6" x14ac:dyDescent="0.25">
      <c r="A724">
        <v>10723</v>
      </c>
      <c r="B724" t="s">
        <v>3939</v>
      </c>
      <c r="C724" t="s">
        <v>15023</v>
      </c>
      <c r="D724">
        <v>7630</v>
      </c>
      <c r="E724" s="2">
        <v>44517.841423611113</v>
      </c>
      <c r="F724" t="s">
        <v>15024</v>
      </c>
    </row>
    <row r="725" spans="1:6" x14ac:dyDescent="0.25">
      <c r="A725">
        <v>10724</v>
      </c>
      <c r="B725" t="s">
        <v>5881</v>
      </c>
      <c r="C725" t="s">
        <v>15029</v>
      </c>
      <c r="D725">
        <v>43996</v>
      </c>
      <c r="E725" s="2">
        <v>44913.673530092587</v>
      </c>
      <c r="F725" t="s">
        <v>12908</v>
      </c>
    </row>
    <row r="726" spans="1:6" x14ac:dyDescent="0.25">
      <c r="A726">
        <v>10725</v>
      </c>
      <c r="B726" t="s">
        <v>3802</v>
      </c>
      <c r="C726" t="s">
        <v>15028</v>
      </c>
      <c r="D726">
        <v>28850</v>
      </c>
      <c r="E726" s="2">
        <v>44615.053333333337</v>
      </c>
      <c r="F726" t="s">
        <v>15024</v>
      </c>
    </row>
    <row r="727" spans="1:6" x14ac:dyDescent="0.25">
      <c r="A727">
        <v>10726</v>
      </c>
      <c r="B727" t="s">
        <v>5887</v>
      </c>
      <c r="C727" t="s">
        <v>15025</v>
      </c>
      <c r="D727">
        <v>33948</v>
      </c>
      <c r="E727" s="2">
        <v>44937.650057870371</v>
      </c>
      <c r="F727" t="s">
        <v>15026</v>
      </c>
    </row>
    <row r="728" spans="1:6" x14ac:dyDescent="0.25">
      <c r="A728">
        <v>10727</v>
      </c>
      <c r="B728" t="s">
        <v>4407</v>
      </c>
      <c r="C728" t="s">
        <v>15029</v>
      </c>
      <c r="D728">
        <v>34660</v>
      </c>
      <c r="E728" s="2">
        <v>44816.088217592587</v>
      </c>
      <c r="F728" t="s">
        <v>15024</v>
      </c>
    </row>
    <row r="729" spans="1:6" x14ac:dyDescent="0.25">
      <c r="A729">
        <v>10728</v>
      </c>
      <c r="B729" t="s">
        <v>3994</v>
      </c>
      <c r="C729" t="s">
        <v>15030</v>
      </c>
      <c r="D729">
        <v>47272</v>
      </c>
      <c r="E729" s="2">
        <v>44767.712395833332</v>
      </c>
      <c r="F729" t="s">
        <v>12908</v>
      </c>
    </row>
    <row r="730" spans="1:6" x14ac:dyDescent="0.25">
      <c r="A730">
        <v>10729</v>
      </c>
      <c r="B730" t="s">
        <v>5934</v>
      </c>
      <c r="C730" t="s">
        <v>15023</v>
      </c>
      <c r="D730">
        <v>14630</v>
      </c>
      <c r="E730" s="2">
        <v>45031.076898148152</v>
      </c>
      <c r="F730" t="s">
        <v>12908</v>
      </c>
    </row>
    <row r="731" spans="1:6" x14ac:dyDescent="0.25">
      <c r="A731">
        <v>10730</v>
      </c>
      <c r="B731" t="s">
        <v>3651</v>
      </c>
      <c r="C731" t="s">
        <v>15030</v>
      </c>
      <c r="D731">
        <v>25574</v>
      </c>
      <c r="E731" s="2">
        <v>45076.833506944437</v>
      </c>
      <c r="F731" t="s">
        <v>15024</v>
      </c>
    </row>
    <row r="732" spans="1:6" x14ac:dyDescent="0.25">
      <c r="A732">
        <v>10731</v>
      </c>
      <c r="B732" t="s">
        <v>5367</v>
      </c>
      <c r="C732" t="s">
        <v>15025</v>
      </c>
      <c r="D732">
        <v>17204</v>
      </c>
      <c r="E732" s="2">
        <v>44880.831701388888</v>
      </c>
      <c r="F732" t="s">
        <v>12908</v>
      </c>
    </row>
    <row r="733" spans="1:6" x14ac:dyDescent="0.25">
      <c r="A733">
        <v>10732</v>
      </c>
      <c r="B733" t="s">
        <v>3911</v>
      </c>
      <c r="C733" t="s">
        <v>15025</v>
      </c>
      <c r="D733">
        <v>8443</v>
      </c>
      <c r="E733" s="2">
        <v>44812.122256944444</v>
      </c>
      <c r="F733" t="s">
        <v>15026</v>
      </c>
    </row>
    <row r="734" spans="1:6" x14ac:dyDescent="0.25">
      <c r="A734">
        <v>10733</v>
      </c>
      <c r="B734" t="s">
        <v>3362</v>
      </c>
      <c r="C734" t="s">
        <v>15027</v>
      </c>
      <c r="D734">
        <v>24152</v>
      </c>
      <c r="E734" s="2">
        <v>44993.202847222223</v>
      </c>
      <c r="F734" t="s">
        <v>15026</v>
      </c>
    </row>
    <row r="735" spans="1:6" x14ac:dyDescent="0.25">
      <c r="A735">
        <v>10734</v>
      </c>
      <c r="B735" t="s">
        <v>5879</v>
      </c>
      <c r="C735" t="s">
        <v>15030</v>
      </c>
      <c r="D735">
        <v>13241</v>
      </c>
      <c r="E735" s="2">
        <v>44837.6096875</v>
      </c>
      <c r="F735" t="s">
        <v>15026</v>
      </c>
    </row>
    <row r="736" spans="1:6" x14ac:dyDescent="0.25">
      <c r="A736">
        <v>10735</v>
      </c>
      <c r="B736" t="s">
        <v>4011</v>
      </c>
      <c r="C736" t="s">
        <v>15027</v>
      </c>
      <c r="D736">
        <v>43785</v>
      </c>
      <c r="E736" s="2">
        <v>44626.190115740741</v>
      </c>
      <c r="F736" t="s">
        <v>15026</v>
      </c>
    </row>
    <row r="737" spans="1:6" x14ac:dyDescent="0.25">
      <c r="A737">
        <v>10736</v>
      </c>
      <c r="B737" t="s">
        <v>5809</v>
      </c>
      <c r="C737" t="s">
        <v>15027</v>
      </c>
      <c r="D737">
        <v>33345</v>
      </c>
      <c r="E737" s="2">
        <v>44682.788518518522</v>
      </c>
      <c r="F737" t="s">
        <v>15026</v>
      </c>
    </row>
    <row r="738" spans="1:6" x14ac:dyDescent="0.25">
      <c r="A738">
        <v>10737</v>
      </c>
      <c r="B738" t="s">
        <v>4803</v>
      </c>
      <c r="C738" t="s">
        <v>15027</v>
      </c>
      <c r="D738">
        <v>31728</v>
      </c>
      <c r="E738" s="2">
        <v>44482.976990740739</v>
      </c>
      <c r="F738" t="s">
        <v>15026</v>
      </c>
    </row>
    <row r="739" spans="1:6" x14ac:dyDescent="0.25">
      <c r="A739">
        <v>10738</v>
      </c>
      <c r="B739" t="s">
        <v>4852</v>
      </c>
      <c r="C739" t="s">
        <v>15025</v>
      </c>
      <c r="D739">
        <v>21372</v>
      </c>
      <c r="E739" s="2">
        <v>44653.795960648153</v>
      </c>
      <c r="F739" t="s">
        <v>15026</v>
      </c>
    </row>
    <row r="740" spans="1:6" x14ac:dyDescent="0.25">
      <c r="A740">
        <v>10739</v>
      </c>
      <c r="B740" t="s">
        <v>5951</v>
      </c>
      <c r="C740" t="s">
        <v>15025</v>
      </c>
      <c r="D740">
        <v>3932</v>
      </c>
      <c r="E740" s="2">
        <v>44488.32402777778</v>
      </c>
      <c r="F740" t="s">
        <v>15026</v>
      </c>
    </row>
    <row r="741" spans="1:6" x14ac:dyDescent="0.25">
      <c r="A741">
        <v>10740</v>
      </c>
      <c r="B741" t="s">
        <v>4005</v>
      </c>
      <c r="C741" t="s">
        <v>15030</v>
      </c>
      <c r="D741">
        <v>30516</v>
      </c>
      <c r="E741" s="2">
        <v>44710.846851851849</v>
      </c>
      <c r="F741" t="s">
        <v>15026</v>
      </c>
    </row>
    <row r="742" spans="1:6" x14ac:dyDescent="0.25">
      <c r="A742">
        <v>10741</v>
      </c>
      <c r="B742" t="s">
        <v>3168</v>
      </c>
      <c r="C742" t="s">
        <v>15027</v>
      </c>
      <c r="D742">
        <v>13576</v>
      </c>
      <c r="E742" s="2">
        <v>44840.813020833331</v>
      </c>
      <c r="F742" t="s">
        <v>15024</v>
      </c>
    </row>
    <row r="743" spans="1:6" x14ac:dyDescent="0.25">
      <c r="A743">
        <v>10742</v>
      </c>
      <c r="B743" t="s">
        <v>5986</v>
      </c>
      <c r="C743" t="s">
        <v>15030</v>
      </c>
      <c r="D743">
        <v>15611</v>
      </c>
      <c r="E743" s="2">
        <v>44669.579560185193</v>
      </c>
      <c r="F743" t="s">
        <v>12908</v>
      </c>
    </row>
    <row r="744" spans="1:6" x14ac:dyDescent="0.25">
      <c r="A744">
        <v>10743</v>
      </c>
      <c r="B744" t="s">
        <v>5384</v>
      </c>
      <c r="C744" t="s">
        <v>15030</v>
      </c>
      <c r="D744">
        <v>22043</v>
      </c>
      <c r="E744" s="2">
        <v>45046.329710648148</v>
      </c>
      <c r="F744" t="s">
        <v>12908</v>
      </c>
    </row>
    <row r="745" spans="1:6" x14ac:dyDescent="0.25">
      <c r="A745">
        <v>10744</v>
      </c>
      <c r="B745" t="s">
        <v>4064</v>
      </c>
      <c r="C745" t="s">
        <v>15030</v>
      </c>
      <c r="D745">
        <v>9924</v>
      </c>
      <c r="E745" s="2">
        <v>45132.167685185188</v>
      </c>
      <c r="F745" t="s">
        <v>12908</v>
      </c>
    </row>
    <row r="746" spans="1:6" x14ac:dyDescent="0.25">
      <c r="A746">
        <v>10745</v>
      </c>
      <c r="B746" t="s">
        <v>4644</v>
      </c>
      <c r="C746" t="s">
        <v>15029</v>
      </c>
      <c r="D746">
        <v>3904</v>
      </c>
      <c r="E746" s="2">
        <v>44738.142939814818</v>
      </c>
      <c r="F746" t="s">
        <v>12908</v>
      </c>
    </row>
    <row r="747" spans="1:6" x14ac:dyDescent="0.25">
      <c r="A747">
        <v>10746</v>
      </c>
      <c r="B747" t="s">
        <v>4267</v>
      </c>
      <c r="C747" t="s">
        <v>15027</v>
      </c>
      <c r="D747">
        <v>4997</v>
      </c>
      <c r="E747" s="2">
        <v>44853.039467592593</v>
      </c>
      <c r="F747" t="s">
        <v>15026</v>
      </c>
    </row>
    <row r="748" spans="1:6" x14ac:dyDescent="0.25">
      <c r="A748">
        <v>10747</v>
      </c>
      <c r="B748" t="s">
        <v>3769</v>
      </c>
      <c r="C748" t="s">
        <v>15023</v>
      </c>
      <c r="D748">
        <v>37384</v>
      </c>
      <c r="E748" s="2">
        <v>44996.032650462963</v>
      </c>
      <c r="F748" t="s">
        <v>15026</v>
      </c>
    </row>
    <row r="749" spans="1:6" x14ac:dyDescent="0.25">
      <c r="A749">
        <v>10748</v>
      </c>
      <c r="B749" t="s">
        <v>4614</v>
      </c>
      <c r="C749" t="s">
        <v>15029</v>
      </c>
      <c r="D749">
        <v>47514</v>
      </c>
      <c r="E749" s="2">
        <v>44561.752453703702</v>
      </c>
      <c r="F749" t="s">
        <v>12908</v>
      </c>
    </row>
    <row r="750" spans="1:6" x14ac:dyDescent="0.25">
      <c r="A750">
        <v>10749</v>
      </c>
      <c r="B750" t="s">
        <v>4325</v>
      </c>
      <c r="C750" t="s">
        <v>15028</v>
      </c>
      <c r="D750">
        <v>41709</v>
      </c>
      <c r="E750" s="2">
        <v>44976.143761574072</v>
      </c>
      <c r="F750" t="s">
        <v>15024</v>
      </c>
    </row>
    <row r="751" spans="1:6" x14ac:dyDescent="0.25">
      <c r="A751">
        <v>10750</v>
      </c>
      <c r="B751" t="s">
        <v>5920</v>
      </c>
      <c r="C751" t="s">
        <v>15028</v>
      </c>
      <c r="D751">
        <v>6054</v>
      </c>
      <c r="E751" s="2">
        <v>44592.143692129634</v>
      </c>
      <c r="F751" t="s">
        <v>15026</v>
      </c>
    </row>
    <row r="752" spans="1:6" x14ac:dyDescent="0.25">
      <c r="A752">
        <v>10751</v>
      </c>
      <c r="B752" t="s">
        <v>3153</v>
      </c>
      <c r="C752" t="s">
        <v>15030</v>
      </c>
      <c r="D752">
        <v>46894</v>
      </c>
      <c r="E752" s="2">
        <v>44532.108784722222</v>
      </c>
      <c r="F752" t="s">
        <v>15024</v>
      </c>
    </row>
    <row r="753" spans="1:6" x14ac:dyDescent="0.25">
      <c r="A753">
        <v>10752</v>
      </c>
      <c r="B753" t="s">
        <v>4769</v>
      </c>
      <c r="C753" t="s">
        <v>15025</v>
      </c>
      <c r="D753">
        <v>42024</v>
      </c>
      <c r="E753" s="2">
        <v>45094.924953703703</v>
      </c>
      <c r="F753" t="s">
        <v>15024</v>
      </c>
    </row>
    <row r="754" spans="1:6" x14ac:dyDescent="0.25">
      <c r="A754">
        <v>10753</v>
      </c>
      <c r="B754" t="s">
        <v>5745</v>
      </c>
      <c r="C754" t="s">
        <v>15029</v>
      </c>
      <c r="D754">
        <v>41323</v>
      </c>
      <c r="E754" s="2">
        <v>44918.547824074078</v>
      </c>
      <c r="F754" t="s">
        <v>12908</v>
      </c>
    </row>
    <row r="755" spans="1:6" x14ac:dyDescent="0.25">
      <c r="A755">
        <v>10754</v>
      </c>
      <c r="B755" t="s">
        <v>4653</v>
      </c>
      <c r="C755" t="s">
        <v>15029</v>
      </c>
      <c r="D755">
        <v>15149</v>
      </c>
      <c r="E755" s="2">
        <v>44992.236006944448</v>
      </c>
      <c r="F755" t="s">
        <v>15024</v>
      </c>
    </row>
    <row r="756" spans="1:6" x14ac:dyDescent="0.25">
      <c r="A756">
        <v>10755</v>
      </c>
      <c r="B756" t="s">
        <v>4813</v>
      </c>
      <c r="C756" t="s">
        <v>15023</v>
      </c>
      <c r="D756">
        <v>26437</v>
      </c>
      <c r="E756" s="2">
        <v>44891.76321759259</v>
      </c>
      <c r="F756" t="s">
        <v>15026</v>
      </c>
    </row>
    <row r="757" spans="1:6" x14ac:dyDescent="0.25">
      <c r="A757">
        <v>10756</v>
      </c>
      <c r="B757" t="s">
        <v>4299</v>
      </c>
      <c r="C757" t="s">
        <v>15027</v>
      </c>
      <c r="D757">
        <v>16945</v>
      </c>
      <c r="E757" s="2">
        <v>45046.162581018521</v>
      </c>
      <c r="F757" t="s">
        <v>15024</v>
      </c>
    </row>
    <row r="758" spans="1:6" x14ac:dyDescent="0.25">
      <c r="A758">
        <v>10757</v>
      </c>
      <c r="B758" t="s">
        <v>4560</v>
      </c>
      <c r="C758" t="s">
        <v>15028</v>
      </c>
      <c r="D758">
        <v>43436</v>
      </c>
      <c r="E758" s="2">
        <v>44853.658125000002</v>
      </c>
      <c r="F758" t="s">
        <v>15026</v>
      </c>
    </row>
    <row r="759" spans="1:6" x14ac:dyDescent="0.25">
      <c r="A759">
        <v>10758</v>
      </c>
      <c r="B759" t="s">
        <v>4628</v>
      </c>
      <c r="C759" t="s">
        <v>15029</v>
      </c>
      <c r="D759">
        <v>21495</v>
      </c>
      <c r="E759" s="2">
        <v>44931.498194444437</v>
      </c>
      <c r="F759" t="s">
        <v>15026</v>
      </c>
    </row>
    <row r="760" spans="1:6" x14ac:dyDescent="0.25">
      <c r="A760">
        <v>10759</v>
      </c>
      <c r="B760" t="s">
        <v>4946</v>
      </c>
      <c r="C760" t="s">
        <v>15030</v>
      </c>
      <c r="D760">
        <v>15099</v>
      </c>
      <c r="E760" s="2">
        <v>45125.454062500001</v>
      </c>
      <c r="F760" t="s">
        <v>15026</v>
      </c>
    </row>
    <row r="761" spans="1:6" x14ac:dyDescent="0.25">
      <c r="A761">
        <v>10760</v>
      </c>
      <c r="B761" t="s">
        <v>3192</v>
      </c>
      <c r="C761" t="s">
        <v>15025</v>
      </c>
      <c r="D761">
        <v>31185</v>
      </c>
      <c r="E761" s="2">
        <v>45063.042511574073</v>
      </c>
      <c r="F761" t="s">
        <v>15026</v>
      </c>
    </row>
    <row r="762" spans="1:6" x14ac:dyDescent="0.25">
      <c r="A762">
        <v>10761</v>
      </c>
      <c r="B762" t="s">
        <v>4218</v>
      </c>
      <c r="C762" t="s">
        <v>15028</v>
      </c>
      <c r="D762">
        <v>23696</v>
      </c>
      <c r="E762" s="2">
        <v>44932.440289351849</v>
      </c>
      <c r="F762" t="s">
        <v>15024</v>
      </c>
    </row>
    <row r="763" spans="1:6" x14ac:dyDescent="0.25">
      <c r="A763">
        <v>10762</v>
      </c>
      <c r="B763" t="s">
        <v>5197</v>
      </c>
      <c r="C763" t="s">
        <v>15023</v>
      </c>
      <c r="D763">
        <v>37365</v>
      </c>
      <c r="E763" s="2">
        <v>44557.385347222233</v>
      </c>
      <c r="F763" t="s">
        <v>15024</v>
      </c>
    </row>
    <row r="764" spans="1:6" x14ac:dyDescent="0.25">
      <c r="A764">
        <v>10763</v>
      </c>
      <c r="B764" t="s">
        <v>3386</v>
      </c>
      <c r="C764" t="s">
        <v>15029</v>
      </c>
      <c r="D764">
        <v>29773</v>
      </c>
      <c r="E764" s="2">
        <v>44690.682523148149</v>
      </c>
      <c r="F764" t="s">
        <v>15024</v>
      </c>
    </row>
    <row r="765" spans="1:6" x14ac:dyDescent="0.25">
      <c r="A765">
        <v>10764</v>
      </c>
      <c r="B765" t="s">
        <v>3726</v>
      </c>
      <c r="C765" t="s">
        <v>15028</v>
      </c>
      <c r="D765">
        <v>17498</v>
      </c>
      <c r="E765" s="2">
        <v>44483.491284722222</v>
      </c>
      <c r="F765" t="s">
        <v>12908</v>
      </c>
    </row>
    <row r="766" spans="1:6" x14ac:dyDescent="0.25">
      <c r="A766">
        <v>10765</v>
      </c>
      <c r="B766" t="s">
        <v>3883</v>
      </c>
      <c r="C766" t="s">
        <v>15030</v>
      </c>
      <c r="D766">
        <v>1968</v>
      </c>
      <c r="E766" s="2">
        <v>44601.988437499997</v>
      </c>
      <c r="F766" t="s">
        <v>15026</v>
      </c>
    </row>
    <row r="767" spans="1:6" x14ac:dyDescent="0.25">
      <c r="A767">
        <v>10766</v>
      </c>
      <c r="B767" t="s">
        <v>5833</v>
      </c>
      <c r="C767" t="s">
        <v>15027</v>
      </c>
      <c r="D767">
        <v>3556</v>
      </c>
      <c r="E767" s="2">
        <v>45000.736226851863</v>
      </c>
      <c r="F767" t="s">
        <v>12908</v>
      </c>
    </row>
    <row r="768" spans="1:6" x14ac:dyDescent="0.25">
      <c r="A768">
        <v>10767</v>
      </c>
      <c r="B768" t="s">
        <v>4116</v>
      </c>
      <c r="C768" t="s">
        <v>15030</v>
      </c>
      <c r="D768">
        <v>25794</v>
      </c>
      <c r="E768" s="2">
        <v>44765.475543981483</v>
      </c>
      <c r="F768" t="s">
        <v>15024</v>
      </c>
    </row>
    <row r="769" spans="1:6" x14ac:dyDescent="0.25">
      <c r="A769">
        <v>10768</v>
      </c>
      <c r="B769" t="s">
        <v>3220</v>
      </c>
      <c r="C769" t="s">
        <v>15028</v>
      </c>
      <c r="D769">
        <v>43327</v>
      </c>
      <c r="E769" s="2">
        <v>44902.905601851853</v>
      </c>
      <c r="F769" t="s">
        <v>15024</v>
      </c>
    </row>
    <row r="770" spans="1:6" x14ac:dyDescent="0.25">
      <c r="A770">
        <v>10769</v>
      </c>
      <c r="B770" t="s">
        <v>5713</v>
      </c>
      <c r="C770" t="s">
        <v>15023</v>
      </c>
      <c r="D770">
        <v>47389</v>
      </c>
      <c r="E770" s="2">
        <v>44953.499444444453</v>
      </c>
      <c r="F770" t="s">
        <v>15026</v>
      </c>
    </row>
    <row r="771" spans="1:6" x14ac:dyDescent="0.25">
      <c r="A771">
        <v>10770</v>
      </c>
      <c r="B771" t="s">
        <v>6041</v>
      </c>
      <c r="C771" t="s">
        <v>15027</v>
      </c>
      <c r="D771">
        <v>48859</v>
      </c>
      <c r="E771" s="2">
        <v>44784.899178240739</v>
      </c>
      <c r="F771" t="s">
        <v>12908</v>
      </c>
    </row>
    <row r="772" spans="1:6" x14ac:dyDescent="0.25">
      <c r="A772">
        <v>10771</v>
      </c>
      <c r="B772" t="s">
        <v>4238</v>
      </c>
      <c r="C772" t="s">
        <v>15023</v>
      </c>
      <c r="D772">
        <v>15163</v>
      </c>
      <c r="E772" s="2">
        <v>44800.081319444442</v>
      </c>
      <c r="F772" t="s">
        <v>12908</v>
      </c>
    </row>
    <row r="773" spans="1:6" x14ac:dyDescent="0.25">
      <c r="A773">
        <v>10772</v>
      </c>
      <c r="B773" t="s">
        <v>4013</v>
      </c>
      <c r="C773" t="s">
        <v>15030</v>
      </c>
      <c r="D773">
        <v>44885</v>
      </c>
      <c r="E773" s="2">
        <v>44656.817141203697</v>
      </c>
      <c r="F773" t="s">
        <v>15024</v>
      </c>
    </row>
    <row r="774" spans="1:6" x14ac:dyDescent="0.25">
      <c r="A774">
        <v>10773</v>
      </c>
      <c r="B774" t="s">
        <v>5390</v>
      </c>
      <c r="C774" t="s">
        <v>15028</v>
      </c>
      <c r="D774">
        <v>3642</v>
      </c>
      <c r="E774" s="2">
        <v>44562.309953703712</v>
      </c>
      <c r="F774" t="s">
        <v>12908</v>
      </c>
    </row>
    <row r="775" spans="1:6" x14ac:dyDescent="0.25">
      <c r="A775">
        <v>10774</v>
      </c>
      <c r="B775" t="s">
        <v>3610</v>
      </c>
      <c r="C775" t="s">
        <v>15023</v>
      </c>
      <c r="D775">
        <v>20779</v>
      </c>
      <c r="E775" s="2">
        <v>44794.497476851851</v>
      </c>
      <c r="F775" t="s">
        <v>12908</v>
      </c>
    </row>
    <row r="776" spans="1:6" x14ac:dyDescent="0.25">
      <c r="A776">
        <v>10775</v>
      </c>
      <c r="B776" t="s">
        <v>5027</v>
      </c>
      <c r="C776" t="s">
        <v>15029</v>
      </c>
      <c r="D776">
        <v>15923</v>
      </c>
      <c r="E776" s="2">
        <v>45129.914884259262</v>
      </c>
      <c r="F776" t="s">
        <v>15024</v>
      </c>
    </row>
    <row r="777" spans="1:6" x14ac:dyDescent="0.25">
      <c r="A777">
        <v>10776</v>
      </c>
      <c r="B777" t="s">
        <v>3894</v>
      </c>
      <c r="C777" t="s">
        <v>15028</v>
      </c>
      <c r="D777">
        <v>29965</v>
      </c>
      <c r="E777" s="2">
        <v>44984.370208333326</v>
      </c>
      <c r="F777" t="s">
        <v>15024</v>
      </c>
    </row>
    <row r="778" spans="1:6" x14ac:dyDescent="0.25">
      <c r="A778">
        <v>10777</v>
      </c>
      <c r="B778" t="s">
        <v>3780</v>
      </c>
      <c r="C778" t="s">
        <v>15027</v>
      </c>
      <c r="D778">
        <v>16585</v>
      </c>
      <c r="E778" s="2">
        <v>44927.895972222221</v>
      </c>
      <c r="F778" t="s">
        <v>15026</v>
      </c>
    </row>
    <row r="779" spans="1:6" x14ac:dyDescent="0.25">
      <c r="A779">
        <v>10778</v>
      </c>
      <c r="B779" t="s">
        <v>3214</v>
      </c>
      <c r="C779" t="s">
        <v>15025</v>
      </c>
      <c r="D779">
        <v>46606</v>
      </c>
      <c r="E779" s="2">
        <v>44930.769016203703</v>
      </c>
      <c r="F779" t="s">
        <v>12908</v>
      </c>
    </row>
    <row r="780" spans="1:6" x14ac:dyDescent="0.25">
      <c r="A780">
        <v>10779</v>
      </c>
      <c r="B780" t="s">
        <v>4473</v>
      </c>
      <c r="C780" t="s">
        <v>15023</v>
      </c>
      <c r="D780">
        <v>46885</v>
      </c>
      <c r="E780" s="2">
        <v>44560.209074074082</v>
      </c>
      <c r="F780" t="s">
        <v>15026</v>
      </c>
    </row>
    <row r="781" spans="1:6" x14ac:dyDescent="0.25">
      <c r="A781">
        <v>10780</v>
      </c>
      <c r="B781" t="s">
        <v>3370</v>
      </c>
      <c r="C781" t="s">
        <v>15029</v>
      </c>
      <c r="D781">
        <v>23281</v>
      </c>
      <c r="E781" s="2">
        <v>44540.948900462958</v>
      </c>
      <c r="F781" t="s">
        <v>15026</v>
      </c>
    </row>
    <row r="782" spans="1:6" x14ac:dyDescent="0.25">
      <c r="A782">
        <v>10781</v>
      </c>
      <c r="B782" t="s">
        <v>3502</v>
      </c>
      <c r="C782" t="s">
        <v>15025</v>
      </c>
      <c r="D782">
        <v>46029</v>
      </c>
      <c r="E782" s="2">
        <v>44966.902743055558</v>
      </c>
      <c r="F782" t="s">
        <v>15026</v>
      </c>
    </row>
    <row r="783" spans="1:6" x14ac:dyDescent="0.25">
      <c r="A783">
        <v>10782</v>
      </c>
      <c r="B783" t="s">
        <v>4787</v>
      </c>
      <c r="C783" t="s">
        <v>15027</v>
      </c>
      <c r="D783">
        <v>1363</v>
      </c>
      <c r="E783" s="2">
        <v>45047.403356481482</v>
      </c>
      <c r="F783" t="s">
        <v>15024</v>
      </c>
    </row>
    <row r="784" spans="1:6" x14ac:dyDescent="0.25">
      <c r="A784">
        <v>10783</v>
      </c>
      <c r="B784" t="s">
        <v>4060</v>
      </c>
      <c r="C784" t="s">
        <v>15030</v>
      </c>
      <c r="D784">
        <v>40565</v>
      </c>
      <c r="E784" s="2">
        <v>44523.229687500003</v>
      </c>
      <c r="F784" t="s">
        <v>15026</v>
      </c>
    </row>
    <row r="785" spans="1:6" x14ac:dyDescent="0.25">
      <c r="A785">
        <v>10784</v>
      </c>
      <c r="B785" t="s">
        <v>3673</v>
      </c>
      <c r="C785" t="s">
        <v>15028</v>
      </c>
      <c r="D785">
        <v>41044</v>
      </c>
      <c r="E785" s="2">
        <v>44916.550370370373</v>
      </c>
      <c r="F785" t="s">
        <v>12908</v>
      </c>
    </row>
    <row r="786" spans="1:6" x14ac:dyDescent="0.25">
      <c r="A786">
        <v>10785</v>
      </c>
      <c r="B786" t="s">
        <v>4393</v>
      </c>
      <c r="C786" t="s">
        <v>15023</v>
      </c>
      <c r="D786">
        <v>2796</v>
      </c>
      <c r="E786" s="2">
        <v>44956.01840277778</v>
      </c>
      <c r="F786" t="s">
        <v>12908</v>
      </c>
    </row>
    <row r="787" spans="1:6" x14ac:dyDescent="0.25">
      <c r="A787">
        <v>10786</v>
      </c>
      <c r="B787" t="s">
        <v>4236</v>
      </c>
      <c r="C787" t="s">
        <v>15029</v>
      </c>
      <c r="D787">
        <v>31211</v>
      </c>
      <c r="E787" s="2">
        <v>44855.568541666667</v>
      </c>
      <c r="F787" t="s">
        <v>12908</v>
      </c>
    </row>
    <row r="788" spans="1:6" x14ac:dyDescent="0.25">
      <c r="A788">
        <v>10787</v>
      </c>
      <c r="B788" t="s">
        <v>4510</v>
      </c>
      <c r="C788" t="s">
        <v>15027</v>
      </c>
      <c r="D788">
        <v>28673</v>
      </c>
      <c r="E788" s="2">
        <v>44890.471400462957</v>
      </c>
      <c r="F788" t="s">
        <v>15024</v>
      </c>
    </row>
    <row r="789" spans="1:6" x14ac:dyDescent="0.25">
      <c r="A789">
        <v>10788</v>
      </c>
      <c r="B789" t="s">
        <v>4881</v>
      </c>
      <c r="C789" t="s">
        <v>15027</v>
      </c>
      <c r="D789">
        <v>47085</v>
      </c>
      <c r="E789" s="2">
        <v>44760.292222222219</v>
      </c>
      <c r="F789" t="s">
        <v>12908</v>
      </c>
    </row>
    <row r="790" spans="1:6" x14ac:dyDescent="0.25">
      <c r="A790">
        <v>10789</v>
      </c>
      <c r="B790" t="s">
        <v>4627</v>
      </c>
      <c r="C790" t="s">
        <v>15027</v>
      </c>
      <c r="D790">
        <v>13775</v>
      </c>
      <c r="E790" s="2">
        <v>44626.452719907407</v>
      </c>
      <c r="F790" t="s">
        <v>15026</v>
      </c>
    </row>
    <row r="791" spans="1:6" x14ac:dyDescent="0.25">
      <c r="A791">
        <v>10790</v>
      </c>
      <c r="B791" t="s">
        <v>5000</v>
      </c>
      <c r="C791" t="s">
        <v>15023</v>
      </c>
      <c r="D791">
        <v>30194</v>
      </c>
      <c r="E791" s="2">
        <v>44806.807905092603</v>
      </c>
      <c r="F791" t="s">
        <v>15024</v>
      </c>
    </row>
    <row r="792" spans="1:6" x14ac:dyDescent="0.25">
      <c r="A792">
        <v>10791</v>
      </c>
      <c r="B792" t="s">
        <v>5167</v>
      </c>
      <c r="C792" t="s">
        <v>15025</v>
      </c>
      <c r="D792">
        <v>39909</v>
      </c>
      <c r="E792" s="2">
        <v>44975.362187500003</v>
      </c>
      <c r="F792" t="s">
        <v>15024</v>
      </c>
    </row>
    <row r="793" spans="1:6" x14ac:dyDescent="0.25">
      <c r="A793">
        <v>10792</v>
      </c>
      <c r="B793" t="s">
        <v>4493</v>
      </c>
      <c r="C793" t="s">
        <v>15027</v>
      </c>
      <c r="D793">
        <v>13516</v>
      </c>
      <c r="E793" s="2">
        <v>44471.666979166657</v>
      </c>
      <c r="F793" t="s">
        <v>15026</v>
      </c>
    </row>
    <row r="794" spans="1:6" x14ac:dyDescent="0.25">
      <c r="A794">
        <v>10793</v>
      </c>
      <c r="B794" t="s">
        <v>3695</v>
      </c>
      <c r="C794" t="s">
        <v>15027</v>
      </c>
      <c r="D794">
        <v>16230</v>
      </c>
      <c r="E794" s="2">
        <v>44881.37327546296</v>
      </c>
      <c r="F794" t="s">
        <v>15024</v>
      </c>
    </row>
    <row r="795" spans="1:6" x14ac:dyDescent="0.25">
      <c r="A795">
        <v>10794</v>
      </c>
      <c r="B795" t="s">
        <v>5969</v>
      </c>
      <c r="C795" t="s">
        <v>15029</v>
      </c>
      <c r="D795">
        <v>25037</v>
      </c>
      <c r="E795" s="2">
        <v>44821.491469907407</v>
      </c>
      <c r="F795" t="s">
        <v>15024</v>
      </c>
    </row>
    <row r="796" spans="1:6" x14ac:dyDescent="0.25">
      <c r="A796">
        <v>10795</v>
      </c>
      <c r="B796" t="s">
        <v>5956</v>
      </c>
      <c r="C796" t="s">
        <v>15029</v>
      </c>
      <c r="D796">
        <v>46971</v>
      </c>
      <c r="E796" s="2">
        <v>44794.556273148148</v>
      </c>
      <c r="F796" t="s">
        <v>15026</v>
      </c>
    </row>
    <row r="797" spans="1:6" x14ac:dyDescent="0.25">
      <c r="A797">
        <v>10796</v>
      </c>
      <c r="B797" t="s">
        <v>4334</v>
      </c>
      <c r="C797" t="s">
        <v>15030</v>
      </c>
      <c r="D797">
        <v>48318</v>
      </c>
      <c r="E797" s="2">
        <v>44482.472986111112</v>
      </c>
      <c r="F797" t="s">
        <v>15026</v>
      </c>
    </row>
    <row r="798" spans="1:6" x14ac:dyDescent="0.25">
      <c r="A798">
        <v>10797</v>
      </c>
      <c r="B798" t="s">
        <v>5247</v>
      </c>
      <c r="C798" t="s">
        <v>15023</v>
      </c>
      <c r="D798">
        <v>16712</v>
      </c>
      <c r="E798" s="2">
        <v>44702.878483796303</v>
      </c>
      <c r="F798" t="s">
        <v>15024</v>
      </c>
    </row>
    <row r="799" spans="1:6" x14ac:dyDescent="0.25">
      <c r="A799">
        <v>10798</v>
      </c>
      <c r="B799" t="s">
        <v>5278</v>
      </c>
      <c r="C799" t="s">
        <v>15030</v>
      </c>
      <c r="D799">
        <v>3927</v>
      </c>
      <c r="E799" s="2">
        <v>44993.527245370373</v>
      </c>
      <c r="F799" t="s">
        <v>15026</v>
      </c>
    </row>
    <row r="800" spans="1:6" x14ac:dyDescent="0.25">
      <c r="A800">
        <v>10799</v>
      </c>
      <c r="B800" t="s">
        <v>3166</v>
      </c>
      <c r="C800" t="s">
        <v>15028</v>
      </c>
      <c r="D800">
        <v>17074</v>
      </c>
      <c r="E800" s="2">
        <v>44700.857094907413</v>
      </c>
      <c r="F800" t="s">
        <v>15026</v>
      </c>
    </row>
    <row r="801" spans="1:6" x14ac:dyDescent="0.25">
      <c r="A801">
        <v>10800</v>
      </c>
      <c r="B801" t="s">
        <v>5342</v>
      </c>
      <c r="C801" t="s">
        <v>15023</v>
      </c>
      <c r="D801">
        <v>12946</v>
      </c>
      <c r="E801" s="2">
        <v>44515.225717592592</v>
      </c>
      <c r="F801" t="s">
        <v>15026</v>
      </c>
    </row>
    <row r="802" spans="1:6" x14ac:dyDescent="0.25">
      <c r="A802">
        <v>10801</v>
      </c>
      <c r="B802" t="s">
        <v>5330</v>
      </c>
      <c r="C802" t="s">
        <v>15028</v>
      </c>
      <c r="D802">
        <v>1306</v>
      </c>
      <c r="E802" s="2">
        <v>45037.195416666669</v>
      </c>
      <c r="F802" t="s">
        <v>12908</v>
      </c>
    </row>
    <row r="803" spans="1:6" x14ac:dyDescent="0.25">
      <c r="A803">
        <v>10802</v>
      </c>
      <c r="B803" t="s">
        <v>4319</v>
      </c>
      <c r="C803" t="s">
        <v>15028</v>
      </c>
      <c r="D803">
        <v>16114</v>
      </c>
      <c r="E803" s="2">
        <v>44541.712268518517</v>
      </c>
      <c r="F803" t="s">
        <v>15026</v>
      </c>
    </row>
    <row r="804" spans="1:6" x14ac:dyDescent="0.25">
      <c r="A804">
        <v>10803</v>
      </c>
      <c r="B804" t="s">
        <v>3572</v>
      </c>
      <c r="C804" t="s">
        <v>15030</v>
      </c>
      <c r="D804">
        <v>26941</v>
      </c>
      <c r="E804" s="2">
        <v>45074.465092592603</v>
      </c>
      <c r="F804" t="s">
        <v>12908</v>
      </c>
    </row>
    <row r="805" spans="1:6" x14ac:dyDescent="0.25">
      <c r="A805">
        <v>10804</v>
      </c>
      <c r="B805" t="s">
        <v>3353</v>
      </c>
      <c r="C805" t="s">
        <v>15030</v>
      </c>
      <c r="D805">
        <v>41053</v>
      </c>
      <c r="E805" s="2">
        <v>44888.968414351853</v>
      </c>
      <c r="F805" t="s">
        <v>12908</v>
      </c>
    </row>
    <row r="806" spans="1:6" x14ac:dyDescent="0.25">
      <c r="A806">
        <v>10805</v>
      </c>
      <c r="B806" t="s">
        <v>5652</v>
      </c>
      <c r="C806" t="s">
        <v>15028</v>
      </c>
      <c r="D806">
        <v>18953</v>
      </c>
      <c r="E806" s="2">
        <v>45026.768692129634</v>
      </c>
      <c r="F806" t="s">
        <v>15026</v>
      </c>
    </row>
    <row r="807" spans="1:6" x14ac:dyDescent="0.25">
      <c r="A807">
        <v>10806</v>
      </c>
      <c r="B807" t="s">
        <v>6004</v>
      </c>
      <c r="C807" t="s">
        <v>15023</v>
      </c>
      <c r="D807">
        <v>42827</v>
      </c>
      <c r="E807" s="2">
        <v>44631.677534722221</v>
      </c>
      <c r="F807" t="s">
        <v>15024</v>
      </c>
    </row>
    <row r="808" spans="1:6" x14ac:dyDescent="0.25">
      <c r="A808">
        <v>10807</v>
      </c>
      <c r="B808" t="s">
        <v>5600</v>
      </c>
      <c r="C808" t="s">
        <v>15028</v>
      </c>
      <c r="D808">
        <v>28388</v>
      </c>
      <c r="E808" s="2">
        <v>44839.741273148153</v>
      </c>
      <c r="F808" t="s">
        <v>12908</v>
      </c>
    </row>
    <row r="809" spans="1:6" x14ac:dyDescent="0.25">
      <c r="A809">
        <v>10808</v>
      </c>
      <c r="B809" t="s">
        <v>4915</v>
      </c>
      <c r="C809" t="s">
        <v>15030</v>
      </c>
      <c r="D809">
        <v>20795</v>
      </c>
      <c r="E809" s="2">
        <v>44981.819710648153</v>
      </c>
      <c r="F809" t="s">
        <v>15024</v>
      </c>
    </row>
    <row r="810" spans="1:6" x14ac:dyDescent="0.25">
      <c r="A810">
        <v>10809</v>
      </c>
      <c r="B810" t="s">
        <v>3587</v>
      </c>
      <c r="C810" t="s">
        <v>15029</v>
      </c>
      <c r="D810">
        <v>48030</v>
      </c>
      <c r="E810" s="2">
        <v>44796.645428240743</v>
      </c>
      <c r="F810" t="s">
        <v>12908</v>
      </c>
    </row>
    <row r="811" spans="1:6" x14ac:dyDescent="0.25">
      <c r="A811">
        <v>10810</v>
      </c>
      <c r="B811" t="s">
        <v>4383</v>
      </c>
      <c r="C811" t="s">
        <v>15023</v>
      </c>
      <c r="D811">
        <v>38353</v>
      </c>
      <c r="E811" s="2">
        <v>44666.645914351851</v>
      </c>
      <c r="F811" t="s">
        <v>15024</v>
      </c>
    </row>
    <row r="812" spans="1:6" x14ac:dyDescent="0.25">
      <c r="A812">
        <v>10811</v>
      </c>
      <c r="B812" t="s">
        <v>4381</v>
      </c>
      <c r="C812" t="s">
        <v>15030</v>
      </c>
      <c r="D812">
        <v>48192</v>
      </c>
      <c r="E812" s="2">
        <v>44816.907256944447</v>
      </c>
      <c r="F812" t="s">
        <v>12908</v>
      </c>
    </row>
    <row r="813" spans="1:6" x14ac:dyDescent="0.25">
      <c r="A813">
        <v>10812</v>
      </c>
      <c r="B813" t="s">
        <v>4040</v>
      </c>
      <c r="C813" t="s">
        <v>15030</v>
      </c>
      <c r="D813">
        <v>37105</v>
      </c>
      <c r="E813" s="2">
        <v>44543.888819444437</v>
      </c>
      <c r="F813" t="s">
        <v>12908</v>
      </c>
    </row>
    <row r="814" spans="1:6" x14ac:dyDescent="0.25">
      <c r="A814">
        <v>10813</v>
      </c>
      <c r="B814" t="s">
        <v>3598</v>
      </c>
      <c r="C814" t="s">
        <v>15025</v>
      </c>
      <c r="D814">
        <v>13236</v>
      </c>
      <c r="E814" s="2">
        <v>45018.070625</v>
      </c>
      <c r="F814" t="s">
        <v>12908</v>
      </c>
    </row>
    <row r="815" spans="1:6" x14ac:dyDescent="0.25">
      <c r="A815">
        <v>10814</v>
      </c>
      <c r="B815" t="s">
        <v>3925</v>
      </c>
      <c r="C815" t="s">
        <v>15029</v>
      </c>
      <c r="D815">
        <v>27668</v>
      </c>
      <c r="E815" s="2">
        <v>44590.969143518523</v>
      </c>
      <c r="F815" t="s">
        <v>15024</v>
      </c>
    </row>
    <row r="816" spans="1:6" x14ac:dyDescent="0.25">
      <c r="A816">
        <v>10815</v>
      </c>
      <c r="B816" t="s">
        <v>4309</v>
      </c>
      <c r="C816" t="s">
        <v>15027</v>
      </c>
      <c r="D816">
        <v>28309</v>
      </c>
      <c r="E816" s="2">
        <v>45037.194837962961</v>
      </c>
      <c r="F816" t="s">
        <v>12908</v>
      </c>
    </row>
    <row r="817" spans="1:6" x14ac:dyDescent="0.25">
      <c r="A817">
        <v>10816</v>
      </c>
      <c r="B817" t="s">
        <v>3640</v>
      </c>
      <c r="C817" t="s">
        <v>15023</v>
      </c>
      <c r="D817">
        <v>44518</v>
      </c>
      <c r="E817" s="2">
        <v>44934.857187499998</v>
      </c>
      <c r="F817" t="s">
        <v>15024</v>
      </c>
    </row>
    <row r="818" spans="1:6" x14ac:dyDescent="0.25">
      <c r="A818">
        <v>10817</v>
      </c>
      <c r="B818" t="s">
        <v>3692</v>
      </c>
      <c r="C818" t="s">
        <v>15028</v>
      </c>
      <c r="D818">
        <v>31327</v>
      </c>
      <c r="E818" s="2">
        <v>44818.098946759259</v>
      </c>
      <c r="F818" t="s">
        <v>15024</v>
      </c>
    </row>
    <row r="819" spans="1:6" x14ac:dyDescent="0.25">
      <c r="A819">
        <v>10818</v>
      </c>
      <c r="B819" t="s">
        <v>5343</v>
      </c>
      <c r="C819" t="s">
        <v>15028</v>
      </c>
      <c r="D819">
        <v>17719</v>
      </c>
      <c r="E819" s="2">
        <v>44471.237546296303</v>
      </c>
      <c r="F819" t="s">
        <v>12908</v>
      </c>
    </row>
    <row r="820" spans="1:6" x14ac:dyDescent="0.25">
      <c r="A820">
        <v>10819</v>
      </c>
      <c r="B820" t="s">
        <v>5334</v>
      </c>
      <c r="C820" t="s">
        <v>15030</v>
      </c>
      <c r="D820">
        <v>40497</v>
      </c>
      <c r="E820" s="2">
        <v>44916.980081018519</v>
      </c>
      <c r="F820" t="s">
        <v>15026</v>
      </c>
    </row>
    <row r="821" spans="1:6" x14ac:dyDescent="0.25">
      <c r="A821">
        <v>10820</v>
      </c>
      <c r="B821" t="s">
        <v>4884</v>
      </c>
      <c r="C821" t="s">
        <v>15028</v>
      </c>
      <c r="D821">
        <v>20965</v>
      </c>
      <c r="E821" s="2">
        <v>44506.657870370371</v>
      </c>
      <c r="F821" t="s">
        <v>15026</v>
      </c>
    </row>
    <row r="822" spans="1:6" x14ac:dyDescent="0.25">
      <c r="A822">
        <v>10821</v>
      </c>
      <c r="B822" t="s">
        <v>4751</v>
      </c>
      <c r="C822" t="s">
        <v>15028</v>
      </c>
      <c r="D822">
        <v>30742</v>
      </c>
      <c r="E822" s="2">
        <v>44823.19630787037</v>
      </c>
      <c r="F822" t="s">
        <v>12908</v>
      </c>
    </row>
    <row r="823" spans="1:6" x14ac:dyDescent="0.25">
      <c r="A823">
        <v>10822</v>
      </c>
      <c r="B823" t="s">
        <v>3466</v>
      </c>
      <c r="C823" t="s">
        <v>15028</v>
      </c>
      <c r="D823">
        <v>29841</v>
      </c>
      <c r="E823" s="2">
        <v>45091.710532407407</v>
      </c>
      <c r="F823" t="s">
        <v>12908</v>
      </c>
    </row>
    <row r="824" spans="1:6" x14ac:dyDescent="0.25">
      <c r="A824">
        <v>10823</v>
      </c>
      <c r="B824" t="s">
        <v>4792</v>
      </c>
      <c r="C824" t="s">
        <v>15029</v>
      </c>
      <c r="D824">
        <v>28735</v>
      </c>
      <c r="E824" s="2">
        <v>44725.574340277781</v>
      </c>
      <c r="F824" t="s">
        <v>15024</v>
      </c>
    </row>
    <row r="825" spans="1:6" x14ac:dyDescent="0.25">
      <c r="A825">
        <v>10824</v>
      </c>
      <c r="B825" t="s">
        <v>6048</v>
      </c>
      <c r="C825" t="s">
        <v>15029</v>
      </c>
      <c r="D825">
        <v>4472</v>
      </c>
      <c r="E825" s="2">
        <v>44704.19740740741</v>
      </c>
      <c r="F825" t="s">
        <v>15026</v>
      </c>
    </row>
    <row r="826" spans="1:6" x14ac:dyDescent="0.25">
      <c r="A826">
        <v>10825</v>
      </c>
      <c r="B826" t="s">
        <v>5392</v>
      </c>
      <c r="C826" t="s">
        <v>15025</v>
      </c>
      <c r="D826">
        <v>4564</v>
      </c>
      <c r="E826" s="2">
        <v>44507.593541666669</v>
      </c>
      <c r="F826" t="s">
        <v>12908</v>
      </c>
    </row>
    <row r="827" spans="1:6" x14ac:dyDescent="0.25">
      <c r="A827">
        <v>10826</v>
      </c>
      <c r="B827" t="s">
        <v>5087</v>
      </c>
      <c r="C827" t="s">
        <v>15027</v>
      </c>
      <c r="D827">
        <v>49039</v>
      </c>
      <c r="E827" s="2">
        <v>45064.873576388891</v>
      </c>
      <c r="F827" t="s">
        <v>15024</v>
      </c>
    </row>
    <row r="828" spans="1:6" x14ac:dyDescent="0.25">
      <c r="A828">
        <v>10827</v>
      </c>
      <c r="B828" t="s">
        <v>5290</v>
      </c>
      <c r="C828" t="s">
        <v>15029</v>
      </c>
      <c r="D828">
        <v>6386</v>
      </c>
      <c r="E828" s="2">
        <v>44886.683298611111</v>
      </c>
      <c r="F828" t="s">
        <v>15026</v>
      </c>
    </row>
    <row r="829" spans="1:6" x14ac:dyDescent="0.25">
      <c r="A829">
        <v>10828</v>
      </c>
      <c r="B829" t="s">
        <v>3385</v>
      </c>
      <c r="C829" t="s">
        <v>15025</v>
      </c>
      <c r="D829">
        <v>32394</v>
      </c>
      <c r="E829" s="2">
        <v>44971.860902777778</v>
      </c>
      <c r="F829" t="s">
        <v>12908</v>
      </c>
    </row>
    <row r="830" spans="1:6" x14ac:dyDescent="0.25">
      <c r="A830">
        <v>10829</v>
      </c>
      <c r="B830" t="s">
        <v>4398</v>
      </c>
      <c r="C830" t="s">
        <v>15023</v>
      </c>
      <c r="D830">
        <v>24088</v>
      </c>
      <c r="E830" s="2">
        <v>44969.924212962957</v>
      </c>
      <c r="F830" t="s">
        <v>15024</v>
      </c>
    </row>
    <row r="831" spans="1:6" x14ac:dyDescent="0.25">
      <c r="A831">
        <v>10830</v>
      </c>
      <c r="B831" t="s">
        <v>5331</v>
      </c>
      <c r="C831" t="s">
        <v>15028</v>
      </c>
      <c r="D831">
        <v>43842</v>
      </c>
      <c r="E831" s="2">
        <v>45092.357002314813</v>
      </c>
      <c r="F831" t="s">
        <v>15024</v>
      </c>
    </row>
    <row r="832" spans="1:6" x14ac:dyDescent="0.25">
      <c r="A832">
        <v>10831</v>
      </c>
      <c r="B832" t="s">
        <v>4978</v>
      </c>
      <c r="C832" t="s">
        <v>15023</v>
      </c>
      <c r="D832">
        <v>28440</v>
      </c>
      <c r="E832" s="2">
        <v>44817.080520833333</v>
      </c>
      <c r="F832" t="s">
        <v>15024</v>
      </c>
    </row>
    <row r="833" spans="1:6" x14ac:dyDescent="0.25">
      <c r="A833">
        <v>10832</v>
      </c>
      <c r="B833" t="s">
        <v>4807</v>
      </c>
      <c r="C833" t="s">
        <v>15025</v>
      </c>
      <c r="D833">
        <v>19343</v>
      </c>
      <c r="E833" s="2">
        <v>44763.344108796293</v>
      </c>
      <c r="F833" t="s">
        <v>12908</v>
      </c>
    </row>
    <row r="834" spans="1:6" x14ac:dyDescent="0.25">
      <c r="A834">
        <v>10833</v>
      </c>
      <c r="B834" t="s">
        <v>4957</v>
      </c>
      <c r="C834" t="s">
        <v>15027</v>
      </c>
      <c r="D834">
        <v>49136</v>
      </c>
      <c r="E834" s="2">
        <v>44782.25068287037</v>
      </c>
      <c r="F834" t="s">
        <v>15024</v>
      </c>
    </row>
    <row r="835" spans="1:6" x14ac:dyDescent="0.25">
      <c r="A835">
        <v>10834</v>
      </c>
      <c r="B835" t="s">
        <v>4727</v>
      </c>
      <c r="C835" t="s">
        <v>15030</v>
      </c>
      <c r="D835">
        <v>39956</v>
      </c>
      <c r="E835" s="2">
        <v>44599.728865740741</v>
      </c>
      <c r="F835" t="s">
        <v>15026</v>
      </c>
    </row>
    <row r="836" spans="1:6" x14ac:dyDescent="0.25">
      <c r="A836">
        <v>10835</v>
      </c>
      <c r="B836" t="s">
        <v>5752</v>
      </c>
      <c r="C836" t="s">
        <v>15025</v>
      </c>
      <c r="D836">
        <v>20566</v>
      </c>
      <c r="E836" s="2">
        <v>44718.559050925927</v>
      </c>
      <c r="F836" t="s">
        <v>15026</v>
      </c>
    </row>
    <row r="837" spans="1:6" x14ac:dyDescent="0.25">
      <c r="A837">
        <v>10836</v>
      </c>
      <c r="B837" t="s">
        <v>4504</v>
      </c>
      <c r="C837" t="s">
        <v>15029</v>
      </c>
      <c r="D837">
        <v>3068</v>
      </c>
      <c r="E837" s="2">
        <v>44633.002974537027</v>
      </c>
      <c r="F837" t="s">
        <v>12908</v>
      </c>
    </row>
    <row r="838" spans="1:6" x14ac:dyDescent="0.25">
      <c r="A838">
        <v>10837</v>
      </c>
      <c r="B838" t="s">
        <v>5245</v>
      </c>
      <c r="C838" t="s">
        <v>15027</v>
      </c>
      <c r="D838">
        <v>12782</v>
      </c>
      <c r="E838" s="2">
        <v>44517.0077662037</v>
      </c>
      <c r="F838" t="s">
        <v>12908</v>
      </c>
    </row>
    <row r="839" spans="1:6" x14ac:dyDescent="0.25">
      <c r="A839">
        <v>10838</v>
      </c>
      <c r="B839" t="s">
        <v>3912</v>
      </c>
      <c r="C839" t="s">
        <v>15023</v>
      </c>
      <c r="D839">
        <v>2334</v>
      </c>
      <c r="E839" s="2">
        <v>45007.10659722222</v>
      </c>
      <c r="F839" t="s">
        <v>15026</v>
      </c>
    </row>
    <row r="840" spans="1:6" x14ac:dyDescent="0.25">
      <c r="A840">
        <v>10839</v>
      </c>
      <c r="B840" t="s">
        <v>4009</v>
      </c>
      <c r="C840" t="s">
        <v>15025</v>
      </c>
      <c r="D840">
        <v>11863</v>
      </c>
      <c r="E840" s="2">
        <v>44495.543136574073</v>
      </c>
      <c r="F840" t="s">
        <v>15024</v>
      </c>
    </row>
    <row r="841" spans="1:6" x14ac:dyDescent="0.25">
      <c r="A841">
        <v>10840</v>
      </c>
      <c r="B841" t="s">
        <v>6008</v>
      </c>
      <c r="C841" t="s">
        <v>15023</v>
      </c>
      <c r="D841">
        <v>25357</v>
      </c>
      <c r="E841" s="2">
        <v>45031.128078703703</v>
      </c>
      <c r="F841" t="s">
        <v>15024</v>
      </c>
    </row>
    <row r="842" spans="1:6" x14ac:dyDescent="0.25">
      <c r="A842">
        <v>10841</v>
      </c>
      <c r="B842" t="s">
        <v>5907</v>
      </c>
      <c r="C842" t="s">
        <v>15029</v>
      </c>
      <c r="D842">
        <v>6236</v>
      </c>
      <c r="E842" s="2">
        <v>44808.868923611109</v>
      </c>
      <c r="F842" t="s">
        <v>15026</v>
      </c>
    </row>
    <row r="843" spans="1:6" x14ac:dyDescent="0.25">
      <c r="A843">
        <v>10842</v>
      </c>
      <c r="B843" t="s">
        <v>4795</v>
      </c>
      <c r="C843" t="s">
        <v>15029</v>
      </c>
      <c r="D843">
        <v>30207</v>
      </c>
      <c r="E843" s="2">
        <v>44582.878229166658</v>
      </c>
      <c r="F843" t="s">
        <v>12908</v>
      </c>
    </row>
    <row r="844" spans="1:6" x14ac:dyDescent="0.25">
      <c r="A844">
        <v>10843</v>
      </c>
      <c r="B844" t="s">
        <v>5044</v>
      </c>
      <c r="C844" t="s">
        <v>15025</v>
      </c>
      <c r="D844">
        <v>5233</v>
      </c>
      <c r="E844" s="2">
        <v>44642.250914351847</v>
      </c>
      <c r="F844" t="s">
        <v>15026</v>
      </c>
    </row>
    <row r="845" spans="1:6" x14ac:dyDescent="0.25">
      <c r="A845">
        <v>10844</v>
      </c>
      <c r="B845" t="s">
        <v>3447</v>
      </c>
      <c r="C845" t="s">
        <v>15028</v>
      </c>
      <c r="D845">
        <v>17520</v>
      </c>
      <c r="E845" s="2">
        <v>45125.294374999998</v>
      </c>
      <c r="F845" t="s">
        <v>15024</v>
      </c>
    </row>
    <row r="846" spans="1:6" x14ac:dyDescent="0.25">
      <c r="A846">
        <v>10845</v>
      </c>
      <c r="B846" t="s">
        <v>4428</v>
      </c>
      <c r="C846" t="s">
        <v>15023</v>
      </c>
      <c r="D846">
        <v>19120</v>
      </c>
      <c r="E846" s="2">
        <v>44539.960925925923</v>
      </c>
      <c r="F846" t="s">
        <v>15026</v>
      </c>
    </row>
    <row r="847" spans="1:6" x14ac:dyDescent="0.25">
      <c r="A847">
        <v>10846</v>
      </c>
      <c r="B847" t="s">
        <v>5251</v>
      </c>
      <c r="C847" t="s">
        <v>15023</v>
      </c>
      <c r="D847">
        <v>3252</v>
      </c>
      <c r="E847" s="2">
        <v>45087.235162037039</v>
      </c>
      <c r="F847" t="s">
        <v>12908</v>
      </c>
    </row>
    <row r="848" spans="1:6" x14ac:dyDescent="0.25">
      <c r="A848">
        <v>10847</v>
      </c>
      <c r="B848" t="s">
        <v>3716</v>
      </c>
      <c r="C848" t="s">
        <v>15030</v>
      </c>
      <c r="D848">
        <v>21698</v>
      </c>
      <c r="E848" s="2">
        <v>45132.836689814823</v>
      </c>
      <c r="F848" t="s">
        <v>15024</v>
      </c>
    </row>
    <row r="849" spans="1:6" x14ac:dyDescent="0.25">
      <c r="A849">
        <v>10848</v>
      </c>
      <c r="B849" t="s">
        <v>5623</v>
      </c>
      <c r="C849" t="s">
        <v>15030</v>
      </c>
      <c r="D849">
        <v>40231</v>
      </c>
      <c r="E849" s="2">
        <v>44600.463888888888</v>
      </c>
      <c r="F849" t="s">
        <v>15024</v>
      </c>
    </row>
    <row r="850" spans="1:6" x14ac:dyDescent="0.25">
      <c r="A850">
        <v>10849</v>
      </c>
      <c r="B850" t="s">
        <v>4039</v>
      </c>
      <c r="C850" t="s">
        <v>15028</v>
      </c>
      <c r="D850">
        <v>46748</v>
      </c>
      <c r="E850" s="2">
        <v>44979.496145833327</v>
      </c>
      <c r="F850" t="s">
        <v>15024</v>
      </c>
    </row>
    <row r="851" spans="1:6" x14ac:dyDescent="0.25">
      <c r="A851">
        <v>10850</v>
      </c>
      <c r="B851" t="s">
        <v>4830</v>
      </c>
      <c r="C851" t="s">
        <v>15025</v>
      </c>
      <c r="D851">
        <v>9508</v>
      </c>
      <c r="E851" s="2">
        <v>44638.460925925923</v>
      </c>
      <c r="F851" t="s">
        <v>15026</v>
      </c>
    </row>
    <row r="852" spans="1:6" x14ac:dyDescent="0.25">
      <c r="A852">
        <v>10851</v>
      </c>
      <c r="B852" t="s">
        <v>3529</v>
      </c>
      <c r="C852" t="s">
        <v>15025</v>
      </c>
      <c r="D852">
        <v>37355</v>
      </c>
      <c r="E852" s="2">
        <v>44993.334722222222</v>
      </c>
      <c r="F852" t="s">
        <v>12908</v>
      </c>
    </row>
    <row r="853" spans="1:6" x14ac:dyDescent="0.25">
      <c r="A853">
        <v>10852</v>
      </c>
      <c r="B853" t="s">
        <v>4926</v>
      </c>
      <c r="C853" t="s">
        <v>15023</v>
      </c>
      <c r="D853">
        <v>1572</v>
      </c>
      <c r="E853" s="2">
        <v>44805.443055555559</v>
      </c>
      <c r="F853" t="s">
        <v>12908</v>
      </c>
    </row>
    <row r="854" spans="1:6" x14ac:dyDescent="0.25">
      <c r="A854">
        <v>10853</v>
      </c>
      <c r="B854" t="s">
        <v>5695</v>
      </c>
      <c r="C854" t="s">
        <v>15025</v>
      </c>
      <c r="D854">
        <v>48176</v>
      </c>
      <c r="E854" s="2">
        <v>44505.44259259259</v>
      </c>
      <c r="F854" t="s">
        <v>12908</v>
      </c>
    </row>
    <row r="855" spans="1:6" x14ac:dyDescent="0.25">
      <c r="A855">
        <v>10854</v>
      </c>
      <c r="B855" t="s">
        <v>4267</v>
      </c>
      <c r="C855" t="s">
        <v>15023</v>
      </c>
      <c r="D855">
        <v>21048</v>
      </c>
      <c r="E855" s="2">
        <v>44645.599270833343</v>
      </c>
      <c r="F855" t="s">
        <v>15026</v>
      </c>
    </row>
    <row r="856" spans="1:6" x14ac:dyDescent="0.25">
      <c r="A856">
        <v>10855</v>
      </c>
      <c r="B856" t="s">
        <v>5557</v>
      </c>
      <c r="C856" t="s">
        <v>15030</v>
      </c>
      <c r="D856">
        <v>9922</v>
      </c>
      <c r="E856" s="2">
        <v>44703.842465277783</v>
      </c>
      <c r="F856" t="s">
        <v>12908</v>
      </c>
    </row>
    <row r="857" spans="1:6" x14ac:dyDescent="0.25">
      <c r="A857">
        <v>10856</v>
      </c>
      <c r="B857" t="s">
        <v>5745</v>
      </c>
      <c r="C857" t="s">
        <v>15029</v>
      </c>
      <c r="D857">
        <v>13333</v>
      </c>
      <c r="E857" s="2">
        <v>44943.871006944442</v>
      </c>
      <c r="F857" t="s">
        <v>12908</v>
      </c>
    </row>
    <row r="858" spans="1:6" x14ac:dyDescent="0.25">
      <c r="A858">
        <v>10857</v>
      </c>
      <c r="B858" t="s">
        <v>3631</v>
      </c>
      <c r="C858" t="s">
        <v>15029</v>
      </c>
      <c r="D858">
        <v>34731</v>
      </c>
      <c r="E858" s="2">
        <v>44691.410543981481</v>
      </c>
      <c r="F858" t="s">
        <v>12908</v>
      </c>
    </row>
    <row r="859" spans="1:6" x14ac:dyDescent="0.25">
      <c r="A859">
        <v>10858</v>
      </c>
      <c r="B859" t="s">
        <v>3570</v>
      </c>
      <c r="C859" t="s">
        <v>15029</v>
      </c>
      <c r="D859">
        <v>25013</v>
      </c>
      <c r="E859" s="2">
        <v>44916.945844907408</v>
      </c>
      <c r="F859" t="s">
        <v>15024</v>
      </c>
    </row>
    <row r="860" spans="1:6" x14ac:dyDescent="0.25">
      <c r="A860">
        <v>10859</v>
      </c>
      <c r="B860" t="s">
        <v>4874</v>
      </c>
      <c r="C860" t="s">
        <v>15023</v>
      </c>
      <c r="D860">
        <v>42900</v>
      </c>
      <c r="E860" s="2">
        <v>44790.311215277783</v>
      </c>
      <c r="F860" t="s">
        <v>12908</v>
      </c>
    </row>
    <row r="861" spans="1:6" x14ac:dyDescent="0.25">
      <c r="A861">
        <v>10860</v>
      </c>
      <c r="B861" t="s">
        <v>3207</v>
      </c>
      <c r="C861" t="s">
        <v>15029</v>
      </c>
      <c r="D861">
        <v>30022</v>
      </c>
      <c r="E861" s="2">
        <v>44641.26834490741</v>
      </c>
      <c r="F861" t="s">
        <v>12908</v>
      </c>
    </row>
    <row r="862" spans="1:6" x14ac:dyDescent="0.25">
      <c r="A862">
        <v>10861</v>
      </c>
      <c r="B862" t="s">
        <v>5484</v>
      </c>
      <c r="C862" t="s">
        <v>15025</v>
      </c>
      <c r="D862">
        <v>28248</v>
      </c>
      <c r="E862" s="2">
        <v>44834.915648148148</v>
      </c>
      <c r="F862" t="s">
        <v>12908</v>
      </c>
    </row>
    <row r="863" spans="1:6" x14ac:dyDescent="0.25">
      <c r="A863">
        <v>10862</v>
      </c>
      <c r="B863" t="s">
        <v>4025</v>
      </c>
      <c r="C863" t="s">
        <v>15025</v>
      </c>
      <c r="D863">
        <v>28429</v>
      </c>
      <c r="E863" s="2">
        <v>44708.567210648151</v>
      </c>
      <c r="F863" t="s">
        <v>15024</v>
      </c>
    </row>
    <row r="864" spans="1:6" x14ac:dyDescent="0.25">
      <c r="A864">
        <v>10863</v>
      </c>
      <c r="B864" t="s">
        <v>3978</v>
      </c>
      <c r="C864" t="s">
        <v>15023</v>
      </c>
      <c r="D864">
        <v>11204</v>
      </c>
      <c r="E864" s="2">
        <v>44959.171157407407</v>
      </c>
      <c r="F864" t="s">
        <v>15024</v>
      </c>
    </row>
    <row r="865" spans="1:6" x14ac:dyDescent="0.25">
      <c r="A865">
        <v>10864</v>
      </c>
      <c r="B865" t="s">
        <v>5037</v>
      </c>
      <c r="C865" t="s">
        <v>15023</v>
      </c>
      <c r="D865">
        <v>17914</v>
      </c>
      <c r="E865" s="2">
        <v>45024.462546296287</v>
      </c>
      <c r="F865" t="s">
        <v>12908</v>
      </c>
    </row>
    <row r="866" spans="1:6" x14ac:dyDescent="0.25">
      <c r="A866">
        <v>10865</v>
      </c>
      <c r="B866" t="s">
        <v>5632</v>
      </c>
      <c r="C866" t="s">
        <v>15029</v>
      </c>
      <c r="D866">
        <v>7771</v>
      </c>
      <c r="E866" s="2">
        <v>44917.268321759257</v>
      </c>
      <c r="F866" t="s">
        <v>15024</v>
      </c>
    </row>
    <row r="867" spans="1:6" x14ac:dyDescent="0.25">
      <c r="A867">
        <v>10866</v>
      </c>
      <c r="B867" t="s">
        <v>4904</v>
      </c>
      <c r="C867" t="s">
        <v>15030</v>
      </c>
      <c r="D867">
        <v>32577</v>
      </c>
      <c r="E867" s="2">
        <v>44710.289467592593</v>
      </c>
      <c r="F867" t="s">
        <v>15026</v>
      </c>
    </row>
    <row r="868" spans="1:6" x14ac:dyDescent="0.25">
      <c r="A868">
        <v>10867</v>
      </c>
      <c r="B868" t="s">
        <v>4303</v>
      </c>
      <c r="C868" t="s">
        <v>15028</v>
      </c>
      <c r="D868">
        <v>2214</v>
      </c>
      <c r="E868" s="2">
        <v>44966.534942129627</v>
      </c>
      <c r="F868" t="s">
        <v>15026</v>
      </c>
    </row>
    <row r="869" spans="1:6" x14ac:dyDescent="0.25">
      <c r="A869">
        <v>10868</v>
      </c>
      <c r="B869" t="s">
        <v>4786</v>
      </c>
      <c r="C869" t="s">
        <v>15030</v>
      </c>
      <c r="D869">
        <v>2905</v>
      </c>
      <c r="E869" s="2">
        <v>45005.146458333344</v>
      </c>
      <c r="F869" t="s">
        <v>12908</v>
      </c>
    </row>
    <row r="870" spans="1:6" x14ac:dyDescent="0.25">
      <c r="A870">
        <v>10869</v>
      </c>
      <c r="B870" t="s">
        <v>3531</v>
      </c>
      <c r="C870" t="s">
        <v>15025</v>
      </c>
      <c r="D870">
        <v>45999</v>
      </c>
      <c r="E870" s="2">
        <v>44929.097326388888</v>
      </c>
      <c r="F870" t="s">
        <v>15026</v>
      </c>
    </row>
    <row r="871" spans="1:6" x14ac:dyDescent="0.25">
      <c r="A871">
        <v>10870</v>
      </c>
      <c r="B871" t="s">
        <v>5740</v>
      </c>
      <c r="C871" t="s">
        <v>15025</v>
      </c>
      <c r="D871">
        <v>1194</v>
      </c>
      <c r="E871" s="2">
        <v>45006.435416666667</v>
      </c>
      <c r="F871" t="s">
        <v>15026</v>
      </c>
    </row>
    <row r="872" spans="1:6" x14ac:dyDescent="0.25">
      <c r="A872">
        <v>10871</v>
      </c>
      <c r="B872" t="s">
        <v>4703</v>
      </c>
      <c r="C872" t="s">
        <v>15027</v>
      </c>
      <c r="D872">
        <v>17521</v>
      </c>
      <c r="E872" s="2">
        <v>45007.894467592603</v>
      </c>
      <c r="F872" t="s">
        <v>12908</v>
      </c>
    </row>
    <row r="873" spans="1:6" x14ac:dyDescent="0.25">
      <c r="A873">
        <v>10872</v>
      </c>
      <c r="B873" t="s">
        <v>3382</v>
      </c>
      <c r="C873" t="s">
        <v>15025</v>
      </c>
      <c r="D873">
        <v>14551</v>
      </c>
      <c r="E873" s="2">
        <v>44614.509097222217</v>
      </c>
      <c r="F873" t="s">
        <v>15024</v>
      </c>
    </row>
    <row r="874" spans="1:6" x14ac:dyDescent="0.25">
      <c r="A874">
        <v>10873</v>
      </c>
      <c r="B874" t="s">
        <v>5215</v>
      </c>
      <c r="C874" t="s">
        <v>15029</v>
      </c>
      <c r="D874">
        <v>27388</v>
      </c>
      <c r="E874" s="2">
        <v>44587.037928240738</v>
      </c>
      <c r="F874" t="s">
        <v>12908</v>
      </c>
    </row>
    <row r="875" spans="1:6" x14ac:dyDescent="0.25">
      <c r="A875">
        <v>10874</v>
      </c>
      <c r="B875" t="s">
        <v>5378</v>
      </c>
      <c r="C875" t="s">
        <v>15028</v>
      </c>
      <c r="D875">
        <v>48084</v>
      </c>
      <c r="E875" s="2">
        <v>44591.162349537037</v>
      </c>
      <c r="F875" t="s">
        <v>12908</v>
      </c>
    </row>
    <row r="876" spans="1:6" x14ac:dyDescent="0.25">
      <c r="A876">
        <v>10875</v>
      </c>
      <c r="B876" t="s">
        <v>5625</v>
      </c>
      <c r="C876" t="s">
        <v>15030</v>
      </c>
      <c r="D876">
        <v>40604</v>
      </c>
      <c r="E876" s="2">
        <v>44814.601990740739</v>
      </c>
      <c r="F876" t="s">
        <v>15024</v>
      </c>
    </row>
    <row r="877" spans="1:6" x14ac:dyDescent="0.25">
      <c r="A877">
        <v>10876</v>
      </c>
      <c r="B877" t="s">
        <v>4900</v>
      </c>
      <c r="C877" t="s">
        <v>15029</v>
      </c>
      <c r="D877">
        <v>44892</v>
      </c>
      <c r="E877" s="2">
        <v>44796.62363425926</v>
      </c>
      <c r="F877" t="s">
        <v>15026</v>
      </c>
    </row>
    <row r="878" spans="1:6" x14ac:dyDescent="0.25">
      <c r="A878">
        <v>10877</v>
      </c>
      <c r="B878" t="s">
        <v>3331</v>
      </c>
      <c r="C878" t="s">
        <v>15027</v>
      </c>
      <c r="D878">
        <v>41861</v>
      </c>
      <c r="E878" s="2">
        <v>44733.284756944442</v>
      </c>
      <c r="F878" t="s">
        <v>15026</v>
      </c>
    </row>
    <row r="879" spans="1:6" x14ac:dyDescent="0.25">
      <c r="A879">
        <v>10878</v>
      </c>
      <c r="B879" t="s">
        <v>5132</v>
      </c>
      <c r="C879" t="s">
        <v>15023</v>
      </c>
      <c r="D879">
        <v>25776</v>
      </c>
      <c r="E879" s="2">
        <v>44752.672951388893</v>
      </c>
      <c r="F879" t="s">
        <v>12908</v>
      </c>
    </row>
    <row r="880" spans="1:6" x14ac:dyDescent="0.25">
      <c r="A880">
        <v>10879</v>
      </c>
      <c r="B880" t="s">
        <v>4779</v>
      </c>
      <c r="C880" t="s">
        <v>15030</v>
      </c>
      <c r="D880">
        <v>19881</v>
      </c>
      <c r="E880" s="2">
        <v>44570.667708333327</v>
      </c>
      <c r="F880" t="s">
        <v>12908</v>
      </c>
    </row>
    <row r="881" spans="1:6" x14ac:dyDescent="0.25">
      <c r="A881">
        <v>10880</v>
      </c>
      <c r="B881" t="s">
        <v>4792</v>
      </c>
      <c r="C881" t="s">
        <v>15023</v>
      </c>
      <c r="D881">
        <v>42701</v>
      </c>
      <c r="E881" s="2">
        <v>45062.676296296297</v>
      </c>
      <c r="F881" t="s">
        <v>15024</v>
      </c>
    </row>
    <row r="882" spans="1:6" x14ac:dyDescent="0.25">
      <c r="A882">
        <v>10881</v>
      </c>
      <c r="B882" t="s">
        <v>3966</v>
      </c>
      <c r="C882" t="s">
        <v>15025</v>
      </c>
      <c r="D882">
        <v>46450</v>
      </c>
      <c r="E882" s="2">
        <v>44753.652650462973</v>
      </c>
      <c r="F882" t="s">
        <v>15026</v>
      </c>
    </row>
    <row r="883" spans="1:6" x14ac:dyDescent="0.25">
      <c r="A883">
        <v>10882</v>
      </c>
      <c r="B883" t="s">
        <v>4285</v>
      </c>
      <c r="C883" t="s">
        <v>15025</v>
      </c>
      <c r="D883">
        <v>17199</v>
      </c>
      <c r="E883" s="2">
        <v>45053.283159722218</v>
      </c>
      <c r="F883" t="s">
        <v>15024</v>
      </c>
    </row>
    <row r="884" spans="1:6" x14ac:dyDescent="0.25">
      <c r="A884">
        <v>10883</v>
      </c>
      <c r="B884" t="s">
        <v>3516</v>
      </c>
      <c r="C884" t="s">
        <v>15023</v>
      </c>
      <c r="D884">
        <v>8734</v>
      </c>
      <c r="E884" s="2">
        <v>44679.133368055547</v>
      </c>
      <c r="F884" t="s">
        <v>15026</v>
      </c>
    </row>
    <row r="885" spans="1:6" x14ac:dyDescent="0.25">
      <c r="A885">
        <v>10884</v>
      </c>
      <c r="B885" t="s">
        <v>6019</v>
      </c>
      <c r="C885" t="s">
        <v>15027</v>
      </c>
      <c r="D885">
        <v>44727</v>
      </c>
      <c r="E885" s="2">
        <v>44934.751747685194</v>
      </c>
      <c r="F885" t="s">
        <v>15024</v>
      </c>
    </row>
    <row r="886" spans="1:6" x14ac:dyDescent="0.25">
      <c r="A886">
        <v>10885</v>
      </c>
      <c r="B886" t="s">
        <v>5522</v>
      </c>
      <c r="C886" t="s">
        <v>15030</v>
      </c>
      <c r="D886">
        <v>46420</v>
      </c>
      <c r="E886" s="2">
        <v>44667.905648148153</v>
      </c>
      <c r="F886" t="s">
        <v>12908</v>
      </c>
    </row>
    <row r="887" spans="1:6" x14ac:dyDescent="0.25">
      <c r="A887">
        <v>10886</v>
      </c>
      <c r="B887" t="s">
        <v>6038</v>
      </c>
      <c r="C887" t="s">
        <v>15023</v>
      </c>
      <c r="D887">
        <v>34861</v>
      </c>
      <c r="E887" s="2">
        <v>44511.78361111111</v>
      </c>
      <c r="F887" t="s">
        <v>12908</v>
      </c>
    </row>
    <row r="888" spans="1:6" x14ac:dyDescent="0.25">
      <c r="A888">
        <v>10887</v>
      </c>
      <c r="B888" t="s">
        <v>3278</v>
      </c>
      <c r="C888" t="s">
        <v>15023</v>
      </c>
      <c r="D888">
        <v>43396</v>
      </c>
      <c r="E888" s="2">
        <v>44533.601030092592</v>
      </c>
      <c r="F888" t="s">
        <v>12908</v>
      </c>
    </row>
    <row r="889" spans="1:6" x14ac:dyDescent="0.25">
      <c r="A889">
        <v>10888</v>
      </c>
      <c r="B889" t="s">
        <v>5840</v>
      </c>
      <c r="C889" t="s">
        <v>15028</v>
      </c>
      <c r="D889">
        <v>33571</v>
      </c>
      <c r="E889" s="2">
        <v>45006.450659722221</v>
      </c>
      <c r="F889" t="s">
        <v>15026</v>
      </c>
    </row>
    <row r="890" spans="1:6" x14ac:dyDescent="0.25">
      <c r="A890">
        <v>10889</v>
      </c>
      <c r="B890" t="s">
        <v>4461</v>
      </c>
      <c r="C890" t="s">
        <v>15030</v>
      </c>
      <c r="D890">
        <v>23342</v>
      </c>
      <c r="E890" s="2">
        <v>44767.80064814815</v>
      </c>
      <c r="F890" t="s">
        <v>12908</v>
      </c>
    </row>
    <row r="891" spans="1:6" x14ac:dyDescent="0.25">
      <c r="A891">
        <v>10890</v>
      </c>
      <c r="B891" t="s">
        <v>3677</v>
      </c>
      <c r="C891" t="s">
        <v>15023</v>
      </c>
      <c r="D891">
        <v>4104</v>
      </c>
      <c r="E891" s="2">
        <v>45011.494456018518</v>
      </c>
      <c r="F891" t="s">
        <v>15026</v>
      </c>
    </row>
    <row r="892" spans="1:6" x14ac:dyDescent="0.25">
      <c r="A892">
        <v>10891</v>
      </c>
      <c r="B892" t="s">
        <v>4802</v>
      </c>
      <c r="C892" t="s">
        <v>15028</v>
      </c>
      <c r="D892">
        <v>13871</v>
      </c>
      <c r="E892" s="2">
        <v>45080.954583333332</v>
      </c>
      <c r="F892" t="s">
        <v>15024</v>
      </c>
    </row>
    <row r="893" spans="1:6" x14ac:dyDescent="0.25">
      <c r="A893">
        <v>10892</v>
      </c>
      <c r="B893" t="s">
        <v>4757</v>
      </c>
      <c r="C893" t="s">
        <v>15029</v>
      </c>
      <c r="D893">
        <v>34910</v>
      </c>
      <c r="E893" s="2">
        <v>44946.923159722217</v>
      </c>
      <c r="F893" t="s">
        <v>12908</v>
      </c>
    </row>
    <row r="894" spans="1:6" x14ac:dyDescent="0.25">
      <c r="A894">
        <v>10893</v>
      </c>
      <c r="B894" t="s">
        <v>4198</v>
      </c>
      <c r="C894" t="s">
        <v>15028</v>
      </c>
      <c r="D894">
        <v>13069</v>
      </c>
      <c r="E894" s="2">
        <v>44784.586168981477</v>
      </c>
      <c r="F894" t="s">
        <v>15024</v>
      </c>
    </row>
    <row r="895" spans="1:6" x14ac:dyDescent="0.25">
      <c r="A895">
        <v>10894</v>
      </c>
      <c r="B895" t="s">
        <v>5615</v>
      </c>
      <c r="C895" t="s">
        <v>15028</v>
      </c>
      <c r="D895">
        <v>42024</v>
      </c>
      <c r="E895" s="2">
        <v>44724.860983796287</v>
      </c>
      <c r="F895" t="s">
        <v>12908</v>
      </c>
    </row>
    <row r="896" spans="1:6" x14ac:dyDescent="0.25">
      <c r="A896">
        <v>10895</v>
      </c>
      <c r="B896" t="s">
        <v>3756</v>
      </c>
      <c r="C896" t="s">
        <v>15030</v>
      </c>
      <c r="D896">
        <v>47364</v>
      </c>
      <c r="E896" s="2">
        <v>45103.675381944442</v>
      </c>
      <c r="F896" t="s">
        <v>15024</v>
      </c>
    </row>
    <row r="897" spans="1:6" x14ac:dyDescent="0.25">
      <c r="A897">
        <v>10896</v>
      </c>
      <c r="B897" t="s">
        <v>3939</v>
      </c>
      <c r="C897" t="s">
        <v>15025</v>
      </c>
      <c r="D897">
        <v>34941</v>
      </c>
      <c r="E897" s="2">
        <v>44841.315729166658</v>
      </c>
      <c r="F897" t="s">
        <v>15026</v>
      </c>
    </row>
    <row r="898" spans="1:6" x14ac:dyDescent="0.25">
      <c r="A898">
        <v>10897</v>
      </c>
      <c r="B898" t="s">
        <v>3940</v>
      </c>
      <c r="C898" t="s">
        <v>15030</v>
      </c>
      <c r="D898">
        <v>32325</v>
      </c>
      <c r="E898" s="2">
        <v>44680.089074074072</v>
      </c>
      <c r="F898" t="s">
        <v>15024</v>
      </c>
    </row>
    <row r="899" spans="1:6" x14ac:dyDescent="0.25">
      <c r="A899">
        <v>10898</v>
      </c>
      <c r="B899" t="s">
        <v>4309</v>
      </c>
      <c r="C899" t="s">
        <v>15029</v>
      </c>
      <c r="D899">
        <v>27169</v>
      </c>
      <c r="E899" s="2">
        <v>44526.202002314807</v>
      </c>
      <c r="F899" t="s">
        <v>15026</v>
      </c>
    </row>
    <row r="900" spans="1:6" x14ac:dyDescent="0.25">
      <c r="A900">
        <v>10899</v>
      </c>
      <c r="B900" t="s">
        <v>5171</v>
      </c>
      <c r="C900" t="s">
        <v>15029</v>
      </c>
      <c r="D900">
        <v>9984</v>
      </c>
      <c r="E900" s="2">
        <v>45070.941793981481</v>
      </c>
      <c r="F900" t="s">
        <v>15026</v>
      </c>
    </row>
    <row r="901" spans="1:6" x14ac:dyDescent="0.25">
      <c r="A901">
        <v>10900</v>
      </c>
      <c r="B901" t="s">
        <v>3704</v>
      </c>
      <c r="C901" t="s">
        <v>15023</v>
      </c>
      <c r="D901">
        <v>1736</v>
      </c>
      <c r="E901" s="2">
        <v>44807.818912037037</v>
      </c>
      <c r="F901" t="s">
        <v>15024</v>
      </c>
    </row>
    <row r="902" spans="1:6" x14ac:dyDescent="0.25">
      <c r="A902">
        <v>10901</v>
      </c>
      <c r="B902" t="s">
        <v>3466</v>
      </c>
      <c r="C902" t="s">
        <v>15023</v>
      </c>
      <c r="D902">
        <v>34387</v>
      </c>
      <c r="E902" s="2">
        <v>44685.767152777778</v>
      </c>
      <c r="F902" t="s">
        <v>15024</v>
      </c>
    </row>
    <row r="903" spans="1:6" x14ac:dyDescent="0.25">
      <c r="A903">
        <v>10902</v>
      </c>
      <c r="B903" t="s">
        <v>3150</v>
      </c>
      <c r="C903" t="s">
        <v>15029</v>
      </c>
      <c r="D903">
        <v>30073</v>
      </c>
      <c r="E903" s="2">
        <v>44865.889201388891</v>
      </c>
      <c r="F903" t="s">
        <v>15024</v>
      </c>
    </row>
    <row r="904" spans="1:6" x14ac:dyDescent="0.25">
      <c r="A904">
        <v>10903</v>
      </c>
      <c r="B904" t="s">
        <v>4183</v>
      </c>
      <c r="C904" t="s">
        <v>15028</v>
      </c>
      <c r="D904">
        <v>11240</v>
      </c>
      <c r="E904" s="2">
        <v>44945.419895833344</v>
      </c>
      <c r="F904" t="s">
        <v>15024</v>
      </c>
    </row>
    <row r="905" spans="1:6" x14ac:dyDescent="0.25">
      <c r="A905">
        <v>10904</v>
      </c>
      <c r="B905" t="s">
        <v>5741</v>
      </c>
      <c r="C905" t="s">
        <v>15027</v>
      </c>
      <c r="D905">
        <v>34862</v>
      </c>
      <c r="E905" s="2">
        <v>44689.815115740741</v>
      </c>
      <c r="F905" t="s">
        <v>15024</v>
      </c>
    </row>
    <row r="906" spans="1:6" x14ac:dyDescent="0.25">
      <c r="A906">
        <v>10905</v>
      </c>
      <c r="B906" t="s">
        <v>4166</v>
      </c>
      <c r="C906" t="s">
        <v>15030</v>
      </c>
      <c r="D906">
        <v>18013</v>
      </c>
      <c r="E906" s="2">
        <v>44665.776712962957</v>
      </c>
      <c r="F906" t="s">
        <v>12908</v>
      </c>
    </row>
    <row r="907" spans="1:6" x14ac:dyDescent="0.25">
      <c r="A907">
        <v>10906</v>
      </c>
      <c r="B907" t="s">
        <v>4109</v>
      </c>
      <c r="C907" t="s">
        <v>15030</v>
      </c>
      <c r="D907">
        <v>40279</v>
      </c>
      <c r="E907" s="2">
        <v>44676.357037037043</v>
      </c>
      <c r="F907" t="s">
        <v>12908</v>
      </c>
    </row>
    <row r="908" spans="1:6" x14ac:dyDescent="0.25">
      <c r="A908">
        <v>10907</v>
      </c>
      <c r="B908" t="s">
        <v>3956</v>
      </c>
      <c r="C908" t="s">
        <v>15028</v>
      </c>
      <c r="D908">
        <v>26019</v>
      </c>
      <c r="E908" s="2">
        <v>44778.577615740738</v>
      </c>
      <c r="F908" t="s">
        <v>15024</v>
      </c>
    </row>
    <row r="909" spans="1:6" x14ac:dyDescent="0.25">
      <c r="A909">
        <v>10908</v>
      </c>
      <c r="B909" t="s">
        <v>4456</v>
      </c>
      <c r="C909" t="s">
        <v>15030</v>
      </c>
      <c r="D909">
        <v>8805</v>
      </c>
      <c r="E909" s="2">
        <v>45032.589525462958</v>
      </c>
      <c r="F909" t="s">
        <v>15026</v>
      </c>
    </row>
    <row r="910" spans="1:6" x14ac:dyDescent="0.25">
      <c r="A910">
        <v>10909</v>
      </c>
      <c r="B910" t="s">
        <v>4142</v>
      </c>
      <c r="C910" t="s">
        <v>15028</v>
      </c>
      <c r="D910">
        <v>22117</v>
      </c>
      <c r="E910" s="2">
        <v>44486.110879629632</v>
      </c>
      <c r="F910" t="s">
        <v>15024</v>
      </c>
    </row>
    <row r="911" spans="1:6" x14ac:dyDescent="0.25">
      <c r="A911">
        <v>10910</v>
      </c>
      <c r="B911" t="s">
        <v>5531</v>
      </c>
      <c r="C911" t="s">
        <v>15027</v>
      </c>
      <c r="D911">
        <v>37340</v>
      </c>
      <c r="E911" s="2">
        <v>44750.206493055557</v>
      </c>
      <c r="F911" t="s">
        <v>12908</v>
      </c>
    </row>
    <row r="912" spans="1:6" x14ac:dyDescent="0.25">
      <c r="A912">
        <v>10911</v>
      </c>
      <c r="B912" t="s">
        <v>3335</v>
      </c>
      <c r="C912" t="s">
        <v>15030</v>
      </c>
      <c r="D912">
        <v>36686</v>
      </c>
      <c r="E912" s="2">
        <v>44891.851226851853</v>
      </c>
      <c r="F912" t="s">
        <v>15026</v>
      </c>
    </row>
    <row r="913" spans="1:6" x14ac:dyDescent="0.25">
      <c r="A913">
        <v>10912</v>
      </c>
      <c r="B913" t="s">
        <v>3362</v>
      </c>
      <c r="C913" t="s">
        <v>15028</v>
      </c>
      <c r="D913">
        <v>5877</v>
      </c>
      <c r="E913" s="2">
        <v>45052.943159722221</v>
      </c>
      <c r="F913" t="s">
        <v>15024</v>
      </c>
    </row>
    <row r="914" spans="1:6" x14ac:dyDescent="0.25">
      <c r="A914">
        <v>10913</v>
      </c>
      <c r="B914" t="s">
        <v>4463</v>
      </c>
      <c r="C914" t="s">
        <v>15029</v>
      </c>
      <c r="D914">
        <v>38098</v>
      </c>
      <c r="E914" s="2">
        <v>44484.26284722222</v>
      </c>
      <c r="F914" t="s">
        <v>15026</v>
      </c>
    </row>
    <row r="915" spans="1:6" x14ac:dyDescent="0.25">
      <c r="A915">
        <v>10914</v>
      </c>
      <c r="B915" t="s">
        <v>4684</v>
      </c>
      <c r="C915" t="s">
        <v>15029</v>
      </c>
      <c r="D915">
        <v>2581</v>
      </c>
      <c r="E915" s="2">
        <v>44896.658553240741</v>
      </c>
      <c r="F915" t="s">
        <v>15024</v>
      </c>
    </row>
    <row r="916" spans="1:6" x14ac:dyDescent="0.25">
      <c r="A916">
        <v>10915</v>
      </c>
      <c r="B916" t="s">
        <v>3438</v>
      </c>
      <c r="C916" t="s">
        <v>15030</v>
      </c>
      <c r="D916">
        <v>24912</v>
      </c>
      <c r="E916" s="2">
        <v>44889.114803240736</v>
      </c>
      <c r="F916" t="s">
        <v>15026</v>
      </c>
    </row>
    <row r="917" spans="1:6" x14ac:dyDescent="0.25">
      <c r="A917">
        <v>10916</v>
      </c>
      <c r="B917" t="s">
        <v>3827</v>
      </c>
      <c r="C917" t="s">
        <v>15030</v>
      </c>
      <c r="D917">
        <v>47913</v>
      </c>
      <c r="E917" s="2">
        <v>44734.604062500002</v>
      </c>
      <c r="F917" t="s">
        <v>15024</v>
      </c>
    </row>
    <row r="918" spans="1:6" x14ac:dyDescent="0.25">
      <c r="A918">
        <v>10917</v>
      </c>
      <c r="B918" t="s">
        <v>5311</v>
      </c>
      <c r="C918" t="s">
        <v>15028</v>
      </c>
      <c r="D918">
        <v>17551</v>
      </c>
      <c r="E918" s="2">
        <v>45004.292094907411</v>
      </c>
      <c r="F918" t="s">
        <v>15024</v>
      </c>
    </row>
    <row r="919" spans="1:6" x14ac:dyDescent="0.25">
      <c r="A919">
        <v>10918</v>
      </c>
      <c r="B919" t="s">
        <v>5312</v>
      </c>
      <c r="C919" t="s">
        <v>15023</v>
      </c>
      <c r="D919">
        <v>9472</v>
      </c>
      <c r="E919" s="2">
        <v>44891.124155092592</v>
      </c>
      <c r="F919" t="s">
        <v>15024</v>
      </c>
    </row>
    <row r="920" spans="1:6" x14ac:dyDescent="0.25">
      <c r="A920">
        <v>10919</v>
      </c>
      <c r="B920" t="s">
        <v>5231</v>
      </c>
      <c r="C920" t="s">
        <v>15023</v>
      </c>
      <c r="D920">
        <v>19617</v>
      </c>
      <c r="E920" s="2">
        <v>44669.146273148152</v>
      </c>
      <c r="F920" t="s">
        <v>15026</v>
      </c>
    </row>
    <row r="921" spans="1:6" x14ac:dyDescent="0.25">
      <c r="A921">
        <v>10920</v>
      </c>
      <c r="B921" t="s">
        <v>4288</v>
      </c>
      <c r="C921" t="s">
        <v>15029</v>
      </c>
      <c r="D921">
        <v>44227</v>
      </c>
      <c r="E921" s="2">
        <v>44691.341435185182</v>
      </c>
      <c r="F921" t="s">
        <v>15024</v>
      </c>
    </row>
    <row r="922" spans="1:6" x14ac:dyDescent="0.25">
      <c r="A922">
        <v>10921</v>
      </c>
      <c r="B922" t="s">
        <v>3495</v>
      </c>
      <c r="C922" t="s">
        <v>15028</v>
      </c>
      <c r="D922">
        <v>25926</v>
      </c>
      <c r="E922" s="2">
        <v>44573.889189814807</v>
      </c>
      <c r="F922" t="s">
        <v>15024</v>
      </c>
    </row>
    <row r="923" spans="1:6" x14ac:dyDescent="0.25">
      <c r="A923">
        <v>10922</v>
      </c>
      <c r="B923" t="s">
        <v>5253</v>
      </c>
      <c r="C923" t="s">
        <v>15023</v>
      </c>
      <c r="D923">
        <v>33840</v>
      </c>
      <c r="E923" s="2">
        <v>44993.368032407408</v>
      </c>
      <c r="F923" t="s">
        <v>15024</v>
      </c>
    </row>
    <row r="924" spans="1:6" x14ac:dyDescent="0.25">
      <c r="A924">
        <v>10923</v>
      </c>
      <c r="B924" t="s">
        <v>5019</v>
      </c>
      <c r="C924" t="s">
        <v>15025</v>
      </c>
      <c r="D924">
        <v>6932</v>
      </c>
      <c r="E924" s="2">
        <v>44680.997152777767</v>
      </c>
      <c r="F924" t="s">
        <v>15026</v>
      </c>
    </row>
    <row r="925" spans="1:6" x14ac:dyDescent="0.25">
      <c r="A925">
        <v>10924</v>
      </c>
      <c r="B925" t="s">
        <v>4982</v>
      </c>
      <c r="C925" t="s">
        <v>15028</v>
      </c>
      <c r="D925">
        <v>13566</v>
      </c>
      <c r="E925" s="2">
        <v>44582.705520833333</v>
      </c>
      <c r="F925" t="s">
        <v>15026</v>
      </c>
    </row>
    <row r="926" spans="1:6" x14ac:dyDescent="0.25">
      <c r="A926">
        <v>10925</v>
      </c>
      <c r="B926" t="s">
        <v>5584</v>
      </c>
      <c r="C926" t="s">
        <v>15028</v>
      </c>
      <c r="D926">
        <v>21891</v>
      </c>
      <c r="E926" s="2">
        <v>44493.894548611112</v>
      </c>
      <c r="F926" t="s">
        <v>12908</v>
      </c>
    </row>
    <row r="927" spans="1:6" x14ac:dyDescent="0.25">
      <c r="A927">
        <v>10926</v>
      </c>
      <c r="B927" t="s">
        <v>3539</v>
      </c>
      <c r="C927" t="s">
        <v>15023</v>
      </c>
      <c r="D927">
        <v>29432</v>
      </c>
      <c r="E927" s="2">
        <v>44963.460231481477</v>
      </c>
      <c r="F927" t="s">
        <v>12908</v>
      </c>
    </row>
    <row r="928" spans="1:6" x14ac:dyDescent="0.25">
      <c r="A928">
        <v>10927</v>
      </c>
      <c r="B928" t="s">
        <v>5414</v>
      </c>
      <c r="C928" t="s">
        <v>15030</v>
      </c>
      <c r="D928">
        <v>44401</v>
      </c>
      <c r="E928" s="2">
        <v>44774.315300925933</v>
      </c>
      <c r="F928" t="s">
        <v>15026</v>
      </c>
    </row>
    <row r="929" spans="1:6" x14ac:dyDescent="0.25">
      <c r="A929">
        <v>10928</v>
      </c>
      <c r="B929" t="s">
        <v>5072</v>
      </c>
      <c r="C929" t="s">
        <v>15023</v>
      </c>
      <c r="D929">
        <v>1642</v>
      </c>
      <c r="E929" s="2">
        <v>44634.654039351852</v>
      </c>
      <c r="F929" t="s">
        <v>15026</v>
      </c>
    </row>
    <row r="930" spans="1:6" x14ac:dyDescent="0.25">
      <c r="A930">
        <v>10929</v>
      </c>
      <c r="B930" t="s">
        <v>4909</v>
      </c>
      <c r="C930" t="s">
        <v>15023</v>
      </c>
      <c r="D930">
        <v>46548</v>
      </c>
      <c r="E930" s="2">
        <v>44989.313969907409</v>
      </c>
      <c r="F930" t="s">
        <v>12908</v>
      </c>
    </row>
    <row r="931" spans="1:6" x14ac:dyDescent="0.25">
      <c r="A931">
        <v>10930</v>
      </c>
      <c r="B931" t="s">
        <v>4688</v>
      </c>
      <c r="C931" t="s">
        <v>15025</v>
      </c>
      <c r="D931">
        <v>29029</v>
      </c>
      <c r="E931" s="2">
        <v>44499.755509259259</v>
      </c>
      <c r="F931" t="s">
        <v>15024</v>
      </c>
    </row>
    <row r="932" spans="1:6" x14ac:dyDescent="0.25">
      <c r="A932">
        <v>10931</v>
      </c>
      <c r="B932" t="s">
        <v>5856</v>
      </c>
      <c r="C932" t="s">
        <v>15025</v>
      </c>
      <c r="D932">
        <v>41937</v>
      </c>
      <c r="E932" s="2">
        <v>45004.335844907408</v>
      </c>
      <c r="F932" t="s">
        <v>15024</v>
      </c>
    </row>
    <row r="933" spans="1:6" x14ac:dyDescent="0.25">
      <c r="A933">
        <v>10932</v>
      </c>
      <c r="B933" t="s">
        <v>5248</v>
      </c>
      <c r="C933" t="s">
        <v>15030</v>
      </c>
      <c r="D933">
        <v>47579</v>
      </c>
      <c r="E933" s="2">
        <v>44730.587222222217</v>
      </c>
      <c r="F933" t="s">
        <v>15026</v>
      </c>
    </row>
    <row r="934" spans="1:6" x14ac:dyDescent="0.25">
      <c r="A934">
        <v>10933</v>
      </c>
      <c r="B934" t="s">
        <v>3477</v>
      </c>
      <c r="C934" t="s">
        <v>15028</v>
      </c>
      <c r="D934">
        <v>17512</v>
      </c>
      <c r="E934" s="2">
        <v>44482.677037037043</v>
      </c>
      <c r="F934" t="s">
        <v>15026</v>
      </c>
    </row>
    <row r="935" spans="1:6" x14ac:dyDescent="0.25">
      <c r="A935">
        <v>10934</v>
      </c>
      <c r="B935" t="s">
        <v>3303</v>
      </c>
      <c r="C935" t="s">
        <v>15023</v>
      </c>
      <c r="D935">
        <v>20150</v>
      </c>
      <c r="E935" s="2">
        <v>44495.696574074071</v>
      </c>
      <c r="F935" t="s">
        <v>15026</v>
      </c>
    </row>
    <row r="936" spans="1:6" x14ac:dyDescent="0.25">
      <c r="A936">
        <v>10935</v>
      </c>
      <c r="B936" t="s">
        <v>3841</v>
      </c>
      <c r="C936" t="s">
        <v>15027</v>
      </c>
      <c r="D936">
        <v>47618</v>
      </c>
      <c r="E936" s="2">
        <v>45120.216400462959</v>
      </c>
      <c r="F936" t="s">
        <v>15024</v>
      </c>
    </row>
    <row r="937" spans="1:6" x14ac:dyDescent="0.25">
      <c r="A937">
        <v>10936</v>
      </c>
      <c r="B937" t="s">
        <v>5065</v>
      </c>
      <c r="C937" t="s">
        <v>15030</v>
      </c>
      <c r="D937">
        <v>44881</v>
      </c>
      <c r="E937" s="2">
        <v>44760.068564814806</v>
      </c>
      <c r="F937" t="s">
        <v>15026</v>
      </c>
    </row>
    <row r="938" spans="1:6" x14ac:dyDescent="0.25">
      <c r="A938">
        <v>10937</v>
      </c>
      <c r="B938" t="s">
        <v>5150</v>
      </c>
      <c r="C938" t="s">
        <v>15023</v>
      </c>
      <c r="D938">
        <v>47508</v>
      </c>
      <c r="E938" s="2">
        <v>44864.049687500003</v>
      </c>
      <c r="F938" t="s">
        <v>15024</v>
      </c>
    </row>
    <row r="939" spans="1:6" x14ac:dyDescent="0.25">
      <c r="A939">
        <v>10938</v>
      </c>
      <c r="B939" t="s">
        <v>4905</v>
      </c>
      <c r="C939" t="s">
        <v>15030</v>
      </c>
      <c r="D939">
        <v>8424</v>
      </c>
      <c r="E939" s="2">
        <v>44788.964143518519</v>
      </c>
      <c r="F939" t="s">
        <v>12908</v>
      </c>
    </row>
    <row r="940" spans="1:6" x14ac:dyDescent="0.25">
      <c r="A940">
        <v>10939</v>
      </c>
      <c r="B940" t="s">
        <v>5147</v>
      </c>
      <c r="C940" t="s">
        <v>15029</v>
      </c>
      <c r="D940">
        <v>49085</v>
      </c>
      <c r="E940" s="2">
        <v>44902.703020833331</v>
      </c>
      <c r="F940" t="s">
        <v>12908</v>
      </c>
    </row>
    <row r="941" spans="1:6" x14ac:dyDescent="0.25">
      <c r="A941">
        <v>10940</v>
      </c>
      <c r="B941" t="s">
        <v>4971</v>
      </c>
      <c r="C941" t="s">
        <v>15030</v>
      </c>
      <c r="D941">
        <v>37797</v>
      </c>
      <c r="E941" s="2">
        <v>44708.488761574074</v>
      </c>
      <c r="F941" t="s">
        <v>15026</v>
      </c>
    </row>
    <row r="942" spans="1:6" x14ac:dyDescent="0.25">
      <c r="A942">
        <v>10941</v>
      </c>
      <c r="B942" t="s">
        <v>3953</v>
      </c>
      <c r="C942" t="s">
        <v>15027</v>
      </c>
      <c r="D942">
        <v>3111</v>
      </c>
      <c r="E942" s="2">
        <v>45045.352754629632</v>
      </c>
      <c r="F942" t="s">
        <v>12908</v>
      </c>
    </row>
    <row r="943" spans="1:6" x14ac:dyDescent="0.25">
      <c r="A943">
        <v>10942</v>
      </c>
      <c r="B943" t="s">
        <v>4427</v>
      </c>
      <c r="C943" t="s">
        <v>15023</v>
      </c>
      <c r="D943">
        <v>14235</v>
      </c>
      <c r="E943" s="2">
        <v>44740.863611111112</v>
      </c>
      <c r="F943" t="s">
        <v>15026</v>
      </c>
    </row>
    <row r="944" spans="1:6" x14ac:dyDescent="0.25">
      <c r="A944">
        <v>10943</v>
      </c>
      <c r="B944" t="s">
        <v>5843</v>
      </c>
      <c r="C944" t="s">
        <v>15025</v>
      </c>
      <c r="D944">
        <v>43482</v>
      </c>
      <c r="E944" s="2">
        <v>44983.248449074083</v>
      </c>
      <c r="F944" t="s">
        <v>15024</v>
      </c>
    </row>
    <row r="945" spans="1:6" x14ac:dyDescent="0.25">
      <c r="A945">
        <v>10944</v>
      </c>
      <c r="B945" t="s">
        <v>3536</v>
      </c>
      <c r="C945" t="s">
        <v>15028</v>
      </c>
      <c r="D945">
        <v>41144</v>
      </c>
      <c r="E945" s="2">
        <v>45040.472557870373</v>
      </c>
      <c r="F945" t="s">
        <v>15026</v>
      </c>
    </row>
    <row r="946" spans="1:6" x14ac:dyDescent="0.25">
      <c r="A946">
        <v>10945</v>
      </c>
      <c r="B946" t="s">
        <v>3477</v>
      </c>
      <c r="C946" t="s">
        <v>15028</v>
      </c>
      <c r="D946">
        <v>1779</v>
      </c>
      <c r="E946" s="2">
        <v>44541.419282407413</v>
      </c>
      <c r="F946" t="s">
        <v>15024</v>
      </c>
    </row>
    <row r="947" spans="1:6" x14ac:dyDescent="0.25">
      <c r="A947">
        <v>10946</v>
      </c>
      <c r="B947" t="s">
        <v>4189</v>
      </c>
      <c r="C947" t="s">
        <v>15025</v>
      </c>
      <c r="D947">
        <v>15345</v>
      </c>
      <c r="E947" s="2">
        <v>44604.442511574067</v>
      </c>
      <c r="F947" t="s">
        <v>15024</v>
      </c>
    </row>
    <row r="948" spans="1:6" x14ac:dyDescent="0.25">
      <c r="A948">
        <v>10947</v>
      </c>
      <c r="B948" t="s">
        <v>4655</v>
      </c>
      <c r="C948" t="s">
        <v>15029</v>
      </c>
      <c r="D948">
        <v>19866</v>
      </c>
      <c r="E948" s="2">
        <v>44504.537523148138</v>
      </c>
      <c r="F948" t="s">
        <v>15026</v>
      </c>
    </row>
    <row r="949" spans="1:6" x14ac:dyDescent="0.25">
      <c r="A949">
        <v>10948</v>
      </c>
      <c r="B949" t="s">
        <v>3975</v>
      </c>
      <c r="C949" t="s">
        <v>15029</v>
      </c>
      <c r="D949">
        <v>26879</v>
      </c>
      <c r="E949" s="2">
        <v>44848.840671296297</v>
      </c>
      <c r="F949" t="s">
        <v>15024</v>
      </c>
    </row>
    <row r="950" spans="1:6" x14ac:dyDescent="0.25">
      <c r="A950">
        <v>10949</v>
      </c>
      <c r="B950" t="s">
        <v>3444</v>
      </c>
      <c r="C950" t="s">
        <v>15025</v>
      </c>
      <c r="D950">
        <v>44838</v>
      </c>
      <c r="E950" s="2">
        <v>44781.005844907413</v>
      </c>
      <c r="F950" t="s">
        <v>15024</v>
      </c>
    </row>
    <row r="951" spans="1:6" x14ac:dyDescent="0.25">
      <c r="A951">
        <v>10950</v>
      </c>
      <c r="B951" t="s">
        <v>5283</v>
      </c>
      <c r="C951" t="s">
        <v>15023</v>
      </c>
      <c r="D951">
        <v>44998</v>
      </c>
      <c r="E951" s="2">
        <v>44685.279097222221</v>
      </c>
      <c r="F951" t="s">
        <v>12908</v>
      </c>
    </row>
    <row r="952" spans="1:6" x14ac:dyDescent="0.25">
      <c r="A952">
        <v>10951</v>
      </c>
      <c r="B952" t="s">
        <v>3483</v>
      </c>
      <c r="C952" t="s">
        <v>15028</v>
      </c>
      <c r="D952">
        <v>9849</v>
      </c>
      <c r="E952" s="2">
        <v>44599.026053240741</v>
      </c>
      <c r="F952" t="s">
        <v>12908</v>
      </c>
    </row>
    <row r="953" spans="1:6" x14ac:dyDescent="0.25">
      <c r="A953">
        <v>10952</v>
      </c>
      <c r="B953" t="s">
        <v>3424</v>
      </c>
      <c r="C953" t="s">
        <v>15029</v>
      </c>
      <c r="D953">
        <v>42662</v>
      </c>
      <c r="E953" s="2">
        <v>45126.321377314824</v>
      </c>
      <c r="F953" t="s">
        <v>12908</v>
      </c>
    </row>
    <row r="954" spans="1:6" x14ac:dyDescent="0.25">
      <c r="A954">
        <v>10953</v>
      </c>
      <c r="B954" t="s">
        <v>5460</v>
      </c>
      <c r="C954" t="s">
        <v>15028</v>
      </c>
      <c r="D954">
        <v>16157</v>
      </c>
      <c r="E954" s="2">
        <v>44490.651261574072</v>
      </c>
      <c r="F954" t="s">
        <v>15024</v>
      </c>
    </row>
    <row r="955" spans="1:6" x14ac:dyDescent="0.25">
      <c r="A955">
        <v>10954</v>
      </c>
      <c r="B955" t="s">
        <v>4987</v>
      </c>
      <c r="C955" t="s">
        <v>15028</v>
      </c>
      <c r="D955">
        <v>16467</v>
      </c>
      <c r="E955" s="2">
        <v>44728.051724537043</v>
      </c>
      <c r="F955" t="s">
        <v>15024</v>
      </c>
    </row>
    <row r="956" spans="1:6" x14ac:dyDescent="0.25">
      <c r="A956">
        <v>10955</v>
      </c>
      <c r="B956" t="s">
        <v>4450</v>
      </c>
      <c r="C956" t="s">
        <v>15030</v>
      </c>
      <c r="D956">
        <v>35850</v>
      </c>
      <c r="E956" s="2">
        <v>44670.413553240738</v>
      </c>
      <c r="F956" t="s">
        <v>15026</v>
      </c>
    </row>
    <row r="957" spans="1:6" x14ac:dyDescent="0.25">
      <c r="A957">
        <v>10956</v>
      </c>
      <c r="B957" t="s">
        <v>4162</v>
      </c>
      <c r="C957" t="s">
        <v>15029</v>
      </c>
      <c r="D957">
        <v>23464</v>
      </c>
      <c r="E957" s="2">
        <v>44677.894502314812</v>
      </c>
      <c r="F957" t="s">
        <v>12908</v>
      </c>
    </row>
    <row r="958" spans="1:6" x14ac:dyDescent="0.25">
      <c r="A958">
        <v>10957</v>
      </c>
      <c r="B958" t="s">
        <v>5243</v>
      </c>
      <c r="C958" t="s">
        <v>15025</v>
      </c>
      <c r="D958">
        <v>5729</v>
      </c>
      <c r="E958" s="2">
        <v>44864.525393518517</v>
      </c>
      <c r="F958" t="s">
        <v>12908</v>
      </c>
    </row>
    <row r="959" spans="1:6" x14ac:dyDescent="0.25">
      <c r="A959">
        <v>10958</v>
      </c>
      <c r="B959" t="s">
        <v>3291</v>
      </c>
      <c r="C959" t="s">
        <v>15028</v>
      </c>
      <c r="D959">
        <v>1657</v>
      </c>
      <c r="E959" s="2">
        <v>45125.660856481481</v>
      </c>
      <c r="F959" t="s">
        <v>12908</v>
      </c>
    </row>
    <row r="960" spans="1:6" x14ac:dyDescent="0.25">
      <c r="A960">
        <v>10959</v>
      </c>
      <c r="B960" t="s">
        <v>4324</v>
      </c>
      <c r="C960" t="s">
        <v>15028</v>
      </c>
      <c r="D960">
        <v>17461</v>
      </c>
      <c r="E960" s="2">
        <v>45068.399629629632</v>
      </c>
      <c r="F960" t="s">
        <v>15026</v>
      </c>
    </row>
    <row r="961" spans="1:6" x14ac:dyDescent="0.25">
      <c r="A961">
        <v>10960</v>
      </c>
      <c r="B961" t="s">
        <v>5921</v>
      </c>
      <c r="C961" t="s">
        <v>15025</v>
      </c>
      <c r="D961">
        <v>7907</v>
      </c>
      <c r="E961" s="2">
        <v>44515.123599537037</v>
      </c>
      <c r="F961" t="s">
        <v>12908</v>
      </c>
    </row>
    <row r="962" spans="1:6" x14ac:dyDescent="0.25">
      <c r="A962">
        <v>10961</v>
      </c>
      <c r="B962" t="s">
        <v>4712</v>
      </c>
      <c r="C962" t="s">
        <v>15029</v>
      </c>
      <c r="D962">
        <v>30867</v>
      </c>
      <c r="E962" s="2">
        <v>45059.024467592593</v>
      </c>
      <c r="F962" t="s">
        <v>15024</v>
      </c>
    </row>
    <row r="963" spans="1:6" x14ac:dyDescent="0.25">
      <c r="A963">
        <v>10962</v>
      </c>
      <c r="B963" t="s">
        <v>6009</v>
      </c>
      <c r="C963" t="s">
        <v>15029</v>
      </c>
      <c r="D963">
        <v>4567</v>
      </c>
      <c r="E963" s="2">
        <v>45003.603136574071</v>
      </c>
      <c r="F963" t="s">
        <v>15024</v>
      </c>
    </row>
    <row r="964" spans="1:6" x14ac:dyDescent="0.25">
      <c r="A964">
        <v>10963</v>
      </c>
      <c r="B964" t="s">
        <v>5766</v>
      </c>
      <c r="C964" t="s">
        <v>15029</v>
      </c>
      <c r="D964">
        <v>19291</v>
      </c>
      <c r="E964" s="2">
        <v>44646.119351851848</v>
      </c>
      <c r="F964" t="s">
        <v>15026</v>
      </c>
    </row>
    <row r="965" spans="1:6" x14ac:dyDescent="0.25">
      <c r="A965">
        <v>10964</v>
      </c>
      <c r="B965" t="s">
        <v>4499</v>
      </c>
      <c r="C965" t="s">
        <v>15028</v>
      </c>
      <c r="D965">
        <v>27706</v>
      </c>
      <c r="E965" s="2">
        <v>45005.735532407409</v>
      </c>
      <c r="F965" t="s">
        <v>12908</v>
      </c>
    </row>
    <row r="966" spans="1:6" x14ac:dyDescent="0.25">
      <c r="A966">
        <v>10965</v>
      </c>
      <c r="B966" t="s">
        <v>6000</v>
      </c>
      <c r="C966" t="s">
        <v>15023</v>
      </c>
      <c r="D966">
        <v>12922</v>
      </c>
      <c r="E966" s="2">
        <v>44843.390150462961</v>
      </c>
      <c r="F966" t="s">
        <v>15026</v>
      </c>
    </row>
    <row r="967" spans="1:6" x14ac:dyDescent="0.25">
      <c r="A967">
        <v>10966</v>
      </c>
      <c r="B967" t="s">
        <v>4267</v>
      </c>
      <c r="C967" t="s">
        <v>15029</v>
      </c>
      <c r="D967">
        <v>8244</v>
      </c>
      <c r="E967" s="2">
        <v>45047.562789351847</v>
      </c>
      <c r="F967" t="s">
        <v>15024</v>
      </c>
    </row>
    <row r="968" spans="1:6" x14ac:dyDescent="0.25">
      <c r="A968">
        <v>10967</v>
      </c>
      <c r="B968" t="s">
        <v>5069</v>
      </c>
      <c r="C968" t="s">
        <v>15030</v>
      </c>
      <c r="D968">
        <v>46102</v>
      </c>
      <c r="E968" s="2">
        <v>44916.915983796287</v>
      </c>
      <c r="F968" t="s">
        <v>15024</v>
      </c>
    </row>
    <row r="969" spans="1:6" x14ac:dyDescent="0.25">
      <c r="A969">
        <v>10968</v>
      </c>
      <c r="B969" t="s">
        <v>4667</v>
      </c>
      <c r="C969" t="s">
        <v>15027</v>
      </c>
      <c r="D969">
        <v>45360</v>
      </c>
      <c r="E969" s="2">
        <v>44507.032766203702</v>
      </c>
      <c r="F969" t="s">
        <v>15024</v>
      </c>
    </row>
    <row r="970" spans="1:6" x14ac:dyDescent="0.25">
      <c r="A970">
        <v>10969</v>
      </c>
      <c r="B970" t="s">
        <v>3174</v>
      </c>
      <c r="C970" t="s">
        <v>15029</v>
      </c>
      <c r="D970">
        <v>11626</v>
      </c>
      <c r="E970" s="2">
        <v>44737.297071759262</v>
      </c>
      <c r="F970" t="s">
        <v>12908</v>
      </c>
    </row>
    <row r="971" spans="1:6" x14ac:dyDescent="0.25">
      <c r="A971">
        <v>10970</v>
      </c>
      <c r="B971" t="s">
        <v>3502</v>
      </c>
      <c r="C971" t="s">
        <v>15023</v>
      </c>
      <c r="D971">
        <v>29006</v>
      </c>
      <c r="E971" s="2">
        <v>45120.231469907398</v>
      </c>
      <c r="F971" t="s">
        <v>15026</v>
      </c>
    </row>
    <row r="972" spans="1:6" x14ac:dyDescent="0.25">
      <c r="A972">
        <v>10971</v>
      </c>
      <c r="B972" t="s">
        <v>5067</v>
      </c>
      <c r="C972" t="s">
        <v>15029</v>
      </c>
      <c r="D972">
        <v>38401</v>
      </c>
      <c r="E972" s="2">
        <v>44971.917245370372</v>
      </c>
      <c r="F972" t="s">
        <v>15024</v>
      </c>
    </row>
    <row r="973" spans="1:6" x14ac:dyDescent="0.25">
      <c r="A973">
        <v>10972</v>
      </c>
      <c r="B973" t="s">
        <v>5846</v>
      </c>
      <c r="C973" t="s">
        <v>15027</v>
      </c>
      <c r="D973">
        <v>21894</v>
      </c>
      <c r="E973" s="2">
        <v>45084.368738425917</v>
      </c>
      <c r="F973" t="s">
        <v>15026</v>
      </c>
    </row>
    <row r="974" spans="1:6" x14ac:dyDescent="0.25">
      <c r="A974">
        <v>10973</v>
      </c>
      <c r="B974" t="s">
        <v>4625</v>
      </c>
      <c r="C974" t="s">
        <v>15030</v>
      </c>
      <c r="D974">
        <v>33539</v>
      </c>
      <c r="E974" s="2">
        <v>44601.370312500003</v>
      </c>
      <c r="F974" t="s">
        <v>15024</v>
      </c>
    </row>
    <row r="975" spans="1:6" x14ac:dyDescent="0.25">
      <c r="A975">
        <v>10974</v>
      </c>
      <c r="B975" t="s">
        <v>3093</v>
      </c>
      <c r="C975" t="s">
        <v>15029</v>
      </c>
      <c r="D975">
        <v>18936</v>
      </c>
      <c r="E975" s="2">
        <v>44721.688194444447</v>
      </c>
      <c r="F975" t="s">
        <v>12908</v>
      </c>
    </row>
    <row r="976" spans="1:6" x14ac:dyDescent="0.25">
      <c r="A976">
        <v>10975</v>
      </c>
      <c r="B976" t="s">
        <v>4405</v>
      </c>
      <c r="C976" t="s">
        <v>15023</v>
      </c>
      <c r="D976">
        <v>39929</v>
      </c>
      <c r="E976" s="2">
        <v>44579.816076388888</v>
      </c>
      <c r="F976" t="s">
        <v>15024</v>
      </c>
    </row>
    <row r="977" spans="1:6" x14ac:dyDescent="0.25">
      <c r="A977">
        <v>10976</v>
      </c>
      <c r="B977" t="s">
        <v>3723</v>
      </c>
      <c r="C977" t="s">
        <v>15023</v>
      </c>
      <c r="D977">
        <v>14224</v>
      </c>
      <c r="E977" s="2">
        <v>44818.347754629627</v>
      </c>
      <c r="F977" t="s">
        <v>12908</v>
      </c>
    </row>
    <row r="978" spans="1:6" x14ac:dyDescent="0.25">
      <c r="A978">
        <v>10977</v>
      </c>
      <c r="B978" t="s">
        <v>4239</v>
      </c>
      <c r="C978" t="s">
        <v>15025</v>
      </c>
      <c r="D978">
        <v>6012</v>
      </c>
      <c r="E978" s="2">
        <v>44947.922685185193</v>
      </c>
      <c r="F978" t="s">
        <v>15024</v>
      </c>
    </row>
    <row r="979" spans="1:6" x14ac:dyDescent="0.25">
      <c r="A979">
        <v>10978</v>
      </c>
      <c r="B979" t="s">
        <v>3957</v>
      </c>
      <c r="C979" t="s">
        <v>15029</v>
      </c>
      <c r="D979">
        <v>30061</v>
      </c>
      <c r="E979" s="2">
        <v>44758.336909722217</v>
      </c>
      <c r="F979" t="s">
        <v>12908</v>
      </c>
    </row>
    <row r="980" spans="1:6" x14ac:dyDescent="0.25">
      <c r="A980">
        <v>10979</v>
      </c>
      <c r="B980" t="s">
        <v>3462</v>
      </c>
      <c r="C980" t="s">
        <v>15027</v>
      </c>
      <c r="D980">
        <v>15898</v>
      </c>
      <c r="E980" s="2">
        <v>44467.931643518517</v>
      </c>
      <c r="F980" t="s">
        <v>15024</v>
      </c>
    </row>
    <row r="981" spans="1:6" x14ac:dyDescent="0.25">
      <c r="A981">
        <v>10980</v>
      </c>
      <c r="B981" t="s">
        <v>5279</v>
      </c>
      <c r="C981" t="s">
        <v>15023</v>
      </c>
      <c r="D981">
        <v>25557</v>
      </c>
      <c r="E981" s="2">
        <v>45118.552835648137</v>
      </c>
      <c r="F981" t="s">
        <v>15026</v>
      </c>
    </row>
    <row r="982" spans="1:6" x14ac:dyDescent="0.25">
      <c r="A982">
        <v>10981</v>
      </c>
      <c r="B982" t="s">
        <v>3597</v>
      </c>
      <c r="C982" t="s">
        <v>15025</v>
      </c>
      <c r="D982">
        <v>25568</v>
      </c>
      <c r="E982" s="2">
        <v>44782.021435185183</v>
      </c>
      <c r="F982" t="s">
        <v>15026</v>
      </c>
    </row>
    <row r="983" spans="1:6" x14ac:dyDescent="0.25">
      <c r="A983">
        <v>10982</v>
      </c>
      <c r="B983" t="s">
        <v>5747</v>
      </c>
      <c r="C983" t="s">
        <v>15023</v>
      </c>
      <c r="D983">
        <v>8184</v>
      </c>
      <c r="E983" s="2">
        <v>44946.704398148147</v>
      </c>
      <c r="F983" t="s">
        <v>15024</v>
      </c>
    </row>
    <row r="984" spans="1:6" x14ac:dyDescent="0.25">
      <c r="A984">
        <v>10983</v>
      </c>
      <c r="B984" t="s">
        <v>3878</v>
      </c>
      <c r="C984" t="s">
        <v>15023</v>
      </c>
      <c r="D984">
        <v>33309</v>
      </c>
      <c r="E984" s="2">
        <v>44577.373194444437</v>
      </c>
      <c r="F984" t="s">
        <v>12908</v>
      </c>
    </row>
    <row r="985" spans="1:6" x14ac:dyDescent="0.25">
      <c r="A985">
        <v>10984</v>
      </c>
      <c r="B985" t="s">
        <v>3814</v>
      </c>
      <c r="C985" t="s">
        <v>15028</v>
      </c>
      <c r="D985">
        <v>33322</v>
      </c>
      <c r="E985" s="2">
        <v>44587.170868055553</v>
      </c>
      <c r="F985" t="s">
        <v>15024</v>
      </c>
    </row>
    <row r="986" spans="1:6" x14ac:dyDescent="0.25">
      <c r="A986">
        <v>10985</v>
      </c>
      <c r="B986" t="s">
        <v>3311</v>
      </c>
      <c r="C986" t="s">
        <v>15029</v>
      </c>
      <c r="D986">
        <v>40307</v>
      </c>
      <c r="E986" s="2">
        <v>44572.862187500003</v>
      </c>
      <c r="F986" t="s">
        <v>12908</v>
      </c>
    </row>
    <row r="987" spans="1:6" x14ac:dyDescent="0.25">
      <c r="A987">
        <v>10986</v>
      </c>
      <c r="B987" t="s">
        <v>5283</v>
      </c>
      <c r="C987" t="s">
        <v>15028</v>
      </c>
      <c r="D987">
        <v>25451</v>
      </c>
      <c r="E987" s="2">
        <v>45061.634513888886</v>
      </c>
      <c r="F987" t="s">
        <v>15024</v>
      </c>
    </row>
    <row r="988" spans="1:6" x14ac:dyDescent="0.25">
      <c r="A988">
        <v>10987</v>
      </c>
      <c r="B988" t="s">
        <v>4669</v>
      </c>
      <c r="C988" t="s">
        <v>15029</v>
      </c>
      <c r="D988">
        <v>19771</v>
      </c>
      <c r="E988" s="2">
        <v>44716.628611111111</v>
      </c>
      <c r="F988" t="s">
        <v>15026</v>
      </c>
    </row>
    <row r="989" spans="1:6" x14ac:dyDescent="0.25">
      <c r="A989">
        <v>10988</v>
      </c>
      <c r="B989" t="s">
        <v>3493</v>
      </c>
      <c r="C989" t="s">
        <v>15028</v>
      </c>
      <c r="D989">
        <v>32464</v>
      </c>
      <c r="E989" s="2">
        <v>44797.147534722222</v>
      </c>
      <c r="F989" t="s">
        <v>15026</v>
      </c>
    </row>
    <row r="990" spans="1:6" x14ac:dyDescent="0.25">
      <c r="A990">
        <v>10989</v>
      </c>
      <c r="B990" t="s">
        <v>5168</v>
      </c>
      <c r="C990" t="s">
        <v>15029</v>
      </c>
      <c r="D990">
        <v>19295</v>
      </c>
      <c r="E990" s="2">
        <v>45037.888784722221</v>
      </c>
      <c r="F990" t="s">
        <v>15024</v>
      </c>
    </row>
    <row r="991" spans="1:6" x14ac:dyDescent="0.25">
      <c r="A991">
        <v>10990</v>
      </c>
      <c r="B991" t="s">
        <v>5466</v>
      </c>
      <c r="C991" t="s">
        <v>15028</v>
      </c>
      <c r="D991">
        <v>17412</v>
      </c>
      <c r="E991" s="2">
        <v>44739.0075462963</v>
      </c>
      <c r="F991" t="s">
        <v>15026</v>
      </c>
    </row>
    <row r="992" spans="1:6" x14ac:dyDescent="0.25">
      <c r="A992">
        <v>10991</v>
      </c>
      <c r="B992" t="s">
        <v>3318</v>
      </c>
      <c r="C992" t="s">
        <v>15027</v>
      </c>
      <c r="D992">
        <v>44106</v>
      </c>
      <c r="E992" s="2">
        <v>44562.142581018517</v>
      </c>
      <c r="F992" t="s">
        <v>15026</v>
      </c>
    </row>
    <row r="993" spans="1:6" x14ac:dyDescent="0.25">
      <c r="A993">
        <v>10992</v>
      </c>
      <c r="B993" t="s">
        <v>3849</v>
      </c>
      <c r="C993" t="s">
        <v>15023</v>
      </c>
      <c r="D993">
        <v>34229</v>
      </c>
      <c r="E993" s="2">
        <v>44954.671724537038</v>
      </c>
      <c r="F993" t="s">
        <v>15026</v>
      </c>
    </row>
    <row r="994" spans="1:6" x14ac:dyDescent="0.25">
      <c r="A994">
        <v>10993</v>
      </c>
      <c r="B994" t="s">
        <v>5756</v>
      </c>
      <c r="C994" t="s">
        <v>15029</v>
      </c>
      <c r="D994">
        <v>36819</v>
      </c>
      <c r="E994" s="2">
        <v>44939.250324074077</v>
      </c>
      <c r="F994" t="s">
        <v>15026</v>
      </c>
    </row>
    <row r="995" spans="1:6" x14ac:dyDescent="0.25">
      <c r="A995">
        <v>10994</v>
      </c>
      <c r="B995" t="s">
        <v>5567</v>
      </c>
      <c r="C995" t="s">
        <v>15027</v>
      </c>
      <c r="D995">
        <v>27750</v>
      </c>
      <c r="E995" s="2">
        <v>44885.328784722216</v>
      </c>
      <c r="F995" t="s">
        <v>15026</v>
      </c>
    </row>
    <row r="996" spans="1:6" x14ac:dyDescent="0.25">
      <c r="A996">
        <v>10995</v>
      </c>
      <c r="B996" t="s">
        <v>4738</v>
      </c>
      <c r="C996" t="s">
        <v>15029</v>
      </c>
      <c r="D996">
        <v>47840</v>
      </c>
      <c r="E996" s="2">
        <v>44800.135763888888</v>
      </c>
      <c r="F996" t="s">
        <v>15026</v>
      </c>
    </row>
    <row r="997" spans="1:6" x14ac:dyDescent="0.25">
      <c r="A997">
        <v>10996</v>
      </c>
      <c r="B997" t="s">
        <v>4790</v>
      </c>
      <c r="C997" t="s">
        <v>15029</v>
      </c>
      <c r="D997">
        <v>8754</v>
      </c>
      <c r="E997" s="2">
        <v>44626.539456018523</v>
      </c>
      <c r="F997" t="s">
        <v>15024</v>
      </c>
    </row>
    <row r="998" spans="1:6" x14ac:dyDescent="0.25">
      <c r="A998">
        <v>10997</v>
      </c>
      <c r="B998" t="s">
        <v>3154</v>
      </c>
      <c r="C998" t="s">
        <v>15023</v>
      </c>
      <c r="D998">
        <v>22719</v>
      </c>
      <c r="E998" s="2">
        <v>45038.765127314808</v>
      </c>
      <c r="F998" t="s">
        <v>12908</v>
      </c>
    </row>
    <row r="999" spans="1:6" x14ac:dyDescent="0.25">
      <c r="A999">
        <v>10998</v>
      </c>
      <c r="B999" t="s">
        <v>5509</v>
      </c>
      <c r="C999" t="s">
        <v>15023</v>
      </c>
      <c r="D999">
        <v>41124</v>
      </c>
      <c r="E999" s="2">
        <v>44646.878148148149</v>
      </c>
      <c r="F999" t="s">
        <v>12908</v>
      </c>
    </row>
    <row r="1000" spans="1:6" x14ac:dyDescent="0.25">
      <c r="A1000">
        <v>10999</v>
      </c>
      <c r="B1000" t="s">
        <v>5123</v>
      </c>
      <c r="C1000" t="s">
        <v>15025</v>
      </c>
      <c r="D1000">
        <v>39014</v>
      </c>
      <c r="E1000" s="2">
        <v>44714.661932870367</v>
      </c>
      <c r="F1000" t="s">
        <v>15026</v>
      </c>
    </row>
    <row r="1001" spans="1:6" x14ac:dyDescent="0.25">
      <c r="A1001">
        <v>11000</v>
      </c>
      <c r="B1001" t="s">
        <v>3128</v>
      </c>
      <c r="C1001" t="s">
        <v>15025</v>
      </c>
      <c r="D1001">
        <v>3210</v>
      </c>
      <c r="E1001" s="2">
        <v>44502.842893518522</v>
      </c>
      <c r="F1001" t="s">
        <v>12908</v>
      </c>
    </row>
    <row r="1002" spans="1:6" x14ac:dyDescent="0.25">
      <c r="A1002">
        <v>11001</v>
      </c>
      <c r="B1002" t="s">
        <v>5310</v>
      </c>
      <c r="C1002" t="s">
        <v>15027</v>
      </c>
      <c r="D1002">
        <v>36364</v>
      </c>
      <c r="E1002" s="2">
        <v>44476.723738425928</v>
      </c>
      <c r="F1002" t="s">
        <v>15026</v>
      </c>
    </row>
    <row r="1003" spans="1:6" x14ac:dyDescent="0.25">
      <c r="A1003">
        <v>11002</v>
      </c>
      <c r="B1003" t="s">
        <v>4444</v>
      </c>
      <c r="C1003" t="s">
        <v>15025</v>
      </c>
      <c r="D1003">
        <v>16455</v>
      </c>
      <c r="E1003" s="2">
        <v>44956.161180555559</v>
      </c>
      <c r="F1003" t="s">
        <v>15026</v>
      </c>
    </row>
    <row r="1004" spans="1:6" x14ac:dyDescent="0.25">
      <c r="A1004">
        <v>11003</v>
      </c>
      <c r="B1004" t="s">
        <v>3109</v>
      </c>
      <c r="C1004" t="s">
        <v>15028</v>
      </c>
      <c r="D1004">
        <v>1535</v>
      </c>
      <c r="E1004" s="2">
        <v>44742.305879629632</v>
      </c>
      <c r="F1004" t="s">
        <v>12908</v>
      </c>
    </row>
    <row r="1005" spans="1:6" x14ac:dyDescent="0.25">
      <c r="A1005">
        <v>11004</v>
      </c>
      <c r="B1005" t="s">
        <v>4039</v>
      </c>
      <c r="C1005" t="s">
        <v>15029</v>
      </c>
      <c r="D1005">
        <v>44100</v>
      </c>
      <c r="E1005" s="2">
        <v>44605.087407407409</v>
      </c>
      <c r="F1005" t="s">
        <v>15024</v>
      </c>
    </row>
    <row r="1006" spans="1:6" x14ac:dyDescent="0.25">
      <c r="A1006">
        <v>11005</v>
      </c>
      <c r="B1006" t="s">
        <v>5550</v>
      </c>
      <c r="C1006" t="s">
        <v>15023</v>
      </c>
      <c r="D1006">
        <v>8484</v>
      </c>
      <c r="E1006" s="2">
        <v>44747.442523148151</v>
      </c>
      <c r="F1006" t="s">
        <v>12908</v>
      </c>
    </row>
    <row r="1007" spans="1:6" x14ac:dyDescent="0.25">
      <c r="A1007">
        <v>11006</v>
      </c>
      <c r="B1007" t="s">
        <v>5964</v>
      </c>
      <c r="C1007" t="s">
        <v>15028</v>
      </c>
      <c r="D1007">
        <v>16397</v>
      </c>
      <c r="E1007" s="2">
        <v>45014.182951388888</v>
      </c>
      <c r="F1007" t="s">
        <v>12908</v>
      </c>
    </row>
    <row r="1008" spans="1:6" x14ac:dyDescent="0.25">
      <c r="A1008">
        <v>11007</v>
      </c>
      <c r="B1008" t="s">
        <v>3245</v>
      </c>
      <c r="C1008" t="s">
        <v>15028</v>
      </c>
      <c r="D1008">
        <v>36416</v>
      </c>
      <c r="E1008" s="2">
        <v>45057.299490740741</v>
      </c>
      <c r="F1008" t="s">
        <v>12908</v>
      </c>
    </row>
    <row r="1009" spans="1:6" x14ac:dyDescent="0.25">
      <c r="A1009">
        <v>11008</v>
      </c>
      <c r="B1009" t="s">
        <v>4869</v>
      </c>
      <c r="C1009" t="s">
        <v>15023</v>
      </c>
      <c r="D1009">
        <v>42949</v>
      </c>
      <c r="E1009" s="2">
        <v>44978.141215277778</v>
      </c>
      <c r="F1009" t="s">
        <v>15024</v>
      </c>
    </row>
    <row r="1010" spans="1:6" x14ac:dyDescent="0.25">
      <c r="A1010">
        <v>11009</v>
      </c>
      <c r="B1010" t="s">
        <v>3955</v>
      </c>
      <c r="C1010" t="s">
        <v>15025</v>
      </c>
      <c r="D1010">
        <v>14381</v>
      </c>
      <c r="E1010" s="2">
        <v>44844.993958333333</v>
      </c>
      <c r="F1010" t="s">
        <v>12908</v>
      </c>
    </row>
    <row r="1011" spans="1:6" x14ac:dyDescent="0.25">
      <c r="A1011">
        <v>11010</v>
      </c>
      <c r="B1011" t="s">
        <v>5715</v>
      </c>
      <c r="C1011" t="s">
        <v>15023</v>
      </c>
      <c r="D1011">
        <v>14399</v>
      </c>
      <c r="E1011" s="2">
        <v>44468.677974537037</v>
      </c>
      <c r="F1011" t="s">
        <v>15026</v>
      </c>
    </row>
    <row r="1012" spans="1:6" x14ac:dyDescent="0.25">
      <c r="A1012">
        <v>11011</v>
      </c>
      <c r="B1012" t="s">
        <v>5431</v>
      </c>
      <c r="C1012" t="s">
        <v>15023</v>
      </c>
      <c r="D1012">
        <v>30769</v>
      </c>
      <c r="E1012" s="2">
        <v>44963.153090277781</v>
      </c>
      <c r="F1012" t="s">
        <v>15026</v>
      </c>
    </row>
    <row r="1013" spans="1:6" x14ac:dyDescent="0.25">
      <c r="A1013">
        <v>11012</v>
      </c>
      <c r="B1013" t="s">
        <v>5962</v>
      </c>
      <c r="C1013" t="s">
        <v>15025</v>
      </c>
      <c r="D1013">
        <v>43954</v>
      </c>
      <c r="E1013" s="2">
        <v>44762.042002314818</v>
      </c>
      <c r="F1013" t="s">
        <v>12908</v>
      </c>
    </row>
    <row r="1014" spans="1:6" x14ac:dyDescent="0.25">
      <c r="A1014">
        <v>11013</v>
      </c>
      <c r="B1014" t="s">
        <v>3862</v>
      </c>
      <c r="C1014" t="s">
        <v>15028</v>
      </c>
      <c r="D1014">
        <v>29724</v>
      </c>
      <c r="E1014" s="2">
        <v>44669.255231481482</v>
      </c>
      <c r="F1014" t="s">
        <v>12908</v>
      </c>
    </row>
    <row r="1015" spans="1:6" x14ac:dyDescent="0.25">
      <c r="A1015">
        <v>11014</v>
      </c>
      <c r="B1015" t="s">
        <v>3851</v>
      </c>
      <c r="C1015" t="s">
        <v>15029</v>
      </c>
      <c r="D1015">
        <v>12297</v>
      </c>
      <c r="E1015" s="2">
        <v>44612.914965277778</v>
      </c>
      <c r="F1015" t="s">
        <v>12908</v>
      </c>
    </row>
    <row r="1016" spans="1:6" x14ac:dyDescent="0.25">
      <c r="A1016">
        <v>11015</v>
      </c>
      <c r="B1016" t="s">
        <v>4213</v>
      </c>
      <c r="C1016" t="s">
        <v>15025</v>
      </c>
      <c r="D1016">
        <v>3376</v>
      </c>
      <c r="E1016" s="2">
        <v>44680.66815972222</v>
      </c>
      <c r="F1016" t="s">
        <v>15024</v>
      </c>
    </row>
    <row r="1017" spans="1:6" x14ac:dyDescent="0.25">
      <c r="A1017">
        <v>11016</v>
      </c>
      <c r="B1017" t="s">
        <v>4155</v>
      </c>
      <c r="C1017" t="s">
        <v>15025</v>
      </c>
      <c r="D1017">
        <v>33046</v>
      </c>
      <c r="E1017" s="2">
        <v>44686.624131944453</v>
      </c>
      <c r="F1017" t="s">
        <v>12908</v>
      </c>
    </row>
    <row r="1018" spans="1:6" x14ac:dyDescent="0.25">
      <c r="A1018">
        <v>11017</v>
      </c>
      <c r="B1018" t="s">
        <v>5921</v>
      </c>
      <c r="C1018" t="s">
        <v>15025</v>
      </c>
      <c r="D1018">
        <v>42064</v>
      </c>
      <c r="E1018" s="2">
        <v>44801.732314814813</v>
      </c>
      <c r="F1018" t="s">
        <v>15024</v>
      </c>
    </row>
    <row r="1019" spans="1:6" x14ac:dyDescent="0.25">
      <c r="A1019">
        <v>11018</v>
      </c>
      <c r="B1019" t="s">
        <v>4951</v>
      </c>
      <c r="C1019" t="s">
        <v>15025</v>
      </c>
      <c r="D1019">
        <v>25795</v>
      </c>
      <c r="E1019" s="2">
        <v>44892.757847222223</v>
      </c>
      <c r="F1019" t="s">
        <v>15026</v>
      </c>
    </row>
    <row r="1020" spans="1:6" x14ac:dyDescent="0.25">
      <c r="A1020">
        <v>11019</v>
      </c>
      <c r="B1020" t="s">
        <v>3088</v>
      </c>
      <c r="C1020" t="s">
        <v>15027</v>
      </c>
      <c r="D1020">
        <v>1110</v>
      </c>
      <c r="E1020" s="2">
        <v>45083.632777777777</v>
      </c>
      <c r="F1020" t="s">
        <v>15026</v>
      </c>
    </row>
    <row r="1021" spans="1:6" x14ac:dyDescent="0.25">
      <c r="A1021">
        <v>11020</v>
      </c>
      <c r="B1021" t="s">
        <v>4496</v>
      </c>
      <c r="C1021" t="s">
        <v>15025</v>
      </c>
      <c r="D1021">
        <v>29180</v>
      </c>
      <c r="E1021" s="2">
        <v>44555.443182870367</v>
      </c>
      <c r="F1021" t="s">
        <v>15024</v>
      </c>
    </row>
    <row r="1022" spans="1:6" x14ac:dyDescent="0.25">
      <c r="A1022">
        <v>11021</v>
      </c>
      <c r="B1022" t="s">
        <v>6015</v>
      </c>
      <c r="C1022" t="s">
        <v>15029</v>
      </c>
      <c r="D1022">
        <v>44728</v>
      </c>
      <c r="E1022" s="2">
        <v>44629.117037037038</v>
      </c>
      <c r="F1022" t="s">
        <v>12908</v>
      </c>
    </row>
    <row r="1023" spans="1:6" x14ac:dyDescent="0.25">
      <c r="A1023">
        <v>11022</v>
      </c>
      <c r="B1023" t="s">
        <v>4641</v>
      </c>
      <c r="C1023" t="s">
        <v>15025</v>
      </c>
      <c r="D1023">
        <v>43754</v>
      </c>
      <c r="E1023" s="2">
        <v>44592.288171296299</v>
      </c>
      <c r="F1023" t="s">
        <v>15026</v>
      </c>
    </row>
    <row r="1024" spans="1:6" x14ac:dyDescent="0.25">
      <c r="A1024">
        <v>11023</v>
      </c>
      <c r="B1024" t="s">
        <v>5455</v>
      </c>
      <c r="C1024" t="s">
        <v>15029</v>
      </c>
      <c r="D1024">
        <v>34788</v>
      </c>
      <c r="E1024" s="2">
        <v>45128.405370370368</v>
      </c>
      <c r="F1024" t="s">
        <v>15024</v>
      </c>
    </row>
    <row r="1025" spans="1:6" x14ac:dyDescent="0.25">
      <c r="A1025">
        <v>11024</v>
      </c>
      <c r="B1025" t="s">
        <v>4052</v>
      </c>
      <c r="C1025" t="s">
        <v>15030</v>
      </c>
      <c r="D1025">
        <v>9669</v>
      </c>
      <c r="E1025" s="2">
        <v>44924.254733796297</v>
      </c>
      <c r="F1025" t="s">
        <v>12908</v>
      </c>
    </row>
    <row r="1026" spans="1:6" x14ac:dyDescent="0.25">
      <c r="A1026">
        <v>11025</v>
      </c>
      <c r="B1026" t="s">
        <v>4706</v>
      </c>
      <c r="C1026" t="s">
        <v>15028</v>
      </c>
      <c r="D1026">
        <v>48855</v>
      </c>
      <c r="E1026" s="2">
        <v>44644.463194444441</v>
      </c>
      <c r="F1026" t="s">
        <v>15024</v>
      </c>
    </row>
    <row r="1027" spans="1:6" x14ac:dyDescent="0.25">
      <c r="A1027">
        <v>11026</v>
      </c>
      <c r="B1027" t="s">
        <v>5256</v>
      </c>
      <c r="C1027" t="s">
        <v>15025</v>
      </c>
      <c r="D1027">
        <v>30352</v>
      </c>
      <c r="E1027" s="2">
        <v>44916.848564814813</v>
      </c>
      <c r="F1027" t="s">
        <v>12908</v>
      </c>
    </row>
    <row r="1028" spans="1:6" x14ac:dyDescent="0.25">
      <c r="A1028">
        <v>11027</v>
      </c>
      <c r="B1028" t="s">
        <v>3214</v>
      </c>
      <c r="C1028" t="s">
        <v>15023</v>
      </c>
      <c r="D1028">
        <v>5035</v>
      </c>
      <c r="E1028" s="2">
        <v>44868.166643518518</v>
      </c>
      <c r="F1028" t="s">
        <v>15026</v>
      </c>
    </row>
    <row r="1029" spans="1:6" x14ac:dyDescent="0.25">
      <c r="A1029">
        <v>11028</v>
      </c>
      <c r="B1029" t="s">
        <v>3917</v>
      </c>
      <c r="C1029" t="s">
        <v>15027</v>
      </c>
      <c r="D1029">
        <v>38655</v>
      </c>
      <c r="E1029" s="2">
        <v>45073.837870370371</v>
      </c>
      <c r="F1029" t="s">
        <v>15026</v>
      </c>
    </row>
    <row r="1030" spans="1:6" x14ac:dyDescent="0.25">
      <c r="A1030">
        <v>11029</v>
      </c>
      <c r="B1030" t="s">
        <v>5279</v>
      </c>
      <c r="C1030" t="s">
        <v>15028</v>
      </c>
      <c r="D1030">
        <v>16330</v>
      </c>
      <c r="E1030" s="2">
        <v>44620.439560185187</v>
      </c>
      <c r="F1030" t="s">
        <v>15026</v>
      </c>
    </row>
    <row r="1031" spans="1:6" x14ac:dyDescent="0.25">
      <c r="A1031">
        <v>11030</v>
      </c>
      <c r="B1031" t="s">
        <v>5706</v>
      </c>
      <c r="C1031" t="s">
        <v>15029</v>
      </c>
      <c r="D1031">
        <v>25242</v>
      </c>
      <c r="E1031" s="2">
        <v>44746.252303240741</v>
      </c>
      <c r="F1031" t="s">
        <v>12908</v>
      </c>
    </row>
    <row r="1032" spans="1:6" x14ac:dyDescent="0.25">
      <c r="A1032">
        <v>11031</v>
      </c>
      <c r="B1032" t="s">
        <v>4766</v>
      </c>
      <c r="C1032" t="s">
        <v>15025</v>
      </c>
      <c r="D1032">
        <v>43093</v>
      </c>
      <c r="E1032" s="2">
        <v>44881.228379629632</v>
      </c>
      <c r="F1032" t="s">
        <v>15024</v>
      </c>
    </row>
    <row r="1033" spans="1:6" x14ac:dyDescent="0.25">
      <c r="A1033">
        <v>11032</v>
      </c>
      <c r="B1033" t="s">
        <v>4688</v>
      </c>
      <c r="C1033" t="s">
        <v>15025</v>
      </c>
      <c r="D1033">
        <v>34336</v>
      </c>
      <c r="E1033" s="2">
        <v>45074.41642361111</v>
      </c>
      <c r="F1033" t="s">
        <v>15024</v>
      </c>
    </row>
    <row r="1034" spans="1:6" x14ac:dyDescent="0.25">
      <c r="A1034">
        <v>11033</v>
      </c>
      <c r="B1034" t="s">
        <v>5074</v>
      </c>
      <c r="C1034" t="s">
        <v>15025</v>
      </c>
      <c r="D1034">
        <v>37206</v>
      </c>
      <c r="E1034" s="2">
        <v>44553.631157407413</v>
      </c>
      <c r="F1034" t="s">
        <v>12908</v>
      </c>
    </row>
    <row r="1035" spans="1:6" x14ac:dyDescent="0.25">
      <c r="A1035">
        <v>11034</v>
      </c>
      <c r="B1035" t="s">
        <v>3902</v>
      </c>
      <c r="C1035" t="s">
        <v>15023</v>
      </c>
      <c r="D1035">
        <v>22623</v>
      </c>
      <c r="E1035" s="2">
        <v>45006.543923611112</v>
      </c>
      <c r="F1035" t="s">
        <v>12908</v>
      </c>
    </row>
    <row r="1036" spans="1:6" x14ac:dyDescent="0.25">
      <c r="A1036">
        <v>11035</v>
      </c>
      <c r="B1036" t="s">
        <v>3279</v>
      </c>
      <c r="C1036" t="s">
        <v>15025</v>
      </c>
      <c r="D1036">
        <v>34479</v>
      </c>
      <c r="E1036" s="2">
        <v>44993.379016203697</v>
      </c>
      <c r="F1036" t="s">
        <v>15026</v>
      </c>
    </row>
    <row r="1037" spans="1:6" x14ac:dyDescent="0.25">
      <c r="A1037">
        <v>11036</v>
      </c>
      <c r="B1037" t="s">
        <v>4456</v>
      </c>
      <c r="C1037" t="s">
        <v>15028</v>
      </c>
      <c r="D1037">
        <v>25789</v>
      </c>
      <c r="E1037" s="2">
        <v>44577.066793981481</v>
      </c>
      <c r="F1037" t="s">
        <v>12908</v>
      </c>
    </row>
    <row r="1038" spans="1:6" x14ac:dyDescent="0.25">
      <c r="A1038">
        <v>11037</v>
      </c>
      <c r="B1038" t="s">
        <v>5680</v>
      </c>
      <c r="C1038" t="s">
        <v>15029</v>
      </c>
      <c r="D1038">
        <v>26534</v>
      </c>
      <c r="E1038" s="2">
        <v>44658.003680555557</v>
      </c>
      <c r="F1038" t="s">
        <v>15024</v>
      </c>
    </row>
    <row r="1039" spans="1:6" x14ac:dyDescent="0.25">
      <c r="A1039">
        <v>11038</v>
      </c>
      <c r="B1039" t="s">
        <v>3292</v>
      </c>
      <c r="C1039" t="s">
        <v>15029</v>
      </c>
      <c r="D1039">
        <v>17659</v>
      </c>
      <c r="E1039" s="2">
        <v>45072.218275462961</v>
      </c>
      <c r="F1039" t="s">
        <v>12908</v>
      </c>
    </row>
    <row r="1040" spans="1:6" x14ac:dyDescent="0.25">
      <c r="A1040">
        <v>11039</v>
      </c>
      <c r="B1040" t="s">
        <v>5349</v>
      </c>
      <c r="C1040" t="s">
        <v>15029</v>
      </c>
      <c r="D1040">
        <v>6492</v>
      </c>
      <c r="E1040" s="2">
        <v>44584.282337962963</v>
      </c>
      <c r="F1040" t="s">
        <v>15024</v>
      </c>
    </row>
    <row r="1041" spans="1:6" x14ac:dyDescent="0.25">
      <c r="A1041">
        <v>11040</v>
      </c>
      <c r="B1041" t="s">
        <v>5050</v>
      </c>
      <c r="C1041" t="s">
        <v>15030</v>
      </c>
      <c r="D1041">
        <v>3853</v>
      </c>
      <c r="E1041" s="2">
        <v>44747.615381944437</v>
      </c>
      <c r="F1041" t="s">
        <v>15024</v>
      </c>
    </row>
    <row r="1042" spans="1:6" x14ac:dyDescent="0.25">
      <c r="A1042">
        <v>11041</v>
      </c>
      <c r="B1042" t="s">
        <v>3128</v>
      </c>
      <c r="C1042" t="s">
        <v>15029</v>
      </c>
      <c r="D1042">
        <v>37622</v>
      </c>
      <c r="E1042" s="2">
        <v>44925.559629629628</v>
      </c>
      <c r="F1042" t="s">
        <v>15024</v>
      </c>
    </row>
    <row r="1043" spans="1:6" x14ac:dyDescent="0.25">
      <c r="A1043">
        <v>11042</v>
      </c>
      <c r="B1043" t="s">
        <v>3485</v>
      </c>
      <c r="C1043" t="s">
        <v>15028</v>
      </c>
      <c r="D1043">
        <v>43337</v>
      </c>
      <c r="E1043" s="2">
        <v>44764.40084490741</v>
      </c>
      <c r="F1043" t="s">
        <v>15026</v>
      </c>
    </row>
    <row r="1044" spans="1:6" x14ac:dyDescent="0.25">
      <c r="A1044">
        <v>11043</v>
      </c>
      <c r="B1044" t="s">
        <v>3664</v>
      </c>
      <c r="C1044" t="s">
        <v>15028</v>
      </c>
      <c r="D1044">
        <v>45068</v>
      </c>
      <c r="E1044" s="2">
        <v>44855.945844907408</v>
      </c>
      <c r="F1044" t="s">
        <v>15024</v>
      </c>
    </row>
    <row r="1045" spans="1:6" x14ac:dyDescent="0.25">
      <c r="A1045">
        <v>11044</v>
      </c>
      <c r="B1045" t="s">
        <v>5009</v>
      </c>
      <c r="C1045" t="s">
        <v>15029</v>
      </c>
      <c r="D1045">
        <v>38809</v>
      </c>
      <c r="E1045" s="2">
        <v>45016.59138888889</v>
      </c>
      <c r="F1045" t="s">
        <v>15026</v>
      </c>
    </row>
    <row r="1046" spans="1:6" x14ac:dyDescent="0.25">
      <c r="A1046">
        <v>11045</v>
      </c>
      <c r="B1046" t="s">
        <v>5189</v>
      </c>
      <c r="C1046" t="s">
        <v>15029</v>
      </c>
      <c r="D1046">
        <v>4164</v>
      </c>
      <c r="E1046" s="2">
        <v>44694.049791666657</v>
      </c>
      <c r="F1046" t="s">
        <v>15024</v>
      </c>
    </row>
    <row r="1047" spans="1:6" x14ac:dyDescent="0.25">
      <c r="A1047">
        <v>11046</v>
      </c>
      <c r="B1047" t="s">
        <v>5680</v>
      </c>
      <c r="C1047" t="s">
        <v>15028</v>
      </c>
      <c r="D1047">
        <v>13456</v>
      </c>
      <c r="E1047" s="2">
        <v>44806.039606481478</v>
      </c>
      <c r="F1047" t="s">
        <v>15026</v>
      </c>
    </row>
    <row r="1048" spans="1:6" x14ac:dyDescent="0.25">
      <c r="A1048">
        <v>11047</v>
      </c>
      <c r="B1048" t="s">
        <v>4153</v>
      </c>
      <c r="C1048" t="s">
        <v>15027</v>
      </c>
      <c r="D1048">
        <v>2551</v>
      </c>
      <c r="E1048" s="2">
        <v>44739.76840277778</v>
      </c>
      <c r="F1048" t="s">
        <v>15024</v>
      </c>
    </row>
    <row r="1049" spans="1:6" x14ac:dyDescent="0.25">
      <c r="A1049">
        <v>11048</v>
      </c>
      <c r="B1049" t="s">
        <v>5504</v>
      </c>
      <c r="C1049" t="s">
        <v>15027</v>
      </c>
      <c r="D1049">
        <v>47482</v>
      </c>
      <c r="E1049" s="2">
        <v>44983.908738425933</v>
      </c>
      <c r="F1049" t="s">
        <v>15024</v>
      </c>
    </row>
    <row r="1050" spans="1:6" x14ac:dyDescent="0.25">
      <c r="A1050">
        <v>11049</v>
      </c>
      <c r="B1050" t="s">
        <v>4614</v>
      </c>
      <c r="C1050" t="s">
        <v>15029</v>
      </c>
      <c r="D1050">
        <v>14124</v>
      </c>
      <c r="E1050" s="2">
        <v>44465.611111111109</v>
      </c>
      <c r="F1050" t="s">
        <v>15024</v>
      </c>
    </row>
    <row r="1051" spans="1:6" x14ac:dyDescent="0.25">
      <c r="A1051">
        <v>11050</v>
      </c>
      <c r="B1051" t="s">
        <v>3320</v>
      </c>
      <c r="C1051" t="s">
        <v>15025</v>
      </c>
      <c r="D1051">
        <v>37688</v>
      </c>
      <c r="E1051" s="2">
        <v>45124.949074074073</v>
      </c>
      <c r="F1051" t="s">
        <v>12908</v>
      </c>
    </row>
    <row r="1052" spans="1:6" x14ac:dyDescent="0.25">
      <c r="A1052">
        <v>11051</v>
      </c>
      <c r="B1052" t="s">
        <v>3322</v>
      </c>
      <c r="C1052" t="s">
        <v>15030</v>
      </c>
      <c r="D1052">
        <v>25712</v>
      </c>
      <c r="E1052" s="2">
        <v>44596.684606481482</v>
      </c>
      <c r="F1052" t="s">
        <v>15026</v>
      </c>
    </row>
    <row r="1053" spans="1:6" x14ac:dyDescent="0.25">
      <c r="A1053">
        <v>11052</v>
      </c>
      <c r="B1053" t="s">
        <v>3987</v>
      </c>
      <c r="C1053" t="s">
        <v>15025</v>
      </c>
      <c r="D1053">
        <v>7535</v>
      </c>
      <c r="E1053" s="2">
        <v>44897.607499999998</v>
      </c>
      <c r="F1053" t="s">
        <v>15024</v>
      </c>
    </row>
    <row r="1054" spans="1:6" x14ac:dyDescent="0.25">
      <c r="A1054">
        <v>11053</v>
      </c>
      <c r="B1054" t="s">
        <v>6030</v>
      </c>
      <c r="C1054" t="s">
        <v>15028</v>
      </c>
      <c r="D1054">
        <v>41584</v>
      </c>
      <c r="E1054" s="2">
        <v>44763.855844907397</v>
      </c>
      <c r="F1054" t="s">
        <v>15024</v>
      </c>
    </row>
    <row r="1055" spans="1:6" x14ac:dyDescent="0.25">
      <c r="A1055">
        <v>11054</v>
      </c>
      <c r="B1055" t="s">
        <v>5688</v>
      </c>
      <c r="C1055" t="s">
        <v>15025</v>
      </c>
      <c r="D1055">
        <v>43642</v>
      </c>
      <c r="E1055" s="2">
        <v>44933.054259259261</v>
      </c>
      <c r="F1055" t="s">
        <v>15026</v>
      </c>
    </row>
    <row r="1056" spans="1:6" x14ac:dyDescent="0.25">
      <c r="A1056">
        <v>11055</v>
      </c>
      <c r="B1056" t="s">
        <v>4082</v>
      </c>
      <c r="C1056" t="s">
        <v>15029</v>
      </c>
      <c r="D1056">
        <v>3318</v>
      </c>
      <c r="E1056" s="2">
        <v>45047.354027777779</v>
      </c>
      <c r="F1056" t="s">
        <v>12908</v>
      </c>
    </row>
    <row r="1057" spans="1:6" x14ac:dyDescent="0.25">
      <c r="A1057">
        <v>11056</v>
      </c>
      <c r="B1057" t="s">
        <v>4493</v>
      </c>
      <c r="C1057" t="s">
        <v>15023</v>
      </c>
      <c r="D1057">
        <v>1124</v>
      </c>
      <c r="E1057" s="2">
        <v>44969.827546296299</v>
      </c>
      <c r="F1057" t="s">
        <v>15024</v>
      </c>
    </row>
    <row r="1058" spans="1:6" x14ac:dyDescent="0.25">
      <c r="A1058">
        <v>11057</v>
      </c>
      <c r="B1058" t="s">
        <v>3587</v>
      </c>
      <c r="C1058" t="s">
        <v>15023</v>
      </c>
      <c r="D1058">
        <v>18777</v>
      </c>
      <c r="E1058" s="2">
        <v>44988.509918981479</v>
      </c>
      <c r="F1058" t="s">
        <v>15026</v>
      </c>
    </row>
    <row r="1059" spans="1:6" x14ac:dyDescent="0.25">
      <c r="A1059">
        <v>11058</v>
      </c>
      <c r="B1059" t="s">
        <v>5609</v>
      </c>
      <c r="C1059" t="s">
        <v>15028</v>
      </c>
      <c r="D1059">
        <v>15643</v>
      </c>
      <c r="E1059" s="2">
        <v>44569.161747685182</v>
      </c>
      <c r="F1059" t="s">
        <v>12908</v>
      </c>
    </row>
    <row r="1060" spans="1:6" x14ac:dyDescent="0.25">
      <c r="A1060">
        <v>11059</v>
      </c>
      <c r="B1060" t="s">
        <v>5498</v>
      </c>
      <c r="C1060" t="s">
        <v>15025</v>
      </c>
      <c r="D1060">
        <v>1190</v>
      </c>
      <c r="E1060" s="2">
        <v>44982.683379629627</v>
      </c>
      <c r="F1060" t="s">
        <v>12908</v>
      </c>
    </row>
    <row r="1061" spans="1:6" x14ac:dyDescent="0.25">
      <c r="A1061">
        <v>11060</v>
      </c>
      <c r="B1061" t="s">
        <v>5614</v>
      </c>
      <c r="C1061" t="s">
        <v>15025</v>
      </c>
      <c r="D1061">
        <v>14647</v>
      </c>
      <c r="E1061" s="2">
        <v>44644.460763888892</v>
      </c>
      <c r="F1061" t="s">
        <v>15024</v>
      </c>
    </row>
    <row r="1062" spans="1:6" x14ac:dyDescent="0.25">
      <c r="A1062">
        <v>11061</v>
      </c>
      <c r="B1062" t="s">
        <v>3301</v>
      </c>
      <c r="C1062" t="s">
        <v>15029</v>
      </c>
      <c r="D1062">
        <v>20051</v>
      </c>
      <c r="E1062" s="2">
        <v>44496.814872685187</v>
      </c>
      <c r="F1062" t="s">
        <v>15024</v>
      </c>
    </row>
    <row r="1063" spans="1:6" x14ac:dyDescent="0.25">
      <c r="A1063">
        <v>11062</v>
      </c>
      <c r="B1063" t="s">
        <v>4013</v>
      </c>
      <c r="C1063" t="s">
        <v>15028</v>
      </c>
      <c r="D1063">
        <v>45891</v>
      </c>
      <c r="E1063" s="2">
        <v>44644.609849537039</v>
      </c>
      <c r="F1063" t="s">
        <v>15026</v>
      </c>
    </row>
    <row r="1064" spans="1:6" x14ac:dyDescent="0.25">
      <c r="A1064">
        <v>11063</v>
      </c>
      <c r="B1064" t="s">
        <v>3148</v>
      </c>
      <c r="C1064" t="s">
        <v>15027</v>
      </c>
      <c r="D1064">
        <v>39194</v>
      </c>
      <c r="E1064" s="2">
        <v>44840.106782407413</v>
      </c>
      <c r="F1064" t="s">
        <v>15026</v>
      </c>
    </row>
    <row r="1065" spans="1:6" x14ac:dyDescent="0.25">
      <c r="A1065">
        <v>11064</v>
      </c>
      <c r="B1065" t="s">
        <v>5686</v>
      </c>
      <c r="C1065" t="s">
        <v>15027</v>
      </c>
      <c r="D1065">
        <v>14593</v>
      </c>
      <c r="E1065" s="2">
        <v>44571.573900462958</v>
      </c>
      <c r="F1065" t="s">
        <v>15026</v>
      </c>
    </row>
    <row r="1066" spans="1:6" x14ac:dyDescent="0.25">
      <c r="A1066">
        <v>11065</v>
      </c>
      <c r="B1066" t="s">
        <v>5952</v>
      </c>
      <c r="C1066" t="s">
        <v>15025</v>
      </c>
      <c r="D1066">
        <v>26529</v>
      </c>
      <c r="E1066" s="2">
        <v>44843.307060185187</v>
      </c>
      <c r="F1066" t="s">
        <v>15024</v>
      </c>
    </row>
    <row r="1067" spans="1:6" x14ac:dyDescent="0.25">
      <c r="A1067">
        <v>11066</v>
      </c>
      <c r="B1067" t="s">
        <v>6011</v>
      </c>
      <c r="C1067" t="s">
        <v>15029</v>
      </c>
      <c r="D1067">
        <v>4622</v>
      </c>
      <c r="E1067" s="2">
        <v>45057.254756944443</v>
      </c>
      <c r="F1067" t="s">
        <v>12908</v>
      </c>
    </row>
    <row r="1068" spans="1:6" x14ac:dyDescent="0.25">
      <c r="A1068">
        <v>11067</v>
      </c>
      <c r="B1068" t="s">
        <v>4830</v>
      </c>
      <c r="C1068" t="s">
        <v>15027</v>
      </c>
      <c r="D1068">
        <v>4179</v>
      </c>
      <c r="E1068" s="2">
        <v>44659.53361111111</v>
      </c>
      <c r="F1068" t="s">
        <v>15026</v>
      </c>
    </row>
    <row r="1069" spans="1:6" x14ac:dyDescent="0.25">
      <c r="A1069">
        <v>11068</v>
      </c>
      <c r="B1069" t="s">
        <v>4322</v>
      </c>
      <c r="C1069" t="s">
        <v>15030</v>
      </c>
      <c r="D1069">
        <v>21327</v>
      </c>
      <c r="E1069" s="2">
        <v>44697.95648148148</v>
      </c>
      <c r="F1069" t="s">
        <v>15026</v>
      </c>
    </row>
    <row r="1070" spans="1:6" x14ac:dyDescent="0.25">
      <c r="A1070">
        <v>11069</v>
      </c>
      <c r="B1070" t="s">
        <v>3989</v>
      </c>
      <c r="C1070" t="s">
        <v>15027</v>
      </c>
      <c r="D1070">
        <v>31427</v>
      </c>
      <c r="E1070" s="2">
        <v>44935.230740740742</v>
      </c>
      <c r="F1070" t="s">
        <v>15024</v>
      </c>
    </row>
    <row r="1071" spans="1:6" x14ac:dyDescent="0.25">
      <c r="A1071">
        <v>11070</v>
      </c>
      <c r="B1071" t="s">
        <v>4692</v>
      </c>
      <c r="C1071" t="s">
        <v>15025</v>
      </c>
      <c r="D1071">
        <v>40095</v>
      </c>
      <c r="E1071" s="2">
        <v>44688.725972222222</v>
      </c>
      <c r="F1071" t="s">
        <v>15024</v>
      </c>
    </row>
    <row r="1072" spans="1:6" x14ac:dyDescent="0.25">
      <c r="A1072">
        <v>11071</v>
      </c>
      <c r="B1072" t="s">
        <v>4307</v>
      </c>
      <c r="C1072" t="s">
        <v>15029</v>
      </c>
      <c r="D1072">
        <v>30185</v>
      </c>
      <c r="E1072" s="2">
        <v>45062.251643518517</v>
      </c>
      <c r="F1072" t="s">
        <v>12908</v>
      </c>
    </row>
    <row r="1073" spans="1:6" x14ac:dyDescent="0.25">
      <c r="A1073">
        <v>11072</v>
      </c>
      <c r="B1073" t="s">
        <v>5206</v>
      </c>
      <c r="C1073" t="s">
        <v>15027</v>
      </c>
      <c r="D1073">
        <v>10503</v>
      </c>
      <c r="E1073" s="2">
        <v>44879.478796296287</v>
      </c>
      <c r="F1073" t="s">
        <v>15024</v>
      </c>
    </row>
    <row r="1074" spans="1:6" x14ac:dyDescent="0.25">
      <c r="A1074">
        <v>11073</v>
      </c>
      <c r="B1074" t="s">
        <v>3888</v>
      </c>
      <c r="C1074" t="s">
        <v>15030</v>
      </c>
      <c r="D1074">
        <v>7102</v>
      </c>
      <c r="E1074" s="2">
        <v>44474.389548611107</v>
      </c>
      <c r="F1074" t="s">
        <v>12908</v>
      </c>
    </row>
    <row r="1075" spans="1:6" x14ac:dyDescent="0.25">
      <c r="A1075">
        <v>11074</v>
      </c>
      <c r="B1075" t="s">
        <v>5901</v>
      </c>
      <c r="C1075" t="s">
        <v>15023</v>
      </c>
      <c r="D1075">
        <v>16299</v>
      </c>
      <c r="E1075" s="2">
        <v>44968.973078703697</v>
      </c>
      <c r="F1075" t="s">
        <v>15024</v>
      </c>
    </row>
    <row r="1076" spans="1:6" x14ac:dyDescent="0.25">
      <c r="A1076">
        <v>11075</v>
      </c>
      <c r="B1076" t="s">
        <v>4924</v>
      </c>
      <c r="C1076" t="s">
        <v>15023</v>
      </c>
      <c r="D1076">
        <v>45837</v>
      </c>
      <c r="E1076" s="2">
        <v>44810.358449074083</v>
      </c>
      <c r="F1076" t="s">
        <v>12908</v>
      </c>
    </row>
    <row r="1077" spans="1:6" x14ac:dyDescent="0.25">
      <c r="A1077">
        <v>11076</v>
      </c>
      <c r="B1077" t="s">
        <v>4044</v>
      </c>
      <c r="C1077" t="s">
        <v>15027</v>
      </c>
      <c r="D1077">
        <v>26956</v>
      </c>
      <c r="E1077" s="2">
        <v>45022.923773148148</v>
      </c>
      <c r="F1077" t="s">
        <v>15026</v>
      </c>
    </row>
    <row r="1078" spans="1:6" x14ac:dyDescent="0.25">
      <c r="A1078">
        <v>11077</v>
      </c>
      <c r="B1078" t="s">
        <v>5571</v>
      </c>
      <c r="C1078" t="s">
        <v>15027</v>
      </c>
      <c r="D1078">
        <v>4909</v>
      </c>
      <c r="E1078" s="2">
        <v>44796.380752314813</v>
      </c>
      <c r="F1078" t="s">
        <v>15024</v>
      </c>
    </row>
    <row r="1079" spans="1:6" x14ac:dyDescent="0.25">
      <c r="A1079">
        <v>11078</v>
      </c>
      <c r="B1079" t="s">
        <v>4534</v>
      </c>
      <c r="C1079" t="s">
        <v>15027</v>
      </c>
      <c r="D1079">
        <v>5190</v>
      </c>
      <c r="E1079" s="2">
        <v>44615.024236111109</v>
      </c>
      <c r="F1079" t="s">
        <v>15026</v>
      </c>
    </row>
    <row r="1080" spans="1:6" x14ac:dyDescent="0.25">
      <c r="A1080">
        <v>11079</v>
      </c>
      <c r="B1080" t="s">
        <v>6000</v>
      </c>
      <c r="C1080" t="s">
        <v>15027</v>
      </c>
      <c r="D1080">
        <v>10889</v>
      </c>
      <c r="E1080" s="2">
        <v>44549.136053240742</v>
      </c>
      <c r="F1080" t="s">
        <v>15026</v>
      </c>
    </row>
    <row r="1081" spans="1:6" x14ac:dyDescent="0.25">
      <c r="A1081">
        <v>11080</v>
      </c>
      <c r="B1081" t="s">
        <v>5060</v>
      </c>
      <c r="C1081" t="s">
        <v>15030</v>
      </c>
      <c r="D1081">
        <v>30768</v>
      </c>
      <c r="E1081" s="2">
        <v>44609.23777777778</v>
      </c>
      <c r="F1081" t="s">
        <v>15024</v>
      </c>
    </row>
    <row r="1082" spans="1:6" x14ac:dyDescent="0.25">
      <c r="A1082">
        <v>11081</v>
      </c>
      <c r="B1082" t="s">
        <v>4964</v>
      </c>
      <c r="C1082" t="s">
        <v>15023</v>
      </c>
      <c r="D1082">
        <v>37480</v>
      </c>
      <c r="E1082" s="2">
        <v>44639.386134259257</v>
      </c>
      <c r="F1082" t="s">
        <v>15026</v>
      </c>
    </row>
    <row r="1083" spans="1:6" x14ac:dyDescent="0.25">
      <c r="A1083">
        <v>11082</v>
      </c>
      <c r="B1083" t="s">
        <v>3742</v>
      </c>
      <c r="C1083" t="s">
        <v>15025</v>
      </c>
      <c r="D1083">
        <v>21243</v>
      </c>
      <c r="E1083" s="2">
        <v>44557.638240740736</v>
      </c>
      <c r="F1083" t="s">
        <v>15024</v>
      </c>
    </row>
    <row r="1084" spans="1:6" x14ac:dyDescent="0.25">
      <c r="A1084">
        <v>11083</v>
      </c>
      <c r="B1084" t="s">
        <v>5303</v>
      </c>
      <c r="C1084" t="s">
        <v>15023</v>
      </c>
      <c r="D1084">
        <v>2398</v>
      </c>
      <c r="E1084" s="2">
        <v>45104.290949074071</v>
      </c>
      <c r="F1084" t="s">
        <v>15026</v>
      </c>
    </row>
    <row r="1085" spans="1:6" x14ac:dyDescent="0.25">
      <c r="A1085">
        <v>11084</v>
      </c>
      <c r="B1085" t="s">
        <v>5583</v>
      </c>
      <c r="C1085" t="s">
        <v>15029</v>
      </c>
      <c r="D1085">
        <v>34614</v>
      </c>
      <c r="E1085" s="2">
        <v>44681.697511574072</v>
      </c>
      <c r="F1085" t="s">
        <v>15026</v>
      </c>
    </row>
    <row r="1086" spans="1:6" x14ac:dyDescent="0.25">
      <c r="A1086">
        <v>11085</v>
      </c>
      <c r="B1086" t="s">
        <v>5755</v>
      </c>
      <c r="C1086" t="s">
        <v>15027</v>
      </c>
      <c r="D1086">
        <v>28406</v>
      </c>
      <c r="E1086" s="2">
        <v>44840.107627314806</v>
      </c>
      <c r="F1086" t="s">
        <v>15026</v>
      </c>
    </row>
    <row r="1087" spans="1:6" x14ac:dyDescent="0.25">
      <c r="A1087">
        <v>11086</v>
      </c>
      <c r="B1087" t="s">
        <v>3818</v>
      </c>
      <c r="C1087" t="s">
        <v>15023</v>
      </c>
      <c r="D1087">
        <v>37313</v>
      </c>
      <c r="E1087" s="2">
        <v>44645.895173611112</v>
      </c>
      <c r="F1087" t="s">
        <v>12908</v>
      </c>
    </row>
    <row r="1088" spans="1:6" x14ac:dyDescent="0.25">
      <c r="A1088">
        <v>11087</v>
      </c>
      <c r="B1088" t="s">
        <v>6014</v>
      </c>
      <c r="C1088" t="s">
        <v>15023</v>
      </c>
      <c r="D1088">
        <v>16344</v>
      </c>
      <c r="E1088" s="2">
        <v>44558.536597222221</v>
      </c>
      <c r="F1088" t="s">
        <v>15026</v>
      </c>
    </row>
    <row r="1089" spans="1:6" x14ac:dyDescent="0.25">
      <c r="A1089">
        <v>11088</v>
      </c>
      <c r="B1089" t="s">
        <v>4403</v>
      </c>
      <c r="C1089" t="s">
        <v>15023</v>
      </c>
      <c r="D1089">
        <v>5724</v>
      </c>
      <c r="E1089" s="2">
        <v>45022.892847222232</v>
      </c>
      <c r="F1089" t="s">
        <v>15024</v>
      </c>
    </row>
    <row r="1090" spans="1:6" x14ac:dyDescent="0.25">
      <c r="A1090">
        <v>11089</v>
      </c>
      <c r="B1090" t="s">
        <v>4403</v>
      </c>
      <c r="C1090" t="s">
        <v>15027</v>
      </c>
      <c r="D1090">
        <v>43812</v>
      </c>
      <c r="E1090" s="2">
        <v>44651.853414351863</v>
      </c>
      <c r="F1090" t="s">
        <v>12908</v>
      </c>
    </row>
    <row r="1091" spans="1:6" x14ac:dyDescent="0.25">
      <c r="A1091">
        <v>11090</v>
      </c>
      <c r="B1091" t="s">
        <v>5683</v>
      </c>
      <c r="C1091" t="s">
        <v>15023</v>
      </c>
      <c r="D1091">
        <v>36087</v>
      </c>
      <c r="E1091" s="2">
        <v>44968.140185185177</v>
      </c>
      <c r="F1091" t="s">
        <v>15026</v>
      </c>
    </row>
    <row r="1092" spans="1:6" x14ac:dyDescent="0.25">
      <c r="A1092">
        <v>11091</v>
      </c>
      <c r="B1092" t="s">
        <v>4508</v>
      </c>
      <c r="C1092" t="s">
        <v>15029</v>
      </c>
      <c r="D1092">
        <v>8840</v>
      </c>
      <c r="E1092" s="2">
        <v>44879.82203703704</v>
      </c>
      <c r="F1092" t="s">
        <v>15024</v>
      </c>
    </row>
    <row r="1093" spans="1:6" x14ac:dyDescent="0.25">
      <c r="A1093">
        <v>11092</v>
      </c>
      <c r="B1093" t="s">
        <v>5631</v>
      </c>
      <c r="C1093" t="s">
        <v>15030</v>
      </c>
      <c r="D1093">
        <v>19721</v>
      </c>
      <c r="E1093" s="2">
        <v>44651.397511574083</v>
      </c>
      <c r="F1093" t="s">
        <v>15026</v>
      </c>
    </row>
    <row r="1094" spans="1:6" x14ac:dyDescent="0.25">
      <c r="A1094">
        <v>11093</v>
      </c>
      <c r="B1094" t="s">
        <v>4889</v>
      </c>
      <c r="C1094" t="s">
        <v>15027</v>
      </c>
      <c r="D1094">
        <v>6277</v>
      </c>
      <c r="E1094" s="2">
        <v>44614.100763888891</v>
      </c>
      <c r="F1094" t="s">
        <v>12908</v>
      </c>
    </row>
    <row r="1095" spans="1:6" x14ac:dyDescent="0.25">
      <c r="A1095">
        <v>11094</v>
      </c>
      <c r="B1095" t="s">
        <v>4679</v>
      </c>
      <c r="C1095" t="s">
        <v>15025</v>
      </c>
      <c r="D1095">
        <v>35156</v>
      </c>
      <c r="E1095" s="2">
        <v>44863.669687499998</v>
      </c>
      <c r="F1095" t="s">
        <v>15026</v>
      </c>
    </row>
    <row r="1096" spans="1:6" x14ac:dyDescent="0.25">
      <c r="A1096">
        <v>11095</v>
      </c>
      <c r="B1096" t="s">
        <v>5843</v>
      </c>
      <c r="C1096" t="s">
        <v>15030</v>
      </c>
      <c r="D1096">
        <v>1198</v>
      </c>
      <c r="E1096" s="2">
        <v>45048.337824074071</v>
      </c>
      <c r="F1096" t="s">
        <v>12908</v>
      </c>
    </row>
    <row r="1097" spans="1:6" x14ac:dyDescent="0.25">
      <c r="A1097">
        <v>11096</v>
      </c>
      <c r="B1097" t="s">
        <v>4892</v>
      </c>
      <c r="C1097" t="s">
        <v>15030</v>
      </c>
      <c r="D1097">
        <v>38545</v>
      </c>
      <c r="E1097" s="2">
        <v>44839.891527777778</v>
      </c>
      <c r="F1097" t="s">
        <v>15026</v>
      </c>
    </row>
    <row r="1098" spans="1:6" x14ac:dyDescent="0.25">
      <c r="A1098">
        <v>11097</v>
      </c>
      <c r="B1098" t="s">
        <v>3457</v>
      </c>
      <c r="C1098" t="s">
        <v>15029</v>
      </c>
      <c r="D1098">
        <v>23283</v>
      </c>
      <c r="E1098" s="2">
        <v>45095.815115740741</v>
      </c>
      <c r="F1098" t="s">
        <v>15024</v>
      </c>
    </row>
    <row r="1099" spans="1:6" x14ac:dyDescent="0.25">
      <c r="A1099">
        <v>11098</v>
      </c>
      <c r="B1099" t="s">
        <v>3430</v>
      </c>
      <c r="C1099" t="s">
        <v>15029</v>
      </c>
      <c r="D1099">
        <v>18560</v>
      </c>
      <c r="E1099" s="2">
        <v>44862.375555555547</v>
      </c>
      <c r="F1099" t="s">
        <v>15026</v>
      </c>
    </row>
    <row r="1100" spans="1:6" x14ac:dyDescent="0.25">
      <c r="A1100">
        <v>11099</v>
      </c>
      <c r="B1100" t="s">
        <v>4927</v>
      </c>
      <c r="C1100" t="s">
        <v>15028</v>
      </c>
      <c r="D1100">
        <v>5517</v>
      </c>
      <c r="E1100" s="2">
        <v>44996.040833333333</v>
      </c>
      <c r="F1100" t="s">
        <v>15024</v>
      </c>
    </row>
    <row r="1101" spans="1:6" x14ac:dyDescent="0.25">
      <c r="A1101">
        <v>11100</v>
      </c>
      <c r="B1101" t="s">
        <v>5559</v>
      </c>
      <c r="C1101" t="s">
        <v>15027</v>
      </c>
      <c r="D1101">
        <v>20303</v>
      </c>
      <c r="E1101" s="2">
        <v>44963.990381944437</v>
      </c>
      <c r="F1101" t="s">
        <v>15024</v>
      </c>
    </row>
    <row r="1102" spans="1:6" x14ac:dyDescent="0.25">
      <c r="A1102">
        <v>11101</v>
      </c>
      <c r="B1102" t="s">
        <v>5172</v>
      </c>
      <c r="C1102" t="s">
        <v>15023</v>
      </c>
      <c r="D1102">
        <v>45794</v>
      </c>
      <c r="E1102" s="2">
        <v>44480.911400462966</v>
      </c>
      <c r="F1102" t="s">
        <v>15026</v>
      </c>
    </row>
    <row r="1103" spans="1:6" x14ac:dyDescent="0.25">
      <c r="A1103">
        <v>11102</v>
      </c>
      <c r="B1103" t="s">
        <v>3805</v>
      </c>
      <c r="C1103" t="s">
        <v>15030</v>
      </c>
      <c r="D1103">
        <v>8163</v>
      </c>
      <c r="E1103" s="2">
        <v>44987.777349537027</v>
      </c>
      <c r="F1103" t="s">
        <v>15024</v>
      </c>
    </row>
    <row r="1104" spans="1:6" x14ac:dyDescent="0.25">
      <c r="A1104">
        <v>11103</v>
      </c>
      <c r="B1104" t="s">
        <v>4889</v>
      </c>
      <c r="C1104" t="s">
        <v>15027</v>
      </c>
      <c r="D1104">
        <v>44282</v>
      </c>
      <c r="E1104" s="2">
        <v>45070.773333333331</v>
      </c>
      <c r="F1104" t="s">
        <v>15026</v>
      </c>
    </row>
    <row r="1105" spans="1:6" x14ac:dyDescent="0.25">
      <c r="A1105">
        <v>11104</v>
      </c>
      <c r="B1105" t="s">
        <v>5141</v>
      </c>
      <c r="C1105" t="s">
        <v>15030</v>
      </c>
      <c r="D1105">
        <v>33173</v>
      </c>
      <c r="E1105" s="2">
        <v>44521.713831018518</v>
      </c>
      <c r="F1105" t="s">
        <v>12908</v>
      </c>
    </row>
    <row r="1106" spans="1:6" x14ac:dyDescent="0.25">
      <c r="A1106">
        <v>11105</v>
      </c>
      <c r="B1106" t="s">
        <v>5387</v>
      </c>
      <c r="C1106" t="s">
        <v>15030</v>
      </c>
      <c r="D1106">
        <v>3529</v>
      </c>
      <c r="E1106" s="2">
        <v>44472.265682870369</v>
      </c>
      <c r="F1106" t="s">
        <v>12908</v>
      </c>
    </row>
    <row r="1107" spans="1:6" x14ac:dyDescent="0.25">
      <c r="A1107">
        <v>11106</v>
      </c>
      <c r="B1107" t="s">
        <v>5839</v>
      </c>
      <c r="C1107" t="s">
        <v>15025</v>
      </c>
      <c r="D1107">
        <v>17803</v>
      </c>
      <c r="E1107" s="2">
        <v>44625.395289351851</v>
      </c>
      <c r="F1107" t="s">
        <v>12908</v>
      </c>
    </row>
    <row r="1108" spans="1:6" x14ac:dyDescent="0.25">
      <c r="A1108">
        <v>11107</v>
      </c>
      <c r="B1108" t="s">
        <v>3125</v>
      </c>
      <c r="C1108" t="s">
        <v>15023</v>
      </c>
      <c r="D1108">
        <v>40301</v>
      </c>
      <c r="E1108" s="2">
        <v>44665.116412037038</v>
      </c>
      <c r="F1108" t="s">
        <v>15024</v>
      </c>
    </row>
    <row r="1109" spans="1:6" x14ac:dyDescent="0.25">
      <c r="A1109">
        <v>11108</v>
      </c>
      <c r="B1109" t="s">
        <v>4524</v>
      </c>
      <c r="C1109" t="s">
        <v>15025</v>
      </c>
      <c r="D1109">
        <v>21916</v>
      </c>
      <c r="E1109" s="2">
        <v>45106.5859837963</v>
      </c>
      <c r="F1109" t="s">
        <v>15026</v>
      </c>
    </row>
    <row r="1110" spans="1:6" x14ac:dyDescent="0.25">
      <c r="A1110">
        <v>11109</v>
      </c>
      <c r="B1110" t="s">
        <v>5399</v>
      </c>
      <c r="C1110" t="s">
        <v>15030</v>
      </c>
      <c r="D1110">
        <v>37764</v>
      </c>
      <c r="E1110" s="2">
        <v>44498.239259259259</v>
      </c>
      <c r="F1110" t="s">
        <v>15026</v>
      </c>
    </row>
    <row r="1111" spans="1:6" x14ac:dyDescent="0.25">
      <c r="A1111">
        <v>11110</v>
      </c>
      <c r="B1111" t="s">
        <v>3733</v>
      </c>
      <c r="C1111" t="s">
        <v>15025</v>
      </c>
      <c r="D1111">
        <v>36199</v>
      </c>
      <c r="E1111" s="2">
        <v>45119.243773148148</v>
      </c>
      <c r="F1111" t="s">
        <v>15026</v>
      </c>
    </row>
    <row r="1112" spans="1:6" x14ac:dyDescent="0.25">
      <c r="A1112">
        <v>11111</v>
      </c>
      <c r="B1112" t="s">
        <v>4037</v>
      </c>
      <c r="C1112" t="s">
        <v>15028</v>
      </c>
      <c r="D1112">
        <v>37971</v>
      </c>
      <c r="E1112" s="2">
        <v>44742.814756944441</v>
      </c>
      <c r="F1112" t="s">
        <v>15024</v>
      </c>
    </row>
    <row r="1113" spans="1:6" x14ac:dyDescent="0.25">
      <c r="A1113">
        <v>11112</v>
      </c>
      <c r="B1113" t="s">
        <v>4412</v>
      </c>
      <c r="C1113" t="s">
        <v>15027</v>
      </c>
      <c r="D1113">
        <v>4223</v>
      </c>
      <c r="E1113" s="2">
        <v>44476.213576388887</v>
      </c>
      <c r="F1113" t="s">
        <v>15024</v>
      </c>
    </row>
    <row r="1114" spans="1:6" x14ac:dyDescent="0.25">
      <c r="A1114">
        <v>11113</v>
      </c>
      <c r="B1114" t="s">
        <v>4815</v>
      </c>
      <c r="C1114" t="s">
        <v>15029</v>
      </c>
      <c r="D1114">
        <v>30634</v>
      </c>
      <c r="E1114" s="2">
        <v>44480.138981481483</v>
      </c>
      <c r="F1114" t="s">
        <v>12908</v>
      </c>
    </row>
    <row r="1115" spans="1:6" x14ac:dyDescent="0.25">
      <c r="A1115">
        <v>11114</v>
      </c>
      <c r="B1115" t="s">
        <v>4253</v>
      </c>
      <c r="C1115" t="s">
        <v>15028</v>
      </c>
      <c r="D1115">
        <v>19049</v>
      </c>
      <c r="E1115" s="2">
        <v>44844.008668981478</v>
      </c>
      <c r="F1115" t="s">
        <v>15026</v>
      </c>
    </row>
    <row r="1116" spans="1:6" x14ac:dyDescent="0.25">
      <c r="A1116">
        <v>11115</v>
      </c>
      <c r="B1116" t="s">
        <v>5293</v>
      </c>
      <c r="C1116" t="s">
        <v>15028</v>
      </c>
      <c r="D1116">
        <v>7134</v>
      </c>
      <c r="E1116" s="2">
        <v>44595.758668981478</v>
      </c>
      <c r="F1116" t="s">
        <v>15024</v>
      </c>
    </row>
    <row r="1117" spans="1:6" x14ac:dyDescent="0.25">
      <c r="A1117">
        <v>11116</v>
      </c>
      <c r="B1117" t="s">
        <v>4189</v>
      </c>
      <c r="C1117" t="s">
        <v>15029</v>
      </c>
      <c r="D1117">
        <v>10155</v>
      </c>
      <c r="E1117" s="2">
        <v>44825.539548611108</v>
      </c>
      <c r="F1117" t="s">
        <v>15024</v>
      </c>
    </row>
    <row r="1118" spans="1:6" x14ac:dyDescent="0.25">
      <c r="A1118">
        <v>11117</v>
      </c>
      <c r="B1118" t="s">
        <v>4972</v>
      </c>
      <c r="C1118" t="s">
        <v>15025</v>
      </c>
      <c r="D1118">
        <v>17549</v>
      </c>
      <c r="E1118" s="2">
        <v>44509.319189814807</v>
      </c>
      <c r="F1118" t="s">
        <v>15026</v>
      </c>
    </row>
    <row r="1119" spans="1:6" x14ac:dyDescent="0.25">
      <c r="A1119">
        <v>11118</v>
      </c>
      <c r="B1119" t="s">
        <v>4840</v>
      </c>
      <c r="C1119" t="s">
        <v>15025</v>
      </c>
      <c r="D1119">
        <v>7596</v>
      </c>
      <c r="E1119" s="2">
        <v>44893.127569444441</v>
      </c>
      <c r="F1119" t="s">
        <v>15026</v>
      </c>
    </row>
    <row r="1120" spans="1:6" x14ac:dyDescent="0.25">
      <c r="A1120">
        <v>11119</v>
      </c>
      <c r="B1120" t="s">
        <v>5671</v>
      </c>
      <c r="C1120" t="s">
        <v>15023</v>
      </c>
      <c r="D1120">
        <v>40890</v>
      </c>
      <c r="E1120" s="2">
        <v>44591.55872685185</v>
      </c>
      <c r="F1120" t="s">
        <v>15026</v>
      </c>
    </row>
    <row r="1121" spans="1:6" x14ac:dyDescent="0.25">
      <c r="A1121">
        <v>11120</v>
      </c>
      <c r="B1121" t="s">
        <v>4175</v>
      </c>
      <c r="C1121" t="s">
        <v>15028</v>
      </c>
      <c r="D1121">
        <v>32974</v>
      </c>
      <c r="E1121" s="2">
        <v>44721.706932870373</v>
      </c>
      <c r="F1121" t="s">
        <v>15024</v>
      </c>
    </row>
    <row r="1122" spans="1:6" x14ac:dyDescent="0.25">
      <c r="A1122">
        <v>11121</v>
      </c>
      <c r="B1122" t="s">
        <v>4242</v>
      </c>
      <c r="C1122" t="s">
        <v>15025</v>
      </c>
      <c r="D1122">
        <v>32467</v>
      </c>
      <c r="E1122" s="2">
        <v>44837.532523148147</v>
      </c>
      <c r="F1122" t="s">
        <v>15024</v>
      </c>
    </row>
    <row r="1123" spans="1:6" x14ac:dyDescent="0.25">
      <c r="A1123">
        <v>11122</v>
      </c>
      <c r="B1123" t="s">
        <v>4636</v>
      </c>
      <c r="C1123" t="s">
        <v>15023</v>
      </c>
      <c r="D1123">
        <v>38527</v>
      </c>
      <c r="E1123" s="2">
        <v>44699.421932870369</v>
      </c>
      <c r="F1123" t="s">
        <v>15024</v>
      </c>
    </row>
    <row r="1124" spans="1:6" x14ac:dyDescent="0.25">
      <c r="A1124">
        <v>11123</v>
      </c>
      <c r="B1124" t="s">
        <v>4037</v>
      </c>
      <c r="C1124" t="s">
        <v>15029</v>
      </c>
      <c r="D1124">
        <v>7620</v>
      </c>
      <c r="E1124" s="2">
        <v>44570.809016203697</v>
      </c>
      <c r="F1124" t="s">
        <v>15024</v>
      </c>
    </row>
    <row r="1125" spans="1:6" x14ac:dyDescent="0.25">
      <c r="A1125">
        <v>11124</v>
      </c>
      <c r="B1125" t="s">
        <v>5332</v>
      </c>
      <c r="C1125" t="s">
        <v>15025</v>
      </c>
      <c r="D1125">
        <v>21866</v>
      </c>
      <c r="E1125" s="2">
        <v>45051.897905092592</v>
      </c>
      <c r="F1125" t="s">
        <v>15026</v>
      </c>
    </row>
    <row r="1126" spans="1:6" x14ac:dyDescent="0.25">
      <c r="A1126">
        <v>11125</v>
      </c>
      <c r="B1126" t="s">
        <v>4735</v>
      </c>
      <c r="C1126" t="s">
        <v>15027</v>
      </c>
      <c r="D1126">
        <v>26861</v>
      </c>
      <c r="E1126" s="2">
        <v>44861.682962962957</v>
      </c>
      <c r="F1126" t="s">
        <v>15024</v>
      </c>
    </row>
    <row r="1127" spans="1:6" x14ac:dyDescent="0.25">
      <c r="A1127">
        <v>11126</v>
      </c>
      <c r="B1127" t="s">
        <v>3432</v>
      </c>
      <c r="C1127" t="s">
        <v>15027</v>
      </c>
      <c r="D1127">
        <v>13012</v>
      </c>
      <c r="E1127" s="2">
        <v>44998.292650462958</v>
      </c>
      <c r="F1127" t="s">
        <v>15026</v>
      </c>
    </row>
    <row r="1128" spans="1:6" x14ac:dyDescent="0.25">
      <c r="A1128">
        <v>11127</v>
      </c>
      <c r="B1128" t="s">
        <v>3929</v>
      </c>
      <c r="C1128" t="s">
        <v>15030</v>
      </c>
      <c r="D1128">
        <v>29997</v>
      </c>
      <c r="E1128" s="2">
        <v>44630.680115740739</v>
      </c>
      <c r="F1128" t="s">
        <v>12908</v>
      </c>
    </row>
    <row r="1129" spans="1:6" x14ac:dyDescent="0.25">
      <c r="A1129">
        <v>11128</v>
      </c>
      <c r="B1129" t="s">
        <v>3795</v>
      </c>
      <c r="C1129" t="s">
        <v>15029</v>
      </c>
      <c r="D1129">
        <v>21801</v>
      </c>
      <c r="E1129" s="2">
        <v>44730.402997685182</v>
      </c>
      <c r="F1129" t="s">
        <v>12908</v>
      </c>
    </row>
    <row r="1130" spans="1:6" x14ac:dyDescent="0.25">
      <c r="A1130">
        <v>11129</v>
      </c>
      <c r="B1130" t="s">
        <v>3441</v>
      </c>
      <c r="C1130" t="s">
        <v>15029</v>
      </c>
      <c r="D1130">
        <v>2907</v>
      </c>
      <c r="E1130" s="2">
        <v>44763.01295138889</v>
      </c>
      <c r="F1130" t="s">
        <v>12908</v>
      </c>
    </row>
    <row r="1131" spans="1:6" x14ac:dyDescent="0.25">
      <c r="A1131">
        <v>11130</v>
      </c>
      <c r="B1131" t="s">
        <v>5959</v>
      </c>
      <c r="C1131" t="s">
        <v>15023</v>
      </c>
      <c r="D1131">
        <v>36938</v>
      </c>
      <c r="E1131" s="2">
        <v>44595.708657407413</v>
      </c>
      <c r="F1131" t="s">
        <v>15024</v>
      </c>
    </row>
    <row r="1132" spans="1:6" x14ac:dyDescent="0.25">
      <c r="A1132">
        <v>11131</v>
      </c>
      <c r="B1132" t="s">
        <v>3867</v>
      </c>
      <c r="C1132" t="s">
        <v>15028</v>
      </c>
      <c r="D1132">
        <v>23264</v>
      </c>
      <c r="E1132" s="2">
        <v>45033.973113425927</v>
      </c>
      <c r="F1132" t="s">
        <v>15024</v>
      </c>
    </row>
    <row r="1133" spans="1:6" x14ac:dyDescent="0.25">
      <c r="A1133">
        <v>11132</v>
      </c>
      <c r="B1133" t="s">
        <v>5451</v>
      </c>
      <c r="C1133" t="s">
        <v>15027</v>
      </c>
      <c r="D1133">
        <v>38779</v>
      </c>
      <c r="E1133" s="2">
        <v>44972.389537037037</v>
      </c>
      <c r="F1133" t="s">
        <v>15024</v>
      </c>
    </row>
    <row r="1134" spans="1:6" x14ac:dyDescent="0.25">
      <c r="A1134">
        <v>11133</v>
      </c>
      <c r="B1134" t="s">
        <v>5618</v>
      </c>
      <c r="C1134" t="s">
        <v>15028</v>
      </c>
      <c r="D1134">
        <v>5349</v>
      </c>
      <c r="E1134" s="2">
        <v>44668.636030092603</v>
      </c>
      <c r="F1134" t="s">
        <v>12908</v>
      </c>
    </row>
    <row r="1135" spans="1:6" x14ac:dyDescent="0.25">
      <c r="A1135">
        <v>11134</v>
      </c>
      <c r="B1135" t="s">
        <v>5017</v>
      </c>
      <c r="C1135" t="s">
        <v>15029</v>
      </c>
      <c r="D1135">
        <v>44459</v>
      </c>
      <c r="E1135" s="2">
        <v>44971.663634259261</v>
      </c>
      <c r="F1135" t="s">
        <v>15026</v>
      </c>
    </row>
    <row r="1136" spans="1:6" x14ac:dyDescent="0.25">
      <c r="A1136">
        <v>11135</v>
      </c>
      <c r="B1136" t="s">
        <v>5248</v>
      </c>
      <c r="C1136" t="s">
        <v>15029</v>
      </c>
      <c r="D1136">
        <v>49721</v>
      </c>
      <c r="E1136" s="2">
        <v>44618.601111111107</v>
      </c>
      <c r="F1136" t="s">
        <v>12908</v>
      </c>
    </row>
    <row r="1137" spans="1:6" x14ac:dyDescent="0.25">
      <c r="A1137">
        <v>11136</v>
      </c>
      <c r="B1137" t="s">
        <v>5188</v>
      </c>
      <c r="C1137" t="s">
        <v>15030</v>
      </c>
      <c r="D1137">
        <v>46705</v>
      </c>
      <c r="E1137" s="2">
        <v>45025.668414351851</v>
      </c>
      <c r="F1137" t="s">
        <v>12908</v>
      </c>
    </row>
    <row r="1138" spans="1:6" x14ac:dyDescent="0.25">
      <c r="A1138">
        <v>11137</v>
      </c>
      <c r="B1138" t="s">
        <v>3515</v>
      </c>
      <c r="C1138" t="s">
        <v>15028</v>
      </c>
      <c r="D1138">
        <v>2025</v>
      </c>
      <c r="E1138" s="2">
        <v>44653.578217592592</v>
      </c>
      <c r="F1138" t="s">
        <v>15024</v>
      </c>
    </row>
    <row r="1139" spans="1:6" x14ac:dyDescent="0.25">
      <c r="A1139">
        <v>11138</v>
      </c>
      <c r="B1139" t="s">
        <v>4490</v>
      </c>
      <c r="C1139" t="s">
        <v>15023</v>
      </c>
      <c r="D1139">
        <v>7419</v>
      </c>
      <c r="E1139" s="2">
        <v>44803.569305555553</v>
      </c>
      <c r="F1139" t="s">
        <v>12908</v>
      </c>
    </row>
    <row r="1140" spans="1:6" x14ac:dyDescent="0.25">
      <c r="A1140">
        <v>11139</v>
      </c>
      <c r="B1140" t="s">
        <v>3746</v>
      </c>
      <c r="C1140" t="s">
        <v>15027</v>
      </c>
      <c r="D1140">
        <v>46573</v>
      </c>
      <c r="E1140" s="2">
        <v>44834.141539351847</v>
      </c>
      <c r="F1140" t="s">
        <v>15024</v>
      </c>
    </row>
    <row r="1141" spans="1:6" x14ac:dyDescent="0.25">
      <c r="A1141">
        <v>11140</v>
      </c>
      <c r="B1141" t="s">
        <v>5900</v>
      </c>
      <c r="C1141" t="s">
        <v>15025</v>
      </c>
      <c r="D1141">
        <v>10822</v>
      </c>
      <c r="E1141" s="2">
        <v>44922.358275462961</v>
      </c>
      <c r="F1141" t="s">
        <v>12908</v>
      </c>
    </row>
    <row r="1142" spans="1:6" x14ac:dyDescent="0.25">
      <c r="A1142">
        <v>11141</v>
      </c>
      <c r="B1142" t="s">
        <v>3295</v>
      </c>
      <c r="C1142" t="s">
        <v>15029</v>
      </c>
      <c r="D1142">
        <v>40899</v>
      </c>
      <c r="E1142" s="2">
        <v>44517.29583333333</v>
      </c>
      <c r="F1142" t="s">
        <v>15024</v>
      </c>
    </row>
    <row r="1143" spans="1:6" x14ac:dyDescent="0.25">
      <c r="A1143">
        <v>11142</v>
      </c>
      <c r="B1143" t="s">
        <v>5686</v>
      </c>
      <c r="C1143" t="s">
        <v>15025</v>
      </c>
      <c r="D1143">
        <v>34743</v>
      </c>
      <c r="E1143" s="2">
        <v>45009.629212962973</v>
      </c>
      <c r="F1143" t="s">
        <v>15024</v>
      </c>
    </row>
    <row r="1144" spans="1:6" x14ac:dyDescent="0.25">
      <c r="A1144">
        <v>11143</v>
      </c>
      <c r="B1144" t="s">
        <v>3250</v>
      </c>
      <c r="C1144" t="s">
        <v>15027</v>
      </c>
      <c r="D1144">
        <v>18283</v>
      </c>
      <c r="E1144" s="2">
        <v>44832.129328703697</v>
      </c>
      <c r="F1144" t="s">
        <v>15024</v>
      </c>
    </row>
    <row r="1145" spans="1:6" x14ac:dyDescent="0.25">
      <c r="A1145">
        <v>11144</v>
      </c>
      <c r="B1145" t="s">
        <v>3934</v>
      </c>
      <c r="C1145" t="s">
        <v>15027</v>
      </c>
      <c r="D1145">
        <v>19741</v>
      </c>
      <c r="E1145" s="2">
        <v>45007.234872685192</v>
      </c>
      <c r="F1145" t="s">
        <v>15026</v>
      </c>
    </row>
    <row r="1146" spans="1:6" x14ac:dyDescent="0.25">
      <c r="A1146">
        <v>11145</v>
      </c>
      <c r="B1146" t="s">
        <v>5269</v>
      </c>
      <c r="C1146" t="s">
        <v>15025</v>
      </c>
      <c r="D1146">
        <v>40436</v>
      </c>
      <c r="E1146" s="2">
        <v>44925.790254629632</v>
      </c>
      <c r="F1146" t="s">
        <v>15024</v>
      </c>
    </row>
    <row r="1147" spans="1:6" x14ac:dyDescent="0.25">
      <c r="A1147">
        <v>11146</v>
      </c>
      <c r="B1147" t="s">
        <v>3086</v>
      </c>
      <c r="C1147" t="s">
        <v>15023</v>
      </c>
      <c r="D1147">
        <v>21821</v>
      </c>
      <c r="E1147" s="2">
        <v>45032.146932870368</v>
      </c>
      <c r="F1147" t="s">
        <v>12908</v>
      </c>
    </row>
    <row r="1148" spans="1:6" x14ac:dyDescent="0.25">
      <c r="A1148">
        <v>11147</v>
      </c>
      <c r="B1148" t="s">
        <v>3791</v>
      </c>
      <c r="C1148" t="s">
        <v>15027</v>
      </c>
      <c r="D1148">
        <v>20867</v>
      </c>
      <c r="E1148" s="2">
        <v>45013.350752314807</v>
      </c>
      <c r="F1148" t="s">
        <v>15026</v>
      </c>
    </row>
    <row r="1149" spans="1:6" x14ac:dyDescent="0.25">
      <c r="A1149">
        <v>11148</v>
      </c>
      <c r="B1149" t="s">
        <v>4513</v>
      </c>
      <c r="C1149" t="s">
        <v>15023</v>
      </c>
      <c r="D1149">
        <v>4379</v>
      </c>
      <c r="E1149" s="2">
        <v>44908.909085648149</v>
      </c>
      <c r="F1149" t="s">
        <v>15024</v>
      </c>
    </row>
    <row r="1150" spans="1:6" x14ac:dyDescent="0.25">
      <c r="A1150">
        <v>11149</v>
      </c>
      <c r="B1150" t="s">
        <v>3252</v>
      </c>
      <c r="C1150" t="s">
        <v>15030</v>
      </c>
      <c r="D1150">
        <v>10756</v>
      </c>
      <c r="E1150" s="2">
        <v>44822.809976851851</v>
      </c>
      <c r="F1150" t="s">
        <v>15024</v>
      </c>
    </row>
    <row r="1151" spans="1:6" x14ac:dyDescent="0.25">
      <c r="A1151">
        <v>11150</v>
      </c>
      <c r="B1151" t="s">
        <v>6005</v>
      </c>
      <c r="C1151" t="s">
        <v>15029</v>
      </c>
      <c r="D1151">
        <v>48491</v>
      </c>
      <c r="E1151" s="2">
        <v>44720.784629629627</v>
      </c>
      <c r="F1151" t="s">
        <v>12908</v>
      </c>
    </row>
    <row r="1152" spans="1:6" x14ac:dyDescent="0.25">
      <c r="A1152">
        <v>11151</v>
      </c>
      <c r="B1152" t="s">
        <v>4856</v>
      </c>
      <c r="C1152" t="s">
        <v>15025</v>
      </c>
      <c r="D1152">
        <v>31325</v>
      </c>
      <c r="E1152" s="2">
        <v>44830.697685185187</v>
      </c>
      <c r="F1152" t="s">
        <v>12908</v>
      </c>
    </row>
    <row r="1153" spans="1:6" x14ac:dyDescent="0.25">
      <c r="A1153">
        <v>11152</v>
      </c>
      <c r="B1153" t="s">
        <v>3531</v>
      </c>
      <c r="C1153" t="s">
        <v>15030</v>
      </c>
      <c r="D1153">
        <v>15676</v>
      </c>
      <c r="E1153" s="2">
        <v>45014.793495370373</v>
      </c>
      <c r="F1153" t="s">
        <v>12908</v>
      </c>
    </row>
    <row r="1154" spans="1:6" x14ac:dyDescent="0.25">
      <c r="A1154">
        <v>11153</v>
      </c>
      <c r="B1154" t="s">
        <v>4214</v>
      </c>
      <c r="C1154" t="s">
        <v>15028</v>
      </c>
      <c r="D1154">
        <v>13726</v>
      </c>
      <c r="E1154" s="2">
        <v>44759.075300925928</v>
      </c>
      <c r="F1154" t="s">
        <v>15024</v>
      </c>
    </row>
    <row r="1155" spans="1:6" x14ac:dyDescent="0.25">
      <c r="A1155">
        <v>11154</v>
      </c>
      <c r="B1155" t="s">
        <v>3534</v>
      </c>
      <c r="C1155" t="s">
        <v>15028</v>
      </c>
      <c r="D1155">
        <v>35740</v>
      </c>
      <c r="E1155" s="2">
        <v>45064.870474537027</v>
      </c>
      <c r="F1155" t="s">
        <v>15024</v>
      </c>
    </row>
    <row r="1156" spans="1:6" x14ac:dyDescent="0.25">
      <c r="A1156">
        <v>11155</v>
      </c>
      <c r="B1156" t="s">
        <v>5574</v>
      </c>
      <c r="C1156" t="s">
        <v>15029</v>
      </c>
      <c r="D1156">
        <v>14436</v>
      </c>
      <c r="E1156" s="2">
        <v>44958.015092592592</v>
      </c>
      <c r="F1156" t="s">
        <v>15026</v>
      </c>
    </row>
    <row r="1157" spans="1:6" x14ac:dyDescent="0.25">
      <c r="A1157">
        <v>11156</v>
      </c>
      <c r="B1157" t="s">
        <v>3864</v>
      </c>
      <c r="C1157" t="s">
        <v>15028</v>
      </c>
      <c r="D1157">
        <v>23029</v>
      </c>
      <c r="E1157" s="2">
        <v>44668.586006944453</v>
      </c>
      <c r="F1157" t="s">
        <v>15024</v>
      </c>
    </row>
    <row r="1158" spans="1:6" x14ac:dyDescent="0.25">
      <c r="A1158">
        <v>11157</v>
      </c>
      <c r="B1158" t="s">
        <v>3959</v>
      </c>
      <c r="C1158" t="s">
        <v>15029</v>
      </c>
      <c r="D1158">
        <v>46731</v>
      </c>
      <c r="E1158" s="2">
        <v>44952.873032407413</v>
      </c>
      <c r="F1158" t="s">
        <v>12908</v>
      </c>
    </row>
    <row r="1159" spans="1:6" x14ac:dyDescent="0.25">
      <c r="A1159">
        <v>11158</v>
      </c>
      <c r="B1159" t="s">
        <v>4615</v>
      </c>
      <c r="C1159" t="s">
        <v>15029</v>
      </c>
      <c r="D1159">
        <v>6280</v>
      </c>
      <c r="E1159" s="2">
        <v>45048.082546296297</v>
      </c>
      <c r="F1159" t="s">
        <v>15024</v>
      </c>
    </row>
    <row r="1160" spans="1:6" x14ac:dyDescent="0.25">
      <c r="A1160">
        <v>11159</v>
      </c>
      <c r="B1160" t="s">
        <v>5672</v>
      </c>
      <c r="C1160" t="s">
        <v>15027</v>
      </c>
      <c r="D1160">
        <v>13331</v>
      </c>
      <c r="E1160" s="2">
        <v>44917.948576388888</v>
      </c>
      <c r="F1160" t="s">
        <v>15026</v>
      </c>
    </row>
    <row r="1161" spans="1:6" x14ac:dyDescent="0.25">
      <c r="A1161">
        <v>11160</v>
      </c>
      <c r="B1161" t="s">
        <v>3337</v>
      </c>
      <c r="C1161" t="s">
        <v>15029</v>
      </c>
      <c r="D1161">
        <v>42953</v>
      </c>
      <c r="E1161" s="2">
        <v>44814.491412037038</v>
      </c>
      <c r="F1161" t="s">
        <v>15026</v>
      </c>
    </row>
    <row r="1162" spans="1:6" x14ac:dyDescent="0.25">
      <c r="A1162">
        <v>11161</v>
      </c>
      <c r="B1162" t="s">
        <v>6018</v>
      </c>
      <c r="C1162" t="s">
        <v>15029</v>
      </c>
      <c r="D1162">
        <v>40693</v>
      </c>
      <c r="E1162" s="2">
        <v>45065.173518518517</v>
      </c>
      <c r="F1162" t="s">
        <v>15026</v>
      </c>
    </row>
    <row r="1163" spans="1:6" x14ac:dyDescent="0.25">
      <c r="A1163">
        <v>11162</v>
      </c>
      <c r="B1163" t="s">
        <v>3521</v>
      </c>
      <c r="C1163" t="s">
        <v>15023</v>
      </c>
      <c r="D1163">
        <v>45581</v>
      </c>
      <c r="E1163" s="2">
        <v>44749.688634259262</v>
      </c>
      <c r="F1163" t="s">
        <v>12908</v>
      </c>
    </row>
    <row r="1164" spans="1:6" x14ac:dyDescent="0.25">
      <c r="A1164">
        <v>11163</v>
      </c>
      <c r="B1164" t="s">
        <v>4784</v>
      </c>
      <c r="C1164" t="s">
        <v>15028</v>
      </c>
      <c r="D1164">
        <v>23564</v>
      </c>
      <c r="E1164" s="2">
        <v>44757.454560185193</v>
      </c>
      <c r="F1164" t="s">
        <v>15024</v>
      </c>
    </row>
    <row r="1165" spans="1:6" x14ac:dyDescent="0.25">
      <c r="A1165">
        <v>11164</v>
      </c>
      <c r="B1165" t="s">
        <v>5536</v>
      </c>
      <c r="C1165" t="s">
        <v>15030</v>
      </c>
      <c r="D1165">
        <v>26527</v>
      </c>
      <c r="E1165" s="2">
        <v>45114.163090277783</v>
      </c>
      <c r="F1165" t="s">
        <v>12908</v>
      </c>
    </row>
    <row r="1166" spans="1:6" x14ac:dyDescent="0.25">
      <c r="A1166">
        <v>11165</v>
      </c>
      <c r="B1166" t="s">
        <v>5556</v>
      </c>
      <c r="C1166" t="s">
        <v>15030</v>
      </c>
      <c r="D1166">
        <v>37816</v>
      </c>
      <c r="E1166" s="2">
        <v>44824.316655092603</v>
      </c>
      <c r="F1166" t="s">
        <v>15026</v>
      </c>
    </row>
    <row r="1167" spans="1:6" x14ac:dyDescent="0.25">
      <c r="A1167">
        <v>11166</v>
      </c>
      <c r="B1167" t="s">
        <v>4601</v>
      </c>
      <c r="C1167" t="s">
        <v>15028</v>
      </c>
      <c r="D1167">
        <v>46416</v>
      </c>
      <c r="E1167" s="2">
        <v>44894.973773148151</v>
      </c>
      <c r="F1167" t="s">
        <v>15026</v>
      </c>
    </row>
    <row r="1168" spans="1:6" x14ac:dyDescent="0.25">
      <c r="A1168">
        <v>11167</v>
      </c>
      <c r="B1168" t="s">
        <v>6020</v>
      </c>
      <c r="C1168" t="s">
        <v>15027</v>
      </c>
      <c r="D1168">
        <v>2161</v>
      </c>
      <c r="E1168" s="2">
        <v>45103.204386574071</v>
      </c>
      <c r="F1168" t="s">
        <v>12908</v>
      </c>
    </row>
    <row r="1169" spans="1:6" x14ac:dyDescent="0.25">
      <c r="A1169">
        <v>11168</v>
      </c>
      <c r="B1169" t="s">
        <v>4919</v>
      </c>
      <c r="C1169" t="s">
        <v>15029</v>
      </c>
      <c r="D1169">
        <v>49408</v>
      </c>
      <c r="E1169" s="2">
        <v>44551.376759259263</v>
      </c>
      <c r="F1169" t="s">
        <v>15026</v>
      </c>
    </row>
    <row r="1170" spans="1:6" x14ac:dyDescent="0.25">
      <c r="A1170">
        <v>11169</v>
      </c>
      <c r="B1170" t="s">
        <v>5314</v>
      </c>
      <c r="C1170" t="s">
        <v>15023</v>
      </c>
      <c r="D1170">
        <v>49804</v>
      </c>
      <c r="E1170" s="2">
        <v>44514.436990740738</v>
      </c>
      <c r="F1170" t="s">
        <v>12908</v>
      </c>
    </row>
    <row r="1171" spans="1:6" x14ac:dyDescent="0.25">
      <c r="A1171">
        <v>11170</v>
      </c>
      <c r="B1171" t="s">
        <v>3322</v>
      </c>
      <c r="C1171" t="s">
        <v>15025</v>
      </c>
      <c r="D1171">
        <v>17119</v>
      </c>
      <c r="E1171" s="2">
        <v>44711.887361111112</v>
      </c>
      <c r="F1171" t="s">
        <v>15026</v>
      </c>
    </row>
    <row r="1172" spans="1:6" x14ac:dyDescent="0.25">
      <c r="A1172">
        <v>11171</v>
      </c>
      <c r="B1172" t="s">
        <v>6035</v>
      </c>
      <c r="C1172" t="s">
        <v>15028</v>
      </c>
      <c r="D1172">
        <v>6010</v>
      </c>
      <c r="E1172" s="2">
        <v>44945.824328703697</v>
      </c>
      <c r="F1172" t="s">
        <v>12908</v>
      </c>
    </row>
    <row r="1173" spans="1:6" x14ac:dyDescent="0.25">
      <c r="A1173">
        <v>11172</v>
      </c>
      <c r="B1173" t="s">
        <v>5393</v>
      </c>
      <c r="C1173" t="s">
        <v>15023</v>
      </c>
      <c r="D1173">
        <v>33326</v>
      </c>
      <c r="E1173" s="2">
        <v>45012.684351851851</v>
      </c>
      <c r="F1173" t="s">
        <v>12908</v>
      </c>
    </row>
    <row r="1174" spans="1:6" x14ac:dyDescent="0.25">
      <c r="A1174">
        <v>11173</v>
      </c>
      <c r="B1174" t="s">
        <v>4008</v>
      </c>
      <c r="C1174" t="s">
        <v>15028</v>
      </c>
      <c r="D1174">
        <v>36137</v>
      </c>
      <c r="E1174" s="2">
        <v>44728.688263888893</v>
      </c>
      <c r="F1174" t="s">
        <v>15024</v>
      </c>
    </row>
    <row r="1175" spans="1:6" x14ac:dyDescent="0.25">
      <c r="A1175">
        <v>11174</v>
      </c>
      <c r="B1175" t="s">
        <v>3845</v>
      </c>
      <c r="C1175" t="s">
        <v>15030</v>
      </c>
      <c r="D1175">
        <v>2138</v>
      </c>
      <c r="E1175" s="2">
        <v>44608.132268518522</v>
      </c>
      <c r="F1175" t="s">
        <v>12908</v>
      </c>
    </row>
    <row r="1176" spans="1:6" x14ac:dyDescent="0.25">
      <c r="A1176">
        <v>11175</v>
      </c>
      <c r="B1176" t="s">
        <v>4445</v>
      </c>
      <c r="C1176" t="s">
        <v>15027</v>
      </c>
      <c r="D1176">
        <v>41604</v>
      </c>
      <c r="E1176" s="2">
        <v>44528.391180555547</v>
      </c>
      <c r="F1176" t="s">
        <v>12908</v>
      </c>
    </row>
    <row r="1177" spans="1:6" x14ac:dyDescent="0.25">
      <c r="A1177">
        <v>11176</v>
      </c>
      <c r="B1177" t="s">
        <v>5093</v>
      </c>
      <c r="C1177" t="s">
        <v>15028</v>
      </c>
      <c r="D1177">
        <v>38467</v>
      </c>
      <c r="E1177" s="2">
        <v>44995.573680555557</v>
      </c>
      <c r="F1177" t="s">
        <v>12908</v>
      </c>
    </row>
    <row r="1178" spans="1:6" x14ac:dyDescent="0.25">
      <c r="A1178">
        <v>11177</v>
      </c>
      <c r="B1178" t="s">
        <v>5885</v>
      </c>
      <c r="C1178" t="s">
        <v>15025</v>
      </c>
      <c r="D1178">
        <v>42717</v>
      </c>
      <c r="E1178" s="2">
        <v>44788.160532407397</v>
      </c>
      <c r="F1178" t="s">
        <v>15024</v>
      </c>
    </row>
    <row r="1179" spans="1:6" x14ac:dyDescent="0.25">
      <c r="A1179">
        <v>11178</v>
      </c>
      <c r="B1179" t="s">
        <v>5956</v>
      </c>
      <c r="C1179" t="s">
        <v>15023</v>
      </c>
      <c r="D1179">
        <v>4809</v>
      </c>
      <c r="E1179" s="2">
        <v>44773.2578587963</v>
      </c>
      <c r="F1179" t="s">
        <v>12908</v>
      </c>
    </row>
    <row r="1180" spans="1:6" x14ac:dyDescent="0.25">
      <c r="A1180">
        <v>11179</v>
      </c>
      <c r="B1180" t="s">
        <v>3268</v>
      </c>
      <c r="C1180" t="s">
        <v>15025</v>
      </c>
      <c r="D1180">
        <v>34469</v>
      </c>
      <c r="E1180" s="2">
        <v>44604.693796296298</v>
      </c>
      <c r="F1180" t="s">
        <v>12908</v>
      </c>
    </row>
    <row r="1181" spans="1:6" x14ac:dyDescent="0.25">
      <c r="A1181">
        <v>11180</v>
      </c>
      <c r="B1181" t="s">
        <v>4731</v>
      </c>
      <c r="C1181" t="s">
        <v>15025</v>
      </c>
      <c r="D1181">
        <v>7072</v>
      </c>
      <c r="E1181" s="2">
        <v>44594.21802083333</v>
      </c>
      <c r="F1181" t="s">
        <v>15026</v>
      </c>
    </row>
    <row r="1182" spans="1:6" x14ac:dyDescent="0.25">
      <c r="A1182">
        <v>11181</v>
      </c>
      <c r="B1182" t="s">
        <v>4114</v>
      </c>
      <c r="C1182" t="s">
        <v>15023</v>
      </c>
      <c r="D1182">
        <v>16809</v>
      </c>
      <c r="E1182" s="2">
        <v>44759.050104166658</v>
      </c>
      <c r="F1182" t="s">
        <v>12908</v>
      </c>
    </row>
    <row r="1183" spans="1:6" x14ac:dyDescent="0.25">
      <c r="A1183">
        <v>11182</v>
      </c>
      <c r="B1183" t="s">
        <v>5409</v>
      </c>
      <c r="C1183" t="s">
        <v>15025</v>
      </c>
      <c r="D1183">
        <v>14633</v>
      </c>
      <c r="E1183" s="2">
        <v>45030.482511574082</v>
      </c>
      <c r="F1183" t="s">
        <v>15024</v>
      </c>
    </row>
    <row r="1184" spans="1:6" x14ac:dyDescent="0.25">
      <c r="A1184">
        <v>11183</v>
      </c>
      <c r="B1184" t="s">
        <v>4310</v>
      </c>
      <c r="C1184" t="s">
        <v>15023</v>
      </c>
      <c r="D1184">
        <v>33682</v>
      </c>
      <c r="E1184" s="2">
        <v>45019.050763888888</v>
      </c>
      <c r="F1184" t="s">
        <v>15026</v>
      </c>
    </row>
    <row r="1185" spans="1:6" x14ac:dyDescent="0.25">
      <c r="A1185">
        <v>11184</v>
      </c>
      <c r="B1185" t="s">
        <v>3730</v>
      </c>
      <c r="C1185" t="s">
        <v>15028</v>
      </c>
      <c r="D1185">
        <v>31176</v>
      </c>
      <c r="E1185" s="2">
        <v>45019.057662037027</v>
      </c>
      <c r="F1185" t="s">
        <v>15024</v>
      </c>
    </row>
    <row r="1186" spans="1:6" x14ac:dyDescent="0.25">
      <c r="A1186">
        <v>11185</v>
      </c>
      <c r="B1186" t="s">
        <v>4912</v>
      </c>
      <c r="C1186" t="s">
        <v>15027</v>
      </c>
      <c r="D1186">
        <v>12634</v>
      </c>
      <c r="E1186" s="2">
        <v>45072.820289351846</v>
      </c>
      <c r="F1186" t="s">
        <v>12908</v>
      </c>
    </row>
    <row r="1187" spans="1:6" x14ac:dyDescent="0.25">
      <c r="A1187">
        <v>11186</v>
      </c>
      <c r="B1187" t="s">
        <v>3165</v>
      </c>
      <c r="C1187" t="s">
        <v>15028</v>
      </c>
      <c r="D1187">
        <v>27016</v>
      </c>
      <c r="E1187" s="2">
        <v>44839.816319444442</v>
      </c>
      <c r="F1187" t="s">
        <v>15024</v>
      </c>
    </row>
    <row r="1188" spans="1:6" x14ac:dyDescent="0.25">
      <c r="A1188">
        <v>11187</v>
      </c>
      <c r="B1188" t="s">
        <v>5476</v>
      </c>
      <c r="C1188" t="s">
        <v>15029</v>
      </c>
      <c r="D1188">
        <v>31136</v>
      </c>
      <c r="E1188" s="2">
        <v>45045.695011574076</v>
      </c>
      <c r="F1188" t="s">
        <v>15026</v>
      </c>
    </row>
    <row r="1189" spans="1:6" x14ac:dyDescent="0.25">
      <c r="A1189">
        <v>11188</v>
      </c>
      <c r="B1189" t="s">
        <v>3613</v>
      </c>
      <c r="C1189" t="s">
        <v>15030</v>
      </c>
      <c r="D1189">
        <v>43882</v>
      </c>
      <c r="E1189" s="2">
        <v>44697.828159722223</v>
      </c>
      <c r="F1189" t="s">
        <v>15026</v>
      </c>
    </row>
    <row r="1190" spans="1:6" x14ac:dyDescent="0.25">
      <c r="A1190">
        <v>11189</v>
      </c>
      <c r="B1190" t="s">
        <v>3441</v>
      </c>
      <c r="C1190" t="s">
        <v>15025</v>
      </c>
      <c r="D1190">
        <v>12260</v>
      </c>
      <c r="E1190" s="2">
        <v>44799.739872685182</v>
      </c>
      <c r="F1190" t="s">
        <v>15026</v>
      </c>
    </row>
    <row r="1191" spans="1:6" x14ac:dyDescent="0.25">
      <c r="A1191">
        <v>11190</v>
      </c>
      <c r="B1191" t="s">
        <v>3379</v>
      </c>
      <c r="C1191" t="s">
        <v>15028</v>
      </c>
      <c r="D1191">
        <v>8741</v>
      </c>
      <c r="E1191" s="2">
        <v>45037.705937500003</v>
      </c>
      <c r="F1191" t="s">
        <v>12908</v>
      </c>
    </row>
    <row r="1192" spans="1:6" x14ac:dyDescent="0.25">
      <c r="A1192">
        <v>11191</v>
      </c>
      <c r="B1192" t="s">
        <v>4810</v>
      </c>
      <c r="C1192" t="s">
        <v>15023</v>
      </c>
      <c r="D1192">
        <v>7435</v>
      </c>
      <c r="E1192" s="2">
        <v>44980.439502314817</v>
      </c>
      <c r="F1192" t="s">
        <v>15026</v>
      </c>
    </row>
    <row r="1193" spans="1:6" x14ac:dyDescent="0.25">
      <c r="A1193">
        <v>11192</v>
      </c>
      <c r="B1193" t="s">
        <v>3953</v>
      </c>
      <c r="C1193" t="s">
        <v>15028</v>
      </c>
      <c r="D1193">
        <v>35271</v>
      </c>
      <c r="E1193" s="2">
        <v>44838.180902777778</v>
      </c>
      <c r="F1193" t="s">
        <v>15026</v>
      </c>
    </row>
    <row r="1194" spans="1:6" x14ac:dyDescent="0.25">
      <c r="A1194">
        <v>11193</v>
      </c>
      <c r="B1194" t="s">
        <v>3551</v>
      </c>
      <c r="C1194" t="s">
        <v>15023</v>
      </c>
      <c r="D1194">
        <v>41139</v>
      </c>
      <c r="E1194" s="2">
        <v>44485.753020833326</v>
      </c>
      <c r="F1194" t="s">
        <v>15026</v>
      </c>
    </row>
    <row r="1195" spans="1:6" x14ac:dyDescent="0.25">
      <c r="A1195">
        <v>11194</v>
      </c>
      <c r="B1195" t="s">
        <v>5168</v>
      </c>
      <c r="C1195" t="s">
        <v>15027</v>
      </c>
      <c r="D1195">
        <v>27921</v>
      </c>
      <c r="E1195" s="2">
        <v>45133.961157407408</v>
      </c>
      <c r="F1195" t="s">
        <v>15024</v>
      </c>
    </row>
    <row r="1196" spans="1:6" x14ac:dyDescent="0.25">
      <c r="A1196">
        <v>11195</v>
      </c>
      <c r="B1196" t="s">
        <v>3207</v>
      </c>
      <c r="C1196" t="s">
        <v>15025</v>
      </c>
      <c r="D1196">
        <v>18686</v>
      </c>
      <c r="E1196" s="2">
        <v>45042.37159722222</v>
      </c>
      <c r="F1196" t="s">
        <v>15026</v>
      </c>
    </row>
    <row r="1197" spans="1:6" x14ac:dyDescent="0.25">
      <c r="A1197">
        <v>11196</v>
      </c>
      <c r="B1197" t="s">
        <v>4038</v>
      </c>
      <c r="C1197" t="s">
        <v>15029</v>
      </c>
      <c r="D1197">
        <v>27850</v>
      </c>
      <c r="E1197" s="2">
        <v>44585.066458333327</v>
      </c>
      <c r="F1197" t="s">
        <v>15024</v>
      </c>
    </row>
    <row r="1198" spans="1:6" x14ac:dyDescent="0.25">
      <c r="A1198">
        <v>11197</v>
      </c>
      <c r="B1198" t="s">
        <v>5138</v>
      </c>
      <c r="C1198" t="s">
        <v>15029</v>
      </c>
      <c r="D1198">
        <v>3267</v>
      </c>
      <c r="E1198" s="2">
        <v>44560.814456018517</v>
      </c>
      <c r="F1198" t="s">
        <v>15026</v>
      </c>
    </row>
    <row r="1199" spans="1:6" x14ac:dyDescent="0.25">
      <c r="A1199">
        <v>11198</v>
      </c>
      <c r="B1199" t="s">
        <v>3421</v>
      </c>
      <c r="C1199" t="s">
        <v>15025</v>
      </c>
      <c r="D1199">
        <v>44187</v>
      </c>
      <c r="E1199" s="2">
        <v>44871.562731481477</v>
      </c>
      <c r="F1199" t="s">
        <v>12908</v>
      </c>
    </row>
    <row r="1200" spans="1:6" x14ac:dyDescent="0.25">
      <c r="A1200">
        <v>11199</v>
      </c>
      <c r="B1200" t="s">
        <v>3219</v>
      </c>
      <c r="C1200" t="s">
        <v>15028</v>
      </c>
      <c r="D1200">
        <v>24147</v>
      </c>
      <c r="E1200" s="2">
        <v>45056.925659722219</v>
      </c>
      <c r="F1200" t="s">
        <v>15026</v>
      </c>
    </row>
    <row r="1201" spans="1:6" x14ac:dyDescent="0.25">
      <c r="A1201">
        <v>11200</v>
      </c>
      <c r="B1201" t="s">
        <v>4928</v>
      </c>
      <c r="C1201" t="s">
        <v>15030</v>
      </c>
      <c r="D1201">
        <v>25556</v>
      </c>
      <c r="E1201" s="2">
        <v>44503.050902777781</v>
      </c>
      <c r="F1201" t="s">
        <v>12908</v>
      </c>
    </row>
    <row r="1202" spans="1:6" x14ac:dyDescent="0.25">
      <c r="A1202">
        <v>11201</v>
      </c>
      <c r="B1202" t="s">
        <v>5403</v>
      </c>
      <c r="C1202" t="s">
        <v>15029</v>
      </c>
      <c r="D1202">
        <v>6754</v>
      </c>
      <c r="E1202" s="2">
        <v>44586.861770833333</v>
      </c>
      <c r="F1202" t="s">
        <v>15026</v>
      </c>
    </row>
    <row r="1203" spans="1:6" x14ac:dyDescent="0.25">
      <c r="A1203">
        <v>11202</v>
      </c>
      <c r="B1203" t="s">
        <v>5828</v>
      </c>
      <c r="C1203" t="s">
        <v>15025</v>
      </c>
      <c r="D1203">
        <v>43110</v>
      </c>
      <c r="E1203" s="2">
        <v>44976.284421296303</v>
      </c>
      <c r="F1203" t="s">
        <v>15026</v>
      </c>
    </row>
    <row r="1204" spans="1:6" x14ac:dyDescent="0.25">
      <c r="A1204">
        <v>11203</v>
      </c>
      <c r="B1204" t="s">
        <v>4572</v>
      </c>
      <c r="C1204" t="s">
        <v>15023</v>
      </c>
      <c r="D1204">
        <v>17816</v>
      </c>
      <c r="E1204" s="2">
        <v>44962.199236111112</v>
      </c>
      <c r="F1204" t="s">
        <v>12908</v>
      </c>
    </row>
    <row r="1205" spans="1:6" x14ac:dyDescent="0.25">
      <c r="A1205">
        <v>11204</v>
      </c>
      <c r="B1205" t="s">
        <v>3193</v>
      </c>
      <c r="C1205" t="s">
        <v>15023</v>
      </c>
      <c r="D1205">
        <v>7961</v>
      </c>
      <c r="E1205" s="2">
        <v>44598.81559027778</v>
      </c>
      <c r="F1205" t="s">
        <v>15024</v>
      </c>
    </row>
    <row r="1206" spans="1:6" x14ac:dyDescent="0.25">
      <c r="A1206">
        <v>11205</v>
      </c>
      <c r="B1206" t="s">
        <v>4159</v>
      </c>
      <c r="C1206" t="s">
        <v>15027</v>
      </c>
      <c r="D1206">
        <v>11461</v>
      </c>
      <c r="E1206" s="2">
        <v>44757.517384259263</v>
      </c>
      <c r="F1206" t="s">
        <v>12908</v>
      </c>
    </row>
    <row r="1207" spans="1:6" x14ac:dyDescent="0.25">
      <c r="A1207">
        <v>11206</v>
      </c>
      <c r="B1207" t="s">
        <v>3369</v>
      </c>
      <c r="C1207" t="s">
        <v>15030</v>
      </c>
      <c r="D1207">
        <v>28635</v>
      </c>
      <c r="E1207" s="2">
        <v>44914.911157407398</v>
      </c>
      <c r="F1207" t="s">
        <v>12908</v>
      </c>
    </row>
    <row r="1208" spans="1:6" x14ac:dyDescent="0.25">
      <c r="A1208">
        <v>11207</v>
      </c>
      <c r="B1208" t="s">
        <v>3889</v>
      </c>
      <c r="C1208" t="s">
        <v>15030</v>
      </c>
      <c r="D1208">
        <v>48447</v>
      </c>
      <c r="E1208" s="2">
        <v>45030.265416666669</v>
      </c>
      <c r="F1208" t="s">
        <v>12908</v>
      </c>
    </row>
    <row r="1209" spans="1:6" x14ac:dyDescent="0.25">
      <c r="A1209">
        <v>11208</v>
      </c>
      <c r="B1209" t="s">
        <v>5003</v>
      </c>
      <c r="C1209" t="s">
        <v>15030</v>
      </c>
      <c r="D1209">
        <v>49651</v>
      </c>
      <c r="E1209" s="2">
        <v>45087.977858796286</v>
      </c>
      <c r="F1209" t="s">
        <v>15024</v>
      </c>
    </row>
    <row r="1210" spans="1:6" x14ac:dyDescent="0.25">
      <c r="A1210">
        <v>11209</v>
      </c>
      <c r="B1210" t="s">
        <v>5540</v>
      </c>
      <c r="C1210" t="s">
        <v>15030</v>
      </c>
      <c r="D1210">
        <v>5845</v>
      </c>
      <c r="E1210" s="2">
        <v>45002.672766203701</v>
      </c>
      <c r="F1210" t="s">
        <v>12908</v>
      </c>
    </row>
    <row r="1211" spans="1:6" x14ac:dyDescent="0.25">
      <c r="A1211">
        <v>11210</v>
      </c>
      <c r="B1211" t="s">
        <v>4453</v>
      </c>
      <c r="C1211" t="s">
        <v>15028</v>
      </c>
      <c r="D1211">
        <v>20375</v>
      </c>
      <c r="E1211" s="2">
        <v>44706.325138888889</v>
      </c>
      <c r="F1211" t="s">
        <v>15024</v>
      </c>
    </row>
    <row r="1212" spans="1:6" x14ac:dyDescent="0.25">
      <c r="A1212">
        <v>11211</v>
      </c>
      <c r="B1212" t="s">
        <v>4054</v>
      </c>
      <c r="C1212" t="s">
        <v>15023</v>
      </c>
      <c r="D1212">
        <v>8838</v>
      </c>
      <c r="E1212" s="2">
        <v>44914.680243055547</v>
      </c>
      <c r="F1212" t="s">
        <v>15026</v>
      </c>
    </row>
    <row r="1213" spans="1:6" x14ac:dyDescent="0.25">
      <c r="A1213">
        <v>11212</v>
      </c>
      <c r="B1213" t="s">
        <v>5990</v>
      </c>
      <c r="C1213" t="s">
        <v>15027</v>
      </c>
      <c r="D1213">
        <v>26580</v>
      </c>
      <c r="E1213" s="2">
        <v>45038.077013888891</v>
      </c>
      <c r="F1213" t="s">
        <v>15024</v>
      </c>
    </row>
    <row r="1214" spans="1:6" x14ac:dyDescent="0.25">
      <c r="A1214">
        <v>11213</v>
      </c>
      <c r="B1214" t="s">
        <v>5521</v>
      </c>
      <c r="C1214" t="s">
        <v>15023</v>
      </c>
      <c r="D1214">
        <v>15009</v>
      </c>
      <c r="E1214" s="2">
        <v>45069.352210648147</v>
      </c>
      <c r="F1214" t="s">
        <v>12908</v>
      </c>
    </row>
    <row r="1215" spans="1:6" x14ac:dyDescent="0.25">
      <c r="A1215">
        <v>11214</v>
      </c>
      <c r="B1215" t="s">
        <v>3836</v>
      </c>
      <c r="C1215" t="s">
        <v>15025</v>
      </c>
      <c r="D1215">
        <v>47901</v>
      </c>
      <c r="E1215" s="2">
        <v>45093.121712962973</v>
      </c>
      <c r="F1215" t="s">
        <v>15024</v>
      </c>
    </row>
    <row r="1216" spans="1:6" x14ac:dyDescent="0.25">
      <c r="A1216">
        <v>11215</v>
      </c>
      <c r="B1216" t="s">
        <v>4757</v>
      </c>
      <c r="C1216" t="s">
        <v>15028</v>
      </c>
      <c r="D1216">
        <v>46198</v>
      </c>
      <c r="E1216" s="2">
        <v>44793.971967592603</v>
      </c>
      <c r="F1216" t="s">
        <v>15024</v>
      </c>
    </row>
    <row r="1217" spans="1:6" x14ac:dyDescent="0.25">
      <c r="A1217">
        <v>11216</v>
      </c>
      <c r="B1217" t="s">
        <v>5960</v>
      </c>
      <c r="C1217" t="s">
        <v>15023</v>
      </c>
      <c r="D1217">
        <v>3043</v>
      </c>
      <c r="E1217" s="2">
        <v>44686.573310185187</v>
      </c>
      <c r="F1217" t="s">
        <v>15024</v>
      </c>
    </row>
    <row r="1218" spans="1:6" x14ac:dyDescent="0.25">
      <c r="A1218">
        <v>11217</v>
      </c>
      <c r="B1218" t="s">
        <v>3918</v>
      </c>
      <c r="C1218" t="s">
        <v>15027</v>
      </c>
      <c r="D1218">
        <v>43385</v>
      </c>
      <c r="E1218" s="2">
        <v>44559.125451388893</v>
      </c>
      <c r="F1218" t="s">
        <v>15026</v>
      </c>
    </row>
    <row r="1219" spans="1:6" x14ac:dyDescent="0.25">
      <c r="A1219">
        <v>11218</v>
      </c>
      <c r="B1219" t="s">
        <v>3527</v>
      </c>
      <c r="C1219" t="s">
        <v>15030</v>
      </c>
      <c r="D1219">
        <v>4187</v>
      </c>
      <c r="E1219" s="2">
        <v>44745.105937499997</v>
      </c>
      <c r="F1219" t="s">
        <v>15026</v>
      </c>
    </row>
    <row r="1220" spans="1:6" x14ac:dyDescent="0.25">
      <c r="A1220">
        <v>11219</v>
      </c>
      <c r="B1220" t="s">
        <v>4594</v>
      </c>
      <c r="C1220" t="s">
        <v>15025</v>
      </c>
      <c r="D1220">
        <v>13381</v>
      </c>
      <c r="E1220" s="2">
        <v>44946.989155092589</v>
      </c>
      <c r="F1220" t="s">
        <v>15026</v>
      </c>
    </row>
    <row r="1221" spans="1:6" x14ac:dyDescent="0.25">
      <c r="A1221">
        <v>11220</v>
      </c>
      <c r="B1221" t="s">
        <v>4615</v>
      </c>
      <c r="C1221" t="s">
        <v>15030</v>
      </c>
      <c r="D1221">
        <v>43135</v>
      </c>
      <c r="E1221" s="2">
        <v>44849.229895833327</v>
      </c>
      <c r="F1221" t="s">
        <v>12908</v>
      </c>
    </row>
    <row r="1222" spans="1:6" x14ac:dyDescent="0.25">
      <c r="A1222">
        <v>11221</v>
      </c>
      <c r="B1222" t="s">
        <v>3589</v>
      </c>
      <c r="C1222" t="s">
        <v>15027</v>
      </c>
      <c r="D1222">
        <v>29896</v>
      </c>
      <c r="E1222" s="2">
        <v>45118.707372685189</v>
      </c>
      <c r="F1222" t="s">
        <v>15026</v>
      </c>
    </row>
    <row r="1223" spans="1:6" x14ac:dyDescent="0.25">
      <c r="A1223">
        <v>11222</v>
      </c>
      <c r="B1223" t="s">
        <v>5517</v>
      </c>
      <c r="C1223" t="s">
        <v>15023</v>
      </c>
      <c r="D1223">
        <v>26775</v>
      </c>
      <c r="E1223" s="2">
        <v>44508.094224537039</v>
      </c>
      <c r="F1223" t="s">
        <v>15026</v>
      </c>
    </row>
    <row r="1224" spans="1:6" x14ac:dyDescent="0.25">
      <c r="A1224">
        <v>11223</v>
      </c>
      <c r="B1224" t="s">
        <v>5249</v>
      </c>
      <c r="C1224" t="s">
        <v>15029</v>
      </c>
      <c r="D1224">
        <v>13645</v>
      </c>
      <c r="E1224" s="2">
        <v>44875.894999999997</v>
      </c>
      <c r="F1224" t="s">
        <v>15026</v>
      </c>
    </row>
    <row r="1225" spans="1:6" x14ac:dyDescent="0.25">
      <c r="A1225">
        <v>11224</v>
      </c>
      <c r="B1225" t="s">
        <v>4285</v>
      </c>
      <c r="C1225" t="s">
        <v>15030</v>
      </c>
      <c r="D1225">
        <v>8638</v>
      </c>
      <c r="E1225" s="2">
        <v>44967.552581018521</v>
      </c>
      <c r="F1225" t="s">
        <v>12908</v>
      </c>
    </row>
    <row r="1226" spans="1:6" x14ac:dyDescent="0.25">
      <c r="A1226">
        <v>11225</v>
      </c>
      <c r="B1226" t="s">
        <v>5409</v>
      </c>
      <c r="C1226" t="s">
        <v>15028</v>
      </c>
      <c r="D1226">
        <v>17548</v>
      </c>
      <c r="E1226" s="2">
        <v>44777.79546296296</v>
      </c>
      <c r="F1226" t="s">
        <v>12908</v>
      </c>
    </row>
    <row r="1227" spans="1:6" x14ac:dyDescent="0.25">
      <c r="A1227">
        <v>11226</v>
      </c>
      <c r="B1227" t="s">
        <v>4419</v>
      </c>
      <c r="C1227" t="s">
        <v>15023</v>
      </c>
      <c r="D1227">
        <v>47767</v>
      </c>
      <c r="E1227" s="2">
        <v>45035.524791666663</v>
      </c>
      <c r="F1227" t="s">
        <v>15026</v>
      </c>
    </row>
    <row r="1228" spans="1:6" x14ac:dyDescent="0.25">
      <c r="A1228">
        <v>11227</v>
      </c>
      <c r="B1228" t="s">
        <v>4097</v>
      </c>
      <c r="C1228" t="s">
        <v>15025</v>
      </c>
      <c r="D1228">
        <v>48691</v>
      </c>
      <c r="E1228" s="2">
        <v>44550.339201388888</v>
      </c>
      <c r="F1228" t="s">
        <v>15026</v>
      </c>
    </row>
    <row r="1229" spans="1:6" x14ac:dyDescent="0.25">
      <c r="A1229">
        <v>11228</v>
      </c>
      <c r="B1229" t="s">
        <v>5161</v>
      </c>
      <c r="C1229" t="s">
        <v>15028</v>
      </c>
      <c r="D1229">
        <v>14418</v>
      </c>
      <c r="E1229" s="2">
        <v>44893.332546296297</v>
      </c>
      <c r="F1229" t="s">
        <v>15026</v>
      </c>
    </row>
    <row r="1230" spans="1:6" x14ac:dyDescent="0.25">
      <c r="A1230">
        <v>11229</v>
      </c>
      <c r="B1230" t="s">
        <v>4422</v>
      </c>
      <c r="C1230" t="s">
        <v>15030</v>
      </c>
      <c r="D1230">
        <v>7782</v>
      </c>
      <c r="E1230" s="2">
        <v>44969.565081018518</v>
      </c>
      <c r="F1230" t="s">
        <v>15026</v>
      </c>
    </row>
    <row r="1231" spans="1:6" x14ac:dyDescent="0.25">
      <c r="A1231">
        <v>11230</v>
      </c>
      <c r="B1231" t="s">
        <v>4368</v>
      </c>
      <c r="C1231" t="s">
        <v>15025</v>
      </c>
      <c r="D1231">
        <v>4821</v>
      </c>
      <c r="E1231" s="2">
        <v>44754.741539351853</v>
      </c>
      <c r="F1231" t="s">
        <v>15024</v>
      </c>
    </row>
    <row r="1232" spans="1:6" x14ac:dyDescent="0.25">
      <c r="A1232">
        <v>11231</v>
      </c>
      <c r="B1232" t="s">
        <v>5128</v>
      </c>
      <c r="C1232" t="s">
        <v>15030</v>
      </c>
      <c r="D1232">
        <v>36800</v>
      </c>
      <c r="E1232" s="2">
        <v>45072.806944444441</v>
      </c>
      <c r="F1232" t="s">
        <v>12908</v>
      </c>
    </row>
    <row r="1233" spans="1:6" x14ac:dyDescent="0.25">
      <c r="A1233">
        <v>11232</v>
      </c>
      <c r="B1233" t="s">
        <v>3739</v>
      </c>
      <c r="C1233" t="s">
        <v>15030</v>
      </c>
      <c r="D1233">
        <v>40455</v>
      </c>
      <c r="E1233" s="2">
        <v>44668.274027777778</v>
      </c>
      <c r="F1233" t="s">
        <v>12908</v>
      </c>
    </row>
    <row r="1234" spans="1:6" x14ac:dyDescent="0.25">
      <c r="A1234">
        <v>11233</v>
      </c>
      <c r="B1234" t="s">
        <v>4790</v>
      </c>
      <c r="C1234" t="s">
        <v>15028</v>
      </c>
      <c r="D1234">
        <v>45077</v>
      </c>
      <c r="E1234" s="2">
        <v>44469.648564814823</v>
      </c>
      <c r="F1234" t="s">
        <v>15026</v>
      </c>
    </row>
    <row r="1235" spans="1:6" x14ac:dyDescent="0.25">
      <c r="A1235">
        <v>11234</v>
      </c>
      <c r="B1235" t="s">
        <v>5088</v>
      </c>
      <c r="C1235" t="s">
        <v>15025</v>
      </c>
      <c r="D1235">
        <v>48516</v>
      </c>
      <c r="E1235" s="2">
        <v>44764.586562500001</v>
      </c>
      <c r="F1235" t="s">
        <v>12908</v>
      </c>
    </row>
    <row r="1236" spans="1:6" x14ac:dyDescent="0.25">
      <c r="A1236">
        <v>11235</v>
      </c>
      <c r="B1236" t="s">
        <v>3756</v>
      </c>
      <c r="C1236" t="s">
        <v>15029</v>
      </c>
      <c r="D1236">
        <v>1304</v>
      </c>
      <c r="E1236" s="2">
        <v>44866.241064814807</v>
      </c>
      <c r="F1236" t="s">
        <v>12908</v>
      </c>
    </row>
    <row r="1237" spans="1:6" x14ac:dyDescent="0.25">
      <c r="A1237">
        <v>11236</v>
      </c>
      <c r="B1237" t="s">
        <v>4703</v>
      </c>
      <c r="C1237" t="s">
        <v>15025</v>
      </c>
      <c r="D1237">
        <v>32623</v>
      </c>
      <c r="E1237" s="2">
        <v>45100.147881944453</v>
      </c>
      <c r="F1237" t="s">
        <v>15024</v>
      </c>
    </row>
    <row r="1238" spans="1:6" x14ac:dyDescent="0.25">
      <c r="A1238">
        <v>11237</v>
      </c>
      <c r="B1238" t="s">
        <v>3955</v>
      </c>
      <c r="C1238" t="s">
        <v>15025</v>
      </c>
      <c r="D1238">
        <v>26132</v>
      </c>
      <c r="E1238" s="2">
        <v>44496.986990740741</v>
      </c>
      <c r="F1238" t="s">
        <v>12908</v>
      </c>
    </row>
    <row r="1239" spans="1:6" x14ac:dyDescent="0.25">
      <c r="A1239">
        <v>11238</v>
      </c>
      <c r="B1239" t="s">
        <v>5438</v>
      </c>
      <c r="C1239" t="s">
        <v>15029</v>
      </c>
      <c r="D1239">
        <v>23264</v>
      </c>
      <c r="E1239" s="2">
        <v>44593.831747685188</v>
      </c>
      <c r="F1239" t="s">
        <v>15026</v>
      </c>
    </row>
    <row r="1240" spans="1:6" x14ac:dyDescent="0.25">
      <c r="A1240">
        <v>11239</v>
      </c>
      <c r="B1240" t="s">
        <v>4094</v>
      </c>
      <c r="C1240" t="s">
        <v>15029</v>
      </c>
      <c r="D1240">
        <v>8936</v>
      </c>
      <c r="E1240" s="2">
        <v>44863.912002314813</v>
      </c>
      <c r="F1240" t="s">
        <v>12908</v>
      </c>
    </row>
    <row r="1241" spans="1:6" x14ac:dyDescent="0.25">
      <c r="A1241">
        <v>11240</v>
      </c>
      <c r="B1241" t="s">
        <v>4206</v>
      </c>
      <c r="C1241" t="s">
        <v>15029</v>
      </c>
      <c r="D1241">
        <v>30181</v>
      </c>
      <c r="E1241" s="2">
        <v>44922.635833333326</v>
      </c>
      <c r="F1241" t="s">
        <v>15024</v>
      </c>
    </row>
    <row r="1242" spans="1:6" x14ac:dyDescent="0.25">
      <c r="A1242">
        <v>11241</v>
      </c>
      <c r="B1242" t="s">
        <v>3295</v>
      </c>
      <c r="C1242" t="s">
        <v>15023</v>
      </c>
      <c r="D1242">
        <v>28125</v>
      </c>
      <c r="E1242" s="2">
        <v>44648.141759259262</v>
      </c>
      <c r="F1242" t="s">
        <v>12908</v>
      </c>
    </row>
    <row r="1243" spans="1:6" x14ac:dyDescent="0.25">
      <c r="A1243">
        <v>11242</v>
      </c>
      <c r="B1243" t="s">
        <v>4390</v>
      </c>
      <c r="C1243" t="s">
        <v>15028</v>
      </c>
      <c r="D1243">
        <v>9666</v>
      </c>
      <c r="E1243" s="2">
        <v>44806.224780092591</v>
      </c>
      <c r="F1243" t="s">
        <v>15026</v>
      </c>
    </row>
    <row r="1244" spans="1:6" x14ac:dyDescent="0.25">
      <c r="A1244">
        <v>11243</v>
      </c>
      <c r="B1244" t="s">
        <v>5532</v>
      </c>
      <c r="C1244" t="s">
        <v>15023</v>
      </c>
      <c r="D1244">
        <v>18649</v>
      </c>
      <c r="E1244" s="2">
        <v>44792.127488425933</v>
      </c>
      <c r="F1244" t="s">
        <v>15024</v>
      </c>
    </row>
    <row r="1245" spans="1:6" x14ac:dyDescent="0.25">
      <c r="A1245">
        <v>11244</v>
      </c>
      <c r="B1245" t="s">
        <v>4658</v>
      </c>
      <c r="C1245" t="s">
        <v>15029</v>
      </c>
      <c r="D1245">
        <v>25209</v>
      </c>
      <c r="E1245" s="2">
        <v>44708.286736111113</v>
      </c>
      <c r="F1245" t="s">
        <v>15024</v>
      </c>
    </row>
    <row r="1246" spans="1:6" x14ac:dyDescent="0.25">
      <c r="A1246">
        <v>11245</v>
      </c>
      <c r="B1246" t="s">
        <v>3859</v>
      </c>
      <c r="C1246" t="s">
        <v>15030</v>
      </c>
      <c r="D1246">
        <v>1473</v>
      </c>
      <c r="E1246" s="2">
        <v>44794.523530092592</v>
      </c>
      <c r="F1246" t="s">
        <v>15024</v>
      </c>
    </row>
    <row r="1247" spans="1:6" x14ac:dyDescent="0.25">
      <c r="A1247">
        <v>11246</v>
      </c>
      <c r="B1247" t="s">
        <v>4175</v>
      </c>
      <c r="C1247" t="s">
        <v>15029</v>
      </c>
      <c r="D1247">
        <v>6615</v>
      </c>
      <c r="E1247" s="2">
        <v>45026.211701388893</v>
      </c>
      <c r="F1247" t="s">
        <v>15024</v>
      </c>
    </row>
    <row r="1248" spans="1:6" x14ac:dyDescent="0.25">
      <c r="A1248">
        <v>11247</v>
      </c>
      <c r="B1248" t="s">
        <v>3539</v>
      </c>
      <c r="C1248" t="s">
        <v>15029</v>
      </c>
      <c r="D1248">
        <v>46333</v>
      </c>
      <c r="E1248" s="2">
        <v>44947.629618055558</v>
      </c>
      <c r="F1248" t="s">
        <v>15026</v>
      </c>
    </row>
    <row r="1249" spans="1:6" x14ac:dyDescent="0.25">
      <c r="A1249">
        <v>11248</v>
      </c>
      <c r="B1249" t="s">
        <v>5071</v>
      </c>
      <c r="C1249" t="s">
        <v>15023</v>
      </c>
      <c r="D1249">
        <v>17920</v>
      </c>
      <c r="E1249" s="2">
        <v>44892.789224537039</v>
      </c>
      <c r="F1249" t="s">
        <v>12908</v>
      </c>
    </row>
    <row r="1250" spans="1:6" x14ac:dyDescent="0.25">
      <c r="A1250">
        <v>11249</v>
      </c>
      <c r="B1250" t="s">
        <v>3243</v>
      </c>
      <c r="C1250" t="s">
        <v>15023</v>
      </c>
      <c r="D1250">
        <v>19101</v>
      </c>
      <c r="E1250" s="2">
        <v>44708.220289351862</v>
      </c>
      <c r="F1250" t="s">
        <v>15024</v>
      </c>
    </row>
    <row r="1251" spans="1:6" x14ac:dyDescent="0.25">
      <c r="A1251">
        <v>11250</v>
      </c>
      <c r="B1251" t="s">
        <v>5130</v>
      </c>
      <c r="C1251" t="s">
        <v>15030</v>
      </c>
      <c r="D1251">
        <v>15505</v>
      </c>
      <c r="E1251" s="2">
        <v>44759.364236111112</v>
      </c>
      <c r="F1251" t="s">
        <v>15024</v>
      </c>
    </row>
    <row r="1252" spans="1:6" x14ac:dyDescent="0.25">
      <c r="A1252">
        <v>11251</v>
      </c>
      <c r="B1252" t="s">
        <v>3513</v>
      </c>
      <c r="C1252" t="s">
        <v>15027</v>
      </c>
      <c r="D1252">
        <v>42121</v>
      </c>
      <c r="E1252" s="2">
        <v>44647.924247685187</v>
      </c>
      <c r="F1252" t="s">
        <v>15026</v>
      </c>
    </row>
    <row r="1253" spans="1:6" x14ac:dyDescent="0.25">
      <c r="A1253">
        <v>11252</v>
      </c>
      <c r="B1253" t="s">
        <v>3724</v>
      </c>
      <c r="C1253" t="s">
        <v>15023</v>
      </c>
      <c r="D1253">
        <v>48047</v>
      </c>
      <c r="E1253" s="2">
        <v>45004.548402777778</v>
      </c>
      <c r="F1253" t="s">
        <v>15024</v>
      </c>
    </row>
    <row r="1254" spans="1:6" x14ac:dyDescent="0.25">
      <c r="A1254">
        <v>11253</v>
      </c>
      <c r="B1254" t="s">
        <v>3444</v>
      </c>
      <c r="C1254" t="s">
        <v>15025</v>
      </c>
      <c r="D1254">
        <v>1972</v>
      </c>
      <c r="E1254" s="2">
        <v>44619.51599537037</v>
      </c>
      <c r="F1254" t="s">
        <v>12908</v>
      </c>
    </row>
    <row r="1255" spans="1:6" x14ac:dyDescent="0.25">
      <c r="A1255">
        <v>11254</v>
      </c>
      <c r="B1255" t="s">
        <v>5253</v>
      </c>
      <c r="C1255" t="s">
        <v>15028</v>
      </c>
      <c r="D1255">
        <v>12963</v>
      </c>
      <c r="E1255" s="2">
        <v>44971.819386574083</v>
      </c>
      <c r="F1255" t="s">
        <v>15026</v>
      </c>
    </row>
    <row r="1256" spans="1:6" x14ac:dyDescent="0.25">
      <c r="A1256">
        <v>11255</v>
      </c>
      <c r="B1256" t="s">
        <v>3296</v>
      </c>
      <c r="C1256" t="s">
        <v>15029</v>
      </c>
      <c r="D1256">
        <v>34320</v>
      </c>
      <c r="E1256" s="2">
        <v>45003.178437499999</v>
      </c>
      <c r="F1256" t="s">
        <v>12908</v>
      </c>
    </row>
    <row r="1257" spans="1:6" x14ac:dyDescent="0.25">
      <c r="A1257">
        <v>11256</v>
      </c>
      <c r="B1257" t="s">
        <v>4096</v>
      </c>
      <c r="C1257" t="s">
        <v>15023</v>
      </c>
      <c r="D1257">
        <v>3790</v>
      </c>
      <c r="E1257" s="2">
        <v>44947.937037037038</v>
      </c>
      <c r="F1257" t="s">
        <v>15024</v>
      </c>
    </row>
    <row r="1258" spans="1:6" x14ac:dyDescent="0.25">
      <c r="A1258">
        <v>11257</v>
      </c>
      <c r="B1258" t="s">
        <v>4858</v>
      </c>
      <c r="C1258" t="s">
        <v>15029</v>
      </c>
      <c r="D1258">
        <v>17965</v>
      </c>
      <c r="E1258" s="2">
        <v>44695.588472222233</v>
      </c>
      <c r="F1258" t="s">
        <v>12908</v>
      </c>
    </row>
    <row r="1259" spans="1:6" x14ac:dyDescent="0.25">
      <c r="A1259">
        <v>11258</v>
      </c>
      <c r="B1259" t="s">
        <v>3738</v>
      </c>
      <c r="C1259" t="s">
        <v>15025</v>
      </c>
      <c r="D1259">
        <v>26131</v>
      </c>
      <c r="E1259" s="2">
        <v>44990.659675925926</v>
      </c>
      <c r="F1259" t="s">
        <v>15026</v>
      </c>
    </row>
    <row r="1260" spans="1:6" x14ac:dyDescent="0.25">
      <c r="A1260">
        <v>11259</v>
      </c>
      <c r="B1260" t="s">
        <v>4224</v>
      </c>
      <c r="C1260" t="s">
        <v>15029</v>
      </c>
      <c r="D1260">
        <v>18277</v>
      </c>
      <c r="E1260" s="2">
        <v>44939.066643518519</v>
      </c>
      <c r="F1260" t="s">
        <v>15026</v>
      </c>
    </row>
    <row r="1261" spans="1:6" x14ac:dyDescent="0.25">
      <c r="A1261">
        <v>11260</v>
      </c>
      <c r="B1261" t="s">
        <v>4187</v>
      </c>
      <c r="C1261" t="s">
        <v>15029</v>
      </c>
      <c r="D1261">
        <v>36453</v>
      </c>
      <c r="E1261" s="2">
        <v>44704.477141203701</v>
      </c>
      <c r="F1261" t="s">
        <v>12908</v>
      </c>
    </row>
    <row r="1262" spans="1:6" x14ac:dyDescent="0.25">
      <c r="A1262">
        <v>11261</v>
      </c>
      <c r="B1262" t="s">
        <v>4026</v>
      </c>
      <c r="C1262" t="s">
        <v>15023</v>
      </c>
      <c r="D1262">
        <v>39029</v>
      </c>
      <c r="E1262" s="2">
        <v>44603.856041666673</v>
      </c>
      <c r="F1262" t="s">
        <v>12908</v>
      </c>
    </row>
    <row r="1263" spans="1:6" x14ac:dyDescent="0.25">
      <c r="A1263">
        <v>11262</v>
      </c>
      <c r="B1263" t="s">
        <v>4721</v>
      </c>
      <c r="C1263" t="s">
        <v>15027</v>
      </c>
      <c r="D1263">
        <v>38729</v>
      </c>
      <c r="E1263" s="2">
        <v>44826.769641203697</v>
      </c>
      <c r="F1263" t="s">
        <v>12908</v>
      </c>
    </row>
    <row r="1264" spans="1:6" x14ac:dyDescent="0.25">
      <c r="A1264">
        <v>11263</v>
      </c>
      <c r="B1264" t="s">
        <v>4199</v>
      </c>
      <c r="C1264" t="s">
        <v>15029</v>
      </c>
      <c r="D1264">
        <v>19663</v>
      </c>
      <c r="E1264" s="2">
        <v>44589.661782407413</v>
      </c>
      <c r="F1264" t="s">
        <v>12908</v>
      </c>
    </row>
    <row r="1265" spans="1:6" x14ac:dyDescent="0.25">
      <c r="A1265">
        <v>11264</v>
      </c>
      <c r="B1265" t="s">
        <v>5707</v>
      </c>
      <c r="C1265" t="s">
        <v>15028</v>
      </c>
      <c r="D1265">
        <v>28855</v>
      </c>
      <c r="E1265" s="2">
        <v>44657.879826388889</v>
      </c>
      <c r="F1265" t="s">
        <v>15026</v>
      </c>
    </row>
    <row r="1266" spans="1:6" x14ac:dyDescent="0.25">
      <c r="A1266">
        <v>11265</v>
      </c>
      <c r="B1266" t="s">
        <v>3558</v>
      </c>
      <c r="C1266" t="s">
        <v>15029</v>
      </c>
      <c r="D1266">
        <v>5691</v>
      </c>
      <c r="E1266" s="2">
        <v>44588.811331018522</v>
      </c>
      <c r="F1266" t="s">
        <v>15024</v>
      </c>
    </row>
    <row r="1267" spans="1:6" x14ac:dyDescent="0.25">
      <c r="A1267">
        <v>11266</v>
      </c>
      <c r="B1267" t="s">
        <v>3428</v>
      </c>
      <c r="C1267" t="s">
        <v>15028</v>
      </c>
      <c r="D1267">
        <v>46351</v>
      </c>
      <c r="E1267" s="2">
        <v>44898.871678240743</v>
      </c>
      <c r="F1267" t="s">
        <v>15024</v>
      </c>
    </row>
    <row r="1268" spans="1:6" x14ac:dyDescent="0.25">
      <c r="A1268">
        <v>11267</v>
      </c>
      <c r="B1268" t="s">
        <v>5082</v>
      </c>
      <c r="C1268" t="s">
        <v>15027</v>
      </c>
      <c r="D1268">
        <v>32190</v>
      </c>
      <c r="E1268" s="2">
        <v>45098.340300925927</v>
      </c>
      <c r="F1268" t="s">
        <v>15024</v>
      </c>
    </row>
    <row r="1269" spans="1:6" x14ac:dyDescent="0.25">
      <c r="A1269">
        <v>11268</v>
      </c>
      <c r="B1269" t="s">
        <v>3726</v>
      </c>
      <c r="C1269" t="s">
        <v>15025</v>
      </c>
      <c r="D1269">
        <v>37648</v>
      </c>
      <c r="E1269" s="2">
        <v>44704.142476851863</v>
      </c>
      <c r="F1269" t="s">
        <v>15026</v>
      </c>
    </row>
    <row r="1270" spans="1:6" x14ac:dyDescent="0.25">
      <c r="A1270">
        <v>11269</v>
      </c>
      <c r="B1270" t="s">
        <v>5803</v>
      </c>
      <c r="C1270" t="s">
        <v>15025</v>
      </c>
      <c r="D1270">
        <v>20483</v>
      </c>
      <c r="E1270" s="2">
        <v>44518.219189814823</v>
      </c>
      <c r="F1270" t="s">
        <v>15024</v>
      </c>
    </row>
    <row r="1271" spans="1:6" x14ac:dyDescent="0.25">
      <c r="A1271">
        <v>11270</v>
      </c>
      <c r="B1271" t="s">
        <v>4640</v>
      </c>
      <c r="C1271" t="s">
        <v>15030</v>
      </c>
      <c r="D1271">
        <v>27901</v>
      </c>
      <c r="E1271" s="2">
        <v>44468.239699074067</v>
      </c>
      <c r="F1271" t="s">
        <v>15026</v>
      </c>
    </row>
    <row r="1272" spans="1:6" x14ac:dyDescent="0.25">
      <c r="A1272">
        <v>11271</v>
      </c>
      <c r="B1272" t="s">
        <v>5730</v>
      </c>
      <c r="C1272" t="s">
        <v>15030</v>
      </c>
      <c r="D1272">
        <v>11487</v>
      </c>
      <c r="E1272" s="2">
        <v>44952.874166666668</v>
      </c>
      <c r="F1272" t="s">
        <v>12908</v>
      </c>
    </row>
    <row r="1273" spans="1:6" x14ac:dyDescent="0.25">
      <c r="A1273">
        <v>11272</v>
      </c>
      <c r="B1273" t="s">
        <v>3115</v>
      </c>
      <c r="C1273" t="s">
        <v>15030</v>
      </c>
      <c r="D1273">
        <v>12839</v>
      </c>
      <c r="E1273" s="2">
        <v>44869.136122685188</v>
      </c>
      <c r="F1273" t="s">
        <v>15026</v>
      </c>
    </row>
    <row r="1274" spans="1:6" x14ac:dyDescent="0.25">
      <c r="A1274">
        <v>11273</v>
      </c>
      <c r="B1274" t="s">
        <v>4263</v>
      </c>
      <c r="C1274" t="s">
        <v>15027</v>
      </c>
      <c r="D1274">
        <v>10449</v>
      </c>
      <c r="E1274" s="2">
        <v>44543.063287037039</v>
      </c>
      <c r="F1274" t="s">
        <v>15024</v>
      </c>
    </row>
    <row r="1275" spans="1:6" x14ac:dyDescent="0.25">
      <c r="A1275">
        <v>11274</v>
      </c>
      <c r="B1275" t="s">
        <v>4883</v>
      </c>
      <c r="C1275" t="s">
        <v>15028</v>
      </c>
      <c r="D1275">
        <v>4311</v>
      </c>
      <c r="E1275" s="2">
        <v>44765.304861111108</v>
      </c>
      <c r="F1275" t="s">
        <v>12908</v>
      </c>
    </row>
    <row r="1276" spans="1:6" x14ac:dyDescent="0.25">
      <c r="A1276">
        <v>11275</v>
      </c>
      <c r="B1276" t="s">
        <v>4367</v>
      </c>
      <c r="C1276" t="s">
        <v>15025</v>
      </c>
      <c r="D1276">
        <v>20861</v>
      </c>
      <c r="E1276" s="2">
        <v>44509.328506944446</v>
      </c>
      <c r="F1276" t="s">
        <v>15024</v>
      </c>
    </row>
    <row r="1277" spans="1:6" x14ac:dyDescent="0.25">
      <c r="A1277">
        <v>11276</v>
      </c>
      <c r="B1277" t="s">
        <v>4038</v>
      </c>
      <c r="C1277" t="s">
        <v>15029</v>
      </c>
      <c r="D1277">
        <v>36702</v>
      </c>
      <c r="E1277" s="2">
        <v>44647.640833333331</v>
      </c>
      <c r="F1277" t="s">
        <v>12908</v>
      </c>
    </row>
    <row r="1278" spans="1:6" x14ac:dyDescent="0.25">
      <c r="A1278">
        <v>11277</v>
      </c>
      <c r="B1278" t="s">
        <v>5637</v>
      </c>
      <c r="C1278" t="s">
        <v>15025</v>
      </c>
      <c r="D1278">
        <v>10320</v>
      </c>
      <c r="E1278" s="2">
        <v>44806.607731481483</v>
      </c>
      <c r="F1278" t="s">
        <v>15024</v>
      </c>
    </row>
    <row r="1279" spans="1:6" x14ac:dyDescent="0.25">
      <c r="A1279">
        <v>11278</v>
      </c>
      <c r="B1279" t="s">
        <v>5356</v>
      </c>
      <c r="C1279" t="s">
        <v>15023</v>
      </c>
      <c r="D1279">
        <v>39660</v>
      </c>
      <c r="E1279" s="2">
        <v>44465.778553240743</v>
      </c>
      <c r="F1279" t="s">
        <v>15026</v>
      </c>
    </row>
    <row r="1280" spans="1:6" x14ac:dyDescent="0.25">
      <c r="A1280">
        <v>11279</v>
      </c>
      <c r="B1280" t="s">
        <v>3545</v>
      </c>
      <c r="C1280" t="s">
        <v>15029</v>
      </c>
      <c r="D1280">
        <v>22883</v>
      </c>
      <c r="E1280" s="2">
        <v>45133.306550925918</v>
      </c>
      <c r="F1280" t="s">
        <v>15026</v>
      </c>
    </row>
    <row r="1281" spans="1:6" x14ac:dyDescent="0.25">
      <c r="A1281">
        <v>11280</v>
      </c>
      <c r="B1281" t="s">
        <v>5380</v>
      </c>
      <c r="C1281" t="s">
        <v>15029</v>
      </c>
      <c r="D1281">
        <v>16615</v>
      </c>
      <c r="E1281" s="2">
        <v>44846.338391203702</v>
      </c>
      <c r="F1281" t="s">
        <v>12908</v>
      </c>
    </row>
    <row r="1282" spans="1:6" x14ac:dyDescent="0.25">
      <c r="A1282">
        <v>11281</v>
      </c>
      <c r="B1282" t="s">
        <v>3330</v>
      </c>
      <c r="C1282" t="s">
        <v>15023</v>
      </c>
      <c r="D1282">
        <v>32588</v>
      </c>
      <c r="E1282" s="2">
        <v>44996.440879629627</v>
      </c>
      <c r="F1282" t="s">
        <v>15026</v>
      </c>
    </row>
    <row r="1283" spans="1:6" x14ac:dyDescent="0.25">
      <c r="A1283">
        <v>11282</v>
      </c>
      <c r="B1283" t="s">
        <v>5735</v>
      </c>
      <c r="C1283" t="s">
        <v>15030</v>
      </c>
      <c r="D1283">
        <v>31546</v>
      </c>
      <c r="E1283" s="2">
        <v>44908.019282407397</v>
      </c>
      <c r="F1283" t="s">
        <v>15026</v>
      </c>
    </row>
    <row r="1284" spans="1:6" x14ac:dyDescent="0.25">
      <c r="A1284">
        <v>11283</v>
      </c>
      <c r="B1284" t="s">
        <v>4361</v>
      </c>
      <c r="C1284" t="s">
        <v>15023</v>
      </c>
      <c r="D1284">
        <v>22528</v>
      </c>
      <c r="E1284" s="2">
        <v>44797.649340277778</v>
      </c>
      <c r="F1284" t="s">
        <v>15026</v>
      </c>
    </row>
    <row r="1285" spans="1:6" x14ac:dyDescent="0.25">
      <c r="A1285">
        <v>11284</v>
      </c>
      <c r="B1285" t="s">
        <v>4203</v>
      </c>
      <c r="C1285" t="s">
        <v>15029</v>
      </c>
      <c r="D1285">
        <v>42760</v>
      </c>
      <c r="E1285" s="2">
        <v>45085.451805555553</v>
      </c>
      <c r="F1285" t="s">
        <v>15024</v>
      </c>
    </row>
    <row r="1286" spans="1:6" x14ac:dyDescent="0.25">
      <c r="A1286">
        <v>11285</v>
      </c>
      <c r="B1286" t="s">
        <v>4097</v>
      </c>
      <c r="C1286" t="s">
        <v>15030</v>
      </c>
      <c r="D1286">
        <v>36312</v>
      </c>
      <c r="E1286" s="2">
        <v>44650.978668981479</v>
      </c>
      <c r="F1286" t="s">
        <v>12908</v>
      </c>
    </row>
    <row r="1287" spans="1:6" x14ac:dyDescent="0.25">
      <c r="A1287">
        <v>11286</v>
      </c>
      <c r="B1287" t="s">
        <v>3795</v>
      </c>
      <c r="C1287" t="s">
        <v>15027</v>
      </c>
      <c r="D1287">
        <v>14237</v>
      </c>
      <c r="E1287" s="2">
        <v>44481.170208333337</v>
      </c>
      <c r="F1287" t="s">
        <v>15026</v>
      </c>
    </row>
    <row r="1288" spans="1:6" x14ac:dyDescent="0.25">
      <c r="A1288">
        <v>11287</v>
      </c>
      <c r="B1288" t="s">
        <v>3585</v>
      </c>
      <c r="C1288" t="s">
        <v>15030</v>
      </c>
      <c r="D1288">
        <v>43191</v>
      </c>
      <c r="E1288" s="2">
        <v>44846.661111111112</v>
      </c>
      <c r="F1288" t="s">
        <v>12908</v>
      </c>
    </row>
    <row r="1289" spans="1:6" x14ac:dyDescent="0.25">
      <c r="A1289">
        <v>11288</v>
      </c>
      <c r="B1289" t="s">
        <v>3422</v>
      </c>
      <c r="C1289" t="s">
        <v>15025</v>
      </c>
      <c r="D1289">
        <v>17569</v>
      </c>
      <c r="E1289" s="2">
        <v>44887.395636574067</v>
      </c>
      <c r="F1289" t="s">
        <v>12908</v>
      </c>
    </row>
    <row r="1290" spans="1:6" x14ac:dyDescent="0.25">
      <c r="A1290">
        <v>11289</v>
      </c>
      <c r="B1290" t="s">
        <v>4298</v>
      </c>
      <c r="C1290" t="s">
        <v>15030</v>
      </c>
      <c r="D1290">
        <v>19288</v>
      </c>
      <c r="E1290" s="2">
        <v>44984.264224537037</v>
      </c>
      <c r="F1290" t="s">
        <v>15024</v>
      </c>
    </row>
    <row r="1291" spans="1:6" x14ac:dyDescent="0.25">
      <c r="A1291">
        <v>11290</v>
      </c>
      <c r="B1291" t="s">
        <v>3844</v>
      </c>
      <c r="C1291" t="s">
        <v>15030</v>
      </c>
      <c r="D1291">
        <v>19885</v>
      </c>
      <c r="E1291" s="2">
        <v>45008.756828703707</v>
      </c>
      <c r="F1291" t="s">
        <v>15024</v>
      </c>
    </row>
    <row r="1292" spans="1:6" x14ac:dyDescent="0.25">
      <c r="A1292">
        <v>11291</v>
      </c>
      <c r="B1292" t="s">
        <v>4068</v>
      </c>
      <c r="C1292" t="s">
        <v>15028</v>
      </c>
      <c r="D1292">
        <v>46573</v>
      </c>
      <c r="E1292" s="2">
        <v>44924.105370370373</v>
      </c>
      <c r="F1292" t="s">
        <v>15026</v>
      </c>
    </row>
    <row r="1293" spans="1:6" x14ac:dyDescent="0.25">
      <c r="A1293">
        <v>11292</v>
      </c>
      <c r="B1293" t="s">
        <v>4615</v>
      </c>
      <c r="C1293" t="s">
        <v>15030</v>
      </c>
      <c r="D1293">
        <v>39841</v>
      </c>
      <c r="E1293" s="2">
        <v>45055.861666666657</v>
      </c>
      <c r="F1293" t="s">
        <v>12908</v>
      </c>
    </row>
    <row r="1294" spans="1:6" x14ac:dyDescent="0.25">
      <c r="A1294">
        <v>11293</v>
      </c>
      <c r="B1294" t="s">
        <v>4567</v>
      </c>
      <c r="C1294" t="s">
        <v>15030</v>
      </c>
      <c r="D1294">
        <v>31229</v>
      </c>
      <c r="E1294" s="2">
        <v>44731.242349537039</v>
      </c>
      <c r="F1294" t="s">
        <v>15026</v>
      </c>
    </row>
    <row r="1295" spans="1:6" x14ac:dyDescent="0.25">
      <c r="A1295">
        <v>11294</v>
      </c>
      <c r="B1295" t="s">
        <v>5438</v>
      </c>
      <c r="C1295" t="s">
        <v>15030</v>
      </c>
      <c r="D1295">
        <v>5137</v>
      </c>
      <c r="E1295" s="2">
        <v>45084.606817129628</v>
      </c>
      <c r="F1295" t="s">
        <v>12908</v>
      </c>
    </row>
    <row r="1296" spans="1:6" x14ac:dyDescent="0.25">
      <c r="A1296">
        <v>11295</v>
      </c>
      <c r="B1296" t="s">
        <v>5466</v>
      </c>
      <c r="C1296" t="s">
        <v>15027</v>
      </c>
      <c r="D1296">
        <v>25960</v>
      </c>
      <c r="E1296" s="2">
        <v>44931.146458333344</v>
      </c>
      <c r="F1296" t="s">
        <v>15024</v>
      </c>
    </row>
    <row r="1297" spans="1:6" x14ac:dyDescent="0.25">
      <c r="A1297">
        <v>11296</v>
      </c>
      <c r="B1297" t="s">
        <v>4379</v>
      </c>
      <c r="C1297" t="s">
        <v>15027</v>
      </c>
      <c r="D1297">
        <v>4605</v>
      </c>
      <c r="E1297" s="2">
        <v>44551.618981481479</v>
      </c>
      <c r="F1297" t="s">
        <v>15024</v>
      </c>
    </row>
    <row r="1298" spans="1:6" x14ac:dyDescent="0.25">
      <c r="A1298">
        <v>11297</v>
      </c>
      <c r="B1298" t="s">
        <v>3590</v>
      </c>
      <c r="C1298" t="s">
        <v>15027</v>
      </c>
      <c r="D1298">
        <v>49511</v>
      </c>
      <c r="E1298" s="2">
        <v>44618.256678240738</v>
      </c>
      <c r="F1298" t="s">
        <v>15026</v>
      </c>
    </row>
    <row r="1299" spans="1:6" x14ac:dyDescent="0.25">
      <c r="A1299">
        <v>11298</v>
      </c>
      <c r="B1299" t="s">
        <v>4532</v>
      </c>
      <c r="C1299" t="s">
        <v>15028</v>
      </c>
      <c r="D1299">
        <v>46334</v>
      </c>
      <c r="E1299" s="2">
        <v>44975.56753472222</v>
      </c>
      <c r="F1299" t="s">
        <v>15024</v>
      </c>
    </row>
    <row r="1300" spans="1:6" x14ac:dyDescent="0.25">
      <c r="A1300">
        <v>11299</v>
      </c>
      <c r="B1300" t="s">
        <v>5433</v>
      </c>
      <c r="C1300" t="s">
        <v>15023</v>
      </c>
      <c r="D1300">
        <v>39879</v>
      </c>
      <c r="E1300" s="2">
        <v>44841.848993055559</v>
      </c>
      <c r="F1300" t="s">
        <v>15026</v>
      </c>
    </row>
    <row r="1301" spans="1:6" x14ac:dyDescent="0.25">
      <c r="A1301">
        <v>11300</v>
      </c>
      <c r="B1301" t="s">
        <v>5466</v>
      </c>
      <c r="C1301" t="s">
        <v>15028</v>
      </c>
      <c r="D1301">
        <v>34210</v>
      </c>
      <c r="E1301" s="2">
        <v>45128.131458333337</v>
      </c>
      <c r="F1301" t="s">
        <v>15026</v>
      </c>
    </row>
    <row r="1302" spans="1:6" x14ac:dyDescent="0.25">
      <c r="A1302">
        <v>11301</v>
      </c>
      <c r="B1302" t="s">
        <v>5462</v>
      </c>
      <c r="C1302" t="s">
        <v>15028</v>
      </c>
      <c r="D1302">
        <v>49285</v>
      </c>
      <c r="E1302" s="2">
        <v>45102.711493055547</v>
      </c>
      <c r="F1302" t="s">
        <v>15026</v>
      </c>
    </row>
    <row r="1303" spans="1:6" x14ac:dyDescent="0.25">
      <c r="A1303">
        <v>11302</v>
      </c>
      <c r="B1303" t="s">
        <v>4577</v>
      </c>
      <c r="C1303" t="s">
        <v>15025</v>
      </c>
      <c r="D1303">
        <v>18967</v>
      </c>
      <c r="E1303" s="2">
        <v>44642.513912037037</v>
      </c>
      <c r="F1303" t="s">
        <v>15024</v>
      </c>
    </row>
    <row r="1304" spans="1:6" x14ac:dyDescent="0.25">
      <c r="A1304">
        <v>11303</v>
      </c>
      <c r="B1304" t="s">
        <v>5101</v>
      </c>
      <c r="C1304" t="s">
        <v>15029</v>
      </c>
      <c r="D1304">
        <v>32223</v>
      </c>
      <c r="E1304" s="2">
        <v>44561.36210648148</v>
      </c>
      <c r="F1304" t="s">
        <v>15024</v>
      </c>
    </row>
    <row r="1305" spans="1:6" x14ac:dyDescent="0.25">
      <c r="A1305">
        <v>11304</v>
      </c>
      <c r="B1305" t="s">
        <v>5093</v>
      </c>
      <c r="C1305" t="s">
        <v>15030</v>
      </c>
      <c r="D1305">
        <v>26999</v>
      </c>
      <c r="E1305" s="2">
        <v>44840.496608796297</v>
      </c>
      <c r="F1305" t="s">
        <v>15026</v>
      </c>
    </row>
    <row r="1306" spans="1:6" x14ac:dyDescent="0.25">
      <c r="A1306">
        <v>11305</v>
      </c>
      <c r="B1306" t="s">
        <v>4570</v>
      </c>
      <c r="C1306" t="s">
        <v>15027</v>
      </c>
      <c r="D1306">
        <v>18954</v>
      </c>
      <c r="E1306" s="2">
        <v>44806.944791666669</v>
      </c>
      <c r="F1306" t="s">
        <v>15026</v>
      </c>
    </row>
    <row r="1307" spans="1:6" x14ac:dyDescent="0.25">
      <c r="A1307">
        <v>11306</v>
      </c>
      <c r="B1307" t="s">
        <v>5025</v>
      </c>
      <c r="C1307" t="s">
        <v>15025</v>
      </c>
      <c r="D1307">
        <v>46375</v>
      </c>
      <c r="E1307" s="2">
        <v>45060.162233796298</v>
      </c>
      <c r="F1307" t="s">
        <v>12908</v>
      </c>
    </row>
    <row r="1308" spans="1:6" x14ac:dyDescent="0.25">
      <c r="A1308">
        <v>11307</v>
      </c>
      <c r="B1308" t="s">
        <v>3966</v>
      </c>
      <c r="C1308" t="s">
        <v>15027</v>
      </c>
      <c r="D1308">
        <v>47505</v>
      </c>
      <c r="E1308" s="2">
        <v>45039.853692129633</v>
      </c>
      <c r="F1308" t="s">
        <v>15026</v>
      </c>
    </row>
    <row r="1309" spans="1:6" x14ac:dyDescent="0.25">
      <c r="A1309">
        <v>11308</v>
      </c>
      <c r="B1309" t="s">
        <v>5465</v>
      </c>
      <c r="C1309" t="s">
        <v>15023</v>
      </c>
      <c r="D1309">
        <v>27402</v>
      </c>
      <c r="E1309" s="2">
        <v>44919.914074074077</v>
      </c>
      <c r="F1309" t="s">
        <v>15026</v>
      </c>
    </row>
    <row r="1310" spans="1:6" x14ac:dyDescent="0.25">
      <c r="A1310">
        <v>11309</v>
      </c>
      <c r="B1310" t="s">
        <v>4226</v>
      </c>
      <c r="C1310" t="s">
        <v>15029</v>
      </c>
      <c r="D1310">
        <v>8443</v>
      </c>
      <c r="E1310" s="2">
        <v>44561.724988425929</v>
      </c>
      <c r="F1310" t="s">
        <v>15026</v>
      </c>
    </row>
    <row r="1311" spans="1:6" x14ac:dyDescent="0.25">
      <c r="A1311">
        <v>11310</v>
      </c>
      <c r="B1311" t="s">
        <v>4483</v>
      </c>
      <c r="C1311" t="s">
        <v>15023</v>
      </c>
      <c r="D1311">
        <v>9996</v>
      </c>
      <c r="E1311" s="2">
        <v>45133.262789351851</v>
      </c>
      <c r="F1311" t="s">
        <v>15024</v>
      </c>
    </row>
    <row r="1312" spans="1:6" x14ac:dyDescent="0.25">
      <c r="A1312">
        <v>11311</v>
      </c>
      <c r="B1312" t="s">
        <v>5959</v>
      </c>
      <c r="C1312" t="s">
        <v>15030</v>
      </c>
      <c r="D1312">
        <v>7470</v>
      </c>
      <c r="E1312" s="2">
        <v>44849.878344907411</v>
      </c>
      <c r="F1312" t="s">
        <v>12908</v>
      </c>
    </row>
    <row r="1313" spans="1:6" x14ac:dyDescent="0.25">
      <c r="A1313">
        <v>11312</v>
      </c>
      <c r="B1313" t="s">
        <v>3392</v>
      </c>
      <c r="C1313" t="s">
        <v>15027</v>
      </c>
      <c r="D1313">
        <v>45021</v>
      </c>
      <c r="E1313" s="2">
        <v>44899.918923611112</v>
      </c>
      <c r="F1313" t="s">
        <v>15024</v>
      </c>
    </row>
    <row r="1314" spans="1:6" x14ac:dyDescent="0.25">
      <c r="A1314">
        <v>11313</v>
      </c>
      <c r="B1314" t="s">
        <v>5433</v>
      </c>
      <c r="C1314" t="s">
        <v>15029</v>
      </c>
      <c r="D1314">
        <v>23604</v>
      </c>
      <c r="E1314" s="2">
        <v>44885.356377314813</v>
      </c>
      <c r="F1314" t="s">
        <v>15024</v>
      </c>
    </row>
    <row r="1315" spans="1:6" x14ac:dyDescent="0.25">
      <c r="A1315">
        <v>11314</v>
      </c>
      <c r="B1315" t="s">
        <v>4176</v>
      </c>
      <c r="C1315" t="s">
        <v>15023</v>
      </c>
      <c r="D1315">
        <v>26359</v>
      </c>
      <c r="E1315" s="2">
        <v>45065.765787037039</v>
      </c>
      <c r="F1315" t="s">
        <v>15024</v>
      </c>
    </row>
    <row r="1316" spans="1:6" x14ac:dyDescent="0.25">
      <c r="A1316">
        <v>11315</v>
      </c>
      <c r="B1316" t="s">
        <v>5596</v>
      </c>
      <c r="C1316" t="s">
        <v>15027</v>
      </c>
      <c r="D1316">
        <v>24027</v>
      </c>
      <c r="E1316" s="2">
        <v>44845.712199074071</v>
      </c>
      <c r="F1316" t="s">
        <v>12908</v>
      </c>
    </row>
    <row r="1317" spans="1:6" x14ac:dyDescent="0.25">
      <c r="A1317">
        <v>11316</v>
      </c>
      <c r="B1317" t="s">
        <v>5772</v>
      </c>
      <c r="C1317" t="s">
        <v>15029</v>
      </c>
      <c r="D1317">
        <v>38501</v>
      </c>
      <c r="E1317" s="2">
        <v>44608.14267361111</v>
      </c>
      <c r="F1317" t="s">
        <v>12908</v>
      </c>
    </row>
    <row r="1318" spans="1:6" x14ac:dyDescent="0.25">
      <c r="A1318">
        <v>11317</v>
      </c>
      <c r="B1318" t="s">
        <v>4551</v>
      </c>
      <c r="C1318" t="s">
        <v>15029</v>
      </c>
      <c r="D1318">
        <v>44360</v>
      </c>
      <c r="E1318" s="2">
        <v>44510.091157407413</v>
      </c>
      <c r="F1318" t="s">
        <v>12908</v>
      </c>
    </row>
    <row r="1319" spans="1:6" x14ac:dyDescent="0.25">
      <c r="A1319">
        <v>11318</v>
      </c>
      <c r="B1319" t="s">
        <v>4120</v>
      </c>
      <c r="C1319" t="s">
        <v>15027</v>
      </c>
      <c r="D1319">
        <v>31203</v>
      </c>
      <c r="E1319" s="2">
        <v>44636.007222222222</v>
      </c>
      <c r="F1319" t="s">
        <v>12908</v>
      </c>
    </row>
    <row r="1320" spans="1:6" x14ac:dyDescent="0.25">
      <c r="A1320">
        <v>11319</v>
      </c>
      <c r="B1320" t="s">
        <v>5132</v>
      </c>
      <c r="C1320" t="s">
        <v>15023</v>
      </c>
      <c r="D1320">
        <v>44511</v>
      </c>
      <c r="E1320" s="2">
        <v>44886.325694444437</v>
      </c>
      <c r="F1320" t="s">
        <v>12908</v>
      </c>
    </row>
    <row r="1321" spans="1:6" x14ac:dyDescent="0.25">
      <c r="A1321">
        <v>11320</v>
      </c>
      <c r="B1321" t="s">
        <v>4773</v>
      </c>
      <c r="C1321" t="s">
        <v>15023</v>
      </c>
      <c r="D1321">
        <v>15286</v>
      </c>
      <c r="E1321" s="2">
        <v>44650.020729166667</v>
      </c>
      <c r="F1321" t="s">
        <v>15026</v>
      </c>
    </row>
    <row r="1322" spans="1:6" x14ac:dyDescent="0.25">
      <c r="A1322">
        <v>11321</v>
      </c>
      <c r="B1322" t="s">
        <v>4037</v>
      </c>
      <c r="C1322" t="s">
        <v>15028</v>
      </c>
      <c r="D1322">
        <v>4103</v>
      </c>
      <c r="E1322" s="2">
        <v>44729.690740740742</v>
      </c>
      <c r="F1322" t="s">
        <v>12908</v>
      </c>
    </row>
    <row r="1323" spans="1:6" x14ac:dyDescent="0.25">
      <c r="A1323">
        <v>11322</v>
      </c>
      <c r="B1323" t="s">
        <v>4077</v>
      </c>
      <c r="C1323" t="s">
        <v>15025</v>
      </c>
      <c r="D1323">
        <v>47240</v>
      </c>
      <c r="E1323" s="2">
        <v>44805.798668981479</v>
      </c>
      <c r="F1323" t="s">
        <v>12908</v>
      </c>
    </row>
    <row r="1324" spans="1:6" x14ac:dyDescent="0.25">
      <c r="A1324">
        <v>11323</v>
      </c>
      <c r="B1324" t="s">
        <v>3843</v>
      </c>
      <c r="C1324" t="s">
        <v>15027</v>
      </c>
      <c r="D1324">
        <v>26073</v>
      </c>
      <c r="E1324" s="2">
        <v>44733.293495370373</v>
      </c>
      <c r="F1324" t="s">
        <v>15026</v>
      </c>
    </row>
    <row r="1325" spans="1:6" x14ac:dyDescent="0.25">
      <c r="A1325">
        <v>11324</v>
      </c>
      <c r="B1325" t="s">
        <v>5240</v>
      </c>
      <c r="C1325" t="s">
        <v>15028</v>
      </c>
      <c r="D1325">
        <v>12554</v>
      </c>
      <c r="E1325" s="2">
        <v>45056.828321759262</v>
      </c>
      <c r="F1325" t="s">
        <v>15026</v>
      </c>
    </row>
    <row r="1326" spans="1:6" x14ac:dyDescent="0.25">
      <c r="A1326">
        <v>11325</v>
      </c>
      <c r="B1326" t="s">
        <v>5890</v>
      </c>
      <c r="C1326" t="s">
        <v>15028</v>
      </c>
      <c r="D1326">
        <v>43745</v>
      </c>
      <c r="E1326" s="2">
        <v>44629.717928240738</v>
      </c>
      <c r="F1326" t="s">
        <v>15026</v>
      </c>
    </row>
    <row r="1327" spans="1:6" x14ac:dyDescent="0.25">
      <c r="A1327">
        <v>11326</v>
      </c>
      <c r="B1327" t="s">
        <v>4657</v>
      </c>
      <c r="C1327" t="s">
        <v>15023</v>
      </c>
      <c r="D1327">
        <v>2639</v>
      </c>
      <c r="E1327" s="2">
        <v>44889.042627314811</v>
      </c>
      <c r="F1327" t="s">
        <v>15026</v>
      </c>
    </row>
    <row r="1328" spans="1:6" x14ac:dyDescent="0.25">
      <c r="A1328">
        <v>11327</v>
      </c>
      <c r="B1328" t="s">
        <v>6057</v>
      </c>
      <c r="C1328" t="s">
        <v>15028</v>
      </c>
      <c r="D1328">
        <v>7290</v>
      </c>
      <c r="E1328" s="2">
        <v>45075.49009259259</v>
      </c>
      <c r="F1328" t="s">
        <v>15026</v>
      </c>
    </row>
    <row r="1329" spans="1:6" x14ac:dyDescent="0.25">
      <c r="A1329">
        <v>11328</v>
      </c>
      <c r="B1329" t="s">
        <v>5120</v>
      </c>
      <c r="C1329" t="s">
        <v>15023</v>
      </c>
      <c r="D1329">
        <v>47303</v>
      </c>
      <c r="E1329" s="2">
        <v>45023.668969907398</v>
      </c>
      <c r="F1329" t="s">
        <v>15026</v>
      </c>
    </row>
    <row r="1330" spans="1:6" x14ac:dyDescent="0.25">
      <c r="A1330">
        <v>11329</v>
      </c>
      <c r="B1330" t="s">
        <v>5785</v>
      </c>
      <c r="C1330" t="s">
        <v>15028</v>
      </c>
      <c r="D1330">
        <v>29364</v>
      </c>
      <c r="E1330" s="2">
        <v>44990.079618055563</v>
      </c>
      <c r="F1330" t="s">
        <v>15026</v>
      </c>
    </row>
    <row r="1331" spans="1:6" x14ac:dyDescent="0.25">
      <c r="A1331">
        <v>11330</v>
      </c>
      <c r="B1331" t="s">
        <v>3550</v>
      </c>
      <c r="C1331" t="s">
        <v>15025</v>
      </c>
      <c r="D1331">
        <v>7143</v>
      </c>
      <c r="E1331" s="2">
        <v>44946.86341435185</v>
      </c>
      <c r="F1331" t="s">
        <v>12908</v>
      </c>
    </row>
    <row r="1332" spans="1:6" x14ac:dyDescent="0.25">
      <c r="A1332">
        <v>11331</v>
      </c>
      <c r="B1332" t="s">
        <v>4801</v>
      </c>
      <c r="C1332" t="s">
        <v>15027</v>
      </c>
      <c r="D1332">
        <v>13768</v>
      </c>
      <c r="E1332" s="2">
        <v>44746.302893518521</v>
      </c>
      <c r="F1332" t="s">
        <v>15026</v>
      </c>
    </row>
    <row r="1333" spans="1:6" x14ac:dyDescent="0.25">
      <c r="A1333">
        <v>11332</v>
      </c>
      <c r="B1333" t="s">
        <v>4443</v>
      </c>
      <c r="C1333" t="s">
        <v>15028</v>
      </c>
      <c r="D1333">
        <v>19818</v>
      </c>
      <c r="E1333" s="2">
        <v>44684.108611111107</v>
      </c>
      <c r="F1333" t="s">
        <v>15026</v>
      </c>
    </row>
    <row r="1334" spans="1:6" x14ac:dyDescent="0.25">
      <c r="A1334">
        <v>11333</v>
      </c>
      <c r="B1334" t="s">
        <v>5198</v>
      </c>
      <c r="C1334" t="s">
        <v>15030</v>
      </c>
      <c r="D1334">
        <v>36412</v>
      </c>
      <c r="E1334" s="2">
        <v>44913.917025462957</v>
      </c>
      <c r="F1334" t="s">
        <v>15026</v>
      </c>
    </row>
    <row r="1335" spans="1:6" x14ac:dyDescent="0.25">
      <c r="A1335">
        <v>11334</v>
      </c>
      <c r="B1335" t="s">
        <v>5484</v>
      </c>
      <c r="C1335" t="s">
        <v>15027</v>
      </c>
      <c r="D1335">
        <v>24945</v>
      </c>
      <c r="E1335" s="2">
        <v>44497.571782407409</v>
      </c>
      <c r="F1335" t="s">
        <v>12908</v>
      </c>
    </row>
    <row r="1336" spans="1:6" x14ac:dyDescent="0.25">
      <c r="A1336">
        <v>11335</v>
      </c>
      <c r="B1336" t="s">
        <v>4537</v>
      </c>
      <c r="C1336" t="s">
        <v>15029</v>
      </c>
      <c r="D1336">
        <v>23304</v>
      </c>
      <c r="E1336" s="2">
        <v>44793.551342592589</v>
      </c>
      <c r="F1336" t="s">
        <v>15024</v>
      </c>
    </row>
    <row r="1337" spans="1:6" x14ac:dyDescent="0.25">
      <c r="A1337">
        <v>11336</v>
      </c>
      <c r="B1337" t="s">
        <v>5187</v>
      </c>
      <c r="C1337" t="s">
        <v>15030</v>
      </c>
      <c r="D1337">
        <v>3073</v>
      </c>
      <c r="E1337" s="2">
        <v>45041.634814814817</v>
      </c>
      <c r="F1337" t="s">
        <v>12908</v>
      </c>
    </row>
    <row r="1338" spans="1:6" x14ac:dyDescent="0.25">
      <c r="A1338">
        <v>11337</v>
      </c>
      <c r="B1338" t="s">
        <v>4054</v>
      </c>
      <c r="C1338" t="s">
        <v>15025</v>
      </c>
      <c r="D1338">
        <v>27211</v>
      </c>
      <c r="E1338" s="2">
        <v>45110.664178240739</v>
      </c>
      <c r="F1338" t="s">
        <v>12908</v>
      </c>
    </row>
    <row r="1339" spans="1:6" x14ac:dyDescent="0.25">
      <c r="A1339">
        <v>11338</v>
      </c>
      <c r="B1339" t="s">
        <v>5735</v>
      </c>
      <c r="C1339" t="s">
        <v>15028</v>
      </c>
      <c r="D1339">
        <v>35167</v>
      </c>
      <c r="E1339" s="2">
        <v>44795.954988425918</v>
      </c>
      <c r="F1339" t="s">
        <v>15026</v>
      </c>
    </row>
    <row r="1340" spans="1:6" x14ac:dyDescent="0.25">
      <c r="A1340">
        <v>11339</v>
      </c>
      <c r="B1340" t="s">
        <v>3602</v>
      </c>
      <c r="C1340" t="s">
        <v>15027</v>
      </c>
      <c r="D1340">
        <v>10602</v>
      </c>
      <c r="E1340" s="2">
        <v>44484.083726851852</v>
      </c>
      <c r="F1340" t="s">
        <v>12908</v>
      </c>
    </row>
    <row r="1341" spans="1:6" x14ac:dyDescent="0.25">
      <c r="A1341">
        <v>11340</v>
      </c>
      <c r="B1341" t="s">
        <v>4385</v>
      </c>
      <c r="C1341" t="s">
        <v>15027</v>
      </c>
      <c r="D1341">
        <v>1765</v>
      </c>
      <c r="E1341" s="2">
        <v>45129.927685185183</v>
      </c>
      <c r="F1341" t="s">
        <v>15026</v>
      </c>
    </row>
    <row r="1342" spans="1:6" x14ac:dyDescent="0.25">
      <c r="A1342">
        <v>11341</v>
      </c>
      <c r="B1342" t="s">
        <v>3435</v>
      </c>
      <c r="C1342" t="s">
        <v>15025</v>
      </c>
      <c r="D1342">
        <v>8168</v>
      </c>
      <c r="E1342" s="2">
        <v>44666.729398148149</v>
      </c>
      <c r="F1342" t="s">
        <v>15026</v>
      </c>
    </row>
    <row r="1343" spans="1:6" x14ac:dyDescent="0.25">
      <c r="A1343">
        <v>11342</v>
      </c>
      <c r="B1343" t="s">
        <v>3480</v>
      </c>
      <c r="C1343" t="s">
        <v>15029</v>
      </c>
      <c r="D1343">
        <v>41189</v>
      </c>
      <c r="E1343" s="2">
        <v>44790.41646990741</v>
      </c>
      <c r="F1343" t="s">
        <v>12908</v>
      </c>
    </row>
    <row r="1344" spans="1:6" x14ac:dyDescent="0.25">
      <c r="A1344">
        <v>11343</v>
      </c>
      <c r="B1344" t="s">
        <v>5450</v>
      </c>
      <c r="C1344" t="s">
        <v>15023</v>
      </c>
      <c r="D1344">
        <v>5077</v>
      </c>
      <c r="E1344" s="2">
        <v>44629.62972222222</v>
      </c>
      <c r="F1344" t="s">
        <v>12908</v>
      </c>
    </row>
    <row r="1345" spans="1:6" x14ac:dyDescent="0.25">
      <c r="A1345">
        <v>11344</v>
      </c>
      <c r="B1345" t="s">
        <v>4274</v>
      </c>
      <c r="C1345" t="s">
        <v>15029</v>
      </c>
      <c r="D1345">
        <v>45711</v>
      </c>
      <c r="E1345" s="2">
        <v>44816.130844907413</v>
      </c>
      <c r="F1345" t="s">
        <v>12908</v>
      </c>
    </row>
    <row r="1346" spans="1:6" x14ac:dyDescent="0.25">
      <c r="A1346">
        <v>11345</v>
      </c>
      <c r="B1346" t="s">
        <v>3341</v>
      </c>
      <c r="C1346" t="s">
        <v>15029</v>
      </c>
      <c r="D1346">
        <v>28487</v>
      </c>
      <c r="E1346" s="2">
        <v>44783.237500000003</v>
      </c>
      <c r="F1346" t="s">
        <v>15024</v>
      </c>
    </row>
    <row r="1347" spans="1:6" x14ac:dyDescent="0.25">
      <c r="A1347">
        <v>11346</v>
      </c>
      <c r="B1347" t="s">
        <v>4099</v>
      </c>
      <c r="C1347" t="s">
        <v>15029</v>
      </c>
      <c r="D1347">
        <v>25687</v>
      </c>
      <c r="E1347" s="2">
        <v>44673.826180555552</v>
      </c>
      <c r="F1347" t="s">
        <v>15024</v>
      </c>
    </row>
    <row r="1348" spans="1:6" x14ac:dyDescent="0.25">
      <c r="A1348">
        <v>11347</v>
      </c>
      <c r="B1348" t="s">
        <v>5200</v>
      </c>
      <c r="C1348" t="s">
        <v>15030</v>
      </c>
      <c r="D1348">
        <v>4292</v>
      </c>
      <c r="E1348" s="2">
        <v>44806.205937500003</v>
      </c>
      <c r="F1348" t="s">
        <v>15026</v>
      </c>
    </row>
    <row r="1349" spans="1:6" x14ac:dyDescent="0.25">
      <c r="A1349">
        <v>11348</v>
      </c>
      <c r="B1349" t="s">
        <v>4586</v>
      </c>
      <c r="C1349" t="s">
        <v>15029</v>
      </c>
      <c r="D1349">
        <v>22046</v>
      </c>
      <c r="E1349" s="2">
        <v>45089.640787037039</v>
      </c>
      <c r="F1349" t="s">
        <v>15024</v>
      </c>
    </row>
    <row r="1350" spans="1:6" x14ac:dyDescent="0.25">
      <c r="A1350">
        <v>11349</v>
      </c>
      <c r="B1350" t="s">
        <v>4198</v>
      </c>
      <c r="C1350" t="s">
        <v>15027</v>
      </c>
      <c r="D1350">
        <v>24127</v>
      </c>
      <c r="E1350" s="2">
        <v>44969.744120370371</v>
      </c>
      <c r="F1350" t="s">
        <v>15026</v>
      </c>
    </row>
    <row r="1351" spans="1:6" x14ac:dyDescent="0.25">
      <c r="A1351">
        <v>11350</v>
      </c>
      <c r="B1351" t="s">
        <v>3625</v>
      </c>
      <c r="C1351" t="s">
        <v>15027</v>
      </c>
      <c r="D1351">
        <v>6538</v>
      </c>
      <c r="E1351" s="2">
        <v>44925.618067129632</v>
      </c>
      <c r="F1351" t="s">
        <v>15024</v>
      </c>
    </row>
    <row r="1352" spans="1:6" x14ac:dyDescent="0.25">
      <c r="A1352">
        <v>11351</v>
      </c>
      <c r="B1352" t="s">
        <v>5864</v>
      </c>
      <c r="C1352" t="s">
        <v>15028</v>
      </c>
      <c r="D1352">
        <v>39258</v>
      </c>
      <c r="E1352" s="2">
        <v>44829.514768518522</v>
      </c>
      <c r="F1352" t="s">
        <v>12908</v>
      </c>
    </row>
    <row r="1353" spans="1:6" x14ac:dyDescent="0.25">
      <c r="A1353">
        <v>11352</v>
      </c>
      <c r="B1353" t="s">
        <v>4070</v>
      </c>
      <c r="C1353" t="s">
        <v>15028</v>
      </c>
      <c r="D1353">
        <v>20902</v>
      </c>
      <c r="E1353" s="2">
        <v>44766.844895833332</v>
      </c>
      <c r="F1353" t="s">
        <v>12908</v>
      </c>
    </row>
    <row r="1354" spans="1:6" x14ac:dyDescent="0.25">
      <c r="A1354">
        <v>11353</v>
      </c>
      <c r="B1354" t="s">
        <v>5501</v>
      </c>
      <c r="C1354" t="s">
        <v>15028</v>
      </c>
      <c r="D1354">
        <v>30474</v>
      </c>
      <c r="E1354" s="2">
        <v>44759.167129629634</v>
      </c>
      <c r="F1354" t="s">
        <v>15024</v>
      </c>
    </row>
    <row r="1355" spans="1:6" x14ac:dyDescent="0.25">
      <c r="A1355">
        <v>11354</v>
      </c>
      <c r="B1355" t="s">
        <v>5810</v>
      </c>
      <c r="C1355" t="s">
        <v>15029</v>
      </c>
      <c r="D1355">
        <v>23536</v>
      </c>
      <c r="E1355" s="2">
        <v>44989.528680555559</v>
      </c>
      <c r="F1355" t="s">
        <v>15026</v>
      </c>
    </row>
    <row r="1356" spans="1:6" x14ac:dyDescent="0.25">
      <c r="A1356">
        <v>11355</v>
      </c>
      <c r="B1356" t="s">
        <v>3174</v>
      </c>
      <c r="C1356" t="s">
        <v>15023</v>
      </c>
      <c r="D1356">
        <v>5558</v>
      </c>
      <c r="E1356" s="2">
        <v>44781.653726851851</v>
      </c>
      <c r="F1356" t="s">
        <v>15024</v>
      </c>
    </row>
    <row r="1357" spans="1:6" x14ac:dyDescent="0.25">
      <c r="A1357">
        <v>11356</v>
      </c>
      <c r="B1357" t="s">
        <v>3718</v>
      </c>
      <c r="C1357" t="s">
        <v>15023</v>
      </c>
      <c r="D1357">
        <v>19542</v>
      </c>
      <c r="E1357" s="2">
        <v>44822.857418981483</v>
      </c>
      <c r="F1357" t="s">
        <v>15024</v>
      </c>
    </row>
    <row r="1358" spans="1:6" x14ac:dyDescent="0.25">
      <c r="A1358">
        <v>11357</v>
      </c>
      <c r="B1358" t="s">
        <v>5424</v>
      </c>
      <c r="C1358" t="s">
        <v>15028</v>
      </c>
      <c r="D1358">
        <v>16127</v>
      </c>
      <c r="E1358" s="2">
        <v>45077.546354166669</v>
      </c>
      <c r="F1358" t="s">
        <v>15024</v>
      </c>
    </row>
    <row r="1359" spans="1:6" x14ac:dyDescent="0.25">
      <c r="A1359">
        <v>11358</v>
      </c>
      <c r="B1359" t="s">
        <v>4129</v>
      </c>
      <c r="C1359" t="s">
        <v>15025</v>
      </c>
      <c r="D1359">
        <v>44663</v>
      </c>
      <c r="E1359" s="2">
        <v>44749.254849537043</v>
      </c>
      <c r="F1359" t="s">
        <v>12908</v>
      </c>
    </row>
    <row r="1360" spans="1:6" x14ac:dyDescent="0.25">
      <c r="A1360">
        <v>11359</v>
      </c>
      <c r="B1360" t="s">
        <v>4696</v>
      </c>
      <c r="C1360" t="s">
        <v>15030</v>
      </c>
      <c r="D1360">
        <v>5198</v>
      </c>
      <c r="E1360" s="2">
        <v>44858.333252314813</v>
      </c>
      <c r="F1360" t="s">
        <v>15024</v>
      </c>
    </row>
    <row r="1361" spans="1:6" x14ac:dyDescent="0.25">
      <c r="A1361">
        <v>11360</v>
      </c>
      <c r="B1361" t="s">
        <v>4234</v>
      </c>
      <c r="C1361" t="s">
        <v>15023</v>
      </c>
      <c r="D1361">
        <v>49528</v>
      </c>
      <c r="E1361" s="2">
        <v>44684.901817129627</v>
      </c>
      <c r="F1361" t="s">
        <v>15024</v>
      </c>
    </row>
    <row r="1362" spans="1:6" x14ac:dyDescent="0.25">
      <c r="A1362">
        <v>11361</v>
      </c>
      <c r="B1362" t="s">
        <v>4551</v>
      </c>
      <c r="C1362" t="s">
        <v>15023</v>
      </c>
      <c r="D1362">
        <v>14534</v>
      </c>
      <c r="E1362" s="2">
        <v>44808.804490740738</v>
      </c>
      <c r="F1362" t="s">
        <v>12908</v>
      </c>
    </row>
    <row r="1363" spans="1:6" x14ac:dyDescent="0.25">
      <c r="A1363">
        <v>11362</v>
      </c>
      <c r="B1363" t="s">
        <v>4071</v>
      </c>
      <c r="C1363" t="s">
        <v>15027</v>
      </c>
      <c r="D1363">
        <v>10467</v>
      </c>
      <c r="E1363" s="2">
        <v>45021.69358796296</v>
      </c>
      <c r="F1363" t="s">
        <v>12908</v>
      </c>
    </row>
    <row r="1364" spans="1:6" x14ac:dyDescent="0.25">
      <c r="A1364">
        <v>11363</v>
      </c>
      <c r="B1364" t="s">
        <v>5828</v>
      </c>
      <c r="C1364" t="s">
        <v>15025</v>
      </c>
      <c r="D1364">
        <v>5338</v>
      </c>
      <c r="E1364" s="2">
        <v>45107.097916666673</v>
      </c>
      <c r="F1364" t="s">
        <v>15026</v>
      </c>
    </row>
    <row r="1365" spans="1:6" x14ac:dyDescent="0.25">
      <c r="A1365">
        <v>11364</v>
      </c>
      <c r="B1365" t="s">
        <v>5923</v>
      </c>
      <c r="C1365" t="s">
        <v>15023</v>
      </c>
      <c r="D1365">
        <v>32493</v>
      </c>
      <c r="E1365" s="2">
        <v>44865.162152777782</v>
      </c>
      <c r="F1365" t="s">
        <v>12908</v>
      </c>
    </row>
    <row r="1366" spans="1:6" x14ac:dyDescent="0.25">
      <c r="A1366">
        <v>11365</v>
      </c>
      <c r="B1366" t="s">
        <v>4876</v>
      </c>
      <c r="C1366" t="s">
        <v>15023</v>
      </c>
      <c r="D1366">
        <v>9129</v>
      </c>
      <c r="E1366" s="2">
        <v>44943.626643518517</v>
      </c>
      <c r="F1366" t="s">
        <v>15024</v>
      </c>
    </row>
    <row r="1367" spans="1:6" x14ac:dyDescent="0.25">
      <c r="A1367">
        <v>11366</v>
      </c>
      <c r="B1367" t="s">
        <v>5811</v>
      </c>
      <c r="C1367" t="s">
        <v>15028</v>
      </c>
      <c r="D1367">
        <v>28916</v>
      </c>
      <c r="E1367" s="2">
        <v>44662.209050925929</v>
      </c>
      <c r="F1367" t="s">
        <v>12908</v>
      </c>
    </row>
    <row r="1368" spans="1:6" x14ac:dyDescent="0.25">
      <c r="A1368">
        <v>11367</v>
      </c>
      <c r="B1368" t="s">
        <v>3453</v>
      </c>
      <c r="C1368" t="s">
        <v>15030</v>
      </c>
      <c r="D1368">
        <v>25030</v>
      </c>
      <c r="E1368" s="2">
        <v>44601.190115740741</v>
      </c>
      <c r="F1368" t="s">
        <v>12908</v>
      </c>
    </row>
    <row r="1369" spans="1:6" x14ac:dyDescent="0.25">
      <c r="A1369">
        <v>11368</v>
      </c>
      <c r="B1369" t="s">
        <v>4677</v>
      </c>
      <c r="C1369" t="s">
        <v>15025</v>
      </c>
      <c r="D1369">
        <v>48965</v>
      </c>
      <c r="E1369" s="2">
        <v>44718.271539351852</v>
      </c>
      <c r="F1369" t="s">
        <v>12908</v>
      </c>
    </row>
    <row r="1370" spans="1:6" x14ac:dyDescent="0.25">
      <c r="A1370">
        <v>11369</v>
      </c>
      <c r="B1370" t="s">
        <v>5292</v>
      </c>
      <c r="C1370" t="s">
        <v>15028</v>
      </c>
      <c r="D1370">
        <v>23076</v>
      </c>
      <c r="E1370" s="2">
        <v>44623.695034722223</v>
      </c>
      <c r="F1370" t="s">
        <v>12908</v>
      </c>
    </row>
    <row r="1371" spans="1:6" x14ac:dyDescent="0.25">
      <c r="A1371">
        <v>11370</v>
      </c>
      <c r="B1371" t="s">
        <v>4441</v>
      </c>
      <c r="C1371" t="s">
        <v>15028</v>
      </c>
      <c r="D1371">
        <v>48307</v>
      </c>
      <c r="E1371" s="2">
        <v>44514.955462962957</v>
      </c>
      <c r="F1371" t="s">
        <v>12908</v>
      </c>
    </row>
    <row r="1372" spans="1:6" x14ac:dyDescent="0.25">
      <c r="A1372">
        <v>11371</v>
      </c>
      <c r="B1372" t="s">
        <v>3190</v>
      </c>
      <c r="C1372" t="s">
        <v>15025</v>
      </c>
      <c r="D1372">
        <v>7503</v>
      </c>
      <c r="E1372" s="2">
        <v>44775.130868055552</v>
      </c>
      <c r="F1372" t="s">
        <v>15026</v>
      </c>
    </row>
    <row r="1373" spans="1:6" x14ac:dyDescent="0.25">
      <c r="A1373">
        <v>11372</v>
      </c>
      <c r="B1373" t="s">
        <v>5635</v>
      </c>
      <c r="C1373" t="s">
        <v>15023</v>
      </c>
      <c r="D1373">
        <v>17635</v>
      </c>
      <c r="E1373" s="2">
        <v>44811.859467592592</v>
      </c>
      <c r="F1373" t="s">
        <v>15026</v>
      </c>
    </row>
    <row r="1374" spans="1:6" x14ac:dyDescent="0.25">
      <c r="A1374">
        <v>11373</v>
      </c>
      <c r="B1374" t="s">
        <v>4846</v>
      </c>
      <c r="C1374" t="s">
        <v>15030</v>
      </c>
      <c r="D1374">
        <v>46365</v>
      </c>
      <c r="E1374" s="2">
        <v>45099.432534722233</v>
      </c>
      <c r="F1374" t="s">
        <v>12908</v>
      </c>
    </row>
    <row r="1375" spans="1:6" x14ac:dyDescent="0.25">
      <c r="A1375">
        <v>11374</v>
      </c>
      <c r="B1375" t="s">
        <v>4553</v>
      </c>
      <c r="C1375" t="s">
        <v>15027</v>
      </c>
      <c r="D1375">
        <v>37830</v>
      </c>
      <c r="E1375" s="2">
        <v>44647.148240740738</v>
      </c>
      <c r="F1375" t="s">
        <v>15026</v>
      </c>
    </row>
    <row r="1376" spans="1:6" x14ac:dyDescent="0.25">
      <c r="A1376">
        <v>11375</v>
      </c>
      <c r="B1376" t="s">
        <v>4476</v>
      </c>
      <c r="C1376" t="s">
        <v>15030</v>
      </c>
      <c r="D1376">
        <v>18832</v>
      </c>
      <c r="E1376" s="2">
        <v>44615.120821759258</v>
      </c>
      <c r="F1376" t="s">
        <v>15026</v>
      </c>
    </row>
    <row r="1377" spans="1:6" x14ac:dyDescent="0.25">
      <c r="A1377">
        <v>11376</v>
      </c>
      <c r="B1377" t="s">
        <v>4222</v>
      </c>
      <c r="C1377" t="s">
        <v>15028</v>
      </c>
      <c r="D1377">
        <v>41707</v>
      </c>
      <c r="E1377" s="2">
        <v>44495.543287037042</v>
      </c>
      <c r="F1377" t="s">
        <v>15024</v>
      </c>
    </row>
    <row r="1378" spans="1:6" x14ac:dyDescent="0.25">
      <c r="A1378">
        <v>11377</v>
      </c>
      <c r="B1378" t="s">
        <v>4736</v>
      </c>
      <c r="C1378" t="s">
        <v>15030</v>
      </c>
      <c r="D1378">
        <v>6433</v>
      </c>
      <c r="E1378" s="2">
        <v>44871.119444444441</v>
      </c>
      <c r="F1378" t="s">
        <v>15026</v>
      </c>
    </row>
    <row r="1379" spans="1:6" x14ac:dyDescent="0.25">
      <c r="A1379">
        <v>11378</v>
      </c>
      <c r="B1379" t="s">
        <v>3636</v>
      </c>
      <c r="C1379" t="s">
        <v>15023</v>
      </c>
      <c r="D1379">
        <v>41742</v>
      </c>
      <c r="E1379" s="2">
        <v>44953.737719907411</v>
      </c>
      <c r="F1379" t="s">
        <v>15024</v>
      </c>
    </row>
    <row r="1380" spans="1:6" x14ac:dyDescent="0.25">
      <c r="A1380">
        <v>11379</v>
      </c>
      <c r="B1380" t="s">
        <v>3451</v>
      </c>
      <c r="C1380" t="s">
        <v>15023</v>
      </c>
      <c r="D1380">
        <v>13584</v>
      </c>
      <c r="E1380" s="2">
        <v>44664.190300925933</v>
      </c>
      <c r="F1380" t="s">
        <v>15024</v>
      </c>
    </row>
    <row r="1381" spans="1:6" x14ac:dyDescent="0.25">
      <c r="A1381">
        <v>11380</v>
      </c>
      <c r="B1381" t="s">
        <v>5321</v>
      </c>
      <c r="C1381" t="s">
        <v>15025</v>
      </c>
      <c r="D1381">
        <v>27216</v>
      </c>
      <c r="E1381" s="2">
        <v>44689.497673611113</v>
      </c>
      <c r="F1381" t="s">
        <v>15026</v>
      </c>
    </row>
    <row r="1382" spans="1:6" x14ac:dyDescent="0.25">
      <c r="A1382">
        <v>11381</v>
      </c>
      <c r="B1382" t="s">
        <v>5645</v>
      </c>
      <c r="C1382" t="s">
        <v>15027</v>
      </c>
      <c r="D1382">
        <v>39609</v>
      </c>
      <c r="E1382" s="2">
        <v>44873.594259259262</v>
      </c>
      <c r="F1382" t="s">
        <v>15024</v>
      </c>
    </row>
    <row r="1383" spans="1:6" x14ac:dyDescent="0.25">
      <c r="A1383">
        <v>11382</v>
      </c>
      <c r="B1383" t="s">
        <v>3754</v>
      </c>
      <c r="C1383" t="s">
        <v>15027</v>
      </c>
      <c r="D1383">
        <v>1589</v>
      </c>
      <c r="E1383" s="2">
        <v>44848.584120370368</v>
      </c>
      <c r="F1383" t="s">
        <v>15024</v>
      </c>
    </row>
    <row r="1384" spans="1:6" x14ac:dyDescent="0.25">
      <c r="A1384">
        <v>11383</v>
      </c>
      <c r="B1384" t="s">
        <v>5252</v>
      </c>
      <c r="C1384" t="s">
        <v>15025</v>
      </c>
      <c r="D1384">
        <v>8942</v>
      </c>
      <c r="E1384" s="2">
        <v>44792.192210648151</v>
      </c>
      <c r="F1384" t="s">
        <v>15024</v>
      </c>
    </row>
    <row r="1385" spans="1:6" x14ac:dyDescent="0.25">
      <c r="A1385">
        <v>11384</v>
      </c>
      <c r="B1385" t="s">
        <v>3925</v>
      </c>
      <c r="C1385" t="s">
        <v>15023</v>
      </c>
      <c r="D1385">
        <v>40366</v>
      </c>
      <c r="E1385" s="2">
        <v>45041.395069444443</v>
      </c>
      <c r="F1385" t="s">
        <v>15026</v>
      </c>
    </row>
    <row r="1386" spans="1:6" x14ac:dyDescent="0.25">
      <c r="A1386">
        <v>11385</v>
      </c>
      <c r="B1386" t="s">
        <v>4185</v>
      </c>
      <c r="C1386" t="s">
        <v>15028</v>
      </c>
      <c r="D1386">
        <v>18461</v>
      </c>
      <c r="E1386" s="2">
        <v>44495.419016203698</v>
      </c>
      <c r="F1386" t="s">
        <v>12908</v>
      </c>
    </row>
    <row r="1387" spans="1:6" x14ac:dyDescent="0.25">
      <c r="A1387">
        <v>11386</v>
      </c>
      <c r="B1387" t="s">
        <v>3437</v>
      </c>
      <c r="C1387" t="s">
        <v>15023</v>
      </c>
      <c r="D1387">
        <v>6119</v>
      </c>
      <c r="E1387" s="2">
        <v>45113.344629629632</v>
      </c>
      <c r="F1387" t="s">
        <v>12908</v>
      </c>
    </row>
    <row r="1388" spans="1:6" x14ac:dyDescent="0.25">
      <c r="A1388">
        <v>11387</v>
      </c>
      <c r="B1388" t="s">
        <v>5886</v>
      </c>
      <c r="C1388" t="s">
        <v>15030</v>
      </c>
      <c r="D1388">
        <v>9899</v>
      </c>
      <c r="E1388" s="2">
        <v>44528.725972222222</v>
      </c>
      <c r="F1388" t="s">
        <v>15026</v>
      </c>
    </row>
    <row r="1389" spans="1:6" x14ac:dyDescent="0.25">
      <c r="A1389">
        <v>11388</v>
      </c>
      <c r="B1389" t="s">
        <v>4341</v>
      </c>
      <c r="C1389" t="s">
        <v>15028</v>
      </c>
      <c r="D1389">
        <v>48654</v>
      </c>
      <c r="E1389" s="2">
        <v>44764.779594907413</v>
      </c>
      <c r="F1389" t="s">
        <v>15024</v>
      </c>
    </row>
    <row r="1390" spans="1:6" x14ac:dyDescent="0.25">
      <c r="A1390">
        <v>11389</v>
      </c>
      <c r="B1390" t="s">
        <v>3640</v>
      </c>
      <c r="C1390" t="s">
        <v>15027</v>
      </c>
      <c r="D1390">
        <v>21394</v>
      </c>
      <c r="E1390" s="2">
        <v>44572.793194444443</v>
      </c>
      <c r="F1390" t="s">
        <v>12908</v>
      </c>
    </row>
    <row r="1391" spans="1:6" x14ac:dyDescent="0.25">
      <c r="A1391">
        <v>11390</v>
      </c>
      <c r="B1391" t="s">
        <v>3465</v>
      </c>
      <c r="C1391" t="s">
        <v>15023</v>
      </c>
      <c r="D1391">
        <v>37554</v>
      </c>
      <c r="E1391" s="2">
        <v>44710.242337962962</v>
      </c>
      <c r="F1391" t="s">
        <v>15026</v>
      </c>
    </row>
    <row r="1392" spans="1:6" x14ac:dyDescent="0.25">
      <c r="A1392">
        <v>11391</v>
      </c>
      <c r="B1392" t="s">
        <v>4724</v>
      </c>
      <c r="C1392" t="s">
        <v>15027</v>
      </c>
      <c r="D1392">
        <v>6375</v>
      </c>
      <c r="E1392" s="2">
        <v>45004.784305555557</v>
      </c>
      <c r="F1392" t="s">
        <v>15026</v>
      </c>
    </row>
    <row r="1393" spans="1:6" x14ac:dyDescent="0.25">
      <c r="A1393">
        <v>11392</v>
      </c>
      <c r="B1393" t="s">
        <v>5645</v>
      </c>
      <c r="C1393" t="s">
        <v>15025</v>
      </c>
      <c r="D1393">
        <v>37280</v>
      </c>
      <c r="E1393" s="2">
        <v>45041.045069444437</v>
      </c>
      <c r="F1393" t="s">
        <v>15026</v>
      </c>
    </row>
    <row r="1394" spans="1:6" x14ac:dyDescent="0.25">
      <c r="A1394">
        <v>11393</v>
      </c>
      <c r="B1394" t="s">
        <v>3723</v>
      </c>
      <c r="C1394" t="s">
        <v>15028</v>
      </c>
      <c r="D1394">
        <v>23609</v>
      </c>
      <c r="E1394" s="2">
        <v>44496.011759259258</v>
      </c>
      <c r="F1394" t="s">
        <v>15024</v>
      </c>
    </row>
    <row r="1395" spans="1:6" x14ac:dyDescent="0.25">
      <c r="A1395">
        <v>11394</v>
      </c>
      <c r="B1395" t="s">
        <v>5919</v>
      </c>
      <c r="C1395" t="s">
        <v>15029</v>
      </c>
      <c r="D1395">
        <v>17198</v>
      </c>
      <c r="E1395" s="2">
        <v>44634.647256944438</v>
      </c>
      <c r="F1395" t="s">
        <v>15024</v>
      </c>
    </row>
    <row r="1396" spans="1:6" x14ac:dyDescent="0.25">
      <c r="A1396">
        <v>11395</v>
      </c>
      <c r="B1396" t="s">
        <v>4283</v>
      </c>
      <c r="C1396" t="s">
        <v>15029</v>
      </c>
      <c r="D1396">
        <v>38762</v>
      </c>
      <c r="E1396" s="2">
        <v>44965.014999999999</v>
      </c>
      <c r="F1396" t="s">
        <v>12908</v>
      </c>
    </row>
    <row r="1397" spans="1:6" x14ac:dyDescent="0.25">
      <c r="A1397">
        <v>11396</v>
      </c>
      <c r="B1397" t="s">
        <v>4937</v>
      </c>
      <c r="C1397" t="s">
        <v>15023</v>
      </c>
      <c r="D1397">
        <v>42680</v>
      </c>
      <c r="E1397" s="2">
        <v>44724.033171296287</v>
      </c>
      <c r="F1397" t="s">
        <v>15024</v>
      </c>
    </row>
    <row r="1398" spans="1:6" x14ac:dyDescent="0.25">
      <c r="A1398">
        <v>11397</v>
      </c>
      <c r="B1398" t="s">
        <v>5154</v>
      </c>
      <c r="C1398" t="s">
        <v>15028</v>
      </c>
      <c r="D1398">
        <v>17375</v>
      </c>
      <c r="E1398" s="2">
        <v>45013.283692129633</v>
      </c>
      <c r="F1398" t="s">
        <v>15024</v>
      </c>
    </row>
    <row r="1399" spans="1:6" x14ac:dyDescent="0.25">
      <c r="A1399">
        <v>11398</v>
      </c>
      <c r="B1399" t="s">
        <v>6046</v>
      </c>
      <c r="C1399" t="s">
        <v>15030</v>
      </c>
      <c r="D1399">
        <v>13268</v>
      </c>
      <c r="E1399" s="2">
        <v>44501.602511574078</v>
      </c>
      <c r="F1399" t="s">
        <v>15024</v>
      </c>
    </row>
    <row r="1400" spans="1:6" x14ac:dyDescent="0.25">
      <c r="A1400">
        <v>11399</v>
      </c>
      <c r="B1400" t="s">
        <v>4847</v>
      </c>
      <c r="C1400" t="s">
        <v>15028</v>
      </c>
      <c r="D1400">
        <v>32321</v>
      </c>
      <c r="E1400" s="2">
        <v>44777.65</v>
      </c>
      <c r="F1400" t="s">
        <v>12908</v>
      </c>
    </row>
    <row r="1401" spans="1:6" x14ac:dyDescent="0.25">
      <c r="A1401">
        <v>11400</v>
      </c>
      <c r="B1401" t="s">
        <v>5308</v>
      </c>
      <c r="C1401" t="s">
        <v>15025</v>
      </c>
      <c r="D1401">
        <v>21941</v>
      </c>
      <c r="E1401" s="2">
        <v>44596.287175925929</v>
      </c>
      <c r="F1401" t="s">
        <v>15026</v>
      </c>
    </row>
    <row r="1402" spans="1:6" x14ac:dyDescent="0.25">
      <c r="A1402">
        <v>11401</v>
      </c>
      <c r="B1402" t="s">
        <v>4206</v>
      </c>
      <c r="C1402" t="s">
        <v>15025</v>
      </c>
      <c r="D1402">
        <v>27314</v>
      </c>
      <c r="E1402" s="2">
        <v>44946.997824074067</v>
      </c>
      <c r="F1402" t="s">
        <v>12908</v>
      </c>
    </row>
    <row r="1403" spans="1:6" x14ac:dyDescent="0.25">
      <c r="A1403">
        <v>11402</v>
      </c>
      <c r="B1403" t="s">
        <v>4939</v>
      </c>
      <c r="C1403" t="s">
        <v>15025</v>
      </c>
      <c r="D1403">
        <v>26620</v>
      </c>
      <c r="E1403" s="2">
        <v>44663.206354166658</v>
      </c>
      <c r="F1403" t="s">
        <v>15026</v>
      </c>
    </row>
    <row r="1404" spans="1:6" x14ac:dyDescent="0.25">
      <c r="A1404">
        <v>11403</v>
      </c>
      <c r="B1404" t="s">
        <v>3849</v>
      </c>
      <c r="C1404" t="s">
        <v>15029</v>
      </c>
      <c r="D1404">
        <v>36095</v>
      </c>
      <c r="E1404" s="2">
        <v>44722.18608796296</v>
      </c>
      <c r="F1404" t="s">
        <v>15024</v>
      </c>
    </row>
    <row r="1405" spans="1:6" x14ac:dyDescent="0.25">
      <c r="A1405">
        <v>11404</v>
      </c>
      <c r="B1405" t="s">
        <v>5822</v>
      </c>
      <c r="C1405" t="s">
        <v>15023</v>
      </c>
      <c r="D1405">
        <v>33945</v>
      </c>
      <c r="E1405" s="2">
        <v>45020.543865740743</v>
      </c>
      <c r="F1405" t="s">
        <v>15024</v>
      </c>
    </row>
    <row r="1406" spans="1:6" x14ac:dyDescent="0.25">
      <c r="A1406">
        <v>11405</v>
      </c>
      <c r="B1406" t="s">
        <v>4381</v>
      </c>
      <c r="C1406" t="s">
        <v>15030</v>
      </c>
      <c r="D1406">
        <v>46270</v>
      </c>
      <c r="E1406" s="2">
        <v>44558.668611111112</v>
      </c>
      <c r="F1406" t="s">
        <v>15026</v>
      </c>
    </row>
    <row r="1407" spans="1:6" x14ac:dyDescent="0.25">
      <c r="A1407">
        <v>11406</v>
      </c>
      <c r="B1407" t="s">
        <v>4730</v>
      </c>
      <c r="C1407" t="s">
        <v>15028</v>
      </c>
      <c r="D1407">
        <v>17031</v>
      </c>
      <c r="E1407" s="2">
        <v>44759.16946759259</v>
      </c>
      <c r="F1407" t="s">
        <v>15024</v>
      </c>
    </row>
    <row r="1408" spans="1:6" x14ac:dyDescent="0.25">
      <c r="A1408">
        <v>11407</v>
      </c>
      <c r="B1408" t="s">
        <v>4172</v>
      </c>
      <c r="C1408" t="s">
        <v>15025</v>
      </c>
      <c r="D1408">
        <v>33065</v>
      </c>
      <c r="E1408" s="2">
        <v>44483.07545138889</v>
      </c>
      <c r="F1408" t="s">
        <v>15024</v>
      </c>
    </row>
    <row r="1409" spans="1:6" x14ac:dyDescent="0.25">
      <c r="A1409">
        <v>11408</v>
      </c>
      <c r="B1409" t="s">
        <v>3930</v>
      </c>
      <c r="C1409" t="s">
        <v>15030</v>
      </c>
      <c r="D1409">
        <v>12650</v>
      </c>
      <c r="E1409" s="2">
        <v>44785.843217592592</v>
      </c>
      <c r="F1409" t="s">
        <v>15024</v>
      </c>
    </row>
    <row r="1410" spans="1:6" x14ac:dyDescent="0.25">
      <c r="A1410">
        <v>11409</v>
      </c>
      <c r="B1410" t="s">
        <v>3300</v>
      </c>
      <c r="C1410" t="s">
        <v>15025</v>
      </c>
      <c r="D1410">
        <v>24964</v>
      </c>
      <c r="E1410" s="2">
        <v>44548.27988425926</v>
      </c>
      <c r="F1410" t="s">
        <v>15026</v>
      </c>
    </row>
    <row r="1411" spans="1:6" x14ac:dyDescent="0.25">
      <c r="A1411">
        <v>11410</v>
      </c>
      <c r="B1411" t="s">
        <v>4185</v>
      </c>
      <c r="C1411" t="s">
        <v>15023</v>
      </c>
      <c r="D1411">
        <v>3731</v>
      </c>
      <c r="E1411" s="2">
        <v>44833.07775462963</v>
      </c>
      <c r="F1411" t="s">
        <v>15024</v>
      </c>
    </row>
    <row r="1412" spans="1:6" x14ac:dyDescent="0.25">
      <c r="A1412">
        <v>11411</v>
      </c>
      <c r="B1412" t="s">
        <v>3973</v>
      </c>
      <c r="C1412" t="s">
        <v>15023</v>
      </c>
      <c r="D1412">
        <v>47218</v>
      </c>
      <c r="E1412" s="2">
        <v>44629.281458333331</v>
      </c>
      <c r="F1412" t="s">
        <v>12908</v>
      </c>
    </row>
    <row r="1413" spans="1:6" x14ac:dyDescent="0.25">
      <c r="A1413">
        <v>11412</v>
      </c>
      <c r="B1413" t="s">
        <v>4939</v>
      </c>
      <c r="C1413" t="s">
        <v>15030</v>
      </c>
      <c r="D1413">
        <v>47657</v>
      </c>
      <c r="E1413" s="2">
        <v>44888.005624999998</v>
      </c>
      <c r="F1413" t="s">
        <v>15026</v>
      </c>
    </row>
    <row r="1414" spans="1:6" x14ac:dyDescent="0.25">
      <c r="A1414">
        <v>11413</v>
      </c>
      <c r="B1414" t="s">
        <v>5943</v>
      </c>
      <c r="C1414" t="s">
        <v>15030</v>
      </c>
      <c r="D1414">
        <v>49199</v>
      </c>
      <c r="E1414" s="2">
        <v>44467.859456018523</v>
      </c>
      <c r="F1414" t="s">
        <v>15026</v>
      </c>
    </row>
    <row r="1415" spans="1:6" x14ac:dyDescent="0.25">
      <c r="A1415">
        <v>11414</v>
      </c>
      <c r="B1415" t="s">
        <v>5738</v>
      </c>
      <c r="C1415" t="s">
        <v>15029</v>
      </c>
      <c r="D1415">
        <v>44326</v>
      </c>
      <c r="E1415" s="2">
        <v>44977.648784722223</v>
      </c>
      <c r="F1415" t="s">
        <v>15026</v>
      </c>
    </row>
    <row r="1416" spans="1:6" x14ac:dyDescent="0.25">
      <c r="A1416">
        <v>11415</v>
      </c>
      <c r="B1416" t="s">
        <v>5235</v>
      </c>
      <c r="C1416" t="s">
        <v>15030</v>
      </c>
      <c r="D1416">
        <v>6803</v>
      </c>
      <c r="E1416" s="2">
        <v>44728.037037037036</v>
      </c>
      <c r="F1416" t="s">
        <v>12908</v>
      </c>
    </row>
    <row r="1417" spans="1:6" x14ac:dyDescent="0.25">
      <c r="A1417">
        <v>11416</v>
      </c>
      <c r="B1417" t="s">
        <v>3073</v>
      </c>
      <c r="C1417" t="s">
        <v>15030</v>
      </c>
      <c r="D1417">
        <v>1112</v>
      </c>
      <c r="E1417" s="2">
        <v>44996.881122685183</v>
      </c>
      <c r="F1417" t="s">
        <v>15024</v>
      </c>
    </row>
    <row r="1418" spans="1:6" x14ac:dyDescent="0.25">
      <c r="A1418">
        <v>11417</v>
      </c>
      <c r="B1418" t="s">
        <v>5685</v>
      </c>
      <c r="C1418" t="s">
        <v>15023</v>
      </c>
      <c r="D1418">
        <v>16809</v>
      </c>
      <c r="E1418" s="2">
        <v>44560.491840277777</v>
      </c>
      <c r="F1418" t="s">
        <v>12908</v>
      </c>
    </row>
    <row r="1419" spans="1:6" x14ac:dyDescent="0.25">
      <c r="A1419">
        <v>11418</v>
      </c>
      <c r="B1419" t="s">
        <v>5276</v>
      </c>
      <c r="C1419" t="s">
        <v>15028</v>
      </c>
      <c r="D1419">
        <v>44866</v>
      </c>
      <c r="E1419" s="2">
        <v>44852.166018518517</v>
      </c>
      <c r="F1419" t="s">
        <v>15026</v>
      </c>
    </row>
    <row r="1420" spans="1:6" x14ac:dyDescent="0.25">
      <c r="A1420">
        <v>11419</v>
      </c>
      <c r="B1420" t="s">
        <v>5212</v>
      </c>
      <c r="C1420" t="s">
        <v>15029</v>
      </c>
      <c r="D1420">
        <v>32199</v>
      </c>
      <c r="E1420" s="2">
        <v>44671.885810185187</v>
      </c>
      <c r="F1420" t="s">
        <v>15024</v>
      </c>
    </row>
    <row r="1421" spans="1:6" x14ac:dyDescent="0.25">
      <c r="A1421">
        <v>11420</v>
      </c>
      <c r="B1421" t="s">
        <v>5862</v>
      </c>
      <c r="C1421" t="s">
        <v>15029</v>
      </c>
      <c r="D1421">
        <v>23462</v>
      </c>
      <c r="E1421" s="2">
        <v>45017.096574074072</v>
      </c>
      <c r="F1421" t="s">
        <v>15024</v>
      </c>
    </row>
    <row r="1422" spans="1:6" x14ac:dyDescent="0.25">
      <c r="A1422">
        <v>11421</v>
      </c>
      <c r="B1422" t="s">
        <v>3346</v>
      </c>
      <c r="C1422" t="s">
        <v>15028</v>
      </c>
      <c r="D1422">
        <v>48437</v>
      </c>
      <c r="E1422" s="2">
        <v>44588.739872685182</v>
      </c>
      <c r="F1422" t="s">
        <v>12908</v>
      </c>
    </row>
    <row r="1423" spans="1:6" x14ac:dyDescent="0.25">
      <c r="A1423">
        <v>11422</v>
      </c>
      <c r="B1423" t="s">
        <v>5821</v>
      </c>
      <c r="C1423" t="s">
        <v>15030</v>
      </c>
      <c r="D1423">
        <v>37790</v>
      </c>
      <c r="E1423" s="2">
        <v>44552.756493055553</v>
      </c>
      <c r="F1423" t="s">
        <v>12908</v>
      </c>
    </row>
    <row r="1424" spans="1:6" x14ac:dyDescent="0.25">
      <c r="A1424">
        <v>11423</v>
      </c>
      <c r="B1424" t="s">
        <v>3284</v>
      </c>
      <c r="C1424" t="s">
        <v>15025</v>
      </c>
      <c r="D1424">
        <v>23584</v>
      </c>
      <c r="E1424" s="2">
        <v>44961.160243055558</v>
      </c>
      <c r="F1424" t="s">
        <v>15026</v>
      </c>
    </row>
    <row r="1425" spans="1:6" x14ac:dyDescent="0.25">
      <c r="A1425">
        <v>11424</v>
      </c>
      <c r="B1425" t="s">
        <v>5052</v>
      </c>
      <c r="C1425" t="s">
        <v>15023</v>
      </c>
      <c r="D1425">
        <v>48361</v>
      </c>
      <c r="E1425" s="2">
        <v>44874.09003472222</v>
      </c>
      <c r="F1425" t="s">
        <v>15026</v>
      </c>
    </row>
    <row r="1426" spans="1:6" x14ac:dyDescent="0.25">
      <c r="A1426">
        <v>11425</v>
      </c>
      <c r="B1426" t="s">
        <v>4334</v>
      </c>
      <c r="C1426" t="s">
        <v>15027</v>
      </c>
      <c r="D1426">
        <v>14625</v>
      </c>
      <c r="E1426" s="2">
        <v>44718.165219907409</v>
      </c>
      <c r="F1426" t="s">
        <v>12908</v>
      </c>
    </row>
    <row r="1427" spans="1:6" x14ac:dyDescent="0.25">
      <c r="A1427">
        <v>11426</v>
      </c>
      <c r="B1427" t="s">
        <v>5310</v>
      </c>
      <c r="C1427" t="s">
        <v>15030</v>
      </c>
      <c r="D1427">
        <v>43526</v>
      </c>
      <c r="E1427" s="2">
        <v>44760.313483796293</v>
      </c>
      <c r="F1427" t="s">
        <v>12908</v>
      </c>
    </row>
    <row r="1428" spans="1:6" x14ac:dyDescent="0.25">
      <c r="A1428">
        <v>11427</v>
      </c>
      <c r="B1428" t="s">
        <v>3343</v>
      </c>
      <c r="C1428" t="s">
        <v>15030</v>
      </c>
      <c r="D1428">
        <v>43515</v>
      </c>
      <c r="E1428" s="2">
        <v>44966.897002314807</v>
      </c>
      <c r="F1428" t="s">
        <v>15026</v>
      </c>
    </row>
    <row r="1429" spans="1:6" x14ac:dyDescent="0.25">
      <c r="A1429">
        <v>11428</v>
      </c>
      <c r="B1429" t="s">
        <v>3112</v>
      </c>
      <c r="C1429" t="s">
        <v>15028</v>
      </c>
      <c r="D1429">
        <v>14734</v>
      </c>
      <c r="E1429" s="2">
        <v>44594.407511574071</v>
      </c>
      <c r="F1429" t="s">
        <v>12908</v>
      </c>
    </row>
    <row r="1430" spans="1:6" x14ac:dyDescent="0.25">
      <c r="A1430">
        <v>11429</v>
      </c>
      <c r="B1430" t="s">
        <v>4913</v>
      </c>
      <c r="C1430" t="s">
        <v>15025</v>
      </c>
      <c r="D1430">
        <v>15908</v>
      </c>
      <c r="E1430" s="2">
        <v>44666.382453703707</v>
      </c>
      <c r="F1430" t="s">
        <v>12908</v>
      </c>
    </row>
    <row r="1431" spans="1:6" x14ac:dyDescent="0.25">
      <c r="A1431">
        <v>11430</v>
      </c>
      <c r="B1431" t="s">
        <v>3895</v>
      </c>
      <c r="C1431" t="s">
        <v>15029</v>
      </c>
      <c r="D1431">
        <v>45590</v>
      </c>
      <c r="E1431" s="2">
        <v>45101.6796875</v>
      </c>
      <c r="F1431" t="s">
        <v>12908</v>
      </c>
    </row>
    <row r="1432" spans="1:6" x14ac:dyDescent="0.25">
      <c r="A1432">
        <v>11431</v>
      </c>
      <c r="B1432" t="s">
        <v>4503</v>
      </c>
      <c r="C1432" t="s">
        <v>15027</v>
      </c>
      <c r="D1432">
        <v>45084</v>
      </c>
      <c r="E1432" s="2">
        <v>44478.077627314808</v>
      </c>
      <c r="F1432" t="s">
        <v>15026</v>
      </c>
    </row>
    <row r="1433" spans="1:6" x14ac:dyDescent="0.25">
      <c r="A1433">
        <v>11432</v>
      </c>
      <c r="B1433" t="s">
        <v>4311</v>
      </c>
      <c r="C1433" t="s">
        <v>15030</v>
      </c>
      <c r="D1433">
        <v>12661</v>
      </c>
      <c r="E1433" s="2">
        <v>45021.902395833327</v>
      </c>
      <c r="F1433" t="s">
        <v>15026</v>
      </c>
    </row>
    <row r="1434" spans="1:6" x14ac:dyDescent="0.25">
      <c r="A1434">
        <v>11433</v>
      </c>
      <c r="B1434" t="s">
        <v>5087</v>
      </c>
      <c r="C1434" t="s">
        <v>15030</v>
      </c>
      <c r="D1434">
        <v>32678</v>
      </c>
      <c r="E1434" s="2">
        <v>44602.860150462962</v>
      </c>
      <c r="F1434" t="s">
        <v>15024</v>
      </c>
    </row>
    <row r="1435" spans="1:6" x14ac:dyDescent="0.25">
      <c r="A1435">
        <v>11434</v>
      </c>
      <c r="B1435" t="s">
        <v>6050</v>
      </c>
      <c r="C1435" t="s">
        <v>15029</v>
      </c>
      <c r="D1435">
        <v>28424</v>
      </c>
      <c r="E1435" s="2">
        <v>44593.732256944437</v>
      </c>
      <c r="F1435" t="s">
        <v>15024</v>
      </c>
    </row>
    <row r="1436" spans="1:6" x14ac:dyDescent="0.25">
      <c r="A1436">
        <v>11435</v>
      </c>
      <c r="B1436" t="s">
        <v>5551</v>
      </c>
      <c r="C1436" t="s">
        <v>15028</v>
      </c>
      <c r="D1436">
        <v>2911</v>
      </c>
      <c r="E1436" s="2">
        <v>44622.321585648147</v>
      </c>
      <c r="F1436" t="s">
        <v>15024</v>
      </c>
    </row>
    <row r="1437" spans="1:6" x14ac:dyDescent="0.25">
      <c r="A1437">
        <v>11436</v>
      </c>
      <c r="B1437" t="s">
        <v>5645</v>
      </c>
      <c r="C1437" t="s">
        <v>15023</v>
      </c>
      <c r="D1437">
        <v>29305</v>
      </c>
      <c r="E1437" s="2">
        <v>44911.633796296293</v>
      </c>
      <c r="F1437" t="s">
        <v>12908</v>
      </c>
    </row>
    <row r="1438" spans="1:6" x14ac:dyDescent="0.25">
      <c r="A1438">
        <v>11437</v>
      </c>
      <c r="B1438" t="s">
        <v>5029</v>
      </c>
      <c r="C1438" t="s">
        <v>15030</v>
      </c>
      <c r="D1438">
        <v>22945</v>
      </c>
      <c r="E1438" s="2">
        <v>45016.53020833333</v>
      </c>
      <c r="F1438" t="s">
        <v>15024</v>
      </c>
    </row>
    <row r="1439" spans="1:6" x14ac:dyDescent="0.25">
      <c r="A1439">
        <v>11438</v>
      </c>
      <c r="B1439" t="s">
        <v>3374</v>
      </c>
      <c r="C1439" t="s">
        <v>15025</v>
      </c>
      <c r="D1439">
        <v>12422</v>
      </c>
      <c r="E1439" s="2">
        <v>44989.780613425923</v>
      </c>
      <c r="F1439" t="s">
        <v>15024</v>
      </c>
    </row>
    <row r="1440" spans="1:6" x14ac:dyDescent="0.25">
      <c r="A1440">
        <v>11439</v>
      </c>
      <c r="B1440" t="s">
        <v>5957</v>
      </c>
      <c r="C1440" t="s">
        <v>15029</v>
      </c>
      <c r="D1440">
        <v>23175</v>
      </c>
      <c r="E1440" s="2">
        <v>44491.277581018519</v>
      </c>
      <c r="F1440" t="s">
        <v>12908</v>
      </c>
    </row>
    <row r="1441" spans="1:6" x14ac:dyDescent="0.25">
      <c r="A1441">
        <v>11440</v>
      </c>
      <c r="B1441" t="s">
        <v>5328</v>
      </c>
      <c r="C1441" t="s">
        <v>15025</v>
      </c>
      <c r="D1441">
        <v>19797</v>
      </c>
      <c r="E1441" s="2">
        <v>44510.937418981477</v>
      </c>
      <c r="F1441" t="s">
        <v>15026</v>
      </c>
    </row>
    <row r="1442" spans="1:6" x14ac:dyDescent="0.25">
      <c r="A1442">
        <v>11441</v>
      </c>
      <c r="B1442" t="s">
        <v>4932</v>
      </c>
      <c r="C1442" t="s">
        <v>15030</v>
      </c>
      <c r="D1442">
        <v>29702</v>
      </c>
      <c r="E1442" s="2">
        <v>45047.861574074072</v>
      </c>
      <c r="F1442" t="s">
        <v>15026</v>
      </c>
    </row>
    <row r="1443" spans="1:6" x14ac:dyDescent="0.25">
      <c r="A1443">
        <v>11442</v>
      </c>
      <c r="B1443" t="s">
        <v>4834</v>
      </c>
      <c r="C1443" t="s">
        <v>15023</v>
      </c>
      <c r="D1443">
        <v>32749</v>
      </c>
      <c r="E1443" s="2">
        <v>44757.31726851852</v>
      </c>
      <c r="F1443" t="s">
        <v>15026</v>
      </c>
    </row>
    <row r="1444" spans="1:6" x14ac:dyDescent="0.25">
      <c r="A1444">
        <v>11443</v>
      </c>
      <c r="B1444" t="s">
        <v>4314</v>
      </c>
      <c r="C1444" t="s">
        <v>15029</v>
      </c>
      <c r="D1444">
        <v>28520</v>
      </c>
      <c r="E1444" s="2">
        <v>44524.930150462962</v>
      </c>
      <c r="F1444" t="s">
        <v>12908</v>
      </c>
    </row>
    <row r="1445" spans="1:6" x14ac:dyDescent="0.25">
      <c r="A1445">
        <v>11444</v>
      </c>
      <c r="B1445" t="s">
        <v>5832</v>
      </c>
      <c r="C1445" t="s">
        <v>15025</v>
      </c>
      <c r="D1445">
        <v>29057</v>
      </c>
      <c r="E1445" s="2">
        <v>44933.292349537027</v>
      </c>
      <c r="F1445" t="s">
        <v>12908</v>
      </c>
    </row>
    <row r="1446" spans="1:6" x14ac:dyDescent="0.25">
      <c r="A1446">
        <v>11445</v>
      </c>
      <c r="B1446" t="s">
        <v>4201</v>
      </c>
      <c r="C1446" t="s">
        <v>15025</v>
      </c>
      <c r="D1446">
        <v>10858</v>
      </c>
      <c r="E1446" s="2">
        <v>44739.045300925929</v>
      </c>
      <c r="F1446" t="s">
        <v>15024</v>
      </c>
    </row>
    <row r="1447" spans="1:6" x14ac:dyDescent="0.25">
      <c r="A1447">
        <v>11446</v>
      </c>
      <c r="B1447" t="s">
        <v>5410</v>
      </c>
      <c r="C1447" t="s">
        <v>15023</v>
      </c>
      <c r="D1447">
        <v>44792</v>
      </c>
      <c r="E1447" s="2">
        <v>44730.322731481479</v>
      </c>
      <c r="F1447" t="s">
        <v>15024</v>
      </c>
    </row>
    <row r="1448" spans="1:6" x14ac:dyDescent="0.25">
      <c r="A1448">
        <v>11447</v>
      </c>
      <c r="B1448" t="s">
        <v>3629</v>
      </c>
      <c r="C1448" t="s">
        <v>15023</v>
      </c>
      <c r="D1448">
        <v>22793</v>
      </c>
      <c r="E1448" s="2">
        <v>44520.272951388892</v>
      </c>
      <c r="F1448" t="s">
        <v>15024</v>
      </c>
    </row>
    <row r="1449" spans="1:6" x14ac:dyDescent="0.25">
      <c r="A1449">
        <v>11448</v>
      </c>
      <c r="B1449" t="s">
        <v>6007</v>
      </c>
      <c r="C1449" t="s">
        <v>15023</v>
      </c>
      <c r="D1449">
        <v>49771</v>
      </c>
      <c r="E1449" s="2">
        <v>44797.787430555552</v>
      </c>
      <c r="F1449" t="s">
        <v>12908</v>
      </c>
    </row>
    <row r="1450" spans="1:6" x14ac:dyDescent="0.25">
      <c r="A1450">
        <v>11449</v>
      </c>
      <c r="B1450" t="s">
        <v>3553</v>
      </c>
      <c r="C1450" t="s">
        <v>15027</v>
      </c>
      <c r="D1450">
        <v>33249</v>
      </c>
      <c r="E1450" s="2">
        <v>45024.062083333331</v>
      </c>
      <c r="F1450" t="s">
        <v>15026</v>
      </c>
    </row>
    <row r="1451" spans="1:6" x14ac:dyDescent="0.25">
      <c r="A1451">
        <v>11450</v>
      </c>
      <c r="B1451" t="s">
        <v>4449</v>
      </c>
      <c r="C1451" t="s">
        <v>15030</v>
      </c>
      <c r="D1451">
        <v>4012</v>
      </c>
      <c r="E1451" s="2">
        <v>45015.785219907397</v>
      </c>
      <c r="F1451" t="s">
        <v>15026</v>
      </c>
    </row>
    <row r="1452" spans="1:6" x14ac:dyDescent="0.25">
      <c r="A1452">
        <v>11451</v>
      </c>
      <c r="B1452" t="s">
        <v>4869</v>
      </c>
      <c r="C1452" t="s">
        <v>15027</v>
      </c>
      <c r="D1452">
        <v>37657</v>
      </c>
      <c r="E1452" s="2">
        <v>44522.270127314812</v>
      </c>
      <c r="F1452" t="s">
        <v>12908</v>
      </c>
    </row>
    <row r="1453" spans="1:6" x14ac:dyDescent="0.25">
      <c r="A1453">
        <v>11452</v>
      </c>
      <c r="B1453" t="s">
        <v>4534</v>
      </c>
      <c r="C1453" t="s">
        <v>15023</v>
      </c>
      <c r="D1453">
        <v>10929</v>
      </c>
      <c r="E1453" s="2">
        <v>44490.670439814807</v>
      </c>
      <c r="F1453" t="s">
        <v>15026</v>
      </c>
    </row>
    <row r="1454" spans="1:6" x14ac:dyDescent="0.25">
      <c r="A1454">
        <v>11453</v>
      </c>
      <c r="B1454" t="s">
        <v>6052</v>
      </c>
      <c r="C1454" t="s">
        <v>15030</v>
      </c>
      <c r="D1454">
        <v>47994</v>
      </c>
      <c r="E1454" s="2">
        <v>44872.104375000003</v>
      </c>
      <c r="F1454" t="s">
        <v>15026</v>
      </c>
    </row>
    <row r="1455" spans="1:6" x14ac:dyDescent="0.25">
      <c r="A1455">
        <v>11454</v>
      </c>
      <c r="B1455" t="s">
        <v>5891</v>
      </c>
      <c r="C1455" t="s">
        <v>15028</v>
      </c>
      <c r="D1455">
        <v>12906</v>
      </c>
      <c r="E1455" s="2">
        <v>44721.522951388892</v>
      </c>
      <c r="F1455" t="s">
        <v>15024</v>
      </c>
    </row>
    <row r="1456" spans="1:6" x14ac:dyDescent="0.25">
      <c r="A1456">
        <v>11455</v>
      </c>
      <c r="B1456" t="s">
        <v>6045</v>
      </c>
      <c r="C1456" t="s">
        <v>15028</v>
      </c>
      <c r="D1456">
        <v>18180</v>
      </c>
      <c r="E1456" s="2">
        <v>44758.604953703703</v>
      </c>
      <c r="F1456" t="s">
        <v>12908</v>
      </c>
    </row>
    <row r="1457" spans="1:6" x14ac:dyDescent="0.25">
      <c r="A1457">
        <v>11456</v>
      </c>
      <c r="B1457" t="s">
        <v>4417</v>
      </c>
      <c r="C1457" t="s">
        <v>15030</v>
      </c>
      <c r="D1457">
        <v>10070</v>
      </c>
      <c r="E1457" s="2">
        <v>44653.446018518523</v>
      </c>
      <c r="F1457" t="s">
        <v>15024</v>
      </c>
    </row>
    <row r="1458" spans="1:6" x14ac:dyDescent="0.25">
      <c r="A1458">
        <v>11457</v>
      </c>
      <c r="B1458" t="s">
        <v>3758</v>
      </c>
      <c r="C1458" t="s">
        <v>15027</v>
      </c>
      <c r="D1458">
        <v>28895</v>
      </c>
      <c r="E1458" s="2">
        <v>45057.610335648147</v>
      </c>
      <c r="F1458" t="s">
        <v>12908</v>
      </c>
    </row>
    <row r="1459" spans="1:6" x14ac:dyDescent="0.25">
      <c r="A1459">
        <v>11458</v>
      </c>
      <c r="B1459" t="s">
        <v>5668</v>
      </c>
      <c r="C1459" t="s">
        <v>15023</v>
      </c>
      <c r="D1459">
        <v>37135</v>
      </c>
      <c r="E1459" s="2">
        <v>44882.906319444453</v>
      </c>
      <c r="F1459" t="s">
        <v>12908</v>
      </c>
    </row>
    <row r="1460" spans="1:6" x14ac:dyDescent="0.25">
      <c r="A1460">
        <v>11459</v>
      </c>
      <c r="B1460" t="s">
        <v>5489</v>
      </c>
      <c r="C1460" t="s">
        <v>15027</v>
      </c>
      <c r="D1460">
        <v>34572</v>
      </c>
      <c r="E1460" s="2">
        <v>44985.403726851851</v>
      </c>
      <c r="F1460" t="s">
        <v>12908</v>
      </c>
    </row>
    <row r="1461" spans="1:6" x14ac:dyDescent="0.25">
      <c r="A1461">
        <v>11460</v>
      </c>
      <c r="B1461" t="s">
        <v>3237</v>
      </c>
      <c r="C1461" t="s">
        <v>15023</v>
      </c>
      <c r="D1461">
        <v>22894</v>
      </c>
      <c r="E1461" s="2">
        <v>44841.72997685185</v>
      </c>
      <c r="F1461" t="s">
        <v>15024</v>
      </c>
    </row>
    <row r="1462" spans="1:6" x14ac:dyDescent="0.25">
      <c r="A1462">
        <v>11461</v>
      </c>
      <c r="B1462" t="s">
        <v>4731</v>
      </c>
      <c r="C1462" t="s">
        <v>15030</v>
      </c>
      <c r="D1462">
        <v>37438</v>
      </c>
      <c r="E1462" s="2">
        <v>44550.025023148148</v>
      </c>
      <c r="F1462" t="s">
        <v>12908</v>
      </c>
    </row>
    <row r="1463" spans="1:6" x14ac:dyDescent="0.25">
      <c r="A1463">
        <v>11462</v>
      </c>
      <c r="B1463" t="s">
        <v>5454</v>
      </c>
      <c r="C1463" t="s">
        <v>15027</v>
      </c>
      <c r="D1463">
        <v>49752</v>
      </c>
      <c r="E1463" s="2">
        <v>44966.370497685188</v>
      </c>
      <c r="F1463" t="s">
        <v>15026</v>
      </c>
    </row>
    <row r="1464" spans="1:6" x14ac:dyDescent="0.25">
      <c r="A1464">
        <v>11463</v>
      </c>
      <c r="B1464" t="s">
        <v>3397</v>
      </c>
      <c r="C1464" t="s">
        <v>15030</v>
      </c>
      <c r="D1464">
        <v>16686</v>
      </c>
      <c r="E1464" s="2">
        <v>44923.951608796298</v>
      </c>
      <c r="F1464" t="s">
        <v>15024</v>
      </c>
    </row>
    <row r="1465" spans="1:6" x14ac:dyDescent="0.25">
      <c r="A1465">
        <v>11464</v>
      </c>
      <c r="B1465" t="s">
        <v>4724</v>
      </c>
      <c r="C1465" t="s">
        <v>15025</v>
      </c>
      <c r="D1465">
        <v>40919</v>
      </c>
      <c r="E1465" s="2">
        <v>44737.704016203701</v>
      </c>
      <c r="F1465" t="s">
        <v>15024</v>
      </c>
    </row>
    <row r="1466" spans="1:6" x14ac:dyDescent="0.25">
      <c r="A1466">
        <v>11465</v>
      </c>
      <c r="B1466" t="s">
        <v>3694</v>
      </c>
      <c r="C1466" t="s">
        <v>15023</v>
      </c>
      <c r="D1466">
        <v>37114</v>
      </c>
      <c r="E1466" s="2">
        <v>44606.614606481482</v>
      </c>
      <c r="F1466" t="s">
        <v>15026</v>
      </c>
    </row>
    <row r="1467" spans="1:6" x14ac:dyDescent="0.25">
      <c r="A1467">
        <v>11466</v>
      </c>
      <c r="B1467" t="s">
        <v>3224</v>
      </c>
      <c r="C1467" t="s">
        <v>15028</v>
      </c>
      <c r="D1467">
        <v>47063</v>
      </c>
      <c r="E1467" s="2">
        <v>44967.367129629631</v>
      </c>
      <c r="F1467" t="s">
        <v>15024</v>
      </c>
    </row>
    <row r="1468" spans="1:6" x14ac:dyDescent="0.25">
      <c r="A1468">
        <v>11467</v>
      </c>
      <c r="B1468" t="s">
        <v>3123</v>
      </c>
      <c r="C1468" t="s">
        <v>15028</v>
      </c>
      <c r="D1468">
        <v>44402</v>
      </c>
      <c r="E1468" s="2">
        <v>44968.393182870372</v>
      </c>
      <c r="F1468" t="s">
        <v>12908</v>
      </c>
    </row>
    <row r="1469" spans="1:6" x14ac:dyDescent="0.25">
      <c r="A1469">
        <v>11468</v>
      </c>
      <c r="B1469" t="s">
        <v>4381</v>
      </c>
      <c r="C1469" t="s">
        <v>15027</v>
      </c>
      <c r="D1469">
        <v>14201</v>
      </c>
      <c r="E1469" s="2">
        <v>44702.039641203701</v>
      </c>
      <c r="F1469" t="s">
        <v>15024</v>
      </c>
    </row>
    <row r="1470" spans="1:6" x14ac:dyDescent="0.25">
      <c r="A1470">
        <v>11469</v>
      </c>
      <c r="B1470" t="s">
        <v>4772</v>
      </c>
      <c r="C1470" t="s">
        <v>15027</v>
      </c>
      <c r="D1470">
        <v>13273</v>
      </c>
      <c r="E1470" s="2">
        <v>44712.4924537037</v>
      </c>
      <c r="F1470" t="s">
        <v>15024</v>
      </c>
    </row>
    <row r="1471" spans="1:6" x14ac:dyDescent="0.25">
      <c r="A1471">
        <v>11470</v>
      </c>
      <c r="B1471" t="s">
        <v>3933</v>
      </c>
      <c r="C1471" t="s">
        <v>15029</v>
      </c>
      <c r="D1471">
        <v>1674</v>
      </c>
      <c r="E1471" s="2">
        <v>44811.557175925933</v>
      </c>
      <c r="F1471" t="s">
        <v>12908</v>
      </c>
    </row>
    <row r="1472" spans="1:6" x14ac:dyDescent="0.25">
      <c r="A1472">
        <v>11471</v>
      </c>
      <c r="B1472" t="s">
        <v>3572</v>
      </c>
      <c r="C1472" t="s">
        <v>15023</v>
      </c>
      <c r="D1472">
        <v>14536</v>
      </c>
      <c r="E1472" s="2">
        <v>44666.804270833331</v>
      </c>
      <c r="F1472" t="s">
        <v>12908</v>
      </c>
    </row>
    <row r="1473" spans="1:6" x14ac:dyDescent="0.25">
      <c r="A1473">
        <v>11472</v>
      </c>
      <c r="B1473" t="s">
        <v>5686</v>
      </c>
      <c r="C1473" t="s">
        <v>15027</v>
      </c>
      <c r="D1473">
        <v>3916</v>
      </c>
      <c r="E1473" s="2">
        <v>45088.616736111107</v>
      </c>
      <c r="F1473" t="s">
        <v>12908</v>
      </c>
    </row>
    <row r="1474" spans="1:6" x14ac:dyDescent="0.25">
      <c r="A1474">
        <v>11473</v>
      </c>
      <c r="B1474" t="s">
        <v>5140</v>
      </c>
      <c r="C1474" t="s">
        <v>15025</v>
      </c>
      <c r="D1474">
        <v>8847</v>
      </c>
      <c r="E1474" s="2">
        <v>44569.500393518523</v>
      </c>
      <c r="F1474" t="s">
        <v>12908</v>
      </c>
    </row>
    <row r="1475" spans="1:6" x14ac:dyDescent="0.25">
      <c r="A1475">
        <v>11474</v>
      </c>
      <c r="B1475" t="s">
        <v>4329</v>
      </c>
      <c r="C1475" t="s">
        <v>15029</v>
      </c>
      <c r="D1475">
        <v>4926</v>
      </c>
      <c r="E1475" s="2">
        <v>44510.611111111109</v>
      </c>
      <c r="F1475" t="s">
        <v>12908</v>
      </c>
    </row>
    <row r="1476" spans="1:6" x14ac:dyDescent="0.25">
      <c r="A1476">
        <v>11475</v>
      </c>
      <c r="B1476" t="s">
        <v>4221</v>
      </c>
      <c r="C1476" t="s">
        <v>15029</v>
      </c>
      <c r="D1476">
        <v>38450</v>
      </c>
      <c r="E1476" s="2">
        <v>44481.103113425917</v>
      </c>
      <c r="F1476" t="s">
        <v>12908</v>
      </c>
    </row>
    <row r="1477" spans="1:6" x14ac:dyDescent="0.25">
      <c r="A1477">
        <v>11476</v>
      </c>
      <c r="B1477" t="s">
        <v>3069</v>
      </c>
      <c r="C1477" t="s">
        <v>15029</v>
      </c>
      <c r="D1477">
        <v>49831</v>
      </c>
      <c r="E1477" s="2">
        <v>44707.719004629631</v>
      </c>
      <c r="F1477" t="s">
        <v>15024</v>
      </c>
    </row>
    <row r="1478" spans="1:6" x14ac:dyDescent="0.25">
      <c r="A1478">
        <v>11477</v>
      </c>
      <c r="B1478" t="s">
        <v>3345</v>
      </c>
      <c r="C1478" t="s">
        <v>15025</v>
      </c>
      <c r="D1478">
        <v>44293</v>
      </c>
      <c r="E1478" s="2">
        <v>44470.150682870371</v>
      </c>
      <c r="F1478" t="s">
        <v>15024</v>
      </c>
    </row>
    <row r="1479" spans="1:6" x14ac:dyDescent="0.25">
      <c r="A1479">
        <v>11478</v>
      </c>
      <c r="B1479" t="s">
        <v>4308</v>
      </c>
      <c r="C1479" t="s">
        <v>15025</v>
      </c>
      <c r="D1479">
        <v>24969</v>
      </c>
      <c r="E1479" s="2">
        <v>44836.931886574072</v>
      </c>
      <c r="F1479" t="s">
        <v>15024</v>
      </c>
    </row>
    <row r="1480" spans="1:6" x14ac:dyDescent="0.25">
      <c r="A1480">
        <v>11479</v>
      </c>
      <c r="B1480" t="s">
        <v>5269</v>
      </c>
      <c r="C1480" t="s">
        <v>15025</v>
      </c>
      <c r="D1480">
        <v>40754</v>
      </c>
      <c r="E1480" s="2">
        <v>44983.31082175926</v>
      </c>
      <c r="F1480" t="s">
        <v>15026</v>
      </c>
    </row>
    <row r="1481" spans="1:6" x14ac:dyDescent="0.25">
      <c r="A1481">
        <v>11480</v>
      </c>
      <c r="B1481" t="s">
        <v>4588</v>
      </c>
      <c r="C1481" t="s">
        <v>15029</v>
      </c>
      <c r="D1481">
        <v>19775</v>
      </c>
      <c r="E1481" s="2">
        <v>44647.831666666672</v>
      </c>
      <c r="F1481" t="s">
        <v>15024</v>
      </c>
    </row>
    <row r="1482" spans="1:6" x14ac:dyDescent="0.25">
      <c r="A1482">
        <v>11481</v>
      </c>
      <c r="B1482" t="s">
        <v>4782</v>
      </c>
      <c r="C1482" t="s">
        <v>15030</v>
      </c>
      <c r="D1482">
        <v>2307</v>
      </c>
      <c r="E1482" s="2">
        <v>44930.338009259263</v>
      </c>
      <c r="F1482" t="s">
        <v>15026</v>
      </c>
    </row>
    <row r="1483" spans="1:6" x14ac:dyDescent="0.25">
      <c r="A1483">
        <v>11482</v>
      </c>
      <c r="B1483" t="s">
        <v>3991</v>
      </c>
      <c r="C1483" t="s">
        <v>15030</v>
      </c>
      <c r="D1483">
        <v>48465</v>
      </c>
      <c r="E1483" s="2">
        <v>44572.826296296298</v>
      </c>
      <c r="F1483" t="s">
        <v>15026</v>
      </c>
    </row>
    <row r="1484" spans="1:6" x14ac:dyDescent="0.25">
      <c r="A1484">
        <v>11483</v>
      </c>
      <c r="B1484" t="s">
        <v>3627</v>
      </c>
      <c r="C1484" t="s">
        <v>15029</v>
      </c>
      <c r="D1484">
        <v>10107</v>
      </c>
      <c r="E1484" s="2">
        <v>44644.314432870371</v>
      </c>
      <c r="F1484" t="s">
        <v>12908</v>
      </c>
    </row>
    <row r="1485" spans="1:6" x14ac:dyDescent="0.25">
      <c r="A1485">
        <v>11484</v>
      </c>
      <c r="B1485" t="s">
        <v>5209</v>
      </c>
      <c r="C1485" t="s">
        <v>15029</v>
      </c>
      <c r="D1485">
        <v>24776</v>
      </c>
      <c r="E1485" s="2">
        <v>44705.606539351851</v>
      </c>
      <c r="F1485" t="s">
        <v>12908</v>
      </c>
    </row>
    <row r="1486" spans="1:6" x14ac:dyDescent="0.25">
      <c r="A1486">
        <v>11485</v>
      </c>
      <c r="B1486" t="s">
        <v>3996</v>
      </c>
      <c r="C1486" t="s">
        <v>15025</v>
      </c>
      <c r="D1486">
        <v>35980</v>
      </c>
      <c r="E1486" s="2">
        <v>44795.496064814812</v>
      </c>
      <c r="F1486" t="s">
        <v>15026</v>
      </c>
    </row>
    <row r="1487" spans="1:6" x14ac:dyDescent="0.25">
      <c r="A1487">
        <v>11486</v>
      </c>
      <c r="B1487" t="s">
        <v>3557</v>
      </c>
      <c r="C1487" t="s">
        <v>15030</v>
      </c>
      <c r="D1487">
        <v>12445</v>
      </c>
      <c r="E1487" s="2">
        <v>44708.947222222218</v>
      </c>
      <c r="F1487" t="s">
        <v>15024</v>
      </c>
    </row>
    <row r="1488" spans="1:6" x14ac:dyDescent="0.25">
      <c r="A1488">
        <v>11487</v>
      </c>
      <c r="B1488" t="s">
        <v>4661</v>
      </c>
      <c r="C1488" t="s">
        <v>15029</v>
      </c>
      <c r="D1488">
        <v>2608</v>
      </c>
      <c r="E1488" s="2">
        <v>44958.960763888892</v>
      </c>
      <c r="F1488" t="s">
        <v>15024</v>
      </c>
    </row>
    <row r="1489" spans="1:6" x14ac:dyDescent="0.25">
      <c r="A1489">
        <v>11488</v>
      </c>
      <c r="B1489" t="s">
        <v>3397</v>
      </c>
      <c r="C1489" t="s">
        <v>15027</v>
      </c>
      <c r="D1489">
        <v>38746</v>
      </c>
      <c r="E1489" s="2">
        <v>44466.944131944438</v>
      </c>
      <c r="F1489" t="s">
        <v>15024</v>
      </c>
    </row>
    <row r="1490" spans="1:6" x14ac:dyDescent="0.25">
      <c r="A1490">
        <v>11489</v>
      </c>
      <c r="B1490" t="s">
        <v>3515</v>
      </c>
      <c r="C1490" t="s">
        <v>15028</v>
      </c>
      <c r="D1490">
        <v>9108</v>
      </c>
      <c r="E1490" s="2">
        <v>44541.617951388893</v>
      </c>
      <c r="F1490" t="s">
        <v>15024</v>
      </c>
    </row>
    <row r="1491" spans="1:6" x14ac:dyDescent="0.25">
      <c r="A1491">
        <v>11490</v>
      </c>
      <c r="B1491" t="s">
        <v>4503</v>
      </c>
      <c r="C1491" t="s">
        <v>15027</v>
      </c>
      <c r="D1491">
        <v>29443</v>
      </c>
      <c r="E1491" s="2">
        <v>45131.547407407408</v>
      </c>
      <c r="F1491" t="s">
        <v>15026</v>
      </c>
    </row>
    <row r="1492" spans="1:6" x14ac:dyDescent="0.25">
      <c r="A1492">
        <v>11491</v>
      </c>
      <c r="B1492" t="s">
        <v>5828</v>
      </c>
      <c r="C1492" t="s">
        <v>15027</v>
      </c>
      <c r="D1492">
        <v>44934</v>
      </c>
      <c r="E1492" s="2">
        <v>44884.460358796299</v>
      </c>
      <c r="F1492" t="s">
        <v>15024</v>
      </c>
    </row>
    <row r="1493" spans="1:6" x14ac:dyDescent="0.25">
      <c r="A1493">
        <v>11492</v>
      </c>
      <c r="B1493" t="s">
        <v>4735</v>
      </c>
      <c r="C1493" t="s">
        <v>15027</v>
      </c>
      <c r="D1493">
        <v>14940</v>
      </c>
      <c r="E1493" s="2">
        <v>45000.784432870372</v>
      </c>
      <c r="F1493" t="s">
        <v>15024</v>
      </c>
    </row>
    <row r="1494" spans="1:6" x14ac:dyDescent="0.25">
      <c r="A1494">
        <v>11493</v>
      </c>
      <c r="B1494" t="s">
        <v>4686</v>
      </c>
      <c r="C1494" t="s">
        <v>15030</v>
      </c>
      <c r="D1494">
        <v>49236</v>
      </c>
      <c r="E1494" s="2">
        <v>44755.340717592589</v>
      </c>
      <c r="F1494" t="s">
        <v>15024</v>
      </c>
    </row>
    <row r="1495" spans="1:6" x14ac:dyDescent="0.25">
      <c r="A1495">
        <v>11494</v>
      </c>
      <c r="B1495" t="s">
        <v>5312</v>
      </c>
      <c r="C1495" t="s">
        <v>15023</v>
      </c>
      <c r="D1495">
        <v>24452</v>
      </c>
      <c r="E1495" s="2">
        <v>45079.422881944447</v>
      </c>
      <c r="F1495" t="s">
        <v>12908</v>
      </c>
    </row>
    <row r="1496" spans="1:6" x14ac:dyDescent="0.25">
      <c r="A1496">
        <v>11495</v>
      </c>
      <c r="B1496" t="s">
        <v>3800</v>
      </c>
      <c r="C1496" t="s">
        <v>15028</v>
      </c>
      <c r="D1496">
        <v>44818</v>
      </c>
      <c r="E1496" s="2">
        <v>45100.326724537037</v>
      </c>
      <c r="F1496" t="s">
        <v>12908</v>
      </c>
    </row>
    <row r="1497" spans="1:6" x14ac:dyDescent="0.25">
      <c r="A1497">
        <v>11496</v>
      </c>
      <c r="B1497" t="s">
        <v>6050</v>
      </c>
      <c r="C1497" t="s">
        <v>15027</v>
      </c>
      <c r="D1497">
        <v>11773</v>
      </c>
      <c r="E1497" s="2">
        <v>44989.975543981483</v>
      </c>
      <c r="F1497" t="s">
        <v>15024</v>
      </c>
    </row>
    <row r="1498" spans="1:6" x14ac:dyDescent="0.25">
      <c r="A1498">
        <v>11497</v>
      </c>
      <c r="B1498" t="s">
        <v>5930</v>
      </c>
      <c r="C1498" t="s">
        <v>15030</v>
      </c>
      <c r="D1498">
        <v>37589</v>
      </c>
      <c r="E1498" s="2">
        <v>44797.910115740742</v>
      </c>
      <c r="F1498" t="s">
        <v>12908</v>
      </c>
    </row>
    <row r="1499" spans="1:6" x14ac:dyDescent="0.25">
      <c r="A1499">
        <v>11498</v>
      </c>
      <c r="B1499" t="s">
        <v>5250</v>
      </c>
      <c r="C1499" t="s">
        <v>15023</v>
      </c>
      <c r="D1499">
        <v>14477</v>
      </c>
      <c r="E1499" s="2">
        <v>44561.279641203713</v>
      </c>
      <c r="F1499" t="s">
        <v>15026</v>
      </c>
    </row>
    <row r="1500" spans="1:6" x14ac:dyDescent="0.25">
      <c r="A1500">
        <v>11499</v>
      </c>
      <c r="B1500" t="s">
        <v>5512</v>
      </c>
      <c r="C1500" t="s">
        <v>15027</v>
      </c>
      <c r="D1500">
        <v>13933</v>
      </c>
      <c r="E1500" s="2">
        <v>44898.411238425928</v>
      </c>
      <c r="F1500" t="s">
        <v>12908</v>
      </c>
    </row>
    <row r="1501" spans="1:6" x14ac:dyDescent="0.25">
      <c r="A1501">
        <v>11500</v>
      </c>
      <c r="B1501" t="s">
        <v>4949</v>
      </c>
      <c r="C1501" t="s">
        <v>15028</v>
      </c>
      <c r="D1501">
        <v>31030</v>
      </c>
      <c r="E1501" s="2">
        <v>45086.517754629633</v>
      </c>
      <c r="F1501" t="s">
        <v>15026</v>
      </c>
    </row>
    <row r="1502" spans="1:6" x14ac:dyDescent="0.25">
      <c r="A1502">
        <v>11501</v>
      </c>
      <c r="B1502" t="s">
        <v>4398</v>
      </c>
      <c r="C1502" t="s">
        <v>15027</v>
      </c>
      <c r="D1502">
        <v>22268</v>
      </c>
      <c r="E1502" s="2">
        <v>44775.123287037037</v>
      </c>
      <c r="F1502" t="s">
        <v>15026</v>
      </c>
    </row>
    <row r="1503" spans="1:6" x14ac:dyDescent="0.25">
      <c r="A1503">
        <v>11502</v>
      </c>
      <c r="B1503" t="s">
        <v>5950</v>
      </c>
      <c r="C1503" t="s">
        <v>15029</v>
      </c>
      <c r="D1503">
        <v>30468</v>
      </c>
      <c r="E1503" s="2">
        <v>45079.049456018518</v>
      </c>
      <c r="F1503" t="s">
        <v>12908</v>
      </c>
    </row>
    <row r="1504" spans="1:6" x14ac:dyDescent="0.25">
      <c r="A1504">
        <v>11503</v>
      </c>
      <c r="B1504" t="s">
        <v>4186</v>
      </c>
      <c r="C1504" t="s">
        <v>15030</v>
      </c>
      <c r="D1504">
        <v>14056</v>
      </c>
      <c r="E1504" s="2">
        <v>45074.571331018517</v>
      </c>
      <c r="F1504" t="s">
        <v>15026</v>
      </c>
    </row>
    <row r="1505" spans="1:6" x14ac:dyDescent="0.25">
      <c r="A1505">
        <v>11504</v>
      </c>
      <c r="B1505" t="s">
        <v>3782</v>
      </c>
      <c r="C1505" t="s">
        <v>15030</v>
      </c>
      <c r="D1505">
        <v>38754</v>
      </c>
      <c r="E1505" s="2">
        <v>44578.175833333327</v>
      </c>
      <c r="F1505" t="s">
        <v>15026</v>
      </c>
    </row>
    <row r="1506" spans="1:6" x14ac:dyDescent="0.25">
      <c r="A1506">
        <v>11505</v>
      </c>
      <c r="B1506" t="s">
        <v>4819</v>
      </c>
      <c r="C1506" t="s">
        <v>15030</v>
      </c>
      <c r="D1506">
        <v>20415</v>
      </c>
      <c r="E1506" s="2">
        <v>44880.046666666669</v>
      </c>
      <c r="F1506" t="s">
        <v>15026</v>
      </c>
    </row>
    <row r="1507" spans="1:6" x14ac:dyDescent="0.25">
      <c r="A1507">
        <v>11506</v>
      </c>
      <c r="B1507" t="s">
        <v>4831</v>
      </c>
      <c r="C1507" t="s">
        <v>15028</v>
      </c>
      <c r="D1507">
        <v>10338</v>
      </c>
      <c r="E1507" s="2">
        <v>44744.420891203707</v>
      </c>
      <c r="F1507" t="s">
        <v>15026</v>
      </c>
    </row>
    <row r="1508" spans="1:6" x14ac:dyDescent="0.25">
      <c r="A1508">
        <v>11507</v>
      </c>
      <c r="B1508" t="s">
        <v>5260</v>
      </c>
      <c r="C1508" t="s">
        <v>15028</v>
      </c>
      <c r="D1508">
        <v>7275</v>
      </c>
      <c r="E1508" s="2">
        <v>44673.629652777781</v>
      </c>
      <c r="F1508" t="s">
        <v>15026</v>
      </c>
    </row>
    <row r="1509" spans="1:6" x14ac:dyDescent="0.25">
      <c r="A1509">
        <v>11508</v>
      </c>
      <c r="B1509" t="s">
        <v>5213</v>
      </c>
      <c r="C1509" t="s">
        <v>15025</v>
      </c>
      <c r="D1509">
        <v>45714</v>
      </c>
      <c r="E1509" s="2">
        <v>44557.818611111114</v>
      </c>
      <c r="F1509" t="s">
        <v>12908</v>
      </c>
    </row>
    <row r="1510" spans="1:6" x14ac:dyDescent="0.25">
      <c r="A1510">
        <v>11509</v>
      </c>
      <c r="B1510" t="s">
        <v>5984</v>
      </c>
      <c r="C1510" t="s">
        <v>15027</v>
      </c>
      <c r="D1510">
        <v>15425</v>
      </c>
      <c r="E1510" s="2">
        <v>44477.316446759258</v>
      </c>
      <c r="F1510" t="s">
        <v>12908</v>
      </c>
    </row>
    <row r="1511" spans="1:6" x14ac:dyDescent="0.25">
      <c r="A1511">
        <v>11510</v>
      </c>
      <c r="B1511" t="s">
        <v>4575</v>
      </c>
      <c r="C1511" t="s">
        <v>15025</v>
      </c>
      <c r="D1511">
        <v>13836</v>
      </c>
      <c r="E1511" s="2">
        <v>44487.436793981477</v>
      </c>
      <c r="F1511" t="s">
        <v>12908</v>
      </c>
    </row>
    <row r="1512" spans="1:6" x14ac:dyDescent="0.25">
      <c r="A1512">
        <v>11511</v>
      </c>
      <c r="B1512" t="s">
        <v>4895</v>
      </c>
      <c r="C1512" t="s">
        <v>15028</v>
      </c>
      <c r="D1512">
        <v>5657</v>
      </c>
      <c r="E1512" s="2">
        <v>44927.102719907409</v>
      </c>
      <c r="F1512" t="s">
        <v>15024</v>
      </c>
    </row>
    <row r="1513" spans="1:6" x14ac:dyDescent="0.25">
      <c r="A1513">
        <v>11512</v>
      </c>
      <c r="B1513" t="s">
        <v>4975</v>
      </c>
      <c r="C1513" t="s">
        <v>15028</v>
      </c>
      <c r="D1513">
        <v>23357</v>
      </c>
      <c r="E1513" s="2">
        <v>44627.388495370367</v>
      </c>
      <c r="F1513" t="s">
        <v>12908</v>
      </c>
    </row>
    <row r="1514" spans="1:6" x14ac:dyDescent="0.25">
      <c r="A1514">
        <v>11513</v>
      </c>
      <c r="B1514" t="s">
        <v>5557</v>
      </c>
      <c r="C1514" t="s">
        <v>15028</v>
      </c>
      <c r="D1514">
        <v>42414</v>
      </c>
      <c r="E1514" s="2">
        <v>44864.707199074073</v>
      </c>
      <c r="F1514" t="s">
        <v>15024</v>
      </c>
    </row>
    <row r="1515" spans="1:6" x14ac:dyDescent="0.25">
      <c r="A1515">
        <v>11514</v>
      </c>
      <c r="B1515" t="s">
        <v>3742</v>
      </c>
      <c r="C1515" t="s">
        <v>15023</v>
      </c>
      <c r="D1515">
        <v>3306</v>
      </c>
      <c r="E1515" s="2">
        <v>44607.194675925923</v>
      </c>
      <c r="F1515" t="s">
        <v>15024</v>
      </c>
    </row>
    <row r="1516" spans="1:6" x14ac:dyDescent="0.25">
      <c r="A1516">
        <v>11515</v>
      </c>
      <c r="B1516" t="s">
        <v>3811</v>
      </c>
      <c r="C1516" t="s">
        <v>15029</v>
      </c>
      <c r="D1516">
        <v>5075</v>
      </c>
      <c r="E1516" s="2">
        <v>44503.967245370368</v>
      </c>
      <c r="F1516" t="s">
        <v>15024</v>
      </c>
    </row>
    <row r="1517" spans="1:6" x14ac:dyDescent="0.25">
      <c r="A1517">
        <v>11516</v>
      </c>
      <c r="B1517" t="s">
        <v>4593</v>
      </c>
      <c r="C1517" t="s">
        <v>15029</v>
      </c>
      <c r="D1517">
        <v>1862</v>
      </c>
      <c r="E1517" s="2">
        <v>44794.600717592592</v>
      </c>
      <c r="F1517" t="s">
        <v>12908</v>
      </c>
    </row>
    <row r="1518" spans="1:6" x14ac:dyDescent="0.25">
      <c r="A1518">
        <v>11517</v>
      </c>
      <c r="B1518" t="s">
        <v>4067</v>
      </c>
      <c r="C1518" t="s">
        <v>15030</v>
      </c>
      <c r="D1518">
        <v>18390</v>
      </c>
      <c r="E1518" s="2">
        <v>44680.906342592592</v>
      </c>
      <c r="F1518" t="s">
        <v>12908</v>
      </c>
    </row>
    <row r="1519" spans="1:6" x14ac:dyDescent="0.25">
      <c r="A1519">
        <v>11518</v>
      </c>
      <c r="B1519" t="s">
        <v>3091</v>
      </c>
      <c r="C1519" t="s">
        <v>15023</v>
      </c>
      <c r="D1519">
        <v>3579</v>
      </c>
      <c r="E1519" s="2">
        <v>45051.255196759259</v>
      </c>
      <c r="F1519" t="s">
        <v>12908</v>
      </c>
    </row>
    <row r="1520" spans="1:6" x14ac:dyDescent="0.25">
      <c r="A1520">
        <v>11519</v>
      </c>
      <c r="B1520" t="s">
        <v>4376</v>
      </c>
      <c r="C1520" t="s">
        <v>15023</v>
      </c>
      <c r="D1520">
        <v>26077</v>
      </c>
      <c r="E1520" s="2">
        <v>44732.721712962957</v>
      </c>
      <c r="F1520" t="s">
        <v>15024</v>
      </c>
    </row>
    <row r="1521" spans="1:6" x14ac:dyDescent="0.25">
      <c r="A1521">
        <v>11520</v>
      </c>
      <c r="B1521" t="s">
        <v>4819</v>
      </c>
      <c r="C1521" t="s">
        <v>15029</v>
      </c>
      <c r="D1521">
        <v>13960</v>
      </c>
      <c r="E1521" s="2">
        <v>44746.379143518519</v>
      </c>
      <c r="F1521" t="s">
        <v>15026</v>
      </c>
    </row>
    <row r="1522" spans="1:6" x14ac:dyDescent="0.25">
      <c r="A1522">
        <v>11521</v>
      </c>
      <c r="B1522" t="s">
        <v>5021</v>
      </c>
      <c r="C1522" t="s">
        <v>15027</v>
      </c>
      <c r="D1522">
        <v>24174</v>
      </c>
      <c r="E1522" s="2">
        <v>44950.338229166657</v>
      </c>
      <c r="F1522" t="s">
        <v>15026</v>
      </c>
    </row>
    <row r="1523" spans="1:6" x14ac:dyDescent="0.25">
      <c r="A1523">
        <v>11522</v>
      </c>
      <c r="B1523" t="s">
        <v>5640</v>
      </c>
      <c r="C1523" t="s">
        <v>15023</v>
      </c>
      <c r="D1523">
        <v>35999</v>
      </c>
      <c r="E1523" s="2">
        <v>44577.608414351853</v>
      </c>
      <c r="F1523" t="s">
        <v>12908</v>
      </c>
    </row>
    <row r="1524" spans="1:6" x14ac:dyDescent="0.25">
      <c r="A1524">
        <v>11523</v>
      </c>
      <c r="B1524" t="s">
        <v>3810</v>
      </c>
      <c r="C1524" t="s">
        <v>15023</v>
      </c>
      <c r="D1524">
        <v>22224</v>
      </c>
      <c r="E1524" s="2">
        <v>44580.178819444453</v>
      </c>
      <c r="F1524" t="s">
        <v>12908</v>
      </c>
    </row>
    <row r="1525" spans="1:6" x14ac:dyDescent="0.25">
      <c r="A1525">
        <v>11524</v>
      </c>
      <c r="B1525" t="s">
        <v>3938</v>
      </c>
      <c r="C1525" t="s">
        <v>15027</v>
      </c>
      <c r="D1525">
        <v>4903</v>
      </c>
      <c r="E1525" s="2">
        <v>44963.739675925928</v>
      </c>
      <c r="F1525" t="s">
        <v>15026</v>
      </c>
    </row>
    <row r="1526" spans="1:6" x14ac:dyDescent="0.25">
      <c r="A1526">
        <v>11525</v>
      </c>
      <c r="B1526" t="s">
        <v>4543</v>
      </c>
      <c r="C1526" t="s">
        <v>15030</v>
      </c>
      <c r="D1526">
        <v>29773</v>
      </c>
      <c r="E1526" s="2">
        <v>44734.313946759263</v>
      </c>
      <c r="F1526" t="s">
        <v>12908</v>
      </c>
    </row>
    <row r="1527" spans="1:6" x14ac:dyDescent="0.25">
      <c r="A1527">
        <v>11526</v>
      </c>
      <c r="B1527" t="s">
        <v>6064</v>
      </c>
      <c r="C1527" t="s">
        <v>15028</v>
      </c>
      <c r="D1527">
        <v>45274</v>
      </c>
      <c r="E1527" s="2">
        <v>44534.458680555559</v>
      </c>
      <c r="F1527" t="s">
        <v>15026</v>
      </c>
    </row>
    <row r="1528" spans="1:6" x14ac:dyDescent="0.25">
      <c r="A1528">
        <v>11527</v>
      </c>
      <c r="B1528" t="s">
        <v>4694</v>
      </c>
      <c r="C1528" t="s">
        <v>15023</v>
      </c>
      <c r="D1528">
        <v>18420</v>
      </c>
      <c r="E1528" s="2">
        <v>44545.925266203703</v>
      </c>
      <c r="F1528" t="s">
        <v>15024</v>
      </c>
    </row>
    <row r="1529" spans="1:6" x14ac:dyDescent="0.25">
      <c r="A1529">
        <v>11528</v>
      </c>
      <c r="B1529" t="s">
        <v>3931</v>
      </c>
      <c r="C1529" t="s">
        <v>15029</v>
      </c>
      <c r="D1529">
        <v>6589</v>
      </c>
      <c r="E1529" s="2">
        <v>44499.940081018518</v>
      </c>
      <c r="F1529" t="s">
        <v>15026</v>
      </c>
    </row>
    <row r="1530" spans="1:6" x14ac:dyDescent="0.25">
      <c r="A1530">
        <v>11529</v>
      </c>
      <c r="B1530" t="s">
        <v>5895</v>
      </c>
      <c r="C1530" t="s">
        <v>15028</v>
      </c>
      <c r="D1530">
        <v>45288</v>
      </c>
      <c r="E1530" s="2">
        <v>45072.620949074073</v>
      </c>
      <c r="F1530" t="s">
        <v>12908</v>
      </c>
    </row>
    <row r="1531" spans="1:6" x14ac:dyDescent="0.25">
      <c r="A1531">
        <v>11530</v>
      </c>
      <c r="B1531" t="s">
        <v>5172</v>
      </c>
      <c r="C1531" t="s">
        <v>15025</v>
      </c>
      <c r="D1531">
        <v>35896</v>
      </c>
      <c r="E1531" s="2">
        <v>44718.67732638889</v>
      </c>
      <c r="F1531" t="s">
        <v>15024</v>
      </c>
    </row>
    <row r="1532" spans="1:6" x14ac:dyDescent="0.25">
      <c r="A1532">
        <v>11531</v>
      </c>
      <c r="B1532" t="s">
        <v>5959</v>
      </c>
      <c r="C1532" t="s">
        <v>15029</v>
      </c>
      <c r="D1532">
        <v>21182</v>
      </c>
      <c r="E1532" s="2">
        <v>44817.123483796298</v>
      </c>
      <c r="F1532" t="s">
        <v>15024</v>
      </c>
    </row>
    <row r="1533" spans="1:6" x14ac:dyDescent="0.25">
      <c r="A1533">
        <v>11532</v>
      </c>
      <c r="B1533" t="s">
        <v>4168</v>
      </c>
      <c r="C1533" t="s">
        <v>15025</v>
      </c>
      <c r="D1533">
        <v>40344</v>
      </c>
      <c r="E1533" s="2">
        <v>44571.402094907397</v>
      </c>
      <c r="F1533" t="s">
        <v>15024</v>
      </c>
    </row>
    <row r="1534" spans="1:6" x14ac:dyDescent="0.25">
      <c r="A1534">
        <v>11533</v>
      </c>
      <c r="B1534" t="s">
        <v>3785</v>
      </c>
      <c r="C1534" t="s">
        <v>15028</v>
      </c>
      <c r="D1534">
        <v>16639</v>
      </c>
      <c r="E1534" s="2">
        <v>44531.159386574072</v>
      </c>
      <c r="F1534" t="s">
        <v>12908</v>
      </c>
    </row>
    <row r="1535" spans="1:6" x14ac:dyDescent="0.25">
      <c r="A1535">
        <v>11534</v>
      </c>
      <c r="B1535" t="s">
        <v>4350</v>
      </c>
      <c r="C1535" t="s">
        <v>15025</v>
      </c>
      <c r="D1535">
        <v>36930</v>
      </c>
      <c r="E1535" s="2">
        <v>44481.762303240743</v>
      </c>
      <c r="F1535" t="s">
        <v>12908</v>
      </c>
    </row>
    <row r="1536" spans="1:6" x14ac:dyDescent="0.25">
      <c r="A1536">
        <v>11535</v>
      </c>
      <c r="B1536" t="s">
        <v>4650</v>
      </c>
      <c r="C1536" t="s">
        <v>15028</v>
      </c>
      <c r="D1536">
        <v>21941</v>
      </c>
      <c r="E1536" s="2">
        <v>44795.3284375</v>
      </c>
      <c r="F1536" t="s">
        <v>12908</v>
      </c>
    </row>
    <row r="1537" spans="1:6" x14ac:dyDescent="0.25">
      <c r="A1537">
        <v>11536</v>
      </c>
      <c r="B1537" t="s">
        <v>4989</v>
      </c>
      <c r="C1537" t="s">
        <v>15025</v>
      </c>
      <c r="D1537">
        <v>1428</v>
      </c>
      <c r="E1537" s="2">
        <v>44742.559699074067</v>
      </c>
      <c r="F1537" t="s">
        <v>15024</v>
      </c>
    </row>
    <row r="1538" spans="1:6" x14ac:dyDescent="0.25">
      <c r="A1538">
        <v>11537</v>
      </c>
      <c r="B1538" t="s">
        <v>3965</v>
      </c>
      <c r="C1538" t="s">
        <v>15025</v>
      </c>
      <c r="D1538">
        <v>32033</v>
      </c>
      <c r="E1538" s="2">
        <v>44744.206423611111</v>
      </c>
      <c r="F1538" t="s">
        <v>15026</v>
      </c>
    </row>
    <row r="1539" spans="1:6" x14ac:dyDescent="0.25">
      <c r="A1539">
        <v>11538</v>
      </c>
      <c r="B1539" t="s">
        <v>5503</v>
      </c>
      <c r="C1539" t="s">
        <v>15029</v>
      </c>
      <c r="D1539">
        <v>18869</v>
      </c>
      <c r="E1539" s="2">
        <v>44492.531168981477</v>
      </c>
      <c r="F1539" t="s">
        <v>15026</v>
      </c>
    </row>
    <row r="1540" spans="1:6" x14ac:dyDescent="0.25">
      <c r="A1540">
        <v>11539</v>
      </c>
      <c r="B1540" t="s">
        <v>4354</v>
      </c>
      <c r="C1540" t="s">
        <v>15030</v>
      </c>
      <c r="D1540">
        <v>31272</v>
      </c>
      <c r="E1540" s="2">
        <v>44881.687060185177</v>
      </c>
      <c r="F1540" t="s">
        <v>15026</v>
      </c>
    </row>
    <row r="1541" spans="1:6" x14ac:dyDescent="0.25">
      <c r="A1541">
        <v>11540</v>
      </c>
      <c r="B1541" t="s">
        <v>4443</v>
      </c>
      <c r="C1541" t="s">
        <v>15023</v>
      </c>
      <c r="D1541">
        <v>3090</v>
      </c>
      <c r="E1541" s="2">
        <v>44718.339363425926</v>
      </c>
      <c r="F1541" t="s">
        <v>15024</v>
      </c>
    </row>
    <row r="1542" spans="1:6" x14ac:dyDescent="0.25">
      <c r="A1542">
        <v>11541</v>
      </c>
      <c r="B1542" t="s">
        <v>4639</v>
      </c>
      <c r="C1542" t="s">
        <v>15029</v>
      </c>
      <c r="D1542">
        <v>42332</v>
      </c>
      <c r="E1542" s="2">
        <v>45025.646365740737</v>
      </c>
      <c r="F1542" t="s">
        <v>15026</v>
      </c>
    </row>
    <row r="1543" spans="1:6" x14ac:dyDescent="0.25">
      <c r="A1543">
        <v>11542</v>
      </c>
      <c r="B1543" t="s">
        <v>3345</v>
      </c>
      <c r="C1543" t="s">
        <v>15025</v>
      </c>
      <c r="D1543">
        <v>46829</v>
      </c>
      <c r="E1543" s="2">
        <v>44936.510868055557</v>
      </c>
      <c r="F1543" t="s">
        <v>15026</v>
      </c>
    </row>
    <row r="1544" spans="1:6" x14ac:dyDescent="0.25">
      <c r="A1544">
        <v>11543</v>
      </c>
      <c r="B1544" t="s">
        <v>5088</v>
      </c>
      <c r="C1544" t="s">
        <v>15030</v>
      </c>
      <c r="D1544">
        <v>13465</v>
      </c>
      <c r="E1544" s="2">
        <v>44619.708009259259</v>
      </c>
      <c r="F1544" t="s">
        <v>15026</v>
      </c>
    </row>
    <row r="1545" spans="1:6" x14ac:dyDescent="0.25">
      <c r="A1545">
        <v>11544</v>
      </c>
      <c r="B1545" t="s">
        <v>4976</v>
      </c>
      <c r="C1545" t="s">
        <v>15025</v>
      </c>
      <c r="D1545">
        <v>1359</v>
      </c>
      <c r="E1545" s="2">
        <v>45117.354664351849</v>
      </c>
      <c r="F1545" t="s">
        <v>15026</v>
      </c>
    </row>
    <row r="1546" spans="1:6" x14ac:dyDescent="0.25">
      <c r="A1546">
        <v>11545</v>
      </c>
      <c r="B1546" t="s">
        <v>5501</v>
      </c>
      <c r="C1546" t="s">
        <v>15028</v>
      </c>
      <c r="D1546">
        <v>43278</v>
      </c>
      <c r="E1546" s="2">
        <v>44954.429861111108</v>
      </c>
      <c r="F1546" t="s">
        <v>15026</v>
      </c>
    </row>
    <row r="1547" spans="1:6" x14ac:dyDescent="0.25">
      <c r="A1547">
        <v>11546</v>
      </c>
      <c r="B1547" t="s">
        <v>5893</v>
      </c>
      <c r="C1547" t="s">
        <v>15030</v>
      </c>
      <c r="D1547">
        <v>10491</v>
      </c>
      <c r="E1547" s="2">
        <v>44481.649814814817</v>
      </c>
      <c r="F1547" t="s">
        <v>12908</v>
      </c>
    </row>
    <row r="1548" spans="1:6" x14ac:dyDescent="0.25">
      <c r="A1548">
        <v>11547</v>
      </c>
      <c r="B1548" t="s">
        <v>4629</v>
      </c>
      <c r="C1548" t="s">
        <v>15023</v>
      </c>
      <c r="D1548">
        <v>38863</v>
      </c>
      <c r="E1548" s="2">
        <v>44990.141793981478</v>
      </c>
      <c r="F1548" t="s">
        <v>15024</v>
      </c>
    </row>
    <row r="1549" spans="1:6" x14ac:dyDescent="0.25">
      <c r="A1549">
        <v>11548</v>
      </c>
      <c r="B1549" t="s">
        <v>5694</v>
      </c>
      <c r="C1549" t="s">
        <v>15028</v>
      </c>
      <c r="D1549">
        <v>39369</v>
      </c>
      <c r="E1549" s="2">
        <v>44551.016712962963</v>
      </c>
      <c r="F1549" t="s">
        <v>15026</v>
      </c>
    </row>
    <row r="1550" spans="1:6" x14ac:dyDescent="0.25">
      <c r="A1550">
        <v>11549</v>
      </c>
      <c r="B1550" t="s">
        <v>5248</v>
      </c>
      <c r="C1550" t="s">
        <v>15023</v>
      </c>
      <c r="D1550">
        <v>46673</v>
      </c>
      <c r="E1550" s="2">
        <v>44735.709340277783</v>
      </c>
      <c r="F1550" t="s">
        <v>12908</v>
      </c>
    </row>
    <row r="1551" spans="1:6" x14ac:dyDescent="0.25">
      <c r="A1551">
        <v>11550</v>
      </c>
      <c r="B1551" t="s">
        <v>4191</v>
      </c>
      <c r="C1551" t="s">
        <v>15023</v>
      </c>
      <c r="D1551">
        <v>5948</v>
      </c>
      <c r="E1551" s="2">
        <v>44577.368298611109</v>
      </c>
      <c r="F1551" t="s">
        <v>12908</v>
      </c>
    </row>
    <row r="1552" spans="1:6" x14ac:dyDescent="0.25">
      <c r="A1552">
        <v>11551</v>
      </c>
      <c r="B1552" t="s">
        <v>3707</v>
      </c>
      <c r="C1552" t="s">
        <v>15027</v>
      </c>
      <c r="D1552">
        <v>29516</v>
      </c>
      <c r="E1552" s="2">
        <v>45118.670532407406</v>
      </c>
      <c r="F1552" t="s">
        <v>15024</v>
      </c>
    </row>
    <row r="1553" spans="1:6" x14ac:dyDescent="0.25">
      <c r="A1553">
        <v>11552</v>
      </c>
      <c r="B1553" t="s">
        <v>3772</v>
      </c>
      <c r="C1553" t="s">
        <v>15030</v>
      </c>
      <c r="D1553">
        <v>8955</v>
      </c>
      <c r="E1553" s="2">
        <v>44861.157141203701</v>
      </c>
      <c r="F1553" t="s">
        <v>12908</v>
      </c>
    </row>
    <row r="1554" spans="1:6" x14ac:dyDescent="0.25">
      <c r="A1554">
        <v>11553</v>
      </c>
      <c r="B1554" t="s">
        <v>5231</v>
      </c>
      <c r="C1554" t="s">
        <v>15025</v>
      </c>
      <c r="D1554">
        <v>8626</v>
      </c>
      <c r="E1554" s="2">
        <v>45014.763078703712</v>
      </c>
      <c r="F1554" t="s">
        <v>15024</v>
      </c>
    </row>
    <row r="1555" spans="1:6" x14ac:dyDescent="0.25">
      <c r="A1555">
        <v>11554</v>
      </c>
      <c r="B1555" t="s">
        <v>5844</v>
      </c>
      <c r="C1555" t="s">
        <v>15029</v>
      </c>
      <c r="D1555">
        <v>6419</v>
      </c>
      <c r="E1555" s="2">
        <v>45032.338263888887</v>
      </c>
      <c r="F1555" t="s">
        <v>15026</v>
      </c>
    </row>
    <row r="1556" spans="1:6" x14ac:dyDescent="0.25">
      <c r="A1556">
        <v>11555</v>
      </c>
      <c r="B1556" t="s">
        <v>5776</v>
      </c>
      <c r="C1556" t="s">
        <v>15030</v>
      </c>
      <c r="D1556">
        <v>12302</v>
      </c>
      <c r="E1556" s="2">
        <v>44820.885381944441</v>
      </c>
      <c r="F1556" t="s">
        <v>15026</v>
      </c>
    </row>
    <row r="1557" spans="1:6" x14ac:dyDescent="0.25">
      <c r="A1557">
        <v>11556</v>
      </c>
      <c r="B1557" t="s">
        <v>5594</v>
      </c>
      <c r="C1557" t="s">
        <v>15025</v>
      </c>
      <c r="D1557">
        <v>31203</v>
      </c>
      <c r="E1557" s="2">
        <v>44587.207858796297</v>
      </c>
      <c r="F1557" t="s">
        <v>15026</v>
      </c>
    </row>
    <row r="1558" spans="1:6" x14ac:dyDescent="0.25">
      <c r="A1558">
        <v>11557</v>
      </c>
      <c r="B1558" t="s">
        <v>4122</v>
      </c>
      <c r="C1558" t="s">
        <v>15030</v>
      </c>
      <c r="D1558">
        <v>4920</v>
      </c>
      <c r="E1558" s="2">
        <v>44510.266458333332</v>
      </c>
      <c r="F1558" t="s">
        <v>15026</v>
      </c>
    </row>
    <row r="1559" spans="1:6" x14ac:dyDescent="0.25">
      <c r="A1559">
        <v>11558</v>
      </c>
      <c r="B1559" t="s">
        <v>4067</v>
      </c>
      <c r="C1559" t="s">
        <v>15027</v>
      </c>
      <c r="D1559">
        <v>33009</v>
      </c>
      <c r="E1559" s="2">
        <v>45110.255335648151</v>
      </c>
      <c r="F1559" t="s">
        <v>15024</v>
      </c>
    </row>
    <row r="1560" spans="1:6" x14ac:dyDescent="0.25">
      <c r="A1560">
        <v>11559</v>
      </c>
      <c r="B1560" t="s">
        <v>4041</v>
      </c>
      <c r="C1560" t="s">
        <v>15028</v>
      </c>
      <c r="D1560">
        <v>21408</v>
      </c>
      <c r="E1560" s="2">
        <v>44999.766875000001</v>
      </c>
      <c r="F1560" t="s">
        <v>15026</v>
      </c>
    </row>
    <row r="1561" spans="1:6" x14ac:dyDescent="0.25">
      <c r="A1561">
        <v>11560</v>
      </c>
      <c r="B1561" t="s">
        <v>4881</v>
      </c>
      <c r="C1561" t="s">
        <v>15030</v>
      </c>
      <c r="D1561">
        <v>5028</v>
      </c>
      <c r="E1561" s="2">
        <v>45072.943402777782</v>
      </c>
      <c r="F1561" t="s">
        <v>15024</v>
      </c>
    </row>
    <row r="1562" spans="1:6" x14ac:dyDescent="0.25">
      <c r="A1562">
        <v>11561</v>
      </c>
      <c r="B1562" t="s">
        <v>5483</v>
      </c>
      <c r="C1562" t="s">
        <v>15030</v>
      </c>
      <c r="D1562">
        <v>27118</v>
      </c>
      <c r="E1562" s="2">
        <v>45114.826122685183</v>
      </c>
      <c r="F1562" t="s">
        <v>15026</v>
      </c>
    </row>
    <row r="1563" spans="1:6" x14ac:dyDescent="0.25">
      <c r="A1563">
        <v>11562</v>
      </c>
      <c r="B1563" t="s">
        <v>3677</v>
      </c>
      <c r="C1563" t="s">
        <v>15023</v>
      </c>
      <c r="D1563">
        <v>7158</v>
      </c>
      <c r="E1563" s="2">
        <v>44843.900196759263</v>
      </c>
      <c r="F1563" t="s">
        <v>12908</v>
      </c>
    </row>
    <row r="1564" spans="1:6" x14ac:dyDescent="0.25">
      <c r="A1564">
        <v>11563</v>
      </c>
      <c r="B1564" t="s">
        <v>4577</v>
      </c>
      <c r="C1564" t="s">
        <v>15028</v>
      </c>
      <c r="D1564">
        <v>45647</v>
      </c>
      <c r="E1564" s="2">
        <v>45119.51</v>
      </c>
      <c r="F1564" t="s">
        <v>15026</v>
      </c>
    </row>
    <row r="1565" spans="1:6" x14ac:dyDescent="0.25">
      <c r="A1565">
        <v>11564</v>
      </c>
      <c r="B1565" t="s">
        <v>5540</v>
      </c>
      <c r="C1565" t="s">
        <v>15027</v>
      </c>
      <c r="D1565">
        <v>30028</v>
      </c>
      <c r="E1565" s="2">
        <v>44825.915312500001</v>
      </c>
      <c r="F1565" t="s">
        <v>15026</v>
      </c>
    </row>
    <row r="1566" spans="1:6" x14ac:dyDescent="0.25">
      <c r="A1566">
        <v>11565</v>
      </c>
      <c r="B1566" t="s">
        <v>3635</v>
      </c>
      <c r="C1566" t="s">
        <v>15030</v>
      </c>
      <c r="D1566">
        <v>3788</v>
      </c>
      <c r="E1566" s="2">
        <v>44745.481377314813</v>
      </c>
      <c r="F1566" t="s">
        <v>15026</v>
      </c>
    </row>
    <row r="1567" spans="1:6" x14ac:dyDescent="0.25">
      <c r="A1567">
        <v>11566</v>
      </c>
      <c r="B1567" t="s">
        <v>4660</v>
      </c>
      <c r="C1567" t="s">
        <v>15023</v>
      </c>
      <c r="D1567">
        <v>26982</v>
      </c>
      <c r="E1567" s="2">
        <v>44615.261157407411</v>
      </c>
      <c r="F1567" t="s">
        <v>15026</v>
      </c>
    </row>
    <row r="1568" spans="1:6" x14ac:dyDescent="0.25">
      <c r="A1568">
        <v>11567</v>
      </c>
      <c r="B1568" t="s">
        <v>5697</v>
      </c>
      <c r="C1568" t="s">
        <v>15030</v>
      </c>
      <c r="D1568">
        <v>10381</v>
      </c>
      <c r="E1568" s="2">
        <v>44747.857245370367</v>
      </c>
      <c r="F1568" t="s">
        <v>15026</v>
      </c>
    </row>
    <row r="1569" spans="1:6" x14ac:dyDescent="0.25">
      <c r="A1569">
        <v>11568</v>
      </c>
      <c r="B1569" t="s">
        <v>5935</v>
      </c>
      <c r="C1569" t="s">
        <v>15027</v>
      </c>
      <c r="D1569">
        <v>34480</v>
      </c>
      <c r="E1569" s="2">
        <v>44916.733483796299</v>
      </c>
      <c r="F1569" t="s">
        <v>12908</v>
      </c>
    </row>
    <row r="1570" spans="1:6" x14ac:dyDescent="0.25">
      <c r="A1570">
        <v>11569</v>
      </c>
      <c r="B1570" t="s">
        <v>4286</v>
      </c>
      <c r="C1570" t="s">
        <v>15025</v>
      </c>
      <c r="D1570">
        <v>32498</v>
      </c>
      <c r="E1570" s="2">
        <v>45122.206956018519</v>
      </c>
      <c r="F1570" t="s">
        <v>12908</v>
      </c>
    </row>
    <row r="1571" spans="1:6" x14ac:dyDescent="0.25">
      <c r="A1571">
        <v>11570</v>
      </c>
      <c r="B1571" t="s">
        <v>5426</v>
      </c>
      <c r="C1571" t="s">
        <v>15027</v>
      </c>
      <c r="D1571">
        <v>18376</v>
      </c>
      <c r="E1571" s="2">
        <v>45032.99422453704</v>
      </c>
      <c r="F1571" t="s">
        <v>15024</v>
      </c>
    </row>
    <row r="1572" spans="1:6" x14ac:dyDescent="0.25">
      <c r="A1572">
        <v>11571</v>
      </c>
      <c r="B1572" t="s">
        <v>5118</v>
      </c>
      <c r="C1572" t="s">
        <v>15023</v>
      </c>
      <c r="D1572">
        <v>5336</v>
      </c>
      <c r="E1572" s="2">
        <v>44702.499351851853</v>
      </c>
      <c r="F1572" t="s">
        <v>15026</v>
      </c>
    </row>
    <row r="1573" spans="1:6" x14ac:dyDescent="0.25">
      <c r="A1573">
        <v>11572</v>
      </c>
      <c r="B1573" t="s">
        <v>5763</v>
      </c>
      <c r="C1573" t="s">
        <v>15029</v>
      </c>
      <c r="D1573">
        <v>25015</v>
      </c>
      <c r="E1573" s="2">
        <v>44911.928229166668</v>
      </c>
      <c r="F1573" t="s">
        <v>15026</v>
      </c>
    </row>
    <row r="1574" spans="1:6" x14ac:dyDescent="0.25">
      <c r="A1574">
        <v>11573</v>
      </c>
      <c r="B1574" t="s">
        <v>4535</v>
      </c>
      <c r="C1574" t="s">
        <v>15028</v>
      </c>
      <c r="D1574">
        <v>22725</v>
      </c>
      <c r="E1574" s="2">
        <v>44768.888252314813</v>
      </c>
      <c r="F1574" t="s">
        <v>15026</v>
      </c>
    </row>
    <row r="1575" spans="1:6" x14ac:dyDescent="0.25">
      <c r="A1575">
        <v>11574</v>
      </c>
      <c r="B1575" t="s">
        <v>5500</v>
      </c>
      <c r="C1575" t="s">
        <v>15030</v>
      </c>
      <c r="D1575">
        <v>19802</v>
      </c>
      <c r="E1575" s="2">
        <v>45131.736817129633</v>
      </c>
      <c r="F1575" t="s">
        <v>15026</v>
      </c>
    </row>
    <row r="1576" spans="1:6" x14ac:dyDescent="0.25">
      <c r="A1576">
        <v>11575</v>
      </c>
      <c r="B1576" t="s">
        <v>5951</v>
      </c>
      <c r="C1576" t="s">
        <v>15028</v>
      </c>
      <c r="D1576">
        <v>17103</v>
      </c>
      <c r="E1576" s="2">
        <v>44682.695173611108</v>
      </c>
      <c r="F1576" t="s">
        <v>15024</v>
      </c>
    </row>
    <row r="1577" spans="1:6" x14ac:dyDescent="0.25">
      <c r="A1577">
        <v>11576</v>
      </c>
      <c r="B1577" t="s">
        <v>5089</v>
      </c>
      <c r="C1577" t="s">
        <v>15029</v>
      </c>
      <c r="D1577">
        <v>43739</v>
      </c>
      <c r="E1577" s="2">
        <v>45071.97896990741</v>
      </c>
      <c r="F1577" t="s">
        <v>15024</v>
      </c>
    </row>
    <row r="1578" spans="1:6" x14ac:dyDescent="0.25">
      <c r="A1578">
        <v>11577</v>
      </c>
      <c r="B1578" t="s">
        <v>3109</v>
      </c>
      <c r="C1578" t="s">
        <v>15025</v>
      </c>
      <c r="D1578">
        <v>32065</v>
      </c>
      <c r="E1578" s="2">
        <v>44639.243032407408</v>
      </c>
      <c r="F1578" t="s">
        <v>12908</v>
      </c>
    </row>
    <row r="1579" spans="1:6" x14ac:dyDescent="0.25">
      <c r="A1579">
        <v>11578</v>
      </c>
      <c r="B1579" t="s">
        <v>5919</v>
      </c>
      <c r="C1579" t="s">
        <v>15029</v>
      </c>
      <c r="D1579">
        <v>38858</v>
      </c>
      <c r="E1579" s="2">
        <v>44953.050567129627</v>
      </c>
      <c r="F1579" t="s">
        <v>15024</v>
      </c>
    </row>
    <row r="1580" spans="1:6" x14ac:dyDescent="0.25">
      <c r="A1580">
        <v>11579</v>
      </c>
      <c r="B1580" t="s">
        <v>5858</v>
      </c>
      <c r="C1580" t="s">
        <v>15027</v>
      </c>
      <c r="D1580">
        <v>45818</v>
      </c>
      <c r="E1580" s="2">
        <v>44995.024861111109</v>
      </c>
      <c r="F1580" t="s">
        <v>15026</v>
      </c>
    </row>
    <row r="1581" spans="1:6" x14ac:dyDescent="0.25">
      <c r="A1581">
        <v>11580</v>
      </c>
      <c r="B1581" t="s">
        <v>3342</v>
      </c>
      <c r="C1581" t="s">
        <v>15030</v>
      </c>
      <c r="D1581">
        <v>23367</v>
      </c>
      <c r="E1581" s="2">
        <v>44498.262326388889</v>
      </c>
      <c r="F1581" t="s">
        <v>15026</v>
      </c>
    </row>
    <row r="1582" spans="1:6" x14ac:dyDescent="0.25">
      <c r="A1582">
        <v>11581</v>
      </c>
      <c r="B1582" t="s">
        <v>5953</v>
      </c>
      <c r="C1582" t="s">
        <v>15027</v>
      </c>
      <c r="D1582">
        <v>47420</v>
      </c>
      <c r="E1582" s="2">
        <v>45075.464432870373</v>
      </c>
      <c r="F1582" t="s">
        <v>12908</v>
      </c>
    </row>
    <row r="1583" spans="1:6" x14ac:dyDescent="0.25">
      <c r="A1583">
        <v>11582</v>
      </c>
      <c r="B1583" t="s">
        <v>3127</v>
      </c>
      <c r="C1583" t="s">
        <v>15023</v>
      </c>
      <c r="D1583">
        <v>7877</v>
      </c>
      <c r="E1583" s="2">
        <v>44666.54896990741</v>
      </c>
      <c r="F1583" t="s">
        <v>15024</v>
      </c>
    </row>
    <row r="1584" spans="1:6" x14ac:dyDescent="0.25">
      <c r="A1584">
        <v>11583</v>
      </c>
      <c r="B1584" t="s">
        <v>3715</v>
      </c>
      <c r="C1584" t="s">
        <v>15029</v>
      </c>
      <c r="D1584">
        <v>15310</v>
      </c>
      <c r="E1584" s="2">
        <v>44813.623807870368</v>
      </c>
      <c r="F1584" t="s">
        <v>15024</v>
      </c>
    </row>
    <row r="1585" spans="1:6" x14ac:dyDescent="0.25">
      <c r="A1585">
        <v>11584</v>
      </c>
      <c r="B1585" t="s">
        <v>5124</v>
      </c>
      <c r="C1585" t="s">
        <v>15027</v>
      </c>
      <c r="D1585">
        <v>28551</v>
      </c>
      <c r="E1585" s="2">
        <v>44683.892129629632</v>
      </c>
      <c r="F1585" t="s">
        <v>12908</v>
      </c>
    </row>
    <row r="1586" spans="1:6" x14ac:dyDescent="0.25">
      <c r="A1586">
        <v>11585</v>
      </c>
      <c r="B1586" t="s">
        <v>4308</v>
      </c>
      <c r="C1586" t="s">
        <v>15029</v>
      </c>
      <c r="D1586">
        <v>12527</v>
      </c>
      <c r="E1586" s="2">
        <v>44754.903402777767</v>
      </c>
      <c r="F1586" t="s">
        <v>15024</v>
      </c>
    </row>
    <row r="1587" spans="1:6" x14ac:dyDescent="0.25">
      <c r="A1587">
        <v>11586</v>
      </c>
      <c r="B1587" t="s">
        <v>4892</v>
      </c>
      <c r="C1587" t="s">
        <v>15027</v>
      </c>
      <c r="D1587">
        <v>23423</v>
      </c>
      <c r="E1587" s="2">
        <v>44494.657175925917</v>
      </c>
      <c r="F1587" t="s">
        <v>12908</v>
      </c>
    </row>
    <row r="1588" spans="1:6" x14ac:dyDescent="0.25">
      <c r="A1588">
        <v>11587</v>
      </c>
      <c r="B1588" t="s">
        <v>5284</v>
      </c>
      <c r="C1588" t="s">
        <v>15025</v>
      </c>
      <c r="D1588">
        <v>20495</v>
      </c>
      <c r="E1588" s="2">
        <v>44512.188171296293</v>
      </c>
      <c r="F1588" t="s">
        <v>15026</v>
      </c>
    </row>
    <row r="1589" spans="1:6" x14ac:dyDescent="0.25">
      <c r="A1589">
        <v>11588</v>
      </c>
      <c r="B1589" t="s">
        <v>4266</v>
      </c>
      <c r="C1589" t="s">
        <v>15027</v>
      </c>
      <c r="D1589">
        <v>30896</v>
      </c>
      <c r="E1589" s="2">
        <v>44560.124861111108</v>
      </c>
      <c r="F1589" t="s">
        <v>12908</v>
      </c>
    </row>
    <row r="1590" spans="1:6" x14ac:dyDescent="0.25">
      <c r="A1590">
        <v>11589</v>
      </c>
      <c r="B1590" t="s">
        <v>4445</v>
      </c>
      <c r="C1590" t="s">
        <v>15029</v>
      </c>
      <c r="D1590">
        <v>29124</v>
      </c>
      <c r="E1590" s="2">
        <v>44727.637569444443</v>
      </c>
      <c r="F1590" t="s">
        <v>12908</v>
      </c>
    </row>
    <row r="1591" spans="1:6" x14ac:dyDescent="0.25">
      <c r="A1591">
        <v>11590</v>
      </c>
      <c r="B1591" t="s">
        <v>3966</v>
      </c>
      <c r="C1591" t="s">
        <v>15029</v>
      </c>
      <c r="D1591">
        <v>44373</v>
      </c>
      <c r="E1591" s="2">
        <v>44785.146053240736</v>
      </c>
      <c r="F1591" t="s">
        <v>15024</v>
      </c>
    </row>
    <row r="1592" spans="1:6" x14ac:dyDescent="0.25">
      <c r="A1592">
        <v>11591</v>
      </c>
      <c r="B1592" t="s">
        <v>3779</v>
      </c>
      <c r="C1592" t="s">
        <v>15025</v>
      </c>
      <c r="D1592">
        <v>37530</v>
      </c>
      <c r="E1592" s="2">
        <v>44991.945868055547</v>
      </c>
      <c r="F1592" t="s">
        <v>15026</v>
      </c>
    </row>
    <row r="1593" spans="1:6" x14ac:dyDescent="0.25">
      <c r="A1593">
        <v>11592</v>
      </c>
      <c r="B1593" t="s">
        <v>3781</v>
      </c>
      <c r="C1593" t="s">
        <v>15025</v>
      </c>
      <c r="D1593">
        <v>24561</v>
      </c>
      <c r="E1593" s="2">
        <v>44572.559212962973</v>
      </c>
      <c r="F1593" t="s">
        <v>15026</v>
      </c>
    </row>
    <row r="1594" spans="1:6" x14ac:dyDescent="0.25">
      <c r="A1594">
        <v>11593</v>
      </c>
      <c r="B1594" t="s">
        <v>4064</v>
      </c>
      <c r="C1594" t="s">
        <v>15030</v>
      </c>
      <c r="D1594">
        <v>25953</v>
      </c>
      <c r="E1594" s="2">
        <v>44665.000092592592</v>
      </c>
      <c r="F1594" t="s">
        <v>12908</v>
      </c>
    </row>
    <row r="1595" spans="1:6" x14ac:dyDescent="0.25">
      <c r="A1595">
        <v>11594</v>
      </c>
      <c r="B1595" t="s">
        <v>5114</v>
      </c>
      <c r="C1595" t="s">
        <v>15029</v>
      </c>
      <c r="D1595">
        <v>11227</v>
      </c>
      <c r="E1595" s="2">
        <v>44492.64334490741</v>
      </c>
      <c r="F1595" t="s">
        <v>15026</v>
      </c>
    </row>
    <row r="1596" spans="1:6" x14ac:dyDescent="0.25">
      <c r="A1596">
        <v>11595</v>
      </c>
      <c r="B1596" t="s">
        <v>3546</v>
      </c>
      <c r="C1596" t="s">
        <v>15028</v>
      </c>
      <c r="D1596">
        <v>45451</v>
      </c>
      <c r="E1596" s="2">
        <v>44473.145960648151</v>
      </c>
      <c r="F1596" t="s">
        <v>15026</v>
      </c>
    </row>
    <row r="1597" spans="1:6" x14ac:dyDescent="0.25">
      <c r="A1597">
        <v>11596</v>
      </c>
      <c r="B1597" t="s">
        <v>5171</v>
      </c>
      <c r="C1597" t="s">
        <v>15025</v>
      </c>
      <c r="D1597">
        <v>17291</v>
      </c>
      <c r="E1597" s="2">
        <v>44932.912141203713</v>
      </c>
      <c r="F1597" t="s">
        <v>12908</v>
      </c>
    </row>
    <row r="1598" spans="1:6" x14ac:dyDescent="0.25">
      <c r="A1598">
        <v>11597</v>
      </c>
      <c r="B1598" t="s">
        <v>3755</v>
      </c>
      <c r="C1598" t="s">
        <v>15030</v>
      </c>
      <c r="D1598">
        <v>15928</v>
      </c>
      <c r="E1598" s="2">
        <v>45065.218611111108</v>
      </c>
      <c r="F1598" t="s">
        <v>12908</v>
      </c>
    </row>
    <row r="1599" spans="1:6" x14ac:dyDescent="0.25">
      <c r="A1599">
        <v>11598</v>
      </c>
      <c r="B1599" t="s">
        <v>3357</v>
      </c>
      <c r="C1599" t="s">
        <v>15029</v>
      </c>
      <c r="D1599">
        <v>46347</v>
      </c>
      <c r="E1599" s="2">
        <v>44679.594386574077</v>
      </c>
      <c r="F1599" t="s">
        <v>15026</v>
      </c>
    </row>
    <row r="1600" spans="1:6" x14ac:dyDescent="0.25">
      <c r="A1600">
        <v>11599</v>
      </c>
      <c r="B1600" t="s">
        <v>6021</v>
      </c>
      <c r="C1600" t="s">
        <v>15023</v>
      </c>
      <c r="D1600">
        <v>7891</v>
      </c>
      <c r="E1600" s="2">
        <v>44474.851215277777</v>
      </c>
      <c r="F1600" t="s">
        <v>15026</v>
      </c>
    </row>
    <row r="1601" spans="1:6" x14ac:dyDescent="0.25">
      <c r="A1601">
        <v>11600</v>
      </c>
      <c r="B1601" t="s">
        <v>4816</v>
      </c>
      <c r="C1601" t="s">
        <v>15027</v>
      </c>
      <c r="D1601">
        <v>28995</v>
      </c>
      <c r="E1601" s="2">
        <v>45060.360810185193</v>
      </c>
      <c r="F1601" t="s">
        <v>15024</v>
      </c>
    </row>
    <row r="1602" spans="1:6" x14ac:dyDescent="0.25">
      <c r="A1602">
        <v>11601</v>
      </c>
      <c r="B1602" t="s">
        <v>3709</v>
      </c>
      <c r="C1602" t="s">
        <v>15029</v>
      </c>
      <c r="D1602">
        <v>4758</v>
      </c>
      <c r="E1602" s="2">
        <v>45070.617129629631</v>
      </c>
      <c r="F1602" t="s">
        <v>15026</v>
      </c>
    </row>
    <row r="1603" spans="1:6" x14ac:dyDescent="0.25">
      <c r="A1603">
        <v>11602</v>
      </c>
      <c r="B1603" t="s">
        <v>5525</v>
      </c>
      <c r="C1603" t="s">
        <v>15028</v>
      </c>
      <c r="D1603">
        <v>6264</v>
      </c>
      <c r="E1603" s="2">
        <v>44637.130185185182</v>
      </c>
      <c r="F1603" t="s">
        <v>15026</v>
      </c>
    </row>
    <row r="1604" spans="1:6" x14ac:dyDescent="0.25">
      <c r="A1604">
        <v>11603</v>
      </c>
      <c r="B1604" t="s">
        <v>3312</v>
      </c>
      <c r="C1604" t="s">
        <v>15027</v>
      </c>
      <c r="D1604">
        <v>2163</v>
      </c>
      <c r="E1604" s="2">
        <v>44574.457951388889</v>
      </c>
      <c r="F1604" t="s">
        <v>12908</v>
      </c>
    </row>
    <row r="1605" spans="1:6" x14ac:dyDescent="0.25">
      <c r="A1605">
        <v>11604</v>
      </c>
      <c r="B1605" t="s">
        <v>5498</v>
      </c>
      <c r="C1605" t="s">
        <v>15025</v>
      </c>
      <c r="D1605">
        <v>11794</v>
      </c>
      <c r="E1605" s="2">
        <v>45082.379351851851</v>
      </c>
      <c r="F1605" t="s">
        <v>15026</v>
      </c>
    </row>
    <row r="1606" spans="1:6" x14ac:dyDescent="0.25">
      <c r="A1606">
        <v>11605</v>
      </c>
      <c r="B1606" t="s">
        <v>5173</v>
      </c>
      <c r="C1606" t="s">
        <v>15030</v>
      </c>
      <c r="D1606">
        <v>33427</v>
      </c>
      <c r="E1606" s="2">
        <v>44539.036377314813</v>
      </c>
      <c r="F1606" t="s">
        <v>15024</v>
      </c>
    </row>
    <row r="1607" spans="1:6" x14ac:dyDescent="0.25">
      <c r="A1607">
        <v>11606</v>
      </c>
      <c r="B1607" t="s">
        <v>6020</v>
      </c>
      <c r="C1607" t="s">
        <v>15030</v>
      </c>
      <c r="D1607">
        <v>47643</v>
      </c>
      <c r="E1607" s="2">
        <v>44592.744259259263</v>
      </c>
      <c r="F1607" t="s">
        <v>15024</v>
      </c>
    </row>
    <row r="1608" spans="1:6" x14ac:dyDescent="0.25">
      <c r="A1608">
        <v>11607</v>
      </c>
      <c r="B1608" t="s">
        <v>4058</v>
      </c>
      <c r="C1608" t="s">
        <v>15028</v>
      </c>
      <c r="D1608">
        <v>12891</v>
      </c>
      <c r="E1608" s="2">
        <v>44631.761712962973</v>
      </c>
      <c r="F1608" t="s">
        <v>15024</v>
      </c>
    </row>
    <row r="1609" spans="1:6" x14ac:dyDescent="0.25">
      <c r="A1609">
        <v>11608</v>
      </c>
      <c r="B1609" t="s">
        <v>4701</v>
      </c>
      <c r="C1609" t="s">
        <v>15028</v>
      </c>
      <c r="D1609">
        <v>40685</v>
      </c>
      <c r="E1609" s="2">
        <v>45041.054803240739</v>
      </c>
      <c r="F1609" t="s">
        <v>15024</v>
      </c>
    </row>
    <row r="1610" spans="1:6" x14ac:dyDescent="0.25">
      <c r="A1610">
        <v>11609</v>
      </c>
      <c r="B1610" t="s">
        <v>5809</v>
      </c>
      <c r="C1610" t="s">
        <v>15023</v>
      </c>
      <c r="D1610">
        <v>30709</v>
      </c>
      <c r="E1610" s="2">
        <v>44703.517523148148</v>
      </c>
      <c r="F1610" t="s">
        <v>15024</v>
      </c>
    </row>
    <row r="1611" spans="1:6" x14ac:dyDescent="0.25">
      <c r="A1611">
        <v>11610</v>
      </c>
      <c r="B1611" t="s">
        <v>5928</v>
      </c>
      <c r="C1611" t="s">
        <v>15023</v>
      </c>
      <c r="D1611">
        <v>12303</v>
      </c>
      <c r="E1611" s="2">
        <v>44623.577939814822</v>
      </c>
      <c r="F1611" t="s">
        <v>15026</v>
      </c>
    </row>
    <row r="1612" spans="1:6" x14ac:dyDescent="0.25">
      <c r="A1612">
        <v>11611</v>
      </c>
      <c r="B1612" t="s">
        <v>5678</v>
      </c>
      <c r="C1612" t="s">
        <v>15030</v>
      </c>
      <c r="D1612">
        <v>20847</v>
      </c>
      <c r="E1612" s="2">
        <v>44524.663854166669</v>
      </c>
      <c r="F1612" t="s">
        <v>12908</v>
      </c>
    </row>
    <row r="1613" spans="1:6" x14ac:dyDescent="0.25">
      <c r="A1613">
        <v>11612</v>
      </c>
      <c r="B1613" t="s">
        <v>3562</v>
      </c>
      <c r="C1613" t="s">
        <v>15027</v>
      </c>
      <c r="D1613">
        <v>47352</v>
      </c>
      <c r="E1613" s="2">
        <v>44761.892314814817</v>
      </c>
      <c r="F1613" t="s">
        <v>12908</v>
      </c>
    </row>
    <row r="1614" spans="1:6" x14ac:dyDescent="0.25">
      <c r="A1614">
        <v>11613</v>
      </c>
      <c r="B1614" t="s">
        <v>5007</v>
      </c>
      <c r="C1614" t="s">
        <v>15028</v>
      </c>
      <c r="D1614">
        <v>41289</v>
      </c>
      <c r="E1614" s="2">
        <v>44504.408668981479</v>
      </c>
      <c r="F1614" t="s">
        <v>15026</v>
      </c>
    </row>
    <row r="1615" spans="1:6" x14ac:dyDescent="0.25">
      <c r="A1615">
        <v>11614</v>
      </c>
      <c r="B1615" t="s">
        <v>4980</v>
      </c>
      <c r="C1615" t="s">
        <v>15029</v>
      </c>
      <c r="D1615">
        <v>39869</v>
      </c>
      <c r="E1615" s="2">
        <v>44653.431261574071</v>
      </c>
      <c r="F1615" t="s">
        <v>15026</v>
      </c>
    </row>
    <row r="1616" spans="1:6" x14ac:dyDescent="0.25">
      <c r="A1616">
        <v>11615</v>
      </c>
      <c r="B1616" t="s">
        <v>3379</v>
      </c>
      <c r="C1616" t="s">
        <v>15030</v>
      </c>
      <c r="D1616">
        <v>1896</v>
      </c>
      <c r="E1616" s="2">
        <v>44900.490787037037</v>
      </c>
      <c r="F1616" t="s">
        <v>15024</v>
      </c>
    </row>
    <row r="1617" spans="1:6" x14ac:dyDescent="0.25">
      <c r="A1617">
        <v>11616</v>
      </c>
      <c r="B1617" t="s">
        <v>5834</v>
      </c>
      <c r="C1617" t="s">
        <v>15028</v>
      </c>
      <c r="D1617">
        <v>3710</v>
      </c>
      <c r="E1617" s="2">
        <v>44994.979432870372</v>
      </c>
      <c r="F1617" t="s">
        <v>15026</v>
      </c>
    </row>
    <row r="1618" spans="1:6" x14ac:dyDescent="0.25">
      <c r="A1618">
        <v>11617</v>
      </c>
      <c r="B1618" t="s">
        <v>3076</v>
      </c>
      <c r="C1618" t="s">
        <v>15028</v>
      </c>
      <c r="D1618">
        <v>15953</v>
      </c>
      <c r="E1618" s="2">
        <v>44605.318356481483</v>
      </c>
      <c r="F1618" t="s">
        <v>15026</v>
      </c>
    </row>
    <row r="1619" spans="1:6" x14ac:dyDescent="0.25">
      <c r="A1619">
        <v>11618</v>
      </c>
      <c r="B1619" t="s">
        <v>4898</v>
      </c>
      <c r="C1619" t="s">
        <v>15023</v>
      </c>
      <c r="D1619">
        <v>15228</v>
      </c>
      <c r="E1619" s="2">
        <v>44658.749178240738</v>
      </c>
      <c r="F1619" t="s">
        <v>15024</v>
      </c>
    </row>
    <row r="1620" spans="1:6" x14ac:dyDescent="0.25">
      <c r="A1620">
        <v>11619</v>
      </c>
      <c r="B1620" t="s">
        <v>3256</v>
      </c>
      <c r="C1620" t="s">
        <v>15028</v>
      </c>
      <c r="D1620">
        <v>24341</v>
      </c>
      <c r="E1620" s="2">
        <v>44808.59778935185</v>
      </c>
      <c r="F1620" t="s">
        <v>12908</v>
      </c>
    </row>
    <row r="1621" spans="1:6" x14ac:dyDescent="0.25">
      <c r="A1621">
        <v>11620</v>
      </c>
      <c r="B1621" t="s">
        <v>4000</v>
      </c>
      <c r="C1621" t="s">
        <v>15027</v>
      </c>
      <c r="D1621">
        <v>39497</v>
      </c>
      <c r="E1621" s="2">
        <v>44528.752858796302</v>
      </c>
      <c r="F1621" t="s">
        <v>15026</v>
      </c>
    </row>
    <row r="1622" spans="1:6" x14ac:dyDescent="0.25">
      <c r="A1622">
        <v>11621</v>
      </c>
      <c r="B1622" t="s">
        <v>5779</v>
      </c>
      <c r="C1622" t="s">
        <v>15023</v>
      </c>
      <c r="D1622">
        <v>8590</v>
      </c>
      <c r="E1622" s="2">
        <v>44826.88795138889</v>
      </c>
      <c r="F1622" t="s">
        <v>12908</v>
      </c>
    </row>
    <row r="1623" spans="1:6" x14ac:dyDescent="0.25">
      <c r="A1623">
        <v>11622</v>
      </c>
      <c r="B1623" t="s">
        <v>5355</v>
      </c>
      <c r="C1623" t="s">
        <v>15030</v>
      </c>
      <c r="D1623">
        <v>33605</v>
      </c>
      <c r="E1623" s="2">
        <v>44946.605185185188</v>
      </c>
      <c r="F1623" t="s">
        <v>15024</v>
      </c>
    </row>
    <row r="1624" spans="1:6" x14ac:dyDescent="0.25">
      <c r="A1624">
        <v>11623</v>
      </c>
      <c r="B1624" t="s">
        <v>3616</v>
      </c>
      <c r="C1624" t="s">
        <v>15023</v>
      </c>
      <c r="D1624">
        <v>22206</v>
      </c>
      <c r="E1624" s="2">
        <v>44820.027685185189</v>
      </c>
      <c r="F1624" t="s">
        <v>15026</v>
      </c>
    </row>
    <row r="1625" spans="1:6" x14ac:dyDescent="0.25">
      <c r="A1625">
        <v>11624</v>
      </c>
      <c r="B1625" t="s">
        <v>4349</v>
      </c>
      <c r="C1625" t="s">
        <v>15029</v>
      </c>
      <c r="D1625">
        <v>23336</v>
      </c>
      <c r="E1625" s="2">
        <v>44990.645069444443</v>
      </c>
      <c r="F1625" t="s">
        <v>15024</v>
      </c>
    </row>
    <row r="1626" spans="1:6" x14ac:dyDescent="0.25">
      <c r="A1626">
        <v>11625</v>
      </c>
      <c r="B1626" t="s">
        <v>4304</v>
      </c>
      <c r="C1626" t="s">
        <v>15028</v>
      </c>
      <c r="D1626">
        <v>14991</v>
      </c>
      <c r="E1626" s="2">
        <v>44903.78229166667</v>
      </c>
      <c r="F1626" t="s">
        <v>15024</v>
      </c>
    </row>
    <row r="1627" spans="1:6" x14ac:dyDescent="0.25">
      <c r="A1627">
        <v>11626</v>
      </c>
      <c r="B1627" t="s">
        <v>4013</v>
      </c>
      <c r="C1627" t="s">
        <v>15023</v>
      </c>
      <c r="D1627">
        <v>25592</v>
      </c>
      <c r="E1627" s="2">
        <v>44822.530497685177</v>
      </c>
      <c r="F1627" t="s">
        <v>15026</v>
      </c>
    </row>
    <row r="1628" spans="1:6" x14ac:dyDescent="0.25">
      <c r="A1628">
        <v>11627</v>
      </c>
      <c r="B1628" t="s">
        <v>5833</v>
      </c>
      <c r="C1628" t="s">
        <v>15029</v>
      </c>
      <c r="D1628">
        <v>40440</v>
      </c>
      <c r="E1628" s="2">
        <v>44827.286458333343</v>
      </c>
      <c r="F1628" t="s">
        <v>15024</v>
      </c>
    </row>
    <row r="1629" spans="1:6" x14ac:dyDescent="0.25">
      <c r="A1629">
        <v>11628</v>
      </c>
      <c r="B1629" t="s">
        <v>3653</v>
      </c>
      <c r="C1629" t="s">
        <v>15028</v>
      </c>
      <c r="D1629">
        <v>49424</v>
      </c>
      <c r="E1629" s="2">
        <v>44877.189699074072</v>
      </c>
      <c r="F1629" t="s">
        <v>12908</v>
      </c>
    </row>
    <row r="1630" spans="1:6" x14ac:dyDescent="0.25">
      <c r="A1630">
        <v>11629</v>
      </c>
      <c r="B1630" t="s">
        <v>4999</v>
      </c>
      <c r="C1630" t="s">
        <v>15029</v>
      </c>
      <c r="D1630">
        <v>33842</v>
      </c>
      <c r="E1630" s="2">
        <v>44899.879641203697</v>
      </c>
      <c r="F1630" t="s">
        <v>15026</v>
      </c>
    </row>
    <row r="1631" spans="1:6" x14ac:dyDescent="0.25">
      <c r="A1631">
        <v>11630</v>
      </c>
      <c r="B1631" t="s">
        <v>5928</v>
      </c>
      <c r="C1631" t="s">
        <v>15025</v>
      </c>
      <c r="D1631">
        <v>41204</v>
      </c>
      <c r="E1631" s="2">
        <v>45029.945474537039</v>
      </c>
      <c r="F1631" t="s">
        <v>15024</v>
      </c>
    </row>
    <row r="1632" spans="1:6" x14ac:dyDescent="0.25">
      <c r="A1632">
        <v>11631</v>
      </c>
      <c r="B1632" t="s">
        <v>5209</v>
      </c>
      <c r="C1632" t="s">
        <v>15025</v>
      </c>
      <c r="D1632">
        <v>32158</v>
      </c>
      <c r="E1632" s="2">
        <v>45015.561342592591</v>
      </c>
      <c r="F1632" t="s">
        <v>15024</v>
      </c>
    </row>
    <row r="1633" spans="1:6" x14ac:dyDescent="0.25">
      <c r="A1633">
        <v>11632</v>
      </c>
      <c r="B1633" t="s">
        <v>3791</v>
      </c>
      <c r="C1633" t="s">
        <v>15025</v>
      </c>
      <c r="D1633">
        <v>39618</v>
      </c>
      <c r="E1633" s="2">
        <v>45089.924016203702</v>
      </c>
      <c r="F1633" t="s">
        <v>15024</v>
      </c>
    </row>
    <row r="1634" spans="1:6" x14ac:dyDescent="0.25">
      <c r="A1634">
        <v>11633</v>
      </c>
      <c r="B1634" t="s">
        <v>3987</v>
      </c>
      <c r="C1634" t="s">
        <v>15030</v>
      </c>
      <c r="D1634">
        <v>37055</v>
      </c>
      <c r="E1634" s="2">
        <v>44994.174224537041</v>
      </c>
      <c r="F1634" t="s">
        <v>15026</v>
      </c>
    </row>
    <row r="1635" spans="1:6" x14ac:dyDescent="0.25">
      <c r="A1635">
        <v>11634</v>
      </c>
      <c r="B1635" t="s">
        <v>3304</v>
      </c>
      <c r="C1635" t="s">
        <v>15027</v>
      </c>
      <c r="D1635">
        <v>23906</v>
      </c>
      <c r="E1635" s="2">
        <v>44812.067499999997</v>
      </c>
      <c r="F1635" t="s">
        <v>12908</v>
      </c>
    </row>
    <row r="1636" spans="1:6" x14ac:dyDescent="0.25">
      <c r="A1636">
        <v>11635</v>
      </c>
      <c r="B1636" t="s">
        <v>4791</v>
      </c>
      <c r="C1636" t="s">
        <v>15027</v>
      </c>
      <c r="D1636">
        <v>45077</v>
      </c>
      <c r="E1636" s="2">
        <v>44706.031354166669</v>
      </c>
      <c r="F1636" t="s">
        <v>15024</v>
      </c>
    </row>
    <row r="1637" spans="1:6" x14ac:dyDescent="0.25">
      <c r="A1637">
        <v>11636</v>
      </c>
      <c r="B1637" t="s">
        <v>4633</v>
      </c>
      <c r="C1637" t="s">
        <v>15028</v>
      </c>
      <c r="D1637">
        <v>44135</v>
      </c>
      <c r="E1637" s="2">
        <v>45022.930671296293</v>
      </c>
      <c r="F1637" t="s">
        <v>12908</v>
      </c>
    </row>
    <row r="1638" spans="1:6" x14ac:dyDescent="0.25">
      <c r="A1638">
        <v>11637</v>
      </c>
      <c r="B1638" t="s">
        <v>4774</v>
      </c>
      <c r="C1638" t="s">
        <v>15025</v>
      </c>
      <c r="D1638">
        <v>11650</v>
      </c>
      <c r="E1638" s="2">
        <v>44609.815011574072</v>
      </c>
      <c r="F1638" t="s">
        <v>15024</v>
      </c>
    </row>
    <row r="1639" spans="1:6" x14ac:dyDescent="0.25">
      <c r="A1639">
        <v>11638</v>
      </c>
      <c r="B1639" t="s">
        <v>4676</v>
      </c>
      <c r="C1639" t="s">
        <v>15023</v>
      </c>
      <c r="D1639">
        <v>10431</v>
      </c>
      <c r="E1639" s="2">
        <v>44563.630798611113</v>
      </c>
      <c r="F1639" t="s">
        <v>15026</v>
      </c>
    </row>
    <row r="1640" spans="1:6" x14ac:dyDescent="0.25">
      <c r="A1640">
        <v>11639</v>
      </c>
      <c r="B1640" t="s">
        <v>5292</v>
      </c>
      <c r="C1640" t="s">
        <v>15023</v>
      </c>
      <c r="D1640">
        <v>33765</v>
      </c>
      <c r="E1640" s="2">
        <v>44907.966956018521</v>
      </c>
      <c r="F1640" t="s">
        <v>15026</v>
      </c>
    </row>
    <row r="1641" spans="1:6" x14ac:dyDescent="0.25">
      <c r="A1641">
        <v>11640</v>
      </c>
      <c r="B1641" t="s">
        <v>4741</v>
      </c>
      <c r="C1641" t="s">
        <v>15023</v>
      </c>
      <c r="D1641">
        <v>17669</v>
      </c>
      <c r="E1641" s="2">
        <v>44594.771967592591</v>
      </c>
      <c r="F1641" t="s">
        <v>15024</v>
      </c>
    </row>
    <row r="1642" spans="1:6" x14ac:dyDescent="0.25">
      <c r="A1642">
        <v>11641</v>
      </c>
      <c r="B1642" t="s">
        <v>4477</v>
      </c>
      <c r="C1642" t="s">
        <v>15028</v>
      </c>
      <c r="D1642">
        <v>15174</v>
      </c>
      <c r="E1642" s="2">
        <v>45112.783067129632</v>
      </c>
      <c r="F1642" t="s">
        <v>15024</v>
      </c>
    </row>
    <row r="1643" spans="1:6" x14ac:dyDescent="0.25">
      <c r="A1643">
        <v>11642</v>
      </c>
      <c r="B1643" t="s">
        <v>5953</v>
      </c>
      <c r="C1643" t="s">
        <v>15029</v>
      </c>
      <c r="D1643">
        <v>30960</v>
      </c>
      <c r="E1643" s="2">
        <v>44910.060011574067</v>
      </c>
      <c r="F1643" t="s">
        <v>12908</v>
      </c>
    </row>
    <row r="1644" spans="1:6" x14ac:dyDescent="0.25">
      <c r="A1644">
        <v>11643</v>
      </c>
      <c r="B1644" t="s">
        <v>3190</v>
      </c>
      <c r="C1644" t="s">
        <v>15025</v>
      </c>
      <c r="D1644">
        <v>19105</v>
      </c>
      <c r="E1644" s="2">
        <v>44822.490682870368</v>
      </c>
      <c r="F1644" t="s">
        <v>12908</v>
      </c>
    </row>
    <row r="1645" spans="1:6" x14ac:dyDescent="0.25">
      <c r="A1645">
        <v>11644</v>
      </c>
      <c r="B1645" t="s">
        <v>3533</v>
      </c>
      <c r="C1645" t="s">
        <v>15023</v>
      </c>
      <c r="D1645">
        <v>43006</v>
      </c>
      <c r="E1645" s="2">
        <v>45105.024884259263</v>
      </c>
      <c r="F1645" t="s">
        <v>15026</v>
      </c>
    </row>
    <row r="1646" spans="1:6" x14ac:dyDescent="0.25">
      <c r="A1646">
        <v>11645</v>
      </c>
      <c r="B1646" t="s">
        <v>4723</v>
      </c>
      <c r="C1646" t="s">
        <v>15028</v>
      </c>
      <c r="D1646">
        <v>7251</v>
      </c>
      <c r="E1646" s="2">
        <v>44530.186145833337</v>
      </c>
      <c r="F1646" t="s">
        <v>12908</v>
      </c>
    </row>
    <row r="1647" spans="1:6" x14ac:dyDescent="0.25">
      <c r="A1647">
        <v>11646</v>
      </c>
      <c r="B1647" t="s">
        <v>5604</v>
      </c>
      <c r="C1647" t="s">
        <v>15028</v>
      </c>
      <c r="D1647">
        <v>13026</v>
      </c>
      <c r="E1647" s="2">
        <v>44605.385405092587</v>
      </c>
      <c r="F1647" t="s">
        <v>12908</v>
      </c>
    </row>
    <row r="1648" spans="1:6" x14ac:dyDescent="0.25">
      <c r="A1648">
        <v>11647</v>
      </c>
      <c r="B1648" t="s">
        <v>3866</v>
      </c>
      <c r="C1648" t="s">
        <v>15030</v>
      </c>
      <c r="D1648">
        <v>49758</v>
      </c>
      <c r="E1648" s="2">
        <v>44970.415578703702</v>
      </c>
      <c r="F1648" t="s">
        <v>12908</v>
      </c>
    </row>
    <row r="1649" spans="1:6" x14ac:dyDescent="0.25">
      <c r="A1649">
        <v>11648</v>
      </c>
      <c r="B1649" t="s">
        <v>3382</v>
      </c>
      <c r="C1649" t="s">
        <v>15029</v>
      </c>
      <c r="D1649">
        <v>45523</v>
      </c>
      <c r="E1649" s="2">
        <v>45022.454375000001</v>
      </c>
      <c r="F1649" t="s">
        <v>12908</v>
      </c>
    </row>
    <row r="1650" spans="1:6" x14ac:dyDescent="0.25">
      <c r="A1650">
        <v>11649</v>
      </c>
      <c r="B1650" t="s">
        <v>3777</v>
      </c>
      <c r="C1650" t="s">
        <v>15029</v>
      </c>
      <c r="D1650">
        <v>18528</v>
      </c>
      <c r="E1650" s="2">
        <v>44555.110706018517</v>
      </c>
      <c r="F1650" t="s">
        <v>12908</v>
      </c>
    </row>
    <row r="1651" spans="1:6" x14ac:dyDescent="0.25">
      <c r="A1651">
        <v>11650</v>
      </c>
      <c r="B1651" t="s">
        <v>4542</v>
      </c>
      <c r="C1651" t="s">
        <v>15030</v>
      </c>
      <c r="D1651">
        <v>39928</v>
      </c>
      <c r="E1651" s="2">
        <v>44803.762615740743</v>
      </c>
      <c r="F1651" t="s">
        <v>15024</v>
      </c>
    </row>
    <row r="1652" spans="1:6" x14ac:dyDescent="0.25">
      <c r="A1652">
        <v>11651</v>
      </c>
      <c r="B1652" t="s">
        <v>4469</v>
      </c>
      <c r="C1652" t="s">
        <v>15030</v>
      </c>
      <c r="D1652">
        <v>32896</v>
      </c>
      <c r="E1652" s="2">
        <v>45054.296967592592</v>
      </c>
      <c r="F1652" t="s">
        <v>15026</v>
      </c>
    </row>
    <row r="1653" spans="1:6" x14ac:dyDescent="0.25">
      <c r="A1653">
        <v>11652</v>
      </c>
      <c r="B1653" t="s">
        <v>3701</v>
      </c>
      <c r="C1653" t="s">
        <v>15029</v>
      </c>
      <c r="D1653">
        <v>33495</v>
      </c>
      <c r="E1653" s="2">
        <v>44783.595555555563</v>
      </c>
      <c r="F1653" t="s">
        <v>15024</v>
      </c>
    </row>
    <row r="1654" spans="1:6" x14ac:dyDescent="0.25">
      <c r="A1654">
        <v>11653</v>
      </c>
      <c r="B1654" t="s">
        <v>3509</v>
      </c>
      <c r="C1654" t="s">
        <v>15028</v>
      </c>
      <c r="D1654">
        <v>38175</v>
      </c>
      <c r="E1654" s="2">
        <v>44855.124837962961</v>
      </c>
      <c r="F1654" t="s">
        <v>15026</v>
      </c>
    </row>
    <row r="1655" spans="1:6" x14ac:dyDescent="0.25">
      <c r="A1655">
        <v>11654</v>
      </c>
      <c r="B1655" t="s">
        <v>3432</v>
      </c>
      <c r="C1655" t="s">
        <v>15028</v>
      </c>
      <c r="D1655">
        <v>46458</v>
      </c>
      <c r="E1655" s="2">
        <v>44809.297905092593</v>
      </c>
      <c r="F1655" t="s">
        <v>15024</v>
      </c>
    </row>
    <row r="1656" spans="1:6" x14ac:dyDescent="0.25">
      <c r="A1656">
        <v>11655</v>
      </c>
      <c r="B1656" t="s">
        <v>4459</v>
      </c>
      <c r="C1656" t="s">
        <v>15025</v>
      </c>
      <c r="D1656">
        <v>8470</v>
      </c>
      <c r="E1656" s="2">
        <v>44562.617048611108</v>
      </c>
      <c r="F1656" t="s">
        <v>15026</v>
      </c>
    </row>
    <row r="1657" spans="1:6" x14ac:dyDescent="0.25">
      <c r="A1657">
        <v>11656</v>
      </c>
      <c r="B1657" t="s">
        <v>3895</v>
      </c>
      <c r="C1657" t="s">
        <v>15030</v>
      </c>
      <c r="D1657">
        <v>37228</v>
      </c>
      <c r="E1657" s="2">
        <v>44686.296493055554</v>
      </c>
      <c r="F1657" t="s">
        <v>15026</v>
      </c>
    </row>
    <row r="1658" spans="1:6" x14ac:dyDescent="0.25">
      <c r="A1658">
        <v>11657</v>
      </c>
      <c r="B1658" t="s">
        <v>3716</v>
      </c>
      <c r="C1658" t="s">
        <v>15030</v>
      </c>
      <c r="D1658">
        <v>23988</v>
      </c>
      <c r="E1658" s="2">
        <v>45095.023784722223</v>
      </c>
      <c r="F1658" t="s">
        <v>15026</v>
      </c>
    </row>
    <row r="1659" spans="1:6" x14ac:dyDescent="0.25">
      <c r="A1659">
        <v>11658</v>
      </c>
      <c r="B1659" t="s">
        <v>3777</v>
      </c>
      <c r="C1659" t="s">
        <v>15029</v>
      </c>
      <c r="D1659">
        <v>11544</v>
      </c>
      <c r="E1659" s="2">
        <v>44760.011932870373</v>
      </c>
      <c r="F1659" t="s">
        <v>12908</v>
      </c>
    </row>
    <row r="1660" spans="1:6" x14ac:dyDescent="0.25">
      <c r="A1660">
        <v>11659</v>
      </c>
      <c r="B1660" t="s">
        <v>3136</v>
      </c>
      <c r="C1660" t="s">
        <v>15025</v>
      </c>
      <c r="D1660">
        <v>12245</v>
      </c>
      <c r="E1660" s="2">
        <v>44709.944884259261</v>
      </c>
      <c r="F1660" t="s">
        <v>15024</v>
      </c>
    </row>
    <row r="1661" spans="1:6" x14ac:dyDescent="0.25">
      <c r="A1661">
        <v>11660</v>
      </c>
      <c r="B1661" t="s">
        <v>5748</v>
      </c>
      <c r="C1661" t="s">
        <v>15028</v>
      </c>
      <c r="D1661">
        <v>27372</v>
      </c>
      <c r="E1661" s="2">
        <v>44615.288344907407</v>
      </c>
      <c r="F1661" t="s">
        <v>15026</v>
      </c>
    </row>
    <row r="1662" spans="1:6" x14ac:dyDescent="0.25">
      <c r="A1662">
        <v>11661</v>
      </c>
      <c r="B1662" t="s">
        <v>3280</v>
      </c>
      <c r="C1662" t="s">
        <v>15025</v>
      </c>
      <c r="D1662">
        <v>47809</v>
      </c>
      <c r="E1662" s="2">
        <v>45115.915983796287</v>
      </c>
      <c r="F1662" t="s">
        <v>15026</v>
      </c>
    </row>
    <row r="1663" spans="1:6" x14ac:dyDescent="0.25">
      <c r="A1663">
        <v>11662</v>
      </c>
      <c r="B1663" t="s">
        <v>5805</v>
      </c>
      <c r="C1663" t="s">
        <v>15029</v>
      </c>
      <c r="D1663">
        <v>6937</v>
      </c>
      <c r="E1663" s="2">
        <v>44580.785254629627</v>
      </c>
      <c r="F1663" t="s">
        <v>15024</v>
      </c>
    </row>
    <row r="1664" spans="1:6" x14ac:dyDescent="0.25">
      <c r="A1664">
        <v>11663</v>
      </c>
      <c r="B1664" t="s">
        <v>4765</v>
      </c>
      <c r="C1664" t="s">
        <v>15023</v>
      </c>
      <c r="D1664">
        <v>34197</v>
      </c>
      <c r="E1664" s="2">
        <v>44967.143703703703</v>
      </c>
      <c r="F1664" t="s">
        <v>15024</v>
      </c>
    </row>
    <row r="1665" spans="1:6" x14ac:dyDescent="0.25">
      <c r="A1665">
        <v>11664</v>
      </c>
      <c r="B1665" t="s">
        <v>5364</v>
      </c>
      <c r="C1665" t="s">
        <v>15023</v>
      </c>
      <c r="D1665">
        <v>24150</v>
      </c>
      <c r="E1665" s="2">
        <v>44650.404247685183</v>
      </c>
      <c r="F1665" t="s">
        <v>15026</v>
      </c>
    </row>
    <row r="1666" spans="1:6" x14ac:dyDescent="0.25">
      <c r="A1666">
        <v>11665</v>
      </c>
      <c r="B1666" t="s">
        <v>3363</v>
      </c>
      <c r="C1666" t="s">
        <v>15028</v>
      </c>
      <c r="D1666">
        <v>42005</v>
      </c>
      <c r="E1666" s="2">
        <v>44793.793483796297</v>
      </c>
      <c r="F1666" t="s">
        <v>15026</v>
      </c>
    </row>
    <row r="1667" spans="1:6" x14ac:dyDescent="0.25">
      <c r="A1667">
        <v>11666</v>
      </c>
      <c r="B1667" t="s">
        <v>4488</v>
      </c>
      <c r="C1667" t="s">
        <v>15029</v>
      </c>
      <c r="D1667">
        <v>23537</v>
      </c>
      <c r="E1667" s="2">
        <v>44654.491539351853</v>
      </c>
      <c r="F1667" t="s">
        <v>15026</v>
      </c>
    </row>
    <row r="1668" spans="1:6" x14ac:dyDescent="0.25">
      <c r="A1668">
        <v>11667</v>
      </c>
      <c r="B1668" t="s">
        <v>3417</v>
      </c>
      <c r="C1668" t="s">
        <v>15030</v>
      </c>
      <c r="D1668">
        <v>37633</v>
      </c>
      <c r="E1668" s="2">
        <v>44696.951296296298</v>
      </c>
      <c r="F1668" t="s">
        <v>12908</v>
      </c>
    </row>
    <row r="1669" spans="1:6" x14ac:dyDescent="0.25">
      <c r="A1669">
        <v>11668</v>
      </c>
      <c r="B1669" t="s">
        <v>3210</v>
      </c>
      <c r="C1669" t="s">
        <v>15029</v>
      </c>
      <c r="D1669">
        <v>10485</v>
      </c>
      <c r="E1669" s="2">
        <v>44771.886608796303</v>
      </c>
      <c r="F1669" t="s">
        <v>15024</v>
      </c>
    </row>
    <row r="1670" spans="1:6" x14ac:dyDescent="0.25">
      <c r="A1670">
        <v>11669</v>
      </c>
      <c r="B1670" t="s">
        <v>5258</v>
      </c>
      <c r="C1670" t="s">
        <v>15028</v>
      </c>
      <c r="D1670">
        <v>43051</v>
      </c>
      <c r="E1670" s="2">
        <v>44482.552569444437</v>
      </c>
      <c r="F1670" t="s">
        <v>15026</v>
      </c>
    </row>
    <row r="1671" spans="1:6" x14ac:dyDescent="0.25">
      <c r="A1671">
        <v>11670</v>
      </c>
      <c r="B1671" t="s">
        <v>4899</v>
      </c>
      <c r="C1671" t="s">
        <v>15025</v>
      </c>
      <c r="D1671">
        <v>12949</v>
      </c>
      <c r="E1671" s="2">
        <v>44940.079027777778</v>
      </c>
      <c r="F1671" t="s">
        <v>15026</v>
      </c>
    </row>
    <row r="1672" spans="1:6" x14ac:dyDescent="0.25">
      <c r="A1672">
        <v>11671</v>
      </c>
      <c r="B1672" t="s">
        <v>3722</v>
      </c>
      <c r="C1672" t="s">
        <v>15030</v>
      </c>
      <c r="D1672">
        <v>22106</v>
      </c>
      <c r="E1672" s="2">
        <v>44491.478784722232</v>
      </c>
      <c r="F1672" t="s">
        <v>12908</v>
      </c>
    </row>
    <row r="1673" spans="1:6" x14ac:dyDescent="0.25">
      <c r="A1673">
        <v>11672</v>
      </c>
      <c r="B1673" t="s">
        <v>3439</v>
      </c>
      <c r="C1673" t="s">
        <v>15023</v>
      </c>
      <c r="D1673">
        <v>33723</v>
      </c>
      <c r="E1673" s="2">
        <v>44725.779120370367</v>
      </c>
      <c r="F1673" t="s">
        <v>15024</v>
      </c>
    </row>
    <row r="1674" spans="1:6" x14ac:dyDescent="0.25">
      <c r="A1674">
        <v>11673</v>
      </c>
      <c r="B1674" t="s">
        <v>5106</v>
      </c>
      <c r="C1674" t="s">
        <v>15025</v>
      </c>
      <c r="D1674">
        <v>32453</v>
      </c>
      <c r="E1674" s="2">
        <v>44979.382951388892</v>
      </c>
      <c r="F1674" t="s">
        <v>15026</v>
      </c>
    </row>
    <row r="1675" spans="1:6" x14ac:dyDescent="0.25">
      <c r="A1675">
        <v>11674</v>
      </c>
      <c r="B1675" t="s">
        <v>3972</v>
      </c>
      <c r="C1675" t="s">
        <v>15030</v>
      </c>
      <c r="D1675">
        <v>17658</v>
      </c>
      <c r="E1675" s="2">
        <v>44655.455497685187</v>
      </c>
      <c r="F1675" t="s">
        <v>15024</v>
      </c>
    </row>
    <row r="1676" spans="1:6" x14ac:dyDescent="0.25">
      <c r="A1676">
        <v>11675</v>
      </c>
      <c r="B1676" t="s">
        <v>3500</v>
      </c>
      <c r="C1676" t="s">
        <v>15030</v>
      </c>
      <c r="D1676">
        <v>43989</v>
      </c>
      <c r="E1676" s="2">
        <v>44565.270601851851</v>
      </c>
      <c r="F1676" t="s">
        <v>15024</v>
      </c>
    </row>
    <row r="1677" spans="1:6" x14ac:dyDescent="0.25">
      <c r="A1677">
        <v>11676</v>
      </c>
      <c r="B1677" t="s">
        <v>4999</v>
      </c>
      <c r="C1677" t="s">
        <v>15028</v>
      </c>
      <c r="D1677">
        <v>38265</v>
      </c>
      <c r="E1677" s="2">
        <v>44622.624537037038</v>
      </c>
      <c r="F1677" t="s">
        <v>15024</v>
      </c>
    </row>
    <row r="1678" spans="1:6" x14ac:dyDescent="0.25">
      <c r="A1678">
        <v>11677</v>
      </c>
      <c r="B1678" t="s">
        <v>3566</v>
      </c>
      <c r="C1678" t="s">
        <v>15027</v>
      </c>
      <c r="D1678">
        <v>40391</v>
      </c>
      <c r="E1678" s="2">
        <v>44638.146620370368</v>
      </c>
      <c r="F1678" t="s">
        <v>15026</v>
      </c>
    </row>
    <row r="1679" spans="1:6" x14ac:dyDescent="0.25">
      <c r="A1679">
        <v>11678</v>
      </c>
      <c r="B1679" t="s">
        <v>5940</v>
      </c>
      <c r="C1679" t="s">
        <v>15030</v>
      </c>
      <c r="D1679">
        <v>8243</v>
      </c>
      <c r="E1679" s="2">
        <v>44507.205347222232</v>
      </c>
      <c r="F1679" t="s">
        <v>15024</v>
      </c>
    </row>
    <row r="1680" spans="1:6" x14ac:dyDescent="0.25">
      <c r="A1680">
        <v>11679</v>
      </c>
      <c r="B1680" t="s">
        <v>5017</v>
      </c>
      <c r="C1680" t="s">
        <v>15027</v>
      </c>
      <c r="D1680">
        <v>19197</v>
      </c>
      <c r="E1680" s="2">
        <v>44755.436574074083</v>
      </c>
      <c r="F1680" t="s">
        <v>12908</v>
      </c>
    </row>
    <row r="1681" spans="1:6" x14ac:dyDescent="0.25">
      <c r="A1681">
        <v>11680</v>
      </c>
      <c r="B1681" t="s">
        <v>4287</v>
      </c>
      <c r="C1681" t="s">
        <v>15027</v>
      </c>
      <c r="D1681">
        <v>48751</v>
      </c>
      <c r="E1681" s="2">
        <v>44859.653668981482</v>
      </c>
      <c r="F1681" t="s">
        <v>15026</v>
      </c>
    </row>
    <row r="1682" spans="1:6" x14ac:dyDescent="0.25">
      <c r="A1682">
        <v>11681</v>
      </c>
      <c r="B1682" t="s">
        <v>5340</v>
      </c>
      <c r="C1682" t="s">
        <v>15028</v>
      </c>
      <c r="D1682">
        <v>41770</v>
      </c>
      <c r="E1682" s="2">
        <v>44933.072488425933</v>
      </c>
      <c r="F1682" t="s">
        <v>15026</v>
      </c>
    </row>
    <row r="1683" spans="1:6" x14ac:dyDescent="0.25">
      <c r="A1683">
        <v>11682</v>
      </c>
      <c r="B1683" t="s">
        <v>3996</v>
      </c>
      <c r="C1683" t="s">
        <v>15025</v>
      </c>
      <c r="D1683">
        <v>9822</v>
      </c>
      <c r="E1683" s="2">
        <v>44646.404699074083</v>
      </c>
      <c r="F1683" t="s">
        <v>12908</v>
      </c>
    </row>
    <row r="1684" spans="1:6" x14ac:dyDescent="0.25">
      <c r="A1684">
        <v>11683</v>
      </c>
      <c r="B1684" t="s">
        <v>5509</v>
      </c>
      <c r="C1684" t="s">
        <v>15029</v>
      </c>
      <c r="D1684">
        <v>37495</v>
      </c>
      <c r="E1684" s="2">
        <v>44589.651678240742</v>
      </c>
      <c r="F1684" t="s">
        <v>15026</v>
      </c>
    </row>
    <row r="1685" spans="1:6" x14ac:dyDescent="0.25">
      <c r="A1685">
        <v>11684</v>
      </c>
      <c r="B1685" t="s">
        <v>3483</v>
      </c>
      <c r="C1685" t="s">
        <v>15028</v>
      </c>
      <c r="D1685">
        <v>31086</v>
      </c>
      <c r="E1685" s="2">
        <v>44983.965451388889</v>
      </c>
      <c r="F1685" t="s">
        <v>15026</v>
      </c>
    </row>
    <row r="1686" spans="1:6" x14ac:dyDescent="0.25">
      <c r="A1686">
        <v>11685</v>
      </c>
      <c r="B1686" t="s">
        <v>3650</v>
      </c>
      <c r="C1686" t="s">
        <v>15027</v>
      </c>
      <c r="D1686">
        <v>21450</v>
      </c>
      <c r="E1686" s="2">
        <v>44962.443912037037</v>
      </c>
      <c r="F1686" t="s">
        <v>15026</v>
      </c>
    </row>
    <row r="1687" spans="1:6" x14ac:dyDescent="0.25">
      <c r="A1687">
        <v>11686</v>
      </c>
      <c r="B1687" t="s">
        <v>5392</v>
      </c>
      <c r="C1687" t="s">
        <v>15030</v>
      </c>
      <c r="D1687">
        <v>37823</v>
      </c>
      <c r="E1687" s="2">
        <v>44788.24591435185</v>
      </c>
      <c r="F1687" t="s">
        <v>15024</v>
      </c>
    </row>
    <row r="1688" spans="1:6" x14ac:dyDescent="0.25">
      <c r="A1688">
        <v>11687</v>
      </c>
      <c r="B1688" t="s">
        <v>5004</v>
      </c>
      <c r="C1688" t="s">
        <v>15030</v>
      </c>
      <c r="D1688">
        <v>30945</v>
      </c>
      <c r="E1688" s="2">
        <v>44949.524687500001</v>
      </c>
      <c r="F1688" t="s">
        <v>15024</v>
      </c>
    </row>
    <row r="1689" spans="1:6" x14ac:dyDescent="0.25">
      <c r="A1689">
        <v>11688</v>
      </c>
      <c r="B1689" t="s">
        <v>4643</v>
      </c>
      <c r="C1689" t="s">
        <v>15030</v>
      </c>
      <c r="D1689">
        <v>5624</v>
      </c>
      <c r="E1689" s="2">
        <v>44880.080787037034</v>
      </c>
      <c r="F1689" t="s">
        <v>15026</v>
      </c>
    </row>
    <row r="1690" spans="1:6" x14ac:dyDescent="0.25">
      <c r="A1690">
        <v>11689</v>
      </c>
      <c r="B1690" t="s">
        <v>4846</v>
      </c>
      <c r="C1690" t="s">
        <v>15023</v>
      </c>
      <c r="D1690">
        <v>33023</v>
      </c>
      <c r="E1690" s="2">
        <v>44970.458090277767</v>
      </c>
      <c r="F1690" t="s">
        <v>12908</v>
      </c>
    </row>
    <row r="1691" spans="1:6" x14ac:dyDescent="0.25">
      <c r="A1691">
        <v>11690</v>
      </c>
      <c r="B1691" t="s">
        <v>4989</v>
      </c>
      <c r="C1691" t="s">
        <v>15023</v>
      </c>
      <c r="D1691">
        <v>18265</v>
      </c>
      <c r="E1691" s="2">
        <v>45070.338912037027</v>
      </c>
      <c r="F1691" t="s">
        <v>15024</v>
      </c>
    </row>
    <row r="1692" spans="1:6" x14ac:dyDescent="0.25">
      <c r="A1692">
        <v>11691</v>
      </c>
      <c r="B1692" t="s">
        <v>5925</v>
      </c>
      <c r="C1692" t="s">
        <v>15029</v>
      </c>
      <c r="D1692">
        <v>16016</v>
      </c>
      <c r="E1692" s="2">
        <v>44529.171412037038</v>
      </c>
      <c r="F1692" t="s">
        <v>15024</v>
      </c>
    </row>
    <row r="1693" spans="1:6" x14ac:dyDescent="0.25">
      <c r="A1693">
        <v>11692</v>
      </c>
      <c r="B1693" t="s">
        <v>3388</v>
      </c>
      <c r="C1693" t="s">
        <v>15025</v>
      </c>
      <c r="D1693">
        <v>6147</v>
      </c>
      <c r="E1693" s="2">
        <v>45074.480671296304</v>
      </c>
      <c r="F1693" t="s">
        <v>15026</v>
      </c>
    </row>
    <row r="1694" spans="1:6" x14ac:dyDescent="0.25">
      <c r="A1694">
        <v>11693</v>
      </c>
      <c r="B1694" t="s">
        <v>4952</v>
      </c>
      <c r="C1694" t="s">
        <v>15023</v>
      </c>
      <c r="D1694">
        <v>15802</v>
      </c>
      <c r="E1694" s="2">
        <v>45002.884016203701</v>
      </c>
      <c r="F1694" t="s">
        <v>15024</v>
      </c>
    </row>
    <row r="1695" spans="1:6" x14ac:dyDescent="0.25">
      <c r="A1695">
        <v>11694</v>
      </c>
      <c r="B1695" t="s">
        <v>5756</v>
      </c>
      <c r="C1695" t="s">
        <v>15029</v>
      </c>
      <c r="D1695">
        <v>35982</v>
      </c>
      <c r="E1695" s="2">
        <v>44578.448206018518</v>
      </c>
      <c r="F1695" t="s">
        <v>15026</v>
      </c>
    </row>
    <row r="1696" spans="1:6" x14ac:dyDescent="0.25">
      <c r="A1696">
        <v>11695</v>
      </c>
      <c r="B1696" t="s">
        <v>4500</v>
      </c>
      <c r="C1696" t="s">
        <v>15027</v>
      </c>
      <c r="D1696">
        <v>43867</v>
      </c>
      <c r="E1696" s="2">
        <v>44660.410405092603</v>
      </c>
      <c r="F1696" t="s">
        <v>15024</v>
      </c>
    </row>
    <row r="1697" spans="1:6" x14ac:dyDescent="0.25">
      <c r="A1697">
        <v>11696</v>
      </c>
      <c r="B1697" t="s">
        <v>5811</v>
      </c>
      <c r="C1697" t="s">
        <v>15029</v>
      </c>
      <c r="D1697">
        <v>20673</v>
      </c>
      <c r="E1697" s="2">
        <v>44848.323946759258</v>
      </c>
      <c r="F1697" t="s">
        <v>15024</v>
      </c>
    </row>
    <row r="1698" spans="1:6" x14ac:dyDescent="0.25">
      <c r="A1698">
        <v>11697</v>
      </c>
      <c r="B1698" t="s">
        <v>5759</v>
      </c>
      <c r="C1698" t="s">
        <v>15023</v>
      </c>
      <c r="D1698">
        <v>13930</v>
      </c>
      <c r="E1698" s="2">
        <v>44595.923391203702</v>
      </c>
      <c r="F1698" t="s">
        <v>15024</v>
      </c>
    </row>
    <row r="1699" spans="1:6" x14ac:dyDescent="0.25">
      <c r="A1699">
        <v>11698</v>
      </c>
      <c r="B1699" t="s">
        <v>5816</v>
      </c>
      <c r="C1699" t="s">
        <v>15023</v>
      </c>
      <c r="D1699">
        <v>49254</v>
      </c>
      <c r="E1699" s="2">
        <v>45012.638622685183</v>
      </c>
      <c r="F1699" t="s">
        <v>12908</v>
      </c>
    </row>
    <row r="1700" spans="1:6" x14ac:dyDescent="0.25">
      <c r="A1700">
        <v>11699</v>
      </c>
      <c r="B1700" t="s">
        <v>5906</v>
      </c>
      <c r="C1700" t="s">
        <v>15030</v>
      </c>
      <c r="D1700">
        <v>39584</v>
      </c>
      <c r="E1700" s="2">
        <v>44741.205277777779</v>
      </c>
      <c r="F1700" t="s">
        <v>15024</v>
      </c>
    </row>
    <row r="1701" spans="1:6" x14ac:dyDescent="0.25">
      <c r="A1701">
        <v>11700</v>
      </c>
      <c r="B1701" t="s">
        <v>6031</v>
      </c>
      <c r="C1701" t="s">
        <v>15027</v>
      </c>
      <c r="D1701">
        <v>41100</v>
      </c>
      <c r="E1701" s="2">
        <v>44619.694236111107</v>
      </c>
      <c r="F1701" t="s">
        <v>12908</v>
      </c>
    </row>
    <row r="1702" spans="1:6" x14ac:dyDescent="0.25">
      <c r="A1702">
        <v>11701</v>
      </c>
      <c r="B1702" t="s">
        <v>3371</v>
      </c>
      <c r="C1702" t="s">
        <v>15027</v>
      </c>
      <c r="D1702">
        <v>34531</v>
      </c>
      <c r="E1702" s="2">
        <v>44730.159201388888</v>
      </c>
      <c r="F1702" t="s">
        <v>15026</v>
      </c>
    </row>
    <row r="1703" spans="1:6" x14ac:dyDescent="0.25">
      <c r="A1703">
        <v>11702</v>
      </c>
      <c r="B1703" t="s">
        <v>4009</v>
      </c>
      <c r="C1703" t="s">
        <v>15030</v>
      </c>
      <c r="D1703">
        <v>24688</v>
      </c>
      <c r="E1703" s="2">
        <v>44766.491770833331</v>
      </c>
      <c r="F1703" t="s">
        <v>15026</v>
      </c>
    </row>
    <row r="1704" spans="1:6" x14ac:dyDescent="0.25">
      <c r="A1704">
        <v>11703</v>
      </c>
      <c r="B1704" t="s">
        <v>3519</v>
      </c>
      <c r="C1704" t="s">
        <v>15028</v>
      </c>
      <c r="D1704">
        <v>41285</v>
      </c>
      <c r="E1704" s="2">
        <v>44477.96597222222</v>
      </c>
      <c r="F1704" t="s">
        <v>15024</v>
      </c>
    </row>
    <row r="1705" spans="1:6" x14ac:dyDescent="0.25">
      <c r="A1705">
        <v>11704</v>
      </c>
      <c r="B1705" t="s">
        <v>5887</v>
      </c>
      <c r="C1705" t="s">
        <v>15030</v>
      </c>
      <c r="D1705">
        <v>17746</v>
      </c>
      <c r="E1705" s="2">
        <v>44499.680462962962</v>
      </c>
      <c r="F1705" t="s">
        <v>12908</v>
      </c>
    </row>
    <row r="1706" spans="1:6" x14ac:dyDescent="0.25">
      <c r="A1706">
        <v>11705</v>
      </c>
      <c r="B1706" t="s">
        <v>5834</v>
      </c>
      <c r="C1706" t="s">
        <v>15028</v>
      </c>
      <c r="D1706">
        <v>44043</v>
      </c>
      <c r="E1706" s="2">
        <v>44754.882905092592</v>
      </c>
      <c r="F1706" t="s">
        <v>15026</v>
      </c>
    </row>
    <row r="1707" spans="1:6" x14ac:dyDescent="0.25">
      <c r="A1707">
        <v>11706</v>
      </c>
      <c r="B1707" t="s">
        <v>4095</v>
      </c>
      <c r="C1707" t="s">
        <v>15025</v>
      </c>
      <c r="D1707">
        <v>13873</v>
      </c>
      <c r="E1707" s="2">
        <v>45097.990127314813</v>
      </c>
      <c r="F1707" t="s">
        <v>15024</v>
      </c>
    </row>
    <row r="1708" spans="1:6" x14ac:dyDescent="0.25">
      <c r="A1708">
        <v>11707</v>
      </c>
      <c r="B1708" t="s">
        <v>5204</v>
      </c>
      <c r="C1708" t="s">
        <v>15028</v>
      </c>
      <c r="D1708">
        <v>25703</v>
      </c>
      <c r="E1708" s="2">
        <v>45108.492175925923</v>
      </c>
      <c r="F1708" t="s">
        <v>15026</v>
      </c>
    </row>
    <row r="1709" spans="1:6" x14ac:dyDescent="0.25">
      <c r="A1709">
        <v>11708</v>
      </c>
      <c r="B1709" t="s">
        <v>5255</v>
      </c>
      <c r="C1709" t="s">
        <v>15025</v>
      </c>
      <c r="D1709">
        <v>29465</v>
      </c>
      <c r="E1709" s="2">
        <v>44607.762650462973</v>
      </c>
      <c r="F1709" t="s">
        <v>12908</v>
      </c>
    </row>
    <row r="1710" spans="1:6" x14ac:dyDescent="0.25">
      <c r="A1710">
        <v>11709</v>
      </c>
      <c r="B1710" t="s">
        <v>3886</v>
      </c>
      <c r="C1710" t="s">
        <v>15029</v>
      </c>
      <c r="D1710">
        <v>16586</v>
      </c>
      <c r="E1710" s="2">
        <v>44667.395648148151</v>
      </c>
      <c r="F1710" t="s">
        <v>12908</v>
      </c>
    </row>
    <row r="1711" spans="1:6" x14ac:dyDescent="0.25">
      <c r="A1711">
        <v>11710</v>
      </c>
      <c r="B1711" t="s">
        <v>3363</v>
      </c>
      <c r="C1711" t="s">
        <v>15027</v>
      </c>
      <c r="D1711">
        <v>3086</v>
      </c>
      <c r="E1711" s="2">
        <v>44786.486875000002</v>
      </c>
      <c r="F1711" t="s">
        <v>15026</v>
      </c>
    </row>
    <row r="1712" spans="1:6" x14ac:dyDescent="0.25">
      <c r="A1712">
        <v>11711</v>
      </c>
      <c r="B1712" t="s">
        <v>3157</v>
      </c>
      <c r="C1712" t="s">
        <v>15023</v>
      </c>
      <c r="D1712">
        <v>21018</v>
      </c>
      <c r="E1712" s="2">
        <v>44945.903969907413</v>
      </c>
      <c r="F1712" t="s">
        <v>15024</v>
      </c>
    </row>
    <row r="1713" spans="1:6" x14ac:dyDescent="0.25">
      <c r="A1713">
        <v>11712</v>
      </c>
      <c r="B1713" t="s">
        <v>4444</v>
      </c>
      <c r="C1713" t="s">
        <v>15028</v>
      </c>
      <c r="D1713">
        <v>6035</v>
      </c>
      <c r="E1713" s="2">
        <v>44878.693067129629</v>
      </c>
      <c r="F1713" t="s">
        <v>15024</v>
      </c>
    </row>
    <row r="1714" spans="1:6" x14ac:dyDescent="0.25">
      <c r="A1714">
        <v>11713</v>
      </c>
      <c r="B1714" t="s">
        <v>5652</v>
      </c>
      <c r="C1714" t="s">
        <v>15023</v>
      </c>
      <c r="D1714">
        <v>33966</v>
      </c>
      <c r="E1714" s="2">
        <v>44967.212442129632</v>
      </c>
      <c r="F1714" t="s">
        <v>15026</v>
      </c>
    </row>
    <row r="1715" spans="1:6" x14ac:dyDescent="0.25">
      <c r="A1715">
        <v>11714</v>
      </c>
      <c r="B1715" t="s">
        <v>4075</v>
      </c>
      <c r="C1715" t="s">
        <v>15030</v>
      </c>
      <c r="D1715">
        <v>25615</v>
      </c>
      <c r="E1715" s="2">
        <v>45074.937141203707</v>
      </c>
      <c r="F1715" t="s">
        <v>15026</v>
      </c>
    </row>
    <row r="1716" spans="1:6" x14ac:dyDescent="0.25">
      <c r="A1716">
        <v>11715</v>
      </c>
      <c r="B1716" t="s">
        <v>5678</v>
      </c>
      <c r="C1716" t="s">
        <v>15027</v>
      </c>
      <c r="D1716">
        <v>21583</v>
      </c>
      <c r="E1716" s="2">
        <v>44533.082418981481</v>
      </c>
      <c r="F1716" t="s">
        <v>12908</v>
      </c>
    </row>
    <row r="1717" spans="1:6" x14ac:dyDescent="0.25">
      <c r="A1717">
        <v>11716</v>
      </c>
      <c r="B1717" t="s">
        <v>4419</v>
      </c>
      <c r="C1717" t="s">
        <v>15027</v>
      </c>
      <c r="D1717">
        <v>30639</v>
      </c>
      <c r="E1717" s="2">
        <v>45096.419444444437</v>
      </c>
      <c r="F1717" t="s">
        <v>15026</v>
      </c>
    </row>
    <row r="1718" spans="1:6" x14ac:dyDescent="0.25">
      <c r="A1718">
        <v>11717</v>
      </c>
      <c r="B1718" t="s">
        <v>4819</v>
      </c>
      <c r="C1718" t="s">
        <v>15023</v>
      </c>
      <c r="D1718">
        <v>46978</v>
      </c>
      <c r="E1718" s="2">
        <v>44571.689305555563</v>
      </c>
      <c r="F1718" t="s">
        <v>15024</v>
      </c>
    </row>
    <row r="1719" spans="1:6" x14ac:dyDescent="0.25">
      <c r="A1719">
        <v>11718</v>
      </c>
      <c r="B1719" t="s">
        <v>4516</v>
      </c>
      <c r="C1719" t="s">
        <v>15030</v>
      </c>
      <c r="D1719">
        <v>30752</v>
      </c>
      <c r="E1719" s="2">
        <v>44843.005219907413</v>
      </c>
      <c r="F1719" t="s">
        <v>12908</v>
      </c>
    </row>
    <row r="1720" spans="1:6" x14ac:dyDescent="0.25">
      <c r="A1720">
        <v>11719</v>
      </c>
      <c r="B1720" t="s">
        <v>3799</v>
      </c>
      <c r="C1720" t="s">
        <v>15028</v>
      </c>
      <c r="D1720">
        <v>47164</v>
      </c>
      <c r="E1720" s="2">
        <v>44724.560335648152</v>
      </c>
      <c r="F1720" t="s">
        <v>15024</v>
      </c>
    </row>
    <row r="1721" spans="1:6" x14ac:dyDescent="0.25">
      <c r="A1721">
        <v>11720</v>
      </c>
      <c r="B1721" t="s">
        <v>4013</v>
      </c>
      <c r="C1721" t="s">
        <v>15029</v>
      </c>
      <c r="D1721">
        <v>10600</v>
      </c>
      <c r="E1721" s="2">
        <v>44637.687048611107</v>
      </c>
      <c r="F1721" t="s">
        <v>15024</v>
      </c>
    </row>
    <row r="1722" spans="1:6" x14ac:dyDescent="0.25">
      <c r="A1722">
        <v>11721</v>
      </c>
      <c r="B1722" t="s">
        <v>5378</v>
      </c>
      <c r="C1722" t="s">
        <v>15029</v>
      </c>
      <c r="D1722">
        <v>48742</v>
      </c>
      <c r="E1722" s="2">
        <v>45101.892685185187</v>
      </c>
      <c r="F1722" t="s">
        <v>15026</v>
      </c>
    </row>
    <row r="1723" spans="1:6" x14ac:dyDescent="0.25">
      <c r="A1723">
        <v>11722</v>
      </c>
      <c r="B1723" t="s">
        <v>5163</v>
      </c>
      <c r="C1723" t="s">
        <v>15028</v>
      </c>
      <c r="D1723">
        <v>49866</v>
      </c>
      <c r="E1723" s="2">
        <v>44703.189375000002</v>
      </c>
      <c r="F1723" t="s">
        <v>15024</v>
      </c>
    </row>
    <row r="1724" spans="1:6" x14ac:dyDescent="0.25">
      <c r="A1724">
        <v>11723</v>
      </c>
      <c r="B1724" t="s">
        <v>4900</v>
      </c>
      <c r="C1724" t="s">
        <v>15029</v>
      </c>
      <c r="D1724">
        <v>7323</v>
      </c>
      <c r="E1724" s="2">
        <v>45064.40353009259</v>
      </c>
      <c r="F1724" t="s">
        <v>15024</v>
      </c>
    </row>
    <row r="1725" spans="1:6" x14ac:dyDescent="0.25">
      <c r="A1725">
        <v>11724</v>
      </c>
      <c r="B1725" t="s">
        <v>4690</v>
      </c>
      <c r="C1725" t="s">
        <v>15027</v>
      </c>
      <c r="D1725">
        <v>26542</v>
      </c>
      <c r="E1725" s="2">
        <v>44518.486921296288</v>
      </c>
      <c r="F1725" t="s">
        <v>15026</v>
      </c>
    </row>
    <row r="1726" spans="1:6" x14ac:dyDescent="0.25">
      <c r="A1726">
        <v>11725</v>
      </c>
      <c r="B1726" t="s">
        <v>5333</v>
      </c>
      <c r="C1726" t="s">
        <v>15025</v>
      </c>
      <c r="D1726">
        <v>33931</v>
      </c>
      <c r="E1726" s="2">
        <v>44824.579201388893</v>
      </c>
      <c r="F1726" t="s">
        <v>15024</v>
      </c>
    </row>
    <row r="1727" spans="1:6" x14ac:dyDescent="0.25">
      <c r="A1727">
        <v>11726</v>
      </c>
      <c r="B1727" t="s">
        <v>4441</v>
      </c>
      <c r="C1727" t="s">
        <v>15025</v>
      </c>
      <c r="D1727">
        <v>33860</v>
      </c>
      <c r="E1727" s="2">
        <v>45032.747048611112</v>
      </c>
      <c r="F1727" t="s">
        <v>15024</v>
      </c>
    </row>
    <row r="1728" spans="1:6" x14ac:dyDescent="0.25">
      <c r="A1728">
        <v>11727</v>
      </c>
      <c r="B1728" t="s">
        <v>5914</v>
      </c>
      <c r="C1728" t="s">
        <v>15029</v>
      </c>
      <c r="D1728">
        <v>49958</v>
      </c>
      <c r="E1728" s="2">
        <v>44503.234386574077</v>
      </c>
      <c r="F1728" t="s">
        <v>12908</v>
      </c>
    </row>
    <row r="1729" spans="1:6" x14ac:dyDescent="0.25">
      <c r="A1729">
        <v>11728</v>
      </c>
      <c r="B1729" t="s">
        <v>4801</v>
      </c>
      <c r="C1729" t="s">
        <v>15028</v>
      </c>
      <c r="D1729">
        <v>32243</v>
      </c>
      <c r="E1729" s="2">
        <v>44476.656423611108</v>
      </c>
      <c r="F1729" t="s">
        <v>15024</v>
      </c>
    </row>
    <row r="1730" spans="1:6" x14ac:dyDescent="0.25">
      <c r="A1730">
        <v>11729</v>
      </c>
      <c r="B1730" t="s">
        <v>5015</v>
      </c>
      <c r="C1730" t="s">
        <v>15025</v>
      </c>
      <c r="D1730">
        <v>17165</v>
      </c>
      <c r="E1730" s="2">
        <v>44997.335173611107</v>
      </c>
      <c r="F1730" t="s">
        <v>15026</v>
      </c>
    </row>
    <row r="1731" spans="1:6" x14ac:dyDescent="0.25">
      <c r="A1731">
        <v>11730</v>
      </c>
      <c r="B1731" t="s">
        <v>3599</v>
      </c>
      <c r="C1731" t="s">
        <v>15029</v>
      </c>
      <c r="D1731">
        <v>39163</v>
      </c>
      <c r="E1731" s="2">
        <v>44599.668425925927</v>
      </c>
      <c r="F1731" t="s">
        <v>12908</v>
      </c>
    </row>
    <row r="1732" spans="1:6" x14ac:dyDescent="0.25">
      <c r="A1732">
        <v>11731</v>
      </c>
      <c r="B1732" t="s">
        <v>4538</v>
      </c>
      <c r="C1732" t="s">
        <v>15028</v>
      </c>
      <c r="D1732">
        <v>39960</v>
      </c>
      <c r="E1732" s="2">
        <v>44503.70684027778</v>
      </c>
      <c r="F1732" t="s">
        <v>12908</v>
      </c>
    </row>
    <row r="1733" spans="1:6" x14ac:dyDescent="0.25">
      <c r="A1733">
        <v>11732</v>
      </c>
      <c r="B1733" t="s">
        <v>5189</v>
      </c>
      <c r="C1733" t="s">
        <v>15028</v>
      </c>
      <c r="D1733">
        <v>26736</v>
      </c>
      <c r="E1733" s="2">
        <v>44670.598124999997</v>
      </c>
      <c r="F1733" t="s">
        <v>12908</v>
      </c>
    </row>
    <row r="1734" spans="1:6" x14ac:dyDescent="0.25">
      <c r="A1734">
        <v>11733</v>
      </c>
      <c r="B1734" t="s">
        <v>3857</v>
      </c>
      <c r="C1734" t="s">
        <v>15030</v>
      </c>
      <c r="D1734">
        <v>3668</v>
      </c>
      <c r="E1734" s="2">
        <v>44503.28019675926</v>
      </c>
      <c r="F1734" t="s">
        <v>12908</v>
      </c>
    </row>
    <row r="1735" spans="1:6" x14ac:dyDescent="0.25">
      <c r="A1735">
        <v>11734</v>
      </c>
      <c r="B1735" t="s">
        <v>3636</v>
      </c>
      <c r="C1735" t="s">
        <v>15030</v>
      </c>
      <c r="D1735">
        <v>2829</v>
      </c>
      <c r="E1735" s="2">
        <v>44862.122442129628</v>
      </c>
      <c r="F1735" t="s">
        <v>15026</v>
      </c>
    </row>
    <row r="1736" spans="1:6" x14ac:dyDescent="0.25">
      <c r="A1736">
        <v>11735</v>
      </c>
      <c r="B1736" t="s">
        <v>3159</v>
      </c>
      <c r="C1736" t="s">
        <v>15030</v>
      </c>
      <c r="D1736">
        <v>25036</v>
      </c>
      <c r="E1736" s="2">
        <v>45076.584293981483</v>
      </c>
      <c r="F1736" t="s">
        <v>15026</v>
      </c>
    </row>
    <row r="1737" spans="1:6" x14ac:dyDescent="0.25">
      <c r="A1737">
        <v>11736</v>
      </c>
      <c r="B1737" t="s">
        <v>3111</v>
      </c>
      <c r="C1737" t="s">
        <v>15023</v>
      </c>
      <c r="D1737">
        <v>42677</v>
      </c>
      <c r="E1737" s="2">
        <v>45129.72378472222</v>
      </c>
      <c r="F1737" t="s">
        <v>12908</v>
      </c>
    </row>
    <row r="1738" spans="1:6" x14ac:dyDescent="0.25">
      <c r="A1738">
        <v>11737</v>
      </c>
      <c r="B1738" t="s">
        <v>3705</v>
      </c>
      <c r="C1738" t="s">
        <v>15027</v>
      </c>
      <c r="D1738">
        <v>29425</v>
      </c>
      <c r="E1738" s="2">
        <v>44546.498807870368</v>
      </c>
      <c r="F1738" t="s">
        <v>15026</v>
      </c>
    </row>
    <row r="1739" spans="1:6" x14ac:dyDescent="0.25">
      <c r="A1739">
        <v>11738</v>
      </c>
      <c r="B1739" t="s">
        <v>4710</v>
      </c>
      <c r="C1739" t="s">
        <v>15030</v>
      </c>
      <c r="D1739">
        <v>18926</v>
      </c>
      <c r="E1739" s="2">
        <v>44840.844409722216</v>
      </c>
      <c r="F1739" t="s">
        <v>15026</v>
      </c>
    </row>
    <row r="1740" spans="1:6" x14ac:dyDescent="0.25">
      <c r="A1740">
        <v>11739</v>
      </c>
      <c r="B1740" t="s">
        <v>3221</v>
      </c>
      <c r="C1740" t="s">
        <v>15030</v>
      </c>
      <c r="D1740">
        <v>9110</v>
      </c>
      <c r="E1740" s="2">
        <v>44619.465902777767</v>
      </c>
      <c r="F1740" t="s">
        <v>15026</v>
      </c>
    </row>
    <row r="1741" spans="1:6" x14ac:dyDescent="0.25">
      <c r="A1741">
        <v>11740</v>
      </c>
      <c r="B1741" t="s">
        <v>5361</v>
      </c>
      <c r="C1741" t="s">
        <v>15027</v>
      </c>
      <c r="D1741">
        <v>24197</v>
      </c>
      <c r="E1741" s="2">
        <v>44684.902326388888</v>
      </c>
      <c r="F1741" t="s">
        <v>15024</v>
      </c>
    </row>
    <row r="1742" spans="1:6" x14ac:dyDescent="0.25">
      <c r="A1742">
        <v>11741</v>
      </c>
      <c r="B1742" t="s">
        <v>4601</v>
      </c>
      <c r="C1742" t="s">
        <v>15028</v>
      </c>
      <c r="D1742">
        <v>29137</v>
      </c>
      <c r="E1742" s="2">
        <v>44733.143761574072</v>
      </c>
      <c r="F1742" t="s">
        <v>15026</v>
      </c>
    </row>
    <row r="1743" spans="1:6" x14ac:dyDescent="0.25">
      <c r="A1743">
        <v>11742</v>
      </c>
      <c r="B1743" t="s">
        <v>5992</v>
      </c>
      <c r="C1743" t="s">
        <v>15029</v>
      </c>
      <c r="D1743">
        <v>45065</v>
      </c>
      <c r="E1743" s="2">
        <v>45016.776319444441</v>
      </c>
      <c r="F1743" t="s">
        <v>15024</v>
      </c>
    </row>
    <row r="1744" spans="1:6" x14ac:dyDescent="0.25">
      <c r="A1744">
        <v>11743</v>
      </c>
      <c r="B1744" t="s">
        <v>3811</v>
      </c>
      <c r="C1744" t="s">
        <v>15027</v>
      </c>
      <c r="D1744">
        <v>1982</v>
      </c>
      <c r="E1744" s="2">
        <v>45126.761319444442</v>
      </c>
      <c r="F1744" t="s">
        <v>15026</v>
      </c>
    </row>
    <row r="1745" spans="1:6" x14ac:dyDescent="0.25">
      <c r="A1745">
        <v>11744</v>
      </c>
      <c r="B1745" t="s">
        <v>4710</v>
      </c>
      <c r="C1745" t="s">
        <v>15025</v>
      </c>
      <c r="D1745">
        <v>12570</v>
      </c>
      <c r="E1745" s="2">
        <v>44680.023020833331</v>
      </c>
      <c r="F1745" t="s">
        <v>15024</v>
      </c>
    </row>
    <row r="1746" spans="1:6" x14ac:dyDescent="0.25">
      <c r="A1746">
        <v>11745</v>
      </c>
      <c r="B1746" t="s">
        <v>3117</v>
      </c>
      <c r="C1746" t="s">
        <v>15028</v>
      </c>
      <c r="D1746">
        <v>16965</v>
      </c>
      <c r="E1746" s="2">
        <v>44504.125960648147</v>
      </c>
      <c r="F1746" t="s">
        <v>12908</v>
      </c>
    </row>
    <row r="1747" spans="1:6" x14ac:dyDescent="0.25">
      <c r="A1747">
        <v>11746</v>
      </c>
      <c r="B1747" t="s">
        <v>4731</v>
      </c>
      <c r="C1747" t="s">
        <v>15023</v>
      </c>
      <c r="D1747">
        <v>14392</v>
      </c>
      <c r="E1747" s="2">
        <v>44561.333402777767</v>
      </c>
      <c r="F1747" t="s">
        <v>15026</v>
      </c>
    </row>
    <row r="1748" spans="1:6" x14ac:dyDescent="0.25">
      <c r="A1748">
        <v>11747</v>
      </c>
      <c r="B1748" t="s">
        <v>3563</v>
      </c>
      <c r="C1748" t="s">
        <v>15028</v>
      </c>
      <c r="D1748">
        <v>43333</v>
      </c>
      <c r="E1748" s="2">
        <v>44537.124212962961</v>
      </c>
      <c r="F1748" t="s">
        <v>15024</v>
      </c>
    </row>
    <row r="1749" spans="1:6" x14ac:dyDescent="0.25">
      <c r="A1749">
        <v>11748</v>
      </c>
      <c r="B1749" t="s">
        <v>4778</v>
      </c>
      <c r="C1749" t="s">
        <v>15027</v>
      </c>
      <c r="D1749">
        <v>8938</v>
      </c>
      <c r="E1749" s="2">
        <v>44597.409375000003</v>
      </c>
      <c r="F1749" t="s">
        <v>15026</v>
      </c>
    </row>
    <row r="1750" spans="1:6" x14ac:dyDescent="0.25">
      <c r="A1750">
        <v>11749</v>
      </c>
      <c r="B1750" t="s">
        <v>4503</v>
      </c>
      <c r="C1750" t="s">
        <v>15027</v>
      </c>
      <c r="D1750">
        <v>5314</v>
      </c>
      <c r="E1750" s="2">
        <v>44931.473865740743</v>
      </c>
      <c r="F1750" t="s">
        <v>15026</v>
      </c>
    </row>
    <row r="1751" spans="1:6" x14ac:dyDescent="0.25">
      <c r="A1751">
        <v>11750</v>
      </c>
      <c r="B1751" t="s">
        <v>3374</v>
      </c>
      <c r="C1751" t="s">
        <v>15029</v>
      </c>
      <c r="D1751">
        <v>24545</v>
      </c>
      <c r="E1751" s="2">
        <v>44593.192754629628</v>
      </c>
      <c r="F1751" t="s">
        <v>15026</v>
      </c>
    </row>
    <row r="1752" spans="1:6" x14ac:dyDescent="0.25">
      <c r="A1752">
        <v>11751</v>
      </c>
      <c r="B1752" t="s">
        <v>4193</v>
      </c>
      <c r="C1752" t="s">
        <v>15027</v>
      </c>
      <c r="D1752">
        <v>11560</v>
      </c>
      <c r="E1752" s="2">
        <v>44878.288958333331</v>
      </c>
      <c r="F1752" t="s">
        <v>12908</v>
      </c>
    </row>
    <row r="1753" spans="1:6" x14ac:dyDescent="0.25">
      <c r="A1753">
        <v>11752</v>
      </c>
      <c r="B1753" t="s">
        <v>5499</v>
      </c>
      <c r="C1753" t="s">
        <v>15023</v>
      </c>
      <c r="D1753">
        <v>39451</v>
      </c>
      <c r="E1753" s="2">
        <v>44859.914224537039</v>
      </c>
      <c r="F1753" t="s">
        <v>15024</v>
      </c>
    </row>
    <row r="1754" spans="1:6" x14ac:dyDescent="0.25">
      <c r="A1754">
        <v>11753</v>
      </c>
      <c r="B1754" t="s">
        <v>6009</v>
      </c>
      <c r="C1754" t="s">
        <v>15025</v>
      </c>
      <c r="D1754">
        <v>36954</v>
      </c>
      <c r="E1754" s="2">
        <v>44908.877789351849</v>
      </c>
      <c r="F1754" t="s">
        <v>15026</v>
      </c>
    </row>
    <row r="1755" spans="1:6" x14ac:dyDescent="0.25">
      <c r="A1755">
        <v>11754</v>
      </c>
      <c r="B1755" t="s">
        <v>3319</v>
      </c>
      <c r="C1755" t="s">
        <v>15027</v>
      </c>
      <c r="D1755">
        <v>32468</v>
      </c>
      <c r="E1755" s="2">
        <v>44508.029733796298</v>
      </c>
      <c r="F1755" t="s">
        <v>15024</v>
      </c>
    </row>
    <row r="1756" spans="1:6" x14ac:dyDescent="0.25">
      <c r="A1756">
        <v>11755</v>
      </c>
      <c r="B1756" t="s">
        <v>5882</v>
      </c>
      <c r="C1756" t="s">
        <v>15025</v>
      </c>
      <c r="D1756">
        <v>31818</v>
      </c>
      <c r="E1756" s="2">
        <v>44693.358599537038</v>
      </c>
      <c r="F1756" t="s">
        <v>15024</v>
      </c>
    </row>
    <row r="1757" spans="1:6" x14ac:dyDescent="0.25">
      <c r="A1757">
        <v>11756</v>
      </c>
      <c r="B1757" t="s">
        <v>5683</v>
      </c>
      <c r="C1757" t="s">
        <v>15027</v>
      </c>
      <c r="D1757">
        <v>31053</v>
      </c>
      <c r="E1757" s="2">
        <v>44665.497858796298</v>
      </c>
      <c r="F1757" t="s">
        <v>12908</v>
      </c>
    </row>
    <row r="1758" spans="1:6" x14ac:dyDescent="0.25">
      <c r="A1758">
        <v>11757</v>
      </c>
      <c r="B1758" t="s">
        <v>3176</v>
      </c>
      <c r="C1758" t="s">
        <v>15023</v>
      </c>
      <c r="D1758">
        <v>37505</v>
      </c>
      <c r="E1758" s="2">
        <v>45112.509421296287</v>
      </c>
      <c r="F1758" t="s">
        <v>15026</v>
      </c>
    </row>
    <row r="1759" spans="1:6" x14ac:dyDescent="0.25">
      <c r="A1759">
        <v>11758</v>
      </c>
      <c r="B1759" t="s">
        <v>4590</v>
      </c>
      <c r="C1759" t="s">
        <v>15025</v>
      </c>
      <c r="D1759">
        <v>8942</v>
      </c>
      <c r="E1759" s="2">
        <v>44995.552002314813</v>
      </c>
      <c r="F1759" t="s">
        <v>15026</v>
      </c>
    </row>
    <row r="1760" spans="1:6" x14ac:dyDescent="0.25">
      <c r="A1760">
        <v>11759</v>
      </c>
      <c r="B1760" t="s">
        <v>4864</v>
      </c>
      <c r="C1760" t="s">
        <v>15025</v>
      </c>
      <c r="D1760">
        <v>36104</v>
      </c>
      <c r="E1760" s="2">
        <v>44730.109398148154</v>
      </c>
      <c r="F1760" t="s">
        <v>15026</v>
      </c>
    </row>
    <row r="1761" spans="1:6" x14ac:dyDescent="0.25">
      <c r="A1761">
        <v>11760</v>
      </c>
      <c r="B1761" t="s">
        <v>4743</v>
      </c>
      <c r="C1761" t="s">
        <v>15028</v>
      </c>
      <c r="D1761">
        <v>24597</v>
      </c>
      <c r="E1761" s="2">
        <v>44756.188020833331</v>
      </c>
      <c r="F1761" t="s">
        <v>15024</v>
      </c>
    </row>
    <row r="1762" spans="1:6" x14ac:dyDescent="0.25">
      <c r="A1762">
        <v>11761</v>
      </c>
      <c r="B1762" t="s">
        <v>3956</v>
      </c>
      <c r="C1762" t="s">
        <v>15025</v>
      </c>
      <c r="D1762">
        <v>9104</v>
      </c>
      <c r="E1762" s="2">
        <v>44490.165601851862</v>
      </c>
      <c r="F1762" t="s">
        <v>15026</v>
      </c>
    </row>
    <row r="1763" spans="1:6" x14ac:dyDescent="0.25">
      <c r="A1763">
        <v>11762</v>
      </c>
      <c r="B1763" t="s">
        <v>4420</v>
      </c>
      <c r="C1763" t="s">
        <v>15027</v>
      </c>
      <c r="D1763">
        <v>5944</v>
      </c>
      <c r="E1763" s="2">
        <v>44581.188020833331</v>
      </c>
      <c r="F1763" t="s">
        <v>15026</v>
      </c>
    </row>
    <row r="1764" spans="1:6" x14ac:dyDescent="0.25">
      <c r="A1764">
        <v>11763</v>
      </c>
      <c r="B1764" t="s">
        <v>6028</v>
      </c>
      <c r="C1764" t="s">
        <v>15028</v>
      </c>
      <c r="D1764">
        <v>12080</v>
      </c>
      <c r="E1764" s="2">
        <v>44861.528217592589</v>
      </c>
      <c r="F1764" t="s">
        <v>15024</v>
      </c>
    </row>
    <row r="1765" spans="1:6" x14ac:dyDescent="0.25">
      <c r="A1765">
        <v>11764</v>
      </c>
      <c r="B1765" t="s">
        <v>4261</v>
      </c>
      <c r="C1765" t="s">
        <v>15025</v>
      </c>
      <c r="D1765">
        <v>27690</v>
      </c>
      <c r="E1765" s="2">
        <v>44680.018437500003</v>
      </c>
      <c r="F1765" t="s">
        <v>12908</v>
      </c>
    </row>
    <row r="1766" spans="1:6" x14ac:dyDescent="0.25">
      <c r="A1766">
        <v>11765</v>
      </c>
      <c r="B1766" t="s">
        <v>4427</v>
      </c>
      <c r="C1766" t="s">
        <v>15028</v>
      </c>
      <c r="D1766">
        <v>33684</v>
      </c>
      <c r="E1766" s="2">
        <v>44598.854479166657</v>
      </c>
      <c r="F1766" t="s">
        <v>15026</v>
      </c>
    </row>
    <row r="1767" spans="1:6" x14ac:dyDescent="0.25">
      <c r="A1767">
        <v>11766</v>
      </c>
      <c r="B1767" t="s">
        <v>3349</v>
      </c>
      <c r="C1767" t="s">
        <v>15028</v>
      </c>
      <c r="D1767">
        <v>17366</v>
      </c>
      <c r="E1767" s="2">
        <v>44650.208518518521</v>
      </c>
      <c r="F1767" t="s">
        <v>12908</v>
      </c>
    </row>
    <row r="1768" spans="1:6" x14ac:dyDescent="0.25">
      <c r="A1768">
        <v>11767</v>
      </c>
      <c r="B1768" t="s">
        <v>3498</v>
      </c>
      <c r="C1768" t="s">
        <v>15029</v>
      </c>
      <c r="D1768">
        <v>37974</v>
      </c>
      <c r="E1768" s="2">
        <v>44478.485636574071</v>
      </c>
      <c r="F1768" t="s">
        <v>15026</v>
      </c>
    </row>
    <row r="1769" spans="1:6" x14ac:dyDescent="0.25">
      <c r="A1769">
        <v>11768</v>
      </c>
      <c r="B1769" t="s">
        <v>3090</v>
      </c>
      <c r="C1769" t="s">
        <v>15027</v>
      </c>
      <c r="D1769">
        <v>16577</v>
      </c>
      <c r="E1769" s="2">
        <v>44941.975254629629</v>
      </c>
      <c r="F1769" t="s">
        <v>15026</v>
      </c>
    </row>
    <row r="1770" spans="1:6" x14ac:dyDescent="0.25">
      <c r="A1770">
        <v>11769</v>
      </c>
      <c r="B1770" t="s">
        <v>4872</v>
      </c>
      <c r="C1770" t="s">
        <v>15025</v>
      </c>
      <c r="D1770">
        <v>41059</v>
      </c>
      <c r="E1770" s="2">
        <v>44607.708055555559</v>
      </c>
      <c r="F1770" t="s">
        <v>15026</v>
      </c>
    </row>
    <row r="1771" spans="1:6" x14ac:dyDescent="0.25">
      <c r="A1771">
        <v>11770</v>
      </c>
      <c r="B1771" t="s">
        <v>4673</v>
      </c>
      <c r="C1771" t="s">
        <v>15030</v>
      </c>
      <c r="D1771">
        <v>21863</v>
      </c>
      <c r="E1771" s="2">
        <v>45010.70071759259</v>
      </c>
      <c r="F1771" t="s">
        <v>12908</v>
      </c>
    </row>
    <row r="1772" spans="1:6" x14ac:dyDescent="0.25">
      <c r="A1772">
        <v>11771</v>
      </c>
      <c r="B1772" t="s">
        <v>4470</v>
      </c>
      <c r="C1772" t="s">
        <v>15030</v>
      </c>
      <c r="D1772">
        <v>48551</v>
      </c>
      <c r="E1772" s="2">
        <v>44551.354629629634</v>
      </c>
      <c r="F1772" t="s">
        <v>15026</v>
      </c>
    </row>
    <row r="1773" spans="1:6" x14ac:dyDescent="0.25">
      <c r="A1773">
        <v>11772</v>
      </c>
      <c r="B1773" t="s">
        <v>5214</v>
      </c>
      <c r="C1773" t="s">
        <v>15027</v>
      </c>
      <c r="D1773">
        <v>19833</v>
      </c>
      <c r="E1773" s="2">
        <v>44795.812395833331</v>
      </c>
      <c r="F1773" t="s">
        <v>15024</v>
      </c>
    </row>
    <row r="1774" spans="1:6" x14ac:dyDescent="0.25">
      <c r="A1774">
        <v>11773</v>
      </c>
      <c r="B1774" t="s">
        <v>5763</v>
      </c>
      <c r="C1774" t="s">
        <v>15029</v>
      </c>
      <c r="D1774">
        <v>8246</v>
      </c>
      <c r="E1774" s="2">
        <v>44545.717546296299</v>
      </c>
      <c r="F1774" t="s">
        <v>15026</v>
      </c>
    </row>
    <row r="1775" spans="1:6" x14ac:dyDescent="0.25">
      <c r="A1775">
        <v>11774</v>
      </c>
      <c r="B1775" t="s">
        <v>3226</v>
      </c>
      <c r="C1775" t="s">
        <v>15028</v>
      </c>
      <c r="D1775">
        <v>24481</v>
      </c>
      <c r="E1775" s="2">
        <v>45075.427766203713</v>
      </c>
      <c r="F1775" t="s">
        <v>12908</v>
      </c>
    </row>
    <row r="1776" spans="1:6" x14ac:dyDescent="0.25">
      <c r="A1776">
        <v>11775</v>
      </c>
      <c r="B1776" t="s">
        <v>3134</v>
      </c>
      <c r="C1776" t="s">
        <v>15029</v>
      </c>
      <c r="D1776">
        <v>40536</v>
      </c>
      <c r="E1776" s="2">
        <v>44784.343773148154</v>
      </c>
      <c r="F1776" t="s">
        <v>15024</v>
      </c>
    </row>
    <row r="1777" spans="1:6" x14ac:dyDescent="0.25">
      <c r="A1777">
        <v>11776</v>
      </c>
      <c r="B1777" t="s">
        <v>4317</v>
      </c>
      <c r="C1777" t="s">
        <v>15027</v>
      </c>
      <c r="D1777">
        <v>44009</v>
      </c>
      <c r="E1777" s="2">
        <v>45017.930694444447</v>
      </c>
      <c r="F1777" t="s">
        <v>15024</v>
      </c>
    </row>
    <row r="1778" spans="1:6" x14ac:dyDescent="0.25">
      <c r="A1778">
        <v>11777</v>
      </c>
      <c r="B1778" t="s">
        <v>4428</v>
      </c>
      <c r="C1778" t="s">
        <v>15025</v>
      </c>
      <c r="D1778">
        <v>25807</v>
      </c>
      <c r="E1778" s="2">
        <v>45091.472673611112</v>
      </c>
      <c r="F1778" t="s">
        <v>15024</v>
      </c>
    </row>
    <row r="1779" spans="1:6" x14ac:dyDescent="0.25">
      <c r="A1779">
        <v>11778</v>
      </c>
      <c r="B1779" t="s">
        <v>5615</v>
      </c>
      <c r="C1779" t="s">
        <v>15023</v>
      </c>
      <c r="D1779">
        <v>13073</v>
      </c>
      <c r="E1779" s="2">
        <v>44685.520787037043</v>
      </c>
      <c r="F1779" t="s">
        <v>12908</v>
      </c>
    </row>
    <row r="1780" spans="1:6" x14ac:dyDescent="0.25">
      <c r="A1780">
        <v>11779</v>
      </c>
      <c r="B1780" t="s">
        <v>4877</v>
      </c>
      <c r="C1780" t="s">
        <v>15027</v>
      </c>
      <c r="D1780">
        <v>4485</v>
      </c>
      <c r="E1780" s="2">
        <v>44515.131319444437</v>
      </c>
      <c r="F1780" t="s">
        <v>15024</v>
      </c>
    </row>
    <row r="1781" spans="1:6" x14ac:dyDescent="0.25">
      <c r="A1781">
        <v>11780</v>
      </c>
      <c r="B1781" t="s">
        <v>3715</v>
      </c>
      <c r="C1781" t="s">
        <v>15030</v>
      </c>
      <c r="D1781">
        <v>14610</v>
      </c>
      <c r="E1781" s="2">
        <v>44795.507048611107</v>
      </c>
      <c r="F1781" t="s">
        <v>12908</v>
      </c>
    </row>
    <row r="1782" spans="1:6" x14ac:dyDescent="0.25">
      <c r="A1782">
        <v>11781</v>
      </c>
      <c r="B1782" t="s">
        <v>3443</v>
      </c>
      <c r="C1782" t="s">
        <v>15030</v>
      </c>
      <c r="D1782">
        <v>12239</v>
      </c>
      <c r="E1782" s="2">
        <v>45075.959201388891</v>
      </c>
      <c r="F1782" t="s">
        <v>15026</v>
      </c>
    </row>
    <row r="1783" spans="1:6" x14ac:dyDescent="0.25">
      <c r="A1783">
        <v>11782</v>
      </c>
      <c r="B1783" t="s">
        <v>3666</v>
      </c>
      <c r="C1783" t="s">
        <v>15025</v>
      </c>
      <c r="D1783">
        <v>30844</v>
      </c>
      <c r="E1783" s="2">
        <v>44675.405324074083</v>
      </c>
      <c r="F1783" t="s">
        <v>15026</v>
      </c>
    </row>
    <row r="1784" spans="1:6" x14ac:dyDescent="0.25">
      <c r="A1784">
        <v>11783</v>
      </c>
      <c r="B1784" t="s">
        <v>5310</v>
      </c>
      <c r="C1784" t="s">
        <v>15027</v>
      </c>
      <c r="D1784">
        <v>16665</v>
      </c>
      <c r="E1784" s="2">
        <v>44864.851469907408</v>
      </c>
      <c r="F1784" t="s">
        <v>15026</v>
      </c>
    </row>
    <row r="1785" spans="1:6" x14ac:dyDescent="0.25">
      <c r="A1785">
        <v>11784</v>
      </c>
      <c r="B1785" t="s">
        <v>4895</v>
      </c>
      <c r="C1785" t="s">
        <v>15028</v>
      </c>
      <c r="D1785">
        <v>46756</v>
      </c>
      <c r="E1785" s="2">
        <v>44933.06287037037</v>
      </c>
      <c r="F1785" t="s">
        <v>15024</v>
      </c>
    </row>
    <row r="1786" spans="1:6" x14ac:dyDescent="0.25">
      <c r="A1786">
        <v>11785</v>
      </c>
      <c r="B1786" t="s">
        <v>4416</v>
      </c>
      <c r="C1786" t="s">
        <v>15027</v>
      </c>
      <c r="D1786">
        <v>9974</v>
      </c>
      <c r="E1786" s="2">
        <v>45134.009548611109</v>
      </c>
      <c r="F1786" t="s">
        <v>15026</v>
      </c>
    </row>
    <row r="1787" spans="1:6" x14ac:dyDescent="0.25">
      <c r="A1787">
        <v>11786</v>
      </c>
      <c r="B1787" t="s">
        <v>5897</v>
      </c>
      <c r="C1787" t="s">
        <v>15028</v>
      </c>
      <c r="D1787">
        <v>19466</v>
      </c>
      <c r="E1787" s="2">
        <v>44808.447858796288</v>
      </c>
      <c r="F1787" t="s">
        <v>15024</v>
      </c>
    </row>
    <row r="1788" spans="1:6" x14ac:dyDescent="0.25">
      <c r="A1788">
        <v>11787</v>
      </c>
      <c r="B1788" t="s">
        <v>3213</v>
      </c>
      <c r="C1788" t="s">
        <v>15023</v>
      </c>
      <c r="D1788">
        <v>32159</v>
      </c>
      <c r="E1788" s="2">
        <v>45041.424027777779</v>
      </c>
      <c r="F1788" t="s">
        <v>15026</v>
      </c>
    </row>
    <row r="1789" spans="1:6" x14ac:dyDescent="0.25">
      <c r="A1789">
        <v>11788</v>
      </c>
      <c r="B1789" t="s">
        <v>5755</v>
      </c>
      <c r="C1789" t="s">
        <v>15025</v>
      </c>
      <c r="D1789">
        <v>11651</v>
      </c>
      <c r="E1789" s="2">
        <v>44625.433182870373</v>
      </c>
      <c r="F1789" t="s">
        <v>12908</v>
      </c>
    </row>
    <row r="1790" spans="1:6" x14ac:dyDescent="0.25">
      <c r="A1790">
        <v>11789</v>
      </c>
      <c r="B1790" t="s">
        <v>3325</v>
      </c>
      <c r="C1790" t="s">
        <v>15027</v>
      </c>
      <c r="D1790">
        <v>20223</v>
      </c>
      <c r="E1790" s="2">
        <v>44667.631354166668</v>
      </c>
      <c r="F1790" t="s">
        <v>12908</v>
      </c>
    </row>
    <row r="1791" spans="1:6" x14ac:dyDescent="0.25">
      <c r="A1791">
        <v>11790</v>
      </c>
      <c r="B1791" t="s">
        <v>5002</v>
      </c>
      <c r="C1791" t="s">
        <v>15029</v>
      </c>
      <c r="D1791">
        <v>24241</v>
      </c>
      <c r="E1791" s="2">
        <v>44856.520462962973</v>
      </c>
      <c r="F1791" t="s">
        <v>12908</v>
      </c>
    </row>
    <row r="1792" spans="1:6" x14ac:dyDescent="0.25">
      <c r="A1792">
        <v>11791</v>
      </c>
      <c r="B1792" t="s">
        <v>5770</v>
      </c>
      <c r="C1792" t="s">
        <v>15030</v>
      </c>
      <c r="D1792">
        <v>40755</v>
      </c>
      <c r="E1792" s="2">
        <v>44572.572210648148</v>
      </c>
      <c r="F1792" t="s">
        <v>12908</v>
      </c>
    </row>
    <row r="1793" spans="1:6" x14ac:dyDescent="0.25">
      <c r="A1793">
        <v>11792</v>
      </c>
      <c r="B1793" t="s">
        <v>5060</v>
      </c>
      <c r="C1793" t="s">
        <v>15029</v>
      </c>
      <c r="D1793">
        <v>45210</v>
      </c>
      <c r="E1793" s="2">
        <v>44475.072858796288</v>
      </c>
      <c r="F1793" t="s">
        <v>15026</v>
      </c>
    </row>
    <row r="1794" spans="1:6" x14ac:dyDescent="0.25">
      <c r="A1794">
        <v>11793</v>
      </c>
      <c r="B1794" t="s">
        <v>5339</v>
      </c>
      <c r="C1794" t="s">
        <v>15023</v>
      </c>
      <c r="D1794">
        <v>25919</v>
      </c>
      <c r="E1794" s="2">
        <v>44775.475624999999</v>
      </c>
      <c r="F1794" t="s">
        <v>12908</v>
      </c>
    </row>
    <row r="1795" spans="1:6" x14ac:dyDescent="0.25">
      <c r="A1795">
        <v>11794</v>
      </c>
      <c r="B1795" t="s">
        <v>4389</v>
      </c>
      <c r="C1795" t="s">
        <v>15029</v>
      </c>
      <c r="D1795">
        <v>48364</v>
      </c>
      <c r="E1795" s="2">
        <v>44706.620370370372</v>
      </c>
      <c r="F1795" t="s">
        <v>12908</v>
      </c>
    </row>
    <row r="1796" spans="1:6" x14ac:dyDescent="0.25">
      <c r="A1796">
        <v>11795</v>
      </c>
      <c r="B1796" t="s">
        <v>4773</v>
      </c>
      <c r="C1796" t="s">
        <v>15025</v>
      </c>
      <c r="D1796">
        <v>44915</v>
      </c>
      <c r="E1796" s="2">
        <v>44567.080775462957</v>
      </c>
      <c r="F1796" t="s">
        <v>12908</v>
      </c>
    </row>
    <row r="1797" spans="1:6" x14ac:dyDescent="0.25">
      <c r="A1797">
        <v>11796</v>
      </c>
      <c r="B1797" t="s">
        <v>4307</v>
      </c>
      <c r="C1797" t="s">
        <v>15028</v>
      </c>
      <c r="D1797">
        <v>16151</v>
      </c>
      <c r="E1797" s="2">
        <v>44724.630023148151</v>
      </c>
      <c r="F1797" t="s">
        <v>12908</v>
      </c>
    </row>
    <row r="1798" spans="1:6" x14ac:dyDescent="0.25">
      <c r="A1798">
        <v>11797</v>
      </c>
      <c r="B1798" t="s">
        <v>4010</v>
      </c>
      <c r="C1798" t="s">
        <v>15025</v>
      </c>
      <c r="D1798">
        <v>41632</v>
      </c>
      <c r="E1798" s="2">
        <v>44736.775081018517</v>
      </c>
      <c r="F1798" t="s">
        <v>15026</v>
      </c>
    </row>
    <row r="1799" spans="1:6" x14ac:dyDescent="0.25">
      <c r="A1799">
        <v>11798</v>
      </c>
      <c r="B1799" t="s">
        <v>4495</v>
      </c>
      <c r="C1799" t="s">
        <v>15030</v>
      </c>
      <c r="D1799">
        <v>16407</v>
      </c>
      <c r="E1799" s="2">
        <v>44690.32203703704</v>
      </c>
      <c r="F1799" t="s">
        <v>15026</v>
      </c>
    </row>
    <row r="1800" spans="1:6" x14ac:dyDescent="0.25">
      <c r="A1800">
        <v>11799</v>
      </c>
      <c r="B1800" t="s">
        <v>5170</v>
      </c>
      <c r="C1800" t="s">
        <v>15027</v>
      </c>
      <c r="D1800">
        <v>46342</v>
      </c>
      <c r="E1800" s="2">
        <v>44580.442013888889</v>
      </c>
      <c r="F1800" t="s">
        <v>15026</v>
      </c>
    </row>
    <row r="1801" spans="1:6" x14ac:dyDescent="0.25">
      <c r="A1801">
        <v>11800</v>
      </c>
      <c r="B1801" t="s">
        <v>3660</v>
      </c>
      <c r="C1801" t="s">
        <v>15030</v>
      </c>
      <c r="D1801">
        <v>48899</v>
      </c>
      <c r="E1801" s="2">
        <v>44690.571493055562</v>
      </c>
      <c r="F1801" t="s">
        <v>12908</v>
      </c>
    </row>
    <row r="1802" spans="1:6" x14ac:dyDescent="0.25">
      <c r="A1802">
        <v>11801</v>
      </c>
      <c r="B1802" t="s">
        <v>4145</v>
      </c>
      <c r="C1802" t="s">
        <v>15027</v>
      </c>
      <c r="D1802">
        <v>9574</v>
      </c>
      <c r="E1802" s="2">
        <v>44856.280405092592</v>
      </c>
      <c r="F1802" t="s">
        <v>15024</v>
      </c>
    </row>
    <row r="1803" spans="1:6" x14ac:dyDescent="0.25">
      <c r="A1803">
        <v>11802</v>
      </c>
      <c r="B1803" t="s">
        <v>3942</v>
      </c>
      <c r="C1803" t="s">
        <v>15028</v>
      </c>
      <c r="D1803">
        <v>31589</v>
      </c>
      <c r="E1803" s="2">
        <v>44822.172523148147</v>
      </c>
      <c r="F1803" t="s">
        <v>12908</v>
      </c>
    </row>
    <row r="1804" spans="1:6" x14ac:dyDescent="0.25">
      <c r="A1804">
        <v>11803</v>
      </c>
      <c r="B1804" t="s">
        <v>5994</v>
      </c>
      <c r="C1804" t="s">
        <v>15029</v>
      </c>
      <c r="D1804">
        <v>11297</v>
      </c>
      <c r="E1804" s="2">
        <v>44660.388622685183</v>
      </c>
      <c r="F1804" t="s">
        <v>15026</v>
      </c>
    </row>
    <row r="1805" spans="1:6" x14ac:dyDescent="0.25">
      <c r="A1805">
        <v>11804</v>
      </c>
      <c r="B1805" t="s">
        <v>5569</v>
      </c>
      <c r="C1805" t="s">
        <v>15029</v>
      </c>
      <c r="D1805">
        <v>15021</v>
      </c>
      <c r="E1805" s="2">
        <v>44548.465254629627</v>
      </c>
      <c r="F1805" t="s">
        <v>12908</v>
      </c>
    </row>
    <row r="1806" spans="1:6" x14ac:dyDescent="0.25">
      <c r="A1806">
        <v>11805</v>
      </c>
      <c r="B1806" t="s">
        <v>4808</v>
      </c>
      <c r="C1806" t="s">
        <v>15027</v>
      </c>
      <c r="D1806">
        <v>40031</v>
      </c>
      <c r="E1806" s="2">
        <v>44551.971550925933</v>
      </c>
      <c r="F1806" t="s">
        <v>12908</v>
      </c>
    </row>
    <row r="1807" spans="1:6" x14ac:dyDescent="0.25">
      <c r="A1807">
        <v>11806</v>
      </c>
      <c r="B1807" t="s">
        <v>4110</v>
      </c>
      <c r="C1807" t="s">
        <v>15029</v>
      </c>
      <c r="D1807">
        <v>13801</v>
      </c>
      <c r="E1807" s="2">
        <v>45082.581180555557</v>
      </c>
      <c r="F1807" t="s">
        <v>15026</v>
      </c>
    </row>
    <row r="1808" spans="1:6" x14ac:dyDescent="0.25">
      <c r="A1808">
        <v>11807</v>
      </c>
      <c r="B1808" t="s">
        <v>5174</v>
      </c>
      <c r="C1808" t="s">
        <v>15030</v>
      </c>
      <c r="D1808">
        <v>6939</v>
      </c>
      <c r="E1808" s="2">
        <v>44801.319004629629</v>
      </c>
      <c r="F1808" t="s">
        <v>15024</v>
      </c>
    </row>
    <row r="1809" spans="1:6" x14ac:dyDescent="0.25">
      <c r="A1809">
        <v>11808</v>
      </c>
      <c r="B1809" t="s">
        <v>4901</v>
      </c>
      <c r="C1809" t="s">
        <v>15023</v>
      </c>
      <c r="D1809">
        <v>44748</v>
      </c>
      <c r="E1809" s="2">
        <v>44869.44321759259</v>
      </c>
      <c r="F1809" t="s">
        <v>15026</v>
      </c>
    </row>
    <row r="1810" spans="1:6" x14ac:dyDescent="0.25">
      <c r="A1810">
        <v>11809</v>
      </c>
      <c r="B1810" t="s">
        <v>5091</v>
      </c>
      <c r="C1810" t="s">
        <v>15025</v>
      </c>
      <c r="D1810">
        <v>11294</v>
      </c>
      <c r="E1810" s="2">
        <v>45093.274571759262</v>
      </c>
      <c r="F1810" t="s">
        <v>15024</v>
      </c>
    </row>
    <row r="1811" spans="1:6" x14ac:dyDescent="0.25">
      <c r="A1811">
        <v>11810</v>
      </c>
      <c r="B1811" t="s">
        <v>3881</v>
      </c>
      <c r="C1811" t="s">
        <v>15027</v>
      </c>
      <c r="D1811">
        <v>38567</v>
      </c>
      <c r="E1811" s="2">
        <v>44598.30877314815</v>
      </c>
      <c r="F1811" t="s">
        <v>12908</v>
      </c>
    </row>
    <row r="1812" spans="1:6" x14ac:dyDescent="0.25">
      <c r="A1812">
        <v>11811</v>
      </c>
      <c r="B1812" t="s">
        <v>4939</v>
      </c>
      <c r="C1812" t="s">
        <v>15027</v>
      </c>
      <c r="D1812">
        <v>28050</v>
      </c>
      <c r="E1812" s="2">
        <v>44808.18072916667</v>
      </c>
      <c r="F1812" t="s">
        <v>15026</v>
      </c>
    </row>
    <row r="1813" spans="1:6" x14ac:dyDescent="0.25">
      <c r="A1813">
        <v>11812</v>
      </c>
      <c r="B1813" t="s">
        <v>4349</v>
      </c>
      <c r="C1813" t="s">
        <v>15029</v>
      </c>
      <c r="D1813">
        <v>9924</v>
      </c>
      <c r="E1813" s="2">
        <v>45034.889328703714</v>
      </c>
      <c r="F1813" t="s">
        <v>15026</v>
      </c>
    </row>
    <row r="1814" spans="1:6" x14ac:dyDescent="0.25">
      <c r="A1814">
        <v>11813</v>
      </c>
      <c r="B1814" t="s">
        <v>5487</v>
      </c>
      <c r="C1814" t="s">
        <v>15025</v>
      </c>
      <c r="D1814">
        <v>30322</v>
      </c>
      <c r="E1814" s="2">
        <v>44610.52721064815</v>
      </c>
      <c r="F1814" t="s">
        <v>15024</v>
      </c>
    </row>
    <row r="1815" spans="1:6" x14ac:dyDescent="0.25">
      <c r="A1815">
        <v>11814</v>
      </c>
      <c r="B1815" t="s">
        <v>4387</v>
      </c>
      <c r="C1815" t="s">
        <v>15028</v>
      </c>
      <c r="D1815">
        <v>3023</v>
      </c>
      <c r="E1815" s="2">
        <v>44791.396597222221</v>
      </c>
      <c r="F1815" t="s">
        <v>12908</v>
      </c>
    </row>
    <row r="1816" spans="1:6" x14ac:dyDescent="0.25">
      <c r="A1816">
        <v>11815</v>
      </c>
      <c r="B1816" t="s">
        <v>4778</v>
      </c>
      <c r="C1816" t="s">
        <v>15023</v>
      </c>
      <c r="D1816">
        <v>31448</v>
      </c>
      <c r="E1816" s="2">
        <v>44619.540081018517</v>
      </c>
      <c r="F1816" t="s">
        <v>15026</v>
      </c>
    </row>
    <row r="1817" spans="1:6" x14ac:dyDescent="0.25">
      <c r="A1817">
        <v>11816</v>
      </c>
      <c r="B1817" t="s">
        <v>5133</v>
      </c>
      <c r="C1817" t="s">
        <v>15023</v>
      </c>
      <c r="D1817">
        <v>18871</v>
      </c>
      <c r="E1817" s="2">
        <v>44594.201701388891</v>
      </c>
      <c r="F1817" t="s">
        <v>12908</v>
      </c>
    </row>
    <row r="1818" spans="1:6" x14ac:dyDescent="0.25">
      <c r="A1818">
        <v>11817</v>
      </c>
      <c r="B1818" t="s">
        <v>3445</v>
      </c>
      <c r="C1818" t="s">
        <v>15030</v>
      </c>
      <c r="D1818">
        <v>23203</v>
      </c>
      <c r="E1818" s="2">
        <v>45013.750381944446</v>
      </c>
      <c r="F1818" t="s">
        <v>15026</v>
      </c>
    </row>
    <row r="1819" spans="1:6" x14ac:dyDescent="0.25">
      <c r="A1819">
        <v>11818</v>
      </c>
      <c r="B1819" t="s">
        <v>4269</v>
      </c>
      <c r="C1819" t="s">
        <v>15025</v>
      </c>
      <c r="D1819">
        <v>40617</v>
      </c>
      <c r="E1819" s="2">
        <v>44691.417453703703</v>
      </c>
      <c r="F1819" t="s">
        <v>15026</v>
      </c>
    </row>
    <row r="1820" spans="1:6" x14ac:dyDescent="0.25">
      <c r="A1820">
        <v>11819</v>
      </c>
      <c r="B1820" t="s">
        <v>4442</v>
      </c>
      <c r="C1820" t="s">
        <v>15030</v>
      </c>
      <c r="D1820">
        <v>16141</v>
      </c>
      <c r="E1820" s="2">
        <v>44918.884212962963</v>
      </c>
      <c r="F1820" t="s">
        <v>15026</v>
      </c>
    </row>
    <row r="1821" spans="1:6" x14ac:dyDescent="0.25">
      <c r="A1821">
        <v>11820</v>
      </c>
      <c r="B1821" t="s">
        <v>5977</v>
      </c>
      <c r="C1821" t="s">
        <v>15029</v>
      </c>
      <c r="D1821">
        <v>24459</v>
      </c>
      <c r="E1821" s="2">
        <v>44566.368159722217</v>
      </c>
      <c r="F1821" t="s">
        <v>15024</v>
      </c>
    </row>
    <row r="1822" spans="1:6" x14ac:dyDescent="0.25">
      <c r="A1822">
        <v>11821</v>
      </c>
      <c r="B1822" t="s">
        <v>4824</v>
      </c>
      <c r="C1822" t="s">
        <v>15023</v>
      </c>
      <c r="D1822">
        <v>4235</v>
      </c>
      <c r="E1822" s="2">
        <v>44649.229710648149</v>
      </c>
      <c r="F1822" t="s">
        <v>12908</v>
      </c>
    </row>
    <row r="1823" spans="1:6" x14ac:dyDescent="0.25">
      <c r="A1823">
        <v>11822</v>
      </c>
      <c r="B1823" t="s">
        <v>5556</v>
      </c>
      <c r="C1823" t="s">
        <v>15028</v>
      </c>
      <c r="D1823">
        <v>47679</v>
      </c>
      <c r="E1823" s="2">
        <v>44851.394386574073</v>
      </c>
      <c r="F1823" t="s">
        <v>15026</v>
      </c>
    </row>
    <row r="1824" spans="1:6" x14ac:dyDescent="0.25">
      <c r="A1824">
        <v>11823</v>
      </c>
      <c r="B1824" t="s">
        <v>5955</v>
      </c>
      <c r="C1824" t="s">
        <v>15023</v>
      </c>
      <c r="D1824">
        <v>8552</v>
      </c>
      <c r="E1824" s="2">
        <v>44607.817418981482</v>
      </c>
      <c r="F1824" t="s">
        <v>15026</v>
      </c>
    </row>
    <row r="1825" spans="1:6" x14ac:dyDescent="0.25">
      <c r="A1825">
        <v>11824</v>
      </c>
      <c r="B1825" t="s">
        <v>3407</v>
      </c>
      <c r="C1825" t="s">
        <v>15029</v>
      </c>
      <c r="D1825">
        <v>41319</v>
      </c>
      <c r="E1825" s="2">
        <v>45037.206967592603</v>
      </c>
      <c r="F1825" t="s">
        <v>12908</v>
      </c>
    </row>
    <row r="1826" spans="1:6" x14ac:dyDescent="0.25">
      <c r="A1826">
        <v>11825</v>
      </c>
      <c r="B1826" t="s">
        <v>5326</v>
      </c>
      <c r="C1826" t="s">
        <v>15028</v>
      </c>
      <c r="D1826">
        <v>28796</v>
      </c>
      <c r="E1826" s="2">
        <v>44467.131689814807</v>
      </c>
      <c r="F1826" t="s">
        <v>15024</v>
      </c>
    </row>
    <row r="1827" spans="1:6" x14ac:dyDescent="0.25">
      <c r="A1827">
        <v>11826</v>
      </c>
      <c r="B1827" t="s">
        <v>4889</v>
      </c>
      <c r="C1827" t="s">
        <v>15029</v>
      </c>
      <c r="D1827">
        <v>14897</v>
      </c>
      <c r="E1827" s="2">
        <v>44754.857349537036</v>
      </c>
      <c r="F1827" t="s">
        <v>15026</v>
      </c>
    </row>
    <row r="1828" spans="1:6" x14ac:dyDescent="0.25">
      <c r="A1828">
        <v>11827</v>
      </c>
      <c r="B1828" t="s">
        <v>6004</v>
      </c>
      <c r="C1828" t="s">
        <v>15023</v>
      </c>
      <c r="D1828">
        <v>48726</v>
      </c>
      <c r="E1828" s="2">
        <v>44972.207546296297</v>
      </c>
      <c r="F1828" t="s">
        <v>15024</v>
      </c>
    </row>
    <row r="1829" spans="1:6" x14ac:dyDescent="0.25">
      <c r="A1829">
        <v>11828</v>
      </c>
      <c r="B1829" t="s">
        <v>3550</v>
      </c>
      <c r="C1829" t="s">
        <v>15029</v>
      </c>
      <c r="D1829">
        <v>42855</v>
      </c>
      <c r="E1829" s="2">
        <v>44871.079791666663</v>
      </c>
      <c r="F1829" t="s">
        <v>15026</v>
      </c>
    </row>
    <row r="1830" spans="1:6" x14ac:dyDescent="0.25">
      <c r="A1830">
        <v>11829</v>
      </c>
      <c r="B1830" t="s">
        <v>3427</v>
      </c>
      <c r="C1830" t="s">
        <v>15025</v>
      </c>
      <c r="D1830">
        <v>23019</v>
      </c>
      <c r="E1830" s="2">
        <v>45131.195659722223</v>
      </c>
      <c r="F1830" t="s">
        <v>15024</v>
      </c>
    </row>
    <row r="1831" spans="1:6" x14ac:dyDescent="0.25">
      <c r="A1831">
        <v>11830</v>
      </c>
      <c r="B1831" t="s">
        <v>4843</v>
      </c>
      <c r="C1831" t="s">
        <v>15028</v>
      </c>
      <c r="D1831">
        <v>43731</v>
      </c>
      <c r="E1831" s="2">
        <v>44959.794293981482</v>
      </c>
      <c r="F1831" t="s">
        <v>12908</v>
      </c>
    </row>
    <row r="1832" spans="1:6" x14ac:dyDescent="0.25">
      <c r="A1832">
        <v>11831</v>
      </c>
      <c r="B1832" t="s">
        <v>4725</v>
      </c>
      <c r="C1832" t="s">
        <v>15027</v>
      </c>
      <c r="D1832">
        <v>47530</v>
      </c>
      <c r="E1832" s="2">
        <v>44970.396990740737</v>
      </c>
      <c r="F1832" t="s">
        <v>15026</v>
      </c>
    </row>
    <row r="1833" spans="1:6" x14ac:dyDescent="0.25">
      <c r="A1833">
        <v>11832</v>
      </c>
      <c r="B1833" t="s">
        <v>3371</v>
      </c>
      <c r="C1833" t="s">
        <v>15027</v>
      </c>
      <c r="D1833">
        <v>18204</v>
      </c>
      <c r="E1833" s="2">
        <v>44737.097245370373</v>
      </c>
      <c r="F1833" t="s">
        <v>15024</v>
      </c>
    </row>
    <row r="1834" spans="1:6" x14ac:dyDescent="0.25">
      <c r="A1834">
        <v>11833</v>
      </c>
      <c r="B1834" t="s">
        <v>3456</v>
      </c>
      <c r="C1834" t="s">
        <v>15028</v>
      </c>
      <c r="D1834">
        <v>45488</v>
      </c>
      <c r="E1834" s="2">
        <v>44922.486979166657</v>
      </c>
      <c r="F1834" t="s">
        <v>15024</v>
      </c>
    </row>
    <row r="1835" spans="1:6" x14ac:dyDescent="0.25">
      <c r="A1835">
        <v>11834</v>
      </c>
      <c r="B1835" t="s">
        <v>4234</v>
      </c>
      <c r="C1835" t="s">
        <v>15025</v>
      </c>
      <c r="D1835">
        <v>13867</v>
      </c>
      <c r="E1835" s="2">
        <v>44602.998182870368</v>
      </c>
      <c r="F1835" t="s">
        <v>15026</v>
      </c>
    </row>
    <row r="1836" spans="1:6" x14ac:dyDescent="0.25">
      <c r="A1836">
        <v>11835</v>
      </c>
      <c r="B1836" t="s">
        <v>5605</v>
      </c>
      <c r="C1836" t="s">
        <v>15025</v>
      </c>
      <c r="D1836">
        <v>10450</v>
      </c>
      <c r="E1836" s="2">
        <v>44615.469699074078</v>
      </c>
      <c r="F1836" t="s">
        <v>15026</v>
      </c>
    </row>
    <row r="1837" spans="1:6" x14ac:dyDescent="0.25">
      <c r="A1837">
        <v>11836</v>
      </c>
      <c r="B1837" t="s">
        <v>4751</v>
      </c>
      <c r="C1837" t="s">
        <v>15029</v>
      </c>
      <c r="D1837">
        <v>42423</v>
      </c>
      <c r="E1837" s="2">
        <v>44975.893171296288</v>
      </c>
      <c r="F1837" t="s">
        <v>12908</v>
      </c>
    </row>
    <row r="1838" spans="1:6" x14ac:dyDescent="0.25">
      <c r="A1838">
        <v>11837</v>
      </c>
      <c r="B1838" t="s">
        <v>3532</v>
      </c>
      <c r="C1838" t="s">
        <v>15029</v>
      </c>
      <c r="D1838">
        <v>37828</v>
      </c>
      <c r="E1838" s="2">
        <v>44882.010625000003</v>
      </c>
      <c r="F1838" t="s">
        <v>15024</v>
      </c>
    </row>
    <row r="1839" spans="1:6" x14ac:dyDescent="0.25">
      <c r="A1839">
        <v>11838</v>
      </c>
      <c r="B1839" t="s">
        <v>3470</v>
      </c>
      <c r="C1839" t="s">
        <v>15027</v>
      </c>
      <c r="D1839">
        <v>42828</v>
      </c>
      <c r="E1839" s="2">
        <v>44842.827384259261</v>
      </c>
      <c r="F1839" t="s">
        <v>12908</v>
      </c>
    </row>
    <row r="1840" spans="1:6" x14ac:dyDescent="0.25">
      <c r="A1840">
        <v>11839</v>
      </c>
      <c r="B1840" t="s">
        <v>5869</v>
      </c>
      <c r="C1840" t="s">
        <v>15023</v>
      </c>
      <c r="D1840">
        <v>2468</v>
      </c>
      <c r="E1840" s="2">
        <v>44886.823946759258</v>
      </c>
      <c r="F1840" t="s">
        <v>12908</v>
      </c>
    </row>
    <row r="1841" spans="1:6" x14ac:dyDescent="0.25">
      <c r="A1841">
        <v>11840</v>
      </c>
      <c r="B1841" t="s">
        <v>3586</v>
      </c>
      <c r="C1841" t="s">
        <v>15027</v>
      </c>
      <c r="D1841">
        <v>4543</v>
      </c>
      <c r="E1841" s="2">
        <v>44682.736979166657</v>
      </c>
      <c r="F1841" t="s">
        <v>15024</v>
      </c>
    </row>
    <row r="1842" spans="1:6" x14ac:dyDescent="0.25">
      <c r="A1842">
        <v>11841</v>
      </c>
      <c r="B1842" t="s">
        <v>5686</v>
      </c>
      <c r="C1842" t="s">
        <v>15027</v>
      </c>
      <c r="D1842">
        <v>26950</v>
      </c>
      <c r="E1842" s="2">
        <v>44697.721736111111</v>
      </c>
      <c r="F1842" t="s">
        <v>15026</v>
      </c>
    </row>
    <row r="1843" spans="1:6" x14ac:dyDescent="0.25">
      <c r="A1843">
        <v>11842</v>
      </c>
      <c r="B1843" t="s">
        <v>4952</v>
      </c>
      <c r="C1843" t="s">
        <v>15027</v>
      </c>
      <c r="D1843">
        <v>20698</v>
      </c>
      <c r="E1843" s="2">
        <v>44797.293877314813</v>
      </c>
      <c r="F1843" t="s">
        <v>12908</v>
      </c>
    </row>
    <row r="1844" spans="1:6" x14ac:dyDescent="0.25">
      <c r="A1844">
        <v>11843</v>
      </c>
      <c r="B1844" t="s">
        <v>5070</v>
      </c>
      <c r="C1844" t="s">
        <v>15023</v>
      </c>
      <c r="D1844">
        <v>40956</v>
      </c>
      <c r="E1844" s="2">
        <v>44629.62</v>
      </c>
      <c r="F1844" t="s">
        <v>15026</v>
      </c>
    </row>
    <row r="1845" spans="1:6" x14ac:dyDescent="0.25">
      <c r="A1845">
        <v>11844</v>
      </c>
      <c r="B1845" t="s">
        <v>5341</v>
      </c>
      <c r="C1845" t="s">
        <v>15023</v>
      </c>
      <c r="D1845">
        <v>36668</v>
      </c>
      <c r="E1845" s="2">
        <v>44560.375104166669</v>
      </c>
      <c r="F1845" t="s">
        <v>12908</v>
      </c>
    </row>
    <row r="1846" spans="1:6" x14ac:dyDescent="0.25">
      <c r="A1846">
        <v>11845</v>
      </c>
      <c r="B1846" t="s">
        <v>3939</v>
      </c>
      <c r="C1846" t="s">
        <v>15025</v>
      </c>
      <c r="D1846">
        <v>43093</v>
      </c>
      <c r="E1846" s="2">
        <v>45079.966840277782</v>
      </c>
      <c r="F1846" t="s">
        <v>15024</v>
      </c>
    </row>
    <row r="1847" spans="1:6" x14ac:dyDescent="0.25">
      <c r="A1847">
        <v>11846</v>
      </c>
      <c r="B1847" t="s">
        <v>5413</v>
      </c>
      <c r="C1847" t="s">
        <v>15025</v>
      </c>
      <c r="D1847">
        <v>49787</v>
      </c>
      <c r="E1847" s="2">
        <v>44705.977881944447</v>
      </c>
      <c r="F1847" t="s">
        <v>12908</v>
      </c>
    </row>
    <row r="1848" spans="1:6" x14ac:dyDescent="0.25">
      <c r="A1848">
        <v>11847</v>
      </c>
      <c r="B1848" t="s">
        <v>5595</v>
      </c>
      <c r="C1848" t="s">
        <v>15027</v>
      </c>
      <c r="D1848">
        <v>22066</v>
      </c>
      <c r="E1848" s="2">
        <v>44494.984699074077</v>
      </c>
      <c r="F1848" t="s">
        <v>12908</v>
      </c>
    </row>
    <row r="1849" spans="1:6" x14ac:dyDescent="0.25">
      <c r="A1849">
        <v>11848</v>
      </c>
      <c r="B1849" t="s">
        <v>4462</v>
      </c>
      <c r="C1849" t="s">
        <v>15027</v>
      </c>
      <c r="D1849">
        <v>45842</v>
      </c>
      <c r="E1849" s="2">
        <v>45120.097175925926</v>
      </c>
      <c r="F1849" t="s">
        <v>15026</v>
      </c>
    </row>
    <row r="1850" spans="1:6" x14ac:dyDescent="0.25">
      <c r="A1850">
        <v>11849</v>
      </c>
      <c r="B1850" t="s">
        <v>5565</v>
      </c>
      <c r="C1850" t="s">
        <v>15027</v>
      </c>
      <c r="D1850">
        <v>44562</v>
      </c>
      <c r="E1850" s="2">
        <v>45077.901712962957</v>
      </c>
      <c r="F1850" t="s">
        <v>12908</v>
      </c>
    </row>
    <row r="1851" spans="1:6" x14ac:dyDescent="0.25">
      <c r="A1851">
        <v>11850</v>
      </c>
      <c r="B1851" t="s">
        <v>3911</v>
      </c>
      <c r="C1851" t="s">
        <v>15030</v>
      </c>
      <c r="D1851">
        <v>22703</v>
      </c>
      <c r="E1851" s="2">
        <v>44982.81695601852</v>
      </c>
      <c r="F1851" t="s">
        <v>15026</v>
      </c>
    </row>
    <row r="1852" spans="1:6" x14ac:dyDescent="0.25">
      <c r="A1852">
        <v>11851</v>
      </c>
      <c r="B1852" t="s">
        <v>4760</v>
      </c>
      <c r="C1852" t="s">
        <v>15025</v>
      </c>
      <c r="D1852">
        <v>33087</v>
      </c>
      <c r="E1852" s="2">
        <v>45006.578912037039</v>
      </c>
      <c r="F1852" t="s">
        <v>12908</v>
      </c>
    </row>
    <row r="1853" spans="1:6" x14ac:dyDescent="0.25">
      <c r="A1853">
        <v>11852</v>
      </c>
      <c r="B1853" t="s">
        <v>4407</v>
      </c>
      <c r="C1853" t="s">
        <v>15023</v>
      </c>
      <c r="D1853">
        <v>2185</v>
      </c>
      <c r="E1853" s="2">
        <v>44684.309571759259</v>
      </c>
      <c r="F1853" t="s">
        <v>15026</v>
      </c>
    </row>
    <row r="1854" spans="1:6" x14ac:dyDescent="0.25">
      <c r="A1854">
        <v>11853</v>
      </c>
      <c r="B1854" t="s">
        <v>5511</v>
      </c>
      <c r="C1854" t="s">
        <v>15028</v>
      </c>
      <c r="D1854">
        <v>24670</v>
      </c>
      <c r="E1854" s="2">
        <v>44725.309618055559</v>
      </c>
      <c r="F1854" t="s">
        <v>15026</v>
      </c>
    </row>
    <row r="1855" spans="1:6" x14ac:dyDescent="0.25">
      <c r="A1855">
        <v>11854</v>
      </c>
      <c r="B1855" t="s">
        <v>3844</v>
      </c>
      <c r="C1855" t="s">
        <v>15028</v>
      </c>
      <c r="D1855">
        <v>15180</v>
      </c>
      <c r="E1855" s="2">
        <v>44851.008726851847</v>
      </c>
      <c r="F1855" t="s">
        <v>15024</v>
      </c>
    </row>
    <row r="1856" spans="1:6" x14ac:dyDescent="0.25">
      <c r="A1856">
        <v>11855</v>
      </c>
      <c r="B1856" t="s">
        <v>5427</v>
      </c>
      <c r="C1856" t="s">
        <v>15027</v>
      </c>
      <c r="D1856">
        <v>23052</v>
      </c>
      <c r="E1856" s="2">
        <v>44775.240405092591</v>
      </c>
      <c r="F1856" t="s">
        <v>15024</v>
      </c>
    </row>
    <row r="1857" spans="1:6" x14ac:dyDescent="0.25">
      <c r="A1857">
        <v>11856</v>
      </c>
      <c r="B1857" t="s">
        <v>3664</v>
      </c>
      <c r="C1857" t="s">
        <v>15023</v>
      </c>
      <c r="D1857">
        <v>26887</v>
      </c>
      <c r="E1857" s="2">
        <v>44792.562638888892</v>
      </c>
      <c r="F1857" t="s">
        <v>12908</v>
      </c>
    </row>
    <row r="1858" spans="1:6" x14ac:dyDescent="0.25">
      <c r="A1858">
        <v>11857</v>
      </c>
      <c r="B1858" t="s">
        <v>4732</v>
      </c>
      <c r="C1858" t="s">
        <v>15025</v>
      </c>
      <c r="D1858">
        <v>13195</v>
      </c>
      <c r="E1858" s="2">
        <v>44878.679513888892</v>
      </c>
      <c r="F1858" t="s">
        <v>15026</v>
      </c>
    </row>
    <row r="1859" spans="1:6" x14ac:dyDescent="0.25">
      <c r="A1859">
        <v>11858</v>
      </c>
      <c r="B1859" t="s">
        <v>5521</v>
      </c>
      <c r="C1859" t="s">
        <v>15029</v>
      </c>
      <c r="D1859">
        <v>46702</v>
      </c>
      <c r="E1859" s="2">
        <v>44683.506307870368</v>
      </c>
      <c r="F1859" t="s">
        <v>15026</v>
      </c>
    </row>
    <row r="1860" spans="1:6" x14ac:dyDescent="0.25">
      <c r="A1860">
        <v>11859</v>
      </c>
      <c r="B1860" t="s">
        <v>4618</v>
      </c>
      <c r="C1860" t="s">
        <v>15025</v>
      </c>
      <c r="D1860">
        <v>41268</v>
      </c>
      <c r="E1860" s="2">
        <v>44579.527789351851</v>
      </c>
      <c r="F1860" t="s">
        <v>12908</v>
      </c>
    </row>
    <row r="1861" spans="1:6" x14ac:dyDescent="0.25">
      <c r="A1861">
        <v>11860</v>
      </c>
      <c r="B1861" t="s">
        <v>4837</v>
      </c>
      <c r="C1861" t="s">
        <v>15028</v>
      </c>
      <c r="D1861">
        <v>20690</v>
      </c>
      <c r="E1861" s="2">
        <v>44679.151203703703</v>
      </c>
      <c r="F1861" t="s">
        <v>15026</v>
      </c>
    </row>
    <row r="1862" spans="1:6" x14ac:dyDescent="0.25">
      <c r="A1862">
        <v>11861</v>
      </c>
      <c r="B1862" t="s">
        <v>3675</v>
      </c>
      <c r="C1862" t="s">
        <v>15025</v>
      </c>
      <c r="D1862">
        <v>22703</v>
      </c>
      <c r="E1862" s="2">
        <v>45127.021863425929</v>
      </c>
      <c r="F1862" t="s">
        <v>12908</v>
      </c>
    </row>
    <row r="1863" spans="1:6" x14ac:dyDescent="0.25">
      <c r="A1863">
        <v>11862</v>
      </c>
      <c r="B1863" t="s">
        <v>6035</v>
      </c>
      <c r="C1863" t="s">
        <v>15029</v>
      </c>
      <c r="D1863">
        <v>43648</v>
      </c>
      <c r="E1863" s="2">
        <v>44869.219895833332</v>
      </c>
      <c r="F1863" t="s">
        <v>15024</v>
      </c>
    </row>
    <row r="1864" spans="1:6" x14ac:dyDescent="0.25">
      <c r="A1864">
        <v>11863</v>
      </c>
      <c r="B1864" t="s">
        <v>5326</v>
      </c>
      <c r="C1864" t="s">
        <v>15029</v>
      </c>
      <c r="D1864">
        <v>30093</v>
      </c>
      <c r="E1864" s="2">
        <v>44526.930405092593</v>
      </c>
      <c r="F1864" t="s">
        <v>15026</v>
      </c>
    </row>
    <row r="1865" spans="1:6" x14ac:dyDescent="0.25">
      <c r="A1865">
        <v>11864</v>
      </c>
      <c r="B1865" t="s">
        <v>5035</v>
      </c>
      <c r="C1865" t="s">
        <v>15029</v>
      </c>
      <c r="D1865">
        <v>18152</v>
      </c>
      <c r="E1865" s="2">
        <v>44828.871793981481</v>
      </c>
      <c r="F1865" t="s">
        <v>12908</v>
      </c>
    </row>
    <row r="1866" spans="1:6" x14ac:dyDescent="0.25">
      <c r="A1866">
        <v>11865</v>
      </c>
      <c r="B1866" t="s">
        <v>4148</v>
      </c>
      <c r="C1866" t="s">
        <v>15029</v>
      </c>
      <c r="D1866">
        <v>45789</v>
      </c>
      <c r="E1866" s="2">
        <v>44908.311226851853</v>
      </c>
      <c r="F1866" t="s">
        <v>15024</v>
      </c>
    </row>
    <row r="1867" spans="1:6" x14ac:dyDescent="0.25">
      <c r="A1867">
        <v>11866</v>
      </c>
      <c r="B1867" t="s">
        <v>3607</v>
      </c>
      <c r="C1867" t="s">
        <v>15028</v>
      </c>
      <c r="D1867">
        <v>7778</v>
      </c>
      <c r="E1867" s="2">
        <v>44830.553113425929</v>
      </c>
      <c r="F1867" t="s">
        <v>12908</v>
      </c>
    </row>
    <row r="1868" spans="1:6" x14ac:dyDescent="0.25">
      <c r="A1868">
        <v>11867</v>
      </c>
      <c r="B1868" t="s">
        <v>3483</v>
      </c>
      <c r="C1868" t="s">
        <v>15025</v>
      </c>
      <c r="D1868">
        <v>44658</v>
      </c>
      <c r="E1868" s="2">
        <v>45074.475381944438</v>
      </c>
      <c r="F1868" t="s">
        <v>12908</v>
      </c>
    </row>
    <row r="1869" spans="1:6" x14ac:dyDescent="0.25">
      <c r="A1869">
        <v>11868</v>
      </c>
      <c r="B1869" t="s">
        <v>6047</v>
      </c>
      <c r="C1869" t="s">
        <v>15028</v>
      </c>
      <c r="D1869">
        <v>4321</v>
      </c>
      <c r="E1869" s="2">
        <v>44796.638819444437</v>
      </c>
      <c r="F1869" t="s">
        <v>15024</v>
      </c>
    </row>
    <row r="1870" spans="1:6" x14ac:dyDescent="0.25">
      <c r="A1870">
        <v>11869</v>
      </c>
      <c r="B1870" t="s">
        <v>4309</v>
      </c>
      <c r="C1870" t="s">
        <v>15030</v>
      </c>
      <c r="D1870">
        <v>35494</v>
      </c>
      <c r="E1870" s="2">
        <v>44536.792233796303</v>
      </c>
      <c r="F1870" t="s">
        <v>12908</v>
      </c>
    </row>
    <row r="1871" spans="1:6" x14ac:dyDescent="0.25">
      <c r="A1871">
        <v>11870</v>
      </c>
      <c r="B1871" t="s">
        <v>5069</v>
      </c>
      <c r="C1871" t="s">
        <v>15028</v>
      </c>
      <c r="D1871">
        <v>37453</v>
      </c>
      <c r="E1871" s="2">
        <v>45025.857928240737</v>
      </c>
      <c r="F1871" t="s">
        <v>15026</v>
      </c>
    </row>
    <row r="1872" spans="1:6" x14ac:dyDescent="0.25">
      <c r="A1872">
        <v>11871</v>
      </c>
      <c r="B1872" t="s">
        <v>3265</v>
      </c>
      <c r="C1872" t="s">
        <v>15030</v>
      </c>
      <c r="D1872">
        <v>12234</v>
      </c>
      <c r="E1872" s="2">
        <v>44678.622118055559</v>
      </c>
      <c r="F1872" t="s">
        <v>15024</v>
      </c>
    </row>
    <row r="1873" spans="1:6" x14ac:dyDescent="0.25">
      <c r="A1873">
        <v>11872</v>
      </c>
      <c r="B1873" t="s">
        <v>3914</v>
      </c>
      <c r="C1873" t="s">
        <v>15029</v>
      </c>
      <c r="D1873">
        <v>37190</v>
      </c>
      <c r="E1873" s="2">
        <v>45030.565266203703</v>
      </c>
      <c r="F1873" t="s">
        <v>12908</v>
      </c>
    </row>
    <row r="1874" spans="1:6" x14ac:dyDescent="0.25">
      <c r="A1874">
        <v>11873</v>
      </c>
      <c r="B1874" t="s">
        <v>5560</v>
      </c>
      <c r="C1874" t="s">
        <v>15023</v>
      </c>
      <c r="D1874">
        <v>12796</v>
      </c>
      <c r="E1874" s="2">
        <v>44942.282916666663</v>
      </c>
      <c r="F1874" t="s">
        <v>15024</v>
      </c>
    </row>
    <row r="1875" spans="1:6" x14ac:dyDescent="0.25">
      <c r="A1875">
        <v>11874</v>
      </c>
      <c r="B1875" t="s">
        <v>5959</v>
      </c>
      <c r="C1875" t="s">
        <v>15027</v>
      </c>
      <c r="D1875">
        <v>12168</v>
      </c>
      <c r="E1875" s="2">
        <v>44683.369710648149</v>
      </c>
      <c r="F1875" t="s">
        <v>12908</v>
      </c>
    </row>
    <row r="1876" spans="1:6" x14ac:dyDescent="0.25">
      <c r="A1876">
        <v>11875</v>
      </c>
      <c r="B1876" t="s">
        <v>4943</v>
      </c>
      <c r="C1876" t="s">
        <v>15028</v>
      </c>
      <c r="D1876">
        <v>4726</v>
      </c>
      <c r="E1876" s="2">
        <v>44742.223449074067</v>
      </c>
      <c r="F1876" t="s">
        <v>15024</v>
      </c>
    </row>
    <row r="1877" spans="1:6" x14ac:dyDescent="0.25">
      <c r="A1877">
        <v>11876</v>
      </c>
      <c r="B1877" t="s">
        <v>4927</v>
      </c>
      <c r="C1877" t="s">
        <v>15029</v>
      </c>
      <c r="D1877">
        <v>31274</v>
      </c>
      <c r="E1877" s="2">
        <v>44561.297511574077</v>
      </c>
      <c r="F1877" t="s">
        <v>15024</v>
      </c>
    </row>
    <row r="1878" spans="1:6" x14ac:dyDescent="0.25">
      <c r="A1878">
        <v>11877</v>
      </c>
      <c r="B1878" t="s">
        <v>4015</v>
      </c>
      <c r="C1878" t="s">
        <v>15023</v>
      </c>
      <c r="D1878">
        <v>30184</v>
      </c>
      <c r="E1878" s="2">
        <v>44915.738877314812</v>
      </c>
      <c r="F1878" t="s">
        <v>12908</v>
      </c>
    </row>
    <row r="1879" spans="1:6" x14ac:dyDescent="0.25">
      <c r="A1879">
        <v>11878</v>
      </c>
      <c r="B1879" t="s">
        <v>6058</v>
      </c>
      <c r="C1879" t="s">
        <v>15030</v>
      </c>
      <c r="D1879">
        <v>7193</v>
      </c>
      <c r="E1879" s="2">
        <v>44830.533888888887</v>
      </c>
      <c r="F1879" t="s">
        <v>15024</v>
      </c>
    </row>
    <row r="1880" spans="1:6" x14ac:dyDescent="0.25">
      <c r="A1880">
        <v>11879</v>
      </c>
      <c r="B1880" t="s">
        <v>5533</v>
      </c>
      <c r="C1880" t="s">
        <v>15030</v>
      </c>
      <c r="D1880">
        <v>6817</v>
      </c>
      <c r="E1880" s="2">
        <v>44894.849432870367</v>
      </c>
      <c r="F1880" t="s">
        <v>12908</v>
      </c>
    </row>
    <row r="1881" spans="1:6" x14ac:dyDescent="0.25">
      <c r="A1881">
        <v>11880</v>
      </c>
      <c r="B1881" t="s">
        <v>3438</v>
      </c>
      <c r="C1881" t="s">
        <v>15028</v>
      </c>
      <c r="D1881">
        <v>13609</v>
      </c>
      <c r="E1881" s="2">
        <v>45114.55914351852</v>
      </c>
      <c r="F1881" t="s">
        <v>15026</v>
      </c>
    </row>
    <row r="1882" spans="1:6" x14ac:dyDescent="0.25">
      <c r="A1882">
        <v>11881</v>
      </c>
      <c r="B1882" t="s">
        <v>4144</v>
      </c>
      <c r="C1882" t="s">
        <v>15025</v>
      </c>
      <c r="D1882">
        <v>1072</v>
      </c>
      <c r="E1882" s="2">
        <v>44567.771053240736</v>
      </c>
      <c r="F1882" t="s">
        <v>15024</v>
      </c>
    </row>
    <row r="1883" spans="1:6" x14ac:dyDescent="0.25">
      <c r="A1883">
        <v>11882</v>
      </c>
      <c r="B1883" t="s">
        <v>5980</v>
      </c>
      <c r="C1883" t="s">
        <v>15028</v>
      </c>
      <c r="D1883">
        <v>13445</v>
      </c>
      <c r="E1883" s="2">
        <v>44870.696608796286</v>
      </c>
      <c r="F1883" t="s">
        <v>15024</v>
      </c>
    </row>
    <row r="1884" spans="1:6" x14ac:dyDescent="0.25">
      <c r="A1884">
        <v>11883</v>
      </c>
      <c r="B1884" t="s">
        <v>5332</v>
      </c>
      <c r="C1884" t="s">
        <v>15029</v>
      </c>
      <c r="D1884">
        <v>25173</v>
      </c>
      <c r="E1884" s="2">
        <v>45115.150381944448</v>
      </c>
      <c r="F1884" t="s">
        <v>15026</v>
      </c>
    </row>
    <row r="1885" spans="1:6" x14ac:dyDescent="0.25">
      <c r="A1885">
        <v>11884</v>
      </c>
      <c r="B1885" t="s">
        <v>3339</v>
      </c>
      <c r="C1885" t="s">
        <v>15030</v>
      </c>
      <c r="D1885">
        <v>45407</v>
      </c>
      <c r="E1885" s="2">
        <v>45025.797673611109</v>
      </c>
      <c r="F1885" t="s">
        <v>15026</v>
      </c>
    </row>
    <row r="1886" spans="1:6" x14ac:dyDescent="0.25">
      <c r="A1886">
        <v>11885</v>
      </c>
      <c r="B1886" t="s">
        <v>4855</v>
      </c>
      <c r="C1886" t="s">
        <v>15029</v>
      </c>
      <c r="D1886">
        <v>7767</v>
      </c>
      <c r="E1886" s="2">
        <v>44775.123043981483</v>
      </c>
      <c r="F1886" t="s">
        <v>15026</v>
      </c>
    </row>
    <row r="1887" spans="1:6" x14ac:dyDescent="0.25">
      <c r="A1887">
        <v>11886</v>
      </c>
      <c r="B1887" t="s">
        <v>5044</v>
      </c>
      <c r="C1887" t="s">
        <v>15025</v>
      </c>
      <c r="D1887">
        <v>49028</v>
      </c>
      <c r="E1887" s="2">
        <v>44616.765659722223</v>
      </c>
      <c r="F1887" t="s">
        <v>12908</v>
      </c>
    </row>
    <row r="1888" spans="1:6" x14ac:dyDescent="0.25">
      <c r="A1888">
        <v>11887</v>
      </c>
      <c r="B1888" t="s">
        <v>5746</v>
      </c>
      <c r="C1888" t="s">
        <v>15028</v>
      </c>
      <c r="D1888">
        <v>43839</v>
      </c>
      <c r="E1888" s="2">
        <v>44838.598819444444</v>
      </c>
      <c r="F1888" t="s">
        <v>15024</v>
      </c>
    </row>
    <row r="1889" spans="1:6" x14ac:dyDescent="0.25">
      <c r="A1889">
        <v>11888</v>
      </c>
      <c r="B1889" t="s">
        <v>4340</v>
      </c>
      <c r="C1889" t="s">
        <v>15030</v>
      </c>
      <c r="D1889">
        <v>9085</v>
      </c>
      <c r="E1889" s="2">
        <v>44946.828750000001</v>
      </c>
      <c r="F1889" t="s">
        <v>12908</v>
      </c>
    </row>
    <row r="1890" spans="1:6" x14ac:dyDescent="0.25">
      <c r="A1890">
        <v>11889</v>
      </c>
      <c r="B1890" t="s">
        <v>5228</v>
      </c>
      <c r="C1890" t="s">
        <v>15030</v>
      </c>
      <c r="D1890">
        <v>32979</v>
      </c>
      <c r="E1890" s="2">
        <v>44740.689131944448</v>
      </c>
      <c r="F1890" t="s">
        <v>12908</v>
      </c>
    </row>
    <row r="1891" spans="1:6" x14ac:dyDescent="0.25">
      <c r="A1891">
        <v>11890</v>
      </c>
      <c r="B1891" t="s">
        <v>5937</v>
      </c>
      <c r="C1891" t="s">
        <v>15028</v>
      </c>
      <c r="D1891">
        <v>19765</v>
      </c>
      <c r="E1891" s="2">
        <v>44782.737326388888</v>
      </c>
      <c r="F1891" t="s">
        <v>15026</v>
      </c>
    </row>
    <row r="1892" spans="1:6" x14ac:dyDescent="0.25">
      <c r="A1892">
        <v>11891</v>
      </c>
      <c r="B1892" t="s">
        <v>4388</v>
      </c>
      <c r="C1892" t="s">
        <v>15028</v>
      </c>
      <c r="D1892">
        <v>47630</v>
      </c>
      <c r="E1892" s="2">
        <v>44876.211400462962</v>
      </c>
      <c r="F1892" t="s">
        <v>15026</v>
      </c>
    </row>
    <row r="1893" spans="1:6" x14ac:dyDescent="0.25">
      <c r="A1893">
        <v>11892</v>
      </c>
      <c r="B1893" t="s">
        <v>5932</v>
      </c>
      <c r="C1893" t="s">
        <v>15023</v>
      </c>
      <c r="D1893">
        <v>11684</v>
      </c>
      <c r="E1893" s="2">
        <v>44709.494247685187</v>
      </c>
      <c r="F1893" t="s">
        <v>15024</v>
      </c>
    </row>
    <row r="1894" spans="1:6" x14ac:dyDescent="0.25">
      <c r="A1894">
        <v>11893</v>
      </c>
      <c r="B1894" t="s">
        <v>5564</v>
      </c>
      <c r="C1894" t="s">
        <v>15025</v>
      </c>
      <c r="D1894">
        <v>44102</v>
      </c>
      <c r="E1894" s="2">
        <v>44841.180856481478</v>
      </c>
      <c r="F1894" t="s">
        <v>12908</v>
      </c>
    </row>
    <row r="1895" spans="1:6" x14ac:dyDescent="0.25">
      <c r="A1895">
        <v>11894</v>
      </c>
      <c r="B1895" t="s">
        <v>4478</v>
      </c>
      <c r="C1895" t="s">
        <v>15027</v>
      </c>
      <c r="D1895">
        <v>6287</v>
      </c>
      <c r="E1895" s="2">
        <v>44828.35050925926</v>
      </c>
      <c r="F1895" t="s">
        <v>15026</v>
      </c>
    </row>
    <row r="1896" spans="1:6" x14ac:dyDescent="0.25">
      <c r="A1896">
        <v>11895</v>
      </c>
      <c r="B1896" t="s">
        <v>5618</v>
      </c>
      <c r="C1896" t="s">
        <v>15027</v>
      </c>
      <c r="D1896">
        <v>27896</v>
      </c>
      <c r="E1896" s="2">
        <v>45057.919178240743</v>
      </c>
      <c r="F1896" t="s">
        <v>12908</v>
      </c>
    </row>
    <row r="1897" spans="1:6" x14ac:dyDescent="0.25">
      <c r="A1897">
        <v>11896</v>
      </c>
      <c r="B1897" t="s">
        <v>5972</v>
      </c>
      <c r="C1897" t="s">
        <v>15023</v>
      </c>
      <c r="D1897">
        <v>29990</v>
      </c>
      <c r="E1897" s="2">
        <v>45020.441296296303</v>
      </c>
      <c r="F1897" t="s">
        <v>15026</v>
      </c>
    </row>
    <row r="1898" spans="1:6" x14ac:dyDescent="0.25">
      <c r="A1898">
        <v>11897</v>
      </c>
      <c r="B1898" t="s">
        <v>3246</v>
      </c>
      <c r="C1898" t="s">
        <v>15028</v>
      </c>
      <c r="D1898">
        <v>27835</v>
      </c>
      <c r="E1898" s="2">
        <v>44631.474652777782</v>
      </c>
      <c r="F1898" t="s">
        <v>15026</v>
      </c>
    </row>
    <row r="1899" spans="1:6" x14ac:dyDescent="0.25">
      <c r="A1899">
        <v>11898</v>
      </c>
      <c r="B1899" t="s">
        <v>3129</v>
      </c>
      <c r="C1899" t="s">
        <v>15028</v>
      </c>
      <c r="D1899">
        <v>26759</v>
      </c>
      <c r="E1899" s="2">
        <v>44958.46875</v>
      </c>
      <c r="F1899" t="s">
        <v>12908</v>
      </c>
    </row>
    <row r="1900" spans="1:6" x14ac:dyDescent="0.25">
      <c r="A1900">
        <v>11899</v>
      </c>
      <c r="B1900" t="s">
        <v>4243</v>
      </c>
      <c r="C1900" t="s">
        <v>15029</v>
      </c>
      <c r="D1900">
        <v>10635</v>
      </c>
      <c r="E1900" s="2">
        <v>45042.850590277783</v>
      </c>
      <c r="F1900" t="s">
        <v>12908</v>
      </c>
    </row>
    <row r="1901" spans="1:6" x14ac:dyDescent="0.25">
      <c r="A1901">
        <v>11900</v>
      </c>
      <c r="B1901" t="s">
        <v>5778</v>
      </c>
      <c r="C1901" t="s">
        <v>15027</v>
      </c>
      <c r="D1901">
        <v>27624</v>
      </c>
      <c r="E1901" s="2">
        <v>45121.278634259259</v>
      </c>
      <c r="F1901" t="s">
        <v>15024</v>
      </c>
    </row>
    <row r="1902" spans="1:6" x14ac:dyDescent="0.25">
      <c r="A1902">
        <v>11901</v>
      </c>
      <c r="B1902" t="s">
        <v>4543</v>
      </c>
      <c r="C1902" t="s">
        <v>15027</v>
      </c>
      <c r="D1902">
        <v>7203</v>
      </c>
      <c r="E1902" s="2">
        <v>44718.99287037037</v>
      </c>
      <c r="F1902" t="s">
        <v>12908</v>
      </c>
    </row>
    <row r="1903" spans="1:6" x14ac:dyDescent="0.25">
      <c r="A1903">
        <v>11902</v>
      </c>
      <c r="B1903" t="s">
        <v>5469</v>
      </c>
      <c r="C1903" t="s">
        <v>15028</v>
      </c>
      <c r="D1903">
        <v>19783</v>
      </c>
      <c r="E1903" s="2">
        <v>44950.520752314813</v>
      </c>
      <c r="F1903" t="s">
        <v>15024</v>
      </c>
    </row>
    <row r="1904" spans="1:6" x14ac:dyDescent="0.25">
      <c r="A1904">
        <v>11903</v>
      </c>
      <c r="B1904" t="s">
        <v>5982</v>
      </c>
      <c r="C1904" t="s">
        <v>15023</v>
      </c>
      <c r="D1904">
        <v>38085</v>
      </c>
      <c r="E1904" s="2">
        <v>44652.725787037038</v>
      </c>
      <c r="F1904" t="s">
        <v>12908</v>
      </c>
    </row>
    <row r="1905" spans="1:6" x14ac:dyDescent="0.25">
      <c r="A1905">
        <v>11904</v>
      </c>
      <c r="B1905" t="s">
        <v>4525</v>
      </c>
      <c r="C1905" t="s">
        <v>15029</v>
      </c>
      <c r="D1905">
        <v>37551</v>
      </c>
      <c r="E1905" s="2">
        <v>44820.536296296297</v>
      </c>
      <c r="F1905" t="s">
        <v>15026</v>
      </c>
    </row>
    <row r="1906" spans="1:6" x14ac:dyDescent="0.25">
      <c r="A1906">
        <v>11905</v>
      </c>
      <c r="B1906" t="s">
        <v>3521</v>
      </c>
      <c r="C1906" t="s">
        <v>15025</v>
      </c>
      <c r="D1906">
        <v>6436</v>
      </c>
      <c r="E1906" s="2">
        <v>44851.585474537038</v>
      </c>
      <c r="F1906" t="s">
        <v>15026</v>
      </c>
    </row>
    <row r="1907" spans="1:6" x14ac:dyDescent="0.25">
      <c r="A1907">
        <v>11906</v>
      </c>
      <c r="B1907" t="s">
        <v>5152</v>
      </c>
      <c r="C1907" t="s">
        <v>15025</v>
      </c>
      <c r="D1907">
        <v>19537</v>
      </c>
      <c r="E1907" s="2">
        <v>44483.638912037037</v>
      </c>
      <c r="F1907" t="s">
        <v>15024</v>
      </c>
    </row>
    <row r="1908" spans="1:6" x14ac:dyDescent="0.25">
      <c r="A1908">
        <v>11907</v>
      </c>
      <c r="B1908" t="s">
        <v>4601</v>
      </c>
      <c r="C1908" t="s">
        <v>15028</v>
      </c>
      <c r="D1908">
        <v>36002</v>
      </c>
      <c r="E1908" s="2">
        <v>44716.038460648153</v>
      </c>
      <c r="F1908" t="s">
        <v>15026</v>
      </c>
    </row>
    <row r="1909" spans="1:6" x14ac:dyDescent="0.25">
      <c r="A1909">
        <v>11908</v>
      </c>
      <c r="B1909" t="s">
        <v>4207</v>
      </c>
      <c r="C1909" t="s">
        <v>15027</v>
      </c>
      <c r="D1909">
        <v>9305</v>
      </c>
      <c r="E1909" s="2">
        <v>44682.810277777768</v>
      </c>
      <c r="F1909" t="s">
        <v>12908</v>
      </c>
    </row>
    <row r="1910" spans="1:6" x14ac:dyDescent="0.25">
      <c r="A1910">
        <v>11909</v>
      </c>
      <c r="B1910" t="s">
        <v>5025</v>
      </c>
      <c r="C1910" t="s">
        <v>15025</v>
      </c>
      <c r="D1910">
        <v>13160</v>
      </c>
      <c r="E1910" s="2">
        <v>45060.712546296287</v>
      </c>
      <c r="F1910" t="s">
        <v>15024</v>
      </c>
    </row>
    <row r="1911" spans="1:6" x14ac:dyDescent="0.25">
      <c r="A1911">
        <v>11910</v>
      </c>
      <c r="B1911" t="s">
        <v>3387</v>
      </c>
      <c r="C1911" t="s">
        <v>15029</v>
      </c>
      <c r="D1911">
        <v>18613</v>
      </c>
      <c r="E1911" s="2">
        <v>44720.510520833333</v>
      </c>
      <c r="F1911" t="s">
        <v>15026</v>
      </c>
    </row>
    <row r="1912" spans="1:6" x14ac:dyDescent="0.25">
      <c r="A1912">
        <v>11911</v>
      </c>
      <c r="B1912" t="s">
        <v>3428</v>
      </c>
      <c r="C1912" t="s">
        <v>15023</v>
      </c>
      <c r="D1912">
        <v>45913</v>
      </c>
      <c r="E1912" s="2">
        <v>44983.119722222233</v>
      </c>
      <c r="F1912" t="s">
        <v>12908</v>
      </c>
    </row>
    <row r="1913" spans="1:6" x14ac:dyDescent="0.25">
      <c r="A1913">
        <v>11912</v>
      </c>
      <c r="B1913" t="s">
        <v>4740</v>
      </c>
      <c r="C1913" t="s">
        <v>15023</v>
      </c>
      <c r="D1913">
        <v>17281</v>
      </c>
      <c r="E1913" s="2">
        <v>44776.26871527778</v>
      </c>
      <c r="F1913" t="s">
        <v>15026</v>
      </c>
    </row>
    <row r="1914" spans="1:6" x14ac:dyDescent="0.25">
      <c r="A1914">
        <v>11913</v>
      </c>
      <c r="B1914" t="s">
        <v>5160</v>
      </c>
      <c r="C1914" t="s">
        <v>15028</v>
      </c>
      <c r="D1914">
        <v>30400</v>
      </c>
      <c r="E1914" s="2">
        <v>44992.710844907408</v>
      </c>
      <c r="F1914" t="s">
        <v>15026</v>
      </c>
    </row>
    <row r="1915" spans="1:6" x14ac:dyDescent="0.25">
      <c r="A1915">
        <v>11914</v>
      </c>
      <c r="B1915" t="s">
        <v>3397</v>
      </c>
      <c r="C1915" t="s">
        <v>15023</v>
      </c>
      <c r="D1915">
        <v>32396</v>
      </c>
      <c r="E1915" s="2">
        <v>44928.992418981477</v>
      </c>
      <c r="F1915" t="s">
        <v>12908</v>
      </c>
    </row>
    <row r="1916" spans="1:6" x14ac:dyDescent="0.25">
      <c r="A1916">
        <v>11915</v>
      </c>
      <c r="B1916" t="s">
        <v>4557</v>
      </c>
      <c r="C1916" t="s">
        <v>15030</v>
      </c>
      <c r="D1916">
        <v>28097</v>
      </c>
      <c r="E1916" s="2">
        <v>45107.624074074083</v>
      </c>
      <c r="F1916" t="s">
        <v>12908</v>
      </c>
    </row>
    <row r="1917" spans="1:6" x14ac:dyDescent="0.25">
      <c r="A1917">
        <v>11916</v>
      </c>
      <c r="B1917" t="s">
        <v>5816</v>
      </c>
      <c r="C1917" t="s">
        <v>15029</v>
      </c>
      <c r="D1917">
        <v>48074</v>
      </c>
      <c r="E1917" s="2">
        <v>45024.787037037036</v>
      </c>
      <c r="F1917" t="s">
        <v>15026</v>
      </c>
    </row>
    <row r="1918" spans="1:6" x14ac:dyDescent="0.25">
      <c r="A1918">
        <v>11917</v>
      </c>
      <c r="B1918" t="s">
        <v>5734</v>
      </c>
      <c r="C1918" t="s">
        <v>15023</v>
      </c>
      <c r="D1918">
        <v>22210</v>
      </c>
      <c r="E1918" s="2">
        <v>44512.269953703697</v>
      </c>
      <c r="F1918" t="s">
        <v>15026</v>
      </c>
    </row>
    <row r="1919" spans="1:6" x14ac:dyDescent="0.25">
      <c r="A1919">
        <v>11918</v>
      </c>
      <c r="B1919" t="s">
        <v>3201</v>
      </c>
      <c r="C1919" t="s">
        <v>15027</v>
      </c>
      <c r="D1919">
        <v>38382</v>
      </c>
      <c r="E1919" s="2">
        <v>44574.616527777784</v>
      </c>
      <c r="F1919" t="s">
        <v>15024</v>
      </c>
    </row>
    <row r="1920" spans="1:6" x14ac:dyDescent="0.25">
      <c r="A1920">
        <v>11919</v>
      </c>
      <c r="B1920" t="s">
        <v>3069</v>
      </c>
      <c r="C1920" t="s">
        <v>15030</v>
      </c>
      <c r="D1920">
        <v>17641</v>
      </c>
      <c r="E1920" s="2">
        <v>44542.696493055562</v>
      </c>
      <c r="F1920" t="s">
        <v>15024</v>
      </c>
    </row>
    <row r="1921" spans="1:6" x14ac:dyDescent="0.25">
      <c r="A1921">
        <v>11920</v>
      </c>
      <c r="B1921" t="s">
        <v>3256</v>
      </c>
      <c r="C1921" t="s">
        <v>15025</v>
      </c>
      <c r="D1921">
        <v>48639</v>
      </c>
      <c r="E1921" s="2">
        <v>44935.919398148151</v>
      </c>
      <c r="F1921" t="s">
        <v>15024</v>
      </c>
    </row>
    <row r="1922" spans="1:6" x14ac:dyDescent="0.25">
      <c r="A1922">
        <v>11921</v>
      </c>
      <c r="B1922" t="s">
        <v>5062</v>
      </c>
      <c r="C1922" t="s">
        <v>15025</v>
      </c>
      <c r="D1922">
        <v>49887</v>
      </c>
      <c r="E1922" s="2">
        <v>44789.892268518517</v>
      </c>
      <c r="F1922" t="s">
        <v>15024</v>
      </c>
    </row>
    <row r="1923" spans="1:6" x14ac:dyDescent="0.25">
      <c r="A1923">
        <v>11922</v>
      </c>
      <c r="B1923" t="s">
        <v>5090</v>
      </c>
      <c r="C1923" t="s">
        <v>15030</v>
      </c>
      <c r="D1923">
        <v>15570</v>
      </c>
      <c r="E1923" s="2">
        <v>44854.930787037039</v>
      </c>
      <c r="F1923" t="s">
        <v>15026</v>
      </c>
    </row>
    <row r="1924" spans="1:6" x14ac:dyDescent="0.25">
      <c r="A1924">
        <v>11923</v>
      </c>
      <c r="B1924" t="s">
        <v>4694</v>
      </c>
      <c r="C1924" t="s">
        <v>15025</v>
      </c>
      <c r="D1924">
        <v>48111</v>
      </c>
      <c r="E1924" s="2">
        <v>44733.125740740739</v>
      </c>
      <c r="F1924" t="s">
        <v>15024</v>
      </c>
    </row>
    <row r="1925" spans="1:6" x14ac:dyDescent="0.25">
      <c r="A1925">
        <v>11924</v>
      </c>
      <c r="B1925" t="s">
        <v>3977</v>
      </c>
      <c r="C1925" t="s">
        <v>15029</v>
      </c>
      <c r="D1925">
        <v>47803</v>
      </c>
      <c r="E1925" s="2">
        <v>44813.920393518521</v>
      </c>
      <c r="F1925" t="s">
        <v>15024</v>
      </c>
    </row>
    <row r="1926" spans="1:6" x14ac:dyDescent="0.25">
      <c r="A1926">
        <v>11925</v>
      </c>
      <c r="B1926" t="s">
        <v>4775</v>
      </c>
      <c r="C1926" t="s">
        <v>15027</v>
      </c>
      <c r="D1926">
        <v>6694</v>
      </c>
      <c r="E1926" s="2">
        <v>44963.027488425927</v>
      </c>
      <c r="F1926" t="s">
        <v>15024</v>
      </c>
    </row>
    <row r="1927" spans="1:6" x14ac:dyDescent="0.25">
      <c r="A1927">
        <v>11926</v>
      </c>
      <c r="B1927" t="s">
        <v>4336</v>
      </c>
      <c r="C1927" t="s">
        <v>15028</v>
      </c>
      <c r="D1927">
        <v>39906</v>
      </c>
      <c r="E1927" s="2">
        <v>44871.832766203697</v>
      </c>
      <c r="F1927" t="s">
        <v>15026</v>
      </c>
    </row>
    <row r="1928" spans="1:6" x14ac:dyDescent="0.25">
      <c r="A1928">
        <v>11927</v>
      </c>
      <c r="B1928" t="s">
        <v>4809</v>
      </c>
      <c r="C1928" t="s">
        <v>15028</v>
      </c>
      <c r="D1928">
        <v>20914</v>
      </c>
      <c r="E1928" s="2">
        <v>44811.479467592602</v>
      </c>
      <c r="F1928" t="s">
        <v>12908</v>
      </c>
    </row>
    <row r="1929" spans="1:6" x14ac:dyDescent="0.25">
      <c r="A1929">
        <v>11928</v>
      </c>
      <c r="B1929" t="s">
        <v>4120</v>
      </c>
      <c r="C1929" t="s">
        <v>15028</v>
      </c>
      <c r="D1929">
        <v>5697</v>
      </c>
      <c r="E1929" s="2">
        <v>44487.802314814813</v>
      </c>
      <c r="F1929" t="s">
        <v>15024</v>
      </c>
    </row>
    <row r="1930" spans="1:6" x14ac:dyDescent="0.25">
      <c r="A1930">
        <v>11929</v>
      </c>
      <c r="B1930" t="s">
        <v>6052</v>
      </c>
      <c r="C1930" t="s">
        <v>15028</v>
      </c>
      <c r="D1930">
        <v>29909</v>
      </c>
      <c r="E1930" s="2">
        <v>45014.632268518522</v>
      </c>
      <c r="F1930" t="s">
        <v>15026</v>
      </c>
    </row>
    <row r="1931" spans="1:6" x14ac:dyDescent="0.25">
      <c r="A1931">
        <v>11930</v>
      </c>
      <c r="B1931" t="s">
        <v>5253</v>
      </c>
      <c r="C1931" t="s">
        <v>15029</v>
      </c>
      <c r="D1931">
        <v>21982</v>
      </c>
      <c r="E1931" s="2">
        <v>45084.987604166658</v>
      </c>
      <c r="F1931" t="s">
        <v>15026</v>
      </c>
    </row>
    <row r="1932" spans="1:6" x14ac:dyDescent="0.25">
      <c r="A1932">
        <v>11931</v>
      </c>
      <c r="B1932" t="s">
        <v>5869</v>
      </c>
      <c r="C1932" t="s">
        <v>15028</v>
      </c>
      <c r="D1932">
        <v>37772</v>
      </c>
      <c r="E1932" s="2">
        <v>45031.953900462962</v>
      </c>
      <c r="F1932" t="s">
        <v>15026</v>
      </c>
    </row>
    <row r="1933" spans="1:6" x14ac:dyDescent="0.25">
      <c r="A1933">
        <v>11932</v>
      </c>
      <c r="B1933" t="s">
        <v>5276</v>
      </c>
      <c r="C1933" t="s">
        <v>15027</v>
      </c>
      <c r="D1933">
        <v>6046</v>
      </c>
      <c r="E1933" s="2">
        <v>44607.317442129628</v>
      </c>
      <c r="F1933" t="s">
        <v>15026</v>
      </c>
    </row>
    <row r="1934" spans="1:6" x14ac:dyDescent="0.25">
      <c r="A1934">
        <v>11933</v>
      </c>
      <c r="B1934" t="s">
        <v>5764</v>
      </c>
      <c r="C1934" t="s">
        <v>15025</v>
      </c>
      <c r="D1934">
        <v>19994</v>
      </c>
      <c r="E1934" s="2">
        <v>44693.774884259263</v>
      </c>
      <c r="F1934" t="s">
        <v>12908</v>
      </c>
    </row>
    <row r="1935" spans="1:6" x14ac:dyDescent="0.25">
      <c r="A1935">
        <v>11934</v>
      </c>
      <c r="B1935" t="s">
        <v>5695</v>
      </c>
      <c r="C1935" t="s">
        <v>15030</v>
      </c>
      <c r="D1935">
        <v>31851</v>
      </c>
      <c r="E1935" s="2">
        <v>45094.019166666672</v>
      </c>
      <c r="F1935" t="s">
        <v>12908</v>
      </c>
    </row>
    <row r="1936" spans="1:6" x14ac:dyDescent="0.25">
      <c r="A1936">
        <v>11935</v>
      </c>
      <c r="B1936" t="s">
        <v>5535</v>
      </c>
      <c r="C1936" t="s">
        <v>15029</v>
      </c>
      <c r="D1936">
        <v>21993</v>
      </c>
      <c r="E1936" s="2">
        <v>44649.22142361111</v>
      </c>
      <c r="F1936" t="s">
        <v>15026</v>
      </c>
    </row>
    <row r="1937" spans="1:6" x14ac:dyDescent="0.25">
      <c r="A1937">
        <v>11936</v>
      </c>
      <c r="B1937" t="s">
        <v>3499</v>
      </c>
      <c r="C1937" t="s">
        <v>15028</v>
      </c>
      <c r="D1937">
        <v>10909</v>
      </c>
      <c r="E1937" s="2">
        <v>44593.873576388891</v>
      </c>
      <c r="F1937" t="s">
        <v>15024</v>
      </c>
    </row>
    <row r="1938" spans="1:6" x14ac:dyDescent="0.25">
      <c r="A1938">
        <v>11937</v>
      </c>
      <c r="B1938" t="s">
        <v>4856</v>
      </c>
      <c r="C1938" t="s">
        <v>15025</v>
      </c>
      <c r="D1938">
        <v>42514</v>
      </c>
      <c r="E1938" s="2">
        <v>44574.238946759258</v>
      </c>
      <c r="F1938" t="s">
        <v>15026</v>
      </c>
    </row>
    <row r="1939" spans="1:6" x14ac:dyDescent="0.25">
      <c r="A1939">
        <v>11938</v>
      </c>
      <c r="B1939" t="s">
        <v>5447</v>
      </c>
      <c r="C1939" t="s">
        <v>15027</v>
      </c>
      <c r="D1939">
        <v>44154</v>
      </c>
      <c r="E1939" s="2">
        <v>44804.33666666667</v>
      </c>
      <c r="F1939" t="s">
        <v>15026</v>
      </c>
    </row>
    <row r="1940" spans="1:6" x14ac:dyDescent="0.25">
      <c r="A1940">
        <v>11939</v>
      </c>
      <c r="B1940" t="s">
        <v>5240</v>
      </c>
      <c r="C1940" t="s">
        <v>15030</v>
      </c>
      <c r="D1940">
        <v>48186</v>
      </c>
      <c r="E1940" s="2">
        <v>44809.482442129629</v>
      </c>
      <c r="F1940" t="s">
        <v>15026</v>
      </c>
    </row>
    <row r="1941" spans="1:6" x14ac:dyDescent="0.25">
      <c r="A1941">
        <v>11940</v>
      </c>
      <c r="B1941" t="s">
        <v>3622</v>
      </c>
      <c r="C1941" t="s">
        <v>15029</v>
      </c>
      <c r="D1941">
        <v>45828</v>
      </c>
      <c r="E1941" s="2">
        <v>45024.766469907408</v>
      </c>
      <c r="F1941" t="s">
        <v>12908</v>
      </c>
    </row>
    <row r="1942" spans="1:6" x14ac:dyDescent="0.25">
      <c r="A1942">
        <v>11941</v>
      </c>
      <c r="B1942" t="s">
        <v>4924</v>
      </c>
      <c r="C1942" t="s">
        <v>15028</v>
      </c>
      <c r="D1942">
        <v>16848</v>
      </c>
      <c r="E1942" s="2">
        <v>45113.753611111111</v>
      </c>
      <c r="F1942" t="s">
        <v>15026</v>
      </c>
    </row>
    <row r="1943" spans="1:6" x14ac:dyDescent="0.25">
      <c r="A1943">
        <v>11942</v>
      </c>
      <c r="B1943" t="s">
        <v>4035</v>
      </c>
      <c r="C1943" t="s">
        <v>15028</v>
      </c>
      <c r="D1943">
        <v>22494</v>
      </c>
      <c r="E1943" s="2">
        <v>44570.361643518518</v>
      </c>
      <c r="F1943" t="s">
        <v>12908</v>
      </c>
    </row>
    <row r="1944" spans="1:6" x14ac:dyDescent="0.25">
      <c r="A1944">
        <v>11943</v>
      </c>
      <c r="B1944" t="s">
        <v>5819</v>
      </c>
      <c r="C1944" t="s">
        <v>15027</v>
      </c>
      <c r="D1944">
        <v>32220</v>
      </c>
      <c r="E1944" s="2">
        <v>44512.730798611112</v>
      </c>
      <c r="F1944" t="s">
        <v>12908</v>
      </c>
    </row>
    <row r="1945" spans="1:6" x14ac:dyDescent="0.25">
      <c r="A1945">
        <v>11944</v>
      </c>
      <c r="B1945" t="s">
        <v>3656</v>
      </c>
      <c r="C1945" t="s">
        <v>15029</v>
      </c>
      <c r="D1945">
        <v>15476</v>
      </c>
      <c r="E1945" s="2">
        <v>44706.276678240742</v>
      </c>
      <c r="F1945" t="s">
        <v>12908</v>
      </c>
    </row>
    <row r="1946" spans="1:6" x14ac:dyDescent="0.25">
      <c r="A1946">
        <v>11945</v>
      </c>
      <c r="B1946" t="s">
        <v>4726</v>
      </c>
      <c r="C1946" t="s">
        <v>15030</v>
      </c>
      <c r="D1946">
        <v>23915</v>
      </c>
      <c r="E1946" s="2">
        <v>44704.367673611108</v>
      </c>
      <c r="F1946" t="s">
        <v>15024</v>
      </c>
    </row>
    <row r="1947" spans="1:6" x14ac:dyDescent="0.25">
      <c r="A1947">
        <v>11946</v>
      </c>
      <c r="B1947" t="s">
        <v>5761</v>
      </c>
      <c r="C1947" t="s">
        <v>15028</v>
      </c>
      <c r="D1947">
        <v>33175</v>
      </c>
      <c r="E1947" s="2">
        <v>45104.147824074083</v>
      </c>
      <c r="F1947" t="s">
        <v>15024</v>
      </c>
    </row>
    <row r="1948" spans="1:6" x14ac:dyDescent="0.25">
      <c r="A1948">
        <v>11947</v>
      </c>
      <c r="B1948" t="s">
        <v>4248</v>
      </c>
      <c r="C1948" t="s">
        <v>15025</v>
      </c>
      <c r="D1948">
        <v>17964</v>
      </c>
      <c r="E1948" s="2">
        <v>44858.406666666669</v>
      </c>
      <c r="F1948" t="s">
        <v>15026</v>
      </c>
    </row>
    <row r="1949" spans="1:6" x14ac:dyDescent="0.25">
      <c r="A1949">
        <v>11948</v>
      </c>
      <c r="B1949" t="s">
        <v>4811</v>
      </c>
      <c r="C1949" t="s">
        <v>15029</v>
      </c>
      <c r="D1949">
        <v>20109</v>
      </c>
      <c r="E1949" s="2">
        <v>45090.258761574078</v>
      </c>
      <c r="F1949" t="s">
        <v>12908</v>
      </c>
    </row>
    <row r="1950" spans="1:6" x14ac:dyDescent="0.25">
      <c r="A1950">
        <v>11949</v>
      </c>
      <c r="B1950" t="s">
        <v>3155</v>
      </c>
      <c r="C1950" t="s">
        <v>15028</v>
      </c>
      <c r="D1950">
        <v>38435</v>
      </c>
      <c r="E1950" s="2">
        <v>45070.509143518517</v>
      </c>
      <c r="F1950" t="s">
        <v>12908</v>
      </c>
    </row>
    <row r="1951" spans="1:6" x14ac:dyDescent="0.25">
      <c r="A1951">
        <v>11950</v>
      </c>
      <c r="B1951" t="s">
        <v>4306</v>
      </c>
      <c r="C1951" t="s">
        <v>15027</v>
      </c>
      <c r="D1951">
        <v>18050</v>
      </c>
      <c r="E1951" s="2">
        <v>44982.222222222219</v>
      </c>
      <c r="F1951" t="s">
        <v>12908</v>
      </c>
    </row>
    <row r="1952" spans="1:6" x14ac:dyDescent="0.25">
      <c r="A1952">
        <v>11951</v>
      </c>
      <c r="B1952" t="s">
        <v>4636</v>
      </c>
      <c r="C1952" t="s">
        <v>15029</v>
      </c>
      <c r="D1952">
        <v>20776</v>
      </c>
      <c r="E1952" s="2">
        <v>44674.823240740741</v>
      </c>
      <c r="F1952" t="s">
        <v>15024</v>
      </c>
    </row>
    <row r="1953" spans="1:6" x14ac:dyDescent="0.25">
      <c r="A1953">
        <v>11952</v>
      </c>
      <c r="B1953" t="s">
        <v>4812</v>
      </c>
      <c r="C1953" t="s">
        <v>15023</v>
      </c>
      <c r="D1953">
        <v>32333</v>
      </c>
      <c r="E1953" s="2">
        <v>44703.593692129631</v>
      </c>
      <c r="F1953" t="s">
        <v>15024</v>
      </c>
    </row>
    <row r="1954" spans="1:6" x14ac:dyDescent="0.25">
      <c r="A1954">
        <v>11953</v>
      </c>
      <c r="B1954" t="s">
        <v>4751</v>
      </c>
      <c r="C1954" t="s">
        <v>15027</v>
      </c>
      <c r="D1954">
        <v>10436</v>
      </c>
      <c r="E1954" s="2">
        <v>44541.294699074067</v>
      </c>
      <c r="F1954" t="s">
        <v>15024</v>
      </c>
    </row>
    <row r="1955" spans="1:6" x14ac:dyDescent="0.25">
      <c r="A1955">
        <v>11954</v>
      </c>
      <c r="B1955" t="s">
        <v>3335</v>
      </c>
      <c r="C1955" t="s">
        <v>15025</v>
      </c>
      <c r="D1955">
        <v>39124</v>
      </c>
      <c r="E1955" s="2">
        <v>44950.099722222221</v>
      </c>
      <c r="F1955" t="s">
        <v>12908</v>
      </c>
    </row>
    <row r="1956" spans="1:6" x14ac:dyDescent="0.25">
      <c r="A1956">
        <v>11955</v>
      </c>
      <c r="B1956" t="s">
        <v>5760</v>
      </c>
      <c r="C1956" t="s">
        <v>15027</v>
      </c>
      <c r="D1956">
        <v>30360</v>
      </c>
      <c r="E1956" s="2">
        <v>44472.170740740738</v>
      </c>
      <c r="F1956" t="s">
        <v>15026</v>
      </c>
    </row>
    <row r="1957" spans="1:6" x14ac:dyDescent="0.25">
      <c r="A1957">
        <v>11956</v>
      </c>
      <c r="B1957" t="s">
        <v>5099</v>
      </c>
      <c r="C1957" t="s">
        <v>15027</v>
      </c>
      <c r="D1957">
        <v>42003</v>
      </c>
      <c r="E1957" s="2">
        <v>44483.701064814813</v>
      </c>
      <c r="F1957" t="s">
        <v>15024</v>
      </c>
    </row>
    <row r="1958" spans="1:6" x14ac:dyDescent="0.25">
      <c r="A1958">
        <v>11957</v>
      </c>
      <c r="B1958" t="s">
        <v>5702</v>
      </c>
      <c r="C1958" t="s">
        <v>15025</v>
      </c>
      <c r="D1958">
        <v>27044</v>
      </c>
      <c r="E1958" s="2">
        <v>44913.6955787037</v>
      </c>
      <c r="F1958" t="s">
        <v>15026</v>
      </c>
    </row>
    <row r="1959" spans="1:6" x14ac:dyDescent="0.25">
      <c r="A1959">
        <v>11958</v>
      </c>
      <c r="B1959" t="s">
        <v>4837</v>
      </c>
      <c r="C1959" t="s">
        <v>15025</v>
      </c>
      <c r="D1959">
        <v>40460</v>
      </c>
      <c r="E1959" s="2">
        <v>44554.047905092593</v>
      </c>
      <c r="F1959" t="s">
        <v>15026</v>
      </c>
    </row>
    <row r="1960" spans="1:6" x14ac:dyDescent="0.25">
      <c r="A1960">
        <v>11959</v>
      </c>
      <c r="B1960" t="s">
        <v>3940</v>
      </c>
      <c r="C1960" t="s">
        <v>15029</v>
      </c>
      <c r="D1960">
        <v>39269</v>
      </c>
      <c r="E1960" s="2">
        <v>44842.641168981478</v>
      </c>
      <c r="F1960" t="s">
        <v>12908</v>
      </c>
    </row>
    <row r="1961" spans="1:6" x14ac:dyDescent="0.25">
      <c r="A1961">
        <v>11960</v>
      </c>
      <c r="B1961" t="s">
        <v>5165</v>
      </c>
      <c r="C1961" t="s">
        <v>15027</v>
      </c>
      <c r="D1961">
        <v>23135</v>
      </c>
      <c r="E1961" s="2">
        <v>44769.420694444438</v>
      </c>
      <c r="F1961" t="s">
        <v>15024</v>
      </c>
    </row>
    <row r="1962" spans="1:6" x14ac:dyDescent="0.25">
      <c r="A1962">
        <v>11961</v>
      </c>
      <c r="B1962" t="s">
        <v>5532</v>
      </c>
      <c r="C1962" t="s">
        <v>15025</v>
      </c>
      <c r="D1962">
        <v>28908</v>
      </c>
      <c r="E1962" s="2">
        <v>45069.807847222219</v>
      </c>
      <c r="F1962" t="s">
        <v>12908</v>
      </c>
    </row>
    <row r="1963" spans="1:6" x14ac:dyDescent="0.25">
      <c r="A1963">
        <v>11962</v>
      </c>
      <c r="B1963" t="s">
        <v>5524</v>
      </c>
      <c r="C1963" t="s">
        <v>15030</v>
      </c>
      <c r="D1963">
        <v>37333</v>
      </c>
      <c r="E1963" s="2">
        <v>45027.75236111111</v>
      </c>
      <c r="F1963" t="s">
        <v>12908</v>
      </c>
    </row>
    <row r="1964" spans="1:6" x14ac:dyDescent="0.25">
      <c r="A1964">
        <v>11963</v>
      </c>
      <c r="B1964" t="s">
        <v>5467</v>
      </c>
      <c r="C1964" t="s">
        <v>15028</v>
      </c>
      <c r="D1964">
        <v>9878</v>
      </c>
      <c r="E1964" s="2">
        <v>45068.861689814818</v>
      </c>
      <c r="F1964" t="s">
        <v>15026</v>
      </c>
    </row>
    <row r="1965" spans="1:6" x14ac:dyDescent="0.25">
      <c r="A1965">
        <v>11964</v>
      </c>
      <c r="B1965" t="s">
        <v>6051</v>
      </c>
      <c r="C1965" t="s">
        <v>15025</v>
      </c>
      <c r="D1965">
        <v>16441</v>
      </c>
      <c r="E1965" s="2">
        <v>44910.496087962973</v>
      </c>
      <c r="F1965" t="s">
        <v>15026</v>
      </c>
    </row>
    <row r="1966" spans="1:6" x14ac:dyDescent="0.25">
      <c r="A1966">
        <v>11965</v>
      </c>
      <c r="B1966" t="s">
        <v>3072</v>
      </c>
      <c r="C1966" t="s">
        <v>15030</v>
      </c>
      <c r="D1966">
        <v>16403</v>
      </c>
      <c r="E1966" s="2">
        <v>44607.291990740741</v>
      </c>
      <c r="F1966" t="s">
        <v>15026</v>
      </c>
    </row>
    <row r="1967" spans="1:6" x14ac:dyDescent="0.25">
      <c r="A1967">
        <v>11966</v>
      </c>
      <c r="B1967" t="s">
        <v>3998</v>
      </c>
      <c r="C1967" t="s">
        <v>15023</v>
      </c>
      <c r="D1967">
        <v>29577</v>
      </c>
      <c r="E1967" s="2">
        <v>44850.381539351853</v>
      </c>
      <c r="F1967" t="s">
        <v>12908</v>
      </c>
    </row>
    <row r="1968" spans="1:6" x14ac:dyDescent="0.25">
      <c r="A1968">
        <v>11967</v>
      </c>
      <c r="B1968" t="s">
        <v>3838</v>
      </c>
      <c r="C1968" t="s">
        <v>15029</v>
      </c>
      <c r="D1968">
        <v>40316</v>
      </c>
      <c r="E1968" s="2">
        <v>44732.445277777777</v>
      </c>
      <c r="F1968" t="s">
        <v>15024</v>
      </c>
    </row>
    <row r="1969" spans="1:6" x14ac:dyDescent="0.25">
      <c r="A1969">
        <v>11968</v>
      </c>
      <c r="B1969" t="s">
        <v>5932</v>
      </c>
      <c r="C1969" t="s">
        <v>15027</v>
      </c>
      <c r="D1969">
        <v>44806</v>
      </c>
      <c r="E1969" s="2">
        <v>44880.033449074072</v>
      </c>
      <c r="F1969" t="s">
        <v>15026</v>
      </c>
    </row>
    <row r="1970" spans="1:6" x14ac:dyDescent="0.25">
      <c r="A1970">
        <v>11969</v>
      </c>
      <c r="B1970" t="s">
        <v>4011</v>
      </c>
      <c r="C1970" t="s">
        <v>15029</v>
      </c>
      <c r="D1970">
        <v>44151</v>
      </c>
      <c r="E1970" s="2">
        <v>44821.736250000002</v>
      </c>
      <c r="F1970" t="s">
        <v>12908</v>
      </c>
    </row>
    <row r="1971" spans="1:6" x14ac:dyDescent="0.25">
      <c r="A1971">
        <v>11970</v>
      </c>
      <c r="B1971" t="s">
        <v>3088</v>
      </c>
      <c r="C1971" t="s">
        <v>15027</v>
      </c>
      <c r="D1971">
        <v>32320</v>
      </c>
      <c r="E1971" s="2">
        <v>45090.350185185183</v>
      </c>
      <c r="F1971" t="s">
        <v>12908</v>
      </c>
    </row>
    <row r="1972" spans="1:6" x14ac:dyDescent="0.25">
      <c r="A1972">
        <v>11971</v>
      </c>
      <c r="B1972" t="s">
        <v>5688</v>
      </c>
      <c r="C1972" t="s">
        <v>15023</v>
      </c>
      <c r="D1972">
        <v>18803</v>
      </c>
      <c r="E1972" s="2">
        <v>45002.210636574076</v>
      </c>
      <c r="F1972" t="s">
        <v>15024</v>
      </c>
    </row>
    <row r="1973" spans="1:6" x14ac:dyDescent="0.25">
      <c r="A1973">
        <v>11972</v>
      </c>
      <c r="B1973" t="s">
        <v>3111</v>
      </c>
      <c r="C1973" t="s">
        <v>15025</v>
      </c>
      <c r="D1973">
        <v>37085</v>
      </c>
      <c r="E1973" s="2">
        <v>44865.725462962961</v>
      </c>
      <c r="F1973" t="s">
        <v>15024</v>
      </c>
    </row>
    <row r="1974" spans="1:6" x14ac:dyDescent="0.25">
      <c r="A1974">
        <v>11973</v>
      </c>
      <c r="B1974" t="s">
        <v>4794</v>
      </c>
      <c r="C1974" t="s">
        <v>15030</v>
      </c>
      <c r="D1974">
        <v>30590</v>
      </c>
      <c r="E1974" s="2">
        <v>45018.519953703697</v>
      </c>
      <c r="F1974" t="s">
        <v>15024</v>
      </c>
    </row>
    <row r="1975" spans="1:6" x14ac:dyDescent="0.25">
      <c r="A1975">
        <v>11974</v>
      </c>
      <c r="B1975" t="s">
        <v>5061</v>
      </c>
      <c r="C1975" t="s">
        <v>15028</v>
      </c>
      <c r="D1975">
        <v>22232</v>
      </c>
      <c r="E1975" s="2">
        <v>44490.05269675926</v>
      </c>
      <c r="F1975" t="s">
        <v>12908</v>
      </c>
    </row>
    <row r="1976" spans="1:6" x14ac:dyDescent="0.25">
      <c r="A1976">
        <v>11975</v>
      </c>
      <c r="B1976" t="s">
        <v>5875</v>
      </c>
      <c r="C1976" t="s">
        <v>15025</v>
      </c>
      <c r="D1976">
        <v>37136</v>
      </c>
      <c r="E1976" s="2">
        <v>44555.044074074067</v>
      </c>
      <c r="F1976" t="s">
        <v>15024</v>
      </c>
    </row>
    <row r="1977" spans="1:6" x14ac:dyDescent="0.25">
      <c r="A1977">
        <v>11976</v>
      </c>
      <c r="B1977" t="s">
        <v>5488</v>
      </c>
      <c r="C1977" t="s">
        <v>15030</v>
      </c>
      <c r="D1977">
        <v>49496</v>
      </c>
      <c r="E1977" s="2">
        <v>44754.505300925928</v>
      </c>
      <c r="F1977" t="s">
        <v>12908</v>
      </c>
    </row>
    <row r="1978" spans="1:6" x14ac:dyDescent="0.25">
      <c r="A1978">
        <v>11977</v>
      </c>
      <c r="B1978" t="s">
        <v>3501</v>
      </c>
      <c r="C1978" t="s">
        <v>15028</v>
      </c>
      <c r="D1978">
        <v>45941</v>
      </c>
      <c r="E1978" s="2">
        <v>44871.205277777779</v>
      </c>
      <c r="F1978" t="s">
        <v>15026</v>
      </c>
    </row>
    <row r="1979" spans="1:6" x14ac:dyDescent="0.25">
      <c r="A1979">
        <v>11978</v>
      </c>
      <c r="B1979" t="s">
        <v>3429</v>
      </c>
      <c r="C1979" t="s">
        <v>15030</v>
      </c>
      <c r="D1979">
        <v>5126</v>
      </c>
      <c r="E1979" s="2">
        <v>44844.926979166667</v>
      </c>
      <c r="F1979" t="s">
        <v>12908</v>
      </c>
    </row>
    <row r="1980" spans="1:6" x14ac:dyDescent="0.25">
      <c r="A1980">
        <v>11979</v>
      </c>
      <c r="B1980" t="s">
        <v>3188</v>
      </c>
      <c r="C1980" t="s">
        <v>15029</v>
      </c>
      <c r="D1980">
        <v>49109</v>
      </c>
      <c r="E1980" s="2">
        <v>44655.491249999999</v>
      </c>
      <c r="F1980" t="s">
        <v>12908</v>
      </c>
    </row>
    <row r="1981" spans="1:6" x14ac:dyDescent="0.25">
      <c r="A1981">
        <v>11980</v>
      </c>
      <c r="B1981" t="s">
        <v>3770</v>
      </c>
      <c r="C1981" t="s">
        <v>15027</v>
      </c>
      <c r="D1981">
        <v>18878</v>
      </c>
      <c r="E1981" s="2">
        <v>45086.091828703713</v>
      </c>
      <c r="F1981" t="s">
        <v>15026</v>
      </c>
    </row>
    <row r="1982" spans="1:6" x14ac:dyDescent="0.25">
      <c r="A1982">
        <v>11981</v>
      </c>
      <c r="B1982" t="s">
        <v>3885</v>
      </c>
      <c r="C1982" t="s">
        <v>15029</v>
      </c>
      <c r="D1982">
        <v>2141</v>
      </c>
      <c r="E1982" s="2">
        <v>45044.898541666669</v>
      </c>
      <c r="F1982" t="s">
        <v>15026</v>
      </c>
    </row>
    <row r="1983" spans="1:6" x14ac:dyDescent="0.25">
      <c r="A1983">
        <v>11982</v>
      </c>
      <c r="B1983" t="s">
        <v>5404</v>
      </c>
      <c r="C1983" t="s">
        <v>15023</v>
      </c>
      <c r="D1983">
        <v>11009</v>
      </c>
      <c r="E1983" s="2">
        <v>44498.192662037043</v>
      </c>
      <c r="F1983" t="s">
        <v>15024</v>
      </c>
    </row>
    <row r="1984" spans="1:6" x14ac:dyDescent="0.25">
      <c r="A1984">
        <v>11983</v>
      </c>
      <c r="B1984" t="s">
        <v>4134</v>
      </c>
      <c r="C1984" t="s">
        <v>15030</v>
      </c>
      <c r="D1984">
        <v>31396</v>
      </c>
      <c r="E1984" s="2">
        <v>44745.099965277783</v>
      </c>
      <c r="F1984" t="s">
        <v>12908</v>
      </c>
    </row>
    <row r="1985" spans="1:6" x14ac:dyDescent="0.25">
      <c r="A1985">
        <v>11984</v>
      </c>
      <c r="B1985" t="s">
        <v>5989</v>
      </c>
      <c r="C1985" t="s">
        <v>15025</v>
      </c>
      <c r="D1985">
        <v>19996</v>
      </c>
      <c r="E1985" s="2">
        <v>44494.421851851846</v>
      </c>
      <c r="F1985" t="s">
        <v>12908</v>
      </c>
    </row>
    <row r="1986" spans="1:6" x14ac:dyDescent="0.25">
      <c r="A1986">
        <v>11985</v>
      </c>
      <c r="B1986" t="s">
        <v>4180</v>
      </c>
      <c r="C1986" t="s">
        <v>15029</v>
      </c>
      <c r="D1986">
        <v>11775</v>
      </c>
      <c r="E1986" s="2">
        <v>44858.71234953704</v>
      </c>
      <c r="F1986" t="s">
        <v>15024</v>
      </c>
    </row>
    <row r="1987" spans="1:6" x14ac:dyDescent="0.25">
      <c r="A1987">
        <v>11986</v>
      </c>
      <c r="B1987" t="s">
        <v>3630</v>
      </c>
      <c r="C1987" t="s">
        <v>15027</v>
      </c>
      <c r="D1987">
        <v>46841</v>
      </c>
      <c r="E1987" s="2">
        <v>44601.654328703713</v>
      </c>
      <c r="F1987" t="s">
        <v>12908</v>
      </c>
    </row>
    <row r="1988" spans="1:6" x14ac:dyDescent="0.25">
      <c r="A1988">
        <v>11987</v>
      </c>
      <c r="B1988" t="s">
        <v>4667</v>
      </c>
      <c r="C1988" t="s">
        <v>15029</v>
      </c>
      <c r="D1988">
        <v>6138</v>
      </c>
      <c r="E1988" s="2">
        <v>44694.86146990741</v>
      </c>
      <c r="F1988" t="s">
        <v>15026</v>
      </c>
    </row>
    <row r="1989" spans="1:6" x14ac:dyDescent="0.25">
      <c r="A1989">
        <v>11988</v>
      </c>
      <c r="B1989" t="s">
        <v>5694</v>
      </c>
      <c r="C1989" t="s">
        <v>15028</v>
      </c>
      <c r="D1989">
        <v>38331</v>
      </c>
      <c r="E1989" s="2">
        <v>44743.065752314818</v>
      </c>
      <c r="F1989" t="s">
        <v>15026</v>
      </c>
    </row>
    <row r="1990" spans="1:6" x14ac:dyDescent="0.25">
      <c r="A1990">
        <v>11989</v>
      </c>
      <c r="B1990" t="s">
        <v>4224</v>
      </c>
      <c r="C1990" t="s">
        <v>15028</v>
      </c>
      <c r="D1990">
        <v>26086</v>
      </c>
      <c r="E1990" s="2">
        <v>44811.292696759258</v>
      </c>
      <c r="F1990" t="s">
        <v>15026</v>
      </c>
    </row>
    <row r="1991" spans="1:6" x14ac:dyDescent="0.25">
      <c r="A1991">
        <v>11990</v>
      </c>
      <c r="B1991" t="s">
        <v>6013</v>
      </c>
      <c r="C1991" t="s">
        <v>15027</v>
      </c>
      <c r="D1991">
        <v>24305</v>
      </c>
      <c r="E1991" s="2">
        <v>44790.059305555558</v>
      </c>
      <c r="F1991" t="s">
        <v>12908</v>
      </c>
    </row>
    <row r="1992" spans="1:6" x14ac:dyDescent="0.25">
      <c r="A1992">
        <v>11991</v>
      </c>
      <c r="B1992" t="s">
        <v>5587</v>
      </c>
      <c r="C1992" t="s">
        <v>15029</v>
      </c>
      <c r="D1992">
        <v>49149</v>
      </c>
      <c r="E1992" s="2">
        <v>45046.00037037037</v>
      </c>
      <c r="F1992" t="s">
        <v>12908</v>
      </c>
    </row>
    <row r="1993" spans="1:6" x14ac:dyDescent="0.25">
      <c r="A1993">
        <v>11992</v>
      </c>
      <c r="B1993" t="s">
        <v>4866</v>
      </c>
      <c r="C1993" t="s">
        <v>15029</v>
      </c>
      <c r="D1993">
        <v>47207</v>
      </c>
      <c r="E1993" s="2">
        <v>44753.247881944437</v>
      </c>
      <c r="F1993" t="s">
        <v>15024</v>
      </c>
    </row>
    <row r="1994" spans="1:6" x14ac:dyDescent="0.25">
      <c r="A1994">
        <v>11993</v>
      </c>
      <c r="B1994" t="s">
        <v>3753</v>
      </c>
      <c r="C1994" t="s">
        <v>15023</v>
      </c>
      <c r="D1994">
        <v>39066</v>
      </c>
      <c r="E1994" s="2">
        <v>44803.482523148137</v>
      </c>
      <c r="F1994" t="s">
        <v>15024</v>
      </c>
    </row>
    <row r="1995" spans="1:6" x14ac:dyDescent="0.25">
      <c r="A1995">
        <v>11994</v>
      </c>
      <c r="B1995" t="s">
        <v>4306</v>
      </c>
      <c r="C1995" t="s">
        <v>15028</v>
      </c>
      <c r="D1995">
        <v>49228</v>
      </c>
      <c r="E1995" s="2">
        <v>44869.849120370367</v>
      </c>
      <c r="F1995" t="s">
        <v>12908</v>
      </c>
    </row>
    <row r="1996" spans="1:6" x14ac:dyDescent="0.25">
      <c r="A1996">
        <v>11995</v>
      </c>
      <c r="B1996" t="s">
        <v>5757</v>
      </c>
      <c r="C1996" t="s">
        <v>15028</v>
      </c>
      <c r="D1996">
        <v>47668</v>
      </c>
      <c r="E1996" s="2">
        <v>44533.848032407397</v>
      </c>
      <c r="F1996" t="s">
        <v>15024</v>
      </c>
    </row>
    <row r="1997" spans="1:6" x14ac:dyDescent="0.25">
      <c r="A1997">
        <v>11996</v>
      </c>
      <c r="B1997" t="s">
        <v>3167</v>
      </c>
      <c r="C1997" t="s">
        <v>15028</v>
      </c>
      <c r="D1997">
        <v>5797</v>
      </c>
      <c r="E1997" s="2">
        <v>44811.538773148153</v>
      </c>
      <c r="F1997" t="s">
        <v>15026</v>
      </c>
    </row>
    <row r="1998" spans="1:6" x14ac:dyDescent="0.25">
      <c r="A1998">
        <v>11997</v>
      </c>
      <c r="B1998" t="s">
        <v>3704</v>
      </c>
      <c r="C1998" t="s">
        <v>15027</v>
      </c>
      <c r="D1998">
        <v>38744</v>
      </c>
      <c r="E1998" s="2">
        <v>44795.060358796298</v>
      </c>
      <c r="F1998" t="s">
        <v>15024</v>
      </c>
    </row>
    <row r="1999" spans="1:6" x14ac:dyDescent="0.25">
      <c r="A1999">
        <v>11998</v>
      </c>
      <c r="B1999" t="s">
        <v>5860</v>
      </c>
      <c r="C1999" t="s">
        <v>15025</v>
      </c>
      <c r="D1999">
        <v>45094</v>
      </c>
      <c r="E1999" s="2">
        <v>44765.919606481482</v>
      </c>
      <c r="F1999" t="s">
        <v>15024</v>
      </c>
    </row>
    <row r="2000" spans="1:6" x14ac:dyDescent="0.25">
      <c r="A2000">
        <v>11999</v>
      </c>
      <c r="B2000" t="s">
        <v>4219</v>
      </c>
      <c r="C2000" t="s">
        <v>15029</v>
      </c>
      <c r="D2000">
        <v>4823</v>
      </c>
      <c r="E2000" s="2">
        <v>45053.861597222232</v>
      </c>
      <c r="F2000" t="s">
        <v>15024</v>
      </c>
    </row>
    <row r="2001" spans="1:6" x14ac:dyDescent="0.25">
      <c r="A2001">
        <v>12000</v>
      </c>
      <c r="B2001" t="s">
        <v>4634</v>
      </c>
      <c r="C2001" t="s">
        <v>15028</v>
      </c>
      <c r="D2001">
        <v>2318</v>
      </c>
      <c r="E2001" s="2">
        <v>44830.554282407407</v>
      </c>
      <c r="F2001" t="s">
        <v>12908</v>
      </c>
    </row>
    <row r="2002" spans="1:6" x14ac:dyDescent="0.25">
      <c r="A2002">
        <v>12001</v>
      </c>
      <c r="B2002" t="s">
        <v>3786</v>
      </c>
      <c r="C2002" t="s">
        <v>15027</v>
      </c>
      <c r="D2002">
        <v>4607</v>
      </c>
      <c r="E2002" s="2">
        <v>44899.604664351849</v>
      </c>
      <c r="F2002" t="s">
        <v>15026</v>
      </c>
    </row>
    <row r="2003" spans="1:6" x14ac:dyDescent="0.25">
      <c r="A2003">
        <v>12002</v>
      </c>
      <c r="B2003" t="s">
        <v>4491</v>
      </c>
      <c r="C2003" t="s">
        <v>15030</v>
      </c>
      <c r="D2003">
        <v>27933</v>
      </c>
      <c r="E2003" s="2">
        <v>44759.34306712963</v>
      </c>
      <c r="F2003" t="s">
        <v>12908</v>
      </c>
    </row>
    <row r="2004" spans="1:6" x14ac:dyDescent="0.25">
      <c r="A2004">
        <v>12003</v>
      </c>
      <c r="B2004" t="s">
        <v>5209</v>
      </c>
      <c r="C2004" t="s">
        <v>15029</v>
      </c>
      <c r="D2004">
        <v>16136</v>
      </c>
      <c r="E2004" s="2">
        <v>44702.76699074074</v>
      </c>
      <c r="F2004" t="s">
        <v>15024</v>
      </c>
    </row>
    <row r="2005" spans="1:6" x14ac:dyDescent="0.25">
      <c r="A2005">
        <v>12004</v>
      </c>
      <c r="B2005" t="s">
        <v>4838</v>
      </c>
      <c r="C2005" t="s">
        <v>15029</v>
      </c>
      <c r="D2005">
        <v>8034</v>
      </c>
      <c r="E2005" s="2">
        <v>45086.402048611111</v>
      </c>
      <c r="F2005" t="s">
        <v>15026</v>
      </c>
    </row>
    <row r="2006" spans="1:6" x14ac:dyDescent="0.25">
      <c r="A2006">
        <v>12005</v>
      </c>
      <c r="B2006" t="s">
        <v>3610</v>
      </c>
      <c r="C2006" t="s">
        <v>15028</v>
      </c>
      <c r="D2006">
        <v>47506</v>
      </c>
      <c r="E2006" s="2">
        <v>44590.719178240739</v>
      </c>
      <c r="F2006" t="s">
        <v>15024</v>
      </c>
    </row>
    <row r="2007" spans="1:6" x14ac:dyDescent="0.25">
      <c r="A2007">
        <v>12006</v>
      </c>
      <c r="B2007" t="s">
        <v>5806</v>
      </c>
      <c r="C2007" t="s">
        <v>15027</v>
      </c>
      <c r="D2007">
        <v>23383</v>
      </c>
      <c r="E2007" s="2">
        <v>44990.887546296297</v>
      </c>
      <c r="F2007" t="s">
        <v>12908</v>
      </c>
    </row>
    <row r="2008" spans="1:6" x14ac:dyDescent="0.25">
      <c r="A2008">
        <v>12007</v>
      </c>
      <c r="B2008" t="s">
        <v>5676</v>
      </c>
      <c r="C2008" t="s">
        <v>15025</v>
      </c>
      <c r="D2008">
        <v>36307</v>
      </c>
      <c r="E2008" s="2">
        <v>44817.670069444437</v>
      </c>
      <c r="F2008" t="s">
        <v>12908</v>
      </c>
    </row>
    <row r="2009" spans="1:6" x14ac:dyDescent="0.25">
      <c r="A2009">
        <v>12008</v>
      </c>
      <c r="B2009" t="s">
        <v>4389</v>
      </c>
      <c r="C2009" t="s">
        <v>15023</v>
      </c>
      <c r="D2009">
        <v>18890</v>
      </c>
      <c r="E2009" s="2">
        <v>45077.011944444443</v>
      </c>
      <c r="F2009" t="s">
        <v>12908</v>
      </c>
    </row>
    <row r="2010" spans="1:6" x14ac:dyDescent="0.25">
      <c r="A2010">
        <v>12009</v>
      </c>
      <c r="B2010" t="s">
        <v>4751</v>
      </c>
      <c r="C2010" t="s">
        <v>15027</v>
      </c>
      <c r="D2010">
        <v>2534</v>
      </c>
      <c r="E2010" s="2">
        <v>44657.455405092587</v>
      </c>
      <c r="F2010" t="s">
        <v>12908</v>
      </c>
    </row>
    <row r="2011" spans="1:6" x14ac:dyDescent="0.25">
      <c r="A2011">
        <v>12010</v>
      </c>
      <c r="B2011" t="s">
        <v>4051</v>
      </c>
      <c r="C2011" t="s">
        <v>15023</v>
      </c>
      <c r="D2011">
        <v>13162</v>
      </c>
      <c r="E2011" s="2">
        <v>45108.784745370373</v>
      </c>
      <c r="F2011" t="s">
        <v>15026</v>
      </c>
    </row>
    <row r="2012" spans="1:6" x14ac:dyDescent="0.25">
      <c r="A2012">
        <v>12011</v>
      </c>
      <c r="B2012" t="s">
        <v>3155</v>
      </c>
      <c r="C2012" t="s">
        <v>15029</v>
      </c>
      <c r="D2012">
        <v>8376</v>
      </c>
      <c r="E2012" s="2">
        <v>44606.940254629633</v>
      </c>
      <c r="F2012" t="s">
        <v>12908</v>
      </c>
    </row>
    <row r="2013" spans="1:6" x14ac:dyDescent="0.25">
      <c r="A2013">
        <v>12012</v>
      </c>
      <c r="B2013" t="s">
        <v>5158</v>
      </c>
      <c r="C2013" t="s">
        <v>15025</v>
      </c>
      <c r="D2013">
        <v>47171</v>
      </c>
      <c r="E2013" s="2">
        <v>44626.608784722222</v>
      </c>
      <c r="F2013" t="s">
        <v>15024</v>
      </c>
    </row>
    <row r="2014" spans="1:6" x14ac:dyDescent="0.25">
      <c r="A2014">
        <v>12013</v>
      </c>
      <c r="B2014" t="s">
        <v>4061</v>
      </c>
      <c r="C2014" t="s">
        <v>15028</v>
      </c>
      <c r="D2014">
        <v>6382</v>
      </c>
      <c r="E2014" s="2">
        <v>44626.443796296298</v>
      </c>
      <c r="F2014" t="s">
        <v>12908</v>
      </c>
    </row>
    <row r="2015" spans="1:6" x14ac:dyDescent="0.25">
      <c r="A2015">
        <v>12014</v>
      </c>
      <c r="B2015" t="s">
        <v>5137</v>
      </c>
      <c r="C2015" t="s">
        <v>15028</v>
      </c>
      <c r="D2015">
        <v>36852</v>
      </c>
      <c r="E2015" s="2">
        <v>44581.037326388891</v>
      </c>
      <c r="F2015" t="s">
        <v>12908</v>
      </c>
    </row>
    <row r="2016" spans="1:6" x14ac:dyDescent="0.25">
      <c r="A2016">
        <v>12015</v>
      </c>
      <c r="B2016" t="s">
        <v>5591</v>
      </c>
      <c r="C2016" t="s">
        <v>15030</v>
      </c>
      <c r="D2016">
        <v>27762</v>
      </c>
      <c r="E2016" s="2">
        <v>44663.491238425922</v>
      </c>
      <c r="F2016" t="s">
        <v>15026</v>
      </c>
    </row>
    <row r="2017" spans="1:6" x14ac:dyDescent="0.25">
      <c r="A2017">
        <v>12016</v>
      </c>
      <c r="B2017" t="s">
        <v>5535</v>
      </c>
      <c r="C2017" t="s">
        <v>15027</v>
      </c>
      <c r="D2017">
        <v>37246</v>
      </c>
      <c r="E2017" s="2">
        <v>44874.778657407413</v>
      </c>
      <c r="F2017" t="s">
        <v>12908</v>
      </c>
    </row>
    <row r="2018" spans="1:6" x14ac:dyDescent="0.25">
      <c r="A2018">
        <v>12017</v>
      </c>
      <c r="B2018" t="s">
        <v>4223</v>
      </c>
      <c r="C2018" t="s">
        <v>15028</v>
      </c>
      <c r="D2018">
        <v>36670</v>
      </c>
      <c r="E2018" s="2">
        <v>44862.966377314813</v>
      </c>
      <c r="F2018" t="s">
        <v>12908</v>
      </c>
    </row>
    <row r="2019" spans="1:6" x14ac:dyDescent="0.25">
      <c r="A2019">
        <v>12018</v>
      </c>
      <c r="B2019" t="s">
        <v>3415</v>
      </c>
      <c r="C2019" t="s">
        <v>15029</v>
      </c>
      <c r="D2019">
        <v>6757</v>
      </c>
      <c r="E2019" s="2">
        <v>44614.7575</v>
      </c>
      <c r="F2019" t="s">
        <v>15024</v>
      </c>
    </row>
    <row r="2020" spans="1:6" x14ac:dyDescent="0.25">
      <c r="A2020">
        <v>12019</v>
      </c>
      <c r="B2020" t="s">
        <v>4780</v>
      </c>
      <c r="C2020" t="s">
        <v>15025</v>
      </c>
      <c r="D2020">
        <v>28788</v>
      </c>
      <c r="E2020" s="2">
        <v>44622.343113425923</v>
      </c>
      <c r="F2020" t="s">
        <v>15026</v>
      </c>
    </row>
    <row r="2021" spans="1:6" x14ac:dyDescent="0.25">
      <c r="A2021">
        <v>12020</v>
      </c>
      <c r="B2021" t="s">
        <v>3431</v>
      </c>
      <c r="C2021" t="s">
        <v>15028</v>
      </c>
      <c r="D2021">
        <v>9973</v>
      </c>
      <c r="E2021" s="2">
        <v>44687.7503125</v>
      </c>
      <c r="F2021" t="s">
        <v>12908</v>
      </c>
    </row>
    <row r="2022" spans="1:6" x14ac:dyDescent="0.25">
      <c r="A2022">
        <v>12021</v>
      </c>
      <c r="B2022" t="s">
        <v>4374</v>
      </c>
      <c r="C2022" t="s">
        <v>15028</v>
      </c>
      <c r="D2022">
        <v>45592</v>
      </c>
      <c r="E2022" s="2">
        <v>44630.512835648151</v>
      </c>
      <c r="F2022" t="s">
        <v>15026</v>
      </c>
    </row>
    <row r="2023" spans="1:6" x14ac:dyDescent="0.25">
      <c r="A2023">
        <v>12022</v>
      </c>
      <c r="B2023" t="s">
        <v>6014</v>
      </c>
      <c r="C2023" t="s">
        <v>15030</v>
      </c>
      <c r="D2023">
        <v>35002</v>
      </c>
      <c r="E2023" s="2">
        <v>44827.935682870368</v>
      </c>
      <c r="F2023" t="s">
        <v>12908</v>
      </c>
    </row>
    <row r="2024" spans="1:6" x14ac:dyDescent="0.25">
      <c r="A2024">
        <v>12023</v>
      </c>
      <c r="B2024" t="s">
        <v>5360</v>
      </c>
      <c r="C2024" t="s">
        <v>15029</v>
      </c>
      <c r="D2024">
        <v>47655</v>
      </c>
      <c r="E2024" s="2">
        <v>44720.978634259263</v>
      </c>
      <c r="F2024" t="s">
        <v>12908</v>
      </c>
    </row>
    <row r="2025" spans="1:6" x14ac:dyDescent="0.25">
      <c r="A2025">
        <v>12024</v>
      </c>
      <c r="B2025" t="s">
        <v>4329</v>
      </c>
      <c r="C2025" t="s">
        <v>15028</v>
      </c>
      <c r="D2025">
        <v>28941</v>
      </c>
      <c r="E2025" s="2">
        <v>44762.847083333327</v>
      </c>
      <c r="F2025" t="s">
        <v>15024</v>
      </c>
    </row>
    <row r="2026" spans="1:6" x14ac:dyDescent="0.25">
      <c r="A2026">
        <v>12025</v>
      </c>
      <c r="B2026" t="s">
        <v>5739</v>
      </c>
      <c r="C2026" t="s">
        <v>15029</v>
      </c>
      <c r="D2026">
        <v>33631</v>
      </c>
      <c r="E2026" s="2">
        <v>44625.913437499999</v>
      </c>
      <c r="F2026" t="s">
        <v>12908</v>
      </c>
    </row>
    <row r="2027" spans="1:6" x14ac:dyDescent="0.25">
      <c r="A2027">
        <v>12026</v>
      </c>
      <c r="B2027" t="s">
        <v>5359</v>
      </c>
      <c r="C2027" t="s">
        <v>15029</v>
      </c>
      <c r="D2027">
        <v>39701</v>
      </c>
      <c r="E2027" s="2">
        <v>44641.002442129633</v>
      </c>
      <c r="F2027" t="s">
        <v>12908</v>
      </c>
    </row>
    <row r="2028" spans="1:6" x14ac:dyDescent="0.25">
      <c r="A2028">
        <v>12027</v>
      </c>
      <c r="B2028" t="s">
        <v>4083</v>
      </c>
      <c r="C2028" t="s">
        <v>15028</v>
      </c>
      <c r="D2028">
        <v>3980</v>
      </c>
      <c r="E2028" s="2">
        <v>44586.492974537039</v>
      </c>
      <c r="F2028" t="s">
        <v>15026</v>
      </c>
    </row>
    <row r="2029" spans="1:6" x14ac:dyDescent="0.25">
      <c r="A2029">
        <v>12028</v>
      </c>
      <c r="B2029" t="s">
        <v>3375</v>
      </c>
      <c r="C2029" t="s">
        <v>15029</v>
      </c>
      <c r="D2029">
        <v>9782</v>
      </c>
      <c r="E2029" s="2">
        <v>44726.653067129628</v>
      </c>
      <c r="F2029" t="s">
        <v>12908</v>
      </c>
    </row>
    <row r="2030" spans="1:6" x14ac:dyDescent="0.25">
      <c r="A2030">
        <v>12029</v>
      </c>
      <c r="B2030" t="s">
        <v>3718</v>
      </c>
      <c r="C2030" t="s">
        <v>15027</v>
      </c>
      <c r="D2030">
        <v>27935</v>
      </c>
      <c r="E2030" s="2">
        <v>45032.311261574083</v>
      </c>
      <c r="F2030" t="s">
        <v>15024</v>
      </c>
    </row>
    <row r="2031" spans="1:6" x14ac:dyDescent="0.25">
      <c r="A2031">
        <v>12030</v>
      </c>
      <c r="B2031" t="s">
        <v>4409</v>
      </c>
      <c r="C2031" t="s">
        <v>15030</v>
      </c>
      <c r="D2031">
        <v>36812</v>
      </c>
      <c r="E2031" s="2">
        <v>44802.893009259264</v>
      </c>
      <c r="F2031" t="s">
        <v>15024</v>
      </c>
    </row>
    <row r="2032" spans="1:6" x14ac:dyDescent="0.25">
      <c r="A2032">
        <v>12031</v>
      </c>
      <c r="B2032" t="s">
        <v>5745</v>
      </c>
      <c r="C2032" t="s">
        <v>15028</v>
      </c>
      <c r="D2032">
        <v>11484</v>
      </c>
      <c r="E2032" s="2">
        <v>44896.107743055552</v>
      </c>
      <c r="F2032" t="s">
        <v>15024</v>
      </c>
    </row>
    <row r="2033" spans="1:6" x14ac:dyDescent="0.25">
      <c r="A2033">
        <v>12032</v>
      </c>
      <c r="B2033" t="s">
        <v>4867</v>
      </c>
      <c r="C2033" t="s">
        <v>15025</v>
      </c>
      <c r="D2033">
        <v>23541</v>
      </c>
      <c r="E2033" s="2">
        <v>44720.13082175926</v>
      </c>
      <c r="F2033" t="s">
        <v>15024</v>
      </c>
    </row>
    <row r="2034" spans="1:6" x14ac:dyDescent="0.25">
      <c r="A2034">
        <v>12033</v>
      </c>
      <c r="B2034" t="s">
        <v>4404</v>
      </c>
      <c r="C2034" t="s">
        <v>15029</v>
      </c>
      <c r="D2034">
        <v>10278</v>
      </c>
      <c r="E2034" s="2">
        <v>44523.172719907408</v>
      </c>
      <c r="F2034" t="s">
        <v>15024</v>
      </c>
    </row>
    <row r="2035" spans="1:6" x14ac:dyDescent="0.25">
      <c r="A2035">
        <v>12034</v>
      </c>
      <c r="B2035" t="s">
        <v>5317</v>
      </c>
      <c r="C2035" t="s">
        <v>15025</v>
      </c>
      <c r="D2035">
        <v>28852</v>
      </c>
      <c r="E2035" s="2">
        <v>45027.942569444444</v>
      </c>
      <c r="F2035" t="s">
        <v>15026</v>
      </c>
    </row>
    <row r="2036" spans="1:6" x14ac:dyDescent="0.25">
      <c r="A2036">
        <v>12035</v>
      </c>
      <c r="B2036" t="s">
        <v>3392</v>
      </c>
      <c r="C2036" t="s">
        <v>15030</v>
      </c>
      <c r="D2036">
        <v>6917</v>
      </c>
      <c r="E2036" s="2">
        <v>44937.081516203703</v>
      </c>
      <c r="F2036" t="s">
        <v>15026</v>
      </c>
    </row>
    <row r="2037" spans="1:6" x14ac:dyDescent="0.25">
      <c r="A2037">
        <v>12036</v>
      </c>
      <c r="B2037" t="s">
        <v>3618</v>
      </c>
      <c r="C2037" t="s">
        <v>15025</v>
      </c>
      <c r="D2037">
        <v>43466</v>
      </c>
      <c r="E2037" s="2">
        <v>45111.578773148147</v>
      </c>
      <c r="F2037" t="s">
        <v>15026</v>
      </c>
    </row>
    <row r="2038" spans="1:6" x14ac:dyDescent="0.25">
      <c r="A2038">
        <v>12037</v>
      </c>
      <c r="B2038" t="s">
        <v>4105</v>
      </c>
      <c r="C2038" t="s">
        <v>15023</v>
      </c>
      <c r="D2038">
        <v>6080</v>
      </c>
      <c r="E2038" s="2">
        <v>44989.297349537039</v>
      </c>
      <c r="F2038" t="s">
        <v>15026</v>
      </c>
    </row>
    <row r="2039" spans="1:6" x14ac:dyDescent="0.25">
      <c r="A2039">
        <v>12038</v>
      </c>
      <c r="B2039" t="s">
        <v>5799</v>
      </c>
      <c r="C2039" t="s">
        <v>15028</v>
      </c>
      <c r="D2039">
        <v>25161</v>
      </c>
      <c r="E2039" s="2">
        <v>44509.983032407406</v>
      </c>
      <c r="F2039" t="s">
        <v>15026</v>
      </c>
    </row>
    <row r="2040" spans="1:6" x14ac:dyDescent="0.25">
      <c r="A2040">
        <v>12039</v>
      </c>
      <c r="B2040" t="s">
        <v>4522</v>
      </c>
      <c r="C2040" t="s">
        <v>15025</v>
      </c>
      <c r="D2040">
        <v>30814</v>
      </c>
      <c r="E2040" s="2">
        <v>44934.328483796293</v>
      </c>
      <c r="F2040" t="s">
        <v>15026</v>
      </c>
    </row>
    <row r="2041" spans="1:6" x14ac:dyDescent="0.25">
      <c r="A2041">
        <v>12040</v>
      </c>
      <c r="B2041" t="s">
        <v>5947</v>
      </c>
      <c r="C2041" t="s">
        <v>15029</v>
      </c>
      <c r="D2041">
        <v>12752</v>
      </c>
      <c r="E2041" s="2">
        <v>44833.789548611108</v>
      </c>
      <c r="F2041" t="s">
        <v>15024</v>
      </c>
    </row>
    <row r="2042" spans="1:6" x14ac:dyDescent="0.25">
      <c r="A2042">
        <v>12041</v>
      </c>
      <c r="B2042" t="s">
        <v>3713</v>
      </c>
      <c r="C2042" t="s">
        <v>15027</v>
      </c>
      <c r="D2042">
        <v>14062</v>
      </c>
      <c r="E2042" s="2">
        <v>44488.561527777783</v>
      </c>
      <c r="F2042" t="s">
        <v>15026</v>
      </c>
    </row>
    <row r="2043" spans="1:6" x14ac:dyDescent="0.25">
      <c r="A2043">
        <v>12042</v>
      </c>
      <c r="B2043" t="s">
        <v>5111</v>
      </c>
      <c r="C2043" t="s">
        <v>15030</v>
      </c>
      <c r="D2043">
        <v>33214</v>
      </c>
      <c r="E2043" s="2">
        <v>44486.886203703703</v>
      </c>
      <c r="F2043" t="s">
        <v>15024</v>
      </c>
    </row>
    <row r="2044" spans="1:6" x14ac:dyDescent="0.25">
      <c r="A2044">
        <v>12043</v>
      </c>
      <c r="B2044" t="s">
        <v>4299</v>
      </c>
      <c r="C2044" t="s">
        <v>15030</v>
      </c>
      <c r="D2044">
        <v>9633</v>
      </c>
      <c r="E2044" s="2">
        <v>44714.475740740738</v>
      </c>
      <c r="F2044" t="s">
        <v>15024</v>
      </c>
    </row>
    <row r="2045" spans="1:6" x14ac:dyDescent="0.25">
      <c r="A2045">
        <v>12044</v>
      </c>
      <c r="B2045" t="s">
        <v>3207</v>
      </c>
      <c r="C2045" t="s">
        <v>15027</v>
      </c>
      <c r="D2045">
        <v>41274</v>
      </c>
      <c r="E2045" s="2">
        <v>44710.471261574072</v>
      </c>
      <c r="F2045" t="s">
        <v>12908</v>
      </c>
    </row>
    <row r="2046" spans="1:6" x14ac:dyDescent="0.25">
      <c r="A2046">
        <v>12045</v>
      </c>
      <c r="B2046" t="s">
        <v>5584</v>
      </c>
      <c r="C2046" t="s">
        <v>15023</v>
      </c>
      <c r="D2046">
        <v>7174</v>
      </c>
      <c r="E2046" s="2">
        <v>45124.69127314815</v>
      </c>
      <c r="F2046" t="s">
        <v>15024</v>
      </c>
    </row>
    <row r="2047" spans="1:6" x14ac:dyDescent="0.25">
      <c r="A2047">
        <v>12046</v>
      </c>
      <c r="B2047" t="s">
        <v>3234</v>
      </c>
      <c r="C2047" t="s">
        <v>15025</v>
      </c>
      <c r="D2047">
        <v>31056</v>
      </c>
      <c r="E2047" s="2">
        <v>45042.681666666656</v>
      </c>
      <c r="F2047" t="s">
        <v>15026</v>
      </c>
    </row>
    <row r="2048" spans="1:6" x14ac:dyDescent="0.25">
      <c r="A2048">
        <v>12047</v>
      </c>
      <c r="B2048" t="s">
        <v>4308</v>
      </c>
      <c r="C2048" t="s">
        <v>15030</v>
      </c>
      <c r="D2048">
        <v>32005</v>
      </c>
      <c r="E2048" s="2">
        <v>44561.736921296288</v>
      </c>
      <c r="F2048" t="s">
        <v>15024</v>
      </c>
    </row>
    <row r="2049" spans="1:6" x14ac:dyDescent="0.25">
      <c r="A2049">
        <v>12048</v>
      </c>
      <c r="B2049" t="s">
        <v>5496</v>
      </c>
      <c r="C2049" t="s">
        <v>15028</v>
      </c>
      <c r="D2049">
        <v>25969</v>
      </c>
      <c r="E2049" s="2">
        <v>44778.122847222221</v>
      </c>
      <c r="F2049" t="s">
        <v>15026</v>
      </c>
    </row>
    <row r="2050" spans="1:6" x14ac:dyDescent="0.25">
      <c r="A2050">
        <v>12049</v>
      </c>
      <c r="B2050" t="s">
        <v>5530</v>
      </c>
      <c r="C2050" t="s">
        <v>15030</v>
      </c>
      <c r="D2050">
        <v>23718</v>
      </c>
      <c r="E2050" s="2">
        <v>44878.59447916667</v>
      </c>
      <c r="F2050" t="s">
        <v>15024</v>
      </c>
    </row>
    <row r="2051" spans="1:6" x14ac:dyDescent="0.25">
      <c r="A2051">
        <v>12050</v>
      </c>
      <c r="B2051" t="s">
        <v>3769</v>
      </c>
      <c r="C2051" t="s">
        <v>15030</v>
      </c>
      <c r="D2051">
        <v>29033</v>
      </c>
      <c r="E2051" s="2">
        <v>44532.359756944446</v>
      </c>
      <c r="F2051" t="s">
        <v>15026</v>
      </c>
    </row>
    <row r="2052" spans="1:6" x14ac:dyDescent="0.25">
      <c r="A2052">
        <v>12051</v>
      </c>
      <c r="B2052" t="s">
        <v>3915</v>
      </c>
      <c r="C2052" t="s">
        <v>15030</v>
      </c>
      <c r="D2052">
        <v>34963</v>
      </c>
      <c r="E2052" s="2">
        <v>44975.525995370372</v>
      </c>
      <c r="F2052" t="s">
        <v>12908</v>
      </c>
    </row>
    <row r="2053" spans="1:6" x14ac:dyDescent="0.25">
      <c r="A2053">
        <v>12052</v>
      </c>
      <c r="B2053" t="s">
        <v>3557</v>
      </c>
      <c r="C2053" t="s">
        <v>15028</v>
      </c>
      <c r="D2053">
        <v>26907</v>
      </c>
      <c r="E2053" s="2">
        <v>45131.537407407413</v>
      </c>
      <c r="F2053" t="s">
        <v>12908</v>
      </c>
    </row>
    <row r="2054" spans="1:6" x14ac:dyDescent="0.25">
      <c r="A2054">
        <v>12053</v>
      </c>
      <c r="B2054" t="s">
        <v>3647</v>
      </c>
      <c r="C2054" t="s">
        <v>15028</v>
      </c>
      <c r="D2054">
        <v>36687</v>
      </c>
      <c r="E2054" s="2">
        <v>44618.028564814813</v>
      </c>
      <c r="F2054" t="s">
        <v>12908</v>
      </c>
    </row>
    <row r="2055" spans="1:6" x14ac:dyDescent="0.25">
      <c r="A2055">
        <v>12054</v>
      </c>
      <c r="B2055" t="s">
        <v>5687</v>
      </c>
      <c r="C2055" t="s">
        <v>15027</v>
      </c>
      <c r="D2055">
        <v>19161</v>
      </c>
      <c r="E2055" s="2">
        <v>44716.461458333331</v>
      </c>
      <c r="F2055" t="s">
        <v>15024</v>
      </c>
    </row>
    <row r="2056" spans="1:6" x14ac:dyDescent="0.25">
      <c r="A2056">
        <v>12055</v>
      </c>
      <c r="B2056" t="s">
        <v>4897</v>
      </c>
      <c r="C2056" t="s">
        <v>15028</v>
      </c>
      <c r="D2056">
        <v>48117</v>
      </c>
      <c r="E2056" s="2">
        <v>44757.592048611114</v>
      </c>
      <c r="F2056" t="s">
        <v>15026</v>
      </c>
    </row>
    <row r="2057" spans="1:6" x14ac:dyDescent="0.25">
      <c r="A2057">
        <v>12056</v>
      </c>
      <c r="B2057" t="s">
        <v>5314</v>
      </c>
      <c r="C2057" t="s">
        <v>15030</v>
      </c>
      <c r="D2057">
        <v>14810</v>
      </c>
      <c r="E2057" s="2">
        <v>44881.807256944441</v>
      </c>
      <c r="F2057" t="s">
        <v>12908</v>
      </c>
    </row>
    <row r="2058" spans="1:6" x14ac:dyDescent="0.25">
      <c r="A2058">
        <v>12057</v>
      </c>
      <c r="B2058" t="s">
        <v>3990</v>
      </c>
      <c r="C2058" t="s">
        <v>15025</v>
      </c>
      <c r="D2058">
        <v>12088</v>
      </c>
      <c r="E2058" s="2">
        <v>44541.421620370369</v>
      </c>
      <c r="F2058" t="s">
        <v>15024</v>
      </c>
    </row>
    <row r="2059" spans="1:6" x14ac:dyDescent="0.25">
      <c r="A2059">
        <v>12058</v>
      </c>
      <c r="B2059" t="s">
        <v>6056</v>
      </c>
      <c r="C2059" t="s">
        <v>15028</v>
      </c>
      <c r="D2059">
        <v>4763</v>
      </c>
      <c r="E2059" s="2">
        <v>44737.635335648149</v>
      </c>
      <c r="F2059" t="s">
        <v>15024</v>
      </c>
    </row>
    <row r="2060" spans="1:6" x14ac:dyDescent="0.25">
      <c r="A2060">
        <v>12059</v>
      </c>
      <c r="B2060" t="s">
        <v>5100</v>
      </c>
      <c r="C2060" t="s">
        <v>15027</v>
      </c>
      <c r="D2060">
        <v>28548</v>
      </c>
      <c r="E2060" s="2">
        <v>44544.89162037037</v>
      </c>
      <c r="F2060" t="s">
        <v>15026</v>
      </c>
    </row>
    <row r="2061" spans="1:6" x14ac:dyDescent="0.25">
      <c r="A2061">
        <v>12060</v>
      </c>
      <c r="B2061" t="s">
        <v>5577</v>
      </c>
      <c r="C2061" t="s">
        <v>15025</v>
      </c>
      <c r="D2061">
        <v>40748</v>
      </c>
      <c r="E2061" s="2">
        <v>44554.308379629627</v>
      </c>
      <c r="F2061" t="s">
        <v>12908</v>
      </c>
    </row>
    <row r="2062" spans="1:6" x14ac:dyDescent="0.25">
      <c r="A2062">
        <v>12061</v>
      </c>
      <c r="B2062" t="s">
        <v>5079</v>
      </c>
      <c r="C2062" t="s">
        <v>15025</v>
      </c>
      <c r="D2062">
        <v>45315</v>
      </c>
      <c r="E2062" s="2">
        <v>44982.162974537037</v>
      </c>
      <c r="F2062" t="s">
        <v>15026</v>
      </c>
    </row>
    <row r="2063" spans="1:6" x14ac:dyDescent="0.25">
      <c r="A2063">
        <v>12062</v>
      </c>
      <c r="B2063" t="s">
        <v>3743</v>
      </c>
      <c r="C2063" t="s">
        <v>15025</v>
      </c>
      <c r="D2063">
        <v>46040</v>
      </c>
      <c r="E2063" s="2">
        <v>44615.799456018518</v>
      </c>
      <c r="F2063" t="s">
        <v>15024</v>
      </c>
    </row>
    <row r="2064" spans="1:6" x14ac:dyDescent="0.25">
      <c r="A2064">
        <v>12063</v>
      </c>
      <c r="B2064" t="s">
        <v>3890</v>
      </c>
      <c r="C2064" t="s">
        <v>15030</v>
      </c>
      <c r="D2064">
        <v>15624</v>
      </c>
      <c r="E2064" s="2">
        <v>44917.119479166657</v>
      </c>
      <c r="F2064" t="s">
        <v>12908</v>
      </c>
    </row>
    <row r="2065" spans="1:6" x14ac:dyDescent="0.25">
      <c r="A2065">
        <v>12064</v>
      </c>
      <c r="B2065" t="s">
        <v>4374</v>
      </c>
      <c r="C2065" t="s">
        <v>15028</v>
      </c>
      <c r="D2065">
        <v>47141</v>
      </c>
      <c r="E2065" s="2">
        <v>44956.768113425933</v>
      </c>
      <c r="F2065" t="s">
        <v>12908</v>
      </c>
    </row>
    <row r="2066" spans="1:6" x14ac:dyDescent="0.25">
      <c r="A2066">
        <v>12065</v>
      </c>
      <c r="B2066" t="s">
        <v>4152</v>
      </c>
      <c r="C2066" t="s">
        <v>15027</v>
      </c>
      <c r="D2066">
        <v>38317</v>
      </c>
      <c r="E2066" s="2">
        <v>44527.545856481483</v>
      </c>
      <c r="F2066" t="s">
        <v>15024</v>
      </c>
    </row>
    <row r="2067" spans="1:6" x14ac:dyDescent="0.25">
      <c r="A2067">
        <v>12066</v>
      </c>
      <c r="B2067" t="s">
        <v>3611</v>
      </c>
      <c r="C2067" t="s">
        <v>15023</v>
      </c>
      <c r="D2067">
        <v>25287</v>
      </c>
      <c r="E2067" s="2">
        <v>44615.596875000003</v>
      </c>
      <c r="F2067" t="s">
        <v>12908</v>
      </c>
    </row>
    <row r="2068" spans="1:6" x14ac:dyDescent="0.25">
      <c r="A2068">
        <v>12067</v>
      </c>
      <c r="B2068" t="s">
        <v>3545</v>
      </c>
      <c r="C2068" t="s">
        <v>15029</v>
      </c>
      <c r="D2068">
        <v>27452</v>
      </c>
      <c r="E2068" s="2">
        <v>44740.937719907408</v>
      </c>
      <c r="F2068" t="s">
        <v>15026</v>
      </c>
    </row>
    <row r="2069" spans="1:6" x14ac:dyDescent="0.25">
      <c r="A2069">
        <v>12068</v>
      </c>
      <c r="B2069" t="s">
        <v>5922</v>
      </c>
      <c r="C2069" t="s">
        <v>15023</v>
      </c>
      <c r="D2069">
        <v>23926</v>
      </c>
      <c r="E2069" s="2">
        <v>44920.474027777767</v>
      </c>
      <c r="F2069" t="s">
        <v>12908</v>
      </c>
    </row>
    <row r="2070" spans="1:6" x14ac:dyDescent="0.25">
      <c r="A2070">
        <v>12069</v>
      </c>
      <c r="B2070" t="s">
        <v>3187</v>
      </c>
      <c r="C2070" t="s">
        <v>15025</v>
      </c>
      <c r="D2070">
        <v>19600</v>
      </c>
      <c r="E2070" s="2">
        <v>44808.210011574083</v>
      </c>
      <c r="F2070" t="s">
        <v>12908</v>
      </c>
    </row>
    <row r="2071" spans="1:6" x14ac:dyDescent="0.25">
      <c r="A2071">
        <v>12070</v>
      </c>
      <c r="B2071" t="s">
        <v>4150</v>
      </c>
      <c r="C2071" t="s">
        <v>15023</v>
      </c>
      <c r="D2071">
        <v>12798</v>
      </c>
      <c r="E2071" s="2">
        <v>44770.095520833333</v>
      </c>
      <c r="F2071" t="s">
        <v>15026</v>
      </c>
    </row>
    <row r="2072" spans="1:6" x14ac:dyDescent="0.25">
      <c r="A2072">
        <v>12071</v>
      </c>
      <c r="B2072" t="s">
        <v>4055</v>
      </c>
      <c r="C2072" t="s">
        <v>15023</v>
      </c>
      <c r="D2072">
        <v>12832</v>
      </c>
      <c r="E2072" s="2">
        <v>45041.390092592592</v>
      </c>
      <c r="F2072" t="s">
        <v>12908</v>
      </c>
    </row>
    <row r="2073" spans="1:6" x14ac:dyDescent="0.25">
      <c r="A2073">
        <v>12072</v>
      </c>
      <c r="B2073" t="s">
        <v>5371</v>
      </c>
      <c r="C2073" t="s">
        <v>15028</v>
      </c>
      <c r="D2073">
        <v>17049</v>
      </c>
      <c r="E2073" s="2">
        <v>44976.717210648138</v>
      </c>
      <c r="F2073" t="s">
        <v>15024</v>
      </c>
    </row>
    <row r="2074" spans="1:6" x14ac:dyDescent="0.25">
      <c r="A2074">
        <v>12073</v>
      </c>
      <c r="B2074" t="s">
        <v>5323</v>
      </c>
      <c r="C2074" t="s">
        <v>15023</v>
      </c>
      <c r="D2074">
        <v>4755</v>
      </c>
      <c r="E2074" s="2">
        <v>45104.323761574073</v>
      </c>
      <c r="F2074" t="s">
        <v>15026</v>
      </c>
    </row>
    <row r="2075" spans="1:6" x14ac:dyDescent="0.25">
      <c r="A2075">
        <v>12074</v>
      </c>
      <c r="B2075" t="s">
        <v>6050</v>
      </c>
      <c r="C2075" t="s">
        <v>15028</v>
      </c>
      <c r="D2075">
        <v>20307</v>
      </c>
      <c r="E2075" s="2">
        <v>44513.5075</v>
      </c>
      <c r="F2075" t="s">
        <v>12908</v>
      </c>
    </row>
    <row r="2076" spans="1:6" x14ac:dyDescent="0.25">
      <c r="A2076">
        <v>12075</v>
      </c>
      <c r="B2076" t="s">
        <v>5230</v>
      </c>
      <c r="C2076" t="s">
        <v>15030</v>
      </c>
      <c r="D2076">
        <v>4058</v>
      </c>
      <c r="E2076" s="2">
        <v>44719.115810185183</v>
      </c>
      <c r="F2076" t="s">
        <v>15026</v>
      </c>
    </row>
    <row r="2077" spans="1:6" x14ac:dyDescent="0.25">
      <c r="A2077">
        <v>12076</v>
      </c>
      <c r="B2077" t="s">
        <v>4796</v>
      </c>
      <c r="C2077" t="s">
        <v>15028</v>
      </c>
      <c r="D2077">
        <v>13621</v>
      </c>
      <c r="E2077" s="2">
        <v>44557.947500000002</v>
      </c>
      <c r="F2077" t="s">
        <v>15026</v>
      </c>
    </row>
    <row r="2078" spans="1:6" x14ac:dyDescent="0.25">
      <c r="A2078">
        <v>12077</v>
      </c>
      <c r="B2078" t="s">
        <v>3732</v>
      </c>
      <c r="C2078" t="s">
        <v>15029</v>
      </c>
      <c r="D2078">
        <v>4368</v>
      </c>
      <c r="E2078" s="2">
        <v>45053.588506944441</v>
      </c>
      <c r="F2078" t="s">
        <v>15026</v>
      </c>
    </row>
    <row r="2079" spans="1:6" x14ac:dyDescent="0.25">
      <c r="A2079">
        <v>12078</v>
      </c>
      <c r="B2079" t="s">
        <v>5971</v>
      </c>
      <c r="C2079" t="s">
        <v>15027</v>
      </c>
      <c r="D2079">
        <v>39363</v>
      </c>
      <c r="E2079" s="2">
        <v>44875.592615740738</v>
      </c>
      <c r="F2079" t="s">
        <v>12908</v>
      </c>
    </row>
    <row r="2080" spans="1:6" x14ac:dyDescent="0.25">
      <c r="A2080">
        <v>12079</v>
      </c>
      <c r="B2080" t="s">
        <v>5859</v>
      </c>
      <c r="C2080" t="s">
        <v>15030</v>
      </c>
      <c r="D2080">
        <v>39197</v>
      </c>
      <c r="E2080" s="2">
        <v>44775.689085648148</v>
      </c>
      <c r="F2080" t="s">
        <v>15026</v>
      </c>
    </row>
    <row r="2081" spans="1:6" x14ac:dyDescent="0.25">
      <c r="A2081">
        <v>12080</v>
      </c>
      <c r="B2081" t="s">
        <v>4308</v>
      </c>
      <c r="C2081" t="s">
        <v>15027</v>
      </c>
      <c r="D2081">
        <v>29598</v>
      </c>
      <c r="E2081" s="2">
        <v>44613.038252314807</v>
      </c>
      <c r="F2081" t="s">
        <v>15026</v>
      </c>
    </row>
    <row r="2082" spans="1:6" x14ac:dyDescent="0.25">
      <c r="A2082">
        <v>12081</v>
      </c>
      <c r="B2082" t="s">
        <v>4149</v>
      </c>
      <c r="C2082" t="s">
        <v>15028</v>
      </c>
      <c r="D2082">
        <v>2288</v>
      </c>
      <c r="E2082" s="2">
        <v>44784.910405092603</v>
      </c>
      <c r="F2082" t="s">
        <v>15024</v>
      </c>
    </row>
    <row r="2083" spans="1:6" x14ac:dyDescent="0.25">
      <c r="A2083">
        <v>12082</v>
      </c>
      <c r="B2083" t="s">
        <v>3676</v>
      </c>
      <c r="C2083" t="s">
        <v>15027</v>
      </c>
      <c r="D2083">
        <v>46325</v>
      </c>
      <c r="E2083" s="2">
        <v>44810.050694444442</v>
      </c>
      <c r="F2083" t="s">
        <v>15024</v>
      </c>
    </row>
    <row r="2084" spans="1:6" x14ac:dyDescent="0.25">
      <c r="A2084">
        <v>12083</v>
      </c>
      <c r="B2084" t="s">
        <v>4170</v>
      </c>
      <c r="C2084" t="s">
        <v>15030</v>
      </c>
      <c r="D2084">
        <v>8614</v>
      </c>
      <c r="E2084" s="2">
        <v>44969.284351851849</v>
      </c>
      <c r="F2084" t="s">
        <v>15024</v>
      </c>
    </row>
    <row r="2085" spans="1:6" x14ac:dyDescent="0.25">
      <c r="A2085">
        <v>12084</v>
      </c>
      <c r="B2085" t="s">
        <v>4277</v>
      </c>
      <c r="C2085" t="s">
        <v>15025</v>
      </c>
      <c r="D2085">
        <v>37310</v>
      </c>
      <c r="E2085" s="2">
        <v>44853.826793981483</v>
      </c>
      <c r="F2085" t="s">
        <v>15024</v>
      </c>
    </row>
    <row r="2086" spans="1:6" x14ac:dyDescent="0.25">
      <c r="A2086">
        <v>12085</v>
      </c>
      <c r="B2086" t="s">
        <v>3928</v>
      </c>
      <c r="C2086" t="s">
        <v>15025</v>
      </c>
      <c r="D2086">
        <v>9969</v>
      </c>
      <c r="E2086" s="2">
        <v>44927.045729166668</v>
      </c>
      <c r="F2086" t="s">
        <v>15026</v>
      </c>
    </row>
    <row r="2087" spans="1:6" x14ac:dyDescent="0.25">
      <c r="A2087">
        <v>12086</v>
      </c>
      <c r="B2087" t="s">
        <v>5746</v>
      </c>
      <c r="C2087" t="s">
        <v>15029</v>
      </c>
      <c r="D2087">
        <v>38655</v>
      </c>
      <c r="E2087" s="2">
        <v>44631.827569444453</v>
      </c>
      <c r="F2087" t="s">
        <v>12908</v>
      </c>
    </row>
    <row r="2088" spans="1:6" x14ac:dyDescent="0.25">
      <c r="A2088">
        <v>12087</v>
      </c>
      <c r="B2088" t="s">
        <v>5002</v>
      </c>
      <c r="C2088" t="s">
        <v>15025</v>
      </c>
      <c r="D2088">
        <v>39318</v>
      </c>
      <c r="E2088" s="2">
        <v>44618.149976851862</v>
      </c>
      <c r="F2088" t="s">
        <v>12908</v>
      </c>
    </row>
    <row r="2089" spans="1:6" x14ac:dyDescent="0.25">
      <c r="A2089">
        <v>12088</v>
      </c>
      <c r="B2089" t="s">
        <v>5951</v>
      </c>
      <c r="C2089" t="s">
        <v>15025</v>
      </c>
      <c r="D2089">
        <v>35447</v>
      </c>
      <c r="E2089" s="2">
        <v>45100.128368055557</v>
      </c>
      <c r="F2089" t="s">
        <v>12908</v>
      </c>
    </row>
    <row r="2090" spans="1:6" x14ac:dyDescent="0.25">
      <c r="A2090">
        <v>12089</v>
      </c>
      <c r="B2090" t="s">
        <v>5498</v>
      </c>
      <c r="C2090" t="s">
        <v>15025</v>
      </c>
      <c r="D2090">
        <v>46994</v>
      </c>
      <c r="E2090" s="2">
        <v>44913.821770833332</v>
      </c>
      <c r="F2090" t="s">
        <v>15024</v>
      </c>
    </row>
    <row r="2091" spans="1:6" x14ac:dyDescent="0.25">
      <c r="A2091">
        <v>12090</v>
      </c>
      <c r="B2091" t="s">
        <v>3552</v>
      </c>
      <c r="C2091" t="s">
        <v>15025</v>
      </c>
      <c r="D2091">
        <v>1262</v>
      </c>
      <c r="E2091" s="2">
        <v>44990.078483796293</v>
      </c>
      <c r="F2091" t="s">
        <v>15026</v>
      </c>
    </row>
    <row r="2092" spans="1:6" x14ac:dyDescent="0.25">
      <c r="A2092">
        <v>12091</v>
      </c>
      <c r="B2092" t="s">
        <v>5014</v>
      </c>
      <c r="C2092" t="s">
        <v>15029</v>
      </c>
      <c r="D2092">
        <v>44061</v>
      </c>
      <c r="E2092" s="2">
        <v>44757.671493055554</v>
      </c>
      <c r="F2092" t="s">
        <v>15026</v>
      </c>
    </row>
    <row r="2093" spans="1:6" x14ac:dyDescent="0.25">
      <c r="A2093">
        <v>12092</v>
      </c>
      <c r="B2093" t="s">
        <v>3541</v>
      </c>
      <c r="C2093" t="s">
        <v>15025</v>
      </c>
      <c r="D2093">
        <v>46138</v>
      </c>
      <c r="E2093" s="2">
        <v>45057.796793981477</v>
      </c>
      <c r="F2093" t="s">
        <v>12908</v>
      </c>
    </row>
    <row r="2094" spans="1:6" x14ac:dyDescent="0.25">
      <c r="A2094">
        <v>12093</v>
      </c>
      <c r="B2094" t="s">
        <v>4906</v>
      </c>
      <c r="C2094" t="s">
        <v>15023</v>
      </c>
      <c r="D2094">
        <v>33818</v>
      </c>
      <c r="E2094" s="2">
        <v>45026.124571759261</v>
      </c>
      <c r="F2094" t="s">
        <v>15024</v>
      </c>
    </row>
    <row r="2095" spans="1:6" x14ac:dyDescent="0.25">
      <c r="A2095">
        <v>12094</v>
      </c>
      <c r="B2095" t="s">
        <v>4139</v>
      </c>
      <c r="C2095" t="s">
        <v>15023</v>
      </c>
      <c r="D2095">
        <v>12079</v>
      </c>
      <c r="E2095" s="2">
        <v>45023.970694444448</v>
      </c>
      <c r="F2095" t="s">
        <v>15026</v>
      </c>
    </row>
    <row r="2096" spans="1:6" x14ac:dyDescent="0.25">
      <c r="A2096">
        <v>12095</v>
      </c>
      <c r="B2096" t="s">
        <v>3713</v>
      </c>
      <c r="C2096" t="s">
        <v>15023</v>
      </c>
      <c r="D2096">
        <v>42590</v>
      </c>
      <c r="E2096" s="2">
        <v>44499.790312500001</v>
      </c>
      <c r="F2096" t="s">
        <v>15024</v>
      </c>
    </row>
    <row r="2097" spans="1:6" x14ac:dyDescent="0.25">
      <c r="A2097">
        <v>12096</v>
      </c>
      <c r="B2097" t="s">
        <v>3925</v>
      </c>
      <c r="C2097" t="s">
        <v>15029</v>
      </c>
      <c r="D2097">
        <v>17527</v>
      </c>
      <c r="E2097" s="2">
        <v>44821.67287037037</v>
      </c>
      <c r="F2097" t="s">
        <v>15026</v>
      </c>
    </row>
    <row r="2098" spans="1:6" x14ac:dyDescent="0.25">
      <c r="A2098">
        <v>12097</v>
      </c>
      <c r="B2098" t="s">
        <v>5674</v>
      </c>
      <c r="C2098" t="s">
        <v>15025</v>
      </c>
      <c r="D2098">
        <v>12696</v>
      </c>
      <c r="E2098" s="2">
        <v>44761.56695601852</v>
      </c>
      <c r="F2098" t="s">
        <v>15024</v>
      </c>
    </row>
    <row r="2099" spans="1:6" x14ac:dyDescent="0.25">
      <c r="A2099">
        <v>12098</v>
      </c>
      <c r="B2099" t="s">
        <v>5034</v>
      </c>
      <c r="C2099" t="s">
        <v>15029</v>
      </c>
      <c r="D2099">
        <v>6166</v>
      </c>
      <c r="E2099" s="2">
        <v>45129.296307870369</v>
      </c>
      <c r="F2099" t="s">
        <v>15026</v>
      </c>
    </row>
    <row r="2100" spans="1:6" x14ac:dyDescent="0.25">
      <c r="A2100">
        <v>12099</v>
      </c>
      <c r="B2100" t="s">
        <v>3616</v>
      </c>
      <c r="C2100" t="s">
        <v>15027</v>
      </c>
      <c r="D2100">
        <v>27951</v>
      </c>
      <c r="E2100" s="2">
        <v>45070.779537037037</v>
      </c>
      <c r="F2100" t="s">
        <v>15026</v>
      </c>
    </row>
    <row r="2101" spans="1:6" x14ac:dyDescent="0.25">
      <c r="A2101">
        <v>12100</v>
      </c>
      <c r="B2101" t="s">
        <v>5461</v>
      </c>
      <c r="C2101" t="s">
        <v>15027</v>
      </c>
      <c r="D2101">
        <v>15105</v>
      </c>
      <c r="E2101" s="2">
        <v>44561.639733796299</v>
      </c>
      <c r="F2101" t="s">
        <v>12908</v>
      </c>
    </row>
    <row r="2102" spans="1:6" x14ac:dyDescent="0.25">
      <c r="A2102">
        <v>12101</v>
      </c>
      <c r="B2102" t="s">
        <v>3388</v>
      </c>
      <c r="C2102" t="s">
        <v>15027</v>
      </c>
      <c r="D2102">
        <v>28565</v>
      </c>
      <c r="E2102" s="2">
        <v>44522.769375000003</v>
      </c>
      <c r="F2102" t="s">
        <v>12908</v>
      </c>
    </row>
    <row r="2103" spans="1:6" x14ac:dyDescent="0.25">
      <c r="A2103">
        <v>12102</v>
      </c>
      <c r="B2103" t="s">
        <v>4861</v>
      </c>
      <c r="C2103" t="s">
        <v>15030</v>
      </c>
      <c r="D2103">
        <v>2746</v>
      </c>
      <c r="E2103" s="2">
        <v>44744.208564814813</v>
      </c>
      <c r="F2103" t="s">
        <v>15024</v>
      </c>
    </row>
    <row r="2104" spans="1:6" x14ac:dyDescent="0.25">
      <c r="A2104">
        <v>12103</v>
      </c>
      <c r="B2104" t="s">
        <v>5544</v>
      </c>
      <c r="C2104" t="s">
        <v>15025</v>
      </c>
      <c r="D2104">
        <v>8746</v>
      </c>
      <c r="E2104" s="2">
        <v>44501.974560185183</v>
      </c>
      <c r="F2104" t="s">
        <v>12908</v>
      </c>
    </row>
    <row r="2105" spans="1:6" x14ac:dyDescent="0.25">
      <c r="A2105">
        <v>12104</v>
      </c>
      <c r="B2105" t="s">
        <v>3678</v>
      </c>
      <c r="C2105" t="s">
        <v>15028</v>
      </c>
      <c r="D2105">
        <v>33363</v>
      </c>
      <c r="E2105" s="2">
        <v>44583.763483796298</v>
      </c>
      <c r="F2105" t="s">
        <v>12908</v>
      </c>
    </row>
    <row r="2106" spans="1:6" x14ac:dyDescent="0.25">
      <c r="A2106">
        <v>12105</v>
      </c>
      <c r="B2106" t="s">
        <v>4425</v>
      </c>
      <c r="C2106" t="s">
        <v>15028</v>
      </c>
      <c r="D2106">
        <v>42326</v>
      </c>
      <c r="E2106" s="2">
        <v>45011.589780092603</v>
      </c>
      <c r="F2106" t="s">
        <v>12908</v>
      </c>
    </row>
    <row r="2107" spans="1:6" x14ac:dyDescent="0.25">
      <c r="A2107">
        <v>12106</v>
      </c>
      <c r="B2107" t="s">
        <v>4892</v>
      </c>
      <c r="C2107" t="s">
        <v>15028</v>
      </c>
      <c r="D2107">
        <v>11629</v>
      </c>
      <c r="E2107" s="2">
        <v>45002.97488425926</v>
      </c>
      <c r="F2107" t="s">
        <v>12908</v>
      </c>
    </row>
    <row r="2108" spans="1:6" x14ac:dyDescent="0.25">
      <c r="A2108">
        <v>12107</v>
      </c>
      <c r="B2108" t="s">
        <v>4919</v>
      </c>
      <c r="C2108" t="s">
        <v>15029</v>
      </c>
      <c r="D2108">
        <v>7596</v>
      </c>
      <c r="E2108" s="2">
        <v>44983.018969907411</v>
      </c>
      <c r="F2108" t="s">
        <v>12908</v>
      </c>
    </row>
    <row r="2109" spans="1:6" x14ac:dyDescent="0.25">
      <c r="A2109">
        <v>12108</v>
      </c>
      <c r="B2109" t="s">
        <v>5548</v>
      </c>
      <c r="C2109" t="s">
        <v>15030</v>
      </c>
      <c r="D2109">
        <v>7031</v>
      </c>
      <c r="E2109" s="2">
        <v>44807.17083333333</v>
      </c>
      <c r="F2109" t="s">
        <v>15026</v>
      </c>
    </row>
    <row r="2110" spans="1:6" x14ac:dyDescent="0.25">
      <c r="A2110">
        <v>12109</v>
      </c>
      <c r="B2110" t="s">
        <v>5840</v>
      </c>
      <c r="C2110" t="s">
        <v>15028</v>
      </c>
      <c r="D2110">
        <v>33929</v>
      </c>
      <c r="E2110" s="2">
        <v>44477.563449074078</v>
      </c>
      <c r="F2110" t="s">
        <v>15026</v>
      </c>
    </row>
    <row r="2111" spans="1:6" x14ac:dyDescent="0.25">
      <c r="A2111">
        <v>12110</v>
      </c>
      <c r="B2111" t="s">
        <v>5939</v>
      </c>
      <c r="C2111" t="s">
        <v>15023</v>
      </c>
      <c r="D2111">
        <v>7012</v>
      </c>
      <c r="E2111" s="2">
        <v>45016.317835648151</v>
      </c>
      <c r="F2111" t="s">
        <v>15026</v>
      </c>
    </row>
    <row r="2112" spans="1:6" x14ac:dyDescent="0.25">
      <c r="A2112">
        <v>12111</v>
      </c>
      <c r="B2112" t="s">
        <v>5512</v>
      </c>
      <c r="C2112" t="s">
        <v>15029</v>
      </c>
      <c r="D2112">
        <v>6869</v>
      </c>
      <c r="E2112" s="2">
        <v>44895.993888888886</v>
      </c>
      <c r="F2112" t="s">
        <v>12908</v>
      </c>
    </row>
    <row r="2113" spans="1:6" x14ac:dyDescent="0.25">
      <c r="A2113">
        <v>12112</v>
      </c>
      <c r="B2113" t="s">
        <v>5565</v>
      </c>
      <c r="C2113" t="s">
        <v>15027</v>
      </c>
      <c r="D2113">
        <v>11374</v>
      </c>
      <c r="E2113" s="2">
        <v>44641.183553240742</v>
      </c>
      <c r="F2113" t="s">
        <v>15024</v>
      </c>
    </row>
    <row r="2114" spans="1:6" x14ac:dyDescent="0.25">
      <c r="A2114">
        <v>12113</v>
      </c>
      <c r="B2114" t="s">
        <v>5723</v>
      </c>
      <c r="C2114" t="s">
        <v>15027</v>
      </c>
      <c r="D2114">
        <v>22607</v>
      </c>
      <c r="E2114" s="2">
        <v>44738.482858796298</v>
      </c>
      <c r="F2114" t="s">
        <v>15026</v>
      </c>
    </row>
    <row r="2115" spans="1:6" x14ac:dyDescent="0.25">
      <c r="A2115">
        <v>12114</v>
      </c>
      <c r="B2115" t="s">
        <v>4297</v>
      </c>
      <c r="C2115" t="s">
        <v>15025</v>
      </c>
      <c r="D2115">
        <v>42418</v>
      </c>
      <c r="E2115" s="2">
        <v>44731.251504629632</v>
      </c>
      <c r="F2115" t="s">
        <v>12908</v>
      </c>
    </row>
    <row r="2116" spans="1:6" x14ac:dyDescent="0.25">
      <c r="A2116">
        <v>12115</v>
      </c>
      <c r="B2116" t="s">
        <v>5234</v>
      </c>
      <c r="C2116" t="s">
        <v>15023</v>
      </c>
      <c r="D2116">
        <v>30725</v>
      </c>
      <c r="E2116" s="2">
        <v>44742.350231481483</v>
      </c>
      <c r="F2116" t="s">
        <v>12908</v>
      </c>
    </row>
    <row r="2117" spans="1:6" x14ac:dyDescent="0.25">
      <c r="A2117">
        <v>12116</v>
      </c>
      <c r="B2117" t="s">
        <v>5708</v>
      </c>
      <c r="C2117" t="s">
        <v>15030</v>
      </c>
      <c r="D2117">
        <v>5474</v>
      </c>
      <c r="E2117" s="2">
        <v>45025.03502314815</v>
      </c>
      <c r="F2117" t="s">
        <v>15026</v>
      </c>
    </row>
    <row r="2118" spans="1:6" x14ac:dyDescent="0.25">
      <c r="A2118">
        <v>12117</v>
      </c>
      <c r="B2118" t="s">
        <v>5920</v>
      </c>
      <c r="C2118" t="s">
        <v>15027</v>
      </c>
      <c r="D2118">
        <v>30444</v>
      </c>
      <c r="E2118" s="2">
        <v>44525.29347222222</v>
      </c>
      <c r="F2118" t="s">
        <v>15026</v>
      </c>
    </row>
    <row r="2119" spans="1:6" x14ac:dyDescent="0.25">
      <c r="A2119">
        <v>12118</v>
      </c>
      <c r="B2119" t="s">
        <v>5471</v>
      </c>
      <c r="C2119" t="s">
        <v>15030</v>
      </c>
      <c r="D2119">
        <v>15084</v>
      </c>
      <c r="E2119" s="2">
        <v>44580.307083333333</v>
      </c>
      <c r="F2119" t="s">
        <v>15024</v>
      </c>
    </row>
    <row r="2120" spans="1:6" x14ac:dyDescent="0.25">
      <c r="A2120">
        <v>12119</v>
      </c>
      <c r="B2120" t="s">
        <v>5111</v>
      </c>
      <c r="C2120" t="s">
        <v>15029</v>
      </c>
      <c r="D2120">
        <v>7523</v>
      </c>
      <c r="E2120" s="2">
        <v>45131.680648148147</v>
      </c>
      <c r="F2120" t="s">
        <v>12908</v>
      </c>
    </row>
    <row r="2121" spans="1:6" x14ac:dyDescent="0.25">
      <c r="A2121">
        <v>12120</v>
      </c>
      <c r="B2121" t="s">
        <v>4392</v>
      </c>
      <c r="C2121" t="s">
        <v>15027</v>
      </c>
      <c r="D2121">
        <v>47647</v>
      </c>
      <c r="E2121" s="2">
        <v>44514.012303240743</v>
      </c>
      <c r="F2121" t="s">
        <v>12908</v>
      </c>
    </row>
    <row r="2122" spans="1:6" x14ac:dyDescent="0.25">
      <c r="A2122">
        <v>12121</v>
      </c>
      <c r="B2122" t="s">
        <v>5020</v>
      </c>
      <c r="C2122" t="s">
        <v>15023</v>
      </c>
      <c r="D2122">
        <v>24177</v>
      </c>
      <c r="E2122" s="2">
        <v>44713.322453703702</v>
      </c>
      <c r="F2122" t="s">
        <v>12908</v>
      </c>
    </row>
    <row r="2123" spans="1:6" x14ac:dyDescent="0.25">
      <c r="A2123">
        <v>12122</v>
      </c>
      <c r="B2123" t="s">
        <v>5037</v>
      </c>
      <c r="C2123" t="s">
        <v>15023</v>
      </c>
      <c r="D2123">
        <v>17952</v>
      </c>
      <c r="E2123" s="2">
        <v>45045.193680555552</v>
      </c>
      <c r="F2123" t="s">
        <v>15026</v>
      </c>
    </row>
    <row r="2124" spans="1:6" x14ac:dyDescent="0.25">
      <c r="A2124">
        <v>12123</v>
      </c>
      <c r="B2124" t="s">
        <v>5452</v>
      </c>
      <c r="C2124" t="s">
        <v>15030</v>
      </c>
      <c r="D2124">
        <v>18536</v>
      </c>
      <c r="E2124" s="2">
        <v>44719.137372685182</v>
      </c>
      <c r="F2124" t="s">
        <v>15024</v>
      </c>
    </row>
    <row r="2125" spans="1:6" x14ac:dyDescent="0.25">
      <c r="A2125">
        <v>12124</v>
      </c>
      <c r="B2125" t="s">
        <v>3205</v>
      </c>
      <c r="C2125" t="s">
        <v>15030</v>
      </c>
      <c r="D2125">
        <v>25912</v>
      </c>
      <c r="E2125" s="2">
        <v>44873.637511574067</v>
      </c>
      <c r="F2125" t="s">
        <v>15024</v>
      </c>
    </row>
    <row r="2126" spans="1:6" x14ac:dyDescent="0.25">
      <c r="A2126">
        <v>12125</v>
      </c>
      <c r="B2126" t="s">
        <v>4910</v>
      </c>
      <c r="C2126" t="s">
        <v>15028</v>
      </c>
      <c r="D2126">
        <v>18478</v>
      </c>
      <c r="E2126" s="2">
        <v>44673.243009259262</v>
      </c>
      <c r="F2126" t="s">
        <v>12908</v>
      </c>
    </row>
    <row r="2127" spans="1:6" x14ac:dyDescent="0.25">
      <c r="A2127">
        <v>12126</v>
      </c>
      <c r="B2127" t="s">
        <v>3463</v>
      </c>
      <c r="C2127" t="s">
        <v>15030</v>
      </c>
      <c r="D2127">
        <v>28893</v>
      </c>
      <c r="E2127" s="2">
        <v>44651.129004629627</v>
      </c>
      <c r="F2127" t="s">
        <v>15026</v>
      </c>
    </row>
    <row r="2128" spans="1:6" x14ac:dyDescent="0.25">
      <c r="A2128">
        <v>12127</v>
      </c>
      <c r="B2128" t="s">
        <v>4416</v>
      </c>
      <c r="C2128" t="s">
        <v>15030</v>
      </c>
      <c r="D2128">
        <v>13733</v>
      </c>
      <c r="E2128" s="2">
        <v>44902.564710648148</v>
      </c>
      <c r="F2128" t="s">
        <v>15026</v>
      </c>
    </row>
    <row r="2129" spans="1:6" x14ac:dyDescent="0.25">
      <c r="A2129">
        <v>12128</v>
      </c>
      <c r="B2129" t="s">
        <v>4816</v>
      </c>
      <c r="C2129" t="s">
        <v>15028</v>
      </c>
      <c r="D2129">
        <v>36972</v>
      </c>
      <c r="E2129" s="2">
        <v>44598.58153935185</v>
      </c>
      <c r="F2129" t="s">
        <v>15024</v>
      </c>
    </row>
    <row r="2130" spans="1:6" x14ac:dyDescent="0.25">
      <c r="A2130">
        <v>12129</v>
      </c>
      <c r="B2130" t="s">
        <v>5658</v>
      </c>
      <c r="C2130" t="s">
        <v>15028</v>
      </c>
      <c r="D2130">
        <v>47083</v>
      </c>
      <c r="E2130" s="2">
        <v>44575.735358796293</v>
      </c>
      <c r="F2130" t="s">
        <v>15024</v>
      </c>
    </row>
    <row r="2131" spans="1:6" x14ac:dyDescent="0.25">
      <c r="A2131">
        <v>12130</v>
      </c>
      <c r="B2131" t="s">
        <v>4660</v>
      </c>
      <c r="C2131" t="s">
        <v>15028</v>
      </c>
      <c r="D2131">
        <v>19451</v>
      </c>
      <c r="E2131" s="2">
        <v>44475.10125</v>
      </c>
      <c r="F2131" t="s">
        <v>15026</v>
      </c>
    </row>
    <row r="2132" spans="1:6" x14ac:dyDescent="0.25">
      <c r="A2132">
        <v>12131</v>
      </c>
      <c r="B2132" t="s">
        <v>4526</v>
      </c>
      <c r="C2132" t="s">
        <v>15023</v>
      </c>
      <c r="D2132">
        <v>49624</v>
      </c>
      <c r="E2132" s="2">
        <v>44637.926192129627</v>
      </c>
      <c r="F2132" t="s">
        <v>15024</v>
      </c>
    </row>
    <row r="2133" spans="1:6" x14ac:dyDescent="0.25">
      <c r="A2133">
        <v>12132</v>
      </c>
      <c r="B2133" t="s">
        <v>4142</v>
      </c>
      <c r="C2133" t="s">
        <v>15030</v>
      </c>
      <c r="D2133">
        <v>47612</v>
      </c>
      <c r="E2133" s="2">
        <v>44657.911354166667</v>
      </c>
      <c r="F2133" t="s">
        <v>15026</v>
      </c>
    </row>
    <row r="2134" spans="1:6" x14ac:dyDescent="0.25">
      <c r="A2134">
        <v>12133</v>
      </c>
      <c r="B2134" t="s">
        <v>5884</v>
      </c>
      <c r="C2134" t="s">
        <v>15023</v>
      </c>
      <c r="D2134">
        <v>21617</v>
      </c>
      <c r="E2134" s="2">
        <v>44692.905486111107</v>
      </c>
      <c r="F2134" t="s">
        <v>15024</v>
      </c>
    </row>
    <row r="2135" spans="1:6" x14ac:dyDescent="0.25">
      <c r="A2135">
        <v>12134</v>
      </c>
      <c r="B2135" t="s">
        <v>5909</v>
      </c>
      <c r="C2135" t="s">
        <v>15028</v>
      </c>
      <c r="D2135">
        <v>17685</v>
      </c>
      <c r="E2135" s="2">
        <v>45031.467372685183</v>
      </c>
      <c r="F2135" t="s">
        <v>12908</v>
      </c>
    </row>
    <row r="2136" spans="1:6" x14ac:dyDescent="0.25">
      <c r="A2136">
        <v>12135</v>
      </c>
      <c r="B2136" t="s">
        <v>3140</v>
      </c>
      <c r="C2136" t="s">
        <v>15030</v>
      </c>
      <c r="D2136">
        <v>20199</v>
      </c>
      <c r="E2136" s="2">
        <v>44871.352939814817</v>
      </c>
      <c r="F2136" t="s">
        <v>15026</v>
      </c>
    </row>
    <row r="2137" spans="1:6" x14ac:dyDescent="0.25">
      <c r="A2137">
        <v>12136</v>
      </c>
      <c r="B2137" t="s">
        <v>5543</v>
      </c>
      <c r="C2137" t="s">
        <v>15030</v>
      </c>
      <c r="D2137">
        <v>7829</v>
      </c>
      <c r="E2137" s="2">
        <v>44594.827106481483</v>
      </c>
      <c r="F2137" t="s">
        <v>12908</v>
      </c>
    </row>
    <row r="2138" spans="1:6" x14ac:dyDescent="0.25">
      <c r="A2138">
        <v>12137</v>
      </c>
      <c r="B2138" t="s">
        <v>4777</v>
      </c>
      <c r="C2138" t="s">
        <v>15023</v>
      </c>
      <c r="D2138">
        <v>1198</v>
      </c>
      <c r="E2138" s="2">
        <v>44787.604467592602</v>
      </c>
      <c r="F2138" t="s">
        <v>15026</v>
      </c>
    </row>
    <row r="2139" spans="1:6" x14ac:dyDescent="0.25">
      <c r="A2139">
        <v>12138</v>
      </c>
      <c r="B2139" t="s">
        <v>4178</v>
      </c>
      <c r="C2139" t="s">
        <v>15028</v>
      </c>
      <c r="D2139">
        <v>10730</v>
      </c>
      <c r="E2139" s="2">
        <v>45085.186909722222</v>
      </c>
      <c r="F2139" t="s">
        <v>12908</v>
      </c>
    </row>
    <row r="2140" spans="1:6" x14ac:dyDescent="0.25">
      <c r="A2140">
        <v>12139</v>
      </c>
      <c r="B2140" t="s">
        <v>3886</v>
      </c>
      <c r="C2140" t="s">
        <v>15023</v>
      </c>
      <c r="D2140">
        <v>2505</v>
      </c>
      <c r="E2140" s="2">
        <v>44936.772094907406</v>
      </c>
      <c r="F2140" t="s">
        <v>15024</v>
      </c>
    </row>
    <row r="2141" spans="1:6" x14ac:dyDescent="0.25">
      <c r="A2141">
        <v>12140</v>
      </c>
      <c r="B2141" t="s">
        <v>5850</v>
      </c>
      <c r="C2141" t="s">
        <v>15025</v>
      </c>
      <c r="D2141">
        <v>19373</v>
      </c>
      <c r="E2141" s="2">
        <v>45119.552372685182</v>
      </c>
      <c r="F2141" t="s">
        <v>15026</v>
      </c>
    </row>
    <row r="2142" spans="1:6" x14ac:dyDescent="0.25">
      <c r="A2142">
        <v>12141</v>
      </c>
      <c r="B2142" t="s">
        <v>4039</v>
      </c>
      <c r="C2142" t="s">
        <v>15027</v>
      </c>
      <c r="D2142">
        <v>8279</v>
      </c>
      <c r="E2142" s="2">
        <v>45021.767222222217</v>
      </c>
      <c r="F2142" t="s">
        <v>15026</v>
      </c>
    </row>
    <row r="2143" spans="1:6" x14ac:dyDescent="0.25">
      <c r="A2143">
        <v>12142</v>
      </c>
      <c r="B2143" t="s">
        <v>4943</v>
      </c>
      <c r="C2143" t="s">
        <v>15028</v>
      </c>
      <c r="D2143">
        <v>17049</v>
      </c>
      <c r="E2143" s="2">
        <v>44677.087361111109</v>
      </c>
      <c r="F2143" t="s">
        <v>12908</v>
      </c>
    </row>
    <row r="2144" spans="1:6" x14ac:dyDescent="0.25">
      <c r="A2144">
        <v>12143</v>
      </c>
      <c r="B2144" t="s">
        <v>5858</v>
      </c>
      <c r="C2144" t="s">
        <v>15030</v>
      </c>
      <c r="D2144">
        <v>31417</v>
      </c>
      <c r="E2144" s="2">
        <v>44600.318460648137</v>
      </c>
      <c r="F2144" t="s">
        <v>15024</v>
      </c>
    </row>
    <row r="2145" spans="1:6" x14ac:dyDescent="0.25">
      <c r="A2145">
        <v>12144</v>
      </c>
      <c r="B2145" t="s">
        <v>5302</v>
      </c>
      <c r="C2145" t="s">
        <v>15030</v>
      </c>
      <c r="D2145">
        <v>18239</v>
      </c>
      <c r="E2145" s="2">
        <v>45037.975069444437</v>
      </c>
      <c r="F2145" t="s">
        <v>15026</v>
      </c>
    </row>
    <row r="2146" spans="1:6" x14ac:dyDescent="0.25">
      <c r="A2146">
        <v>12145</v>
      </c>
      <c r="B2146" t="s">
        <v>4439</v>
      </c>
      <c r="C2146" t="s">
        <v>15030</v>
      </c>
      <c r="D2146">
        <v>41696</v>
      </c>
      <c r="E2146" s="2">
        <v>44505.309062499997</v>
      </c>
      <c r="F2146" t="s">
        <v>15024</v>
      </c>
    </row>
    <row r="2147" spans="1:6" x14ac:dyDescent="0.25">
      <c r="A2147">
        <v>12146</v>
      </c>
      <c r="B2147" t="s">
        <v>5656</v>
      </c>
      <c r="C2147" t="s">
        <v>15030</v>
      </c>
      <c r="D2147">
        <v>10934</v>
      </c>
      <c r="E2147" s="2">
        <v>44745.926851851851</v>
      </c>
      <c r="F2147" t="s">
        <v>12908</v>
      </c>
    </row>
    <row r="2148" spans="1:6" x14ac:dyDescent="0.25">
      <c r="A2148">
        <v>12147</v>
      </c>
      <c r="B2148" t="s">
        <v>5587</v>
      </c>
      <c r="C2148" t="s">
        <v>15023</v>
      </c>
      <c r="D2148">
        <v>18937</v>
      </c>
      <c r="E2148" s="2">
        <v>44495.546932870369</v>
      </c>
      <c r="F2148" t="s">
        <v>15026</v>
      </c>
    </row>
    <row r="2149" spans="1:6" x14ac:dyDescent="0.25">
      <c r="A2149">
        <v>12148</v>
      </c>
      <c r="B2149" t="s">
        <v>4960</v>
      </c>
      <c r="C2149" t="s">
        <v>15023</v>
      </c>
      <c r="D2149">
        <v>25145</v>
      </c>
      <c r="E2149" s="2">
        <v>44725.051319444443</v>
      </c>
      <c r="F2149" t="s">
        <v>15026</v>
      </c>
    </row>
    <row r="2150" spans="1:6" x14ac:dyDescent="0.25">
      <c r="A2150">
        <v>12149</v>
      </c>
      <c r="B2150" t="s">
        <v>4850</v>
      </c>
      <c r="C2150" t="s">
        <v>15028</v>
      </c>
      <c r="D2150">
        <v>49638</v>
      </c>
      <c r="E2150" s="2">
        <v>44603.164965277778</v>
      </c>
      <c r="F2150" t="s">
        <v>15024</v>
      </c>
    </row>
    <row r="2151" spans="1:6" x14ac:dyDescent="0.25">
      <c r="A2151">
        <v>12150</v>
      </c>
      <c r="B2151" t="s">
        <v>5898</v>
      </c>
      <c r="C2151" t="s">
        <v>15028</v>
      </c>
      <c r="D2151">
        <v>21684</v>
      </c>
      <c r="E2151" s="2">
        <v>45052.911249999997</v>
      </c>
      <c r="F2151" t="s">
        <v>15026</v>
      </c>
    </row>
    <row r="2152" spans="1:6" x14ac:dyDescent="0.25">
      <c r="A2152">
        <v>12151</v>
      </c>
      <c r="B2152" t="s">
        <v>6045</v>
      </c>
      <c r="C2152" t="s">
        <v>15029</v>
      </c>
      <c r="D2152">
        <v>10496</v>
      </c>
      <c r="E2152" s="2">
        <v>44620.484236111108</v>
      </c>
      <c r="F2152" t="s">
        <v>15024</v>
      </c>
    </row>
    <row r="2153" spans="1:6" x14ac:dyDescent="0.25">
      <c r="A2153">
        <v>12152</v>
      </c>
      <c r="B2153" t="s">
        <v>5659</v>
      </c>
      <c r="C2153" t="s">
        <v>15025</v>
      </c>
      <c r="D2153">
        <v>39016</v>
      </c>
      <c r="E2153" s="2">
        <v>44803.705127314817</v>
      </c>
      <c r="F2153" t="s">
        <v>12908</v>
      </c>
    </row>
    <row r="2154" spans="1:6" x14ac:dyDescent="0.25">
      <c r="A2154">
        <v>12153</v>
      </c>
      <c r="B2154" t="s">
        <v>5260</v>
      </c>
      <c r="C2154" t="s">
        <v>15027</v>
      </c>
      <c r="D2154">
        <v>32312</v>
      </c>
      <c r="E2154" s="2">
        <v>44976.202893518523</v>
      </c>
      <c r="F2154" t="s">
        <v>15026</v>
      </c>
    </row>
    <row r="2155" spans="1:6" x14ac:dyDescent="0.25">
      <c r="A2155">
        <v>12154</v>
      </c>
      <c r="B2155" t="s">
        <v>4846</v>
      </c>
      <c r="C2155" t="s">
        <v>15023</v>
      </c>
      <c r="D2155">
        <v>48941</v>
      </c>
      <c r="E2155" s="2">
        <v>44655.216145833343</v>
      </c>
      <c r="F2155" t="s">
        <v>15026</v>
      </c>
    </row>
    <row r="2156" spans="1:6" x14ac:dyDescent="0.25">
      <c r="A2156">
        <v>12155</v>
      </c>
      <c r="B2156" t="s">
        <v>5641</v>
      </c>
      <c r="C2156" t="s">
        <v>15030</v>
      </c>
      <c r="D2156">
        <v>20592</v>
      </c>
      <c r="E2156" s="2">
        <v>44932.085046296299</v>
      </c>
      <c r="F2156" t="s">
        <v>15024</v>
      </c>
    </row>
    <row r="2157" spans="1:6" x14ac:dyDescent="0.25">
      <c r="A2157">
        <v>12156</v>
      </c>
      <c r="B2157" t="s">
        <v>5265</v>
      </c>
      <c r="C2157" t="s">
        <v>15029</v>
      </c>
      <c r="D2157">
        <v>43932</v>
      </c>
      <c r="E2157" s="2">
        <v>44780.800902777781</v>
      </c>
      <c r="F2157" t="s">
        <v>12908</v>
      </c>
    </row>
    <row r="2158" spans="1:6" x14ac:dyDescent="0.25">
      <c r="A2158">
        <v>12157</v>
      </c>
      <c r="B2158" t="s">
        <v>3852</v>
      </c>
      <c r="C2158" t="s">
        <v>15023</v>
      </c>
      <c r="D2158">
        <v>30842</v>
      </c>
      <c r="E2158" s="2">
        <v>44553.962037037039</v>
      </c>
      <c r="F2158" t="s">
        <v>15026</v>
      </c>
    </row>
    <row r="2159" spans="1:6" x14ac:dyDescent="0.25">
      <c r="A2159">
        <v>12158</v>
      </c>
      <c r="B2159" t="s">
        <v>5340</v>
      </c>
      <c r="C2159" t="s">
        <v>15029</v>
      </c>
      <c r="D2159">
        <v>15464</v>
      </c>
      <c r="E2159" s="2">
        <v>44967.309548611112</v>
      </c>
      <c r="F2159" t="s">
        <v>15024</v>
      </c>
    </row>
    <row r="2160" spans="1:6" x14ac:dyDescent="0.25">
      <c r="A2160">
        <v>12159</v>
      </c>
      <c r="B2160" t="s">
        <v>5812</v>
      </c>
      <c r="C2160" t="s">
        <v>15029</v>
      </c>
      <c r="D2160">
        <v>20856</v>
      </c>
      <c r="E2160" s="2">
        <v>45063.135289351849</v>
      </c>
      <c r="F2160" t="s">
        <v>15024</v>
      </c>
    </row>
    <row r="2161" spans="1:6" x14ac:dyDescent="0.25">
      <c r="A2161">
        <v>12160</v>
      </c>
      <c r="B2161" t="s">
        <v>5894</v>
      </c>
      <c r="C2161" t="s">
        <v>15027</v>
      </c>
      <c r="D2161">
        <v>45176</v>
      </c>
      <c r="E2161" s="2">
        <v>44599.76898148148</v>
      </c>
      <c r="F2161" t="s">
        <v>12908</v>
      </c>
    </row>
    <row r="2162" spans="1:6" x14ac:dyDescent="0.25">
      <c r="A2162">
        <v>12161</v>
      </c>
      <c r="B2162" t="s">
        <v>3214</v>
      </c>
      <c r="C2162" t="s">
        <v>15029</v>
      </c>
      <c r="D2162">
        <v>18636</v>
      </c>
      <c r="E2162" s="2">
        <v>44797.72729166667</v>
      </c>
      <c r="F2162" t="s">
        <v>12908</v>
      </c>
    </row>
    <row r="2163" spans="1:6" x14ac:dyDescent="0.25">
      <c r="A2163">
        <v>12162</v>
      </c>
      <c r="B2163" t="s">
        <v>4788</v>
      </c>
      <c r="C2163" t="s">
        <v>15025</v>
      </c>
      <c r="D2163">
        <v>4120</v>
      </c>
      <c r="E2163" s="2">
        <v>44829.959710648152</v>
      </c>
      <c r="F2163" t="s">
        <v>12908</v>
      </c>
    </row>
    <row r="2164" spans="1:6" x14ac:dyDescent="0.25">
      <c r="A2164">
        <v>12163</v>
      </c>
      <c r="B2164" t="s">
        <v>5951</v>
      </c>
      <c r="C2164" t="s">
        <v>15025</v>
      </c>
      <c r="D2164">
        <v>19867</v>
      </c>
      <c r="E2164" s="2">
        <v>44822.608275462961</v>
      </c>
      <c r="F2164" t="s">
        <v>15026</v>
      </c>
    </row>
    <row r="2165" spans="1:6" x14ac:dyDescent="0.25">
      <c r="A2165">
        <v>12164</v>
      </c>
      <c r="B2165" t="s">
        <v>3623</v>
      </c>
      <c r="C2165" t="s">
        <v>15028</v>
      </c>
      <c r="D2165">
        <v>22530</v>
      </c>
      <c r="E2165" s="2">
        <v>45032.790995370371</v>
      </c>
      <c r="F2165" t="s">
        <v>15024</v>
      </c>
    </row>
    <row r="2166" spans="1:6" x14ac:dyDescent="0.25">
      <c r="A2166">
        <v>12165</v>
      </c>
      <c r="B2166" t="s">
        <v>3786</v>
      </c>
      <c r="C2166" t="s">
        <v>15029</v>
      </c>
      <c r="D2166">
        <v>26142</v>
      </c>
      <c r="E2166" s="2">
        <v>45002.230682870373</v>
      </c>
      <c r="F2166" t="s">
        <v>12908</v>
      </c>
    </row>
    <row r="2167" spans="1:6" x14ac:dyDescent="0.25">
      <c r="A2167">
        <v>12166</v>
      </c>
      <c r="B2167" t="s">
        <v>5658</v>
      </c>
      <c r="C2167" t="s">
        <v>15028</v>
      </c>
      <c r="D2167">
        <v>29631</v>
      </c>
      <c r="E2167" s="2">
        <v>44468.24759259259</v>
      </c>
      <c r="F2167" t="s">
        <v>15024</v>
      </c>
    </row>
    <row r="2168" spans="1:6" x14ac:dyDescent="0.25">
      <c r="A2168">
        <v>12167</v>
      </c>
      <c r="B2168" t="s">
        <v>3290</v>
      </c>
      <c r="C2168" t="s">
        <v>15027</v>
      </c>
      <c r="D2168">
        <v>20002</v>
      </c>
      <c r="E2168" s="2">
        <v>44477.170567129629</v>
      </c>
      <c r="F2168" t="s">
        <v>15024</v>
      </c>
    </row>
    <row r="2169" spans="1:6" x14ac:dyDescent="0.25">
      <c r="A2169">
        <v>12168</v>
      </c>
      <c r="B2169" t="s">
        <v>4298</v>
      </c>
      <c r="C2169" t="s">
        <v>15030</v>
      </c>
      <c r="D2169">
        <v>6455</v>
      </c>
      <c r="E2169" s="2">
        <v>44968.335497685177</v>
      </c>
      <c r="F2169" t="s">
        <v>15026</v>
      </c>
    </row>
    <row r="2170" spans="1:6" x14ac:dyDescent="0.25">
      <c r="A2170">
        <v>12169</v>
      </c>
      <c r="B2170" t="s">
        <v>3638</v>
      </c>
      <c r="C2170" t="s">
        <v>15027</v>
      </c>
      <c r="D2170">
        <v>15516</v>
      </c>
      <c r="E2170" s="2">
        <v>44821.810335648152</v>
      </c>
      <c r="F2170" t="s">
        <v>15026</v>
      </c>
    </row>
    <row r="2171" spans="1:6" x14ac:dyDescent="0.25">
      <c r="A2171">
        <v>12170</v>
      </c>
      <c r="B2171" t="s">
        <v>5955</v>
      </c>
      <c r="C2171" t="s">
        <v>15025</v>
      </c>
      <c r="D2171">
        <v>19789</v>
      </c>
      <c r="E2171" s="2">
        <v>44511.811643518522</v>
      </c>
      <c r="F2171" t="s">
        <v>15024</v>
      </c>
    </row>
    <row r="2172" spans="1:6" x14ac:dyDescent="0.25">
      <c r="A2172">
        <v>12171</v>
      </c>
      <c r="B2172" t="s">
        <v>3658</v>
      </c>
      <c r="C2172" t="s">
        <v>15025</v>
      </c>
      <c r="D2172">
        <v>47603</v>
      </c>
      <c r="E2172" s="2">
        <v>44963.262777777767</v>
      </c>
      <c r="F2172" t="s">
        <v>12908</v>
      </c>
    </row>
    <row r="2173" spans="1:6" x14ac:dyDescent="0.25">
      <c r="A2173">
        <v>12172</v>
      </c>
      <c r="B2173" t="s">
        <v>4835</v>
      </c>
      <c r="C2173" t="s">
        <v>15028</v>
      </c>
      <c r="D2173">
        <v>46155</v>
      </c>
      <c r="E2173" s="2">
        <v>44602.06622685185</v>
      </c>
      <c r="F2173" t="s">
        <v>15026</v>
      </c>
    </row>
    <row r="2174" spans="1:6" x14ac:dyDescent="0.25">
      <c r="A2174">
        <v>12173</v>
      </c>
      <c r="B2174" t="s">
        <v>3990</v>
      </c>
      <c r="C2174" t="s">
        <v>15029</v>
      </c>
      <c r="D2174">
        <v>33900</v>
      </c>
      <c r="E2174" s="2">
        <v>44513.960347222222</v>
      </c>
      <c r="F2174" t="s">
        <v>15026</v>
      </c>
    </row>
    <row r="2175" spans="1:6" x14ac:dyDescent="0.25">
      <c r="A2175">
        <v>12174</v>
      </c>
      <c r="B2175" t="s">
        <v>4881</v>
      </c>
      <c r="C2175" t="s">
        <v>15028</v>
      </c>
      <c r="D2175">
        <v>43819</v>
      </c>
      <c r="E2175" s="2">
        <v>44961.169745370367</v>
      </c>
      <c r="F2175" t="s">
        <v>12908</v>
      </c>
    </row>
    <row r="2176" spans="1:6" x14ac:dyDescent="0.25">
      <c r="A2176">
        <v>12175</v>
      </c>
      <c r="B2176" t="s">
        <v>5082</v>
      </c>
      <c r="C2176" t="s">
        <v>15030</v>
      </c>
      <c r="D2176">
        <v>43954</v>
      </c>
      <c r="E2176" s="2">
        <v>44757.007581018523</v>
      </c>
      <c r="F2176" t="s">
        <v>15026</v>
      </c>
    </row>
    <row r="2177" spans="1:6" x14ac:dyDescent="0.25">
      <c r="A2177">
        <v>12176</v>
      </c>
      <c r="B2177" t="s">
        <v>5149</v>
      </c>
      <c r="C2177" t="s">
        <v>15023</v>
      </c>
      <c r="D2177">
        <v>16086</v>
      </c>
      <c r="E2177" s="2">
        <v>44845.019479166673</v>
      </c>
      <c r="F2177" t="s">
        <v>12908</v>
      </c>
    </row>
    <row r="2178" spans="1:6" x14ac:dyDescent="0.25">
      <c r="A2178">
        <v>12177</v>
      </c>
      <c r="B2178" t="s">
        <v>5417</v>
      </c>
      <c r="C2178" t="s">
        <v>15027</v>
      </c>
      <c r="D2178">
        <v>14983</v>
      </c>
      <c r="E2178" s="2">
        <v>45113.979224537034</v>
      </c>
      <c r="F2178" t="s">
        <v>15026</v>
      </c>
    </row>
    <row r="2179" spans="1:6" x14ac:dyDescent="0.25">
      <c r="A2179">
        <v>12178</v>
      </c>
      <c r="B2179" t="s">
        <v>4514</v>
      </c>
      <c r="C2179" t="s">
        <v>15028</v>
      </c>
      <c r="D2179">
        <v>27159</v>
      </c>
      <c r="E2179" s="2">
        <v>44896.782418981478</v>
      </c>
      <c r="F2179" t="s">
        <v>15024</v>
      </c>
    </row>
    <row r="2180" spans="1:6" x14ac:dyDescent="0.25">
      <c r="A2180">
        <v>12179</v>
      </c>
      <c r="B2180" t="s">
        <v>5511</v>
      </c>
      <c r="C2180" t="s">
        <v>15027</v>
      </c>
      <c r="D2180">
        <v>10024</v>
      </c>
      <c r="E2180" s="2">
        <v>45021.964525462958</v>
      </c>
      <c r="F2180" t="s">
        <v>15026</v>
      </c>
    </row>
    <row r="2181" spans="1:6" x14ac:dyDescent="0.25">
      <c r="A2181">
        <v>12180</v>
      </c>
      <c r="B2181" t="s">
        <v>5970</v>
      </c>
      <c r="C2181" t="s">
        <v>15023</v>
      </c>
      <c r="D2181">
        <v>21747</v>
      </c>
      <c r="E2181" s="2">
        <v>44509.782939814817</v>
      </c>
      <c r="F2181" t="s">
        <v>12908</v>
      </c>
    </row>
    <row r="2182" spans="1:6" x14ac:dyDescent="0.25">
      <c r="A2182">
        <v>12181</v>
      </c>
      <c r="B2182" t="s">
        <v>4785</v>
      </c>
      <c r="C2182" t="s">
        <v>15023</v>
      </c>
      <c r="D2182">
        <v>33452</v>
      </c>
      <c r="E2182" s="2">
        <v>44921.15415509259</v>
      </c>
      <c r="F2182" t="s">
        <v>12908</v>
      </c>
    </row>
    <row r="2183" spans="1:6" x14ac:dyDescent="0.25">
      <c r="A2183">
        <v>12182</v>
      </c>
      <c r="B2183" t="s">
        <v>3752</v>
      </c>
      <c r="C2183" t="s">
        <v>15028</v>
      </c>
      <c r="D2183">
        <v>32822</v>
      </c>
      <c r="E2183" s="2">
        <v>44825.214942129627</v>
      </c>
      <c r="F2183" t="s">
        <v>15026</v>
      </c>
    </row>
    <row r="2184" spans="1:6" x14ac:dyDescent="0.25">
      <c r="A2184">
        <v>12183</v>
      </c>
      <c r="B2184" t="s">
        <v>5350</v>
      </c>
      <c r="C2184" t="s">
        <v>15030</v>
      </c>
      <c r="D2184">
        <v>3940</v>
      </c>
      <c r="E2184" s="2">
        <v>44731.553946759261</v>
      </c>
      <c r="F2184" t="s">
        <v>15026</v>
      </c>
    </row>
    <row r="2185" spans="1:6" x14ac:dyDescent="0.25">
      <c r="A2185">
        <v>12184</v>
      </c>
      <c r="B2185" t="s">
        <v>5582</v>
      </c>
      <c r="C2185" t="s">
        <v>15025</v>
      </c>
      <c r="D2185">
        <v>39236</v>
      </c>
      <c r="E2185" s="2">
        <v>45006.16034722222</v>
      </c>
      <c r="F2185" t="s">
        <v>12908</v>
      </c>
    </row>
    <row r="2186" spans="1:6" x14ac:dyDescent="0.25">
      <c r="A2186">
        <v>12185</v>
      </c>
      <c r="B2186" t="s">
        <v>3651</v>
      </c>
      <c r="C2186" t="s">
        <v>15025</v>
      </c>
      <c r="D2186">
        <v>16131</v>
      </c>
      <c r="E2186" s="2">
        <v>44793.224965277783</v>
      </c>
      <c r="F2186" t="s">
        <v>15024</v>
      </c>
    </row>
    <row r="2187" spans="1:6" x14ac:dyDescent="0.25">
      <c r="A2187">
        <v>12186</v>
      </c>
      <c r="B2187" t="s">
        <v>3468</v>
      </c>
      <c r="C2187" t="s">
        <v>15023</v>
      </c>
      <c r="D2187">
        <v>35921</v>
      </c>
      <c r="E2187" s="2">
        <v>44846.113449074073</v>
      </c>
      <c r="F2187" t="s">
        <v>15026</v>
      </c>
    </row>
    <row r="2188" spans="1:6" x14ac:dyDescent="0.25">
      <c r="A2188">
        <v>12187</v>
      </c>
      <c r="B2188" t="s">
        <v>5430</v>
      </c>
      <c r="C2188" t="s">
        <v>15028</v>
      </c>
      <c r="D2188">
        <v>3099</v>
      </c>
      <c r="E2188" s="2">
        <v>44699.305254629631</v>
      </c>
      <c r="F2188" t="s">
        <v>12908</v>
      </c>
    </row>
    <row r="2189" spans="1:6" x14ac:dyDescent="0.25">
      <c r="A2189">
        <v>12188</v>
      </c>
      <c r="B2189" t="s">
        <v>4552</v>
      </c>
      <c r="C2189" t="s">
        <v>15027</v>
      </c>
      <c r="D2189">
        <v>23758</v>
      </c>
      <c r="E2189" s="2">
        <v>44783.45890046296</v>
      </c>
      <c r="F2189" t="s">
        <v>15024</v>
      </c>
    </row>
    <row r="2190" spans="1:6" x14ac:dyDescent="0.25">
      <c r="A2190">
        <v>12189</v>
      </c>
      <c r="B2190" t="s">
        <v>4313</v>
      </c>
      <c r="C2190" t="s">
        <v>15028</v>
      </c>
      <c r="D2190">
        <v>24609</v>
      </c>
      <c r="E2190" s="2">
        <v>44551.84302083333</v>
      </c>
      <c r="F2190" t="s">
        <v>15026</v>
      </c>
    </row>
    <row r="2191" spans="1:6" x14ac:dyDescent="0.25">
      <c r="A2191">
        <v>12190</v>
      </c>
      <c r="B2191" t="s">
        <v>5191</v>
      </c>
      <c r="C2191" t="s">
        <v>15025</v>
      </c>
      <c r="D2191">
        <v>25661</v>
      </c>
      <c r="E2191" s="2">
        <v>44855.050046296303</v>
      </c>
      <c r="F2191" t="s">
        <v>15024</v>
      </c>
    </row>
    <row r="2192" spans="1:6" x14ac:dyDescent="0.25">
      <c r="A2192">
        <v>12191</v>
      </c>
      <c r="B2192" t="s">
        <v>3583</v>
      </c>
      <c r="C2192" t="s">
        <v>15028</v>
      </c>
      <c r="D2192">
        <v>47680</v>
      </c>
      <c r="E2192" s="2">
        <v>44514.362592592603</v>
      </c>
      <c r="F2192" t="s">
        <v>12908</v>
      </c>
    </row>
    <row r="2193" spans="1:6" x14ac:dyDescent="0.25">
      <c r="A2193">
        <v>12192</v>
      </c>
      <c r="B2193" t="s">
        <v>4437</v>
      </c>
      <c r="C2193" t="s">
        <v>15028</v>
      </c>
      <c r="D2193">
        <v>23835</v>
      </c>
      <c r="E2193" s="2">
        <v>44478.342800925922</v>
      </c>
      <c r="F2193" t="s">
        <v>12908</v>
      </c>
    </row>
    <row r="2194" spans="1:6" x14ac:dyDescent="0.25">
      <c r="A2194">
        <v>12193</v>
      </c>
      <c r="B2194" t="s">
        <v>5792</v>
      </c>
      <c r="C2194" t="s">
        <v>15028</v>
      </c>
      <c r="D2194">
        <v>4115</v>
      </c>
      <c r="E2194" s="2">
        <v>45130.195115740738</v>
      </c>
      <c r="F2194" t="s">
        <v>15024</v>
      </c>
    </row>
    <row r="2195" spans="1:6" x14ac:dyDescent="0.25">
      <c r="A2195">
        <v>12194</v>
      </c>
      <c r="B2195" t="s">
        <v>3076</v>
      </c>
      <c r="C2195" t="s">
        <v>15023</v>
      </c>
      <c r="D2195">
        <v>6359</v>
      </c>
      <c r="E2195" s="2">
        <v>44484.203993055547</v>
      </c>
      <c r="F2195" t="s">
        <v>15026</v>
      </c>
    </row>
    <row r="2196" spans="1:6" x14ac:dyDescent="0.25">
      <c r="A2196">
        <v>12195</v>
      </c>
      <c r="B2196" t="s">
        <v>3691</v>
      </c>
      <c r="C2196" t="s">
        <v>15027</v>
      </c>
      <c r="D2196">
        <v>24784</v>
      </c>
      <c r="E2196" s="2">
        <v>44587.082314814812</v>
      </c>
      <c r="F2196" t="s">
        <v>15026</v>
      </c>
    </row>
    <row r="2197" spans="1:6" x14ac:dyDescent="0.25">
      <c r="A2197">
        <v>12196</v>
      </c>
      <c r="B2197" t="s">
        <v>3320</v>
      </c>
      <c r="C2197" t="s">
        <v>15029</v>
      </c>
      <c r="D2197">
        <v>5442</v>
      </c>
      <c r="E2197" s="2">
        <v>44586.359710648147</v>
      </c>
      <c r="F2197" t="s">
        <v>12908</v>
      </c>
    </row>
    <row r="2198" spans="1:6" x14ac:dyDescent="0.25">
      <c r="A2198">
        <v>12197</v>
      </c>
      <c r="B2198" t="s">
        <v>5350</v>
      </c>
      <c r="C2198" t="s">
        <v>15029</v>
      </c>
      <c r="D2198">
        <v>21276</v>
      </c>
      <c r="E2198" s="2">
        <v>44957.735833333332</v>
      </c>
      <c r="F2198" t="s">
        <v>15024</v>
      </c>
    </row>
    <row r="2199" spans="1:6" x14ac:dyDescent="0.25">
      <c r="A2199">
        <v>12198</v>
      </c>
      <c r="B2199" t="s">
        <v>5219</v>
      </c>
      <c r="C2199" t="s">
        <v>15025</v>
      </c>
      <c r="D2199">
        <v>32479</v>
      </c>
      <c r="E2199" s="2">
        <v>44891.283935185187</v>
      </c>
      <c r="F2199" t="s">
        <v>15026</v>
      </c>
    </row>
    <row r="2200" spans="1:6" x14ac:dyDescent="0.25">
      <c r="A2200">
        <v>12199</v>
      </c>
      <c r="B2200" t="s">
        <v>3611</v>
      </c>
      <c r="C2200" t="s">
        <v>15030</v>
      </c>
      <c r="D2200">
        <v>27969</v>
      </c>
      <c r="E2200" s="2">
        <v>45034.073958333327</v>
      </c>
      <c r="F2200" t="s">
        <v>15026</v>
      </c>
    </row>
    <row r="2201" spans="1:6" x14ac:dyDescent="0.25">
      <c r="A2201">
        <v>12200</v>
      </c>
      <c r="B2201" t="s">
        <v>5325</v>
      </c>
      <c r="C2201" t="s">
        <v>15029</v>
      </c>
      <c r="D2201">
        <v>29635</v>
      </c>
      <c r="E2201" s="2">
        <v>44805.832083333327</v>
      </c>
      <c r="F2201" t="s">
        <v>12908</v>
      </c>
    </row>
    <row r="2202" spans="1:6" x14ac:dyDescent="0.25">
      <c r="A2202">
        <v>12201</v>
      </c>
      <c r="B2202" t="s">
        <v>3838</v>
      </c>
      <c r="C2202" t="s">
        <v>15030</v>
      </c>
      <c r="D2202">
        <v>41671</v>
      </c>
      <c r="E2202" s="2">
        <v>44753.344756944447</v>
      </c>
      <c r="F2202" t="s">
        <v>12908</v>
      </c>
    </row>
    <row r="2203" spans="1:6" x14ac:dyDescent="0.25">
      <c r="A2203">
        <v>12202</v>
      </c>
      <c r="B2203" t="s">
        <v>4099</v>
      </c>
      <c r="C2203" t="s">
        <v>15030</v>
      </c>
      <c r="D2203">
        <v>17116</v>
      </c>
      <c r="E2203" s="2">
        <v>44498.041724537034</v>
      </c>
      <c r="F2203" t="s">
        <v>12908</v>
      </c>
    </row>
    <row r="2204" spans="1:6" x14ac:dyDescent="0.25">
      <c r="A2204">
        <v>12203</v>
      </c>
      <c r="B2204" t="s">
        <v>4457</v>
      </c>
      <c r="C2204" t="s">
        <v>15025</v>
      </c>
      <c r="D2204">
        <v>33298</v>
      </c>
      <c r="E2204" s="2">
        <v>44476.882071759261</v>
      </c>
      <c r="F2204" t="s">
        <v>12908</v>
      </c>
    </row>
    <row r="2205" spans="1:6" x14ac:dyDescent="0.25">
      <c r="A2205">
        <v>12204</v>
      </c>
      <c r="B2205" t="s">
        <v>5075</v>
      </c>
      <c r="C2205" t="s">
        <v>15023</v>
      </c>
      <c r="D2205">
        <v>37573</v>
      </c>
      <c r="E2205" s="2">
        <v>44748.648240740738</v>
      </c>
      <c r="F2205" t="s">
        <v>15026</v>
      </c>
    </row>
    <row r="2206" spans="1:6" x14ac:dyDescent="0.25">
      <c r="A2206">
        <v>12205</v>
      </c>
      <c r="B2206" t="s">
        <v>3326</v>
      </c>
      <c r="C2206" t="s">
        <v>15029</v>
      </c>
      <c r="D2206">
        <v>8169</v>
      </c>
      <c r="E2206" s="2">
        <v>44851.641284722216</v>
      </c>
      <c r="F2206" t="s">
        <v>15024</v>
      </c>
    </row>
    <row r="2207" spans="1:6" x14ac:dyDescent="0.25">
      <c r="A2207">
        <v>12206</v>
      </c>
      <c r="B2207" t="s">
        <v>4362</v>
      </c>
      <c r="C2207" t="s">
        <v>15029</v>
      </c>
      <c r="D2207">
        <v>4586</v>
      </c>
      <c r="E2207" s="2">
        <v>44882.476446759261</v>
      </c>
      <c r="F2207" t="s">
        <v>12908</v>
      </c>
    </row>
    <row r="2208" spans="1:6" x14ac:dyDescent="0.25">
      <c r="A2208">
        <v>12207</v>
      </c>
      <c r="B2208" t="s">
        <v>3915</v>
      </c>
      <c r="C2208" t="s">
        <v>15023</v>
      </c>
      <c r="D2208">
        <v>36761</v>
      </c>
      <c r="E2208" s="2">
        <v>44714.369560185187</v>
      </c>
      <c r="F2208" t="s">
        <v>15026</v>
      </c>
    </row>
    <row r="2209" spans="1:6" x14ac:dyDescent="0.25">
      <c r="A2209">
        <v>12208</v>
      </c>
      <c r="B2209" t="s">
        <v>5726</v>
      </c>
      <c r="C2209" t="s">
        <v>15030</v>
      </c>
      <c r="D2209">
        <v>1968</v>
      </c>
      <c r="E2209" s="2">
        <v>44796.226504629631</v>
      </c>
      <c r="F2209" t="s">
        <v>15024</v>
      </c>
    </row>
    <row r="2210" spans="1:6" x14ac:dyDescent="0.25">
      <c r="A2210">
        <v>12209</v>
      </c>
      <c r="B2210" t="s">
        <v>3919</v>
      </c>
      <c r="C2210" t="s">
        <v>15029</v>
      </c>
      <c r="D2210">
        <v>28889</v>
      </c>
      <c r="E2210" s="2">
        <v>44571.544386574067</v>
      </c>
      <c r="F2210" t="s">
        <v>15026</v>
      </c>
    </row>
    <row r="2211" spans="1:6" x14ac:dyDescent="0.25">
      <c r="A2211">
        <v>12210</v>
      </c>
      <c r="B2211" t="s">
        <v>4774</v>
      </c>
      <c r="C2211" t="s">
        <v>15030</v>
      </c>
      <c r="D2211">
        <v>21054</v>
      </c>
      <c r="E2211" s="2">
        <v>44552.492337962962</v>
      </c>
      <c r="F2211" t="s">
        <v>12908</v>
      </c>
    </row>
    <row r="2212" spans="1:6" x14ac:dyDescent="0.25">
      <c r="A2212">
        <v>12211</v>
      </c>
      <c r="B2212" t="s">
        <v>4710</v>
      </c>
      <c r="C2212" t="s">
        <v>15030</v>
      </c>
      <c r="D2212">
        <v>4604</v>
      </c>
      <c r="E2212" s="2">
        <v>44594.517152777778</v>
      </c>
      <c r="F2212" t="s">
        <v>12908</v>
      </c>
    </row>
    <row r="2213" spans="1:6" x14ac:dyDescent="0.25">
      <c r="A2213">
        <v>12212</v>
      </c>
      <c r="B2213" t="s">
        <v>4069</v>
      </c>
      <c r="C2213" t="s">
        <v>15030</v>
      </c>
      <c r="D2213">
        <v>41520</v>
      </c>
      <c r="E2213" s="2">
        <v>44958.784143518518</v>
      </c>
      <c r="F2213" t="s">
        <v>15026</v>
      </c>
    </row>
    <row r="2214" spans="1:6" x14ac:dyDescent="0.25">
      <c r="A2214">
        <v>12213</v>
      </c>
      <c r="B2214" t="s">
        <v>3828</v>
      </c>
      <c r="C2214" t="s">
        <v>15023</v>
      </c>
      <c r="D2214">
        <v>5003</v>
      </c>
      <c r="E2214" s="2">
        <v>44957.945231481477</v>
      </c>
      <c r="F2214" t="s">
        <v>15026</v>
      </c>
    </row>
    <row r="2215" spans="1:6" x14ac:dyDescent="0.25">
      <c r="A2215">
        <v>12214</v>
      </c>
      <c r="B2215" t="s">
        <v>5759</v>
      </c>
      <c r="C2215" t="s">
        <v>15025</v>
      </c>
      <c r="D2215">
        <v>42304</v>
      </c>
      <c r="E2215" s="2">
        <v>44842.894062500003</v>
      </c>
      <c r="F2215" t="s">
        <v>12908</v>
      </c>
    </row>
    <row r="2216" spans="1:6" x14ac:dyDescent="0.25">
      <c r="A2216">
        <v>12215</v>
      </c>
      <c r="B2216" t="s">
        <v>4470</v>
      </c>
      <c r="C2216" t="s">
        <v>15028</v>
      </c>
      <c r="D2216">
        <v>44287</v>
      </c>
      <c r="E2216" s="2">
        <v>44965.836215277777</v>
      </c>
      <c r="F2216" t="s">
        <v>15024</v>
      </c>
    </row>
    <row r="2217" spans="1:6" x14ac:dyDescent="0.25">
      <c r="A2217">
        <v>12216</v>
      </c>
      <c r="B2217" t="s">
        <v>4987</v>
      </c>
      <c r="C2217" t="s">
        <v>15027</v>
      </c>
      <c r="D2217">
        <v>27870</v>
      </c>
      <c r="E2217" s="2">
        <v>45111.086296296293</v>
      </c>
      <c r="F2217" t="s">
        <v>15026</v>
      </c>
    </row>
    <row r="2218" spans="1:6" x14ac:dyDescent="0.25">
      <c r="A2218">
        <v>12217</v>
      </c>
      <c r="B2218" t="s">
        <v>3746</v>
      </c>
      <c r="C2218" t="s">
        <v>15023</v>
      </c>
      <c r="D2218">
        <v>15190</v>
      </c>
      <c r="E2218" s="2">
        <v>45055.701099537036</v>
      </c>
      <c r="F2218" t="s">
        <v>12908</v>
      </c>
    </row>
    <row r="2219" spans="1:6" x14ac:dyDescent="0.25">
      <c r="A2219">
        <v>12218</v>
      </c>
      <c r="B2219" t="s">
        <v>5188</v>
      </c>
      <c r="C2219" t="s">
        <v>15030</v>
      </c>
      <c r="D2219">
        <v>39998</v>
      </c>
      <c r="E2219" s="2">
        <v>44588.58662037037</v>
      </c>
      <c r="F2219" t="s">
        <v>15026</v>
      </c>
    </row>
    <row r="2220" spans="1:6" x14ac:dyDescent="0.25">
      <c r="A2220">
        <v>12219</v>
      </c>
      <c r="B2220" t="s">
        <v>5701</v>
      </c>
      <c r="C2220" t="s">
        <v>15028</v>
      </c>
      <c r="D2220">
        <v>23174</v>
      </c>
      <c r="E2220" s="2">
        <v>44576.211516203701</v>
      </c>
      <c r="F2220" t="s">
        <v>15026</v>
      </c>
    </row>
    <row r="2221" spans="1:6" x14ac:dyDescent="0.25">
      <c r="A2221">
        <v>12220</v>
      </c>
      <c r="B2221" t="s">
        <v>3505</v>
      </c>
      <c r="C2221" t="s">
        <v>15023</v>
      </c>
      <c r="D2221">
        <v>31581</v>
      </c>
      <c r="E2221" s="2">
        <v>44859.504699074067</v>
      </c>
      <c r="F2221" t="s">
        <v>12908</v>
      </c>
    </row>
    <row r="2222" spans="1:6" x14ac:dyDescent="0.25">
      <c r="A2222">
        <v>12221</v>
      </c>
      <c r="B2222" t="s">
        <v>5652</v>
      </c>
      <c r="C2222" t="s">
        <v>15028</v>
      </c>
      <c r="D2222">
        <v>10577</v>
      </c>
      <c r="E2222" s="2">
        <v>44518.834432870368</v>
      </c>
      <c r="F2222" t="s">
        <v>15026</v>
      </c>
    </row>
    <row r="2223" spans="1:6" x14ac:dyDescent="0.25">
      <c r="A2223">
        <v>12222</v>
      </c>
      <c r="B2223" t="s">
        <v>4936</v>
      </c>
      <c r="C2223" t="s">
        <v>15028</v>
      </c>
      <c r="D2223">
        <v>46243</v>
      </c>
      <c r="E2223" s="2">
        <v>44896.283877314818</v>
      </c>
      <c r="F2223" t="s">
        <v>15024</v>
      </c>
    </row>
    <row r="2224" spans="1:6" x14ac:dyDescent="0.25">
      <c r="A2224">
        <v>12223</v>
      </c>
      <c r="B2224" t="s">
        <v>3379</v>
      </c>
      <c r="C2224" t="s">
        <v>15023</v>
      </c>
      <c r="D2224">
        <v>4725</v>
      </c>
      <c r="E2224" s="2">
        <v>44596.269988425927</v>
      </c>
      <c r="F2224" t="s">
        <v>12908</v>
      </c>
    </row>
    <row r="2225" spans="1:6" x14ac:dyDescent="0.25">
      <c r="A2225">
        <v>12224</v>
      </c>
      <c r="B2225" t="s">
        <v>6051</v>
      </c>
      <c r="C2225" t="s">
        <v>15023</v>
      </c>
      <c r="D2225">
        <v>41183</v>
      </c>
      <c r="E2225" s="2">
        <v>45112.974120370367</v>
      </c>
      <c r="F2225" t="s">
        <v>15026</v>
      </c>
    </row>
    <row r="2226" spans="1:6" x14ac:dyDescent="0.25">
      <c r="A2226">
        <v>12225</v>
      </c>
      <c r="B2226" t="s">
        <v>6050</v>
      </c>
      <c r="C2226" t="s">
        <v>15029</v>
      </c>
      <c r="D2226">
        <v>5229</v>
      </c>
      <c r="E2226" s="2">
        <v>44616.73709490741</v>
      </c>
      <c r="F2226" t="s">
        <v>15026</v>
      </c>
    </row>
    <row r="2227" spans="1:6" x14ac:dyDescent="0.25">
      <c r="A2227">
        <v>12226</v>
      </c>
      <c r="B2227" t="s">
        <v>3713</v>
      </c>
      <c r="C2227" t="s">
        <v>15025</v>
      </c>
      <c r="D2227">
        <v>37497</v>
      </c>
      <c r="E2227" s="2">
        <v>45076.568009259259</v>
      </c>
      <c r="F2227" t="s">
        <v>15024</v>
      </c>
    </row>
    <row r="2228" spans="1:6" x14ac:dyDescent="0.25">
      <c r="A2228">
        <v>12227</v>
      </c>
      <c r="B2228" t="s">
        <v>6050</v>
      </c>
      <c r="C2228" t="s">
        <v>15025</v>
      </c>
      <c r="D2228">
        <v>8588</v>
      </c>
      <c r="E2228" s="2">
        <v>44840.4372337963</v>
      </c>
      <c r="F2228" t="s">
        <v>15026</v>
      </c>
    </row>
    <row r="2229" spans="1:6" x14ac:dyDescent="0.25">
      <c r="A2229">
        <v>12228</v>
      </c>
      <c r="B2229" t="s">
        <v>4929</v>
      </c>
      <c r="C2229" t="s">
        <v>15030</v>
      </c>
      <c r="D2229">
        <v>6299</v>
      </c>
      <c r="E2229" s="2">
        <v>45038.741712962961</v>
      </c>
      <c r="F2229" t="s">
        <v>15024</v>
      </c>
    </row>
    <row r="2230" spans="1:6" x14ac:dyDescent="0.25">
      <c r="A2230">
        <v>12229</v>
      </c>
      <c r="B2230" t="s">
        <v>5396</v>
      </c>
      <c r="C2230" t="s">
        <v>15029</v>
      </c>
      <c r="D2230">
        <v>36351</v>
      </c>
      <c r="E2230" s="2">
        <v>44599.905810185177</v>
      </c>
      <c r="F2230" t="s">
        <v>12908</v>
      </c>
    </row>
    <row r="2231" spans="1:6" x14ac:dyDescent="0.25">
      <c r="A2231">
        <v>12230</v>
      </c>
      <c r="B2231" t="s">
        <v>4273</v>
      </c>
      <c r="C2231" t="s">
        <v>15029</v>
      </c>
      <c r="D2231">
        <v>31126</v>
      </c>
      <c r="E2231" s="2">
        <v>44638.586828703701</v>
      </c>
      <c r="F2231" t="s">
        <v>12908</v>
      </c>
    </row>
    <row r="2232" spans="1:6" x14ac:dyDescent="0.25">
      <c r="A2232">
        <v>12231</v>
      </c>
      <c r="B2232" t="s">
        <v>4271</v>
      </c>
      <c r="C2232" t="s">
        <v>15027</v>
      </c>
      <c r="D2232">
        <v>38185</v>
      </c>
      <c r="E2232" s="2">
        <v>45094.779409722221</v>
      </c>
      <c r="F2232" t="s">
        <v>15024</v>
      </c>
    </row>
    <row r="2233" spans="1:6" x14ac:dyDescent="0.25">
      <c r="A2233">
        <v>12232</v>
      </c>
      <c r="B2233" t="s">
        <v>4078</v>
      </c>
      <c r="C2233" t="s">
        <v>15028</v>
      </c>
      <c r="D2233">
        <v>44318</v>
      </c>
      <c r="E2233" s="2">
        <v>44610.104201388887</v>
      </c>
      <c r="F2233" t="s">
        <v>15026</v>
      </c>
    </row>
    <row r="2234" spans="1:6" x14ac:dyDescent="0.25">
      <c r="A2234">
        <v>12233</v>
      </c>
      <c r="B2234" t="s">
        <v>6052</v>
      </c>
      <c r="C2234" t="s">
        <v>15027</v>
      </c>
      <c r="D2234">
        <v>29223</v>
      </c>
      <c r="E2234" s="2">
        <v>44535.087523148148</v>
      </c>
      <c r="F2234" t="s">
        <v>12908</v>
      </c>
    </row>
    <row r="2235" spans="1:6" x14ac:dyDescent="0.25">
      <c r="A2235">
        <v>12234</v>
      </c>
      <c r="B2235" t="s">
        <v>5806</v>
      </c>
      <c r="C2235" t="s">
        <v>15029</v>
      </c>
      <c r="D2235">
        <v>34234</v>
      </c>
      <c r="E2235" s="2">
        <v>44466.160393518519</v>
      </c>
      <c r="F2235" t="s">
        <v>15024</v>
      </c>
    </row>
    <row r="2236" spans="1:6" x14ac:dyDescent="0.25">
      <c r="A2236">
        <v>12235</v>
      </c>
      <c r="B2236" t="s">
        <v>5776</v>
      </c>
      <c r="C2236" t="s">
        <v>15029</v>
      </c>
      <c r="D2236">
        <v>19965</v>
      </c>
      <c r="E2236" s="2">
        <v>44634.841770833344</v>
      </c>
      <c r="F2236" t="s">
        <v>15026</v>
      </c>
    </row>
    <row r="2237" spans="1:6" x14ac:dyDescent="0.25">
      <c r="A2237">
        <v>12236</v>
      </c>
      <c r="B2237" t="s">
        <v>3232</v>
      </c>
      <c r="C2237" t="s">
        <v>15030</v>
      </c>
      <c r="D2237">
        <v>32489</v>
      </c>
      <c r="E2237" s="2">
        <v>44771.630752314813</v>
      </c>
      <c r="F2237" t="s">
        <v>12908</v>
      </c>
    </row>
    <row r="2238" spans="1:6" x14ac:dyDescent="0.25">
      <c r="A2238">
        <v>12237</v>
      </c>
      <c r="B2238" t="s">
        <v>5303</v>
      </c>
      <c r="C2238" t="s">
        <v>15025</v>
      </c>
      <c r="D2238">
        <v>35820</v>
      </c>
      <c r="E2238" s="2">
        <v>45067.9606712963</v>
      </c>
      <c r="F2238" t="s">
        <v>15026</v>
      </c>
    </row>
    <row r="2239" spans="1:6" x14ac:dyDescent="0.25">
      <c r="A2239">
        <v>12238</v>
      </c>
      <c r="B2239" t="s">
        <v>4735</v>
      </c>
      <c r="C2239" t="s">
        <v>15029</v>
      </c>
      <c r="D2239">
        <v>39868</v>
      </c>
      <c r="E2239" s="2">
        <v>44760.785590277781</v>
      </c>
      <c r="F2239" t="s">
        <v>15026</v>
      </c>
    </row>
    <row r="2240" spans="1:6" x14ac:dyDescent="0.25">
      <c r="A2240">
        <v>12239</v>
      </c>
      <c r="B2240" t="s">
        <v>4974</v>
      </c>
      <c r="C2240" t="s">
        <v>15029</v>
      </c>
      <c r="D2240">
        <v>11974</v>
      </c>
      <c r="E2240" s="2">
        <v>45108.710520833331</v>
      </c>
      <c r="F2240" t="s">
        <v>15024</v>
      </c>
    </row>
    <row r="2241" spans="1:6" x14ac:dyDescent="0.25">
      <c r="A2241">
        <v>12240</v>
      </c>
      <c r="B2241" t="s">
        <v>3528</v>
      </c>
      <c r="C2241" t="s">
        <v>15029</v>
      </c>
      <c r="D2241">
        <v>25229</v>
      </c>
      <c r="E2241" s="2">
        <v>44541.361574074072</v>
      </c>
      <c r="F2241" t="s">
        <v>15024</v>
      </c>
    </row>
    <row r="2242" spans="1:6" x14ac:dyDescent="0.25">
      <c r="A2242">
        <v>12241</v>
      </c>
      <c r="B2242" t="s">
        <v>4615</v>
      </c>
      <c r="C2242" t="s">
        <v>15028</v>
      </c>
      <c r="D2242">
        <v>1160</v>
      </c>
      <c r="E2242" s="2">
        <v>44827.725648148153</v>
      </c>
      <c r="F2242" t="s">
        <v>12908</v>
      </c>
    </row>
    <row r="2243" spans="1:6" x14ac:dyDescent="0.25">
      <c r="A2243">
        <v>12242</v>
      </c>
      <c r="B2243" t="s">
        <v>3455</v>
      </c>
      <c r="C2243" t="s">
        <v>15027</v>
      </c>
      <c r="D2243">
        <v>4168</v>
      </c>
      <c r="E2243" s="2">
        <v>44914.276226851849</v>
      </c>
      <c r="F2243" t="s">
        <v>12908</v>
      </c>
    </row>
    <row r="2244" spans="1:6" x14ac:dyDescent="0.25">
      <c r="A2244">
        <v>12243</v>
      </c>
      <c r="B2244" t="s">
        <v>5552</v>
      </c>
      <c r="C2244" t="s">
        <v>15029</v>
      </c>
      <c r="D2244">
        <v>46966</v>
      </c>
      <c r="E2244" s="2">
        <v>44601.539629629631</v>
      </c>
      <c r="F2244" t="s">
        <v>12908</v>
      </c>
    </row>
    <row r="2245" spans="1:6" x14ac:dyDescent="0.25">
      <c r="A2245">
        <v>12244</v>
      </c>
      <c r="B2245" t="s">
        <v>3407</v>
      </c>
      <c r="C2245" t="s">
        <v>15028</v>
      </c>
      <c r="D2245">
        <v>26847</v>
      </c>
      <c r="E2245" s="2">
        <v>45024.433935185189</v>
      </c>
      <c r="F2245" t="s">
        <v>15024</v>
      </c>
    </row>
    <row r="2246" spans="1:6" x14ac:dyDescent="0.25">
      <c r="A2246">
        <v>12245</v>
      </c>
      <c r="B2246" t="s">
        <v>3670</v>
      </c>
      <c r="C2246" t="s">
        <v>15023</v>
      </c>
      <c r="D2246">
        <v>26814</v>
      </c>
      <c r="E2246" s="2">
        <v>44522.58766203704</v>
      </c>
      <c r="F2246" t="s">
        <v>15026</v>
      </c>
    </row>
    <row r="2247" spans="1:6" x14ac:dyDescent="0.25">
      <c r="A2247">
        <v>12246</v>
      </c>
      <c r="B2247" t="s">
        <v>4394</v>
      </c>
      <c r="C2247" t="s">
        <v>15023</v>
      </c>
      <c r="D2247">
        <v>27264</v>
      </c>
      <c r="E2247" s="2">
        <v>44561.800393518519</v>
      </c>
      <c r="F2247" t="s">
        <v>12908</v>
      </c>
    </row>
    <row r="2248" spans="1:6" x14ac:dyDescent="0.25">
      <c r="A2248">
        <v>12247</v>
      </c>
      <c r="B2248" t="s">
        <v>5858</v>
      </c>
      <c r="C2248" t="s">
        <v>15029</v>
      </c>
      <c r="D2248">
        <v>40029</v>
      </c>
      <c r="E2248" s="2">
        <v>44776.903055555558</v>
      </c>
      <c r="F2248" t="s">
        <v>15026</v>
      </c>
    </row>
    <row r="2249" spans="1:6" x14ac:dyDescent="0.25">
      <c r="A2249">
        <v>12248</v>
      </c>
      <c r="B2249" t="s">
        <v>5249</v>
      </c>
      <c r="C2249" t="s">
        <v>15030</v>
      </c>
      <c r="D2249">
        <v>47988</v>
      </c>
      <c r="E2249" s="2">
        <v>44767.037743055553</v>
      </c>
      <c r="F2249" t="s">
        <v>12908</v>
      </c>
    </row>
    <row r="2250" spans="1:6" x14ac:dyDescent="0.25">
      <c r="A2250">
        <v>12249</v>
      </c>
      <c r="B2250" t="s">
        <v>5977</v>
      </c>
      <c r="C2250" t="s">
        <v>15030</v>
      </c>
      <c r="D2250">
        <v>30609</v>
      </c>
      <c r="E2250" s="2">
        <v>44915.444895833331</v>
      </c>
      <c r="F2250" t="s">
        <v>15026</v>
      </c>
    </row>
    <row r="2251" spans="1:6" x14ac:dyDescent="0.25">
      <c r="A2251">
        <v>12250</v>
      </c>
      <c r="B2251" t="s">
        <v>5302</v>
      </c>
      <c r="C2251" t="s">
        <v>15029</v>
      </c>
      <c r="D2251">
        <v>46789</v>
      </c>
      <c r="E2251" s="2">
        <v>44561.907824074071</v>
      </c>
      <c r="F2251" t="s">
        <v>15024</v>
      </c>
    </row>
    <row r="2252" spans="1:6" x14ac:dyDescent="0.25">
      <c r="A2252">
        <v>12251</v>
      </c>
      <c r="B2252" t="s">
        <v>5554</v>
      </c>
      <c r="C2252" t="s">
        <v>15027</v>
      </c>
      <c r="D2252">
        <v>30175</v>
      </c>
      <c r="E2252" s="2">
        <v>44484.90729166667</v>
      </c>
      <c r="F2252" t="s">
        <v>15026</v>
      </c>
    </row>
    <row r="2253" spans="1:6" x14ac:dyDescent="0.25">
      <c r="A2253">
        <v>12252</v>
      </c>
      <c r="B2253" t="s">
        <v>4187</v>
      </c>
      <c r="C2253" t="s">
        <v>15029</v>
      </c>
      <c r="D2253">
        <v>32994</v>
      </c>
      <c r="E2253" s="2">
        <v>44833.189479166656</v>
      </c>
      <c r="F2253" t="s">
        <v>12908</v>
      </c>
    </row>
    <row r="2254" spans="1:6" x14ac:dyDescent="0.25">
      <c r="A2254">
        <v>12253</v>
      </c>
      <c r="B2254" t="s">
        <v>5459</v>
      </c>
      <c r="C2254" t="s">
        <v>15029</v>
      </c>
      <c r="D2254">
        <v>23850</v>
      </c>
      <c r="E2254" s="2">
        <v>44822.950671296298</v>
      </c>
      <c r="F2254" t="s">
        <v>12908</v>
      </c>
    </row>
    <row r="2255" spans="1:6" x14ac:dyDescent="0.25">
      <c r="A2255">
        <v>12254</v>
      </c>
      <c r="B2255" t="s">
        <v>4911</v>
      </c>
      <c r="C2255" t="s">
        <v>15028</v>
      </c>
      <c r="D2255">
        <v>39851</v>
      </c>
      <c r="E2255" s="2">
        <v>44629.318553240737</v>
      </c>
      <c r="F2255" t="s">
        <v>15024</v>
      </c>
    </row>
    <row r="2256" spans="1:6" x14ac:dyDescent="0.25">
      <c r="A2256">
        <v>12255</v>
      </c>
      <c r="B2256" t="s">
        <v>4899</v>
      </c>
      <c r="C2256" t="s">
        <v>15028</v>
      </c>
      <c r="D2256">
        <v>12645</v>
      </c>
      <c r="E2256" s="2">
        <v>45105.550428240742</v>
      </c>
      <c r="F2256" t="s">
        <v>15024</v>
      </c>
    </row>
    <row r="2257" spans="1:6" x14ac:dyDescent="0.25">
      <c r="A2257">
        <v>12256</v>
      </c>
      <c r="B2257" t="s">
        <v>3336</v>
      </c>
      <c r="C2257" t="s">
        <v>15025</v>
      </c>
      <c r="D2257">
        <v>30015</v>
      </c>
      <c r="E2257" s="2">
        <v>44672.396249999998</v>
      </c>
      <c r="F2257" t="s">
        <v>15024</v>
      </c>
    </row>
    <row r="2258" spans="1:6" x14ac:dyDescent="0.25">
      <c r="A2258">
        <v>12257</v>
      </c>
      <c r="B2258" t="s">
        <v>5338</v>
      </c>
      <c r="C2258" t="s">
        <v>15028</v>
      </c>
      <c r="D2258">
        <v>12207</v>
      </c>
      <c r="E2258" s="2">
        <v>45072.476203703707</v>
      </c>
      <c r="F2258" t="s">
        <v>12908</v>
      </c>
    </row>
    <row r="2259" spans="1:6" x14ac:dyDescent="0.25">
      <c r="A2259">
        <v>12258</v>
      </c>
      <c r="B2259" t="s">
        <v>4531</v>
      </c>
      <c r="C2259" t="s">
        <v>15030</v>
      </c>
      <c r="D2259">
        <v>45980</v>
      </c>
      <c r="E2259" s="2">
        <v>44596.142847222232</v>
      </c>
      <c r="F2259" t="s">
        <v>12908</v>
      </c>
    </row>
    <row r="2260" spans="1:6" x14ac:dyDescent="0.25">
      <c r="A2260">
        <v>12259</v>
      </c>
      <c r="B2260" t="s">
        <v>5951</v>
      </c>
      <c r="C2260" t="s">
        <v>15029</v>
      </c>
      <c r="D2260">
        <v>18640</v>
      </c>
      <c r="E2260" s="2">
        <v>44518.925532407397</v>
      </c>
      <c r="F2260" t="s">
        <v>15026</v>
      </c>
    </row>
    <row r="2261" spans="1:6" x14ac:dyDescent="0.25">
      <c r="A2261">
        <v>12260</v>
      </c>
      <c r="B2261" t="s">
        <v>5314</v>
      </c>
      <c r="C2261" t="s">
        <v>15029</v>
      </c>
      <c r="D2261">
        <v>21535</v>
      </c>
      <c r="E2261" s="2">
        <v>45113.911550925928</v>
      </c>
      <c r="F2261" t="s">
        <v>15026</v>
      </c>
    </row>
    <row r="2262" spans="1:6" x14ac:dyDescent="0.25">
      <c r="A2262">
        <v>12261</v>
      </c>
      <c r="B2262" t="s">
        <v>5210</v>
      </c>
      <c r="C2262" t="s">
        <v>15023</v>
      </c>
      <c r="D2262">
        <v>43331</v>
      </c>
      <c r="E2262" s="2">
        <v>44726.891018518523</v>
      </c>
      <c r="F2262" t="s">
        <v>12908</v>
      </c>
    </row>
    <row r="2263" spans="1:6" x14ac:dyDescent="0.25">
      <c r="A2263">
        <v>12262</v>
      </c>
      <c r="B2263" t="s">
        <v>5527</v>
      </c>
      <c r="C2263" t="s">
        <v>15023</v>
      </c>
      <c r="D2263">
        <v>28517</v>
      </c>
      <c r="E2263" s="2">
        <v>44479.021145833343</v>
      </c>
      <c r="F2263" t="s">
        <v>15026</v>
      </c>
    </row>
    <row r="2264" spans="1:6" x14ac:dyDescent="0.25">
      <c r="A2264">
        <v>12263</v>
      </c>
      <c r="B2264" t="s">
        <v>4837</v>
      </c>
      <c r="C2264" t="s">
        <v>15023</v>
      </c>
      <c r="D2264">
        <v>19985</v>
      </c>
      <c r="E2264" s="2">
        <v>44691.425486111111</v>
      </c>
      <c r="F2264" t="s">
        <v>15024</v>
      </c>
    </row>
    <row r="2265" spans="1:6" x14ac:dyDescent="0.25">
      <c r="A2265">
        <v>12264</v>
      </c>
      <c r="B2265" t="s">
        <v>3856</v>
      </c>
      <c r="C2265" t="s">
        <v>15027</v>
      </c>
      <c r="D2265">
        <v>19887</v>
      </c>
      <c r="E2265" s="2">
        <v>44982.140127314808</v>
      </c>
      <c r="F2265" t="s">
        <v>15026</v>
      </c>
    </row>
    <row r="2266" spans="1:6" x14ac:dyDescent="0.25">
      <c r="A2266">
        <v>12265</v>
      </c>
      <c r="B2266" t="s">
        <v>3932</v>
      </c>
      <c r="C2266" t="s">
        <v>15027</v>
      </c>
      <c r="D2266">
        <v>10143</v>
      </c>
      <c r="E2266" s="2">
        <v>45127.654074074067</v>
      </c>
      <c r="F2266" t="s">
        <v>15026</v>
      </c>
    </row>
    <row r="2267" spans="1:6" x14ac:dyDescent="0.25">
      <c r="A2267">
        <v>12266</v>
      </c>
      <c r="B2267" t="s">
        <v>5009</v>
      </c>
      <c r="C2267" t="s">
        <v>15030</v>
      </c>
      <c r="D2267">
        <v>40306</v>
      </c>
      <c r="E2267" s="2">
        <v>44696.403136574067</v>
      </c>
      <c r="F2267" t="s">
        <v>15024</v>
      </c>
    </row>
    <row r="2268" spans="1:6" x14ac:dyDescent="0.25">
      <c r="A2268">
        <v>12267</v>
      </c>
      <c r="B2268" t="s">
        <v>5157</v>
      </c>
      <c r="C2268" t="s">
        <v>15025</v>
      </c>
      <c r="D2268">
        <v>12819</v>
      </c>
      <c r="E2268" s="2">
        <v>44817.111666666657</v>
      </c>
      <c r="F2268" t="s">
        <v>12908</v>
      </c>
    </row>
    <row r="2269" spans="1:6" x14ac:dyDescent="0.25">
      <c r="A2269">
        <v>12268</v>
      </c>
      <c r="B2269" t="s">
        <v>3567</v>
      </c>
      <c r="C2269" t="s">
        <v>15028</v>
      </c>
      <c r="D2269">
        <v>36258</v>
      </c>
      <c r="E2269" s="2">
        <v>44785.30741898148</v>
      </c>
      <c r="F2269" t="s">
        <v>15024</v>
      </c>
    </row>
    <row r="2270" spans="1:6" x14ac:dyDescent="0.25">
      <c r="A2270">
        <v>12269</v>
      </c>
      <c r="B2270" t="s">
        <v>4339</v>
      </c>
      <c r="C2270" t="s">
        <v>15029</v>
      </c>
      <c r="D2270">
        <v>30621</v>
      </c>
      <c r="E2270" s="2">
        <v>44829.599675925929</v>
      </c>
      <c r="F2270" t="s">
        <v>15026</v>
      </c>
    </row>
    <row r="2271" spans="1:6" x14ac:dyDescent="0.25">
      <c r="A2271">
        <v>12270</v>
      </c>
      <c r="B2271" t="s">
        <v>4726</v>
      </c>
      <c r="C2271" t="s">
        <v>15027</v>
      </c>
      <c r="D2271">
        <v>36481</v>
      </c>
      <c r="E2271" s="2">
        <v>44862.808715277781</v>
      </c>
      <c r="F2271" t="s">
        <v>15024</v>
      </c>
    </row>
    <row r="2272" spans="1:6" x14ac:dyDescent="0.25">
      <c r="A2272">
        <v>12271</v>
      </c>
      <c r="B2272" t="s">
        <v>5743</v>
      </c>
      <c r="C2272" t="s">
        <v>15028</v>
      </c>
      <c r="D2272">
        <v>32674</v>
      </c>
      <c r="E2272" s="2">
        <v>44844.359618055547</v>
      </c>
      <c r="F2272" t="s">
        <v>12908</v>
      </c>
    </row>
    <row r="2273" spans="1:6" x14ac:dyDescent="0.25">
      <c r="A2273">
        <v>12272</v>
      </c>
      <c r="B2273" t="s">
        <v>4365</v>
      </c>
      <c r="C2273" t="s">
        <v>15027</v>
      </c>
      <c r="D2273">
        <v>10859</v>
      </c>
      <c r="E2273" s="2">
        <v>45041.702094907407</v>
      </c>
      <c r="F2273" t="s">
        <v>15026</v>
      </c>
    </row>
    <row r="2274" spans="1:6" x14ac:dyDescent="0.25">
      <c r="A2274">
        <v>12273</v>
      </c>
      <c r="B2274" t="s">
        <v>4860</v>
      </c>
      <c r="C2274" t="s">
        <v>15030</v>
      </c>
      <c r="D2274">
        <v>20691</v>
      </c>
      <c r="E2274" s="2">
        <v>44757.627847222233</v>
      </c>
      <c r="F2274" t="s">
        <v>15026</v>
      </c>
    </row>
    <row r="2275" spans="1:6" x14ac:dyDescent="0.25">
      <c r="A2275">
        <v>12274</v>
      </c>
      <c r="B2275" t="s">
        <v>5275</v>
      </c>
      <c r="C2275" t="s">
        <v>15030</v>
      </c>
      <c r="D2275">
        <v>13191</v>
      </c>
      <c r="E2275" s="2">
        <v>44602.335729166669</v>
      </c>
      <c r="F2275" t="s">
        <v>12908</v>
      </c>
    </row>
    <row r="2276" spans="1:6" x14ac:dyDescent="0.25">
      <c r="A2276">
        <v>12275</v>
      </c>
      <c r="B2276" t="s">
        <v>5905</v>
      </c>
      <c r="C2276" t="s">
        <v>15025</v>
      </c>
      <c r="D2276">
        <v>7264</v>
      </c>
      <c r="E2276" s="2">
        <v>45050.57371527778</v>
      </c>
      <c r="F2276" t="s">
        <v>12908</v>
      </c>
    </row>
    <row r="2277" spans="1:6" x14ac:dyDescent="0.25">
      <c r="A2277">
        <v>12276</v>
      </c>
      <c r="B2277" t="s">
        <v>5766</v>
      </c>
      <c r="C2277" t="s">
        <v>15027</v>
      </c>
      <c r="D2277">
        <v>48590</v>
      </c>
      <c r="E2277" s="2">
        <v>44797.8590625</v>
      </c>
      <c r="F2277" t="s">
        <v>15026</v>
      </c>
    </row>
    <row r="2278" spans="1:6" x14ac:dyDescent="0.25">
      <c r="A2278">
        <v>12277</v>
      </c>
      <c r="B2278" t="s">
        <v>3220</v>
      </c>
      <c r="C2278" t="s">
        <v>15028</v>
      </c>
      <c r="D2278">
        <v>16343</v>
      </c>
      <c r="E2278" s="2">
        <v>44519.138449074067</v>
      </c>
      <c r="F2278" t="s">
        <v>12908</v>
      </c>
    </row>
    <row r="2279" spans="1:6" x14ac:dyDescent="0.25">
      <c r="A2279">
        <v>12278</v>
      </c>
      <c r="B2279" t="s">
        <v>5593</v>
      </c>
      <c r="C2279" t="s">
        <v>15028</v>
      </c>
      <c r="D2279">
        <v>41457</v>
      </c>
      <c r="E2279" s="2">
        <v>45121.997013888889</v>
      </c>
      <c r="F2279" t="s">
        <v>15024</v>
      </c>
    </row>
    <row r="2280" spans="1:6" x14ac:dyDescent="0.25">
      <c r="A2280">
        <v>12279</v>
      </c>
      <c r="B2280" t="s">
        <v>4267</v>
      </c>
      <c r="C2280" t="s">
        <v>15029</v>
      </c>
      <c r="D2280">
        <v>11649</v>
      </c>
      <c r="E2280" s="2">
        <v>44942.811041666668</v>
      </c>
      <c r="F2280" t="s">
        <v>12908</v>
      </c>
    </row>
    <row r="2281" spans="1:6" x14ac:dyDescent="0.25">
      <c r="A2281">
        <v>12280</v>
      </c>
      <c r="B2281" t="s">
        <v>5684</v>
      </c>
      <c r="C2281" t="s">
        <v>15030</v>
      </c>
      <c r="D2281">
        <v>36590</v>
      </c>
      <c r="E2281" s="2">
        <v>44518.739699074067</v>
      </c>
      <c r="F2281" t="s">
        <v>15024</v>
      </c>
    </row>
    <row r="2282" spans="1:6" x14ac:dyDescent="0.25">
      <c r="A2282">
        <v>12281</v>
      </c>
      <c r="B2282" t="s">
        <v>3497</v>
      </c>
      <c r="C2282" t="s">
        <v>15029</v>
      </c>
      <c r="D2282">
        <v>6214</v>
      </c>
      <c r="E2282" s="2">
        <v>44772.484814814823</v>
      </c>
      <c r="F2282" t="s">
        <v>15026</v>
      </c>
    </row>
    <row r="2283" spans="1:6" x14ac:dyDescent="0.25">
      <c r="A2283">
        <v>12282</v>
      </c>
      <c r="B2283" t="s">
        <v>3918</v>
      </c>
      <c r="C2283" t="s">
        <v>15029</v>
      </c>
      <c r="D2283">
        <v>40566</v>
      </c>
      <c r="E2283" s="2">
        <v>44971.787326388891</v>
      </c>
      <c r="F2283" t="s">
        <v>12908</v>
      </c>
    </row>
    <row r="2284" spans="1:6" x14ac:dyDescent="0.25">
      <c r="A2284">
        <v>12283</v>
      </c>
      <c r="B2284" t="s">
        <v>5086</v>
      </c>
      <c r="C2284" t="s">
        <v>15023</v>
      </c>
      <c r="D2284">
        <v>1179</v>
      </c>
      <c r="E2284" s="2">
        <v>44537.913171296299</v>
      </c>
      <c r="F2284" t="s">
        <v>12908</v>
      </c>
    </row>
    <row r="2285" spans="1:6" x14ac:dyDescent="0.25">
      <c r="A2285">
        <v>12284</v>
      </c>
      <c r="B2285" t="s">
        <v>5389</v>
      </c>
      <c r="C2285" t="s">
        <v>15030</v>
      </c>
      <c r="D2285">
        <v>22695</v>
      </c>
      <c r="E2285" s="2">
        <v>44744.941932870373</v>
      </c>
      <c r="F2285" t="s">
        <v>15024</v>
      </c>
    </row>
    <row r="2286" spans="1:6" x14ac:dyDescent="0.25">
      <c r="A2286">
        <v>12285</v>
      </c>
      <c r="B2286" t="s">
        <v>4731</v>
      </c>
      <c r="C2286" t="s">
        <v>15027</v>
      </c>
      <c r="D2286">
        <v>11765</v>
      </c>
      <c r="E2286" s="2">
        <v>44545.168449074074</v>
      </c>
      <c r="F2286" t="s">
        <v>12908</v>
      </c>
    </row>
    <row r="2287" spans="1:6" x14ac:dyDescent="0.25">
      <c r="A2287">
        <v>12286</v>
      </c>
      <c r="B2287" t="s">
        <v>5311</v>
      </c>
      <c r="C2287" t="s">
        <v>15025</v>
      </c>
      <c r="D2287">
        <v>21779</v>
      </c>
      <c r="E2287" s="2">
        <v>44620.982731481483</v>
      </c>
      <c r="F2287" t="s">
        <v>15026</v>
      </c>
    </row>
    <row r="2288" spans="1:6" x14ac:dyDescent="0.25">
      <c r="A2288">
        <v>12287</v>
      </c>
      <c r="B2288" t="s">
        <v>5299</v>
      </c>
      <c r="C2288" t="s">
        <v>15030</v>
      </c>
      <c r="D2288">
        <v>13860</v>
      </c>
      <c r="E2288" s="2">
        <v>44853.944687499999</v>
      </c>
      <c r="F2288" t="s">
        <v>12908</v>
      </c>
    </row>
    <row r="2289" spans="1:6" x14ac:dyDescent="0.25">
      <c r="A2289">
        <v>12288</v>
      </c>
      <c r="B2289" t="s">
        <v>5950</v>
      </c>
      <c r="C2289" t="s">
        <v>15027</v>
      </c>
      <c r="D2289">
        <v>16360</v>
      </c>
      <c r="E2289" s="2">
        <v>44562.9215625</v>
      </c>
      <c r="F2289" t="s">
        <v>15026</v>
      </c>
    </row>
    <row r="2290" spans="1:6" x14ac:dyDescent="0.25">
      <c r="A2290">
        <v>12289</v>
      </c>
      <c r="B2290" t="s">
        <v>5850</v>
      </c>
      <c r="C2290" t="s">
        <v>15030</v>
      </c>
      <c r="D2290">
        <v>43057</v>
      </c>
      <c r="E2290" s="2">
        <v>44793.619386574072</v>
      </c>
      <c r="F2290" t="s">
        <v>15026</v>
      </c>
    </row>
    <row r="2291" spans="1:6" x14ac:dyDescent="0.25">
      <c r="A2291">
        <v>12290</v>
      </c>
      <c r="B2291" t="s">
        <v>4733</v>
      </c>
      <c r="C2291" t="s">
        <v>15029</v>
      </c>
      <c r="D2291">
        <v>47510</v>
      </c>
      <c r="E2291" s="2">
        <v>44512.216111111113</v>
      </c>
      <c r="F2291" t="s">
        <v>12908</v>
      </c>
    </row>
    <row r="2292" spans="1:6" x14ac:dyDescent="0.25">
      <c r="A2292">
        <v>12291</v>
      </c>
      <c r="B2292" t="s">
        <v>4997</v>
      </c>
      <c r="C2292" t="s">
        <v>15025</v>
      </c>
      <c r="D2292">
        <v>4078</v>
      </c>
      <c r="E2292" s="2">
        <v>44776.208854166667</v>
      </c>
      <c r="F2292" t="s">
        <v>15026</v>
      </c>
    </row>
    <row r="2293" spans="1:6" x14ac:dyDescent="0.25">
      <c r="A2293">
        <v>12292</v>
      </c>
      <c r="B2293" t="s">
        <v>5298</v>
      </c>
      <c r="C2293" t="s">
        <v>15030</v>
      </c>
      <c r="D2293">
        <v>23585</v>
      </c>
      <c r="E2293" s="2">
        <v>45058.27207175926</v>
      </c>
      <c r="F2293" t="s">
        <v>12908</v>
      </c>
    </row>
    <row r="2294" spans="1:6" x14ac:dyDescent="0.25">
      <c r="A2294">
        <v>12293</v>
      </c>
      <c r="B2294" t="s">
        <v>5852</v>
      </c>
      <c r="C2294" t="s">
        <v>15025</v>
      </c>
      <c r="D2294">
        <v>49904</v>
      </c>
      <c r="E2294" s="2">
        <v>44962.210115740738</v>
      </c>
      <c r="F2294" t="s">
        <v>12908</v>
      </c>
    </row>
    <row r="2295" spans="1:6" x14ac:dyDescent="0.25">
      <c r="A2295">
        <v>12294</v>
      </c>
      <c r="B2295" t="s">
        <v>3692</v>
      </c>
      <c r="C2295" t="s">
        <v>15023</v>
      </c>
      <c r="D2295">
        <v>13244</v>
      </c>
      <c r="E2295" s="2">
        <v>44938.088125000002</v>
      </c>
      <c r="F2295" t="s">
        <v>12908</v>
      </c>
    </row>
    <row r="2296" spans="1:6" x14ac:dyDescent="0.25">
      <c r="A2296">
        <v>12295</v>
      </c>
      <c r="B2296" t="s">
        <v>5493</v>
      </c>
      <c r="C2296" t="s">
        <v>15030</v>
      </c>
      <c r="D2296">
        <v>22684</v>
      </c>
      <c r="E2296" s="2">
        <v>44467.828287037039</v>
      </c>
      <c r="F2296" t="s">
        <v>12908</v>
      </c>
    </row>
    <row r="2297" spans="1:6" x14ac:dyDescent="0.25">
      <c r="A2297">
        <v>12296</v>
      </c>
      <c r="B2297" t="s">
        <v>3396</v>
      </c>
      <c r="C2297" t="s">
        <v>15029</v>
      </c>
      <c r="D2297">
        <v>34019</v>
      </c>
      <c r="E2297" s="2">
        <v>45110.615370370368</v>
      </c>
      <c r="F2297" t="s">
        <v>15026</v>
      </c>
    </row>
    <row r="2298" spans="1:6" x14ac:dyDescent="0.25">
      <c r="A2298">
        <v>12297</v>
      </c>
      <c r="B2298" t="s">
        <v>5397</v>
      </c>
      <c r="C2298" t="s">
        <v>15029</v>
      </c>
      <c r="D2298">
        <v>27364</v>
      </c>
      <c r="E2298" s="2">
        <v>44783.746990740743</v>
      </c>
      <c r="F2298" t="s">
        <v>12908</v>
      </c>
    </row>
    <row r="2299" spans="1:6" x14ac:dyDescent="0.25">
      <c r="A2299">
        <v>12298</v>
      </c>
      <c r="B2299" t="s">
        <v>4454</v>
      </c>
      <c r="C2299" t="s">
        <v>15025</v>
      </c>
      <c r="D2299">
        <v>25298</v>
      </c>
      <c r="E2299" s="2">
        <v>44883.395532407398</v>
      </c>
      <c r="F2299" t="s">
        <v>15024</v>
      </c>
    </row>
    <row r="2300" spans="1:6" x14ac:dyDescent="0.25">
      <c r="A2300">
        <v>12299</v>
      </c>
      <c r="B2300" t="s">
        <v>4900</v>
      </c>
      <c r="C2300" t="s">
        <v>15027</v>
      </c>
      <c r="D2300">
        <v>35084</v>
      </c>
      <c r="E2300" s="2">
        <v>44514.655543981477</v>
      </c>
      <c r="F2300" t="s">
        <v>15024</v>
      </c>
    </row>
    <row r="2301" spans="1:6" x14ac:dyDescent="0.25">
      <c r="A2301">
        <v>12300</v>
      </c>
      <c r="B2301" t="s">
        <v>3786</v>
      </c>
      <c r="C2301" t="s">
        <v>15023</v>
      </c>
      <c r="D2301">
        <v>28839</v>
      </c>
      <c r="E2301" s="2">
        <v>44728.702800925923</v>
      </c>
      <c r="F2301" t="s">
        <v>15026</v>
      </c>
    </row>
    <row r="2302" spans="1:6" x14ac:dyDescent="0.25">
      <c r="A2302">
        <v>12301</v>
      </c>
      <c r="B2302" t="s">
        <v>4864</v>
      </c>
      <c r="C2302" t="s">
        <v>15030</v>
      </c>
      <c r="D2302">
        <v>32156</v>
      </c>
      <c r="E2302" s="2">
        <v>44802.298587962963</v>
      </c>
      <c r="F2302" t="s">
        <v>15024</v>
      </c>
    </row>
    <row r="2303" spans="1:6" x14ac:dyDescent="0.25">
      <c r="A2303">
        <v>12302</v>
      </c>
      <c r="B2303" t="s">
        <v>3790</v>
      </c>
      <c r="C2303" t="s">
        <v>15028</v>
      </c>
      <c r="D2303">
        <v>48227</v>
      </c>
      <c r="E2303" s="2">
        <v>44650.158912037034</v>
      </c>
      <c r="F2303" t="s">
        <v>12908</v>
      </c>
    </row>
    <row r="2304" spans="1:6" x14ac:dyDescent="0.25">
      <c r="A2304">
        <v>12303</v>
      </c>
      <c r="B2304" t="s">
        <v>5950</v>
      </c>
      <c r="C2304" t="s">
        <v>15027</v>
      </c>
      <c r="D2304">
        <v>31285</v>
      </c>
      <c r="E2304" s="2">
        <v>44836.044525462959</v>
      </c>
      <c r="F2304" t="s">
        <v>15024</v>
      </c>
    </row>
    <row r="2305" spans="1:6" x14ac:dyDescent="0.25">
      <c r="A2305">
        <v>12304</v>
      </c>
      <c r="B2305" t="s">
        <v>6059</v>
      </c>
      <c r="C2305" t="s">
        <v>15030</v>
      </c>
      <c r="D2305">
        <v>48105</v>
      </c>
      <c r="E2305" s="2">
        <v>45064.468541666669</v>
      </c>
      <c r="F2305" t="s">
        <v>15026</v>
      </c>
    </row>
    <row r="2306" spans="1:6" x14ac:dyDescent="0.25">
      <c r="A2306">
        <v>12305</v>
      </c>
      <c r="B2306" t="s">
        <v>4258</v>
      </c>
      <c r="C2306" t="s">
        <v>15029</v>
      </c>
      <c r="D2306">
        <v>4228</v>
      </c>
      <c r="E2306" s="2">
        <v>44550.238506944443</v>
      </c>
      <c r="F2306" t="s">
        <v>15024</v>
      </c>
    </row>
    <row r="2307" spans="1:6" x14ac:dyDescent="0.25">
      <c r="A2307">
        <v>12306</v>
      </c>
      <c r="B2307" t="s">
        <v>4664</v>
      </c>
      <c r="C2307" t="s">
        <v>15025</v>
      </c>
      <c r="D2307">
        <v>30537</v>
      </c>
      <c r="E2307" s="2">
        <v>44880.995428240742</v>
      </c>
      <c r="F2307" t="s">
        <v>12908</v>
      </c>
    </row>
    <row r="2308" spans="1:6" x14ac:dyDescent="0.25">
      <c r="A2308">
        <v>12307</v>
      </c>
      <c r="B2308" t="s">
        <v>3382</v>
      </c>
      <c r="C2308" t="s">
        <v>15030</v>
      </c>
      <c r="D2308">
        <v>30044</v>
      </c>
      <c r="E2308" s="2">
        <v>45031.994074074071</v>
      </c>
      <c r="F2308" t="s">
        <v>15024</v>
      </c>
    </row>
    <row r="2309" spans="1:6" x14ac:dyDescent="0.25">
      <c r="A2309">
        <v>12308</v>
      </c>
      <c r="B2309" t="s">
        <v>5422</v>
      </c>
      <c r="C2309" t="s">
        <v>15027</v>
      </c>
      <c r="D2309">
        <v>12885</v>
      </c>
      <c r="E2309" s="2">
        <v>44612.72216435185</v>
      </c>
      <c r="F2309" t="s">
        <v>15024</v>
      </c>
    </row>
    <row r="2310" spans="1:6" x14ac:dyDescent="0.25">
      <c r="A2310">
        <v>12309</v>
      </c>
      <c r="B2310" t="s">
        <v>4527</v>
      </c>
      <c r="C2310" t="s">
        <v>15027</v>
      </c>
      <c r="D2310">
        <v>42084</v>
      </c>
      <c r="E2310" s="2">
        <v>44612.728263888886</v>
      </c>
      <c r="F2310" t="s">
        <v>15024</v>
      </c>
    </row>
    <row r="2311" spans="1:6" x14ac:dyDescent="0.25">
      <c r="A2311">
        <v>12310</v>
      </c>
      <c r="B2311" t="s">
        <v>3079</v>
      </c>
      <c r="C2311" t="s">
        <v>15023</v>
      </c>
      <c r="D2311">
        <v>40922</v>
      </c>
      <c r="E2311" s="2">
        <v>44614.627766203703</v>
      </c>
      <c r="F2311" t="s">
        <v>15026</v>
      </c>
    </row>
    <row r="2312" spans="1:6" x14ac:dyDescent="0.25">
      <c r="A2312">
        <v>12311</v>
      </c>
      <c r="B2312" t="s">
        <v>4025</v>
      </c>
      <c r="C2312" t="s">
        <v>15025</v>
      </c>
      <c r="D2312">
        <v>49529</v>
      </c>
      <c r="E2312" s="2">
        <v>44614.353402777779</v>
      </c>
      <c r="F2312" t="s">
        <v>12908</v>
      </c>
    </row>
    <row r="2313" spans="1:6" x14ac:dyDescent="0.25">
      <c r="A2313">
        <v>12312</v>
      </c>
      <c r="B2313" t="s">
        <v>5210</v>
      </c>
      <c r="C2313" t="s">
        <v>15030</v>
      </c>
      <c r="D2313">
        <v>3389</v>
      </c>
      <c r="E2313" s="2">
        <v>44616.049942129634</v>
      </c>
      <c r="F2313" t="s">
        <v>15024</v>
      </c>
    </row>
    <row r="2314" spans="1:6" x14ac:dyDescent="0.25">
      <c r="A2314">
        <v>12313</v>
      </c>
      <c r="B2314" t="s">
        <v>5652</v>
      </c>
      <c r="C2314" t="s">
        <v>15030</v>
      </c>
      <c r="D2314">
        <v>33986</v>
      </c>
      <c r="E2314" s="2">
        <v>44704.932962962957</v>
      </c>
      <c r="F2314" t="s">
        <v>12908</v>
      </c>
    </row>
    <row r="2315" spans="1:6" x14ac:dyDescent="0.25">
      <c r="A2315">
        <v>12314</v>
      </c>
      <c r="B2315" t="s">
        <v>3956</v>
      </c>
      <c r="C2315" t="s">
        <v>15028</v>
      </c>
      <c r="D2315">
        <v>17683</v>
      </c>
      <c r="E2315" s="2">
        <v>44623.361215277779</v>
      </c>
      <c r="F2315" t="s">
        <v>15024</v>
      </c>
    </row>
    <row r="2316" spans="1:6" x14ac:dyDescent="0.25">
      <c r="A2316">
        <v>12315</v>
      </c>
      <c r="B2316" t="s">
        <v>6054</v>
      </c>
      <c r="C2316" t="s">
        <v>15030</v>
      </c>
      <c r="D2316">
        <v>20564</v>
      </c>
      <c r="E2316" s="2">
        <v>44603.00640046296</v>
      </c>
      <c r="F2316" t="s">
        <v>15026</v>
      </c>
    </row>
    <row r="2317" spans="1:6" x14ac:dyDescent="0.25">
      <c r="A2317">
        <v>12316</v>
      </c>
      <c r="B2317" t="s">
        <v>4488</v>
      </c>
      <c r="C2317" t="s">
        <v>15025</v>
      </c>
      <c r="D2317">
        <v>40512</v>
      </c>
      <c r="E2317" s="2">
        <v>45004.004942129628</v>
      </c>
      <c r="F2317" t="s">
        <v>15026</v>
      </c>
    </row>
    <row r="2318" spans="1:6" x14ac:dyDescent="0.25">
      <c r="A2318">
        <v>12317</v>
      </c>
      <c r="B2318" t="s">
        <v>4335</v>
      </c>
      <c r="C2318" t="s">
        <v>15028</v>
      </c>
      <c r="D2318">
        <v>34636</v>
      </c>
      <c r="E2318" s="2">
        <v>44892.306111111109</v>
      </c>
      <c r="F2318" t="s">
        <v>12908</v>
      </c>
    </row>
    <row r="2319" spans="1:6" x14ac:dyDescent="0.25">
      <c r="A2319">
        <v>12318</v>
      </c>
      <c r="B2319" t="s">
        <v>4696</v>
      </c>
      <c r="C2319" t="s">
        <v>15030</v>
      </c>
      <c r="D2319">
        <v>39282</v>
      </c>
      <c r="E2319" s="2">
        <v>44883.385462962957</v>
      </c>
      <c r="F2319" t="s">
        <v>15026</v>
      </c>
    </row>
    <row r="2320" spans="1:6" x14ac:dyDescent="0.25">
      <c r="A2320">
        <v>12319</v>
      </c>
      <c r="B2320" t="s">
        <v>4231</v>
      </c>
      <c r="C2320" t="s">
        <v>15027</v>
      </c>
      <c r="D2320">
        <v>29806</v>
      </c>
      <c r="E2320" s="2">
        <v>45128.714456018519</v>
      </c>
      <c r="F2320" t="s">
        <v>15026</v>
      </c>
    </row>
    <row r="2321" spans="1:6" x14ac:dyDescent="0.25">
      <c r="A2321">
        <v>12320</v>
      </c>
      <c r="B2321" t="s">
        <v>5532</v>
      </c>
      <c r="C2321" t="s">
        <v>15023</v>
      </c>
      <c r="D2321">
        <v>42369</v>
      </c>
      <c r="E2321" s="2">
        <v>45078.032627314817</v>
      </c>
      <c r="F2321" t="s">
        <v>15024</v>
      </c>
    </row>
    <row r="2322" spans="1:6" x14ac:dyDescent="0.25">
      <c r="A2322">
        <v>12321</v>
      </c>
      <c r="B2322" t="s">
        <v>3209</v>
      </c>
      <c r="C2322" t="s">
        <v>15030</v>
      </c>
      <c r="D2322">
        <v>17674</v>
      </c>
      <c r="E2322" s="2">
        <v>44733.686203703714</v>
      </c>
      <c r="F2322" t="s">
        <v>15026</v>
      </c>
    </row>
    <row r="2323" spans="1:6" x14ac:dyDescent="0.25">
      <c r="A2323">
        <v>12322</v>
      </c>
      <c r="B2323" t="s">
        <v>5111</v>
      </c>
      <c r="C2323" t="s">
        <v>15025</v>
      </c>
      <c r="D2323">
        <v>20572</v>
      </c>
      <c r="E2323" s="2">
        <v>44569.383009259262</v>
      </c>
      <c r="F2323" t="s">
        <v>15024</v>
      </c>
    </row>
    <row r="2324" spans="1:6" x14ac:dyDescent="0.25">
      <c r="A2324">
        <v>12323</v>
      </c>
      <c r="B2324" t="s">
        <v>5791</v>
      </c>
      <c r="C2324" t="s">
        <v>15027</v>
      </c>
      <c r="D2324">
        <v>43974</v>
      </c>
      <c r="E2324" s="2">
        <v>44931.812569444453</v>
      </c>
      <c r="F2324" t="s">
        <v>12908</v>
      </c>
    </row>
    <row r="2325" spans="1:6" x14ac:dyDescent="0.25">
      <c r="A2325">
        <v>12324</v>
      </c>
      <c r="B2325" t="s">
        <v>3129</v>
      </c>
      <c r="C2325" t="s">
        <v>15029</v>
      </c>
      <c r="D2325">
        <v>2098</v>
      </c>
      <c r="E2325" s="2">
        <v>44666.110775462963</v>
      </c>
      <c r="F2325" t="s">
        <v>12908</v>
      </c>
    </row>
    <row r="2326" spans="1:6" x14ac:dyDescent="0.25">
      <c r="A2326">
        <v>12325</v>
      </c>
      <c r="B2326" t="s">
        <v>3563</v>
      </c>
      <c r="C2326" t="s">
        <v>15025</v>
      </c>
      <c r="D2326">
        <v>19514</v>
      </c>
      <c r="E2326" s="2">
        <v>44574.469155092593</v>
      </c>
      <c r="F2326" t="s">
        <v>15026</v>
      </c>
    </row>
    <row r="2327" spans="1:6" x14ac:dyDescent="0.25">
      <c r="A2327">
        <v>12326</v>
      </c>
      <c r="B2327" t="s">
        <v>5123</v>
      </c>
      <c r="C2327" t="s">
        <v>15030</v>
      </c>
      <c r="D2327">
        <v>21238</v>
      </c>
      <c r="E2327" s="2">
        <v>45130.861192129632</v>
      </c>
      <c r="F2327" t="s">
        <v>15026</v>
      </c>
    </row>
    <row r="2328" spans="1:6" x14ac:dyDescent="0.25">
      <c r="A2328">
        <v>12327</v>
      </c>
      <c r="B2328" t="s">
        <v>4148</v>
      </c>
      <c r="C2328" t="s">
        <v>15029</v>
      </c>
      <c r="D2328">
        <v>12064</v>
      </c>
      <c r="E2328" s="2">
        <v>44911.120937500003</v>
      </c>
      <c r="F2328" t="s">
        <v>12908</v>
      </c>
    </row>
    <row r="2329" spans="1:6" x14ac:dyDescent="0.25">
      <c r="A2329">
        <v>12328</v>
      </c>
      <c r="B2329" t="s">
        <v>4055</v>
      </c>
      <c r="C2329" t="s">
        <v>15029</v>
      </c>
      <c r="D2329">
        <v>25856</v>
      </c>
      <c r="E2329" s="2">
        <v>45022.229259259257</v>
      </c>
      <c r="F2329" t="s">
        <v>15024</v>
      </c>
    </row>
    <row r="2330" spans="1:6" x14ac:dyDescent="0.25">
      <c r="A2330">
        <v>12329</v>
      </c>
      <c r="B2330" t="s">
        <v>5920</v>
      </c>
      <c r="C2330" t="s">
        <v>15029</v>
      </c>
      <c r="D2330">
        <v>19866</v>
      </c>
      <c r="E2330" s="2">
        <v>44760.52103009259</v>
      </c>
      <c r="F2330" t="s">
        <v>15026</v>
      </c>
    </row>
    <row r="2331" spans="1:6" x14ac:dyDescent="0.25">
      <c r="A2331">
        <v>12330</v>
      </c>
      <c r="B2331" t="s">
        <v>5679</v>
      </c>
      <c r="C2331" t="s">
        <v>15029</v>
      </c>
      <c r="D2331">
        <v>10155</v>
      </c>
      <c r="E2331" s="2">
        <v>44604.419942129629</v>
      </c>
      <c r="F2331" t="s">
        <v>15024</v>
      </c>
    </row>
    <row r="2332" spans="1:6" x14ac:dyDescent="0.25">
      <c r="A2332">
        <v>12331</v>
      </c>
      <c r="B2332" t="s">
        <v>4409</v>
      </c>
      <c r="C2332" t="s">
        <v>15027</v>
      </c>
      <c r="D2332">
        <v>3727</v>
      </c>
      <c r="E2332" s="2">
        <v>44581.530347222222</v>
      </c>
      <c r="F2332" t="s">
        <v>15024</v>
      </c>
    </row>
    <row r="2333" spans="1:6" x14ac:dyDescent="0.25">
      <c r="A2333">
        <v>12332</v>
      </c>
      <c r="B2333" t="s">
        <v>3837</v>
      </c>
      <c r="C2333" t="s">
        <v>15025</v>
      </c>
      <c r="D2333">
        <v>25142</v>
      </c>
      <c r="E2333" s="2">
        <v>45078.902465277781</v>
      </c>
      <c r="F2333" t="s">
        <v>15024</v>
      </c>
    </row>
    <row r="2334" spans="1:6" x14ac:dyDescent="0.25">
      <c r="A2334">
        <v>12333</v>
      </c>
      <c r="B2334" t="s">
        <v>4386</v>
      </c>
      <c r="C2334" t="s">
        <v>15025</v>
      </c>
      <c r="D2334">
        <v>3806</v>
      </c>
      <c r="E2334" s="2">
        <v>44680.93959490741</v>
      </c>
      <c r="F2334" t="s">
        <v>15026</v>
      </c>
    </row>
    <row r="2335" spans="1:6" x14ac:dyDescent="0.25">
      <c r="A2335">
        <v>12334</v>
      </c>
      <c r="B2335" t="s">
        <v>4921</v>
      </c>
      <c r="C2335" t="s">
        <v>15023</v>
      </c>
      <c r="D2335">
        <v>32350</v>
      </c>
      <c r="E2335" s="2">
        <v>45002.549583333333</v>
      </c>
      <c r="F2335" t="s">
        <v>15026</v>
      </c>
    </row>
    <row r="2336" spans="1:6" x14ac:dyDescent="0.25">
      <c r="A2336">
        <v>12335</v>
      </c>
      <c r="B2336" t="s">
        <v>3226</v>
      </c>
      <c r="C2336" t="s">
        <v>15023</v>
      </c>
      <c r="D2336">
        <v>20887</v>
      </c>
      <c r="E2336" s="2">
        <v>44873.451053240737</v>
      </c>
      <c r="F2336" t="s">
        <v>12908</v>
      </c>
    </row>
    <row r="2337" spans="1:6" x14ac:dyDescent="0.25">
      <c r="A2337">
        <v>12336</v>
      </c>
      <c r="B2337" t="s">
        <v>5394</v>
      </c>
      <c r="C2337" t="s">
        <v>15030</v>
      </c>
      <c r="D2337">
        <v>6084</v>
      </c>
      <c r="E2337" s="2">
        <v>45067.345868055563</v>
      </c>
      <c r="F2337" t="s">
        <v>15026</v>
      </c>
    </row>
    <row r="2338" spans="1:6" x14ac:dyDescent="0.25">
      <c r="A2338">
        <v>12337</v>
      </c>
      <c r="B2338" t="s">
        <v>4066</v>
      </c>
      <c r="C2338" t="s">
        <v>15030</v>
      </c>
      <c r="D2338">
        <v>28222</v>
      </c>
      <c r="E2338" s="2">
        <v>44897.614953703713</v>
      </c>
      <c r="F2338" t="s">
        <v>12908</v>
      </c>
    </row>
    <row r="2339" spans="1:6" x14ac:dyDescent="0.25">
      <c r="A2339">
        <v>12338</v>
      </c>
      <c r="B2339" t="s">
        <v>5780</v>
      </c>
      <c r="C2339" t="s">
        <v>15028</v>
      </c>
      <c r="D2339">
        <v>8378</v>
      </c>
      <c r="E2339" s="2">
        <v>44531.847719907397</v>
      </c>
      <c r="F2339" t="s">
        <v>12908</v>
      </c>
    </row>
    <row r="2340" spans="1:6" x14ac:dyDescent="0.25">
      <c r="A2340">
        <v>12339</v>
      </c>
      <c r="B2340" t="s">
        <v>3613</v>
      </c>
      <c r="C2340" t="s">
        <v>15025</v>
      </c>
      <c r="D2340">
        <v>28206</v>
      </c>
      <c r="E2340" s="2">
        <v>44673.588564814818</v>
      </c>
      <c r="F2340" t="s">
        <v>15026</v>
      </c>
    </row>
    <row r="2341" spans="1:6" x14ac:dyDescent="0.25">
      <c r="A2341">
        <v>12340</v>
      </c>
      <c r="B2341" t="s">
        <v>5209</v>
      </c>
      <c r="C2341" t="s">
        <v>15029</v>
      </c>
      <c r="D2341">
        <v>11783</v>
      </c>
      <c r="E2341" s="2">
        <v>44537.037245370368</v>
      </c>
      <c r="F2341" t="s">
        <v>15026</v>
      </c>
    </row>
    <row r="2342" spans="1:6" x14ac:dyDescent="0.25">
      <c r="A2342">
        <v>12341</v>
      </c>
      <c r="B2342" t="s">
        <v>3888</v>
      </c>
      <c r="C2342" t="s">
        <v>15023</v>
      </c>
      <c r="D2342">
        <v>41796</v>
      </c>
      <c r="E2342" s="2">
        <v>44949.86550925926</v>
      </c>
      <c r="F2342" t="s">
        <v>12908</v>
      </c>
    </row>
    <row r="2343" spans="1:6" x14ac:dyDescent="0.25">
      <c r="A2343">
        <v>12342</v>
      </c>
      <c r="B2343" t="s">
        <v>3660</v>
      </c>
      <c r="C2343" t="s">
        <v>15030</v>
      </c>
      <c r="D2343">
        <v>25798</v>
      </c>
      <c r="E2343" s="2">
        <v>44827.151574074072</v>
      </c>
      <c r="F2343" t="s">
        <v>12908</v>
      </c>
    </row>
    <row r="2344" spans="1:6" x14ac:dyDescent="0.25">
      <c r="A2344">
        <v>12343</v>
      </c>
      <c r="B2344" t="s">
        <v>5032</v>
      </c>
      <c r="C2344" t="s">
        <v>15025</v>
      </c>
      <c r="D2344">
        <v>35609</v>
      </c>
      <c r="E2344" s="2">
        <v>44555.460844907408</v>
      </c>
      <c r="F2344" t="s">
        <v>12908</v>
      </c>
    </row>
    <row r="2345" spans="1:6" x14ac:dyDescent="0.25">
      <c r="A2345">
        <v>12344</v>
      </c>
      <c r="B2345" t="s">
        <v>3495</v>
      </c>
      <c r="C2345" t="s">
        <v>15030</v>
      </c>
      <c r="D2345">
        <v>46031</v>
      </c>
      <c r="E2345" s="2">
        <v>44637.52375</v>
      </c>
      <c r="F2345" t="s">
        <v>15024</v>
      </c>
    </row>
    <row r="2346" spans="1:6" x14ac:dyDescent="0.25">
      <c r="A2346">
        <v>12345</v>
      </c>
      <c r="B2346" t="s">
        <v>4915</v>
      </c>
      <c r="C2346" t="s">
        <v>15023</v>
      </c>
      <c r="D2346">
        <v>3659</v>
      </c>
      <c r="E2346" s="2">
        <v>44850.48814814815</v>
      </c>
      <c r="F2346" t="s">
        <v>12908</v>
      </c>
    </row>
    <row r="2347" spans="1:6" x14ac:dyDescent="0.25">
      <c r="A2347">
        <v>12346</v>
      </c>
      <c r="B2347" t="s">
        <v>3351</v>
      </c>
      <c r="C2347" t="s">
        <v>15029</v>
      </c>
      <c r="D2347">
        <v>24699</v>
      </c>
      <c r="E2347" s="2">
        <v>45135.403229166674</v>
      </c>
      <c r="F2347" t="s">
        <v>15024</v>
      </c>
    </row>
    <row r="2348" spans="1:6" x14ac:dyDescent="0.25">
      <c r="A2348">
        <v>12347</v>
      </c>
      <c r="B2348" t="s">
        <v>3796</v>
      </c>
      <c r="C2348" t="s">
        <v>15027</v>
      </c>
      <c r="D2348">
        <v>24839</v>
      </c>
      <c r="E2348" s="2">
        <v>44609.241388888891</v>
      </c>
      <c r="F2348" t="s">
        <v>15026</v>
      </c>
    </row>
    <row r="2349" spans="1:6" x14ac:dyDescent="0.25">
      <c r="A2349">
        <v>12348</v>
      </c>
      <c r="B2349" t="s">
        <v>5609</v>
      </c>
      <c r="C2349" t="s">
        <v>15023</v>
      </c>
      <c r="D2349">
        <v>14366</v>
      </c>
      <c r="E2349" s="2">
        <v>44958.78702546296</v>
      </c>
      <c r="F2349" t="s">
        <v>12908</v>
      </c>
    </row>
    <row r="2350" spans="1:6" x14ac:dyDescent="0.25">
      <c r="A2350">
        <v>12349</v>
      </c>
      <c r="B2350" t="s">
        <v>3076</v>
      </c>
      <c r="C2350" t="s">
        <v>15028</v>
      </c>
      <c r="D2350">
        <v>15880</v>
      </c>
      <c r="E2350" s="2">
        <v>44714.566666666673</v>
      </c>
      <c r="F2350" t="s">
        <v>15026</v>
      </c>
    </row>
    <row r="2351" spans="1:6" x14ac:dyDescent="0.25">
      <c r="A2351">
        <v>12350</v>
      </c>
      <c r="B2351" t="s">
        <v>4897</v>
      </c>
      <c r="C2351" t="s">
        <v>15029</v>
      </c>
      <c r="D2351">
        <v>8132</v>
      </c>
      <c r="E2351" s="2">
        <v>44493.680266203701</v>
      </c>
      <c r="F2351" t="s">
        <v>12908</v>
      </c>
    </row>
    <row r="2352" spans="1:6" x14ac:dyDescent="0.25">
      <c r="A2352">
        <v>12351</v>
      </c>
      <c r="B2352" t="s">
        <v>3809</v>
      </c>
      <c r="C2352" t="s">
        <v>15023</v>
      </c>
      <c r="D2352">
        <v>23807</v>
      </c>
      <c r="E2352" s="2">
        <v>44505.623668981483</v>
      </c>
      <c r="F2352" t="s">
        <v>15026</v>
      </c>
    </row>
    <row r="2353" spans="1:6" x14ac:dyDescent="0.25">
      <c r="A2353">
        <v>12352</v>
      </c>
      <c r="B2353" t="s">
        <v>5424</v>
      </c>
      <c r="C2353" t="s">
        <v>15028</v>
      </c>
      <c r="D2353">
        <v>39541</v>
      </c>
      <c r="E2353" s="2">
        <v>44931.966006944444</v>
      </c>
      <c r="F2353" t="s">
        <v>15026</v>
      </c>
    </row>
    <row r="2354" spans="1:6" x14ac:dyDescent="0.25">
      <c r="A2354">
        <v>12353</v>
      </c>
      <c r="B2354" t="s">
        <v>3695</v>
      </c>
      <c r="C2354" t="s">
        <v>15028</v>
      </c>
      <c r="D2354">
        <v>18798</v>
      </c>
      <c r="E2354" s="2">
        <v>44692.388819444437</v>
      </c>
      <c r="F2354" t="s">
        <v>15026</v>
      </c>
    </row>
    <row r="2355" spans="1:6" x14ac:dyDescent="0.25">
      <c r="A2355">
        <v>12354</v>
      </c>
      <c r="B2355" t="s">
        <v>5179</v>
      </c>
      <c r="C2355" t="s">
        <v>15030</v>
      </c>
      <c r="D2355">
        <v>10068</v>
      </c>
      <c r="E2355" s="2">
        <v>45126.694780092592</v>
      </c>
      <c r="F2355" t="s">
        <v>15024</v>
      </c>
    </row>
    <row r="2356" spans="1:6" x14ac:dyDescent="0.25">
      <c r="A2356">
        <v>12355</v>
      </c>
      <c r="B2356" t="s">
        <v>6058</v>
      </c>
      <c r="C2356" t="s">
        <v>15027</v>
      </c>
      <c r="D2356">
        <v>3238</v>
      </c>
      <c r="E2356" s="2">
        <v>44769.212164351848</v>
      </c>
      <c r="F2356" t="s">
        <v>15026</v>
      </c>
    </row>
    <row r="2357" spans="1:6" x14ac:dyDescent="0.25">
      <c r="A2357">
        <v>12356</v>
      </c>
      <c r="B2357" t="s">
        <v>4296</v>
      </c>
      <c r="C2357" t="s">
        <v>15025</v>
      </c>
      <c r="D2357">
        <v>44048</v>
      </c>
      <c r="E2357" s="2">
        <v>44614.673402777778</v>
      </c>
      <c r="F2357" t="s">
        <v>12908</v>
      </c>
    </row>
    <row r="2358" spans="1:6" x14ac:dyDescent="0.25">
      <c r="A2358">
        <v>12357</v>
      </c>
      <c r="B2358" t="s">
        <v>5009</v>
      </c>
      <c r="C2358" t="s">
        <v>15023</v>
      </c>
      <c r="D2358">
        <v>3703</v>
      </c>
      <c r="E2358" s="2">
        <v>44626.904421296298</v>
      </c>
      <c r="F2358" t="s">
        <v>15026</v>
      </c>
    </row>
    <row r="2359" spans="1:6" x14ac:dyDescent="0.25">
      <c r="A2359">
        <v>12358</v>
      </c>
      <c r="B2359" t="s">
        <v>3177</v>
      </c>
      <c r="C2359" t="s">
        <v>15027</v>
      </c>
      <c r="D2359">
        <v>1254</v>
      </c>
      <c r="E2359" s="2">
        <v>44561.44153935185</v>
      </c>
      <c r="F2359" t="s">
        <v>12908</v>
      </c>
    </row>
    <row r="2360" spans="1:6" x14ac:dyDescent="0.25">
      <c r="A2360">
        <v>12359</v>
      </c>
      <c r="B2360" t="s">
        <v>3890</v>
      </c>
      <c r="C2360" t="s">
        <v>15027</v>
      </c>
      <c r="D2360">
        <v>24913</v>
      </c>
      <c r="E2360" s="2">
        <v>44791.565740740742</v>
      </c>
      <c r="F2360" t="s">
        <v>15026</v>
      </c>
    </row>
    <row r="2361" spans="1:6" x14ac:dyDescent="0.25">
      <c r="A2361">
        <v>12360</v>
      </c>
      <c r="B2361" t="s">
        <v>5139</v>
      </c>
      <c r="C2361" t="s">
        <v>15027</v>
      </c>
      <c r="D2361">
        <v>25748</v>
      </c>
      <c r="E2361" s="2">
        <v>44806.23710648148</v>
      </c>
      <c r="F2361" t="s">
        <v>12908</v>
      </c>
    </row>
    <row r="2362" spans="1:6" x14ac:dyDescent="0.25">
      <c r="A2362">
        <v>12361</v>
      </c>
      <c r="B2362" t="s">
        <v>4034</v>
      </c>
      <c r="C2362" t="s">
        <v>15028</v>
      </c>
      <c r="D2362">
        <v>49219</v>
      </c>
      <c r="E2362" s="2">
        <v>44911.83935185185</v>
      </c>
      <c r="F2362" t="s">
        <v>15024</v>
      </c>
    </row>
    <row r="2363" spans="1:6" x14ac:dyDescent="0.25">
      <c r="A2363">
        <v>12362</v>
      </c>
      <c r="B2363" t="s">
        <v>4451</v>
      </c>
      <c r="C2363" t="s">
        <v>15027</v>
      </c>
      <c r="D2363">
        <v>24208</v>
      </c>
      <c r="E2363" s="2">
        <v>45019.261944444443</v>
      </c>
      <c r="F2363" t="s">
        <v>15026</v>
      </c>
    </row>
    <row r="2364" spans="1:6" x14ac:dyDescent="0.25">
      <c r="A2364">
        <v>12363</v>
      </c>
      <c r="B2364" t="s">
        <v>5384</v>
      </c>
      <c r="C2364" t="s">
        <v>15025</v>
      </c>
      <c r="D2364">
        <v>28755</v>
      </c>
      <c r="E2364" s="2">
        <v>44510.214780092603</v>
      </c>
      <c r="F2364" t="s">
        <v>15024</v>
      </c>
    </row>
    <row r="2365" spans="1:6" x14ac:dyDescent="0.25">
      <c r="A2365">
        <v>12364</v>
      </c>
      <c r="B2365" t="s">
        <v>3782</v>
      </c>
      <c r="C2365" t="s">
        <v>15030</v>
      </c>
      <c r="D2365">
        <v>43222</v>
      </c>
      <c r="E2365" s="2">
        <v>44869.489027777781</v>
      </c>
      <c r="F2365" t="s">
        <v>15026</v>
      </c>
    </row>
    <row r="2366" spans="1:6" x14ac:dyDescent="0.25">
      <c r="A2366">
        <v>12365</v>
      </c>
      <c r="B2366" t="s">
        <v>4502</v>
      </c>
      <c r="C2366" t="s">
        <v>15028</v>
      </c>
      <c r="D2366">
        <v>24890</v>
      </c>
      <c r="E2366" s="2">
        <v>44516.111354166656</v>
      </c>
      <c r="F2366" t="s">
        <v>15024</v>
      </c>
    </row>
    <row r="2367" spans="1:6" x14ac:dyDescent="0.25">
      <c r="A2367">
        <v>12366</v>
      </c>
      <c r="B2367" t="s">
        <v>4270</v>
      </c>
      <c r="C2367" t="s">
        <v>15023</v>
      </c>
      <c r="D2367">
        <v>12029</v>
      </c>
      <c r="E2367" s="2">
        <v>44532.170277777783</v>
      </c>
      <c r="F2367" t="s">
        <v>15024</v>
      </c>
    </row>
    <row r="2368" spans="1:6" x14ac:dyDescent="0.25">
      <c r="A2368">
        <v>12367</v>
      </c>
      <c r="B2368" t="s">
        <v>5517</v>
      </c>
      <c r="C2368" t="s">
        <v>15023</v>
      </c>
      <c r="D2368">
        <v>48362</v>
      </c>
      <c r="E2368" s="2">
        <v>44561.696956018517</v>
      </c>
      <c r="F2368" t="s">
        <v>15024</v>
      </c>
    </row>
    <row r="2369" spans="1:6" x14ac:dyDescent="0.25">
      <c r="A2369">
        <v>12368</v>
      </c>
      <c r="B2369" t="s">
        <v>5290</v>
      </c>
      <c r="C2369" t="s">
        <v>15027</v>
      </c>
      <c r="D2369">
        <v>17485</v>
      </c>
      <c r="E2369" s="2">
        <v>44586.944571759261</v>
      </c>
      <c r="F2369" t="s">
        <v>15024</v>
      </c>
    </row>
    <row r="2370" spans="1:6" x14ac:dyDescent="0.25">
      <c r="A2370">
        <v>12369</v>
      </c>
      <c r="B2370" t="s">
        <v>5235</v>
      </c>
      <c r="C2370" t="s">
        <v>15025</v>
      </c>
      <c r="D2370">
        <v>46125</v>
      </c>
      <c r="E2370" s="2">
        <v>45011.501527777778</v>
      </c>
      <c r="F2370" t="s">
        <v>15024</v>
      </c>
    </row>
    <row r="2371" spans="1:6" x14ac:dyDescent="0.25">
      <c r="A2371">
        <v>12370</v>
      </c>
      <c r="B2371" t="s">
        <v>4470</v>
      </c>
      <c r="C2371" t="s">
        <v>15025</v>
      </c>
      <c r="D2371">
        <v>9144</v>
      </c>
      <c r="E2371" s="2">
        <v>45076.170891203707</v>
      </c>
      <c r="F2371" t="s">
        <v>15024</v>
      </c>
    </row>
    <row r="2372" spans="1:6" x14ac:dyDescent="0.25">
      <c r="A2372">
        <v>12371</v>
      </c>
      <c r="B2372" t="s">
        <v>4825</v>
      </c>
      <c r="C2372" t="s">
        <v>15028</v>
      </c>
      <c r="D2372">
        <v>10153</v>
      </c>
      <c r="E2372" s="2">
        <v>45131.599004629628</v>
      </c>
      <c r="F2372" t="s">
        <v>15024</v>
      </c>
    </row>
    <row r="2373" spans="1:6" x14ac:dyDescent="0.25">
      <c r="A2373">
        <v>12372</v>
      </c>
      <c r="B2373" t="s">
        <v>5149</v>
      </c>
      <c r="C2373" t="s">
        <v>15027</v>
      </c>
      <c r="D2373">
        <v>9978</v>
      </c>
      <c r="E2373" s="2">
        <v>44544.890949074077</v>
      </c>
      <c r="F2373" t="s">
        <v>15026</v>
      </c>
    </row>
    <row r="2374" spans="1:6" x14ac:dyDescent="0.25">
      <c r="A2374">
        <v>12373</v>
      </c>
      <c r="B2374" t="s">
        <v>5824</v>
      </c>
      <c r="C2374" t="s">
        <v>15023</v>
      </c>
      <c r="D2374">
        <v>39579</v>
      </c>
      <c r="E2374" s="2">
        <v>44522.027881944443</v>
      </c>
      <c r="F2374" t="s">
        <v>15026</v>
      </c>
    </row>
    <row r="2375" spans="1:6" x14ac:dyDescent="0.25">
      <c r="A2375">
        <v>12374</v>
      </c>
      <c r="B2375" t="s">
        <v>4969</v>
      </c>
      <c r="C2375" t="s">
        <v>15023</v>
      </c>
      <c r="D2375">
        <v>24059</v>
      </c>
      <c r="E2375" s="2">
        <v>45059.140960648147</v>
      </c>
      <c r="F2375" t="s">
        <v>15024</v>
      </c>
    </row>
    <row r="2376" spans="1:6" x14ac:dyDescent="0.25">
      <c r="A2376">
        <v>12375</v>
      </c>
      <c r="B2376" t="s">
        <v>5037</v>
      </c>
      <c r="C2376" t="s">
        <v>15025</v>
      </c>
      <c r="D2376">
        <v>21942</v>
      </c>
      <c r="E2376" s="2">
        <v>44539.104629629634</v>
      </c>
      <c r="F2376" t="s">
        <v>15024</v>
      </c>
    </row>
    <row r="2377" spans="1:6" x14ac:dyDescent="0.25">
      <c r="A2377">
        <v>12376</v>
      </c>
      <c r="B2377" t="s">
        <v>4593</v>
      </c>
      <c r="C2377" t="s">
        <v>15027</v>
      </c>
      <c r="D2377">
        <v>37035</v>
      </c>
      <c r="E2377" s="2">
        <v>44849.155335648153</v>
      </c>
      <c r="F2377" t="s">
        <v>12908</v>
      </c>
    </row>
    <row r="2378" spans="1:6" x14ac:dyDescent="0.25">
      <c r="A2378">
        <v>12377</v>
      </c>
      <c r="B2378" t="s">
        <v>4714</v>
      </c>
      <c r="C2378" t="s">
        <v>15029</v>
      </c>
      <c r="D2378">
        <v>18595</v>
      </c>
      <c r="E2378" s="2">
        <v>44827.036678240736</v>
      </c>
      <c r="F2378" t="s">
        <v>15024</v>
      </c>
    </row>
    <row r="2379" spans="1:6" x14ac:dyDescent="0.25">
      <c r="A2379">
        <v>12378</v>
      </c>
      <c r="B2379" t="s">
        <v>3706</v>
      </c>
      <c r="C2379" t="s">
        <v>15023</v>
      </c>
      <c r="D2379">
        <v>34862</v>
      </c>
      <c r="E2379" s="2">
        <v>44469.233518518522</v>
      </c>
      <c r="F2379" t="s">
        <v>12908</v>
      </c>
    </row>
    <row r="2380" spans="1:6" x14ac:dyDescent="0.25">
      <c r="A2380">
        <v>12379</v>
      </c>
      <c r="B2380" t="s">
        <v>3575</v>
      </c>
      <c r="C2380" t="s">
        <v>15023</v>
      </c>
      <c r="D2380">
        <v>43506</v>
      </c>
      <c r="E2380" s="2">
        <v>44607.712060185193</v>
      </c>
      <c r="F2380" t="s">
        <v>15026</v>
      </c>
    </row>
    <row r="2381" spans="1:6" x14ac:dyDescent="0.25">
      <c r="A2381">
        <v>12380</v>
      </c>
      <c r="B2381" t="s">
        <v>5357</v>
      </c>
      <c r="C2381" t="s">
        <v>15027</v>
      </c>
      <c r="D2381">
        <v>9168</v>
      </c>
      <c r="E2381" s="2">
        <v>44996.302129629628</v>
      </c>
      <c r="F2381" t="s">
        <v>15024</v>
      </c>
    </row>
    <row r="2382" spans="1:6" x14ac:dyDescent="0.25">
      <c r="A2382">
        <v>12381</v>
      </c>
      <c r="B2382" t="s">
        <v>5110</v>
      </c>
      <c r="C2382" t="s">
        <v>15023</v>
      </c>
      <c r="D2382">
        <v>30886</v>
      </c>
      <c r="E2382" s="2">
        <v>44842.831921296303</v>
      </c>
      <c r="F2382" t="s">
        <v>15024</v>
      </c>
    </row>
    <row r="2383" spans="1:6" x14ac:dyDescent="0.25">
      <c r="A2383">
        <v>12382</v>
      </c>
      <c r="B2383" t="s">
        <v>4262</v>
      </c>
      <c r="C2383" t="s">
        <v>15023</v>
      </c>
      <c r="D2383">
        <v>8934</v>
      </c>
      <c r="E2383" s="2">
        <v>44553.768437500003</v>
      </c>
      <c r="F2383" t="s">
        <v>15026</v>
      </c>
    </row>
    <row r="2384" spans="1:6" x14ac:dyDescent="0.25">
      <c r="A2384">
        <v>12383</v>
      </c>
      <c r="B2384" t="s">
        <v>3788</v>
      </c>
      <c r="C2384" t="s">
        <v>15030</v>
      </c>
      <c r="D2384">
        <v>41898</v>
      </c>
      <c r="E2384" s="2">
        <v>44980.541712962957</v>
      </c>
      <c r="F2384" t="s">
        <v>12908</v>
      </c>
    </row>
    <row r="2385" spans="1:6" x14ac:dyDescent="0.25">
      <c r="A2385">
        <v>12384</v>
      </c>
      <c r="B2385" t="s">
        <v>5593</v>
      </c>
      <c r="C2385" t="s">
        <v>15025</v>
      </c>
      <c r="D2385">
        <v>46018</v>
      </c>
      <c r="E2385" s="2">
        <v>44988.635335648149</v>
      </c>
      <c r="F2385" t="s">
        <v>15026</v>
      </c>
    </row>
    <row r="2386" spans="1:6" x14ac:dyDescent="0.25">
      <c r="A2386">
        <v>12385</v>
      </c>
      <c r="B2386" t="s">
        <v>4716</v>
      </c>
      <c r="C2386" t="s">
        <v>15025</v>
      </c>
      <c r="D2386">
        <v>25905</v>
      </c>
      <c r="E2386" s="2">
        <v>44752.612037037034</v>
      </c>
      <c r="F2386" t="s">
        <v>15024</v>
      </c>
    </row>
    <row r="2387" spans="1:6" x14ac:dyDescent="0.25">
      <c r="A2387">
        <v>12386</v>
      </c>
      <c r="B2387" t="s">
        <v>5067</v>
      </c>
      <c r="C2387" t="s">
        <v>15030</v>
      </c>
      <c r="D2387">
        <v>2136</v>
      </c>
      <c r="E2387" s="2">
        <v>44677.240983796299</v>
      </c>
      <c r="F2387" t="s">
        <v>15024</v>
      </c>
    </row>
    <row r="2388" spans="1:6" x14ac:dyDescent="0.25">
      <c r="A2388">
        <v>12387</v>
      </c>
      <c r="B2388" t="s">
        <v>5682</v>
      </c>
      <c r="C2388" t="s">
        <v>15023</v>
      </c>
      <c r="D2388">
        <v>45383</v>
      </c>
      <c r="E2388" s="2">
        <v>45111.107685185183</v>
      </c>
      <c r="F2388" t="s">
        <v>12908</v>
      </c>
    </row>
    <row r="2389" spans="1:6" x14ac:dyDescent="0.25">
      <c r="A2389">
        <v>12388</v>
      </c>
      <c r="B2389" t="s">
        <v>5788</v>
      </c>
      <c r="C2389" t="s">
        <v>15027</v>
      </c>
      <c r="D2389">
        <v>22487</v>
      </c>
      <c r="E2389" s="2">
        <v>45057.352418981478</v>
      </c>
      <c r="F2389" t="s">
        <v>15026</v>
      </c>
    </row>
    <row r="2390" spans="1:6" x14ac:dyDescent="0.25">
      <c r="A2390">
        <v>12389</v>
      </c>
      <c r="B2390" t="s">
        <v>3773</v>
      </c>
      <c r="C2390" t="s">
        <v>15025</v>
      </c>
      <c r="D2390">
        <v>16606</v>
      </c>
      <c r="E2390" s="2">
        <v>44859.036469907413</v>
      </c>
      <c r="F2390" t="s">
        <v>15026</v>
      </c>
    </row>
    <row r="2391" spans="1:6" x14ac:dyDescent="0.25">
      <c r="A2391">
        <v>12390</v>
      </c>
      <c r="B2391" t="s">
        <v>4424</v>
      </c>
      <c r="C2391" t="s">
        <v>15028</v>
      </c>
      <c r="D2391">
        <v>21211</v>
      </c>
      <c r="E2391" s="2">
        <v>44611.596562500003</v>
      </c>
      <c r="F2391" t="s">
        <v>15026</v>
      </c>
    </row>
    <row r="2392" spans="1:6" x14ac:dyDescent="0.25">
      <c r="A2392">
        <v>12391</v>
      </c>
      <c r="B2392" t="s">
        <v>5756</v>
      </c>
      <c r="C2392" t="s">
        <v>15027</v>
      </c>
      <c r="D2392">
        <v>36664</v>
      </c>
      <c r="E2392" s="2">
        <v>44971.540659722217</v>
      </c>
      <c r="F2392" t="s">
        <v>15026</v>
      </c>
    </row>
    <row r="2393" spans="1:6" x14ac:dyDescent="0.25">
      <c r="A2393">
        <v>12392</v>
      </c>
      <c r="B2393" t="s">
        <v>5245</v>
      </c>
      <c r="C2393" t="s">
        <v>15029</v>
      </c>
      <c r="D2393">
        <v>2675</v>
      </c>
      <c r="E2393" s="2">
        <v>44997.714189814818</v>
      </c>
      <c r="F2393" t="s">
        <v>12908</v>
      </c>
    </row>
    <row r="2394" spans="1:6" x14ac:dyDescent="0.25">
      <c r="A2394">
        <v>12393</v>
      </c>
      <c r="B2394" t="s">
        <v>4740</v>
      </c>
      <c r="C2394" t="s">
        <v>15023</v>
      </c>
      <c r="D2394">
        <v>39114</v>
      </c>
      <c r="E2394" s="2">
        <v>44871.434965277767</v>
      </c>
      <c r="F2394" t="s">
        <v>15024</v>
      </c>
    </row>
    <row r="2395" spans="1:6" x14ac:dyDescent="0.25">
      <c r="A2395">
        <v>12394</v>
      </c>
      <c r="B2395" t="s">
        <v>5992</v>
      </c>
      <c r="C2395" t="s">
        <v>15028</v>
      </c>
      <c r="D2395">
        <v>44541</v>
      </c>
      <c r="E2395" s="2">
        <v>44796.638055555559</v>
      </c>
      <c r="F2395" t="s">
        <v>15026</v>
      </c>
    </row>
    <row r="2396" spans="1:6" x14ac:dyDescent="0.25">
      <c r="A2396">
        <v>12395</v>
      </c>
      <c r="B2396" t="s">
        <v>4839</v>
      </c>
      <c r="C2396" t="s">
        <v>15030</v>
      </c>
      <c r="D2396">
        <v>41960</v>
      </c>
      <c r="E2396" s="2">
        <v>44598.158113425918</v>
      </c>
      <c r="F2396" t="s">
        <v>12908</v>
      </c>
    </row>
    <row r="2397" spans="1:6" x14ac:dyDescent="0.25">
      <c r="A2397">
        <v>12396</v>
      </c>
      <c r="B2397" t="s">
        <v>5046</v>
      </c>
      <c r="C2397" t="s">
        <v>15029</v>
      </c>
      <c r="D2397">
        <v>1665</v>
      </c>
      <c r="E2397" s="2">
        <v>44651.723368055558</v>
      </c>
      <c r="F2397" t="s">
        <v>15026</v>
      </c>
    </row>
    <row r="2398" spans="1:6" x14ac:dyDescent="0.25">
      <c r="A2398">
        <v>12397</v>
      </c>
      <c r="B2398" t="s">
        <v>5242</v>
      </c>
      <c r="C2398" t="s">
        <v>15029</v>
      </c>
      <c r="D2398">
        <v>42534</v>
      </c>
      <c r="E2398" s="2">
        <v>45015.785115740742</v>
      </c>
      <c r="F2398" t="s">
        <v>12908</v>
      </c>
    </row>
    <row r="2399" spans="1:6" x14ac:dyDescent="0.25">
      <c r="A2399">
        <v>12398</v>
      </c>
      <c r="B2399" t="s">
        <v>6013</v>
      </c>
      <c r="C2399" t="s">
        <v>15029</v>
      </c>
      <c r="D2399">
        <v>44005</v>
      </c>
      <c r="E2399" s="2">
        <v>45120.639004629629</v>
      </c>
      <c r="F2399" t="s">
        <v>12908</v>
      </c>
    </row>
    <row r="2400" spans="1:6" x14ac:dyDescent="0.25">
      <c r="A2400">
        <v>12399</v>
      </c>
      <c r="B2400" t="s">
        <v>4619</v>
      </c>
      <c r="C2400" t="s">
        <v>15029</v>
      </c>
      <c r="D2400">
        <v>35991</v>
      </c>
      <c r="E2400" s="2">
        <v>44555.270509259259</v>
      </c>
      <c r="F2400" t="s">
        <v>15026</v>
      </c>
    </row>
    <row r="2401" spans="1:6" x14ac:dyDescent="0.25">
      <c r="A2401">
        <v>12400</v>
      </c>
      <c r="B2401" t="s">
        <v>3218</v>
      </c>
      <c r="C2401" t="s">
        <v>15027</v>
      </c>
      <c r="D2401">
        <v>24935</v>
      </c>
      <c r="E2401" s="2">
        <v>44598.21429398148</v>
      </c>
      <c r="F2401" t="s">
        <v>15026</v>
      </c>
    </row>
    <row r="2402" spans="1:6" x14ac:dyDescent="0.25">
      <c r="A2402">
        <v>12401</v>
      </c>
      <c r="B2402" t="s">
        <v>4854</v>
      </c>
      <c r="C2402" t="s">
        <v>15029</v>
      </c>
      <c r="D2402">
        <v>19751</v>
      </c>
      <c r="E2402" s="2">
        <v>45026.798182870371</v>
      </c>
      <c r="F2402" t="s">
        <v>15024</v>
      </c>
    </row>
    <row r="2403" spans="1:6" x14ac:dyDescent="0.25">
      <c r="A2403">
        <v>12402</v>
      </c>
      <c r="B2403" t="s">
        <v>5603</v>
      </c>
      <c r="C2403" t="s">
        <v>15030</v>
      </c>
      <c r="D2403">
        <v>1086</v>
      </c>
      <c r="E2403" s="2">
        <v>44544.525833333333</v>
      </c>
      <c r="F2403" t="s">
        <v>15024</v>
      </c>
    </row>
    <row r="2404" spans="1:6" x14ac:dyDescent="0.25">
      <c r="A2404">
        <v>12403</v>
      </c>
      <c r="B2404" t="s">
        <v>3251</v>
      </c>
      <c r="C2404" t="s">
        <v>15030</v>
      </c>
      <c r="D2404">
        <v>3796</v>
      </c>
      <c r="E2404" s="2">
        <v>44575.490335648137</v>
      </c>
      <c r="F2404" t="s">
        <v>15024</v>
      </c>
    </row>
    <row r="2405" spans="1:6" x14ac:dyDescent="0.25">
      <c r="A2405">
        <v>12404</v>
      </c>
      <c r="B2405" t="s">
        <v>3856</v>
      </c>
      <c r="C2405" t="s">
        <v>15030</v>
      </c>
      <c r="D2405">
        <v>13739</v>
      </c>
      <c r="E2405" s="2">
        <v>44962.215312499997</v>
      </c>
      <c r="F2405" t="s">
        <v>15024</v>
      </c>
    </row>
    <row r="2406" spans="1:6" x14ac:dyDescent="0.25">
      <c r="A2406">
        <v>12405</v>
      </c>
      <c r="B2406" t="s">
        <v>4423</v>
      </c>
      <c r="C2406" t="s">
        <v>15023</v>
      </c>
      <c r="D2406">
        <v>8771</v>
      </c>
      <c r="E2406" s="2">
        <v>44990.431944444441</v>
      </c>
      <c r="F2406" t="s">
        <v>15026</v>
      </c>
    </row>
    <row r="2407" spans="1:6" x14ac:dyDescent="0.25">
      <c r="A2407">
        <v>12406</v>
      </c>
      <c r="B2407" t="s">
        <v>3898</v>
      </c>
      <c r="C2407" t="s">
        <v>15027</v>
      </c>
      <c r="D2407">
        <v>17867</v>
      </c>
      <c r="E2407" s="2">
        <v>44976.591863425929</v>
      </c>
      <c r="F2407" t="s">
        <v>12908</v>
      </c>
    </row>
    <row r="2408" spans="1:6" x14ac:dyDescent="0.25">
      <c r="A2408">
        <v>12407</v>
      </c>
      <c r="B2408" t="s">
        <v>4451</v>
      </c>
      <c r="C2408" t="s">
        <v>15029</v>
      </c>
      <c r="D2408">
        <v>24176</v>
      </c>
      <c r="E2408" s="2">
        <v>45029.826203703713</v>
      </c>
      <c r="F2408" t="s">
        <v>15026</v>
      </c>
    </row>
    <row r="2409" spans="1:6" x14ac:dyDescent="0.25">
      <c r="A2409">
        <v>12408</v>
      </c>
      <c r="B2409" t="s">
        <v>3185</v>
      </c>
      <c r="C2409" t="s">
        <v>15030</v>
      </c>
      <c r="D2409">
        <v>30245</v>
      </c>
      <c r="E2409" s="2">
        <v>44888.116030092591</v>
      </c>
      <c r="F2409" t="s">
        <v>15024</v>
      </c>
    </row>
    <row r="2410" spans="1:6" x14ac:dyDescent="0.25">
      <c r="A2410">
        <v>12409</v>
      </c>
      <c r="B2410" t="s">
        <v>3634</v>
      </c>
      <c r="C2410" t="s">
        <v>15027</v>
      </c>
      <c r="D2410">
        <v>5287</v>
      </c>
      <c r="E2410" s="2">
        <v>44755.747673611113</v>
      </c>
      <c r="F2410" t="s">
        <v>15026</v>
      </c>
    </row>
    <row r="2411" spans="1:6" x14ac:dyDescent="0.25">
      <c r="A2411">
        <v>12410</v>
      </c>
      <c r="B2411" t="s">
        <v>3138</v>
      </c>
      <c r="C2411" t="s">
        <v>15029</v>
      </c>
      <c r="D2411">
        <v>3852</v>
      </c>
      <c r="E2411" s="2">
        <v>44545.209745370368</v>
      </c>
      <c r="F2411" t="s">
        <v>15026</v>
      </c>
    </row>
    <row r="2412" spans="1:6" x14ac:dyDescent="0.25">
      <c r="A2412">
        <v>12411</v>
      </c>
      <c r="B2412" t="s">
        <v>3338</v>
      </c>
      <c r="C2412" t="s">
        <v>15028</v>
      </c>
      <c r="D2412">
        <v>26867</v>
      </c>
      <c r="E2412" s="2">
        <v>44473.945833333331</v>
      </c>
      <c r="F2412" t="s">
        <v>12908</v>
      </c>
    </row>
    <row r="2413" spans="1:6" x14ac:dyDescent="0.25">
      <c r="A2413">
        <v>12412</v>
      </c>
      <c r="B2413" t="s">
        <v>4881</v>
      </c>
      <c r="C2413" t="s">
        <v>15027</v>
      </c>
      <c r="D2413">
        <v>43162</v>
      </c>
      <c r="E2413" s="2">
        <v>44764.721574074072</v>
      </c>
      <c r="F2413" t="s">
        <v>15024</v>
      </c>
    </row>
    <row r="2414" spans="1:6" x14ac:dyDescent="0.25">
      <c r="A2414">
        <v>12413</v>
      </c>
      <c r="B2414" t="s">
        <v>4690</v>
      </c>
      <c r="C2414" t="s">
        <v>15028</v>
      </c>
      <c r="D2414">
        <v>27314</v>
      </c>
      <c r="E2414" s="2">
        <v>44489.877210648148</v>
      </c>
      <c r="F2414" t="s">
        <v>15024</v>
      </c>
    </row>
    <row r="2415" spans="1:6" x14ac:dyDescent="0.25">
      <c r="A2415">
        <v>12414</v>
      </c>
      <c r="B2415" t="s">
        <v>4868</v>
      </c>
      <c r="C2415" t="s">
        <v>15023</v>
      </c>
      <c r="D2415">
        <v>4884</v>
      </c>
      <c r="E2415" s="2">
        <v>44669.272997685177</v>
      </c>
      <c r="F2415" t="s">
        <v>15026</v>
      </c>
    </row>
    <row r="2416" spans="1:6" x14ac:dyDescent="0.25">
      <c r="A2416">
        <v>12415</v>
      </c>
      <c r="B2416" t="s">
        <v>5436</v>
      </c>
      <c r="C2416" t="s">
        <v>15025</v>
      </c>
      <c r="D2416">
        <v>13826</v>
      </c>
      <c r="E2416" s="2">
        <v>44989.578032407408</v>
      </c>
      <c r="F2416" t="s">
        <v>12908</v>
      </c>
    </row>
    <row r="2417" spans="1:6" x14ac:dyDescent="0.25">
      <c r="A2417">
        <v>12416</v>
      </c>
      <c r="B2417" t="s">
        <v>3589</v>
      </c>
      <c r="C2417" t="s">
        <v>15030</v>
      </c>
      <c r="D2417">
        <v>24804</v>
      </c>
      <c r="E2417" s="2">
        <v>44707.885150462957</v>
      </c>
      <c r="F2417" t="s">
        <v>12908</v>
      </c>
    </row>
    <row r="2418" spans="1:6" x14ac:dyDescent="0.25">
      <c r="A2418">
        <v>12417</v>
      </c>
      <c r="B2418" t="s">
        <v>5377</v>
      </c>
      <c r="C2418" t="s">
        <v>15025</v>
      </c>
      <c r="D2418">
        <v>15902</v>
      </c>
      <c r="E2418" s="2">
        <v>44549.028703703712</v>
      </c>
      <c r="F2418" t="s">
        <v>15024</v>
      </c>
    </row>
    <row r="2419" spans="1:6" x14ac:dyDescent="0.25">
      <c r="A2419">
        <v>12418</v>
      </c>
      <c r="B2419" t="s">
        <v>4139</v>
      </c>
      <c r="C2419" t="s">
        <v>15028</v>
      </c>
      <c r="D2419">
        <v>36681</v>
      </c>
      <c r="E2419" s="2">
        <v>44502.924270833333</v>
      </c>
      <c r="F2419" t="s">
        <v>12908</v>
      </c>
    </row>
    <row r="2420" spans="1:6" x14ac:dyDescent="0.25">
      <c r="A2420">
        <v>12419</v>
      </c>
      <c r="B2420" t="s">
        <v>3336</v>
      </c>
      <c r="C2420" t="s">
        <v>15025</v>
      </c>
      <c r="D2420">
        <v>47133</v>
      </c>
      <c r="E2420" s="2">
        <v>45081.380196759259</v>
      </c>
      <c r="F2420" t="s">
        <v>12908</v>
      </c>
    </row>
    <row r="2421" spans="1:6" x14ac:dyDescent="0.25">
      <c r="A2421">
        <v>12420</v>
      </c>
      <c r="B2421" t="s">
        <v>3083</v>
      </c>
      <c r="C2421" t="s">
        <v>15025</v>
      </c>
      <c r="D2421">
        <v>32899</v>
      </c>
      <c r="E2421" s="2">
        <v>44653.039212962962</v>
      </c>
      <c r="F2421" t="s">
        <v>15026</v>
      </c>
    </row>
    <row r="2422" spans="1:6" x14ac:dyDescent="0.25">
      <c r="A2422">
        <v>12421</v>
      </c>
      <c r="B2422" t="s">
        <v>3108</v>
      </c>
      <c r="C2422" t="s">
        <v>15023</v>
      </c>
      <c r="D2422">
        <v>31664</v>
      </c>
      <c r="E2422" s="2">
        <v>44916.815659722219</v>
      </c>
      <c r="F2422" t="s">
        <v>15026</v>
      </c>
    </row>
    <row r="2423" spans="1:6" x14ac:dyDescent="0.25">
      <c r="A2423">
        <v>12422</v>
      </c>
      <c r="B2423" t="s">
        <v>3810</v>
      </c>
      <c r="C2423" t="s">
        <v>15030</v>
      </c>
      <c r="D2423">
        <v>9324</v>
      </c>
      <c r="E2423" s="2">
        <v>44917.038159722222</v>
      </c>
      <c r="F2423" t="s">
        <v>15024</v>
      </c>
    </row>
    <row r="2424" spans="1:6" x14ac:dyDescent="0.25">
      <c r="A2424">
        <v>12423</v>
      </c>
      <c r="B2424" t="s">
        <v>3191</v>
      </c>
      <c r="C2424" t="s">
        <v>15029</v>
      </c>
      <c r="D2424">
        <v>7540</v>
      </c>
      <c r="E2424" s="2">
        <v>44878.443067129629</v>
      </c>
      <c r="F2424" t="s">
        <v>15024</v>
      </c>
    </row>
    <row r="2425" spans="1:6" x14ac:dyDescent="0.25">
      <c r="A2425">
        <v>12424</v>
      </c>
      <c r="B2425" t="s">
        <v>4619</v>
      </c>
      <c r="C2425" t="s">
        <v>15023</v>
      </c>
      <c r="D2425">
        <v>38086</v>
      </c>
      <c r="E2425" s="2">
        <v>44871.071701388893</v>
      </c>
      <c r="F2425" t="s">
        <v>15026</v>
      </c>
    </row>
    <row r="2426" spans="1:6" x14ac:dyDescent="0.25">
      <c r="A2426">
        <v>12425</v>
      </c>
      <c r="B2426" t="s">
        <v>5895</v>
      </c>
      <c r="C2426" t="s">
        <v>15023</v>
      </c>
      <c r="D2426">
        <v>43975</v>
      </c>
      <c r="E2426" s="2">
        <v>44806.407685185193</v>
      </c>
      <c r="F2426" t="s">
        <v>15026</v>
      </c>
    </row>
    <row r="2427" spans="1:6" x14ac:dyDescent="0.25">
      <c r="A2427">
        <v>12426</v>
      </c>
      <c r="B2427" t="s">
        <v>5569</v>
      </c>
      <c r="C2427" t="s">
        <v>15027</v>
      </c>
      <c r="D2427">
        <v>28299</v>
      </c>
      <c r="E2427" s="2">
        <v>45134.76116898148</v>
      </c>
      <c r="F2427" t="s">
        <v>12908</v>
      </c>
    </row>
    <row r="2428" spans="1:6" x14ac:dyDescent="0.25">
      <c r="A2428">
        <v>12427</v>
      </c>
      <c r="B2428" t="s">
        <v>5246</v>
      </c>
      <c r="C2428" t="s">
        <v>15029</v>
      </c>
      <c r="D2428">
        <v>27357</v>
      </c>
      <c r="E2428" s="2">
        <v>44747.293078703697</v>
      </c>
      <c r="F2428" t="s">
        <v>15024</v>
      </c>
    </row>
    <row r="2429" spans="1:6" x14ac:dyDescent="0.25">
      <c r="A2429">
        <v>12428</v>
      </c>
      <c r="B2429" t="s">
        <v>5605</v>
      </c>
      <c r="C2429" t="s">
        <v>15028</v>
      </c>
      <c r="D2429">
        <v>1132</v>
      </c>
      <c r="E2429" s="2">
        <v>45042.698067129633</v>
      </c>
      <c r="F2429" t="s">
        <v>15024</v>
      </c>
    </row>
    <row r="2430" spans="1:6" x14ac:dyDescent="0.25">
      <c r="A2430">
        <v>12429</v>
      </c>
      <c r="B2430" t="s">
        <v>3152</v>
      </c>
      <c r="C2430" t="s">
        <v>15030</v>
      </c>
      <c r="D2430">
        <v>36701</v>
      </c>
      <c r="E2430" s="2">
        <v>44756.818738425929</v>
      </c>
      <c r="F2430" t="s">
        <v>12908</v>
      </c>
    </row>
    <row r="2431" spans="1:6" x14ac:dyDescent="0.25">
      <c r="A2431">
        <v>12430</v>
      </c>
      <c r="B2431" t="s">
        <v>4267</v>
      </c>
      <c r="C2431" t="s">
        <v>15027</v>
      </c>
      <c r="D2431">
        <v>49329</v>
      </c>
      <c r="E2431" s="2">
        <v>44590.096354166657</v>
      </c>
      <c r="F2431" t="s">
        <v>15024</v>
      </c>
    </row>
    <row r="2432" spans="1:6" x14ac:dyDescent="0.25">
      <c r="A2432">
        <v>12431</v>
      </c>
      <c r="B2432" t="s">
        <v>3295</v>
      </c>
      <c r="C2432" t="s">
        <v>15027</v>
      </c>
      <c r="D2432">
        <v>24941</v>
      </c>
      <c r="E2432" s="2">
        <v>44621.058599537027</v>
      </c>
      <c r="F2432" t="s">
        <v>15026</v>
      </c>
    </row>
    <row r="2433" spans="1:6" x14ac:dyDescent="0.25">
      <c r="A2433">
        <v>12432</v>
      </c>
      <c r="B2433" t="s">
        <v>5611</v>
      </c>
      <c r="C2433" t="s">
        <v>15023</v>
      </c>
      <c r="D2433">
        <v>2710</v>
      </c>
      <c r="E2433" s="2">
        <v>45129.915694444448</v>
      </c>
      <c r="F2433" t="s">
        <v>15026</v>
      </c>
    </row>
    <row r="2434" spans="1:6" x14ac:dyDescent="0.25">
      <c r="A2434">
        <v>12433</v>
      </c>
      <c r="B2434" t="s">
        <v>5373</v>
      </c>
      <c r="C2434" t="s">
        <v>15023</v>
      </c>
      <c r="D2434">
        <v>24391</v>
      </c>
      <c r="E2434" s="2">
        <v>45045.14271990741</v>
      </c>
      <c r="F2434" t="s">
        <v>12908</v>
      </c>
    </row>
    <row r="2435" spans="1:6" x14ac:dyDescent="0.25">
      <c r="A2435">
        <v>12434</v>
      </c>
      <c r="B2435" t="s">
        <v>3963</v>
      </c>
      <c r="C2435" t="s">
        <v>15028</v>
      </c>
      <c r="D2435">
        <v>46600</v>
      </c>
      <c r="E2435" s="2">
        <v>44949.161111111112</v>
      </c>
      <c r="F2435" t="s">
        <v>15026</v>
      </c>
    </row>
    <row r="2436" spans="1:6" x14ac:dyDescent="0.25">
      <c r="A2436">
        <v>12435</v>
      </c>
      <c r="B2436" t="s">
        <v>4596</v>
      </c>
      <c r="C2436" t="s">
        <v>15030</v>
      </c>
      <c r="D2436">
        <v>49487</v>
      </c>
      <c r="E2436" s="2">
        <v>44926.329965277779</v>
      </c>
      <c r="F2436" t="s">
        <v>15024</v>
      </c>
    </row>
    <row r="2437" spans="1:6" x14ac:dyDescent="0.25">
      <c r="A2437">
        <v>12436</v>
      </c>
      <c r="B2437" t="s">
        <v>5285</v>
      </c>
      <c r="C2437" t="s">
        <v>15028</v>
      </c>
      <c r="D2437">
        <v>33395</v>
      </c>
      <c r="E2437" s="2">
        <v>44527.322997685187</v>
      </c>
      <c r="F2437" t="s">
        <v>12908</v>
      </c>
    </row>
    <row r="2438" spans="1:6" x14ac:dyDescent="0.25">
      <c r="A2438">
        <v>12437</v>
      </c>
      <c r="B2438" t="s">
        <v>3455</v>
      </c>
      <c r="C2438" t="s">
        <v>15023</v>
      </c>
      <c r="D2438">
        <v>28835</v>
      </c>
      <c r="E2438" s="2">
        <v>44697.912534722222</v>
      </c>
      <c r="F2438" t="s">
        <v>15026</v>
      </c>
    </row>
    <row r="2439" spans="1:6" x14ac:dyDescent="0.25">
      <c r="A2439">
        <v>12438</v>
      </c>
      <c r="B2439" t="s">
        <v>5814</v>
      </c>
      <c r="C2439" t="s">
        <v>15029</v>
      </c>
      <c r="D2439">
        <v>47198</v>
      </c>
      <c r="E2439" s="2">
        <v>44703.69090277778</v>
      </c>
      <c r="F2439" t="s">
        <v>15026</v>
      </c>
    </row>
    <row r="2440" spans="1:6" x14ac:dyDescent="0.25">
      <c r="A2440">
        <v>12439</v>
      </c>
      <c r="B2440" t="s">
        <v>5642</v>
      </c>
      <c r="C2440" t="s">
        <v>15025</v>
      </c>
      <c r="D2440">
        <v>26735</v>
      </c>
      <c r="E2440" s="2">
        <v>44570.586122685178</v>
      </c>
      <c r="F2440" t="s">
        <v>12908</v>
      </c>
    </row>
    <row r="2441" spans="1:6" x14ac:dyDescent="0.25">
      <c r="A2441">
        <v>12440</v>
      </c>
      <c r="B2441" t="s">
        <v>3663</v>
      </c>
      <c r="C2441" t="s">
        <v>15023</v>
      </c>
      <c r="D2441">
        <v>27412</v>
      </c>
      <c r="E2441" s="2">
        <v>44468.544814814813</v>
      </c>
      <c r="F2441" t="s">
        <v>15026</v>
      </c>
    </row>
    <row r="2442" spans="1:6" x14ac:dyDescent="0.25">
      <c r="A2442">
        <v>12441</v>
      </c>
      <c r="B2442" t="s">
        <v>3310</v>
      </c>
      <c r="C2442" t="s">
        <v>15028</v>
      </c>
      <c r="D2442">
        <v>40388</v>
      </c>
      <c r="E2442" s="2">
        <v>45013.269328703696</v>
      </c>
      <c r="F2442" t="s">
        <v>15026</v>
      </c>
    </row>
    <row r="2443" spans="1:6" x14ac:dyDescent="0.25">
      <c r="A2443">
        <v>12442</v>
      </c>
      <c r="B2443" t="s">
        <v>4723</v>
      </c>
      <c r="C2443" t="s">
        <v>15023</v>
      </c>
      <c r="D2443">
        <v>45822</v>
      </c>
      <c r="E2443" s="2">
        <v>44601.058981481481</v>
      </c>
      <c r="F2443" t="s">
        <v>15026</v>
      </c>
    </row>
    <row r="2444" spans="1:6" x14ac:dyDescent="0.25">
      <c r="A2444">
        <v>12443</v>
      </c>
      <c r="B2444" t="s">
        <v>3236</v>
      </c>
      <c r="C2444" t="s">
        <v>15023</v>
      </c>
      <c r="D2444">
        <v>43504</v>
      </c>
      <c r="E2444" s="2">
        <v>44531.997673611113</v>
      </c>
      <c r="F2444" t="s">
        <v>15026</v>
      </c>
    </row>
    <row r="2445" spans="1:6" x14ac:dyDescent="0.25">
      <c r="A2445">
        <v>12444</v>
      </c>
      <c r="B2445" t="s">
        <v>3994</v>
      </c>
      <c r="C2445" t="s">
        <v>15025</v>
      </c>
      <c r="D2445">
        <v>48191</v>
      </c>
      <c r="E2445" s="2">
        <v>44784.652280092603</v>
      </c>
      <c r="F2445" t="s">
        <v>15026</v>
      </c>
    </row>
    <row r="2446" spans="1:6" x14ac:dyDescent="0.25">
      <c r="A2446">
        <v>12445</v>
      </c>
      <c r="B2446" t="s">
        <v>5279</v>
      </c>
      <c r="C2446" t="s">
        <v>15029</v>
      </c>
      <c r="D2446">
        <v>11006</v>
      </c>
      <c r="E2446" s="2">
        <v>45086.444351851853</v>
      </c>
      <c r="F2446" t="s">
        <v>15024</v>
      </c>
    </row>
    <row r="2447" spans="1:6" x14ac:dyDescent="0.25">
      <c r="A2447">
        <v>12446</v>
      </c>
      <c r="B2447" t="s">
        <v>3670</v>
      </c>
      <c r="C2447" t="s">
        <v>15029</v>
      </c>
      <c r="D2447">
        <v>43392</v>
      </c>
      <c r="E2447" s="2">
        <v>45002.756099537037</v>
      </c>
      <c r="F2447" t="s">
        <v>12908</v>
      </c>
    </row>
    <row r="2448" spans="1:6" x14ac:dyDescent="0.25">
      <c r="A2448">
        <v>12447</v>
      </c>
      <c r="B2448" t="s">
        <v>4753</v>
      </c>
      <c r="C2448" t="s">
        <v>15028</v>
      </c>
      <c r="D2448">
        <v>13098</v>
      </c>
      <c r="E2448" s="2">
        <v>44757.844398148147</v>
      </c>
      <c r="F2448" t="s">
        <v>15026</v>
      </c>
    </row>
    <row r="2449" spans="1:6" x14ac:dyDescent="0.25">
      <c r="A2449">
        <v>12448</v>
      </c>
      <c r="B2449" t="s">
        <v>5209</v>
      </c>
      <c r="C2449" t="s">
        <v>15029</v>
      </c>
      <c r="D2449">
        <v>12106</v>
      </c>
      <c r="E2449" s="2">
        <v>44814.308842592603</v>
      </c>
      <c r="F2449" t="s">
        <v>12908</v>
      </c>
    </row>
    <row r="2450" spans="1:6" x14ac:dyDescent="0.25">
      <c r="A2450">
        <v>12449</v>
      </c>
      <c r="B2450" t="s">
        <v>4811</v>
      </c>
      <c r="C2450" t="s">
        <v>15029</v>
      </c>
      <c r="D2450">
        <v>40466</v>
      </c>
      <c r="E2450" s="2">
        <v>45045.039120370369</v>
      </c>
      <c r="F2450" t="s">
        <v>12908</v>
      </c>
    </row>
    <row r="2451" spans="1:6" x14ac:dyDescent="0.25">
      <c r="A2451">
        <v>12450</v>
      </c>
      <c r="B2451" t="s">
        <v>3346</v>
      </c>
      <c r="C2451" t="s">
        <v>15027</v>
      </c>
      <c r="D2451">
        <v>9928</v>
      </c>
      <c r="E2451" s="2">
        <v>44698.585196759261</v>
      </c>
      <c r="F2451" t="s">
        <v>12908</v>
      </c>
    </row>
    <row r="2452" spans="1:6" x14ac:dyDescent="0.25">
      <c r="A2452">
        <v>12451</v>
      </c>
      <c r="B2452" t="s">
        <v>5722</v>
      </c>
      <c r="C2452" t="s">
        <v>15027</v>
      </c>
      <c r="D2452">
        <v>34146</v>
      </c>
      <c r="E2452" s="2">
        <v>44867.541562500002</v>
      </c>
      <c r="F2452" t="s">
        <v>15024</v>
      </c>
    </row>
    <row r="2453" spans="1:6" x14ac:dyDescent="0.25">
      <c r="A2453">
        <v>12452</v>
      </c>
      <c r="B2453" t="s">
        <v>5142</v>
      </c>
      <c r="C2453" t="s">
        <v>15028</v>
      </c>
      <c r="D2453">
        <v>41376</v>
      </c>
      <c r="E2453" s="2">
        <v>44722.849780092591</v>
      </c>
      <c r="F2453" t="s">
        <v>15026</v>
      </c>
    </row>
    <row r="2454" spans="1:6" x14ac:dyDescent="0.25">
      <c r="A2454">
        <v>12453</v>
      </c>
      <c r="B2454" t="s">
        <v>4335</v>
      </c>
      <c r="C2454" t="s">
        <v>15025</v>
      </c>
      <c r="D2454">
        <v>28812</v>
      </c>
      <c r="E2454" s="2">
        <v>44876.140011574083</v>
      </c>
      <c r="F2454" t="s">
        <v>15026</v>
      </c>
    </row>
    <row r="2455" spans="1:6" x14ac:dyDescent="0.25">
      <c r="A2455">
        <v>12454</v>
      </c>
      <c r="B2455" t="s">
        <v>3770</v>
      </c>
      <c r="C2455" t="s">
        <v>15023</v>
      </c>
      <c r="D2455">
        <v>49113</v>
      </c>
      <c r="E2455" s="2">
        <v>45010.587696759263</v>
      </c>
      <c r="F2455" t="s">
        <v>12908</v>
      </c>
    </row>
    <row r="2456" spans="1:6" x14ac:dyDescent="0.25">
      <c r="A2456">
        <v>12455</v>
      </c>
      <c r="B2456" t="s">
        <v>3645</v>
      </c>
      <c r="C2456" t="s">
        <v>15029</v>
      </c>
      <c r="D2456">
        <v>44119</v>
      </c>
      <c r="E2456" s="2">
        <v>45034.300636574073</v>
      </c>
      <c r="F2456" t="s">
        <v>15024</v>
      </c>
    </row>
    <row r="2457" spans="1:6" x14ac:dyDescent="0.25">
      <c r="A2457">
        <v>12456</v>
      </c>
      <c r="B2457" t="s">
        <v>5783</v>
      </c>
      <c r="C2457" t="s">
        <v>15029</v>
      </c>
      <c r="D2457">
        <v>29203</v>
      </c>
      <c r="E2457" s="2">
        <v>44810.076944444438</v>
      </c>
      <c r="F2457" t="s">
        <v>12908</v>
      </c>
    </row>
    <row r="2458" spans="1:6" x14ac:dyDescent="0.25">
      <c r="A2458">
        <v>12457</v>
      </c>
      <c r="B2458" t="s">
        <v>5705</v>
      </c>
      <c r="C2458" t="s">
        <v>15029</v>
      </c>
      <c r="D2458">
        <v>25183</v>
      </c>
      <c r="E2458" s="2">
        <v>44911.35428240741</v>
      </c>
      <c r="F2458" t="s">
        <v>15026</v>
      </c>
    </row>
    <row r="2459" spans="1:6" x14ac:dyDescent="0.25">
      <c r="A2459">
        <v>12458</v>
      </c>
      <c r="B2459" t="s">
        <v>5080</v>
      </c>
      <c r="C2459" t="s">
        <v>15028</v>
      </c>
      <c r="D2459">
        <v>7260</v>
      </c>
      <c r="E2459" s="2">
        <v>44491.570034722223</v>
      </c>
      <c r="F2459" t="s">
        <v>15024</v>
      </c>
    </row>
    <row r="2460" spans="1:6" x14ac:dyDescent="0.25">
      <c r="A2460">
        <v>12459</v>
      </c>
      <c r="B2460" t="s">
        <v>3791</v>
      </c>
      <c r="C2460" t="s">
        <v>15027</v>
      </c>
      <c r="D2460">
        <v>2953</v>
      </c>
      <c r="E2460" s="2">
        <v>45007.415185185193</v>
      </c>
      <c r="F2460" t="s">
        <v>12908</v>
      </c>
    </row>
    <row r="2461" spans="1:6" x14ac:dyDescent="0.25">
      <c r="A2461">
        <v>12460</v>
      </c>
      <c r="B2461" t="s">
        <v>4059</v>
      </c>
      <c r="C2461" t="s">
        <v>15030</v>
      </c>
      <c r="D2461">
        <v>31918</v>
      </c>
      <c r="E2461" s="2">
        <v>45068.155601851853</v>
      </c>
      <c r="F2461" t="s">
        <v>12908</v>
      </c>
    </row>
    <row r="2462" spans="1:6" x14ac:dyDescent="0.25">
      <c r="A2462">
        <v>12461</v>
      </c>
      <c r="B2462" t="s">
        <v>5432</v>
      </c>
      <c r="C2462" t="s">
        <v>15030</v>
      </c>
      <c r="D2462">
        <v>11191</v>
      </c>
      <c r="E2462" s="2">
        <v>44854.846851851849</v>
      </c>
      <c r="F2462" t="s">
        <v>15026</v>
      </c>
    </row>
    <row r="2463" spans="1:6" x14ac:dyDescent="0.25">
      <c r="A2463">
        <v>12462</v>
      </c>
      <c r="B2463" t="s">
        <v>4522</v>
      </c>
      <c r="C2463" t="s">
        <v>15025</v>
      </c>
      <c r="D2463">
        <v>38109</v>
      </c>
      <c r="E2463" s="2">
        <v>44608.194155092591</v>
      </c>
      <c r="F2463" t="s">
        <v>12908</v>
      </c>
    </row>
    <row r="2464" spans="1:6" x14ac:dyDescent="0.25">
      <c r="A2464">
        <v>12463</v>
      </c>
      <c r="B2464" t="s">
        <v>4394</v>
      </c>
      <c r="C2464" t="s">
        <v>15030</v>
      </c>
      <c r="D2464">
        <v>32396</v>
      </c>
      <c r="E2464" s="2">
        <v>44530.870416666658</v>
      </c>
      <c r="F2464" t="s">
        <v>12908</v>
      </c>
    </row>
    <row r="2465" spans="1:6" x14ac:dyDescent="0.25">
      <c r="A2465">
        <v>12464</v>
      </c>
      <c r="B2465" t="s">
        <v>4576</v>
      </c>
      <c r="C2465" t="s">
        <v>15029</v>
      </c>
      <c r="D2465">
        <v>47229</v>
      </c>
      <c r="E2465" s="2">
        <v>44588.686828703707</v>
      </c>
      <c r="F2465" t="s">
        <v>12908</v>
      </c>
    </row>
    <row r="2466" spans="1:6" x14ac:dyDescent="0.25">
      <c r="A2466">
        <v>12465</v>
      </c>
      <c r="B2466" t="s">
        <v>5754</v>
      </c>
      <c r="C2466" t="s">
        <v>15025</v>
      </c>
      <c r="D2466">
        <v>4926</v>
      </c>
      <c r="E2466" s="2">
        <v>45110.597881944443</v>
      </c>
      <c r="F2466" t="s">
        <v>12908</v>
      </c>
    </row>
    <row r="2467" spans="1:6" x14ac:dyDescent="0.25">
      <c r="A2467">
        <v>12466</v>
      </c>
      <c r="B2467" t="s">
        <v>4013</v>
      </c>
      <c r="C2467" t="s">
        <v>15029</v>
      </c>
      <c r="D2467">
        <v>22753</v>
      </c>
      <c r="E2467" s="2">
        <v>44869.689131944448</v>
      </c>
      <c r="F2467" t="s">
        <v>15024</v>
      </c>
    </row>
    <row r="2468" spans="1:6" x14ac:dyDescent="0.25">
      <c r="A2468">
        <v>12467</v>
      </c>
      <c r="B2468" t="s">
        <v>4517</v>
      </c>
      <c r="C2468" t="s">
        <v>15025</v>
      </c>
      <c r="D2468">
        <v>44488</v>
      </c>
      <c r="E2468" s="2">
        <v>44651.895509259259</v>
      </c>
      <c r="F2468" t="s">
        <v>15026</v>
      </c>
    </row>
    <row r="2469" spans="1:6" x14ac:dyDescent="0.25">
      <c r="A2469">
        <v>12468</v>
      </c>
      <c r="B2469" t="s">
        <v>5981</v>
      </c>
      <c r="C2469" t="s">
        <v>15030</v>
      </c>
      <c r="D2469">
        <v>37934</v>
      </c>
      <c r="E2469" s="2">
        <v>45124.985578703701</v>
      </c>
      <c r="F2469" t="s">
        <v>15026</v>
      </c>
    </row>
    <row r="2470" spans="1:6" x14ac:dyDescent="0.25">
      <c r="A2470">
        <v>12469</v>
      </c>
      <c r="B2470" t="s">
        <v>3245</v>
      </c>
      <c r="C2470" t="s">
        <v>15029</v>
      </c>
      <c r="D2470">
        <v>14333</v>
      </c>
      <c r="E2470" s="2">
        <v>44623.228993055563</v>
      </c>
      <c r="F2470" t="s">
        <v>12908</v>
      </c>
    </row>
    <row r="2471" spans="1:6" x14ac:dyDescent="0.25">
      <c r="A2471">
        <v>12470</v>
      </c>
      <c r="B2471" t="s">
        <v>4815</v>
      </c>
      <c r="C2471" t="s">
        <v>15027</v>
      </c>
      <c r="D2471">
        <v>36210</v>
      </c>
      <c r="E2471" s="2">
        <v>45052.324120370373</v>
      </c>
      <c r="F2471" t="s">
        <v>12908</v>
      </c>
    </row>
    <row r="2472" spans="1:6" x14ac:dyDescent="0.25">
      <c r="A2472">
        <v>12471</v>
      </c>
      <c r="B2472" t="s">
        <v>5477</v>
      </c>
      <c r="C2472" t="s">
        <v>15030</v>
      </c>
      <c r="D2472">
        <v>7012</v>
      </c>
      <c r="E2472" s="2">
        <v>44816.990185185183</v>
      </c>
      <c r="F2472" t="s">
        <v>15024</v>
      </c>
    </row>
    <row r="2473" spans="1:6" x14ac:dyDescent="0.25">
      <c r="A2473">
        <v>12472</v>
      </c>
      <c r="B2473" t="s">
        <v>5992</v>
      </c>
      <c r="C2473" t="s">
        <v>15030</v>
      </c>
      <c r="D2473">
        <v>11551</v>
      </c>
      <c r="E2473" s="2">
        <v>44533.668206018519</v>
      </c>
      <c r="F2473" t="s">
        <v>15026</v>
      </c>
    </row>
    <row r="2474" spans="1:6" x14ac:dyDescent="0.25">
      <c r="A2474">
        <v>12473</v>
      </c>
      <c r="B2474" t="s">
        <v>4775</v>
      </c>
      <c r="C2474" t="s">
        <v>15029</v>
      </c>
      <c r="D2474">
        <v>18366</v>
      </c>
      <c r="E2474" s="2">
        <v>44580.398726851847</v>
      </c>
      <c r="F2474" t="s">
        <v>15026</v>
      </c>
    </row>
    <row r="2475" spans="1:6" x14ac:dyDescent="0.25">
      <c r="A2475">
        <v>12474</v>
      </c>
      <c r="B2475" t="s">
        <v>4219</v>
      </c>
      <c r="C2475" t="s">
        <v>15023</v>
      </c>
      <c r="D2475">
        <v>38526</v>
      </c>
      <c r="E2475" s="2">
        <v>45111.992858796293</v>
      </c>
      <c r="F2475" t="s">
        <v>15026</v>
      </c>
    </row>
    <row r="2476" spans="1:6" x14ac:dyDescent="0.25">
      <c r="A2476">
        <v>12475</v>
      </c>
      <c r="B2476" t="s">
        <v>5699</v>
      </c>
      <c r="C2476" t="s">
        <v>15030</v>
      </c>
      <c r="D2476">
        <v>35202</v>
      </c>
      <c r="E2476" s="2">
        <v>44596.657592592594</v>
      </c>
      <c r="F2476" t="s">
        <v>15026</v>
      </c>
    </row>
    <row r="2477" spans="1:6" x14ac:dyDescent="0.25">
      <c r="A2477">
        <v>12476</v>
      </c>
      <c r="B2477" t="s">
        <v>4001</v>
      </c>
      <c r="C2477" t="s">
        <v>15030</v>
      </c>
      <c r="D2477">
        <v>37801</v>
      </c>
      <c r="E2477" s="2">
        <v>45064.76699074074</v>
      </c>
      <c r="F2477" t="s">
        <v>15026</v>
      </c>
    </row>
    <row r="2478" spans="1:6" x14ac:dyDescent="0.25">
      <c r="A2478">
        <v>12477</v>
      </c>
      <c r="B2478" t="s">
        <v>5743</v>
      </c>
      <c r="C2478" t="s">
        <v>15027</v>
      </c>
      <c r="D2478">
        <v>30321</v>
      </c>
      <c r="E2478" s="2">
        <v>44932.498865740738</v>
      </c>
      <c r="F2478" t="s">
        <v>15026</v>
      </c>
    </row>
    <row r="2479" spans="1:6" x14ac:dyDescent="0.25">
      <c r="A2479">
        <v>12478</v>
      </c>
      <c r="B2479" t="s">
        <v>4927</v>
      </c>
      <c r="C2479" t="s">
        <v>15025</v>
      </c>
      <c r="D2479">
        <v>20704</v>
      </c>
      <c r="E2479" s="2">
        <v>44744.328518518523</v>
      </c>
      <c r="F2479" t="s">
        <v>15024</v>
      </c>
    </row>
    <row r="2480" spans="1:6" x14ac:dyDescent="0.25">
      <c r="A2480">
        <v>12479</v>
      </c>
      <c r="B2480" t="s">
        <v>5095</v>
      </c>
      <c r="C2480" t="s">
        <v>15025</v>
      </c>
      <c r="D2480">
        <v>37921</v>
      </c>
      <c r="E2480" s="2">
        <v>45015.313090277778</v>
      </c>
      <c r="F2480" t="s">
        <v>15026</v>
      </c>
    </row>
    <row r="2481" spans="1:6" x14ac:dyDescent="0.25">
      <c r="A2481">
        <v>12480</v>
      </c>
      <c r="B2481" t="s">
        <v>4493</v>
      </c>
      <c r="C2481" t="s">
        <v>15029</v>
      </c>
      <c r="D2481">
        <v>44989</v>
      </c>
      <c r="E2481" s="2">
        <v>44572.154467592591</v>
      </c>
      <c r="F2481" t="s">
        <v>15024</v>
      </c>
    </row>
    <row r="2482" spans="1:6" x14ac:dyDescent="0.25">
      <c r="A2482">
        <v>12481</v>
      </c>
      <c r="B2482" t="s">
        <v>5578</v>
      </c>
      <c r="C2482" t="s">
        <v>15027</v>
      </c>
      <c r="D2482">
        <v>5860</v>
      </c>
      <c r="E2482" s="2">
        <v>44817.82304398148</v>
      </c>
      <c r="F2482" t="s">
        <v>15024</v>
      </c>
    </row>
    <row r="2483" spans="1:6" x14ac:dyDescent="0.25">
      <c r="A2483">
        <v>12482</v>
      </c>
      <c r="B2483" t="s">
        <v>4989</v>
      </c>
      <c r="C2483" t="s">
        <v>15023</v>
      </c>
      <c r="D2483">
        <v>3509</v>
      </c>
      <c r="E2483" s="2">
        <v>44563.638819444437</v>
      </c>
      <c r="F2483" t="s">
        <v>15026</v>
      </c>
    </row>
    <row r="2484" spans="1:6" x14ac:dyDescent="0.25">
      <c r="A2484">
        <v>12483</v>
      </c>
      <c r="B2484" t="s">
        <v>5605</v>
      </c>
      <c r="C2484" t="s">
        <v>15030</v>
      </c>
      <c r="D2484">
        <v>41545</v>
      </c>
      <c r="E2484" s="2">
        <v>44952.488865740743</v>
      </c>
      <c r="F2484" t="s">
        <v>12908</v>
      </c>
    </row>
    <row r="2485" spans="1:6" x14ac:dyDescent="0.25">
      <c r="A2485">
        <v>12484</v>
      </c>
      <c r="B2485" t="s">
        <v>3610</v>
      </c>
      <c r="C2485" t="s">
        <v>15025</v>
      </c>
      <c r="D2485">
        <v>31956</v>
      </c>
      <c r="E2485" s="2">
        <v>44803.409953703696</v>
      </c>
      <c r="F2485" t="s">
        <v>15026</v>
      </c>
    </row>
    <row r="2486" spans="1:6" x14ac:dyDescent="0.25">
      <c r="A2486">
        <v>12485</v>
      </c>
      <c r="B2486" t="s">
        <v>5529</v>
      </c>
      <c r="C2486" t="s">
        <v>15030</v>
      </c>
      <c r="D2486">
        <v>20225</v>
      </c>
      <c r="E2486" s="2">
        <v>44576.221956018519</v>
      </c>
      <c r="F2486" t="s">
        <v>12908</v>
      </c>
    </row>
    <row r="2487" spans="1:6" x14ac:dyDescent="0.25">
      <c r="A2487">
        <v>12486</v>
      </c>
      <c r="B2487" t="s">
        <v>4278</v>
      </c>
      <c r="C2487" t="s">
        <v>15028</v>
      </c>
      <c r="D2487">
        <v>39988</v>
      </c>
      <c r="E2487" s="2">
        <v>44528.180138888893</v>
      </c>
      <c r="F2487" t="s">
        <v>12908</v>
      </c>
    </row>
    <row r="2488" spans="1:6" x14ac:dyDescent="0.25">
      <c r="A2488">
        <v>12487</v>
      </c>
      <c r="B2488" t="s">
        <v>5873</v>
      </c>
      <c r="C2488" t="s">
        <v>15027</v>
      </c>
      <c r="D2488">
        <v>7708</v>
      </c>
      <c r="E2488" s="2">
        <v>44802.121099537027</v>
      </c>
      <c r="F2488" t="s">
        <v>15024</v>
      </c>
    </row>
    <row r="2489" spans="1:6" x14ac:dyDescent="0.25">
      <c r="A2489">
        <v>12488</v>
      </c>
      <c r="B2489" t="s">
        <v>4068</v>
      </c>
      <c r="C2489" t="s">
        <v>15030</v>
      </c>
      <c r="D2489">
        <v>37468</v>
      </c>
      <c r="E2489" s="2">
        <v>45005.518090277779</v>
      </c>
      <c r="F2489" t="s">
        <v>12908</v>
      </c>
    </row>
    <row r="2490" spans="1:6" x14ac:dyDescent="0.25">
      <c r="A2490">
        <v>12489</v>
      </c>
      <c r="B2490" t="s">
        <v>5175</v>
      </c>
      <c r="C2490" t="s">
        <v>15029</v>
      </c>
      <c r="D2490">
        <v>26849</v>
      </c>
      <c r="E2490" s="2">
        <v>44554.605671296304</v>
      </c>
      <c r="F2490" t="s">
        <v>15024</v>
      </c>
    </row>
    <row r="2491" spans="1:6" x14ac:dyDescent="0.25">
      <c r="A2491">
        <v>12490</v>
      </c>
      <c r="B2491" t="s">
        <v>3786</v>
      </c>
      <c r="C2491" t="s">
        <v>15027</v>
      </c>
      <c r="D2491">
        <v>1486</v>
      </c>
      <c r="E2491" s="2">
        <v>44754.817094907397</v>
      </c>
      <c r="F2491" t="s">
        <v>15024</v>
      </c>
    </row>
    <row r="2492" spans="1:6" x14ac:dyDescent="0.25">
      <c r="A2492">
        <v>12491</v>
      </c>
      <c r="B2492" t="s">
        <v>3723</v>
      </c>
      <c r="C2492" t="s">
        <v>15023</v>
      </c>
      <c r="D2492">
        <v>13577</v>
      </c>
      <c r="E2492" s="2">
        <v>44617.205601851849</v>
      </c>
      <c r="F2492" t="s">
        <v>12908</v>
      </c>
    </row>
    <row r="2493" spans="1:6" x14ac:dyDescent="0.25">
      <c r="A2493">
        <v>12492</v>
      </c>
      <c r="B2493" t="s">
        <v>5893</v>
      </c>
      <c r="C2493" t="s">
        <v>15027</v>
      </c>
      <c r="D2493">
        <v>35788</v>
      </c>
      <c r="E2493" s="2">
        <v>44632.905046296299</v>
      </c>
      <c r="F2493" t="s">
        <v>12908</v>
      </c>
    </row>
    <row r="2494" spans="1:6" x14ac:dyDescent="0.25">
      <c r="A2494">
        <v>12493</v>
      </c>
      <c r="B2494" t="s">
        <v>5379</v>
      </c>
      <c r="C2494" t="s">
        <v>15027</v>
      </c>
      <c r="D2494">
        <v>42545</v>
      </c>
      <c r="E2494" s="2">
        <v>45031.922627314823</v>
      </c>
      <c r="F2494" t="s">
        <v>15024</v>
      </c>
    </row>
    <row r="2495" spans="1:6" x14ac:dyDescent="0.25">
      <c r="A2495">
        <v>12494</v>
      </c>
      <c r="B2495" t="s">
        <v>5558</v>
      </c>
      <c r="C2495" t="s">
        <v>15028</v>
      </c>
      <c r="D2495">
        <v>17825</v>
      </c>
      <c r="E2495" s="2">
        <v>44586.868391203701</v>
      </c>
      <c r="F2495" t="s">
        <v>12908</v>
      </c>
    </row>
    <row r="2496" spans="1:6" x14ac:dyDescent="0.25">
      <c r="A2496">
        <v>12495</v>
      </c>
      <c r="B2496" t="s">
        <v>4837</v>
      </c>
      <c r="C2496" t="s">
        <v>15028</v>
      </c>
      <c r="D2496">
        <v>32818</v>
      </c>
      <c r="E2496" s="2">
        <v>44626.724479166667</v>
      </c>
      <c r="F2496" t="s">
        <v>15024</v>
      </c>
    </row>
    <row r="2497" spans="1:6" x14ac:dyDescent="0.25">
      <c r="A2497">
        <v>12496</v>
      </c>
      <c r="B2497" t="s">
        <v>5693</v>
      </c>
      <c r="C2497" t="s">
        <v>15030</v>
      </c>
      <c r="D2497">
        <v>8487</v>
      </c>
      <c r="E2497" s="2">
        <v>44969.071608796286</v>
      </c>
      <c r="F2497" t="s">
        <v>15026</v>
      </c>
    </row>
    <row r="2498" spans="1:6" x14ac:dyDescent="0.25">
      <c r="A2498">
        <v>12497</v>
      </c>
      <c r="B2498" t="s">
        <v>4051</v>
      </c>
      <c r="C2498" t="s">
        <v>15030</v>
      </c>
      <c r="D2498">
        <v>46515</v>
      </c>
      <c r="E2498" s="2">
        <v>44517.266458333332</v>
      </c>
      <c r="F2498" t="s">
        <v>15026</v>
      </c>
    </row>
    <row r="2499" spans="1:6" x14ac:dyDescent="0.25">
      <c r="A2499">
        <v>12498</v>
      </c>
      <c r="B2499" t="s">
        <v>5417</v>
      </c>
      <c r="C2499" t="s">
        <v>15030</v>
      </c>
      <c r="D2499">
        <v>3953</v>
      </c>
      <c r="E2499" s="2">
        <v>44630.53402777778</v>
      </c>
      <c r="F2499" t="s">
        <v>15026</v>
      </c>
    </row>
    <row r="2500" spans="1:6" x14ac:dyDescent="0.25">
      <c r="A2500">
        <v>12499</v>
      </c>
      <c r="B2500" t="s">
        <v>4630</v>
      </c>
      <c r="C2500" t="s">
        <v>15028</v>
      </c>
      <c r="D2500">
        <v>35076</v>
      </c>
      <c r="E2500" s="2">
        <v>44521.573553240742</v>
      </c>
      <c r="F2500" t="s">
        <v>12908</v>
      </c>
    </row>
    <row r="2501" spans="1:6" x14ac:dyDescent="0.25">
      <c r="A2501">
        <v>12500</v>
      </c>
      <c r="B2501" t="s">
        <v>3198</v>
      </c>
      <c r="C2501" t="s">
        <v>15029</v>
      </c>
      <c r="D2501">
        <v>25738</v>
      </c>
      <c r="E2501" s="2">
        <v>44546.325636574067</v>
      </c>
      <c r="F2501" t="s">
        <v>15024</v>
      </c>
    </row>
    <row r="2502" spans="1:6" x14ac:dyDescent="0.25">
      <c r="A2502">
        <v>12501</v>
      </c>
      <c r="B2502" t="s">
        <v>4544</v>
      </c>
      <c r="C2502" t="s">
        <v>15030</v>
      </c>
      <c r="D2502">
        <v>36648</v>
      </c>
      <c r="E2502" s="2">
        <v>44535.599224537043</v>
      </c>
      <c r="F2502" t="s">
        <v>12908</v>
      </c>
    </row>
    <row r="2503" spans="1:6" x14ac:dyDescent="0.25">
      <c r="A2503">
        <v>12502</v>
      </c>
      <c r="B2503" t="s">
        <v>5549</v>
      </c>
      <c r="C2503" t="s">
        <v>15029</v>
      </c>
      <c r="D2503">
        <v>30526</v>
      </c>
      <c r="E2503" s="2">
        <v>45065.372187499997</v>
      </c>
      <c r="F2503" t="s">
        <v>12908</v>
      </c>
    </row>
    <row r="2504" spans="1:6" x14ac:dyDescent="0.25">
      <c r="A2504">
        <v>12503</v>
      </c>
      <c r="B2504" t="s">
        <v>5285</v>
      </c>
      <c r="C2504" t="s">
        <v>15029</v>
      </c>
      <c r="D2504">
        <v>18910</v>
      </c>
      <c r="E2504" s="2">
        <v>44560.762152777781</v>
      </c>
      <c r="F2504" t="s">
        <v>12908</v>
      </c>
    </row>
    <row r="2505" spans="1:6" x14ac:dyDescent="0.25">
      <c r="A2505">
        <v>12504</v>
      </c>
      <c r="B2505" t="s">
        <v>4664</v>
      </c>
      <c r="C2505" t="s">
        <v>15030</v>
      </c>
      <c r="D2505">
        <v>35247</v>
      </c>
      <c r="E2505" s="2">
        <v>45011.545162037037</v>
      </c>
      <c r="F2505" t="s">
        <v>12908</v>
      </c>
    </row>
    <row r="2506" spans="1:6" x14ac:dyDescent="0.25">
      <c r="A2506">
        <v>12505</v>
      </c>
      <c r="B2506" t="s">
        <v>4213</v>
      </c>
      <c r="C2506" t="s">
        <v>15028</v>
      </c>
      <c r="D2506">
        <v>44044</v>
      </c>
      <c r="E2506" s="2">
        <v>45023.176041666673</v>
      </c>
      <c r="F2506" t="s">
        <v>15024</v>
      </c>
    </row>
    <row r="2507" spans="1:6" x14ac:dyDescent="0.25">
      <c r="A2507">
        <v>12506</v>
      </c>
      <c r="B2507" t="s">
        <v>5858</v>
      </c>
      <c r="C2507" t="s">
        <v>15029</v>
      </c>
      <c r="D2507">
        <v>12881</v>
      </c>
      <c r="E2507" s="2">
        <v>44867.913634259261</v>
      </c>
      <c r="F2507" t="s">
        <v>12908</v>
      </c>
    </row>
    <row r="2508" spans="1:6" x14ac:dyDescent="0.25">
      <c r="A2508">
        <v>12507</v>
      </c>
      <c r="B2508" t="s">
        <v>5612</v>
      </c>
      <c r="C2508" t="s">
        <v>15027</v>
      </c>
      <c r="D2508">
        <v>18694</v>
      </c>
      <c r="E2508" s="2">
        <v>44498.7890625</v>
      </c>
      <c r="F2508" t="s">
        <v>15024</v>
      </c>
    </row>
    <row r="2509" spans="1:6" x14ac:dyDescent="0.25">
      <c r="A2509">
        <v>12508</v>
      </c>
      <c r="B2509" t="s">
        <v>4868</v>
      </c>
      <c r="C2509" t="s">
        <v>15023</v>
      </c>
      <c r="D2509">
        <v>10080</v>
      </c>
      <c r="E2509" s="2">
        <v>44546.381053240737</v>
      </c>
      <c r="F2509" t="s">
        <v>12908</v>
      </c>
    </row>
    <row r="2510" spans="1:6" x14ac:dyDescent="0.25">
      <c r="A2510">
        <v>12509</v>
      </c>
      <c r="B2510" t="s">
        <v>5996</v>
      </c>
      <c r="C2510" t="s">
        <v>15030</v>
      </c>
      <c r="D2510">
        <v>34392</v>
      </c>
      <c r="E2510" s="2">
        <v>44947.630243055559</v>
      </c>
      <c r="F2510" t="s">
        <v>15026</v>
      </c>
    </row>
    <row r="2511" spans="1:6" x14ac:dyDescent="0.25">
      <c r="A2511">
        <v>12510</v>
      </c>
      <c r="B2511" t="s">
        <v>3527</v>
      </c>
      <c r="C2511" t="s">
        <v>15028</v>
      </c>
      <c r="D2511">
        <v>36086</v>
      </c>
      <c r="E2511" s="2">
        <v>44688.612604166658</v>
      </c>
      <c r="F2511" t="s">
        <v>12908</v>
      </c>
    </row>
    <row r="2512" spans="1:6" x14ac:dyDescent="0.25">
      <c r="A2512">
        <v>12511</v>
      </c>
      <c r="B2512" t="s">
        <v>5928</v>
      </c>
      <c r="C2512" t="s">
        <v>15028</v>
      </c>
      <c r="D2512">
        <v>42274</v>
      </c>
      <c r="E2512" s="2">
        <v>44962.45003472222</v>
      </c>
      <c r="F2512" t="s">
        <v>15024</v>
      </c>
    </row>
    <row r="2513" spans="1:6" x14ac:dyDescent="0.25">
      <c r="A2513">
        <v>12512</v>
      </c>
      <c r="B2513" t="s">
        <v>5181</v>
      </c>
      <c r="C2513" t="s">
        <v>15029</v>
      </c>
      <c r="D2513">
        <v>35904</v>
      </c>
      <c r="E2513" s="2">
        <v>44854.096898148149</v>
      </c>
      <c r="F2513" t="s">
        <v>12908</v>
      </c>
    </row>
    <row r="2514" spans="1:6" x14ac:dyDescent="0.25">
      <c r="A2514">
        <v>12513</v>
      </c>
      <c r="B2514" t="s">
        <v>3232</v>
      </c>
      <c r="C2514" t="s">
        <v>15025</v>
      </c>
      <c r="D2514">
        <v>7199</v>
      </c>
      <c r="E2514" s="2">
        <v>44776.093425925923</v>
      </c>
      <c r="F2514" t="s">
        <v>15026</v>
      </c>
    </row>
    <row r="2515" spans="1:6" x14ac:dyDescent="0.25">
      <c r="A2515">
        <v>12514</v>
      </c>
      <c r="B2515" t="s">
        <v>5108</v>
      </c>
      <c r="C2515" t="s">
        <v>15025</v>
      </c>
      <c r="D2515">
        <v>2279</v>
      </c>
      <c r="E2515" s="2">
        <v>44770.979803240742</v>
      </c>
      <c r="F2515" t="s">
        <v>15024</v>
      </c>
    </row>
    <row r="2516" spans="1:6" x14ac:dyDescent="0.25">
      <c r="A2516">
        <v>12515</v>
      </c>
      <c r="B2516" t="s">
        <v>5860</v>
      </c>
      <c r="C2516" t="s">
        <v>15030</v>
      </c>
      <c r="D2516">
        <v>26149</v>
      </c>
      <c r="E2516" s="2">
        <v>44879.229571759257</v>
      </c>
      <c r="F2516" t="s">
        <v>12908</v>
      </c>
    </row>
    <row r="2517" spans="1:6" x14ac:dyDescent="0.25">
      <c r="A2517">
        <v>12516</v>
      </c>
      <c r="B2517" t="s">
        <v>4562</v>
      </c>
      <c r="C2517" t="s">
        <v>15029</v>
      </c>
      <c r="D2517">
        <v>5530</v>
      </c>
      <c r="E2517" s="2">
        <v>44773.559560185182</v>
      </c>
      <c r="F2517" t="s">
        <v>12908</v>
      </c>
    </row>
    <row r="2518" spans="1:6" x14ac:dyDescent="0.25">
      <c r="A2518">
        <v>12517</v>
      </c>
      <c r="B2518" t="s">
        <v>3400</v>
      </c>
      <c r="C2518" t="s">
        <v>15025</v>
      </c>
      <c r="D2518">
        <v>38435</v>
      </c>
      <c r="E2518" s="2">
        <v>44628.546423611107</v>
      </c>
      <c r="F2518" t="s">
        <v>12908</v>
      </c>
    </row>
    <row r="2519" spans="1:6" x14ac:dyDescent="0.25">
      <c r="A2519">
        <v>12518</v>
      </c>
      <c r="B2519" t="s">
        <v>5389</v>
      </c>
      <c r="C2519" t="s">
        <v>15030</v>
      </c>
      <c r="D2519">
        <v>28945</v>
      </c>
      <c r="E2519" s="2">
        <v>44900.5778125</v>
      </c>
      <c r="F2519" t="s">
        <v>15026</v>
      </c>
    </row>
    <row r="2520" spans="1:6" x14ac:dyDescent="0.25">
      <c r="A2520">
        <v>12519</v>
      </c>
      <c r="B2520" t="s">
        <v>5725</v>
      </c>
      <c r="C2520" t="s">
        <v>15030</v>
      </c>
      <c r="D2520">
        <v>26424</v>
      </c>
      <c r="E2520" s="2">
        <v>44792.230763888889</v>
      </c>
      <c r="F2520" t="s">
        <v>15026</v>
      </c>
    </row>
    <row r="2521" spans="1:6" x14ac:dyDescent="0.25">
      <c r="A2521">
        <v>12520</v>
      </c>
      <c r="B2521" t="s">
        <v>6015</v>
      </c>
      <c r="C2521" t="s">
        <v>15025</v>
      </c>
      <c r="D2521">
        <v>28308</v>
      </c>
      <c r="E2521" s="2">
        <v>45041.099340277768</v>
      </c>
      <c r="F2521" t="s">
        <v>15026</v>
      </c>
    </row>
    <row r="2522" spans="1:6" x14ac:dyDescent="0.25">
      <c r="A2522">
        <v>12521</v>
      </c>
      <c r="B2522" t="s">
        <v>6068</v>
      </c>
      <c r="C2522" t="s">
        <v>15027</v>
      </c>
      <c r="D2522">
        <v>47410</v>
      </c>
      <c r="E2522" s="2">
        <v>44568.179791666669</v>
      </c>
      <c r="F2522" t="s">
        <v>12908</v>
      </c>
    </row>
    <row r="2523" spans="1:6" x14ac:dyDescent="0.25">
      <c r="A2523">
        <v>12522</v>
      </c>
      <c r="B2523" t="s">
        <v>3290</v>
      </c>
      <c r="C2523" t="s">
        <v>15029</v>
      </c>
      <c r="D2523">
        <v>28347</v>
      </c>
      <c r="E2523" s="2">
        <v>44839.077962962961</v>
      </c>
      <c r="F2523" t="s">
        <v>12908</v>
      </c>
    </row>
    <row r="2524" spans="1:6" x14ac:dyDescent="0.25">
      <c r="A2524">
        <v>12523</v>
      </c>
      <c r="B2524" t="s">
        <v>3212</v>
      </c>
      <c r="C2524" t="s">
        <v>15023</v>
      </c>
      <c r="D2524">
        <v>17027</v>
      </c>
      <c r="E2524" s="2">
        <v>45018.6640162037</v>
      </c>
      <c r="F2524" t="s">
        <v>12908</v>
      </c>
    </row>
    <row r="2525" spans="1:6" x14ac:dyDescent="0.25">
      <c r="A2525">
        <v>12524</v>
      </c>
      <c r="B2525" t="s">
        <v>5431</v>
      </c>
      <c r="C2525" t="s">
        <v>15025</v>
      </c>
      <c r="D2525">
        <v>3907</v>
      </c>
      <c r="E2525" s="2">
        <v>44768.86818287037</v>
      </c>
      <c r="F2525" t="s">
        <v>15026</v>
      </c>
    </row>
    <row r="2526" spans="1:6" x14ac:dyDescent="0.25">
      <c r="A2526">
        <v>12525</v>
      </c>
      <c r="B2526" t="s">
        <v>4416</v>
      </c>
      <c r="C2526" t="s">
        <v>15029</v>
      </c>
      <c r="D2526">
        <v>1494</v>
      </c>
      <c r="E2526" s="2">
        <v>44837.345150462963</v>
      </c>
      <c r="F2526" t="s">
        <v>15024</v>
      </c>
    </row>
    <row r="2527" spans="1:6" x14ac:dyDescent="0.25">
      <c r="A2527">
        <v>12526</v>
      </c>
      <c r="B2527" t="s">
        <v>5131</v>
      </c>
      <c r="C2527" t="s">
        <v>15027</v>
      </c>
      <c r="D2527">
        <v>39329</v>
      </c>
      <c r="E2527" s="2">
        <v>44609.644641203697</v>
      </c>
      <c r="F2527" t="s">
        <v>15024</v>
      </c>
    </row>
    <row r="2528" spans="1:6" x14ac:dyDescent="0.25">
      <c r="A2528">
        <v>12527</v>
      </c>
      <c r="B2528" t="s">
        <v>4995</v>
      </c>
      <c r="C2528" t="s">
        <v>15030</v>
      </c>
      <c r="D2528">
        <v>4090</v>
      </c>
      <c r="E2528" s="2">
        <v>45020.515289351853</v>
      </c>
      <c r="F2528" t="s">
        <v>15026</v>
      </c>
    </row>
    <row r="2529" spans="1:6" x14ac:dyDescent="0.25">
      <c r="A2529">
        <v>12528</v>
      </c>
      <c r="B2529" t="s">
        <v>4561</v>
      </c>
      <c r="C2529" t="s">
        <v>15025</v>
      </c>
      <c r="D2529">
        <v>8368</v>
      </c>
      <c r="E2529" s="2">
        <v>44919.014988425923</v>
      </c>
      <c r="F2529" t="s">
        <v>15024</v>
      </c>
    </row>
    <row r="2530" spans="1:6" x14ac:dyDescent="0.25">
      <c r="A2530">
        <v>12529</v>
      </c>
      <c r="B2530" t="s">
        <v>3418</v>
      </c>
      <c r="C2530" t="s">
        <v>15028</v>
      </c>
      <c r="D2530">
        <v>27522</v>
      </c>
      <c r="E2530" s="2">
        <v>44687.749351851853</v>
      </c>
      <c r="F2530" t="s">
        <v>12908</v>
      </c>
    </row>
    <row r="2531" spans="1:6" x14ac:dyDescent="0.25">
      <c r="A2531">
        <v>12530</v>
      </c>
      <c r="B2531" t="s">
        <v>5176</v>
      </c>
      <c r="C2531" t="s">
        <v>15027</v>
      </c>
      <c r="D2531">
        <v>18406</v>
      </c>
      <c r="E2531" s="2">
        <v>45064.564502314817</v>
      </c>
      <c r="F2531" t="s">
        <v>12908</v>
      </c>
    </row>
    <row r="2532" spans="1:6" x14ac:dyDescent="0.25">
      <c r="A2532">
        <v>12531</v>
      </c>
      <c r="B2532" t="s">
        <v>5169</v>
      </c>
      <c r="C2532" t="s">
        <v>15025</v>
      </c>
      <c r="D2532">
        <v>33518</v>
      </c>
      <c r="E2532" s="2">
        <v>44556.137291666673</v>
      </c>
      <c r="F2532" t="s">
        <v>15026</v>
      </c>
    </row>
    <row r="2533" spans="1:6" x14ac:dyDescent="0.25">
      <c r="A2533">
        <v>12532</v>
      </c>
      <c r="B2533" t="s">
        <v>3890</v>
      </c>
      <c r="C2533" t="s">
        <v>15028</v>
      </c>
      <c r="D2533">
        <v>36605</v>
      </c>
      <c r="E2533" s="2">
        <v>44893.556238425917</v>
      </c>
      <c r="F2533" t="s">
        <v>15024</v>
      </c>
    </row>
    <row r="2534" spans="1:6" x14ac:dyDescent="0.25">
      <c r="A2534">
        <v>12533</v>
      </c>
      <c r="B2534" t="s">
        <v>5885</v>
      </c>
      <c r="C2534" t="s">
        <v>15030</v>
      </c>
      <c r="D2534">
        <v>49739</v>
      </c>
      <c r="E2534" s="2">
        <v>44533.563101851847</v>
      </c>
      <c r="F2534" t="s">
        <v>15026</v>
      </c>
    </row>
    <row r="2535" spans="1:6" x14ac:dyDescent="0.25">
      <c r="A2535">
        <v>12534</v>
      </c>
      <c r="B2535" t="s">
        <v>3270</v>
      </c>
      <c r="C2535" t="s">
        <v>15027</v>
      </c>
      <c r="D2535">
        <v>4480</v>
      </c>
      <c r="E2535" s="2">
        <v>45087.891817129632</v>
      </c>
      <c r="F2535" t="s">
        <v>15024</v>
      </c>
    </row>
    <row r="2536" spans="1:6" x14ac:dyDescent="0.25">
      <c r="A2536">
        <v>12535</v>
      </c>
      <c r="B2536" t="s">
        <v>3421</v>
      </c>
      <c r="C2536" t="s">
        <v>15028</v>
      </c>
      <c r="D2536">
        <v>49709</v>
      </c>
      <c r="E2536" s="2">
        <v>45067.471979166658</v>
      </c>
      <c r="F2536" t="s">
        <v>12908</v>
      </c>
    </row>
    <row r="2537" spans="1:6" x14ac:dyDescent="0.25">
      <c r="A2537">
        <v>12536</v>
      </c>
      <c r="B2537" t="s">
        <v>6070</v>
      </c>
      <c r="C2537" t="s">
        <v>15030</v>
      </c>
      <c r="D2537">
        <v>28638</v>
      </c>
      <c r="E2537" s="2">
        <v>44644.822233796287</v>
      </c>
      <c r="F2537" t="s">
        <v>15024</v>
      </c>
    </row>
    <row r="2538" spans="1:6" x14ac:dyDescent="0.25">
      <c r="A2538">
        <v>12537</v>
      </c>
      <c r="B2538" t="s">
        <v>4419</v>
      </c>
      <c r="C2538" t="s">
        <v>15028</v>
      </c>
      <c r="D2538">
        <v>3876</v>
      </c>
      <c r="E2538" s="2">
        <v>44703.153958333343</v>
      </c>
      <c r="F2538" t="s">
        <v>15026</v>
      </c>
    </row>
    <row r="2539" spans="1:6" x14ac:dyDescent="0.25">
      <c r="A2539">
        <v>12538</v>
      </c>
      <c r="B2539" t="s">
        <v>5355</v>
      </c>
      <c r="C2539" t="s">
        <v>15028</v>
      </c>
      <c r="D2539">
        <v>23293</v>
      </c>
      <c r="E2539" s="2">
        <v>44683.8125462963</v>
      </c>
      <c r="F2539" t="s">
        <v>15026</v>
      </c>
    </row>
    <row r="2540" spans="1:6" x14ac:dyDescent="0.25">
      <c r="A2540">
        <v>12539</v>
      </c>
      <c r="B2540" t="s">
        <v>5127</v>
      </c>
      <c r="C2540" t="s">
        <v>15023</v>
      </c>
      <c r="D2540">
        <v>38038</v>
      </c>
      <c r="E2540" s="2">
        <v>45019.21912037037</v>
      </c>
      <c r="F2540" t="s">
        <v>12908</v>
      </c>
    </row>
    <row r="2541" spans="1:6" x14ac:dyDescent="0.25">
      <c r="A2541">
        <v>12540</v>
      </c>
      <c r="B2541" t="s">
        <v>5923</v>
      </c>
      <c r="C2541" t="s">
        <v>15027</v>
      </c>
      <c r="D2541">
        <v>39468</v>
      </c>
      <c r="E2541" s="2">
        <v>44578.075509259259</v>
      </c>
      <c r="F2541" t="s">
        <v>15026</v>
      </c>
    </row>
    <row r="2542" spans="1:6" x14ac:dyDescent="0.25">
      <c r="A2542">
        <v>12541</v>
      </c>
      <c r="B2542" t="s">
        <v>4866</v>
      </c>
      <c r="C2542" t="s">
        <v>15030</v>
      </c>
      <c r="D2542">
        <v>14787</v>
      </c>
      <c r="E2542" s="2">
        <v>44514.13140046296</v>
      </c>
      <c r="F2542" t="s">
        <v>12908</v>
      </c>
    </row>
    <row r="2543" spans="1:6" x14ac:dyDescent="0.25">
      <c r="A2543">
        <v>12542</v>
      </c>
      <c r="B2543" t="s">
        <v>5359</v>
      </c>
      <c r="C2543" t="s">
        <v>15028</v>
      </c>
      <c r="D2543">
        <v>22167</v>
      </c>
      <c r="E2543" s="2">
        <v>44863.075335648151</v>
      </c>
      <c r="F2543" t="s">
        <v>15024</v>
      </c>
    </row>
    <row r="2544" spans="1:6" x14ac:dyDescent="0.25">
      <c r="A2544">
        <v>12543</v>
      </c>
      <c r="B2544" t="s">
        <v>5624</v>
      </c>
      <c r="C2544" t="s">
        <v>15029</v>
      </c>
      <c r="D2544">
        <v>15806</v>
      </c>
      <c r="E2544" s="2">
        <v>44655.033831018518</v>
      </c>
      <c r="F2544" t="s">
        <v>15024</v>
      </c>
    </row>
    <row r="2545" spans="1:6" x14ac:dyDescent="0.25">
      <c r="A2545">
        <v>12544</v>
      </c>
      <c r="B2545" t="s">
        <v>3624</v>
      </c>
      <c r="C2545" t="s">
        <v>15025</v>
      </c>
      <c r="D2545">
        <v>49955</v>
      </c>
      <c r="E2545" s="2">
        <v>44612.010729166657</v>
      </c>
      <c r="F2545" t="s">
        <v>15026</v>
      </c>
    </row>
    <row r="2546" spans="1:6" x14ac:dyDescent="0.25">
      <c r="A2546">
        <v>12545</v>
      </c>
      <c r="B2546" t="s">
        <v>4390</v>
      </c>
      <c r="C2546" t="s">
        <v>15023</v>
      </c>
      <c r="D2546">
        <v>23005</v>
      </c>
      <c r="E2546" s="2">
        <v>44745.263923611114</v>
      </c>
      <c r="F2546" t="s">
        <v>12908</v>
      </c>
    </row>
    <row r="2547" spans="1:6" x14ac:dyDescent="0.25">
      <c r="A2547">
        <v>12546</v>
      </c>
      <c r="B2547" t="s">
        <v>4002</v>
      </c>
      <c r="C2547" t="s">
        <v>15030</v>
      </c>
      <c r="D2547">
        <v>7610</v>
      </c>
      <c r="E2547" s="2">
        <v>44571.170787037037</v>
      </c>
      <c r="F2547" t="s">
        <v>12908</v>
      </c>
    </row>
    <row r="2548" spans="1:6" x14ac:dyDescent="0.25">
      <c r="A2548">
        <v>12547</v>
      </c>
      <c r="B2548" t="s">
        <v>3607</v>
      </c>
      <c r="C2548" t="s">
        <v>15030</v>
      </c>
      <c r="D2548">
        <v>32603</v>
      </c>
      <c r="E2548" s="2">
        <v>44655.668599537043</v>
      </c>
      <c r="F2548" t="s">
        <v>12908</v>
      </c>
    </row>
    <row r="2549" spans="1:6" x14ac:dyDescent="0.25">
      <c r="A2549">
        <v>12548</v>
      </c>
      <c r="B2549" t="s">
        <v>5484</v>
      </c>
      <c r="C2549" t="s">
        <v>15029</v>
      </c>
      <c r="D2549">
        <v>39720</v>
      </c>
      <c r="E2549" s="2">
        <v>44577.422372685192</v>
      </c>
      <c r="F2549" t="s">
        <v>15024</v>
      </c>
    </row>
    <row r="2550" spans="1:6" x14ac:dyDescent="0.25">
      <c r="A2550">
        <v>12549</v>
      </c>
      <c r="B2550" t="s">
        <v>5072</v>
      </c>
      <c r="C2550" t="s">
        <v>15025</v>
      </c>
      <c r="D2550">
        <v>8864</v>
      </c>
      <c r="E2550" s="2">
        <v>45021.685196759259</v>
      </c>
      <c r="F2550" t="s">
        <v>15026</v>
      </c>
    </row>
    <row r="2551" spans="1:6" x14ac:dyDescent="0.25">
      <c r="A2551">
        <v>12550</v>
      </c>
      <c r="B2551" t="s">
        <v>5722</v>
      </c>
      <c r="C2551" t="s">
        <v>15030</v>
      </c>
      <c r="D2551">
        <v>23093</v>
      </c>
      <c r="E2551" s="2">
        <v>45127.488877314812</v>
      </c>
      <c r="F2551" t="s">
        <v>12908</v>
      </c>
    </row>
    <row r="2552" spans="1:6" x14ac:dyDescent="0.25">
      <c r="A2552">
        <v>12551</v>
      </c>
      <c r="B2552" t="s">
        <v>6068</v>
      </c>
      <c r="C2552" t="s">
        <v>15030</v>
      </c>
      <c r="D2552">
        <v>31621</v>
      </c>
      <c r="E2552" s="2">
        <v>44897.778368055559</v>
      </c>
      <c r="F2552" t="s">
        <v>15026</v>
      </c>
    </row>
    <row r="2553" spans="1:6" x14ac:dyDescent="0.25">
      <c r="A2553">
        <v>12552</v>
      </c>
      <c r="B2553" t="s">
        <v>4990</v>
      </c>
      <c r="C2553" t="s">
        <v>15028</v>
      </c>
      <c r="D2553">
        <v>40485</v>
      </c>
      <c r="E2553" s="2">
        <v>44913.677754629629</v>
      </c>
      <c r="F2553" t="s">
        <v>15026</v>
      </c>
    </row>
    <row r="2554" spans="1:6" x14ac:dyDescent="0.25">
      <c r="A2554">
        <v>12553</v>
      </c>
      <c r="B2554" t="s">
        <v>5010</v>
      </c>
      <c r="C2554" t="s">
        <v>15030</v>
      </c>
      <c r="D2554">
        <v>48697</v>
      </c>
      <c r="E2554" s="2">
        <v>44683.690381944441</v>
      </c>
      <c r="F2554" t="s">
        <v>12908</v>
      </c>
    </row>
    <row r="2555" spans="1:6" x14ac:dyDescent="0.25">
      <c r="A2555">
        <v>12554</v>
      </c>
      <c r="B2555" t="s">
        <v>3845</v>
      </c>
      <c r="C2555" t="s">
        <v>15030</v>
      </c>
      <c r="D2555">
        <v>40915</v>
      </c>
      <c r="E2555" s="2">
        <v>45025.308472222219</v>
      </c>
      <c r="F2555" t="s">
        <v>12908</v>
      </c>
    </row>
    <row r="2556" spans="1:6" x14ac:dyDescent="0.25">
      <c r="A2556">
        <v>12555</v>
      </c>
      <c r="B2556" t="s">
        <v>3582</v>
      </c>
      <c r="C2556" t="s">
        <v>15027</v>
      </c>
      <c r="D2556">
        <v>15315</v>
      </c>
      <c r="E2556" s="2">
        <v>44933.98537037037</v>
      </c>
      <c r="F2556" t="s">
        <v>15026</v>
      </c>
    </row>
    <row r="2557" spans="1:6" x14ac:dyDescent="0.25">
      <c r="A2557">
        <v>12556</v>
      </c>
      <c r="B2557" t="s">
        <v>5847</v>
      </c>
      <c r="C2557" t="s">
        <v>15025</v>
      </c>
      <c r="D2557">
        <v>47531</v>
      </c>
      <c r="E2557" s="2">
        <v>45081.835960648154</v>
      </c>
      <c r="F2557" t="s">
        <v>15024</v>
      </c>
    </row>
    <row r="2558" spans="1:6" x14ac:dyDescent="0.25">
      <c r="A2558">
        <v>12557</v>
      </c>
      <c r="B2558" t="s">
        <v>4351</v>
      </c>
      <c r="C2558" t="s">
        <v>15025</v>
      </c>
      <c r="D2558">
        <v>45888</v>
      </c>
      <c r="E2558" s="2">
        <v>45013.342951388891</v>
      </c>
      <c r="F2558" t="s">
        <v>15026</v>
      </c>
    </row>
    <row r="2559" spans="1:6" x14ac:dyDescent="0.25">
      <c r="A2559">
        <v>12558</v>
      </c>
      <c r="B2559" t="s">
        <v>5775</v>
      </c>
      <c r="C2559" t="s">
        <v>15030</v>
      </c>
      <c r="D2559">
        <v>4325</v>
      </c>
      <c r="E2559" s="2">
        <v>44793.418634259258</v>
      </c>
      <c r="F2559" t="s">
        <v>12908</v>
      </c>
    </row>
    <row r="2560" spans="1:6" x14ac:dyDescent="0.25">
      <c r="A2560">
        <v>12559</v>
      </c>
      <c r="B2560" t="s">
        <v>4354</v>
      </c>
      <c r="C2560" t="s">
        <v>15027</v>
      </c>
      <c r="D2560">
        <v>45007</v>
      </c>
      <c r="E2560" s="2">
        <v>44674.827025462961</v>
      </c>
      <c r="F2560" t="s">
        <v>15026</v>
      </c>
    </row>
    <row r="2561" spans="1:6" x14ac:dyDescent="0.25">
      <c r="A2561">
        <v>12560</v>
      </c>
      <c r="B2561" t="s">
        <v>4344</v>
      </c>
      <c r="C2561" t="s">
        <v>15027</v>
      </c>
      <c r="D2561">
        <v>17487</v>
      </c>
      <c r="E2561" s="2">
        <v>45024.280104166668</v>
      </c>
      <c r="F2561" t="s">
        <v>15024</v>
      </c>
    </row>
    <row r="2562" spans="1:6" x14ac:dyDescent="0.25">
      <c r="A2562">
        <v>12561</v>
      </c>
      <c r="B2562" t="s">
        <v>5334</v>
      </c>
      <c r="C2562" t="s">
        <v>15028</v>
      </c>
      <c r="D2562">
        <v>5427</v>
      </c>
      <c r="E2562" s="2">
        <v>44825.943078703713</v>
      </c>
      <c r="F2562" t="s">
        <v>15026</v>
      </c>
    </row>
    <row r="2563" spans="1:6" x14ac:dyDescent="0.25">
      <c r="A2563">
        <v>12562</v>
      </c>
      <c r="B2563" t="s">
        <v>4562</v>
      </c>
      <c r="C2563" t="s">
        <v>15030</v>
      </c>
      <c r="D2563">
        <v>8192</v>
      </c>
      <c r="E2563" s="2">
        <v>44864.038368055553</v>
      </c>
      <c r="F2563" t="s">
        <v>15024</v>
      </c>
    </row>
    <row r="2564" spans="1:6" x14ac:dyDescent="0.25">
      <c r="A2564">
        <v>12563</v>
      </c>
      <c r="B2564" t="s">
        <v>5425</v>
      </c>
      <c r="C2564" t="s">
        <v>15023</v>
      </c>
      <c r="D2564">
        <v>20976</v>
      </c>
      <c r="E2564" s="2">
        <v>44637.313530092593</v>
      </c>
      <c r="F2564" t="s">
        <v>15024</v>
      </c>
    </row>
    <row r="2565" spans="1:6" x14ac:dyDescent="0.25">
      <c r="A2565">
        <v>12564</v>
      </c>
      <c r="B2565" t="s">
        <v>4899</v>
      </c>
      <c r="C2565" t="s">
        <v>15029</v>
      </c>
      <c r="D2565">
        <v>43864</v>
      </c>
      <c r="E2565" s="2">
        <v>44498.59642361111</v>
      </c>
      <c r="F2565" t="s">
        <v>15026</v>
      </c>
    </row>
    <row r="2566" spans="1:6" x14ac:dyDescent="0.25">
      <c r="A2566">
        <v>12565</v>
      </c>
      <c r="B2566" t="s">
        <v>5183</v>
      </c>
      <c r="C2566" t="s">
        <v>15030</v>
      </c>
      <c r="D2566">
        <v>36051</v>
      </c>
      <c r="E2566" s="2">
        <v>44824.580879629633</v>
      </c>
      <c r="F2566" t="s">
        <v>12908</v>
      </c>
    </row>
    <row r="2567" spans="1:6" x14ac:dyDescent="0.25">
      <c r="A2567">
        <v>12566</v>
      </c>
      <c r="B2567" t="s">
        <v>5257</v>
      </c>
      <c r="C2567" t="s">
        <v>15025</v>
      </c>
      <c r="D2567">
        <v>4895</v>
      </c>
      <c r="E2567" s="2">
        <v>44634.869687500002</v>
      </c>
      <c r="F2567" t="s">
        <v>15026</v>
      </c>
    </row>
    <row r="2568" spans="1:6" x14ac:dyDescent="0.25">
      <c r="A2568">
        <v>12567</v>
      </c>
      <c r="B2568" t="s">
        <v>6038</v>
      </c>
      <c r="C2568" t="s">
        <v>15025</v>
      </c>
      <c r="D2568">
        <v>47683</v>
      </c>
      <c r="E2568" s="2">
        <v>44717.996562499997</v>
      </c>
      <c r="F2568" t="s">
        <v>15024</v>
      </c>
    </row>
    <row r="2569" spans="1:6" x14ac:dyDescent="0.25">
      <c r="A2569">
        <v>12568</v>
      </c>
      <c r="B2569" t="s">
        <v>5930</v>
      </c>
      <c r="C2569" t="s">
        <v>15023</v>
      </c>
      <c r="D2569">
        <v>29927</v>
      </c>
      <c r="E2569" s="2">
        <v>44694.125740740739</v>
      </c>
      <c r="F2569" t="s">
        <v>12908</v>
      </c>
    </row>
    <row r="2570" spans="1:6" x14ac:dyDescent="0.25">
      <c r="A2570">
        <v>12569</v>
      </c>
      <c r="B2570" t="s">
        <v>5807</v>
      </c>
      <c r="C2570" t="s">
        <v>15028</v>
      </c>
      <c r="D2570">
        <v>46369</v>
      </c>
      <c r="E2570" s="2">
        <v>44898.170798611107</v>
      </c>
      <c r="F2570" t="s">
        <v>15024</v>
      </c>
    </row>
    <row r="2571" spans="1:6" x14ac:dyDescent="0.25">
      <c r="A2571">
        <v>12570</v>
      </c>
      <c r="B2571" t="s">
        <v>4189</v>
      </c>
      <c r="C2571" t="s">
        <v>15027</v>
      </c>
      <c r="D2571">
        <v>44933</v>
      </c>
      <c r="E2571" s="2">
        <v>44497.618078703701</v>
      </c>
      <c r="F2571" t="s">
        <v>15026</v>
      </c>
    </row>
    <row r="2572" spans="1:6" x14ac:dyDescent="0.25">
      <c r="A2572">
        <v>12571</v>
      </c>
      <c r="B2572" t="s">
        <v>4304</v>
      </c>
      <c r="C2572" t="s">
        <v>15030</v>
      </c>
      <c r="D2572">
        <v>37570</v>
      </c>
      <c r="E2572" s="2">
        <v>44579.595543981479</v>
      </c>
      <c r="F2572" t="s">
        <v>12908</v>
      </c>
    </row>
    <row r="2573" spans="1:6" x14ac:dyDescent="0.25">
      <c r="A2573">
        <v>12572</v>
      </c>
      <c r="B2573" t="s">
        <v>3768</v>
      </c>
      <c r="C2573" t="s">
        <v>15028</v>
      </c>
      <c r="D2573">
        <v>17260</v>
      </c>
      <c r="E2573" s="2">
        <v>44575.898599537039</v>
      </c>
      <c r="F2573" t="s">
        <v>15026</v>
      </c>
    </row>
    <row r="2574" spans="1:6" x14ac:dyDescent="0.25">
      <c r="A2574">
        <v>12573</v>
      </c>
      <c r="B2574" t="s">
        <v>5379</v>
      </c>
      <c r="C2574" t="s">
        <v>15023</v>
      </c>
      <c r="D2574">
        <v>31720</v>
      </c>
      <c r="E2574" s="2">
        <v>44687.685787037037</v>
      </c>
      <c r="F2574" t="s">
        <v>12908</v>
      </c>
    </row>
    <row r="2575" spans="1:6" x14ac:dyDescent="0.25">
      <c r="A2575">
        <v>12574</v>
      </c>
      <c r="B2575" t="s">
        <v>3902</v>
      </c>
      <c r="C2575" t="s">
        <v>15030</v>
      </c>
      <c r="D2575">
        <v>48544</v>
      </c>
      <c r="E2575" s="2">
        <v>44611.512557870366</v>
      </c>
      <c r="F2575" t="s">
        <v>15024</v>
      </c>
    </row>
    <row r="2576" spans="1:6" x14ac:dyDescent="0.25">
      <c r="A2576">
        <v>12575</v>
      </c>
      <c r="B2576" t="s">
        <v>4652</v>
      </c>
      <c r="C2576" t="s">
        <v>15029</v>
      </c>
      <c r="D2576">
        <v>9088</v>
      </c>
      <c r="E2576" s="2">
        <v>45129.781921296293</v>
      </c>
      <c r="F2576" t="s">
        <v>12908</v>
      </c>
    </row>
    <row r="2577" spans="1:6" x14ac:dyDescent="0.25">
      <c r="A2577">
        <v>12576</v>
      </c>
      <c r="B2577" t="s">
        <v>3944</v>
      </c>
      <c r="C2577" t="s">
        <v>15028</v>
      </c>
      <c r="D2577">
        <v>26525</v>
      </c>
      <c r="E2577" s="2">
        <v>44658.237164351849</v>
      </c>
      <c r="F2577" t="s">
        <v>15026</v>
      </c>
    </row>
    <row r="2578" spans="1:6" x14ac:dyDescent="0.25">
      <c r="A2578">
        <v>12577</v>
      </c>
      <c r="B2578" t="s">
        <v>4769</v>
      </c>
      <c r="C2578" t="s">
        <v>15027</v>
      </c>
      <c r="D2578">
        <v>27371</v>
      </c>
      <c r="E2578" s="2">
        <v>44876.226805555547</v>
      </c>
      <c r="F2578" t="s">
        <v>12908</v>
      </c>
    </row>
    <row r="2579" spans="1:6" x14ac:dyDescent="0.25">
      <c r="A2579">
        <v>12578</v>
      </c>
      <c r="B2579" t="s">
        <v>5028</v>
      </c>
      <c r="C2579" t="s">
        <v>15023</v>
      </c>
      <c r="D2579">
        <v>30259</v>
      </c>
      <c r="E2579" s="2">
        <v>44561.879189814812</v>
      </c>
      <c r="F2579" t="s">
        <v>15026</v>
      </c>
    </row>
    <row r="2580" spans="1:6" x14ac:dyDescent="0.25">
      <c r="A2580">
        <v>12579</v>
      </c>
      <c r="B2580" t="s">
        <v>4235</v>
      </c>
      <c r="C2580" t="s">
        <v>15025</v>
      </c>
      <c r="D2580">
        <v>29893</v>
      </c>
      <c r="E2580" s="2">
        <v>44592.143009259264</v>
      </c>
      <c r="F2580" t="s">
        <v>15024</v>
      </c>
    </row>
    <row r="2581" spans="1:6" x14ac:dyDescent="0.25">
      <c r="A2581">
        <v>12580</v>
      </c>
      <c r="B2581" t="s">
        <v>6038</v>
      </c>
      <c r="C2581" t="s">
        <v>15029</v>
      </c>
      <c r="D2581">
        <v>5896</v>
      </c>
      <c r="E2581" s="2">
        <v>45110.6408912037</v>
      </c>
      <c r="F2581" t="s">
        <v>15024</v>
      </c>
    </row>
    <row r="2582" spans="1:6" x14ac:dyDescent="0.25">
      <c r="A2582">
        <v>12581</v>
      </c>
      <c r="B2582" t="s">
        <v>4202</v>
      </c>
      <c r="C2582" t="s">
        <v>15027</v>
      </c>
      <c r="D2582">
        <v>28642</v>
      </c>
      <c r="E2582" s="2">
        <v>44935.742523148147</v>
      </c>
      <c r="F2582" t="s">
        <v>15024</v>
      </c>
    </row>
    <row r="2583" spans="1:6" x14ac:dyDescent="0.25">
      <c r="A2583">
        <v>12582</v>
      </c>
      <c r="B2583" t="s">
        <v>3542</v>
      </c>
      <c r="C2583" t="s">
        <v>15025</v>
      </c>
      <c r="D2583">
        <v>22673</v>
      </c>
      <c r="E2583" s="2">
        <v>44496.268009259264</v>
      </c>
      <c r="F2583" t="s">
        <v>15026</v>
      </c>
    </row>
    <row r="2584" spans="1:6" x14ac:dyDescent="0.25">
      <c r="A2584">
        <v>12583</v>
      </c>
      <c r="B2584" t="s">
        <v>5161</v>
      </c>
      <c r="C2584" t="s">
        <v>15023</v>
      </c>
      <c r="D2584">
        <v>22982</v>
      </c>
      <c r="E2584" s="2">
        <v>44480.034780092603</v>
      </c>
      <c r="F2584" t="s">
        <v>12908</v>
      </c>
    </row>
    <row r="2585" spans="1:6" x14ac:dyDescent="0.25">
      <c r="A2585">
        <v>12584</v>
      </c>
      <c r="B2585" t="s">
        <v>3783</v>
      </c>
      <c r="C2585" t="s">
        <v>15028</v>
      </c>
      <c r="D2585">
        <v>6057</v>
      </c>
      <c r="E2585" s="2">
        <v>44512.914131944453</v>
      </c>
      <c r="F2585" t="s">
        <v>15024</v>
      </c>
    </row>
    <row r="2586" spans="1:6" x14ac:dyDescent="0.25">
      <c r="A2586">
        <v>12585</v>
      </c>
      <c r="B2586" t="s">
        <v>5935</v>
      </c>
      <c r="C2586" t="s">
        <v>15029</v>
      </c>
      <c r="D2586">
        <v>11426</v>
      </c>
      <c r="E2586" s="2">
        <v>44467.723854166667</v>
      </c>
      <c r="F2586" t="s">
        <v>15024</v>
      </c>
    </row>
    <row r="2587" spans="1:6" x14ac:dyDescent="0.25">
      <c r="A2587">
        <v>12586</v>
      </c>
      <c r="B2587" t="s">
        <v>3936</v>
      </c>
      <c r="C2587" t="s">
        <v>15028</v>
      </c>
      <c r="D2587">
        <v>34976</v>
      </c>
      <c r="E2587" s="2">
        <v>44831.407407407409</v>
      </c>
      <c r="F2587" t="s">
        <v>15024</v>
      </c>
    </row>
    <row r="2588" spans="1:6" x14ac:dyDescent="0.25">
      <c r="A2588">
        <v>12587</v>
      </c>
      <c r="B2588" t="s">
        <v>3754</v>
      </c>
      <c r="C2588" t="s">
        <v>15025</v>
      </c>
      <c r="D2588">
        <v>42246</v>
      </c>
      <c r="E2588" s="2">
        <v>44730.267858796287</v>
      </c>
      <c r="F2588" t="s">
        <v>15026</v>
      </c>
    </row>
    <row r="2589" spans="1:6" x14ac:dyDescent="0.25">
      <c r="A2589">
        <v>12588</v>
      </c>
      <c r="B2589" t="s">
        <v>3405</v>
      </c>
      <c r="C2589" t="s">
        <v>15027</v>
      </c>
      <c r="D2589">
        <v>17010</v>
      </c>
      <c r="E2589" s="2">
        <v>44625.076782407406</v>
      </c>
      <c r="F2589" t="s">
        <v>15024</v>
      </c>
    </row>
    <row r="2590" spans="1:6" x14ac:dyDescent="0.25">
      <c r="A2590">
        <v>12589</v>
      </c>
      <c r="B2590" t="s">
        <v>5129</v>
      </c>
      <c r="C2590" t="s">
        <v>15025</v>
      </c>
      <c r="D2590">
        <v>2864</v>
      </c>
      <c r="E2590" s="2">
        <v>44599.567337962973</v>
      </c>
      <c r="F2590" t="s">
        <v>15024</v>
      </c>
    </row>
    <row r="2591" spans="1:6" x14ac:dyDescent="0.25">
      <c r="A2591">
        <v>12590</v>
      </c>
      <c r="B2591" t="s">
        <v>3741</v>
      </c>
      <c r="C2591" t="s">
        <v>15030</v>
      </c>
      <c r="D2591">
        <v>27489</v>
      </c>
      <c r="E2591" s="2">
        <v>44663.986701388887</v>
      </c>
      <c r="F2591" t="s">
        <v>15026</v>
      </c>
    </row>
    <row r="2592" spans="1:6" x14ac:dyDescent="0.25">
      <c r="A2592">
        <v>12591</v>
      </c>
      <c r="B2592" t="s">
        <v>5726</v>
      </c>
      <c r="C2592" t="s">
        <v>15027</v>
      </c>
      <c r="D2592">
        <v>38348</v>
      </c>
      <c r="E2592" s="2">
        <v>44861.593101851853</v>
      </c>
      <c r="F2592" t="s">
        <v>12908</v>
      </c>
    </row>
    <row r="2593" spans="1:6" x14ac:dyDescent="0.25">
      <c r="A2593">
        <v>12592</v>
      </c>
      <c r="B2593" t="s">
        <v>3989</v>
      </c>
      <c r="C2593" t="s">
        <v>15028</v>
      </c>
      <c r="D2593">
        <v>15041</v>
      </c>
      <c r="E2593" s="2">
        <v>44749.346493055556</v>
      </c>
      <c r="F2593" t="s">
        <v>15024</v>
      </c>
    </row>
    <row r="2594" spans="1:6" x14ac:dyDescent="0.25">
      <c r="A2594">
        <v>12593</v>
      </c>
      <c r="B2594" t="s">
        <v>5305</v>
      </c>
      <c r="C2594" t="s">
        <v>15023</v>
      </c>
      <c r="D2594">
        <v>5821</v>
      </c>
      <c r="E2594" s="2">
        <v>44639.428518518522</v>
      </c>
      <c r="F2594" t="s">
        <v>15026</v>
      </c>
    </row>
    <row r="2595" spans="1:6" x14ac:dyDescent="0.25">
      <c r="A2595">
        <v>12594</v>
      </c>
      <c r="B2595" t="s">
        <v>4386</v>
      </c>
      <c r="C2595" t="s">
        <v>15028</v>
      </c>
      <c r="D2595">
        <v>4091</v>
      </c>
      <c r="E2595" s="2">
        <v>44856.732210648152</v>
      </c>
      <c r="F2595" t="s">
        <v>12908</v>
      </c>
    </row>
    <row r="2596" spans="1:6" x14ac:dyDescent="0.25">
      <c r="A2596">
        <v>12595</v>
      </c>
      <c r="B2596" t="s">
        <v>5710</v>
      </c>
      <c r="C2596" t="s">
        <v>15030</v>
      </c>
      <c r="D2596">
        <v>15954</v>
      </c>
      <c r="E2596" s="2">
        <v>45041.619953703703</v>
      </c>
      <c r="F2596" t="s">
        <v>15026</v>
      </c>
    </row>
    <row r="2597" spans="1:6" x14ac:dyDescent="0.25">
      <c r="A2597">
        <v>12596</v>
      </c>
      <c r="B2597" t="s">
        <v>4246</v>
      </c>
      <c r="C2597" t="s">
        <v>15023</v>
      </c>
      <c r="D2597">
        <v>23809</v>
      </c>
      <c r="E2597" s="2">
        <v>45037.896087962959</v>
      </c>
      <c r="F2597" t="s">
        <v>12908</v>
      </c>
    </row>
    <row r="2598" spans="1:6" x14ac:dyDescent="0.25">
      <c r="A2598">
        <v>12597</v>
      </c>
      <c r="B2598" t="s">
        <v>3636</v>
      </c>
      <c r="C2598" t="s">
        <v>15023</v>
      </c>
      <c r="D2598">
        <v>43303</v>
      </c>
      <c r="E2598" s="2">
        <v>44608.863020833327</v>
      </c>
      <c r="F2598" t="s">
        <v>15024</v>
      </c>
    </row>
    <row r="2599" spans="1:6" x14ac:dyDescent="0.25">
      <c r="A2599">
        <v>12598</v>
      </c>
      <c r="B2599" t="s">
        <v>4370</v>
      </c>
      <c r="C2599" t="s">
        <v>15025</v>
      </c>
      <c r="D2599">
        <v>12766</v>
      </c>
      <c r="E2599" s="2">
        <v>44570.735810185193</v>
      </c>
      <c r="F2599" t="s">
        <v>15024</v>
      </c>
    </row>
    <row r="2600" spans="1:6" x14ac:dyDescent="0.25">
      <c r="A2600">
        <v>12599</v>
      </c>
      <c r="B2600" t="s">
        <v>4017</v>
      </c>
      <c r="C2600" t="s">
        <v>15028</v>
      </c>
      <c r="D2600">
        <v>35625</v>
      </c>
      <c r="E2600" s="2">
        <v>44845.847881944443</v>
      </c>
      <c r="F2600" t="s">
        <v>15026</v>
      </c>
    </row>
    <row r="2601" spans="1:6" x14ac:dyDescent="0.25">
      <c r="A2601">
        <v>12600</v>
      </c>
      <c r="B2601" t="s">
        <v>5836</v>
      </c>
      <c r="C2601" t="s">
        <v>15030</v>
      </c>
      <c r="D2601">
        <v>9935</v>
      </c>
      <c r="E2601" s="2">
        <v>45128.870567129627</v>
      </c>
      <c r="F2601" t="s">
        <v>15024</v>
      </c>
    </row>
    <row r="2602" spans="1:6" x14ac:dyDescent="0.25">
      <c r="A2602">
        <v>12601</v>
      </c>
      <c r="B2602" t="s">
        <v>5912</v>
      </c>
      <c r="C2602" t="s">
        <v>15027</v>
      </c>
      <c r="D2602">
        <v>6070</v>
      </c>
      <c r="E2602" s="2">
        <v>44902.987071759257</v>
      </c>
      <c r="F2602" t="s">
        <v>15026</v>
      </c>
    </row>
    <row r="2603" spans="1:6" x14ac:dyDescent="0.25">
      <c r="A2603">
        <v>12602</v>
      </c>
      <c r="B2603" t="s">
        <v>3257</v>
      </c>
      <c r="C2603" t="s">
        <v>15023</v>
      </c>
      <c r="D2603">
        <v>9631</v>
      </c>
      <c r="E2603" s="2">
        <v>44956.353414351863</v>
      </c>
      <c r="F2603" t="s">
        <v>12908</v>
      </c>
    </row>
    <row r="2604" spans="1:6" x14ac:dyDescent="0.25">
      <c r="A2604">
        <v>12603</v>
      </c>
      <c r="B2604" t="s">
        <v>4017</v>
      </c>
      <c r="C2604" t="s">
        <v>15025</v>
      </c>
      <c r="D2604">
        <v>32996</v>
      </c>
      <c r="E2604" s="2">
        <v>44745.320763888893</v>
      </c>
      <c r="F2604" t="s">
        <v>12908</v>
      </c>
    </row>
    <row r="2605" spans="1:6" x14ac:dyDescent="0.25">
      <c r="A2605">
        <v>12604</v>
      </c>
      <c r="B2605" t="s">
        <v>3305</v>
      </c>
      <c r="C2605" t="s">
        <v>15028</v>
      </c>
      <c r="D2605">
        <v>6402</v>
      </c>
      <c r="E2605" s="2">
        <v>44938.191550925927</v>
      </c>
      <c r="F2605" t="s">
        <v>15026</v>
      </c>
    </row>
    <row r="2606" spans="1:6" x14ac:dyDescent="0.25">
      <c r="A2606">
        <v>12605</v>
      </c>
      <c r="B2606" t="s">
        <v>5606</v>
      </c>
      <c r="C2606" t="s">
        <v>15023</v>
      </c>
      <c r="D2606">
        <v>34848</v>
      </c>
      <c r="E2606" s="2">
        <v>45076.113449074073</v>
      </c>
      <c r="F2606" t="s">
        <v>15026</v>
      </c>
    </row>
    <row r="2607" spans="1:6" x14ac:dyDescent="0.25">
      <c r="A2607">
        <v>12606</v>
      </c>
      <c r="B2607" t="s">
        <v>6058</v>
      </c>
      <c r="C2607" t="s">
        <v>15028</v>
      </c>
      <c r="D2607">
        <v>13900</v>
      </c>
      <c r="E2607" s="2">
        <v>44830.636122685188</v>
      </c>
      <c r="F2607" t="s">
        <v>15026</v>
      </c>
    </row>
    <row r="2608" spans="1:6" x14ac:dyDescent="0.25">
      <c r="A2608">
        <v>12607</v>
      </c>
      <c r="B2608" t="s">
        <v>5436</v>
      </c>
      <c r="C2608" t="s">
        <v>15028</v>
      </c>
      <c r="D2608">
        <v>20451</v>
      </c>
      <c r="E2608" s="2">
        <v>45037.267118055563</v>
      </c>
      <c r="F2608" t="s">
        <v>15024</v>
      </c>
    </row>
    <row r="2609" spans="1:6" x14ac:dyDescent="0.25">
      <c r="A2609">
        <v>12608</v>
      </c>
      <c r="B2609" t="s">
        <v>5497</v>
      </c>
      <c r="C2609" t="s">
        <v>15025</v>
      </c>
      <c r="D2609">
        <v>9365</v>
      </c>
      <c r="E2609" s="2">
        <v>44474.997673611113</v>
      </c>
      <c r="F2609" t="s">
        <v>12908</v>
      </c>
    </row>
    <row r="2610" spans="1:6" x14ac:dyDescent="0.25">
      <c r="A2610">
        <v>12609</v>
      </c>
      <c r="B2610" t="s">
        <v>4448</v>
      </c>
      <c r="C2610" t="s">
        <v>15029</v>
      </c>
      <c r="D2610">
        <v>31809</v>
      </c>
      <c r="E2610" s="2">
        <v>44863.053124999999</v>
      </c>
      <c r="F2610" t="s">
        <v>15024</v>
      </c>
    </row>
    <row r="2611" spans="1:6" x14ac:dyDescent="0.25">
      <c r="A2611">
        <v>12610</v>
      </c>
      <c r="B2611" t="s">
        <v>3908</v>
      </c>
      <c r="C2611" t="s">
        <v>15030</v>
      </c>
      <c r="D2611">
        <v>7603</v>
      </c>
      <c r="E2611" s="2">
        <v>44839.511608796303</v>
      </c>
      <c r="F2611" t="s">
        <v>12908</v>
      </c>
    </row>
    <row r="2612" spans="1:6" x14ac:dyDescent="0.25">
      <c r="A2612">
        <v>12611</v>
      </c>
      <c r="B2612" t="s">
        <v>3695</v>
      </c>
      <c r="C2612" t="s">
        <v>15025</v>
      </c>
      <c r="D2612">
        <v>46711</v>
      </c>
      <c r="E2612" s="2">
        <v>45041.593923611108</v>
      </c>
      <c r="F2612" t="s">
        <v>12908</v>
      </c>
    </row>
    <row r="2613" spans="1:6" x14ac:dyDescent="0.25">
      <c r="A2613">
        <v>12612</v>
      </c>
      <c r="B2613" t="s">
        <v>3531</v>
      </c>
      <c r="C2613" t="s">
        <v>15027</v>
      </c>
      <c r="D2613">
        <v>34736</v>
      </c>
      <c r="E2613" s="2">
        <v>44933.755046296297</v>
      </c>
      <c r="F2613" t="s">
        <v>12908</v>
      </c>
    </row>
    <row r="2614" spans="1:6" x14ac:dyDescent="0.25">
      <c r="A2614">
        <v>12613</v>
      </c>
      <c r="B2614" t="s">
        <v>4756</v>
      </c>
      <c r="C2614" t="s">
        <v>15025</v>
      </c>
      <c r="D2614">
        <v>31366</v>
      </c>
      <c r="E2614" s="2">
        <v>45071.267210648148</v>
      </c>
      <c r="F2614" t="s">
        <v>12908</v>
      </c>
    </row>
    <row r="2615" spans="1:6" x14ac:dyDescent="0.25">
      <c r="A2615">
        <v>12614</v>
      </c>
      <c r="B2615" t="s">
        <v>5428</v>
      </c>
      <c r="C2615" t="s">
        <v>15028</v>
      </c>
      <c r="D2615">
        <v>37357</v>
      </c>
      <c r="E2615" s="2">
        <v>44779.104953703703</v>
      </c>
      <c r="F2615" t="s">
        <v>15026</v>
      </c>
    </row>
    <row r="2616" spans="1:6" x14ac:dyDescent="0.25">
      <c r="A2616">
        <v>12615</v>
      </c>
      <c r="B2616" t="s">
        <v>5540</v>
      </c>
      <c r="C2616" t="s">
        <v>15023</v>
      </c>
      <c r="D2616">
        <v>1921</v>
      </c>
      <c r="E2616" s="2">
        <v>44592.472893518519</v>
      </c>
      <c r="F2616" t="s">
        <v>15024</v>
      </c>
    </row>
    <row r="2617" spans="1:6" x14ac:dyDescent="0.25">
      <c r="A2617">
        <v>12616</v>
      </c>
      <c r="B2617" t="s">
        <v>5330</v>
      </c>
      <c r="C2617" t="s">
        <v>15028</v>
      </c>
      <c r="D2617">
        <v>46362</v>
      </c>
      <c r="E2617" s="2">
        <v>45067.915682870371</v>
      </c>
      <c r="F2617" t="s">
        <v>15024</v>
      </c>
    </row>
    <row r="2618" spans="1:6" x14ac:dyDescent="0.25">
      <c r="A2618">
        <v>12617</v>
      </c>
      <c r="B2618" t="s">
        <v>4541</v>
      </c>
      <c r="C2618" t="s">
        <v>15028</v>
      </c>
      <c r="D2618">
        <v>7386</v>
      </c>
      <c r="E2618" s="2">
        <v>45116.669386574067</v>
      </c>
      <c r="F2618" t="s">
        <v>15024</v>
      </c>
    </row>
    <row r="2619" spans="1:6" x14ac:dyDescent="0.25">
      <c r="A2619">
        <v>12618</v>
      </c>
      <c r="B2619" t="s">
        <v>5178</v>
      </c>
      <c r="C2619" t="s">
        <v>15025</v>
      </c>
      <c r="D2619">
        <v>48194</v>
      </c>
      <c r="E2619" s="2">
        <v>44710.660208333327</v>
      </c>
      <c r="F2619" t="s">
        <v>12908</v>
      </c>
    </row>
    <row r="2620" spans="1:6" x14ac:dyDescent="0.25">
      <c r="A2620">
        <v>12619</v>
      </c>
      <c r="B2620" t="s">
        <v>4092</v>
      </c>
      <c r="C2620" t="s">
        <v>15029</v>
      </c>
      <c r="D2620">
        <v>33393</v>
      </c>
      <c r="E2620" s="2">
        <v>44907.358576388891</v>
      </c>
      <c r="F2620" t="s">
        <v>15026</v>
      </c>
    </row>
    <row r="2621" spans="1:6" x14ac:dyDescent="0.25">
      <c r="A2621">
        <v>12620</v>
      </c>
      <c r="B2621" t="s">
        <v>5812</v>
      </c>
      <c r="C2621" t="s">
        <v>15023</v>
      </c>
      <c r="D2621">
        <v>23039</v>
      </c>
      <c r="E2621" s="2">
        <v>45013.938136574077</v>
      </c>
      <c r="F2621" t="s">
        <v>15026</v>
      </c>
    </row>
    <row r="2622" spans="1:6" x14ac:dyDescent="0.25">
      <c r="A2622">
        <v>12621</v>
      </c>
      <c r="B2622" t="s">
        <v>3593</v>
      </c>
      <c r="C2622" t="s">
        <v>15029</v>
      </c>
      <c r="D2622">
        <v>29702</v>
      </c>
      <c r="E2622" s="2">
        <v>44838.291354166657</v>
      </c>
      <c r="F2622" t="s">
        <v>15026</v>
      </c>
    </row>
    <row r="2623" spans="1:6" x14ac:dyDescent="0.25">
      <c r="A2623">
        <v>12622</v>
      </c>
      <c r="B2623" t="s">
        <v>4714</v>
      </c>
      <c r="C2623" t="s">
        <v>15028</v>
      </c>
      <c r="D2623">
        <v>32079</v>
      </c>
      <c r="E2623" s="2">
        <v>45119.891701388893</v>
      </c>
      <c r="F2623" t="s">
        <v>12908</v>
      </c>
    </row>
    <row r="2624" spans="1:6" x14ac:dyDescent="0.25">
      <c r="A2624">
        <v>12623</v>
      </c>
      <c r="B2624" t="s">
        <v>5343</v>
      </c>
      <c r="C2624" t="s">
        <v>15025</v>
      </c>
      <c r="D2624">
        <v>36609</v>
      </c>
      <c r="E2624" s="2">
        <v>45034.602638888893</v>
      </c>
      <c r="F2624" t="s">
        <v>12908</v>
      </c>
    </row>
    <row r="2625" spans="1:6" x14ac:dyDescent="0.25">
      <c r="A2625">
        <v>12624</v>
      </c>
      <c r="B2625" t="s">
        <v>3453</v>
      </c>
      <c r="C2625" t="s">
        <v>15030</v>
      </c>
      <c r="D2625">
        <v>42162</v>
      </c>
      <c r="E2625" s="2">
        <v>44964.259386574071</v>
      </c>
      <c r="F2625" t="s">
        <v>15024</v>
      </c>
    </row>
    <row r="2626" spans="1:6" x14ac:dyDescent="0.25">
      <c r="A2626">
        <v>12625</v>
      </c>
      <c r="B2626" t="s">
        <v>4648</v>
      </c>
      <c r="C2626" t="s">
        <v>15029</v>
      </c>
      <c r="D2626">
        <v>21705</v>
      </c>
      <c r="E2626" s="2">
        <v>45091.024918981479</v>
      </c>
      <c r="F2626" t="s">
        <v>15024</v>
      </c>
    </row>
    <row r="2627" spans="1:6" x14ac:dyDescent="0.25">
      <c r="A2627">
        <v>12626</v>
      </c>
      <c r="B2627" t="s">
        <v>5720</v>
      </c>
      <c r="C2627" t="s">
        <v>15027</v>
      </c>
      <c r="D2627">
        <v>41356</v>
      </c>
      <c r="E2627" s="2">
        <v>45096.107673611114</v>
      </c>
      <c r="F2627" t="s">
        <v>12908</v>
      </c>
    </row>
    <row r="2628" spans="1:6" x14ac:dyDescent="0.25">
      <c r="A2628">
        <v>12627</v>
      </c>
      <c r="B2628" t="s">
        <v>3384</v>
      </c>
      <c r="C2628" t="s">
        <v>15025</v>
      </c>
      <c r="D2628">
        <v>5456</v>
      </c>
      <c r="E2628" s="2">
        <v>44675.155810185177</v>
      </c>
      <c r="F2628" t="s">
        <v>12908</v>
      </c>
    </row>
    <row r="2629" spans="1:6" x14ac:dyDescent="0.25">
      <c r="A2629">
        <v>12628</v>
      </c>
      <c r="B2629" t="s">
        <v>4827</v>
      </c>
      <c r="C2629" t="s">
        <v>15023</v>
      </c>
      <c r="D2629">
        <v>20613</v>
      </c>
      <c r="E2629" s="2">
        <v>45059.969293981478</v>
      </c>
      <c r="F2629" t="s">
        <v>15024</v>
      </c>
    </row>
    <row r="2630" spans="1:6" x14ac:dyDescent="0.25">
      <c r="A2630">
        <v>12629</v>
      </c>
      <c r="B2630" t="s">
        <v>3193</v>
      </c>
      <c r="C2630" t="s">
        <v>15029</v>
      </c>
      <c r="D2630">
        <v>8173</v>
      </c>
      <c r="E2630" s="2">
        <v>45133.320277777777</v>
      </c>
      <c r="F2630" t="s">
        <v>12908</v>
      </c>
    </row>
    <row r="2631" spans="1:6" x14ac:dyDescent="0.25">
      <c r="A2631">
        <v>12630</v>
      </c>
      <c r="B2631" t="s">
        <v>3960</v>
      </c>
      <c r="C2631" t="s">
        <v>15023</v>
      </c>
      <c r="D2631">
        <v>4289</v>
      </c>
      <c r="E2631" s="2">
        <v>44769.58</v>
      </c>
      <c r="F2631" t="s">
        <v>12908</v>
      </c>
    </row>
    <row r="2632" spans="1:6" x14ac:dyDescent="0.25">
      <c r="A2632">
        <v>12631</v>
      </c>
      <c r="B2632" t="s">
        <v>5595</v>
      </c>
      <c r="C2632" t="s">
        <v>15028</v>
      </c>
      <c r="D2632">
        <v>20934</v>
      </c>
      <c r="E2632" s="2">
        <v>44981.075289351851</v>
      </c>
      <c r="F2632" t="s">
        <v>12908</v>
      </c>
    </row>
    <row r="2633" spans="1:6" x14ac:dyDescent="0.25">
      <c r="A2633">
        <v>12632</v>
      </c>
      <c r="B2633" t="s">
        <v>5900</v>
      </c>
      <c r="C2633" t="s">
        <v>15025</v>
      </c>
      <c r="D2633">
        <v>28095</v>
      </c>
      <c r="E2633" s="2">
        <v>44889.424988425933</v>
      </c>
      <c r="F2633" t="s">
        <v>15026</v>
      </c>
    </row>
    <row r="2634" spans="1:6" x14ac:dyDescent="0.25">
      <c r="A2634">
        <v>12633</v>
      </c>
      <c r="B2634" t="s">
        <v>3523</v>
      </c>
      <c r="C2634" t="s">
        <v>15025</v>
      </c>
      <c r="D2634">
        <v>30971</v>
      </c>
      <c r="E2634" s="2">
        <v>44968.449930555558</v>
      </c>
      <c r="F2634" t="s">
        <v>15026</v>
      </c>
    </row>
    <row r="2635" spans="1:6" x14ac:dyDescent="0.25">
      <c r="A2635">
        <v>12634</v>
      </c>
      <c r="B2635" t="s">
        <v>5259</v>
      </c>
      <c r="C2635" t="s">
        <v>15025</v>
      </c>
      <c r="D2635">
        <v>49438</v>
      </c>
      <c r="E2635" s="2">
        <v>45095.155057870368</v>
      </c>
      <c r="F2635" t="s">
        <v>12908</v>
      </c>
    </row>
    <row r="2636" spans="1:6" x14ac:dyDescent="0.25">
      <c r="A2636">
        <v>12635</v>
      </c>
      <c r="B2636" t="s">
        <v>4758</v>
      </c>
      <c r="C2636" t="s">
        <v>15025</v>
      </c>
      <c r="D2636">
        <v>7290</v>
      </c>
      <c r="E2636" s="2">
        <v>44773.279131944437</v>
      </c>
      <c r="F2636" t="s">
        <v>15026</v>
      </c>
    </row>
    <row r="2637" spans="1:6" x14ac:dyDescent="0.25">
      <c r="A2637">
        <v>12636</v>
      </c>
      <c r="B2637" t="s">
        <v>5628</v>
      </c>
      <c r="C2637" t="s">
        <v>15025</v>
      </c>
      <c r="D2637">
        <v>29824</v>
      </c>
      <c r="E2637" s="2">
        <v>45017.345671296287</v>
      </c>
      <c r="F2637" t="s">
        <v>15026</v>
      </c>
    </row>
    <row r="2638" spans="1:6" x14ac:dyDescent="0.25">
      <c r="A2638">
        <v>12637</v>
      </c>
      <c r="B2638" t="s">
        <v>3965</v>
      </c>
      <c r="C2638" t="s">
        <v>15028</v>
      </c>
      <c r="D2638">
        <v>32659</v>
      </c>
      <c r="E2638" s="2">
        <v>45107.310787037037</v>
      </c>
      <c r="F2638" t="s">
        <v>15024</v>
      </c>
    </row>
    <row r="2639" spans="1:6" x14ac:dyDescent="0.25">
      <c r="A2639">
        <v>12638</v>
      </c>
      <c r="B2639" t="s">
        <v>5528</v>
      </c>
      <c r="C2639" t="s">
        <v>15029</v>
      </c>
      <c r="D2639">
        <v>39547</v>
      </c>
      <c r="E2639" s="2">
        <v>44771.60670138889</v>
      </c>
      <c r="F2639" t="s">
        <v>12908</v>
      </c>
    </row>
    <row r="2640" spans="1:6" x14ac:dyDescent="0.25">
      <c r="A2640">
        <v>12639</v>
      </c>
      <c r="B2640" t="s">
        <v>3856</v>
      </c>
      <c r="C2640" t="s">
        <v>15023</v>
      </c>
      <c r="D2640">
        <v>33601</v>
      </c>
      <c r="E2640" s="2">
        <v>45131.060370370367</v>
      </c>
      <c r="F2640" t="s">
        <v>15026</v>
      </c>
    </row>
    <row r="2641" spans="1:6" x14ac:dyDescent="0.25">
      <c r="A2641">
        <v>12640</v>
      </c>
      <c r="B2641" t="s">
        <v>3656</v>
      </c>
      <c r="C2641" t="s">
        <v>15029</v>
      </c>
      <c r="D2641">
        <v>48817</v>
      </c>
      <c r="E2641" s="2">
        <v>44571.429143518522</v>
      </c>
      <c r="F2641" t="s">
        <v>12908</v>
      </c>
    </row>
    <row r="2642" spans="1:6" x14ac:dyDescent="0.25">
      <c r="A2642">
        <v>12641</v>
      </c>
      <c r="B2642" t="s">
        <v>5434</v>
      </c>
      <c r="C2642" t="s">
        <v>15027</v>
      </c>
      <c r="D2642">
        <v>38283</v>
      </c>
      <c r="E2642" s="2">
        <v>44555.239710648151</v>
      </c>
      <c r="F2642" t="s">
        <v>15026</v>
      </c>
    </row>
    <row r="2643" spans="1:6" x14ac:dyDescent="0.25">
      <c r="A2643">
        <v>12642</v>
      </c>
      <c r="B2643" t="s">
        <v>3207</v>
      </c>
      <c r="C2643" t="s">
        <v>15023</v>
      </c>
      <c r="D2643">
        <v>26762</v>
      </c>
      <c r="E2643" s="2">
        <v>44592.180949074071</v>
      </c>
      <c r="F2643" t="s">
        <v>15024</v>
      </c>
    </row>
    <row r="2644" spans="1:6" x14ac:dyDescent="0.25">
      <c r="A2644">
        <v>12643</v>
      </c>
      <c r="B2644" t="s">
        <v>3759</v>
      </c>
      <c r="C2644" t="s">
        <v>15030</v>
      </c>
      <c r="D2644">
        <v>4121</v>
      </c>
      <c r="E2644" s="2">
        <v>44753.14534722222</v>
      </c>
      <c r="F2644" t="s">
        <v>12908</v>
      </c>
    </row>
    <row r="2645" spans="1:6" x14ac:dyDescent="0.25">
      <c r="A2645">
        <v>12644</v>
      </c>
      <c r="B2645" t="s">
        <v>3146</v>
      </c>
      <c r="C2645" t="s">
        <v>15028</v>
      </c>
      <c r="D2645">
        <v>22000</v>
      </c>
      <c r="E2645" s="2">
        <v>44916.513425925928</v>
      </c>
      <c r="F2645" t="s">
        <v>12908</v>
      </c>
    </row>
    <row r="2646" spans="1:6" x14ac:dyDescent="0.25">
      <c r="A2646">
        <v>12645</v>
      </c>
      <c r="B2646" t="s">
        <v>4722</v>
      </c>
      <c r="C2646" t="s">
        <v>15025</v>
      </c>
      <c r="D2646">
        <v>33070</v>
      </c>
      <c r="E2646" s="2">
        <v>45076.613136574073</v>
      </c>
      <c r="F2646" t="s">
        <v>12908</v>
      </c>
    </row>
    <row r="2647" spans="1:6" x14ac:dyDescent="0.25">
      <c r="A2647">
        <v>12646</v>
      </c>
      <c r="B2647" t="s">
        <v>5137</v>
      </c>
      <c r="C2647" t="s">
        <v>15027</v>
      </c>
      <c r="D2647">
        <v>42391</v>
      </c>
      <c r="E2647" s="2">
        <v>44764.662442129629</v>
      </c>
      <c r="F2647" t="s">
        <v>15024</v>
      </c>
    </row>
    <row r="2648" spans="1:6" x14ac:dyDescent="0.25">
      <c r="A2648">
        <v>12647</v>
      </c>
      <c r="B2648" t="s">
        <v>5639</v>
      </c>
      <c r="C2648" t="s">
        <v>15025</v>
      </c>
      <c r="D2648">
        <v>10534</v>
      </c>
      <c r="E2648" s="2">
        <v>44626.518263888887</v>
      </c>
      <c r="F2648" t="s">
        <v>12908</v>
      </c>
    </row>
    <row r="2649" spans="1:6" x14ac:dyDescent="0.25">
      <c r="A2649">
        <v>12648</v>
      </c>
      <c r="B2649" t="s">
        <v>3374</v>
      </c>
      <c r="C2649" t="s">
        <v>15023</v>
      </c>
      <c r="D2649">
        <v>41723</v>
      </c>
      <c r="E2649" s="2">
        <v>44630.424062500002</v>
      </c>
      <c r="F2649" t="s">
        <v>12908</v>
      </c>
    </row>
    <row r="2650" spans="1:6" x14ac:dyDescent="0.25">
      <c r="A2650">
        <v>12649</v>
      </c>
      <c r="B2650" t="s">
        <v>3956</v>
      </c>
      <c r="C2650" t="s">
        <v>15027</v>
      </c>
      <c r="D2650">
        <v>24350</v>
      </c>
      <c r="E2650" s="2">
        <v>44657.003460648149</v>
      </c>
      <c r="F2650" t="s">
        <v>12908</v>
      </c>
    </row>
    <row r="2651" spans="1:6" x14ac:dyDescent="0.25">
      <c r="A2651">
        <v>12650</v>
      </c>
      <c r="B2651" t="s">
        <v>4873</v>
      </c>
      <c r="C2651" t="s">
        <v>15030</v>
      </c>
      <c r="D2651">
        <v>29494</v>
      </c>
      <c r="E2651" s="2">
        <v>44840.934872685182</v>
      </c>
      <c r="F2651" t="s">
        <v>15024</v>
      </c>
    </row>
    <row r="2652" spans="1:6" x14ac:dyDescent="0.25">
      <c r="A2652">
        <v>12651</v>
      </c>
      <c r="B2652" t="s">
        <v>4572</v>
      </c>
      <c r="C2652" t="s">
        <v>15023</v>
      </c>
      <c r="D2652">
        <v>30323</v>
      </c>
      <c r="E2652" s="2">
        <v>44925.85528935185</v>
      </c>
      <c r="F2652" t="s">
        <v>12908</v>
      </c>
    </row>
    <row r="2653" spans="1:6" x14ac:dyDescent="0.25">
      <c r="A2653">
        <v>12652</v>
      </c>
      <c r="B2653" t="s">
        <v>5792</v>
      </c>
      <c r="C2653" t="s">
        <v>15028</v>
      </c>
      <c r="D2653">
        <v>7202</v>
      </c>
      <c r="E2653" s="2">
        <v>44605.803831018522</v>
      </c>
      <c r="F2653" t="s">
        <v>15024</v>
      </c>
    </row>
    <row r="2654" spans="1:6" x14ac:dyDescent="0.25">
      <c r="A2654">
        <v>12653</v>
      </c>
      <c r="B2654" t="s">
        <v>4721</v>
      </c>
      <c r="C2654" t="s">
        <v>15023</v>
      </c>
      <c r="D2654">
        <v>36851</v>
      </c>
      <c r="E2654" s="2">
        <v>44588.017384259263</v>
      </c>
      <c r="F2654" t="s">
        <v>15024</v>
      </c>
    </row>
    <row r="2655" spans="1:6" x14ac:dyDescent="0.25">
      <c r="A2655">
        <v>12654</v>
      </c>
      <c r="B2655" t="s">
        <v>3380</v>
      </c>
      <c r="C2655" t="s">
        <v>15030</v>
      </c>
      <c r="D2655">
        <v>33851</v>
      </c>
      <c r="E2655" s="2">
        <v>45048.095532407409</v>
      </c>
      <c r="F2655" t="s">
        <v>12908</v>
      </c>
    </row>
    <row r="2656" spans="1:6" x14ac:dyDescent="0.25">
      <c r="A2656">
        <v>12655</v>
      </c>
      <c r="B2656" t="s">
        <v>4373</v>
      </c>
      <c r="C2656" t="s">
        <v>15028</v>
      </c>
      <c r="D2656">
        <v>37267</v>
      </c>
      <c r="E2656" s="2">
        <v>44758.498553240737</v>
      </c>
      <c r="F2656" t="s">
        <v>12908</v>
      </c>
    </row>
    <row r="2657" spans="1:6" x14ac:dyDescent="0.25">
      <c r="A2657">
        <v>12656</v>
      </c>
      <c r="B2657" t="s">
        <v>5621</v>
      </c>
      <c r="C2657" t="s">
        <v>15030</v>
      </c>
      <c r="D2657">
        <v>2959</v>
      </c>
      <c r="E2657" s="2">
        <v>44550.022164351853</v>
      </c>
      <c r="F2657" t="s">
        <v>12908</v>
      </c>
    </row>
    <row r="2658" spans="1:6" x14ac:dyDescent="0.25">
      <c r="A2658">
        <v>12657</v>
      </c>
      <c r="B2658" t="s">
        <v>4892</v>
      </c>
      <c r="C2658" t="s">
        <v>15025</v>
      </c>
      <c r="D2658">
        <v>21816</v>
      </c>
      <c r="E2658" s="2">
        <v>44892.245173611111</v>
      </c>
      <c r="F2658" t="s">
        <v>15024</v>
      </c>
    </row>
    <row r="2659" spans="1:6" x14ac:dyDescent="0.25">
      <c r="A2659">
        <v>12658</v>
      </c>
      <c r="B2659" t="s">
        <v>5312</v>
      </c>
      <c r="C2659" t="s">
        <v>15029</v>
      </c>
      <c r="D2659">
        <v>35378</v>
      </c>
      <c r="E2659" s="2">
        <v>44516.760567129633</v>
      </c>
      <c r="F2659" t="s">
        <v>12908</v>
      </c>
    </row>
    <row r="2660" spans="1:6" x14ac:dyDescent="0.25">
      <c r="A2660">
        <v>12659</v>
      </c>
      <c r="B2660" t="s">
        <v>5505</v>
      </c>
      <c r="C2660" t="s">
        <v>15028</v>
      </c>
      <c r="D2660">
        <v>30805</v>
      </c>
      <c r="E2660" s="2">
        <v>45032.428217592591</v>
      </c>
      <c r="F2660" t="s">
        <v>15024</v>
      </c>
    </row>
    <row r="2661" spans="1:6" x14ac:dyDescent="0.25">
      <c r="A2661">
        <v>12660</v>
      </c>
      <c r="B2661" t="s">
        <v>5432</v>
      </c>
      <c r="C2661" t="s">
        <v>15025</v>
      </c>
      <c r="D2661">
        <v>43870</v>
      </c>
      <c r="E2661" s="2">
        <v>44973.12908564815</v>
      </c>
      <c r="F2661" t="s">
        <v>15026</v>
      </c>
    </row>
    <row r="2662" spans="1:6" x14ac:dyDescent="0.25">
      <c r="A2662">
        <v>12661</v>
      </c>
      <c r="B2662" t="s">
        <v>3859</v>
      </c>
      <c r="C2662" t="s">
        <v>15023</v>
      </c>
      <c r="D2662">
        <v>13579</v>
      </c>
      <c r="E2662" s="2">
        <v>45085.901956018519</v>
      </c>
      <c r="F2662" t="s">
        <v>15026</v>
      </c>
    </row>
    <row r="2663" spans="1:6" x14ac:dyDescent="0.25">
      <c r="A2663">
        <v>12662</v>
      </c>
      <c r="B2663" t="s">
        <v>5808</v>
      </c>
      <c r="C2663" t="s">
        <v>15029</v>
      </c>
      <c r="D2663">
        <v>30274</v>
      </c>
      <c r="E2663" s="2">
        <v>44486.94971064815</v>
      </c>
      <c r="F2663" t="s">
        <v>12908</v>
      </c>
    </row>
    <row r="2664" spans="1:6" x14ac:dyDescent="0.25">
      <c r="A2664">
        <v>12663</v>
      </c>
      <c r="B2664" t="s">
        <v>5613</v>
      </c>
      <c r="C2664" t="s">
        <v>15027</v>
      </c>
      <c r="D2664">
        <v>6857</v>
      </c>
      <c r="E2664" s="2">
        <v>44991.604884259257</v>
      </c>
      <c r="F2664" t="s">
        <v>15024</v>
      </c>
    </row>
    <row r="2665" spans="1:6" x14ac:dyDescent="0.25">
      <c r="A2665">
        <v>12664</v>
      </c>
      <c r="B2665" t="s">
        <v>4946</v>
      </c>
      <c r="C2665" t="s">
        <v>15029</v>
      </c>
      <c r="D2665">
        <v>27314</v>
      </c>
      <c r="E2665" s="2">
        <v>44811.654675925929</v>
      </c>
      <c r="F2665" t="s">
        <v>15026</v>
      </c>
    </row>
    <row r="2666" spans="1:6" x14ac:dyDescent="0.25">
      <c r="A2666">
        <v>12665</v>
      </c>
      <c r="B2666" t="s">
        <v>4336</v>
      </c>
      <c r="C2666" t="s">
        <v>15030</v>
      </c>
      <c r="D2666">
        <v>25603</v>
      </c>
      <c r="E2666" s="2">
        <v>44794.478206018517</v>
      </c>
      <c r="F2666" t="s">
        <v>15024</v>
      </c>
    </row>
    <row r="2667" spans="1:6" x14ac:dyDescent="0.25">
      <c r="A2667">
        <v>12666</v>
      </c>
      <c r="B2667" t="s">
        <v>3132</v>
      </c>
      <c r="C2667" t="s">
        <v>15030</v>
      </c>
      <c r="D2667">
        <v>10418</v>
      </c>
      <c r="E2667" s="2">
        <v>44804.755648148152</v>
      </c>
      <c r="F2667" t="s">
        <v>12908</v>
      </c>
    </row>
    <row r="2668" spans="1:6" x14ac:dyDescent="0.25">
      <c r="A2668">
        <v>12667</v>
      </c>
      <c r="B2668" t="s">
        <v>3455</v>
      </c>
      <c r="C2668" t="s">
        <v>15025</v>
      </c>
      <c r="D2668">
        <v>44237</v>
      </c>
      <c r="E2668" s="2">
        <v>44567.212152777778</v>
      </c>
      <c r="F2668" t="s">
        <v>15026</v>
      </c>
    </row>
    <row r="2669" spans="1:6" x14ac:dyDescent="0.25">
      <c r="A2669">
        <v>12668</v>
      </c>
      <c r="B2669" t="s">
        <v>4556</v>
      </c>
      <c r="C2669" t="s">
        <v>15023</v>
      </c>
      <c r="D2669">
        <v>46142</v>
      </c>
      <c r="E2669" s="2">
        <v>44681.713541666657</v>
      </c>
      <c r="F2669" t="s">
        <v>15024</v>
      </c>
    </row>
    <row r="2670" spans="1:6" x14ac:dyDescent="0.25">
      <c r="A2670">
        <v>12669</v>
      </c>
      <c r="B2670" t="s">
        <v>3408</v>
      </c>
      <c r="C2670" t="s">
        <v>15030</v>
      </c>
      <c r="D2670">
        <v>25179</v>
      </c>
      <c r="E2670" s="2">
        <v>44914.501307870371</v>
      </c>
      <c r="F2670" t="s">
        <v>15024</v>
      </c>
    </row>
    <row r="2671" spans="1:6" x14ac:dyDescent="0.25">
      <c r="A2671">
        <v>12670</v>
      </c>
      <c r="B2671" t="s">
        <v>5704</v>
      </c>
      <c r="C2671" t="s">
        <v>15023</v>
      </c>
      <c r="D2671">
        <v>12253</v>
      </c>
      <c r="E2671" s="2">
        <v>44625.168136574073</v>
      </c>
      <c r="F2671" t="s">
        <v>15024</v>
      </c>
    </row>
    <row r="2672" spans="1:6" x14ac:dyDescent="0.25">
      <c r="A2672">
        <v>12671</v>
      </c>
      <c r="B2672" t="s">
        <v>3652</v>
      </c>
      <c r="C2672" t="s">
        <v>15027</v>
      </c>
      <c r="D2672">
        <v>45048</v>
      </c>
      <c r="E2672" s="2">
        <v>44473.917256944442</v>
      </c>
      <c r="F2672" t="s">
        <v>15026</v>
      </c>
    </row>
    <row r="2673" spans="1:6" x14ac:dyDescent="0.25">
      <c r="A2673">
        <v>12672</v>
      </c>
      <c r="B2673" t="s">
        <v>4000</v>
      </c>
      <c r="C2673" t="s">
        <v>15030</v>
      </c>
      <c r="D2673">
        <v>38803</v>
      </c>
      <c r="E2673" s="2">
        <v>44710.861631944441</v>
      </c>
      <c r="F2673" t="s">
        <v>15024</v>
      </c>
    </row>
    <row r="2674" spans="1:6" x14ac:dyDescent="0.25">
      <c r="A2674">
        <v>12673</v>
      </c>
      <c r="B2674" t="s">
        <v>5915</v>
      </c>
      <c r="C2674" t="s">
        <v>15028</v>
      </c>
      <c r="D2674">
        <v>42978</v>
      </c>
      <c r="E2674" s="2">
        <v>44916.233194444438</v>
      </c>
      <c r="F2674" t="s">
        <v>15024</v>
      </c>
    </row>
    <row r="2675" spans="1:6" x14ac:dyDescent="0.25">
      <c r="A2675">
        <v>12674</v>
      </c>
      <c r="B2675" t="s">
        <v>5244</v>
      </c>
      <c r="C2675" t="s">
        <v>15028</v>
      </c>
      <c r="D2675">
        <v>33011</v>
      </c>
      <c r="E2675" s="2">
        <v>44530.339467592603</v>
      </c>
      <c r="F2675" t="s">
        <v>15024</v>
      </c>
    </row>
    <row r="2676" spans="1:6" x14ac:dyDescent="0.25">
      <c r="A2676">
        <v>12675</v>
      </c>
      <c r="B2676" t="s">
        <v>3820</v>
      </c>
      <c r="C2676" t="s">
        <v>15023</v>
      </c>
      <c r="D2676">
        <v>8875</v>
      </c>
      <c r="E2676" s="2">
        <v>45050.453993055547</v>
      </c>
      <c r="F2676" t="s">
        <v>15024</v>
      </c>
    </row>
    <row r="2677" spans="1:6" x14ac:dyDescent="0.25">
      <c r="A2677">
        <v>12676</v>
      </c>
      <c r="B2677" t="s">
        <v>5784</v>
      </c>
      <c r="C2677" t="s">
        <v>15028</v>
      </c>
      <c r="D2677">
        <v>17531</v>
      </c>
      <c r="E2677" s="2">
        <v>44610.167812500003</v>
      </c>
      <c r="F2677" t="s">
        <v>15024</v>
      </c>
    </row>
    <row r="2678" spans="1:6" x14ac:dyDescent="0.25">
      <c r="A2678">
        <v>12677</v>
      </c>
      <c r="B2678" t="s">
        <v>4248</v>
      </c>
      <c r="C2678" t="s">
        <v>15030</v>
      </c>
      <c r="D2678">
        <v>15543</v>
      </c>
      <c r="E2678" s="2">
        <v>45087.588113425933</v>
      </c>
      <c r="F2678" t="s">
        <v>15026</v>
      </c>
    </row>
    <row r="2679" spans="1:6" x14ac:dyDescent="0.25">
      <c r="A2679">
        <v>12678</v>
      </c>
      <c r="B2679" t="s">
        <v>3605</v>
      </c>
      <c r="C2679" t="s">
        <v>15025</v>
      </c>
      <c r="D2679">
        <v>35528</v>
      </c>
      <c r="E2679" s="2">
        <v>44585.868819444448</v>
      </c>
      <c r="F2679" t="s">
        <v>15026</v>
      </c>
    </row>
    <row r="2680" spans="1:6" x14ac:dyDescent="0.25">
      <c r="A2680">
        <v>12679</v>
      </c>
      <c r="B2680" t="s">
        <v>3238</v>
      </c>
      <c r="C2680" t="s">
        <v>15030</v>
      </c>
      <c r="D2680">
        <v>10159</v>
      </c>
      <c r="E2680" s="2">
        <v>44809.440509259257</v>
      </c>
      <c r="F2680" t="s">
        <v>15024</v>
      </c>
    </row>
    <row r="2681" spans="1:6" x14ac:dyDescent="0.25">
      <c r="A2681">
        <v>12680</v>
      </c>
      <c r="B2681" t="s">
        <v>3788</v>
      </c>
      <c r="C2681" t="s">
        <v>15023</v>
      </c>
      <c r="D2681">
        <v>11159</v>
      </c>
      <c r="E2681" s="2">
        <v>44536.012928240743</v>
      </c>
      <c r="F2681" t="s">
        <v>12908</v>
      </c>
    </row>
    <row r="2682" spans="1:6" x14ac:dyDescent="0.25">
      <c r="A2682">
        <v>12681</v>
      </c>
      <c r="B2682" t="s">
        <v>3374</v>
      </c>
      <c r="C2682" t="s">
        <v>15029</v>
      </c>
      <c r="D2682">
        <v>32609</v>
      </c>
      <c r="E2682" s="2">
        <v>45128.960601851853</v>
      </c>
      <c r="F2682" t="s">
        <v>15024</v>
      </c>
    </row>
    <row r="2683" spans="1:6" x14ac:dyDescent="0.25">
      <c r="A2683">
        <v>12682</v>
      </c>
      <c r="B2683" t="s">
        <v>5078</v>
      </c>
      <c r="C2683" t="s">
        <v>15029</v>
      </c>
      <c r="D2683">
        <v>33159</v>
      </c>
      <c r="E2683" s="2">
        <v>44932.541018518517</v>
      </c>
      <c r="F2683" t="s">
        <v>12908</v>
      </c>
    </row>
    <row r="2684" spans="1:6" x14ac:dyDescent="0.25">
      <c r="A2684">
        <v>12683</v>
      </c>
      <c r="B2684" t="s">
        <v>5267</v>
      </c>
      <c r="C2684" t="s">
        <v>15028</v>
      </c>
      <c r="D2684">
        <v>44546</v>
      </c>
      <c r="E2684" s="2">
        <v>44482.810127314813</v>
      </c>
      <c r="F2684" t="s">
        <v>15024</v>
      </c>
    </row>
    <row r="2685" spans="1:6" x14ac:dyDescent="0.25">
      <c r="A2685">
        <v>12684</v>
      </c>
      <c r="B2685" t="s">
        <v>5925</v>
      </c>
      <c r="C2685" t="s">
        <v>15025</v>
      </c>
      <c r="D2685">
        <v>5812</v>
      </c>
      <c r="E2685" s="2">
        <v>44707.920300925929</v>
      </c>
      <c r="F2685" t="s">
        <v>12908</v>
      </c>
    </row>
    <row r="2686" spans="1:6" x14ac:dyDescent="0.25">
      <c r="A2686">
        <v>12685</v>
      </c>
      <c r="B2686" t="s">
        <v>4996</v>
      </c>
      <c r="C2686" t="s">
        <v>15029</v>
      </c>
      <c r="D2686">
        <v>23458</v>
      </c>
      <c r="E2686" s="2">
        <v>44714.196631944447</v>
      </c>
      <c r="F2686" t="s">
        <v>15026</v>
      </c>
    </row>
    <row r="2687" spans="1:6" x14ac:dyDescent="0.25">
      <c r="A2687">
        <v>12686</v>
      </c>
      <c r="B2687" t="s">
        <v>3884</v>
      </c>
      <c r="C2687" t="s">
        <v>15029</v>
      </c>
      <c r="D2687">
        <v>34609</v>
      </c>
      <c r="E2687" s="2">
        <v>45129.687592592592</v>
      </c>
      <c r="F2687" t="s">
        <v>12908</v>
      </c>
    </row>
    <row r="2688" spans="1:6" x14ac:dyDescent="0.25">
      <c r="A2688">
        <v>12687</v>
      </c>
      <c r="B2688" t="s">
        <v>4517</v>
      </c>
      <c r="C2688" t="s">
        <v>15030</v>
      </c>
      <c r="D2688">
        <v>27902</v>
      </c>
      <c r="E2688" s="2">
        <v>44684.254756944443</v>
      </c>
      <c r="F2688" t="s">
        <v>15026</v>
      </c>
    </row>
    <row r="2689" spans="1:6" x14ac:dyDescent="0.25">
      <c r="A2689">
        <v>12688</v>
      </c>
      <c r="B2689" t="s">
        <v>5292</v>
      </c>
      <c r="C2689" t="s">
        <v>15023</v>
      </c>
      <c r="D2689">
        <v>20870</v>
      </c>
      <c r="E2689" s="2">
        <v>44813.031446759262</v>
      </c>
      <c r="F2689" t="s">
        <v>15026</v>
      </c>
    </row>
    <row r="2690" spans="1:6" x14ac:dyDescent="0.25">
      <c r="A2690">
        <v>12689</v>
      </c>
      <c r="B2690" t="s">
        <v>3144</v>
      </c>
      <c r="C2690" t="s">
        <v>15023</v>
      </c>
      <c r="D2690">
        <v>16468</v>
      </c>
      <c r="E2690" s="2">
        <v>44720.274942129632</v>
      </c>
      <c r="F2690" t="s">
        <v>12908</v>
      </c>
    </row>
    <row r="2691" spans="1:6" x14ac:dyDescent="0.25">
      <c r="A2691">
        <v>12690</v>
      </c>
      <c r="B2691" t="s">
        <v>4306</v>
      </c>
      <c r="C2691" t="s">
        <v>15029</v>
      </c>
      <c r="D2691">
        <v>25285</v>
      </c>
      <c r="E2691" s="2">
        <v>44587.940810185188</v>
      </c>
      <c r="F2691" t="s">
        <v>15026</v>
      </c>
    </row>
    <row r="2692" spans="1:6" x14ac:dyDescent="0.25">
      <c r="A2692">
        <v>12691</v>
      </c>
      <c r="B2692" t="s">
        <v>4894</v>
      </c>
      <c r="C2692" t="s">
        <v>15023</v>
      </c>
      <c r="D2692">
        <v>21039</v>
      </c>
      <c r="E2692" s="2">
        <v>44976.491909722223</v>
      </c>
      <c r="F2692" t="s">
        <v>12908</v>
      </c>
    </row>
    <row r="2693" spans="1:6" x14ac:dyDescent="0.25">
      <c r="A2693">
        <v>12692</v>
      </c>
      <c r="B2693" t="s">
        <v>5719</v>
      </c>
      <c r="C2693" t="s">
        <v>15027</v>
      </c>
      <c r="D2693">
        <v>4453</v>
      </c>
      <c r="E2693" s="2">
        <v>44531.939722222232</v>
      </c>
      <c r="F2693" t="s">
        <v>15026</v>
      </c>
    </row>
    <row r="2694" spans="1:6" x14ac:dyDescent="0.25">
      <c r="A2694">
        <v>12693</v>
      </c>
      <c r="B2694" t="s">
        <v>5256</v>
      </c>
      <c r="C2694" t="s">
        <v>15028</v>
      </c>
      <c r="D2694">
        <v>32369</v>
      </c>
      <c r="E2694" s="2">
        <v>45050.889479166668</v>
      </c>
      <c r="F2694" t="s">
        <v>12908</v>
      </c>
    </row>
    <row r="2695" spans="1:6" x14ac:dyDescent="0.25">
      <c r="A2695">
        <v>12694</v>
      </c>
      <c r="B2695" t="s">
        <v>5999</v>
      </c>
      <c r="C2695" t="s">
        <v>15030</v>
      </c>
      <c r="D2695">
        <v>8331</v>
      </c>
      <c r="E2695" s="2">
        <v>44529.042962962973</v>
      </c>
      <c r="F2695" t="s">
        <v>12908</v>
      </c>
    </row>
    <row r="2696" spans="1:6" x14ac:dyDescent="0.25">
      <c r="A2696">
        <v>12695</v>
      </c>
      <c r="B2696" t="s">
        <v>3928</v>
      </c>
      <c r="C2696" t="s">
        <v>15028</v>
      </c>
      <c r="D2696">
        <v>1428</v>
      </c>
      <c r="E2696" s="2">
        <v>45101.221701388888</v>
      </c>
      <c r="F2696" t="s">
        <v>15024</v>
      </c>
    </row>
    <row r="2697" spans="1:6" x14ac:dyDescent="0.25">
      <c r="A2697">
        <v>12696</v>
      </c>
      <c r="B2697" t="s">
        <v>3765</v>
      </c>
      <c r="C2697" t="s">
        <v>15025</v>
      </c>
      <c r="D2697">
        <v>12631</v>
      </c>
      <c r="E2697" s="2">
        <v>44601.650173611109</v>
      </c>
      <c r="F2697" t="s">
        <v>15026</v>
      </c>
    </row>
    <row r="2698" spans="1:6" x14ac:dyDescent="0.25">
      <c r="A2698">
        <v>12697</v>
      </c>
      <c r="B2698" t="s">
        <v>3285</v>
      </c>
      <c r="C2698" t="s">
        <v>15023</v>
      </c>
      <c r="D2698">
        <v>16298</v>
      </c>
      <c r="E2698" s="2">
        <v>44850.23978009259</v>
      </c>
      <c r="F2698" t="s">
        <v>15026</v>
      </c>
    </row>
    <row r="2699" spans="1:6" x14ac:dyDescent="0.25">
      <c r="A2699">
        <v>12698</v>
      </c>
      <c r="B2699" t="s">
        <v>4826</v>
      </c>
      <c r="C2699" t="s">
        <v>15030</v>
      </c>
      <c r="D2699">
        <v>35857</v>
      </c>
      <c r="E2699" s="2">
        <v>44779.294039351851</v>
      </c>
      <c r="F2699" t="s">
        <v>15024</v>
      </c>
    </row>
    <row r="2700" spans="1:6" x14ac:dyDescent="0.25">
      <c r="A2700">
        <v>12699</v>
      </c>
      <c r="B2700" t="s">
        <v>3079</v>
      </c>
      <c r="C2700" t="s">
        <v>15029</v>
      </c>
      <c r="D2700">
        <v>46808</v>
      </c>
      <c r="E2700" s="2">
        <v>45011.552291666667</v>
      </c>
      <c r="F2700" t="s">
        <v>12908</v>
      </c>
    </row>
    <row r="2701" spans="1:6" x14ac:dyDescent="0.25">
      <c r="A2701">
        <v>12700</v>
      </c>
      <c r="B2701" t="s">
        <v>5794</v>
      </c>
      <c r="C2701" t="s">
        <v>15029</v>
      </c>
      <c r="D2701">
        <v>13051</v>
      </c>
      <c r="E2701" s="2">
        <v>44554.108449074083</v>
      </c>
      <c r="F2701" t="s">
        <v>12908</v>
      </c>
    </row>
    <row r="2702" spans="1:6" x14ac:dyDescent="0.25">
      <c r="A2702">
        <v>12701</v>
      </c>
      <c r="B2702" t="s">
        <v>3707</v>
      </c>
      <c r="C2702" t="s">
        <v>15023</v>
      </c>
      <c r="D2702">
        <v>20613</v>
      </c>
      <c r="E2702" s="2">
        <v>45081.281018518523</v>
      </c>
      <c r="F2702" t="s">
        <v>12908</v>
      </c>
    </row>
    <row r="2703" spans="1:6" x14ac:dyDescent="0.25">
      <c r="A2703">
        <v>12702</v>
      </c>
      <c r="B2703" t="s">
        <v>5522</v>
      </c>
      <c r="C2703" t="s">
        <v>15027</v>
      </c>
      <c r="D2703">
        <v>37613</v>
      </c>
      <c r="E2703" s="2">
        <v>44813.623888888891</v>
      </c>
      <c r="F2703" t="s">
        <v>12908</v>
      </c>
    </row>
    <row r="2704" spans="1:6" x14ac:dyDescent="0.25">
      <c r="A2704">
        <v>12703</v>
      </c>
      <c r="B2704" t="s">
        <v>5627</v>
      </c>
      <c r="C2704" t="s">
        <v>15029</v>
      </c>
      <c r="D2704">
        <v>5061</v>
      </c>
      <c r="E2704" s="2">
        <v>44572.296377314808</v>
      </c>
      <c r="F2704" t="s">
        <v>15024</v>
      </c>
    </row>
    <row r="2705" spans="1:6" x14ac:dyDescent="0.25">
      <c r="A2705">
        <v>12704</v>
      </c>
      <c r="B2705" t="s">
        <v>6040</v>
      </c>
      <c r="C2705" t="s">
        <v>15030</v>
      </c>
      <c r="D2705">
        <v>40416</v>
      </c>
      <c r="E2705" s="2">
        <v>44503.382511574076</v>
      </c>
      <c r="F2705" t="s">
        <v>15024</v>
      </c>
    </row>
    <row r="2706" spans="1:6" x14ac:dyDescent="0.25">
      <c r="A2706">
        <v>12705</v>
      </c>
      <c r="B2706" t="s">
        <v>4543</v>
      </c>
      <c r="C2706" t="s">
        <v>15023</v>
      </c>
      <c r="D2706">
        <v>2034</v>
      </c>
      <c r="E2706" s="2">
        <v>44538.139594907407</v>
      </c>
      <c r="F2706" t="s">
        <v>15024</v>
      </c>
    </row>
    <row r="2707" spans="1:6" x14ac:dyDescent="0.25">
      <c r="A2707">
        <v>12706</v>
      </c>
      <c r="B2707" t="s">
        <v>3536</v>
      </c>
      <c r="C2707" t="s">
        <v>15028</v>
      </c>
      <c r="D2707">
        <v>3123</v>
      </c>
      <c r="E2707" s="2">
        <v>44695.425046296303</v>
      </c>
      <c r="F2707" t="s">
        <v>12908</v>
      </c>
    </row>
    <row r="2708" spans="1:6" x14ac:dyDescent="0.25">
      <c r="A2708">
        <v>12707</v>
      </c>
      <c r="B2708" t="s">
        <v>5257</v>
      </c>
      <c r="C2708" t="s">
        <v>15028</v>
      </c>
      <c r="D2708">
        <v>26410</v>
      </c>
      <c r="E2708" s="2">
        <v>44769.296435185177</v>
      </c>
      <c r="F2708" t="s">
        <v>15024</v>
      </c>
    </row>
    <row r="2709" spans="1:6" x14ac:dyDescent="0.25">
      <c r="A2709">
        <v>12708</v>
      </c>
      <c r="B2709" t="s">
        <v>4174</v>
      </c>
      <c r="C2709" t="s">
        <v>15029</v>
      </c>
      <c r="D2709">
        <v>13130</v>
      </c>
      <c r="E2709" s="2">
        <v>44677.319039351853</v>
      </c>
      <c r="F2709" t="s">
        <v>15024</v>
      </c>
    </row>
    <row r="2710" spans="1:6" x14ac:dyDescent="0.25">
      <c r="A2710">
        <v>12709</v>
      </c>
      <c r="B2710" t="s">
        <v>3180</v>
      </c>
      <c r="C2710" t="s">
        <v>15027</v>
      </c>
      <c r="D2710">
        <v>11671</v>
      </c>
      <c r="E2710" s="2">
        <v>44668.925023148149</v>
      </c>
      <c r="F2710" t="s">
        <v>15024</v>
      </c>
    </row>
    <row r="2711" spans="1:6" x14ac:dyDescent="0.25">
      <c r="A2711">
        <v>12710</v>
      </c>
      <c r="B2711" t="s">
        <v>3770</v>
      </c>
      <c r="C2711" t="s">
        <v>15029</v>
      </c>
      <c r="D2711">
        <v>46220</v>
      </c>
      <c r="E2711" s="2">
        <v>44471.219826388893</v>
      </c>
      <c r="F2711" t="s">
        <v>12908</v>
      </c>
    </row>
    <row r="2712" spans="1:6" x14ac:dyDescent="0.25">
      <c r="A2712">
        <v>12711</v>
      </c>
      <c r="B2712" t="s">
        <v>4063</v>
      </c>
      <c r="C2712" t="s">
        <v>15025</v>
      </c>
      <c r="D2712">
        <v>29101</v>
      </c>
      <c r="E2712" s="2">
        <v>44880.74962962963</v>
      </c>
      <c r="F2712" t="s">
        <v>12908</v>
      </c>
    </row>
    <row r="2713" spans="1:6" x14ac:dyDescent="0.25">
      <c r="A2713">
        <v>12712</v>
      </c>
      <c r="B2713" t="s">
        <v>5907</v>
      </c>
      <c r="C2713" t="s">
        <v>15029</v>
      </c>
      <c r="D2713">
        <v>39893</v>
      </c>
      <c r="E2713" s="2">
        <v>45003.103854166657</v>
      </c>
      <c r="F2713" t="s">
        <v>15026</v>
      </c>
    </row>
    <row r="2714" spans="1:6" x14ac:dyDescent="0.25">
      <c r="A2714">
        <v>12713</v>
      </c>
      <c r="B2714" t="s">
        <v>6066</v>
      </c>
      <c r="C2714" t="s">
        <v>15023</v>
      </c>
      <c r="D2714">
        <v>33267</v>
      </c>
      <c r="E2714" s="2">
        <v>44817.106041666673</v>
      </c>
      <c r="F2714" t="s">
        <v>12908</v>
      </c>
    </row>
    <row r="2715" spans="1:6" x14ac:dyDescent="0.25">
      <c r="A2715">
        <v>12714</v>
      </c>
      <c r="B2715" t="s">
        <v>5631</v>
      </c>
      <c r="C2715" t="s">
        <v>15029</v>
      </c>
      <c r="D2715">
        <v>11319</v>
      </c>
      <c r="E2715" s="2">
        <v>44524.478310185194</v>
      </c>
      <c r="F2715" t="s">
        <v>15026</v>
      </c>
    </row>
    <row r="2716" spans="1:6" x14ac:dyDescent="0.25">
      <c r="A2716">
        <v>12715</v>
      </c>
      <c r="B2716" t="s">
        <v>5185</v>
      </c>
      <c r="C2716" t="s">
        <v>15029</v>
      </c>
      <c r="D2716">
        <v>40819</v>
      </c>
      <c r="E2716" s="2">
        <v>44841.662430555552</v>
      </c>
      <c r="F2716" t="s">
        <v>15026</v>
      </c>
    </row>
    <row r="2717" spans="1:6" x14ac:dyDescent="0.25">
      <c r="A2717">
        <v>12716</v>
      </c>
      <c r="B2717" t="s">
        <v>3619</v>
      </c>
      <c r="C2717" t="s">
        <v>15029</v>
      </c>
      <c r="D2717">
        <v>47901</v>
      </c>
      <c r="E2717" s="2">
        <v>44714.634189814817</v>
      </c>
      <c r="F2717" t="s">
        <v>15024</v>
      </c>
    </row>
    <row r="2718" spans="1:6" x14ac:dyDescent="0.25">
      <c r="A2718">
        <v>12717</v>
      </c>
      <c r="B2718" t="s">
        <v>3827</v>
      </c>
      <c r="C2718" t="s">
        <v>15028</v>
      </c>
      <c r="D2718">
        <v>38561</v>
      </c>
      <c r="E2718" s="2">
        <v>44702.525763888887</v>
      </c>
      <c r="F2718" t="s">
        <v>12908</v>
      </c>
    </row>
    <row r="2719" spans="1:6" x14ac:dyDescent="0.25">
      <c r="A2719">
        <v>12718</v>
      </c>
      <c r="B2719" t="s">
        <v>4092</v>
      </c>
      <c r="C2719" t="s">
        <v>15025</v>
      </c>
      <c r="D2719">
        <v>7421</v>
      </c>
      <c r="E2719" s="2">
        <v>44476.464131944442</v>
      </c>
      <c r="F2719" t="s">
        <v>15026</v>
      </c>
    </row>
    <row r="2720" spans="1:6" x14ac:dyDescent="0.25">
      <c r="A2720">
        <v>12719</v>
      </c>
      <c r="B2720" t="s">
        <v>4048</v>
      </c>
      <c r="C2720" t="s">
        <v>15029</v>
      </c>
      <c r="D2720">
        <v>11880</v>
      </c>
      <c r="E2720" s="2">
        <v>44860.533854166657</v>
      </c>
      <c r="F2720" t="s">
        <v>12908</v>
      </c>
    </row>
    <row r="2721" spans="1:6" x14ac:dyDescent="0.25">
      <c r="A2721">
        <v>12720</v>
      </c>
      <c r="B2721" t="s">
        <v>4698</v>
      </c>
      <c r="C2721" t="s">
        <v>15025</v>
      </c>
      <c r="D2721">
        <v>1075</v>
      </c>
      <c r="E2721" s="2">
        <v>44683.672754629632</v>
      </c>
      <c r="F2721" t="s">
        <v>15024</v>
      </c>
    </row>
    <row r="2722" spans="1:6" x14ac:dyDescent="0.25">
      <c r="A2722">
        <v>12721</v>
      </c>
      <c r="B2722" t="s">
        <v>3680</v>
      </c>
      <c r="C2722" t="s">
        <v>15025</v>
      </c>
      <c r="D2722">
        <v>45201</v>
      </c>
      <c r="E2722" s="2">
        <v>44565.771192129629</v>
      </c>
      <c r="F2722" t="s">
        <v>12908</v>
      </c>
    </row>
    <row r="2723" spans="1:6" x14ac:dyDescent="0.25">
      <c r="A2723">
        <v>12722</v>
      </c>
      <c r="B2723" t="s">
        <v>4021</v>
      </c>
      <c r="C2723" t="s">
        <v>15028</v>
      </c>
      <c r="D2723">
        <v>18846</v>
      </c>
      <c r="E2723" s="2">
        <v>44608.98710648148</v>
      </c>
      <c r="F2723" t="s">
        <v>12908</v>
      </c>
    </row>
    <row r="2724" spans="1:6" x14ac:dyDescent="0.25">
      <c r="A2724">
        <v>12723</v>
      </c>
      <c r="B2724" t="s">
        <v>3182</v>
      </c>
      <c r="C2724" t="s">
        <v>15029</v>
      </c>
      <c r="D2724">
        <v>27461</v>
      </c>
      <c r="E2724" s="2">
        <v>44898.094444444447</v>
      </c>
      <c r="F2724" t="s">
        <v>12908</v>
      </c>
    </row>
    <row r="2725" spans="1:6" x14ac:dyDescent="0.25">
      <c r="A2725">
        <v>12724</v>
      </c>
      <c r="B2725" t="s">
        <v>3332</v>
      </c>
      <c r="C2725" t="s">
        <v>15029</v>
      </c>
      <c r="D2725">
        <v>7427</v>
      </c>
      <c r="E2725" s="2">
        <v>44642.426585648151</v>
      </c>
      <c r="F2725" t="s">
        <v>15024</v>
      </c>
    </row>
    <row r="2726" spans="1:6" x14ac:dyDescent="0.25">
      <c r="A2726">
        <v>12725</v>
      </c>
      <c r="B2726" t="s">
        <v>4674</v>
      </c>
      <c r="C2726" t="s">
        <v>15027</v>
      </c>
      <c r="D2726">
        <v>9203</v>
      </c>
      <c r="E2726" s="2">
        <v>45068.004965277767</v>
      </c>
      <c r="F2726" t="s">
        <v>12908</v>
      </c>
    </row>
    <row r="2727" spans="1:6" x14ac:dyDescent="0.25">
      <c r="A2727">
        <v>12726</v>
      </c>
      <c r="B2727" t="s">
        <v>3308</v>
      </c>
      <c r="C2727" t="s">
        <v>15029</v>
      </c>
      <c r="D2727">
        <v>44683</v>
      </c>
      <c r="E2727" s="2">
        <v>45132.460451388892</v>
      </c>
      <c r="F2727" t="s">
        <v>15026</v>
      </c>
    </row>
    <row r="2728" spans="1:6" x14ac:dyDescent="0.25">
      <c r="A2728">
        <v>12727</v>
      </c>
      <c r="B2728" t="s">
        <v>4324</v>
      </c>
      <c r="C2728" t="s">
        <v>15029</v>
      </c>
      <c r="D2728">
        <v>40430</v>
      </c>
      <c r="E2728" s="2">
        <v>44863.025509259263</v>
      </c>
      <c r="F2728" t="s">
        <v>15024</v>
      </c>
    </row>
    <row r="2729" spans="1:6" x14ac:dyDescent="0.25">
      <c r="A2729">
        <v>12728</v>
      </c>
      <c r="B2729" t="s">
        <v>4447</v>
      </c>
      <c r="C2729" t="s">
        <v>15023</v>
      </c>
      <c r="D2729">
        <v>27869</v>
      </c>
      <c r="E2729" s="2">
        <v>44836.062256944453</v>
      </c>
      <c r="F2729" t="s">
        <v>15026</v>
      </c>
    </row>
    <row r="2730" spans="1:6" x14ac:dyDescent="0.25">
      <c r="A2730">
        <v>12729</v>
      </c>
      <c r="B2730" t="s">
        <v>4607</v>
      </c>
      <c r="C2730" t="s">
        <v>15027</v>
      </c>
      <c r="D2730">
        <v>9688</v>
      </c>
      <c r="E2730" s="2">
        <v>44785.017800925933</v>
      </c>
      <c r="F2730" t="s">
        <v>15026</v>
      </c>
    </row>
    <row r="2731" spans="1:6" x14ac:dyDescent="0.25">
      <c r="A2731">
        <v>12730</v>
      </c>
      <c r="B2731" t="s">
        <v>3997</v>
      </c>
      <c r="C2731" t="s">
        <v>15023</v>
      </c>
      <c r="D2731">
        <v>32048</v>
      </c>
      <c r="E2731" s="2">
        <v>44998.162754629629</v>
      </c>
      <c r="F2731" t="s">
        <v>15026</v>
      </c>
    </row>
    <row r="2732" spans="1:6" x14ac:dyDescent="0.25">
      <c r="A2732">
        <v>12731</v>
      </c>
      <c r="B2732" t="s">
        <v>5597</v>
      </c>
      <c r="C2732" t="s">
        <v>15028</v>
      </c>
      <c r="D2732">
        <v>23224</v>
      </c>
      <c r="E2732" s="2">
        <v>45011.780636574083</v>
      </c>
      <c r="F2732" t="s">
        <v>12908</v>
      </c>
    </row>
    <row r="2733" spans="1:6" x14ac:dyDescent="0.25">
      <c r="A2733">
        <v>12732</v>
      </c>
      <c r="B2733" t="s">
        <v>4478</v>
      </c>
      <c r="C2733" t="s">
        <v>15027</v>
      </c>
      <c r="D2733">
        <v>1287</v>
      </c>
      <c r="E2733" s="2">
        <v>44909.799398148149</v>
      </c>
      <c r="F2733" t="s">
        <v>15026</v>
      </c>
    </row>
    <row r="2734" spans="1:6" x14ac:dyDescent="0.25">
      <c r="A2734">
        <v>12733</v>
      </c>
      <c r="B2734" t="s">
        <v>3078</v>
      </c>
      <c r="C2734" t="s">
        <v>15027</v>
      </c>
      <c r="D2734">
        <v>39931</v>
      </c>
      <c r="E2734" s="2">
        <v>44728.49591435185</v>
      </c>
      <c r="F2734" t="s">
        <v>12908</v>
      </c>
    </row>
    <row r="2735" spans="1:6" x14ac:dyDescent="0.25">
      <c r="A2735">
        <v>12734</v>
      </c>
      <c r="B2735" t="s">
        <v>4585</v>
      </c>
      <c r="C2735" t="s">
        <v>15029</v>
      </c>
      <c r="D2735">
        <v>10878</v>
      </c>
      <c r="E2735" s="2">
        <v>44615.595671296287</v>
      </c>
      <c r="F2735" t="s">
        <v>12908</v>
      </c>
    </row>
    <row r="2736" spans="1:6" x14ac:dyDescent="0.25">
      <c r="A2736">
        <v>12735</v>
      </c>
      <c r="B2736" t="s">
        <v>3362</v>
      </c>
      <c r="C2736" t="s">
        <v>15023</v>
      </c>
      <c r="D2736">
        <v>42176</v>
      </c>
      <c r="E2736" s="2">
        <v>44679.613703703697</v>
      </c>
      <c r="F2736" t="s">
        <v>15026</v>
      </c>
    </row>
    <row r="2737" spans="1:6" x14ac:dyDescent="0.25">
      <c r="A2737">
        <v>12736</v>
      </c>
      <c r="B2737" t="s">
        <v>5359</v>
      </c>
      <c r="C2737" t="s">
        <v>15025</v>
      </c>
      <c r="D2737">
        <v>5147</v>
      </c>
      <c r="E2737" s="2">
        <v>44759.223275462973</v>
      </c>
      <c r="F2737" t="s">
        <v>15026</v>
      </c>
    </row>
    <row r="2738" spans="1:6" x14ac:dyDescent="0.25">
      <c r="A2738">
        <v>12737</v>
      </c>
      <c r="B2738" t="s">
        <v>4551</v>
      </c>
      <c r="C2738" t="s">
        <v>15030</v>
      </c>
      <c r="D2738">
        <v>7897</v>
      </c>
      <c r="E2738" s="2">
        <v>44560.205092592587</v>
      </c>
      <c r="F2738" t="s">
        <v>15026</v>
      </c>
    </row>
    <row r="2739" spans="1:6" x14ac:dyDescent="0.25">
      <c r="A2739">
        <v>12738</v>
      </c>
      <c r="B2739" t="s">
        <v>3212</v>
      </c>
      <c r="C2739" t="s">
        <v>15030</v>
      </c>
      <c r="D2739">
        <v>37608</v>
      </c>
      <c r="E2739" s="2">
        <v>45017.879189814812</v>
      </c>
      <c r="F2739" t="s">
        <v>15024</v>
      </c>
    </row>
    <row r="2740" spans="1:6" x14ac:dyDescent="0.25">
      <c r="A2740">
        <v>12739</v>
      </c>
      <c r="B2740" t="s">
        <v>4372</v>
      </c>
      <c r="C2740" t="s">
        <v>15025</v>
      </c>
      <c r="D2740">
        <v>14005</v>
      </c>
      <c r="E2740" s="2">
        <v>44796.993159722217</v>
      </c>
      <c r="F2740" t="s">
        <v>15026</v>
      </c>
    </row>
    <row r="2741" spans="1:6" x14ac:dyDescent="0.25">
      <c r="A2741">
        <v>12740</v>
      </c>
      <c r="B2741" t="s">
        <v>4176</v>
      </c>
      <c r="C2741" t="s">
        <v>15030</v>
      </c>
      <c r="D2741">
        <v>11291</v>
      </c>
      <c r="E2741" s="2">
        <v>44952.381840277783</v>
      </c>
      <c r="F2741" t="s">
        <v>12908</v>
      </c>
    </row>
    <row r="2742" spans="1:6" x14ac:dyDescent="0.25">
      <c r="A2742">
        <v>12741</v>
      </c>
      <c r="B2742" t="s">
        <v>3856</v>
      </c>
      <c r="C2742" t="s">
        <v>15028</v>
      </c>
      <c r="D2742">
        <v>31863</v>
      </c>
      <c r="E2742" s="2">
        <v>44970.377881944441</v>
      </c>
      <c r="F2742" t="s">
        <v>15026</v>
      </c>
    </row>
    <row r="2743" spans="1:6" x14ac:dyDescent="0.25">
      <c r="A2743">
        <v>12742</v>
      </c>
      <c r="B2743" t="s">
        <v>5798</v>
      </c>
      <c r="C2743" t="s">
        <v>15025</v>
      </c>
      <c r="D2743">
        <v>16336</v>
      </c>
      <c r="E2743" s="2">
        <v>45101.482569444437</v>
      </c>
      <c r="F2743" t="s">
        <v>15026</v>
      </c>
    </row>
    <row r="2744" spans="1:6" x14ac:dyDescent="0.25">
      <c r="A2744">
        <v>12743</v>
      </c>
      <c r="B2744" t="s">
        <v>3451</v>
      </c>
      <c r="C2744" t="s">
        <v>15025</v>
      </c>
      <c r="D2744">
        <v>16602</v>
      </c>
      <c r="E2744" s="2">
        <v>44606.751018518517</v>
      </c>
      <c r="F2744" t="s">
        <v>15024</v>
      </c>
    </row>
    <row r="2745" spans="1:6" x14ac:dyDescent="0.25">
      <c r="A2745">
        <v>12744</v>
      </c>
      <c r="B2745" t="s">
        <v>4682</v>
      </c>
      <c r="C2745" t="s">
        <v>15023</v>
      </c>
      <c r="D2745">
        <v>37238</v>
      </c>
      <c r="E2745" s="2">
        <v>44676.885312500002</v>
      </c>
      <c r="F2745" t="s">
        <v>15024</v>
      </c>
    </row>
    <row r="2746" spans="1:6" x14ac:dyDescent="0.25">
      <c r="A2746">
        <v>12745</v>
      </c>
      <c r="B2746" t="s">
        <v>5004</v>
      </c>
      <c r="C2746" t="s">
        <v>15030</v>
      </c>
      <c r="D2746">
        <v>42121</v>
      </c>
      <c r="E2746" s="2">
        <v>44564.353692129633</v>
      </c>
      <c r="F2746" t="s">
        <v>12908</v>
      </c>
    </row>
    <row r="2747" spans="1:6" x14ac:dyDescent="0.25">
      <c r="A2747">
        <v>12746</v>
      </c>
      <c r="B2747" t="s">
        <v>4502</v>
      </c>
      <c r="C2747" t="s">
        <v>15030</v>
      </c>
      <c r="D2747">
        <v>18780</v>
      </c>
      <c r="E2747" s="2">
        <v>44682.382939814823</v>
      </c>
      <c r="F2747" t="s">
        <v>15026</v>
      </c>
    </row>
    <row r="2748" spans="1:6" x14ac:dyDescent="0.25">
      <c r="A2748">
        <v>12747</v>
      </c>
      <c r="B2748" t="s">
        <v>5141</v>
      </c>
      <c r="C2748" t="s">
        <v>15030</v>
      </c>
      <c r="D2748">
        <v>14533</v>
      </c>
      <c r="E2748" s="2">
        <v>44855.657604166663</v>
      </c>
      <c r="F2748" t="s">
        <v>15024</v>
      </c>
    </row>
    <row r="2749" spans="1:6" x14ac:dyDescent="0.25">
      <c r="A2749">
        <v>12748</v>
      </c>
      <c r="B2749" t="s">
        <v>3364</v>
      </c>
      <c r="C2749" t="s">
        <v>15027</v>
      </c>
      <c r="D2749">
        <v>18639</v>
      </c>
      <c r="E2749" s="2">
        <v>44978.114872685182</v>
      </c>
      <c r="F2749" t="s">
        <v>15026</v>
      </c>
    </row>
    <row r="2750" spans="1:6" x14ac:dyDescent="0.25">
      <c r="A2750">
        <v>12749</v>
      </c>
      <c r="B2750" t="s">
        <v>5260</v>
      </c>
      <c r="C2750" t="s">
        <v>15029</v>
      </c>
      <c r="D2750">
        <v>30885</v>
      </c>
      <c r="E2750" s="2">
        <v>44856.268229166657</v>
      </c>
      <c r="F2750" t="s">
        <v>15026</v>
      </c>
    </row>
    <row r="2751" spans="1:6" x14ac:dyDescent="0.25">
      <c r="A2751">
        <v>12750</v>
      </c>
      <c r="B2751" t="s">
        <v>5177</v>
      </c>
      <c r="C2751" t="s">
        <v>15030</v>
      </c>
      <c r="D2751">
        <v>28059</v>
      </c>
      <c r="E2751" s="2">
        <v>45110.039212962962</v>
      </c>
      <c r="F2751" t="s">
        <v>12908</v>
      </c>
    </row>
    <row r="2752" spans="1:6" x14ac:dyDescent="0.25">
      <c r="A2752">
        <v>12751</v>
      </c>
      <c r="B2752" t="s">
        <v>4005</v>
      </c>
      <c r="C2752" t="s">
        <v>15028</v>
      </c>
      <c r="D2752">
        <v>2137</v>
      </c>
      <c r="E2752" s="2">
        <v>44472.330381944441</v>
      </c>
      <c r="F2752" t="s">
        <v>12908</v>
      </c>
    </row>
    <row r="2753" spans="1:6" x14ac:dyDescent="0.25">
      <c r="A2753">
        <v>12752</v>
      </c>
      <c r="B2753" t="s">
        <v>3496</v>
      </c>
      <c r="C2753" t="s">
        <v>15029</v>
      </c>
      <c r="D2753">
        <v>13821</v>
      </c>
      <c r="E2753" s="2">
        <v>44530.443645833337</v>
      </c>
      <c r="F2753" t="s">
        <v>12908</v>
      </c>
    </row>
    <row r="2754" spans="1:6" x14ac:dyDescent="0.25">
      <c r="A2754">
        <v>12753</v>
      </c>
      <c r="B2754" t="s">
        <v>5420</v>
      </c>
      <c r="C2754" t="s">
        <v>15028</v>
      </c>
      <c r="D2754">
        <v>20580</v>
      </c>
      <c r="E2754" s="2">
        <v>45028.072488425933</v>
      </c>
      <c r="F2754" t="s">
        <v>12908</v>
      </c>
    </row>
    <row r="2755" spans="1:6" x14ac:dyDescent="0.25">
      <c r="A2755">
        <v>12754</v>
      </c>
      <c r="B2755" t="s">
        <v>3998</v>
      </c>
      <c r="C2755" t="s">
        <v>15027</v>
      </c>
      <c r="D2755">
        <v>25059</v>
      </c>
      <c r="E2755" s="2">
        <v>44503.482604166667</v>
      </c>
      <c r="F2755" t="s">
        <v>12908</v>
      </c>
    </row>
    <row r="2756" spans="1:6" x14ac:dyDescent="0.25">
      <c r="A2756">
        <v>12755</v>
      </c>
      <c r="B2756" t="s">
        <v>4600</v>
      </c>
      <c r="C2756" t="s">
        <v>15023</v>
      </c>
      <c r="D2756">
        <v>28163</v>
      </c>
      <c r="E2756" s="2">
        <v>45022.421678240738</v>
      </c>
      <c r="F2756" t="s">
        <v>12908</v>
      </c>
    </row>
    <row r="2757" spans="1:6" x14ac:dyDescent="0.25">
      <c r="A2757">
        <v>12756</v>
      </c>
      <c r="B2757" t="s">
        <v>4606</v>
      </c>
      <c r="C2757" t="s">
        <v>15029</v>
      </c>
      <c r="D2757">
        <v>15076</v>
      </c>
      <c r="E2757" s="2">
        <v>44716.356828703712</v>
      </c>
      <c r="F2757" t="s">
        <v>15026</v>
      </c>
    </row>
    <row r="2758" spans="1:6" x14ac:dyDescent="0.25">
      <c r="A2758">
        <v>12757</v>
      </c>
      <c r="B2758" t="s">
        <v>5787</v>
      </c>
      <c r="C2758" t="s">
        <v>15028</v>
      </c>
      <c r="D2758">
        <v>22039</v>
      </c>
      <c r="E2758" s="2">
        <v>45027.191168981481</v>
      </c>
      <c r="F2758" t="s">
        <v>12908</v>
      </c>
    </row>
    <row r="2759" spans="1:6" x14ac:dyDescent="0.25">
      <c r="A2759">
        <v>12758</v>
      </c>
      <c r="B2759" t="s">
        <v>5767</v>
      </c>
      <c r="C2759" t="s">
        <v>15029</v>
      </c>
      <c r="D2759">
        <v>7875</v>
      </c>
      <c r="E2759" s="2">
        <v>44651.649039351847</v>
      </c>
      <c r="F2759" t="s">
        <v>15024</v>
      </c>
    </row>
    <row r="2760" spans="1:6" x14ac:dyDescent="0.25">
      <c r="A2760">
        <v>12759</v>
      </c>
      <c r="B2760" t="s">
        <v>4339</v>
      </c>
      <c r="C2760" t="s">
        <v>15030</v>
      </c>
      <c r="D2760">
        <v>42290</v>
      </c>
      <c r="E2760" s="2">
        <v>44686.379930555559</v>
      </c>
      <c r="F2760" t="s">
        <v>12908</v>
      </c>
    </row>
    <row r="2761" spans="1:6" x14ac:dyDescent="0.25">
      <c r="A2761">
        <v>12760</v>
      </c>
      <c r="B2761" t="s">
        <v>4373</v>
      </c>
      <c r="C2761" t="s">
        <v>15030</v>
      </c>
      <c r="D2761">
        <v>20868</v>
      </c>
      <c r="E2761" s="2">
        <v>44630.296574074076</v>
      </c>
      <c r="F2761" t="s">
        <v>15024</v>
      </c>
    </row>
    <row r="2762" spans="1:6" x14ac:dyDescent="0.25">
      <c r="A2762">
        <v>12761</v>
      </c>
      <c r="B2762" t="s">
        <v>5775</v>
      </c>
      <c r="C2762" t="s">
        <v>15027</v>
      </c>
      <c r="D2762">
        <v>13934</v>
      </c>
      <c r="E2762" s="2">
        <v>44951.461180555547</v>
      </c>
      <c r="F2762" t="s">
        <v>12908</v>
      </c>
    </row>
    <row r="2763" spans="1:6" x14ac:dyDescent="0.25">
      <c r="A2763">
        <v>12762</v>
      </c>
      <c r="B2763" t="s">
        <v>3378</v>
      </c>
      <c r="C2763" t="s">
        <v>15028</v>
      </c>
      <c r="D2763">
        <v>46482</v>
      </c>
      <c r="E2763" s="2">
        <v>44965.072569444441</v>
      </c>
      <c r="F2763" t="s">
        <v>15024</v>
      </c>
    </row>
    <row r="2764" spans="1:6" x14ac:dyDescent="0.25">
      <c r="A2764">
        <v>12763</v>
      </c>
      <c r="B2764" t="s">
        <v>3646</v>
      </c>
      <c r="C2764" t="s">
        <v>15029</v>
      </c>
      <c r="D2764">
        <v>27464</v>
      </c>
      <c r="E2764" s="2">
        <v>44765.127465277779</v>
      </c>
      <c r="F2764" t="s">
        <v>12908</v>
      </c>
    </row>
    <row r="2765" spans="1:6" x14ac:dyDescent="0.25">
      <c r="A2765">
        <v>12764</v>
      </c>
      <c r="B2765" t="s">
        <v>4729</v>
      </c>
      <c r="C2765" t="s">
        <v>15028</v>
      </c>
      <c r="D2765">
        <v>23009</v>
      </c>
      <c r="E2765" s="2">
        <v>44944.703993055547</v>
      </c>
      <c r="F2765" t="s">
        <v>15024</v>
      </c>
    </row>
    <row r="2766" spans="1:6" x14ac:dyDescent="0.25">
      <c r="A2766">
        <v>12765</v>
      </c>
      <c r="B2766" t="s">
        <v>3406</v>
      </c>
      <c r="C2766" t="s">
        <v>15027</v>
      </c>
      <c r="D2766">
        <v>35576</v>
      </c>
      <c r="E2766" s="2">
        <v>44739.572488425933</v>
      </c>
      <c r="F2766" t="s">
        <v>12908</v>
      </c>
    </row>
    <row r="2767" spans="1:6" x14ac:dyDescent="0.25">
      <c r="A2767">
        <v>12766</v>
      </c>
      <c r="B2767" t="s">
        <v>4848</v>
      </c>
      <c r="C2767" t="s">
        <v>15029</v>
      </c>
      <c r="D2767">
        <v>17354</v>
      </c>
      <c r="E2767" s="2">
        <v>44894.630393518521</v>
      </c>
      <c r="F2767" t="s">
        <v>15026</v>
      </c>
    </row>
    <row r="2768" spans="1:6" x14ac:dyDescent="0.25">
      <c r="A2768">
        <v>12767</v>
      </c>
      <c r="B2768" t="s">
        <v>5538</v>
      </c>
      <c r="C2768" t="s">
        <v>15027</v>
      </c>
      <c r="D2768">
        <v>8901</v>
      </c>
      <c r="E2768" s="2">
        <v>44480.047800925917</v>
      </c>
      <c r="F2768" t="s">
        <v>12908</v>
      </c>
    </row>
    <row r="2769" spans="1:6" x14ac:dyDescent="0.25">
      <c r="A2769">
        <v>12768</v>
      </c>
      <c r="B2769" t="s">
        <v>5085</v>
      </c>
      <c r="C2769" t="s">
        <v>15030</v>
      </c>
      <c r="D2769">
        <v>14964</v>
      </c>
      <c r="E2769" s="2">
        <v>44774.76284722222</v>
      </c>
      <c r="F2769" t="s">
        <v>12908</v>
      </c>
    </row>
    <row r="2770" spans="1:6" x14ac:dyDescent="0.25">
      <c r="A2770">
        <v>12769</v>
      </c>
      <c r="B2770" t="s">
        <v>5390</v>
      </c>
      <c r="C2770" t="s">
        <v>15030</v>
      </c>
      <c r="D2770">
        <v>30080</v>
      </c>
      <c r="E2770" s="2">
        <v>44718.39340277778</v>
      </c>
      <c r="F2770" t="s">
        <v>12908</v>
      </c>
    </row>
    <row r="2771" spans="1:6" x14ac:dyDescent="0.25">
      <c r="A2771">
        <v>12770</v>
      </c>
      <c r="B2771" t="s">
        <v>5234</v>
      </c>
      <c r="C2771" t="s">
        <v>15030</v>
      </c>
      <c r="D2771">
        <v>23525</v>
      </c>
      <c r="E2771" s="2">
        <v>44735.143275462957</v>
      </c>
      <c r="F2771" t="s">
        <v>12908</v>
      </c>
    </row>
    <row r="2772" spans="1:6" x14ac:dyDescent="0.25">
      <c r="A2772">
        <v>12771</v>
      </c>
      <c r="B2772" t="s">
        <v>3918</v>
      </c>
      <c r="C2772" t="s">
        <v>15023</v>
      </c>
      <c r="D2772">
        <v>15302</v>
      </c>
      <c r="E2772" s="2">
        <v>44721.015034722222</v>
      </c>
      <c r="F2772" t="s">
        <v>15024</v>
      </c>
    </row>
    <row r="2773" spans="1:6" x14ac:dyDescent="0.25">
      <c r="A2773">
        <v>12772</v>
      </c>
      <c r="B2773" t="s">
        <v>3931</v>
      </c>
      <c r="C2773" t="s">
        <v>15029</v>
      </c>
      <c r="D2773">
        <v>34903</v>
      </c>
      <c r="E2773" s="2">
        <v>45023.348715277767</v>
      </c>
      <c r="F2773" t="s">
        <v>15024</v>
      </c>
    </row>
    <row r="2774" spans="1:6" x14ac:dyDescent="0.25">
      <c r="A2774">
        <v>12773</v>
      </c>
      <c r="B2774" t="s">
        <v>5132</v>
      </c>
      <c r="C2774" t="s">
        <v>15025</v>
      </c>
      <c r="D2774">
        <v>24426</v>
      </c>
      <c r="E2774" s="2">
        <v>44985.864293981482</v>
      </c>
      <c r="F2774" t="s">
        <v>12908</v>
      </c>
    </row>
    <row r="2775" spans="1:6" x14ac:dyDescent="0.25">
      <c r="A2775">
        <v>12774</v>
      </c>
      <c r="B2775" t="s">
        <v>4679</v>
      </c>
      <c r="C2775" t="s">
        <v>15027</v>
      </c>
      <c r="D2775">
        <v>11874</v>
      </c>
      <c r="E2775" s="2">
        <v>44581.072708333333</v>
      </c>
      <c r="F2775" t="s">
        <v>15024</v>
      </c>
    </row>
    <row r="2776" spans="1:6" x14ac:dyDescent="0.25">
      <c r="A2776">
        <v>12775</v>
      </c>
      <c r="B2776" t="s">
        <v>5649</v>
      </c>
      <c r="C2776" t="s">
        <v>15030</v>
      </c>
      <c r="D2776">
        <v>9307</v>
      </c>
      <c r="E2776" s="2">
        <v>45002.727916666663</v>
      </c>
      <c r="F2776" t="s">
        <v>15024</v>
      </c>
    </row>
    <row r="2777" spans="1:6" x14ac:dyDescent="0.25">
      <c r="A2777">
        <v>12776</v>
      </c>
      <c r="B2777" t="s">
        <v>3958</v>
      </c>
      <c r="C2777" t="s">
        <v>15023</v>
      </c>
      <c r="D2777">
        <v>22943</v>
      </c>
      <c r="E2777" s="2">
        <v>45017.662916666668</v>
      </c>
      <c r="F2777" t="s">
        <v>15026</v>
      </c>
    </row>
    <row r="2778" spans="1:6" x14ac:dyDescent="0.25">
      <c r="A2778">
        <v>12777</v>
      </c>
      <c r="B2778" t="s">
        <v>3997</v>
      </c>
      <c r="C2778" t="s">
        <v>15027</v>
      </c>
      <c r="D2778">
        <v>44425</v>
      </c>
      <c r="E2778" s="2">
        <v>45105.842870370368</v>
      </c>
      <c r="F2778" t="s">
        <v>12908</v>
      </c>
    </row>
    <row r="2779" spans="1:6" x14ac:dyDescent="0.25">
      <c r="A2779">
        <v>12778</v>
      </c>
      <c r="B2779" t="s">
        <v>3818</v>
      </c>
      <c r="C2779" t="s">
        <v>15027</v>
      </c>
      <c r="D2779">
        <v>23911</v>
      </c>
      <c r="E2779" s="2">
        <v>44742.529444444437</v>
      </c>
      <c r="F2779" t="s">
        <v>15024</v>
      </c>
    </row>
    <row r="2780" spans="1:6" x14ac:dyDescent="0.25">
      <c r="A2780">
        <v>12779</v>
      </c>
      <c r="B2780" t="s">
        <v>3613</v>
      </c>
      <c r="C2780" t="s">
        <v>15023</v>
      </c>
      <c r="D2780">
        <v>35719</v>
      </c>
      <c r="E2780" s="2">
        <v>44883.466296296298</v>
      </c>
      <c r="F2780" t="s">
        <v>12908</v>
      </c>
    </row>
    <row r="2781" spans="1:6" x14ac:dyDescent="0.25">
      <c r="A2781">
        <v>12780</v>
      </c>
      <c r="B2781" t="s">
        <v>4791</v>
      </c>
      <c r="C2781" t="s">
        <v>15025</v>
      </c>
      <c r="D2781">
        <v>46342</v>
      </c>
      <c r="E2781" s="2">
        <v>44659.157187500001</v>
      </c>
      <c r="F2781" t="s">
        <v>15024</v>
      </c>
    </row>
    <row r="2782" spans="1:6" x14ac:dyDescent="0.25">
      <c r="A2782">
        <v>12781</v>
      </c>
      <c r="B2782" t="s">
        <v>5098</v>
      </c>
      <c r="C2782" t="s">
        <v>15027</v>
      </c>
      <c r="D2782">
        <v>32941</v>
      </c>
      <c r="E2782" s="2">
        <v>44624.806307870371</v>
      </c>
      <c r="F2782" t="s">
        <v>15024</v>
      </c>
    </row>
    <row r="2783" spans="1:6" x14ac:dyDescent="0.25">
      <c r="A2783">
        <v>12782</v>
      </c>
      <c r="B2783" t="s">
        <v>5008</v>
      </c>
      <c r="C2783" t="s">
        <v>15030</v>
      </c>
      <c r="D2783">
        <v>32022</v>
      </c>
      <c r="E2783" s="2">
        <v>44901.83320601852</v>
      </c>
      <c r="F2783" t="s">
        <v>12908</v>
      </c>
    </row>
    <row r="2784" spans="1:6" x14ac:dyDescent="0.25">
      <c r="A2784">
        <v>12783</v>
      </c>
      <c r="B2784" t="s">
        <v>4011</v>
      </c>
      <c r="C2784" t="s">
        <v>15029</v>
      </c>
      <c r="D2784">
        <v>42651</v>
      </c>
      <c r="E2784" s="2">
        <v>44523.385208333333</v>
      </c>
      <c r="F2784" t="s">
        <v>15026</v>
      </c>
    </row>
    <row r="2785" spans="1:6" x14ac:dyDescent="0.25">
      <c r="A2785">
        <v>12784</v>
      </c>
      <c r="B2785" t="s">
        <v>3281</v>
      </c>
      <c r="C2785" t="s">
        <v>15028</v>
      </c>
      <c r="D2785">
        <v>32237</v>
      </c>
      <c r="E2785" s="2">
        <v>44756.063136574077</v>
      </c>
      <c r="F2785" t="s">
        <v>15024</v>
      </c>
    </row>
    <row r="2786" spans="1:6" x14ac:dyDescent="0.25">
      <c r="A2786">
        <v>12785</v>
      </c>
      <c r="B2786" t="s">
        <v>5409</v>
      </c>
      <c r="C2786" t="s">
        <v>15025</v>
      </c>
      <c r="D2786">
        <v>43309</v>
      </c>
      <c r="E2786" s="2">
        <v>44872.38517361111</v>
      </c>
      <c r="F2786" t="s">
        <v>15026</v>
      </c>
    </row>
    <row r="2787" spans="1:6" x14ac:dyDescent="0.25">
      <c r="A2787">
        <v>12786</v>
      </c>
      <c r="B2787" t="s">
        <v>5781</v>
      </c>
      <c r="C2787" t="s">
        <v>15028</v>
      </c>
      <c r="D2787">
        <v>12969</v>
      </c>
      <c r="E2787" s="2">
        <v>44607.779421296298</v>
      </c>
      <c r="F2787" t="s">
        <v>15026</v>
      </c>
    </row>
    <row r="2788" spans="1:6" x14ac:dyDescent="0.25">
      <c r="A2788">
        <v>12787</v>
      </c>
      <c r="B2788" t="s">
        <v>4726</v>
      </c>
      <c r="C2788" t="s">
        <v>15028</v>
      </c>
      <c r="D2788">
        <v>45893</v>
      </c>
      <c r="E2788" s="2">
        <v>44803.032754629632</v>
      </c>
      <c r="F2788" t="s">
        <v>12908</v>
      </c>
    </row>
    <row r="2789" spans="1:6" x14ac:dyDescent="0.25">
      <c r="A2789">
        <v>12788</v>
      </c>
      <c r="B2789" t="s">
        <v>3706</v>
      </c>
      <c r="C2789" t="s">
        <v>15029</v>
      </c>
      <c r="D2789">
        <v>29477</v>
      </c>
      <c r="E2789" s="2">
        <v>44795.900833333333</v>
      </c>
      <c r="F2789" t="s">
        <v>15024</v>
      </c>
    </row>
    <row r="2790" spans="1:6" x14ac:dyDescent="0.25">
      <c r="A2790">
        <v>12789</v>
      </c>
      <c r="B2790" t="s">
        <v>5400</v>
      </c>
      <c r="C2790" t="s">
        <v>15025</v>
      </c>
      <c r="D2790">
        <v>22829</v>
      </c>
      <c r="E2790" s="2">
        <v>44853.774618055562</v>
      </c>
      <c r="F2790" t="s">
        <v>12908</v>
      </c>
    </row>
    <row r="2791" spans="1:6" x14ac:dyDescent="0.25">
      <c r="A2791">
        <v>12790</v>
      </c>
      <c r="B2791" t="s">
        <v>3296</v>
      </c>
      <c r="C2791" t="s">
        <v>15027</v>
      </c>
      <c r="D2791">
        <v>7630</v>
      </c>
      <c r="E2791" s="2">
        <v>45053.717627314807</v>
      </c>
      <c r="F2791" t="s">
        <v>15026</v>
      </c>
    </row>
    <row r="2792" spans="1:6" x14ac:dyDescent="0.25">
      <c r="A2792">
        <v>12791</v>
      </c>
      <c r="B2792" t="s">
        <v>4718</v>
      </c>
      <c r="C2792" t="s">
        <v>15027</v>
      </c>
      <c r="D2792">
        <v>39136</v>
      </c>
      <c r="E2792" s="2">
        <v>44794.947685185187</v>
      </c>
      <c r="F2792" t="s">
        <v>12908</v>
      </c>
    </row>
    <row r="2793" spans="1:6" x14ac:dyDescent="0.25">
      <c r="A2793">
        <v>12792</v>
      </c>
      <c r="B2793" t="s">
        <v>4381</v>
      </c>
      <c r="C2793" t="s">
        <v>15028</v>
      </c>
      <c r="D2793">
        <v>11093</v>
      </c>
      <c r="E2793" s="2">
        <v>45013.644050925926</v>
      </c>
      <c r="F2793" t="s">
        <v>15026</v>
      </c>
    </row>
    <row r="2794" spans="1:6" x14ac:dyDescent="0.25">
      <c r="A2794">
        <v>12793</v>
      </c>
      <c r="B2794" t="s">
        <v>3098</v>
      </c>
      <c r="C2794" t="s">
        <v>15028</v>
      </c>
      <c r="D2794">
        <v>26904</v>
      </c>
      <c r="E2794" s="2">
        <v>44685.334178240737</v>
      </c>
      <c r="F2794" t="s">
        <v>12908</v>
      </c>
    </row>
    <row r="2795" spans="1:6" x14ac:dyDescent="0.25">
      <c r="A2795">
        <v>12794</v>
      </c>
      <c r="B2795" t="s">
        <v>4137</v>
      </c>
      <c r="C2795" t="s">
        <v>15028</v>
      </c>
      <c r="D2795">
        <v>4878</v>
      </c>
      <c r="E2795" s="2">
        <v>44630.394444444442</v>
      </c>
      <c r="F2795" t="s">
        <v>15026</v>
      </c>
    </row>
    <row r="2796" spans="1:6" x14ac:dyDescent="0.25">
      <c r="A2796">
        <v>12795</v>
      </c>
      <c r="B2796" t="s">
        <v>3530</v>
      </c>
      <c r="C2796" t="s">
        <v>15028</v>
      </c>
      <c r="D2796">
        <v>42797</v>
      </c>
      <c r="E2796" s="2">
        <v>44727.57236111111</v>
      </c>
      <c r="F2796" t="s">
        <v>15026</v>
      </c>
    </row>
    <row r="2797" spans="1:6" x14ac:dyDescent="0.25">
      <c r="A2797">
        <v>12796</v>
      </c>
      <c r="B2797" t="s">
        <v>3711</v>
      </c>
      <c r="C2797" t="s">
        <v>15029</v>
      </c>
      <c r="D2797">
        <v>49073</v>
      </c>
      <c r="E2797" s="2">
        <v>45001.436041666668</v>
      </c>
      <c r="F2797" t="s">
        <v>15026</v>
      </c>
    </row>
    <row r="2798" spans="1:6" x14ac:dyDescent="0.25">
      <c r="A2798">
        <v>12797</v>
      </c>
      <c r="B2798" t="s">
        <v>3713</v>
      </c>
      <c r="C2798" t="s">
        <v>15029</v>
      </c>
      <c r="D2798">
        <v>32501</v>
      </c>
      <c r="E2798" s="2">
        <v>44605.682233796288</v>
      </c>
      <c r="F2798" t="s">
        <v>15024</v>
      </c>
    </row>
    <row r="2799" spans="1:6" x14ac:dyDescent="0.25">
      <c r="A2799">
        <v>12798</v>
      </c>
      <c r="B2799" t="s">
        <v>4496</v>
      </c>
      <c r="C2799" t="s">
        <v>15027</v>
      </c>
      <c r="D2799">
        <v>47359</v>
      </c>
      <c r="E2799" s="2">
        <v>44641.731678240743</v>
      </c>
      <c r="F2799" t="s">
        <v>12908</v>
      </c>
    </row>
    <row r="2800" spans="1:6" x14ac:dyDescent="0.25">
      <c r="A2800">
        <v>12799</v>
      </c>
      <c r="B2800" t="s">
        <v>4202</v>
      </c>
      <c r="C2800" t="s">
        <v>15030</v>
      </c>
      <c r="D2800">
        <v>25274</v>
      </c>
      <c r="E2800" s="2">
        <v>45020.295636574083</v>
      </c>
      <c r="F2800" t="s">
        <v>15026</v>
      </c>
    </row>
    <row r="2801" spans="1:6" x14ac:dyDescent="0.25">
      <c r="A2801">
        <v>12800</v>
      </c>
      <c r="B2801" t="s">
        <v>5299</v>
      </c>
      <c r="C2801" t="s">
        <v>15027</v>
      </c>
      <c r="D2801">
        <v>32540</v>
      </c>
      <c r="E2801" s="2">
        <v>44715.025856481479</v>
      </c>
      <c r="F2801" t="s">
        <v>15026</v>
      </c>
    </row>
    <row r="2802" spans="1:6" x14ac:dyDescent="0.25">
      <c r="A2802">
        <v>12801</v>
      </c>
      <c r="B2802" t="s">
        <v>4969</v>
      </c>
      <c r="C2802" t="s">
        <v>15025</v>
      </c>
      <c r="D2802">
        <v>13413</v>
      </c>
      <c r="E2802" s="2">
        <v>44821.099166666667</v>
      </c>
      <c r="F2802" t="s">
        <v>15024</v>
      </c>
    </row>
    <row r="2803" spans="1:6" x14ac:dyDescent="0.25">
      <c r="A2803">
        <v>12802</v>
      </c>
      <c r="B2803" t="s">
        <v>5314</v>
      </c>
      <c r="C2803" t="s">
        <v>15030</v>
      </c>
      <c r="D2803">
        <v>31984</v>
      </c>
      <c r="E2803" s="2">
        <v>45002.922083333331</v>
      </c>
      <c r="F2803" t="s">
        <v>15026</v>
      </c>
    </row>
    <row r="2804" spans="1:6" x14ac:dyDescent="0.25">
      <c r="A2804">
        <v>12803</v>
      </c>
      <c r="B2804" t="s">
        <v>5742</v>
      </c>
      <c r="C2804" t="s">
        <v>15023</v>
      </c>
      <c r="D2804">
        <v>39466</v>
      </c>
      <c r="E2804" s="2">
        <v>44869.661932870367</v>
      </c>
      <c r="F2804" t="s">
        <v>15026</v>
      </c>
    </row>
    <row r="2805" spans="1:6" x14ac:dyDescent="0.25">
      <c r="A2805">
        <v>12804</v>
      </c>
      <c r="B2805" t="s">
        <v>3457</v>
      </c>
      <c r="C2805" t="s">
        <v>15028</v>
      </c>
      <c r="D2805">
        <v>26209</v>
      </c>
      <c r="E2805" s="2">
        <v>44632.8749537037</v>
      </c>
      <c r="F2805" t="s">
        <v>15024</v>
      </c>
    </row>
    <row r="2806" spans="1:6" x14ac:dyDescent="0.25">
      <c r="A2806">
        <v>12805</v>
      </c>
      <c r="B2806" t="s">
        <v>3532</v>
      </c>
      <c r="C2806" t="s">
        <v>15023</v>
      </c>
      <c r="D2806">
        <v>42275</v>
      </c>
      <c r="E2806" s="2">
        <v>44732.495868055557</v>
      </c>
      <c r="F2806" t="s">
        <v>12908</v>
      </c>
    </row>
    <row r="2807" spans="1:6" x14ac:dyDescent="0.25">
      <c r="A2807">
        <v>12806</v>
      </c>
      <c r="B2807" t="s">
        <v>5519</v>
      </c>
      <c r="C2807" t="s">
        <v>15029</v>
      </c>
      <c r="D2807">
        <v>29840</v>
      </c>
      <c r="E2807" s="2">
        <v>44483.550092592603</v>
      </c>
      <c r="F2807" t="s">
        <v>12908</v>
      </c>
    </row>
    <row r="2808" spans="1:6" x14ac:dyDescent="0.25">
      <c r="A2808">
        <v>12807</v>
      </c>
      <c r="B2808" t="s">
        <v>4457</v>
      </c>
      <c r="C2808" t="s">
        <v>15028</v>
      </c>
      <c r="D2808">
        <v>44074</v>
      </c>
      <c r="E2808" s="2">
        <v>45073.547511574077</v>
      </c>
      <c r="F2808" t="s">
        <v>15026</v>
      </c>
    </row>
    <row r="2809" spans="1:6" x14ac:dyDescent="0.25">
      <c r="A2809">
        <v>12808</v>
      </c>
      <c r="B2809" t="s">
        <v>4566</v>
      </c>
      <c r="C2809" t="s">
        <v>15027</v>
      </c>
      <c r="D2809">
        <v>12623</v>
      </c>
      <c r="E2809" s="2">
        <v>44614.398611111108</v>
      </c>
      <c r="F2809" t="s">
        <v>12908</v>
      </c>
    </row>
    <row r="2810" spans="1:6" x14ac:dyDescent="0.25">
      <c r="A2810">
        <v>12809</v>
      </c>
      <c r="B2810" t="s">
        <v>4660</v>
      </c>
      <c r="C2810" t="s">
        <v>15023</v>
      </c>
      <c r="D2810">
        <v>38423</v>
      </c>
      <c r="E2810" s="2">
        <v>45063.600219907406</v>
      </c>
      <c r="F2810" t="s">
        <v>15026</v>
      </c>
    </row>
    <row r="2811" spans="1:6" x14ac:dyDescent="0.25">
      <c r="A2811">
        <v>12810</v>
      </c>
      <c r="B2811" t="s">
        <v>3082</v>
      </c>
      <c r="C2811" t="s">
        <v>15023</v>
      </c>
      <c r="D2811">
        <v>34419</v>
      </c>
      <c r="E2811" s="2">
        <v>44837.919166666667</v>
      </c>
      <c r="F2811" t="s">
        <v>15024</v>
      </c>
    </row>
    <row r="2812" spans="1:6" x14ac:dyDescent="0.25">
      <c r="A2812">
        <v>12811</v>
      </c>
      <c r="B2812" t="s">
        <v>3297</v>
      </c>
      <c r="C2812" t="s">
        <v>15030</v>
      </c>
      <c r="D2812">
        <v>35770</v>
      </c>
      <c r="E2812" s="2">
        <v>44500.869375000002</v>
      </c>
      <c r="F2812" t="s">
        <v>12908</v>
      </c>
    </row>
    <row r="2813" spans="1:6" x14ac:dyDescent="0.25">
      <c r="A2813">
        <v>12812</v>
      </c>
      <c r="B2813" t="s">
        <v>5324</v>
      </c>
      <c r="C2813" t="s">
        <v>15027</v>
      </c>
      <c r="D2813">
        <v>48974</v>
      </c>
      <c r="E2813" s="2">
        <v>44729.519733796304</v>
      </c>
      <c r="F2813" t="s">
        <v>12908</v>
      </c>
    </row>
    <row r="2814" spans="1:6" x14ac:dyDescent="0.25">
      <c r="A2814">
        <v>12813</v>
      </c>
      <c r="B2814" t="s">
        <v>4001</v>
      </c>
      <c r="C2814" t="s">
        <v>15028</v>
      </c>
      <c r="D2814">
        <v>38560</v>
      </c>
      <c r="E2814" s="2">
        <v>45112.922893518517</v>
      </c>
      <c r="F2814" t="s">
        <v>15024</v>
      </c>
    </row>
    <row r="2815" spans="1:6" x14ac:dyDescent="0.25">
      <c r="A2815">
        <v>12814</v>
      </c>
      <c r="B2815" t="s">
        <v>5973</v>
      </c>
      <c r="C2815" t="s">
        <v>15025</v>
      </c>
      <c r="D2815">
        <v>7985</v>
      </c>
      <c r="E2815" s="2">
        <v>45079.238680555558</v>
      </c>
      <c r="F2815" t="s">
        <v>15026</v>
      </c>
    </row>
    <row r="2816" spans="1:6" x14ac:dyDescent="0.25">
      <c r="A2816">
        <v>12815</v>
      </c>
      <c r="B2816" t="s">
        <v>6010</v>
      </c>
      <c r="C2816" t="s">
        <v>15030</v>
      </c>
      <c r="D2816">
        <v>23924</v>
      </c>
      <c r="E2816" s="2">
        <v>44932.024085648147</v>
      </c>
      <c r="F2816" t="s">
        <v>12908</v>
      </c>
    </row>
    <row r="2817" spans="1:6" x14ac:dyDescent="0.25">
      <c r="A2817">
        <v>12816</v>
      </c>
      <c r="B2817" t="s">
        <v>4002</v>
      </c>
      <c r="C2817" t="s">
        <v>15027</v>
      </c>
      <c r="D2817">
        <v>21480</v>
      </c>
      <c r="E2817" s="2">
        <v>44969.04346064815</v>
      </c>
      <c r="F2817" t="s">
        <v>15024</v>
      </c>
    </row>
    <row r="2818" spans="1:6" x14ac:dyDescent="0.25">
      <c r="A2818">
        <v>12817</v>
      </c>
      <c r="B2818" t="s">
        <v>3491</v>
      </c>
      <c r="C2818" t="s">
        <v>15023</v>
      </c>
      <c r="D2818">
        <v>34194</v>
      </c>
      <c r="E2818" s="2">
        <v>44706.177048611113</v>
      </c>
      <c r="F2818" t="s">
        <v>15024</v>
      </c>
    </row>
    <row r="2819" spans="1:6" x14ac:dyDescent="0.25">
      <c r="A2819">
        <v>12818</v>
      </c>
      <c r="B2819" t="s">
        <v>5033</v>
      </c>
      <c r="C2819" t="s">
        <v>15030</v>
      </c>
      <c r="D2819">
        <v>32898</v>
      </c>
      <c r="E2819" s="2">
        <v>44940.49732638889</v>
      </c>
      <c r="F2819" t="s">
        <v>15026</v>
      </c>
    </row>
    <row r="2820" spans="1:6" x14ac:dyDescent="0.25">
      <c r="A2820">
        <v>12819</v>
      </c>
      <c r="B2820" t="s">
        <v>5045</v>
      </c>
      <c r="C2820" t="s">
        <v>15025</v>
      </c>
      <c r="D2820">
        <v>35611</v>
      </c>
      <c r="E2820" s="2">
        <v>45081.255277777767</v>
      </c>
      <c r="F2820" t="s">
        <v>15026</v>
      </c>
    </row>
    <row r="2821" spans="1:6" x14ac:dyDescent="0.25">
      <c r="A2821">
        <v>12820</v>
      </c>
      <c r="B2821" t="s">
        <v>6055</v>
      </c>
      <c r="C2821" t="s">
        <v>15025</v>
      </c>
      <c r="D2821">
        <v>46377</v>
      </c>
      <c r="E2821" s="2">
        <v>44595.805625000001</v>
      </c>
      <c r="F2821" t="s">
        <v>15026</v>
      </c>
    </row>
    <row r="2822" spans="1:6" x14ac:dyDescent="0.25">
      <c r="A2822">
        <v>12821</v>
      </c>
      <c r="B2822" t="s">
        <v>5297</v>
      </c>
      <c r="C2822" t="s">
        <v>15028</v>
      </c>
      <c r="D2822">
        <v>22785</v>
      </c>
      <c r="E2822" s="2">
        <v>44850.296423611107</v>
      </c>
      <c r="F2822" t="s">
        <v>12908</v>
      </c>
    </row>
    <row r="2823" spans="1:6" x14ac:dyDescent="0.25">
      <c r="A2823">
        <v>12822</v>
      </c>
      <c r="B2823" t="s">
        <v>4029</v>
      </c>
      <c r="C2823" t="s">
        <v>15023</v>
      </c>
      <c r="D2823">
        <v>17002</v>
      </c>
      <c r="E2823" s="2">
        <v>45124.688738425917</v>
      </c>
      <c r="F2823" t="s">
        <v>12908</v>
      </c>
    </row>
    <row r="2824" spans="1:6" x14ac:dyDescent="0.25">
      <c r="A2824">
        <v>12823</v>
      </c>
      <c r="B2824" t="s">
        <v>5173</v>
      </c>
      <c r="C2824" t="s">
        <v>15023</v>
      </c>
      <c r="D2824">
        <v>37112</v>
      </c>
      <c r="E2824" s="2">
        <v>44638.085960648154</v>
      </c>
      <c r="F2824" t="s">
        <v>15026</v>
      </c>
    </row>
    <row r="2825" spans="1:6" x14ac:dyDescent="0.25">
      <c r="A2825">
        <v>12824</v>
      </c>
      <c r="B2825" t="s">
        <v>5431</v>
      </c>
      <c r="C2825" t="s">
        <v>15025</v>
      </c>
      <c r="D2825">
        <v>38333</v>
      </c>
      <c r="E2825" s="2">
        <v>44674.872893518521</v>
      </c>
      <c r="F2825" t="s">
        <v>15024</v>
      </c>
    </row>
    <row r="2826" spans="1:6" x14ac:dyDescent="0.25">
      <c r="A2826">
        <v>12825</v>
      </c>
      <c r="B2826" t="s">
        <v>5984</v>
      </c>
      <c r="C2826" t="s">
        <v>15028</v>
      </c>
      <c r="D2826">
        <v>11543</v>
      </c>
      <c r="E2826" s="2">
        <v>45075.921805555547</v>
      </c>
      <c r="F2826" t="s">
        <v>15026</v>
      </c>
    </row>
    <row r="2827" spans="1:6" x14ac:dyDescent="0.25">
      <c r="A2827">
        <v>12826</v>
      </c>
      <c r="B2827" t="s">
        <v>5147</v>
      </c>
      <c r="C2827" t="s">
        <v>15025</v>
      </c>
      <c r="D2827">
        <v>36012</v>
      </c>
      <c r="E2827" s="2">
        <v>45011.135740740741</v>
      </c>
      <c r="F2827" t="s">
        <v>12908</v>
      </c>
    </row>
    <row r="2828" spans="1:6" x14ac:dyDescent="0.25">
      <c r="A2828">
        <v>12827</v>
      </c>
      <c r="B2828" t="s">
        <v>6039</v>
      </c>
      <c r="C2828" t="s">
        <v>15025</v>
      </c>
      <c r="D2828">
        <v>45439</v>
      </c>
      <c r="E2828" s="2">
        <v>44513.05568287037</v>
      </c>
      <c r="F2828" t="s">
        <v>12908</v>
      </c>
    </row>
    <row r="2829" spans="1:6" x14ac:dyDescent="0.25">
      <c r="A2829">
        <v>12828</v>
      </c>
      <c r="B2829" t="s">
        <v>6024</v>
      </c>
      <c r="C2829" t="s">
        <v>15029</v>
      </c>
      <c r="D2829">
        <v>35274</v>
      </c>
      <c r="E2829" s="2">
        <v>44467.893020833333</v>
      </c>
      <c r="F2829" t="s">
        <v>15026</v>
      </c>
    </row>
    <row r="2830" spans="1:6" x14ac:dyDescent="0.25">
      <c r="A2830">
        <v>12829</v>
      </c>
      <c r="B2830" t="s">
        <v>5050</v>
      </c>
      <c r="C2830" t="s">
        <v>15025</v>
      </c>
      <c r="D2830">
        <v>10744</v>
      </c>
      <c r="E2830" s="2">
        <v>44616.12740740741</v>
      </c>
      <c r="F2830" t="s">
        <v>12908</v>
      </c>
    </row>
    <row r="2831" spans="1:6" x14ac:dyDescent="0.25">
      <c r="A2831">
        <v>12830</v>
      </c>
      <c r="B2831" t="s">
        <v>5844</v>
      </c>
      <c r="C2831" t="s">
        <v>15025</v>
      </c>
      <c r="D2831">
        <v>16952</v>
      </c>
      <c r="E2831" s="2">
        <v>44489.067245370366</v>
      </c>
      <c r="F2831" t="s">
        <v>12908</v>
      </c>
    </row>
    <row r="2832" spans="1:6" x14ac:dyDescent="0.25">
      <c r="A2832">
        <v>12831</v>
      </c>
      <c r="B2832" t="s">
        <v>3958</v>
      </c>
      <c r="C2832" t="s">
        <v>15029</v>
      </c>
      <c r="D2832">
        <v>19822</v>
      </c>
      <c r="E2832" s="2">
        <v>44918.964606481481</v>
      </c>
      <c r="F2832" t="s">
        <v>15024</v>
      </c>
    </row>
    <row r="2833" spans="1:6" x14ac:dyDescent="0.25">
      <c r="A2833">
        <v>12832</v>
      </c>
      <c r="B2833" t="s">
        <v>3604</v>
      </c>
      <c r="C2833" t="s">
        <v>15028</v>
      </c>
      <c r="D2833">
        <v>47458</v>
      </c>
      <c r="E2833" s="2">
        <v>45125.57298611111</v>
      </c>
      <c r="F2833" t="s">
        <v>15024</v>
      </c>
    </row>
    <row r="2834" spans="1:6" x14ac:dyDescent="0.25">
      <c r="A2834">
        <v>12833</v>
      </c>
      <c r="B2834" t="s">
        <v>5170</v>
      </c>
      <c r="C2834" t="s">
        <v>15029</v>
      </c>
      <c r="D2834">
        <v>1505</v>
      </c>
      <c r="E2834" s="2">
        <v>44556.985844907409</v>
      </c>
      <c r="F2834" t="s">
        <v>15024</v>
      </c>
    </row>
    <row r="2835" spans="1:6" x14ac:dyDescent="0.25">
      <c r="A2835">
        <v>12834</v>
      </c>
      <c r="B2835" t="s">
        <v>4052</v>
      </c>
      <c r="C2835" t="s">
        <v>15025</v>
      </c>
      <c r="D2835">
        <v>35299</v>
      </c>
      <c r="E2835" s="2">
        <v>44950.20689814815</v>
      </c>
      <c r="F2835" t="s">
        <v>12908</v>
      </c>
    </row>
    <row r="2836" spans="1:6" x14ac:dyDescent="0.25">
      <c r="A2836">
        <v>12835</v>
      </c>
      <c r="B2836" t="s">
        <v>4550</v>
      </c>
      <c r="C2836" t="s">
        <v>15025</v>
      </c>
      <c r="D2836">
        <v>44724</v>
      </c>
      <c r="E2836" s="2">
        <v>44669.077881944453</v>
      </c>
      <c r="F2836" t="s">
        <v>15024</v>
      </c>
    </row>
    <row r="2837" spans="1:6" x14ac:dyDescent="0.25">
      <c r="A2837">
        <v>12836</v>
      </c>
      <c r="B2837" t="s">
        <v>4328</v>
      </c>
      <c r="C2837" t="s">
        <v>15030</v>
      </c>
      <c r="D2837">
        <v>4189</v>
      </c>
      <c r="E2837" s="2">
        <v>44894.038460648153</v>
      </c>
      <c r="F2837" t="s">
        <v>15024</v>
      </c>
    </row>
    <row r="2838" spans="1:6" x14ac:dyDescent="0.25">
      <c r="A2838">
        <v>12837</v>
      </c>
      <c r="B2838" t="s">
        <v>4390</v>
      </c>
      <c r="C2838" t="s">
        <v>15023</v>
      </c>
      <c r="D2838">
        <v>49882</v>
      </c>
      <c r="E2838" s="2">
        <v>44478.811099537037</v>
      </c>
      <c r="F2838" t="s">
        <v>15026</v>
      </c>
    </row>
    <row r="2839" spans="1:6" x14ac:dyDescent="0.25">
      <c r="A2839">
        <v>12838</v>
      </c>
      <c r="B2839" t="s">
        <v>5133</v>
      </c>
      <c r="C2839" t="s">
        <v>15028</v>
      </c>
      <c r="D2839">
        <v>43649</v>
      </c>
      <c r="E2839" s="2">
        <v>44919.636458333327</v>
      </c>
      <c r="F2839" t="s">
        <v>15026</v>
      </c>
    </row>
    <row r="2840" spans="1:6" x14ac:dyDescent="0.25">
      <c r="A2840">
        <v>12839</v>
      </c>
      <c r="B2840" t="s">
        <v>5849</v>
      </c>
      <c r="C2840" t="s">
        <v>15027</v>
      </c>
      <c r="D2840">
        <v>19399</v>
      </c>
      <c r="E2840" s="2">
        <v>44856.918981481482</v>
      </c>
      <c r="F2840" t="s">
        <v>12908</v>
      </c>
    </row>
    <row r="2841" spans="1:6" x14ac:dyDescent="0.25">
      <c r="A2841">
        <v>12840</v>
      </c>
      <c r="B2841" t="s">
        <v>6015</v>
      </c>
      <c r="C2841" t="s">
        <v>15028</v>
      </c>
      <c r="D2841">
        <v>33223</v>
      </c>
      <c r="E2841" s="2">
        <v>44478.987500000003</v>
      </c>
      <c r="F2841" t="s">
        <v>12908</v>
      </c>
    </row>
    <row r="2842" spans="1:6" x14ac:dyDescent="0.25">
      <c r="A2842">
        <v>12841</v>
      </c>
      <c r="B2842" t="s">
        <v>4356</v>
      </c>
      <c r="C2842" t="s">
        <v>15025</v>
      </c>
      <c r="D2842">
        <v>5327</v>
      </c>
      <c r="E2842" s="2">
        <v>44705.20517361111</v>
      </c>
      <c r="F2842" t="s">
        <v>15026</v>
      </c>
    </row>
    <row r="2843" spans="1:6" x14ac:dyDescent="0.25">
      <c r="A2843">
        <v>12842</v>
      </c>
      <c r="B2843" t="s">
        <v>4599</v>
      </c>
      <c r="C2843" t="s">
        <v>15028</v>
      </c>
      <c r="D2843">
        <v>9390</v>
      </c>
      <c r="E2843" s="2">
        <v>45017.697523148148</v>
      </c>
      <c r="F2843" t="s">
        <v>12908</v>
      </c>
    </row>
    <row r="2844" spans="1:6" x14ac:dyDescent="0.25">
      <c r="A2844">
        <v>12843</v>
      </c>
      <c r="B2844" t="s">
        <v>4565</v>
      </c>
      <c r="C2844" t="s">
        <v>15028</v>
      </c>
      <c r="D2844">
        <v>1519</v>
      </c>
      <c r="E2844" s="2">
        <v>44554.059282407397</v>
      </c>
      <c r="F2844" t="s">
        <v>12908</v>
      </c>
    </row>
    <row r="2845" spans="1:6" x14ac:dyDescent="0.25">
      <c r="A2845">
        <v>12844</v>
      </c>
      <c r="B2845" t="s">
        <v>3107</v>
      </c>
      <c r="C2845" t="s">
        <v>15030</v>
      </c>
      <c r="D2845">
        <v>9686</v>
      </c>
      <c r="E2845" s="2">
        <v>44688.494340277779</v>
      </c>
      <c r="F2845" t="s">
        <v>12908</v>
      </c>
    </row>
    <row r="2846" spans="1:6" x14ac:dyDescent="0.25">
      <c r="A2846">
        <v>12845</v>
      </c>
      <c r="B2846" t="s">
        <v>5891</v>
      </c>
      <c r="C2846" t="s">
        <v>15028</v>
      </c>
      <c r="D2846">
        <v>15080</v>
      </c>
      <c r="E2846" s="2">
        <v>44684.151226851849</v>
      </c>
      <c r="F2846" t="s">
        <v>15024</v>
      </c>
    </row>
    <row r="2847" spans="1:6" x14ac:dyDescent="0.25">
      <c r="A2847">
        <v>12846</v>
      </c>
      <c r="B2847" t="s">
        <v>4438</v>
      </c>
      <c r="C2847" t="s">
        <v>15025</v>
      </c>
      <c r="D2847">
        <v>29002</v>
      </c>
      <c r="E2847" s="2">
        <v>44993.558761574073</v>
      </c>
      <c r="F2847" t="s">
        <v>15024</v>
      </c>
    </row>
    <row r="2848" spans="1:6" x14ac:dyDescent="0.25">
      <c r="A2848">
        <v>12847</v>
      </c>
      <c r="B2848" t="s">
        <v>3598</v>
      </c>
      <c r="C2848" t="s">
        <v>15025</v>
      </c>
      <c r="D2848">
        <v>1167</v>
      </c>
      <c r="E2848" s="2">
        <v>44545.387939814813</v>
      </c>
      <c r="F2848" t="s">
        <v>15026</v>
      </c>
    </row>
    <row r="2849" spans="1:6" x14ac:dyDescent="0.25">
      <c r="A2849">
        <v>12848</v>
      </c>
      <c r="B2849" t="s">
        <v>4668</v>
      </c>
      <c r="C2849" t="s">
        <v>15027</v>
      </c>
      <c r="D2849">
        <v>3673</v>
      </c>
      <c r="E2849" s="2">
        <v>44919.319606481477</v>
      </c>
      <c r="F2849" t="s">
        <v>15026</v>
      </c>
    </row>
    <row r="2850" spans="1:6" x14ac:dyDescent="0.25">
      <c r="A2850">
        <v>12849</v>
      </c>
      <c r="B2850" t="s">
        <v>4885</v>
      </c>
      <c r="C2850" t="s">
        <v>15025</v>
      </c>
      <c r="D2850">
        <v>32843</v>
      </c>
      <c r="E2850" s="2">
        <v>44551.730497685188</v>
      </c>
      <c r="F2850" t="s">
        <v>15026</v>
      </c>
    </row>
    <row r="2851" spans="1:6" x14ac:dyDescent="0.25">
      <c r="A2851">
        <v>12850</v>
      </c>
      <c r="B2851" t="s">
        <v>6048</v>
      </c>
      <c r="C2851" t="s">
        <v>15027</v>
      </c>
      <c r="D2851">
        <v>32715</v>
      </c>
      <c r="E2851" s="2">
        <v>44505.150046296287</v>
      </c>
      <c r="F2851" t="s">
        <v>15024</v>
      </c>
    </row>
    <row r="2852" spans="1:6" x14ac:dyDescent="0.25">
      <c r="A2852">
        <v>12851</v>
      </c>
      <c r="B2852" t="s">
        <v>5878</v>
      </c>
      <c r="C2852" t="s">
        <v>15030</v>
      </c>
      <c r="D2852">
        <v>9557</v>
      </c>
      <c r="E2852" s="2">
        <v>44665.835046296299</v>
      </c>
      <c r="F2852" t="s">
        <v>12908</v>
      </c>
    </row>
    <row r="2853" spans="1:6" x14ac:dyDescent="0.25">
      <c r="A2853">
        <v>12852</v>
      </c>
      <c r="B2853" t="s">
        <v>3229</v>
      </c>
      <c r="C2853" t="s">
        <v>15028</v>
      </c>
      <c r="D2853">
        <v>27088</v>
      </c>
      <c r="E2853" s="2">
        <v>44735.522534722222</v>
      </c>
      <c r="F2853" t="s">
        <v>15024</v>
      </c>
    </row>
    <row r="2854" spans="1:6" x14ac:dyDescent="0.25">
      <c r="A2854">
        <v>12853</v>
      </c>
      <c r="B2854" t="s">
        <v>4708</v>
      </c>
      <c r="C2854" t="s">
        <v>15030</v>
      </c>
      <c r="D2854">
        <v>46757</v>
      </c>
      <c r="E2854" s="2">
        <v>44761.740185185183</v>
      </c>
      <c r="F2854" t="s">
        <v>12908</v>
      </c>
    </row>
    <row r="2855" spans="1:6" x14ac:dyDescent="0.25">
      <c r="A2855">
        <v>12854</v>
      </c>
      <c r="B2855" t="s">
        <v>4605</v>
      </c>
      <c r="C2855" t="s">
        <v>15030</v>
      </c>
      <c r="D2855">
        <v>27589</v>
      </c>
      <c r="E2855" s="2">
        <v>44581.53565972222</v>
      </c>
      <c r="F2855" t="s">
        <v>12908</v>
      </c>
    </row>
    <row r="2856" spans="1:6" x14ac:dyDescent="0.25">
      <c r="A2856">
        <v>12855</v>
      </c>
      <c r="B2856" t="s">
        <v>3519</v>
      </c>
      <c r="C2856" t="s">
        <v>15027</v>
      </c>
      <c r="D2856">
        <v>12555</v>
      </c>
      <c r="E2856" s="2">
        <v>44698.957280092603</v>
      </c>
      <c r="F2856" t="s">
        <v>12908</v>
      </c>
    </row>
    <row r="2857" spans="1:6" x14ac:dyDescent="0.25">
      <c r="A2857">
        <v>12856</v>
      </c>
      <c r="B2857" t="s">
        <v>4559</v>
      </c>
      <c r="C2857" t="s">
        <v>15023</v>
      </c>
      <c r="D2857">
        <v>42191</v>
      </c>
      <c r="E2857" s="2">
        <v>45097.770127314812</v>
      </c>
      <c r="F2857" t="s">
        <v>15026</v>
      </c>
    </row>
    <row r="2858" spans="1:6" x14ac:dyDescent="0.25">
      <c r="A2858">
        <v>12857</v>
      </c>
      <c r="B2858" t="s">
        <v>5841</v>
      </c>
      <c r="C2858" t="s">
        <v>15028</v>
      </c>
      <c r="D2858">
        <v>4453</v>
      </c>
      <c r="E2858" s="2">
        <v>44888.764062499999</v>
      </c>
      <c r="F2858" t="s">
        <v>15024</v>
      </c>
    </row>
    <row r="2859" spans="1:6" x14ac:dyDescent="0.25">
      <c r="A2859">
        <v>12858</v>
      </c>
      <c r="B2859" t="s">
        <v>3916</v>
      </c>
      <c r="C2859" t="s">
        <v>15029</v>
      </c>
      <c r="D2859">
        <v>25786</v>
      </c>
      <c r="E2859" s="2">
        <v>45102.363009259258</v>
      </c>
      <c r="F2859" t="s">
        <v>15024</v>
      </c>
    </row>
    <row r="2860" spans="1:6" x14ac:dyDescent="0.25">
      <c r="A2860">
        <v>12859</v>
      </c>
      <c r="B2860" t="s">
        <v>4990</v>
      </c>
      <c r="C2860" t="s">
        <v>15030</v>
      </c>
      <c r="D2860">
        <v>41581</v>
      </c>
      <c r="E2860" s="2">
        <v>45074.292233796303</v>
      </c>
      <c r="F2860" t="s">
        <v>12908</v>
      </c>
    </row>
    <row r="2861" spans="1:6" x14ac:dyDescent="0.25">
      <c r="A2861">
        <v>12860</v>
      </c>
      <c r="B2861" t="s">
        <v>4799</v>
      </c>
      <c r="C2861" t="s">
        <v>15023</v>
      </c>
      <c r="D2861">
        <v>46967</v>
      </c>
      <c r="E2861" s="2">
        <v>44615.61928240741</v>
      </c>
      <c r="F2861" t="s">
        <v>15024</v>
      </c>
    </row>
    <row r="2862" spans="1:6" x14ac:dyDescent="0.25">
      <c r="A2862">
        <v>12861</v>
      </c>
      <c r="B2862" t="s">
        <v>3409</v>
      </c>
      <c r="C2862" t="s">
        <v>15029</v>
      </c>
      <c r="D2862">
        <v>7642</v>
      </c>
      <c r="E2862" s="2">
        <v>44892.453252314823</v>
      </c>
      <c r="F2862" t="s">
        <v>12908</v>
      </c>
    </row>
    <row r="2863" spans="1:6" x14ac:dyDescent="0.25">
      <c r="A2863">
        <v>12862</v>
      </c>
      <c r="B2863" t="s">
        <v>4389</v>
      </c>
      <c r="C2863" t="s">
        <v>15023</v>
      </c>
      <c r="D2863">
        <v>29393</v>
      </c>
      <c r="E2863" s="2">
        <v>44733.305636574078</v>
      </c>
      <c r="F2863" t="s">
        <v>12908</v>
      </c>
    </row>
    <row r="2864" spans="1:6" x14ac:dyDescent="0.25">
      <c r="A2864">
        <v>12863</v>
      </c>
      <c r="B2864" t="s">
        <v>5791</v>
      </c>
      <c r="C2864" t="s">
        <v>15028</v>
      </c>
      <c r="D2864">
        <v>49908</v>
      </c>
      <c r="E2864" s="2">
        <v>44843.385937500003</v>
      </c>
      <c r="F2864" t="s">
        <v>12908</v>
      </c>
    </row>
    <row r="2865" spans="1:6" x14ac:dyDescent="0.25">
      <c r="A2865">
        <v>12864</v>
      </c>
      <c r="B2865" t="s">
        <v>3409</v>
      </c>
      <c r="C2865" t="s">
        <v>15027</v>
      </c>
      <c r="D2865">
        <v>7371</v>
      </c>
      <c r="E2865" s="2">
        <v>45133.473287037043</v>
      </c>
      <c r="F2865" t="s">
        <v>12908</v>
      </c>
    </row>
    <row r="2866" spans="1:6" x14ac:dyDescent="0.25">
      <c r="A2866">
        <v>12865</v>
      </c>
      <c r="B2866" t="s">
        <v>3132</v>
      </c>
      <c r="C2866" t="s">
        <v>15023</v>
      </c>
      <c r="D2866">
        <v>26493</v>
      </c>
      <c r="E2866" s="2">
        <v>44811.447777777779</v>
      </c>
      <c r="F2866" t="s">
        <v>15026</v>
      </c>
    </row>
    <row r="2867" spans="1:6" x14ac:dyDescent="0.25">
      <c r="A2867">
        <v>12866</v>
      </c>
      <c r="B2867" t="s">
        <v>4224</v>
      </c>
      <c r="C2867" t="s">
        <v>15029</v>
      </c>
      <c r="D2867">
        <v>32023</v>
      </c>
      <c r="E2867" s="2">
        <v>45101.946331018517</v>
      </c>
      <c r="F2867" t="s">
        <v>15024</v>
      </c>
    </row>
    <row r="2868" spans="1:6" x14ac:dyDescent="0.25">
      <c r="A2868">
        <v>12867</v>
      </c>
      <c r="B2868" t="s">
        <v>4932</v>
      </c>
      <c r="C2868" t="s">
        <v>15028</v>
      </c>
      <c r="D2868">
        <v>46929</v>
      </c>
      <c r="E2868" s="2">
        <v>44857.947557870371</v>
      </c>
      <c r="F2868" t="s">
        <v>15024</v>
      </c>
    </row>
    <row r="2869" spans="1:6" x14ac:dyDescent="0.25">
      <c r="A2869">
        <v>12868</v>
      </c>
      <c r="B2869" t="s">
        <v>3902</v>
      </c>
      <c r="C2869" t="s">
        <v>15028</v>
      </c>
      <c r="D2869">
        <v>16633</v>
      </c>
      <c r="E2869" s="2">
        <v>44905.080717592587</v>
      </c>
      <c r="F2869" t="s">
        <v>15026</v>
      </c>
    </row>
    <row r="2870" spans="1:6" x14ac:dyDescent="0.25">
      <c r="A2870">
        <v>12869</v>
      </c>
      <c r="B2870" t="s">
        <v>3356</v>
      </c>
      <c r="C2870" t="s">
        <v>15028</v>
      </c>
      <c r="D2870">
        <v>9911</v>
      </c>
      <c r="E2870" s="2">
        <v>44994.179849537039</v>
      </c>
      <c r="F2870" t="s">
        <v>15024</v>
      </c>
    </row>
    <row r="2871" spans="1:6" x14ac:dyDescent="0.25">
      <c r="A2871">
        <v>12870</v>
      </c>
      <c r="B2871" t="s">
        <v>4923</v>
      </c>
      <c r="C2871" t="s">
        <v>15023</v>
      </c>
      <c r="D2871">
        <v>7504</v>
      </c>
      <c r="E2871" s="2">
        <v>45059.957465277781</v>
      </c>
      <c r="F2871" t="s">
        <v>15026</v>
      </c>
    </row>
    <row r="2872" spans="1:6" x14ac:dyDescent="0.25">
      <c r="A2872">
        <v>12871</v>
      </c>
      <c r="B2872" t="s">
        <v>3325</v>
      </c>
      <c r="C2872" t="s">
        <v>15029</v>
      </c>
      <c r="D2872">
        <v>11907</v>
      </c>
      <c r="E2872" s="2">
        <v>44995.409861111111</v>
      </c>
      <c r="F2872" t="s">
        <v>15024</v>
      </c>
    </row>
    <row r="2873" spans="1:6" x14ac:dyDescent="0.25">
      <c r="A2873">
        <v>12872</v>
      </c>
      <c r="B2873" t="s">
        <v>5686</v>
      </c>
      <c r="C2873" t="s">
        <v>15028</v>
      </c>
      <c r="D2873">
        <v>33812</v>
      </c>
      <c r="E2873" s="2">
        <v>44546.388182870367</v>
      </c>
      <c r="F2873" t="s">
        <v>15024</v>
      </c>
    </row>
    <row r="2874" spans="1:6" x14ac:dyDescent="0.25">
      <c r="A2874">
        <v>12873</v>
      </c>
      <c r="B2874" t="s">
        <v>5764</v>
      </c>
      <c r="C2874" t="s">
        <v>15030</v>
      </c>
      <c r="D2874">
        <v>20468</v>
      </c>
      <c r="E2874" s="2">
        <v>44916.244293981479</v>
      </c>
      <c r="F2874" t="s">
        <v>15026</v>
      </c>
    </row>
    <row r="2875" spans="1:6" x14ac:dyDescent="0.25">
      <c r="A2875">
        <v>12874</v>
      </c>
      <c r="B2875" t="s">
        <v>3621</v>
      </c>
      <c r="C2875" t="s">
        <v>15027</v>
      </c>
      <c r="D2875">
        <v>28152</v>
      </c>
      <c r="E2875" s="2">
        <v>44714.153437499997</v>
      </c>
      <c r="F2875" t="s">
        <v>12908</v>
      </c>
    </row>
    <row r="2876" spans="1:6" x14ac:dyDescent="0.25">
      <c r="A2876">
        <v>12875</v>
      </c>
      <c r="B2876" t="s">
        <v>4171</v>
      </c>
      <c r="C2876" t="s">
        <v>15029</v>
      </c>
      <c r="D2876">
        <v>13828</v>
      </c>
      <c r="E2876" s="2">
        <v>44672.962407407409</v>
      </c>
      <c r="F2876" t="s">
        <v>15024</v>
      </c>
    </row>
    <row r="2877" spans="1:6" x14ac:dyDescent="0.25">
      <c r="A2877">
        <v>12876</v>
      </c>
      <c r="B2877" t="s">
        <v>6009</v>
      </c>
      <c r="C2877" t="s">
        <v>15027</v>
      </c>
      <c r="D2877">
        <v>20682</v>
      </c>
      <c r="E2877" s="2">
        <v>45034.929201388892</v>
      </c>
      <c r="F2877" t="s">
        <v>15024</v>
      </c>
    </row>
    <row r="2878" spans="1:6" x14ac:dyDescent="0.25">
      <c r="A2878">
        <v>12877</v>
      </c>
      <c r="B2878" t="s">
        <v>4813</v>
      </c>
      <c r="C2878" t="s">
        <v>15025</v>
      </c>
      <c r="D2878">
        <v>47531</v>
      </c>
      <c r="E2878" s="2">
        <v>44692.409409722219</v>
      </c>
      <c r="F2878" t="s">
        <v>15024</v>
      </c>
    </row>
    <row r="2879" spans="1:6" x14ac:dyDescent="0.25">
      <c r="A2879">
        <v>12878</v>
      </c>
      <c r="B2879" t="s">
        <v>4359</v>
      </c>
      <c r="C2879" t="s">
        <v>15030</v>
      </c>
      <c r="D2879">
        <v>26680</v>
      </c>
      <c r="E2879" s="2">
        <v>44870.604155092587</v>
      </c>
      <c r="F2879" t="s">
        <v>12908</v>
      </c>
    </row>
    <row r="2880" spans="1:6" x14ac:dyDescent="0.25">
      <c r="A2880">
        <v>12879</v>
      </c>
      <c r="B2880" t="s">
        <v>4530</v>
      </c>
      <c r="C2880" t="s">
        <v>15025</v>
      </c>
      <c r="D2880">
        <v>47613</v>
      </c>
      <c r="E2880" s="2">
        <v>44548.919953703713</v>
      </c>
      <c r="F2880" t="s">
        <v>15024</v>
      </c>
    </row>
    <row r="2881" spans="1:6" x14ac:dyDescent="0.25">
      <c r="A2881">
        <v>12880</v>
      </c>
      <c r="B2881" t="s">
        <v>3264</v>
      </c>
      <c r="C2881" t="s">
        <v>15023</v>
      </c>
      <c r="D2881">
        <v>44851</v>
      </c>
      <c r="E2881" s="2">
        <v>44567.780810185177</v>
      </c>
      <c r="F2881" t="s">
        <v>12908</v>
      </c>
    </row>
    <row r="2882" spans="1:6" x14ac:dyDescent="0.25">
      <c r="A2882">
        <v>12881</v>
      </c>
      <c r="B2882" t="s">
        <v>3526</v>
      </c>
      <c r="C2882" t="s">
        <v>15030</v>
      </c>
      <c r="D2882">
        <v>45241</v>
      </c>
      <c r="E2882" s="2">
        <v>44862.758703703701</v>
      </c>
      <c r="F2882" t="s">
        <v>12908</v>
      </c>
    </row>
    <row r="2883" spans="1:6" x14ac:dyDescent="0.25">
      <c r="A2883">
        <v>12882</v>
      </c>
      <c r="B2883" t="s">
        <v>3318</v>
      </c>
      <c r="C2883" t="s">
        <v>15028</v>
      </c>
      <c r="D2883">
        <v>22373</v>
      </c>
      <c r="E2883" s="2">
        <v>44920.479710648149</v>
      </c>
      <c r="F2883" t="s">
        <v>15026</v>
      </c>
    </row>
    <row r="2884" spans="1:6" x14ac:dyDescent="0.25">
      <c r="A2884">
        <v>12883</v>
      </c>
      <c r="B2884" t="s">
        <v>5516</v>
      </c>
      <c r="C2884" t="s">
        <v>15027</v>
      </c>
      <c r="D2884">
        <v>7404</v>
      </c>
      <c r="E2884" s="2">
        <v>44750.679525462961</v>
      </c>
      <c r="F2884" t="s">
        <v>15026</v>
      </c>
    </row>
    <row r="2885" spans="1:6" x14ac:dyDescent="0.25">
      <c r="A2885">
        <v>12884</v>
      </c>
      <c r="B2885" t="s">
        <v>5700</v>
      </c>
      <c r="C2885" t="s">
        <v>15025</v>
      </c>
      <c r="D2885">
        <v>23790</v>
      </c>
      <c r="E2885" s="2">
        <v>45014.663229166668</v>
      </c>
      <c r="F2885" t="s">
        <v>15024</v>
      </c>
    </row>
    <row r="2886" spans="1:6" x14ac:dyDescent="0.25">
      <c r="A2886">
        <v>12885</v>
      </c>
      <c r="B2886" t="s">
        <v>5057</v>
      </c>
      <c r="C2886" t="s">
        <v>15028</v>
      </c>
      <c r="D2886">
        <v>27642</v>
      </c>
      <c r="E2886" s="2">
        <v>45023.900601851848</v>
      </c>
      <c r="F2886" t="s">
        <v>15026</v>
      </c>
    </row>
    <row r="2887" spans="1:6" x14ac:dyDescent="0.25">
      <c r="A2887">
        <v>12886</v>
      </c>
      <c r="B2887" t="s">
        <v>3881</v>
      </c>
      <c r="C2887" t="s">
        <v>15030</v>
      </c>
      <c r="D2887">
        <v>4945</v>
      </c>
      <c r="E2887" s="2">
        <v>44992.307847222219</v>
      </c>
      <c r="F2887" t="s">
        <v>15026</v>
      </c>
    </row>
    <row r="2888" spans="1:6" x14ac:dyDescent="0.25">
      <c r="A2888">
        <v>12887</v>
      </c>
      <c r="B2888" t="s">
        <v>5502</v>
      </c>
      <c r="C2888" t="s">
        <v>15025</v>
      </c>
      <c r="D2888">
        <v>47920</v>
      </c>
      <c r="E2888" s="2">
        <v>44837.163958333331</v>
      </c>
      <c r="F2888" t="s">
        <v>12908</v>
      </c>
    </row>
    <row r="2889" spans="1:6" x14ac:dyDescent="0.25">
      <c r="A2889">
        <v>12888</v>
      </c>
      <c r="B2889" t="s">
        <v>4447</v>
      </c>
      <c r="C2889" t="s">
        <v>15025</v>
      </c>
      <c r="D2889">
        <v>28407</v>
      </c>
      <c r="E2889" s="2">
        <v>45023.690682870372</v>
      </c>
      <c r="F2889" t="s">
        <v>12908</v>
      </c>
    </row>
    <row r="2890" spans="1:6" x14ac:dyDescent="0.25">
      <c r="A2890">
        <v>12889</v>
      </c>
      <c r="B2890" t="s">
        <v>5123</v>
      </c>
      <c r="C2890" t="s">
        <v>15028</v>
      </c>
      <c r="D2890">
        <v>32265</v>
      </c>
      <c r="E2890" s="2">
        <v>44647.248761574083</v>
      </c>
      <c r="F2890" t="s">
        <v>15024</v>
      </c>
    </row>
    <row r="2891" spans="1:6" x14ac:dyDescent="0.25">
      <c r="A2891">
        <v>12890</v>
      </c>
      <c r="B2891" t="s">
        <v>4765</v>
      </c>
      <c r="C2891" t="s">
        <v>15025</v>
      </c>
      <c r="D2891">
        <v>7296</v>
      </c>
      <c r="E2891" s="2">
        <v>45057.837696759263</v>
      </c>
      <c r="F2891" t="s">
        <v>15026</v>
      </c>
    </row>
    <row r="2892" spans="1:6" x14ac:dyDescent="0.25">
      <c r="A2892">
        <v>12891</v>
      </c>
      <c r="B2892" t="s">
        <v>5244</v>
      </c>
      <c r="C2892" t="s">
        <v>15028</v>
      </c>
      <c r="D2892">
        <v>24408</v>
      </c>
      <c r="E2892" s="2">
        <v>45042.501967592587</v>
      </c>
      <c r="F2892" t="s">
        <v>15026</v>
      </c>
    </row>
    <row r="2893" spans="1:6" x14ac:dyDescent="0.25">
      <c r="A2893">
        <v>12892</v>
      </c>
      <c r="B2893" t="s">
        <v>4443</v>
      </c>
      <c r="C2893" t="s">
        <v>15023</v>
      </c>
      <c r="D2893">
        <v>19618</v>
      </c>
      <c r="E2893" s="2">
        <v>44858.001377314817</v>
      </c>
      <c r="F2893" t="s">
        <v>15024</v>
      </c>
    </row>
    <row r="2894" spans="1:6" x14ac:dyDescent="0.25">
      <c r="A2894">
        <v>12893</v>
      </c>
      <c r="B2894" t="s">
        <v>5388</v>
      </c>
      <c r="C2894" t="s">
        <v>15028</v>
      </c>
      <c r="D2894">
        <v>35781</v>
      </c>
      <c r="E2894" s="2">
        <v>44757.791435185187</v>
      </c>
      <c r="F2894" t="s">
        <v>15024</v>
      </c>
    </row>
    <row r="2895" spans="1:6" x14ac:dyDescent="0.25">
      <c r="A2895">
        <v>12894</v>
      </c>
      <c r="B2895" t="s">
        <v>4041</v>
      </c>
      <c r="C2895" t="s">
        <v>15028</v>
      </c>
      <c r="D2895">
        <v>41952</v>
      </c>
      <c r="E2895" s="2">
        <v>44934.177106481482</v>
      </c>
      <c r="F2895" t="s">
        <v>15026</v>
      </c>
    </row>
    <row r="2896" spans="1:6" x14ac:dyDescent="0.25">
      <c r="A2896">
        <v>12895</v>
      </c>
      <c r="B2896" t="s">
        <v>5338</v>
      </c>
      <c r="C2896" t="s">
        <v>15030</v>
      </c>
      <c r="D2896">
        <v>43601</v>
      </c>
      <c r="E2896" s="2">
        <v>45122.962129629632</v>
      </c>
      <c r="F2896" t="s">
        <v>15024</v>
      </c>
    </row>
    <row r="2897" spans="1:6" x14ac:dyDescent="0.25">
      <c r="A2897">
        <v>12896</v>
      </c>
      <c r="B2897" t="s">
        <v>4038</v>
      </c>
      <c r="C2897" t="s">
        <v>15029</v>
      </c>
      <c r="D2897">
        <v>39175</v>
      </c>
      <c r="E2897" s="2">
        <v>44662.723796296297</v>
      </c>
      <c r="F2897" t="s">
        <v>15024</v>
      </c>
    </row>
    <row r="2898" spans="1:6" x14ac:dyDescent="0.25">
      <c r="A2898">
        <v>12897</v>
      </c>
      <c r="B2898" t="s">
        <v>3946</v>
      </c>
      <c r="C2898" t="s">
        <v>15030</v>
      </c>
      <c r="D2898">
        <v>38430</v>
      </c>
      <c r="E2898" s="2">
        <v>44483.741828703707</v>
      </c>
      <c r="F2898" t="s">
        <v>15024</v>
      </c>
    </row>
    <row r="2899" spans="1:6" x14ac:dyDescent="0.25">
      <c r="A2899">
        <v>12898</v>
      </c>
      <c r="B2899" t="s">
        <v>3483</v>
      </c>
      <c r="C2899" t="s">
        <v>15027</v>
      </c>
      <c r="D2899">
        <v>2206</v>
      </c>
      <c r="E2899" s="2">
        <v>44663.102731481478</v>
      </c>
      <c r="F2899" t="s">
        <v>12908</v>
      </c>
    </row>
    <row r="2900" spans="1:6" x14ac:dyDescent="0.25">
      <c r="A2900">
        <v>12899</v>
      </c>
      <c r="B2900" t="s">
        <v>5581</v>
      </c>
      <c r="C2900" t="s">
        <v>15028</v>
      </c>
      <c r="D2900">
        <v>34558</v>
      </c>
      <c r="E2900" s="2">
        <v>44787.504988425928</v>
      </c>
      <c r="F2900" t="s">
        <v>12908</v>
      </c>
    </row>
    <row r="2901" spans="1:6" x14ac:dyDescent="0.25">
      <c r="A2901">
        <v>12900</v>
      </c>
      <c r="B2901" t="s">
        <v>4563</v>
      </c>
      <c r="C2901" t="s">
        <v>15023</v>
      </c>
      <c r="D2901">
        <v>13456</v>
      </c>
      <c r="E2901" s="2">
        <v>44766.335381944453</v>
      </c>
      <c r="F2901" t="s">
        <v>15026</v>
      </c>
    </row>
    <row r="2902" spans="1:6" x14ac:dyDescent="0.25">
      <c r="A2902">
        <v>12901</v>
      </c>
      <c r="B2902" t="s">
        <v>3740</v>
      </c>
      <c r="C2902" t="s">
        <v>15029</v>
      </c>
      <c r="D2902">
        <v>17006</v>
      </c>
      <c r="E2902" s="2">
        <v>45091.485115740739</v>
      </c>
      <c r="F2902" t="s">
        <v>15026</v>
      </c>
    </row>
    <row r="2903" spans="1:6" x14ac:dyDescent="0.25">
      <c r="A2903">
        <v>12902</v>
      </c>
      <c r="B2903" t="s">
        <v>5373</v>
      </c>
      <c r="C2903" t="s">
        <v>15025</v>
      </c>
      <c r="D2903">
        <v>43861</v>
      </c>
      <c r="E2903" s="2">
        <v>45134.591805555552</v>
      </c>
      <c r="F2903" t="s">
        <v>15026</v>
      </c>
    </row>
    <row r="2904" spans="1:6" x14ac:dyDescent="0.25">
      <c r="A2904">
        <v>12903</v>
      </c>
      <c r="B2904" t="s">
        <v>4742</v>
      </c>
      <c r="C2904" t="s">
        <v>15029</v>
      </c>
      <c r="D2904">
        <v>4431</v>
      </c>
      <c r="E2904" s="2">
        <v>45023.248969907407</v>
      </c>
      <c r="F2904" t="s">
        <v>12908</v>
      </c>
    </row>
    <row r="2905" spans="1:6" x14ac:dyDescent="0.25">
      <c r="A2905">
        <v>12904</v>
      </c>
      <c r="B2905" t="s">
        <v>4200</v>
      </c>
      <c r="C2905" t="s">
        <v>15029</v>
      </c>
      <c r="D2905">
        <v>46670</v>
      </c>
      <c r="E2905" s="2">
        <v>44871.876076388893</v>
      </c>
      <c r="F2905" t="s">
        <v>15026</v>
      </c>
    </row>
    <row r="2906" spans="1:6" x14ac:dyDescent="0.25">
      <c r="A2906">
        <v>12905</v>
      </c>
      <c r="B2906" t="s">
        <v>5229</v>
      </c>
      <c r="C2906" t="s">
        <v>15029</v>
      </c>
      <c r="D2906">
        <v>5953</v>
      </c>
      <c r="E2906" s="2">
        <v>44550.6091087963</v>
      </c>
      <c r="F2906" t="s">
        <v>15026</v>
      </c>
    </row>
    <row r="2907" spans="1:6" x14ac:dyDescent="0.25">
      <c r="A2907">
        <v>12906</v>
      </c>
      <c r="B2907" t="s">
        <v>4021</v>
      </c>
      <c r="C2907" t="s">
        <v>15025</v>
      </c>
      <c r="D2907">
        <v>28880</v>
      </c>
      <c r="E2907" s="2">
        <v>45105.195497685178</v>
      </c>
      <c r="F2907" t="s">
        <v>15026</v>
      </c>
    </row>
    <row r="2908" spans="1:6" x14ac:dyDescent="0.25">
      <c r="A2908">
        <v>12907</v>
      </c>
      <c r="B2908" t="s">
        <v>5896</v>
      </c>
      <c r="C2908" t="s">
        <v>15030</v>
      </c>
      <c r="D2908">
        <v>20048</v>
      </c>
      <c r="E2908" s="2">
        <v>44861.571701388893</v>
      </c>
      <c r="F2908" t="s">
        <v>15026</v>
      </c>
    </row>
    <row r="2909" spans="1:6" x14ac:dyDescent="0.25">
      <c r="A2909">
        <v>12908</v>
      </c>
      <c r="B2909" t="s">
        <v>3619</v>
      </c>
      <c r="C2909" t="s">
        <v>15027</v>
      </c>
      <c r="D2909">
        <v>15040</v>
      </c>
      <c r="E2909" s="2">
        <v>44504.829722222217</v>
      </c>
      <c r="F2909" t="s">
        <v>15024</v>
      </c>
    </row>
    <row r="2910" spans="1:6" x14ac:dyDescent="0.25">
      <c r="A2910">
        <v>12909</v>
      </c>
      <c r="B2910" t="s">
        <v>4100</v>
      </c>
      <c r="C2910" t="s">
        <v>15025</v>
      </c>
      <c r="D2910">
        <v>6445</v>
      </c>
      <c r="E2910" s="2">
        <v>44990.11990740741</v>
      </c>
      <c r="F2910" t="s">
        <v>15024</v>
      </c>
    </row>
    <row r="2911" spans="1:6" x14ac:dyDescent="0.25">
      <c r="A2911">
        <v>12910</v>
      </c>
      <c r="B2911" t="s">
        <v>4574</v>
      </c>
      <c r="C2911" t="s">
        <v>15027</v>
      </c>
      <c r="D2911">
        <v>35711</v>
      </c>
      <c r="E2911" s="2">
        <v>44495.069976851853</v>
      </c>
      <c r="F2911" t="s">
        <v>15026</v>
      </c>
    </row>
    <row r="2912" spans="1:6" x14ac:dyDescent="0.25">
      <c r="A2912">
        <v>12911</v>
      </c>
      <c r="B2912" t="s">
        <v>3499</v>
      </c>
      <c r="C2912" t="s">
        <v>15027</v>
      </c>
      <c r="D2912">
        <v>10925</v>
      </c>
      <c r="E2912" s="2">
        <v>44580.276724537027</v>
      </c>
      <c r="F2912" t="s">
        <v>15026</v>
      </c>
    </row>
    <row r="2913" spans="1:6" x14ac:dyDescent="0.25">
      <c r="A2913">
        <v>12912</v>
      </c>
      <c r="B2913" t="s">
        <v>5010</v>
      </c>
      <c r="C2913" t="s">
        <v>15025</v>
      </c>
      <c r="D2913">
        <v>3326</v>
      </c>
      <c r="E2913" s="2">
        <v>45099.626909722218</v>
      </c>
      <c r="F2913" t="s">
        <v>15024</v>
      </c>
    </row>
    <row r="2914" spans="1:6" x14ac:dyDescent="0.25">
      <c r="A2914">
        <v>12913</v>
      </c>
      <c r="B2914" t="s">
        <v>3883</v>
      </c>
      <c r="C2914" t="s">
        <v>15029</v>
      </c>
      <c r="D2914">
        <v>4209</v>
      </c>
      <c r="E2914" s="2">
        <v>44543.491412037038</v>
      </c>
      <c r="F2914" t="s">
        <v>12908</v>
      </c>
    </row>
    <row r="2915" spans="1:6" x14ac:dyDescent="0.25">
      <c r="A2915">
        <v>12914</v>
      </c>
      <c r="B2915" t="s">
        <v>3725</v>
      </c>
      <c r="C2915" t="s">
        <v>15030</v>
      </c>
      <c r="D2915">
        <v>48131</v>
      </c>
      <c r="E2915" s="2">
        <v>44700.384513888886</v>
      </c>
      <c r="F2915" t="s">
        <v>15024</v>
      </c>
    </row>
    <row r="2916" spans="1:6" x14ac:dyDescent="0.25">
      <c r="A2916">
        <v>12915</v>
      </c>
      <c r="B2916" t="s">
        <v>5925</v>
      </c>
      <c r="C2916" t="s">
        <v>15023</v>
      </c>
      <c r="D2916">
        <v>17722</v>
      </c>
      <c r="E2916" s="2">
        <v>44906.381944444453</v>
      </c>
      <c r="F2916" t="s">
        <v>15024</v>
      </c>
    </row>
    <row r="2917" spans="1:6" x14ac:dyDescent="0.25">
      <c r="A2917">
        <v>12916</v>
      </c>
      <c r="B2917" t="s">
        <v>3560</v>
      </c>
      <c r="C2917" t="s">
        <v>15028</v>
      </c>
      <c r="D2917">
        <v>9872</v>
      </c>
      <c r="E2917" s="2">
        <v>44984.437210648153</v>
      </c>
      <c r="F2917" t="s">
        <v>15024</v>
      </c>
    </row>
    <row r="2918" spans="1:6" x14ac:dyDescent="0.25">
      <c r="A2918">
        <v>12917</v>
      </c>
      <c r="B2918" t="s">
        <v>4390</v>
      </c>
      <c r="C2918" t="s">
        <v>15023</v>
      </c>
      <c r="D2918">
        <v>44813</v>
      </c>
      <c r="E2918" s="2">
        <v>44586.302881944437</v>
      </c>
      <c r="F2918" t="s">
        <v>15026</v>
      </c>
    </row>
    <row r="2919" spans="1:6" x14ac:dyDescent="0.25">
      <c r="A2919">
        <v>12918</v>
      </c>
      <c r="B2919" t="s">
        <v>3971</v>
      </c>
      <c r="C2919" t="s">
        <v>15029</v>
      </c>
      <c r="D2919">
        <v>1794</v>
      </c>
      <c r="E2919" s="2">
        <v>44830.926990740743</v>
      </c>
      <c r="F2919" t="s">
        <v>12908</v>
      </c>
    </row>
    <row r="2920" spans="1:6" x14ac:dyDescent="0.25">
      <c r="A2920">
        <v>12919</v>
      </c>
      <c r="B2920" t="s">
        <v>5332</v>
      </c>
      <c r="C2920" t="s">
        <v>15023</v>
      </c>
      <c r="D2920">
        <v>10804</v>
      </c>
      <c r="E2920" s="2">
        <v>44656.610636574071</v>
      </c>
      <c r="F2920" t="s">
        <v>15026</v>
      </c>
    </row>
    <row r="2921" spans="1:6" x14ac:dyDescent="0.25">
      <c r="A2921">
        <v>12920</v>
      </c>
      <c r="B2921" t="s">
        <v>3076</v>
      </c>
      <c r="C2921" t="s">
        <v>15029</v>
      </c>
      <c r="D2921">
        <v>8192</v>
      </c>
      <c r="E2921" s="2">
        <v>44860.109363425923</v>
      </c>
      <c r="F2921" t="s">
        <v>15026</v>
      </c>
    </row>
    <row r="2922" spans="1:6" x14ac:dyDescent="0.25">
      <c r="A2922">
        <v>12921</v>
      </c>
      <c r="B2922" t="s">
        <v>3375</v>
      </c>
      <c r="C2922" t="s">
        <v>15025</v>
      </c>
      <c r="D2922">
        <v>29608</v>
      </c>
      <c r="E2922" s="2">
        <v>44999.503703703696</v>
      </c>
      <c r="F2922" t="s">
        <v>15026</v>
      </c>
    </row>
    <row r="2923" spans="1:6" x14ac:dyDescent="0.25">
      <c r="A2923">
        <v>12922</v>
      </c>
      <c r="B2923" t="s">
        <v>6044</v>
      </c>
      <c r="C2923" t="s">
        <v>15023</v>
      </c>
      <c r="D2923">
        <v>1426</v>
      </c>
      <c r="E2923" s="2">
        <v>44637.406458333331</v>
      </c>
      <c r="F2923" t="s">
        <v>15024</v>
      </c>
    </row>
    <row r="2924" spans="1:6" x14ac:dyDescent="0.25">
      <c r="A2924">
        <v>12923</v>
      </c>
      <c r="B2924" t="s">
        <v>5270</v>
      </c>
      <c r="C2924" t="s">
        <v>15029</v>
      </c>
      <c r="D2924">
        <v>14139</v>
      </c>
      <c r="E2924" s="2">
        <v>44998.825902777768</v>
      </c>
      <c r="F2924" t="s">
        <v>15026</v>
      </c>
    </row>
    <row r="2925" spans="1:6" x14ac:dyDescent="0.25">
      <c r="A2925">
        <v>12924</v>
      </c>
      <c r="B2925" t="s">
        <v>4328</v>
      </c>
      <c r="C2925" t="s">
        <v>15025</v>
      </c>
      <c r="D2925">
        <v>18347</v>
      </c>
      <c r="E2925" s="2">
        <v>44930.677951388891</v>
      </c>
      <c r="F2925" t="s">
        <v>15026</v>
      </c>
    </row>
    <row r="2926" spans="1:6" x14ac:dyDescent="0.25">
      <c r="A2926">
        <v>12925</v>
      </c>
      <c r="B2926" t="s">
        <v>5465</v>
      </c>
      <c r="C2926" t="s">
        <v>15025</v>
      </c>
      <c r="D2926">
        <v>42205</v>
      </c>
      <c r="E2926" s="2">
        <v>44539.36513888889</v>
      </c>
      <c r="F2926" t="s">
        <v>12908</v>
      </c>
    </row>
    <row r="2927" spans="1:6" x14ac:dyDescent="0.25">
      <c r="A2927">
        <v>12926</v>
      </c>
      <c r="B2927" t="s">
        <v>4843</v>
      </c>
      <c r="C2927" t="s">
        <v>15028</v>
      </c>
      <c r="D2927">
        <v>42355</v>
      </c>
      <c r="E2927" s="2">
        <v>45040.0937037037</v>
      </c>
      <c r="F2927" t="s">
        <v>15024</v>
      </c>
    </row>
    <row r="2928" spans="1:6" x14ac:dyDescent="0.25">
      <c r="A2928">
        <v>12927</v>
      </c>
      <c r="B2928" t="s">
        <v>4291</v>
      </c>
      <c r="C2928" t="s">
        <v>15025</v>
      </c>
      <c r="D2928">
        <v>30530</v>
      </c>
      <c r="E2928" s="2">
        <v>44789.022280092591</v>
      </c>
      <c r="F2928" t="s">
        <v>15026</v>
      </c>
    </row>
    <row r="2929" spans="1:6" x14ac:dyDescent="0.25">
      <c r="A2929">
        <v>12928</v>
      </c>
      <c r="B2929" t="s">
        <v>5664</v>
      </c>
      <c r="C2929" t="s">
        <v>15029</v>
      </c>
      <c r="D2929">
        <v>17281</v>
      </c>
      <c r="E2929" s="2">
        <v>44678.24386574074</v>
      </c>
      <c r="F2929" t="s">
        <v>12908</v>
      </c>
    </row>
    <row r="2930" spans="1:6" x14ac:dyDescent="0.25">
      <c r="A2930">
        <v>12929</v>
      </c>
      <c r="B2930" t="s">
        <v>5040</v>
      </c>
      <c r="C2930" t="s">
        <v>15023</v>
      </c>
      <c r="D2930">
        <v>26365</v>
      </c>
      <c r="E2930" s="2">
        <v>44785.337835648148</v>
      </c>
      <c r="F2930" t="s">
        <v>15026</v>
      </c>
    </row>
    <row r="2931" spans="1:6" x14ac:dyDescent="0.25">
      <c r="A2931">
        <v>12930</v>
      </c>
      <c r="B2931" t="s">
        <v>5207</v>
      </c>
      <c r="C2931" t="s">
        <v>15029</v>
      </c>
      <c r="D2931">
        <v>11976</v>
      </c>
      <c r="E2931" s="2">
        <v>44787.42224537037</v>
      </c>
      <c r="F2931" t="s">
        <v>15024</v>
      </c>
    </row>
    <row r="2932" spans="1:6" x14ac:dyDescent="0.25">
      <c r="A2932">
        <v>12931</v>
      </c>
      <c r="B2932" t="s">
        <v>3112</v>
      </c>
      <c r="C2932" t="s">
        <v>15025</v>
      </c>
      <c r="D2932">
        <v>48705</v>
      </c>
      <c r="E2932" s="2">
        <v>44936.472743055558</v>
      </c>
      <c r="F2932" t="s">
        <v>15026</v>
      </c>
    </row>
    <row r="2933" spans="1:6" x14ac:dyDescent="0.25">
      <c r="A2933">
        <v>12932</v>
      </c>
      <c r="B2933" t="s">
        <v>5387</v>
      </c>
      <c r="C2933" t="s">
        <v>15027</v>
      </c>
      <c r="D2933">
        <v>20094</v>
      </c>
      <c r="E2933" s="2">
        <v>45014.739606481482</v>
      </c>
      <c r="F2933" t="s">
        <v>15026</v>
      </c>
    </row>
    <row r="2934" spans="1:6" x14ac:dyDescent="0.25">
      <c r="A2934">
        <v>12933</v>
      </c>
      <c r="B2934" t="s">
        <v>4932</v>
      </c>
      <c r="C2934" t="s">
        <v>15029</v>
      </c>
      <c r="D2934">
        <v>14327</v>
      </c>
      <c r="E2934" s="2">
        <v>44692.382928240739</v>
      </c>
      <c r="F2934" t="s">
        <v>12908</v>
      </c>
    </row>
    <row r="2935" spans="1:6" x14ac:dyDescent="0.25">
      <c r="A2935">
        <v>12934</v>
      </c>
      <c r="B2935" t="s">
        <v>5964</v>
      </c>
      <c r="C2935" t="s">
        <v>15025</v>
      </c>
      <c r="D2935">
        <v>20664</v>
      </c>
      <c r="E2935" s="2">
        <v>44559.76053240741</v>
      </c>
      <c r="F2935" t="s">
        <v>12908</v>
      </c>
    </row>
    <row r="2936" spans="1:6" x14ac:dyDescent="0.25">
      <c r="A2936">
        <v>12935</v>
      </c>
      <c r="B2936" t="s">
        <v>5586</v>
      </c>
      <c r="C2936" t="s">
        <v>15029</v>
      </c>
      <c r="D2936">
        <v>14190</v>
      </c>
      <c r="E2936" s="2">
        <v>44517.761666666673</v>
      </c>
      <c r="F2936" t="s">
        <v>15024</v>
      </c>
    </row>
    <row r="2937" spans="1:6" x14ac:dyDescent="0.25">
      <c r="A2937">
        <v>12936</v>
      </c>
      <c r="B2937" t="s">
        <v>4662</v>
      </c>
      <c r="C2937" t="s">
        <v>15029</v>
      </c>
      <c r="D2937">
        <v>18037</v>
      </c>
      <c r="E2937" s="2">
        <v>44566.253518518519</v>
      </c>
      <c r="F2937" t="s">
        <v>15024</v>
      </c>
    </row>
    <row r="2938" spans="1:6" x14ac:dyDescent="0.25">
      <c r="A2938">
        <v>12937</v>
      </c>
      <c r="B2938" t="s">
        <v>3214</v>
      </c>
      <c r="C2938" t="s">
        <v>15025</v>
      </c>
      <c r="D2938">
        <v>49215</v>
      </c>
      <c r="E2938" s="2">
        <v>44675.722233796303</v>
      </c>
      <c r="F2938" t="s">
        <v>15024</v>
      </c>
    </row>
    <row r="2939" spans="1:6" x14ac:dyDescent="0.25">
      <c r="A2939">
        <v>12938</v>
      </c>
      <c r="B2939" t="s">
        <v>5092</v>
      </c>
      <c r="C2939" t="s">
        <v>15025</v>
      </c>
      <c r="D2939">
        <v>30945</v>
      </c>
      <c r="E2939" s="2">
        <v>44653.037719907406</v>
      </c>
      <c r="F2939" t="s">
        <v>12908</v>
      </c>
    </row>
    <row r="2940" spans="1:6" x14ac:dyDescent="0.25">
      <c r="A2940">
        <v>12939</v>
      </c>
      <c r="B2940" t="s">
        <v>3479</v>
      </c>
      <c r="C2940" t="s">
        <v>15023</v>
      </c>
      <c r="D2940">
        <v>8850</v>
      </c>
      <c r="E2940" s="2">
        <v>45035.409421296303</v>
      </c>
      <c r="F2940" t="s">
        <v>15024</v>
      </c>
    </row>
    <row r="2941" spans="1:6" x14ac:dyDescent="0.25">
      <c r="A2941">
        <v>12940</v>
      </c>
      <c r="B2941" t="s">
        <v>5547</v>
      </c>
      <c r="C2941" t="s">
        <v>15025</v>
      </c>
      <c r="D2941">
        <v>4796</v>
      </c>
      <c r="E2941" s="2">
        <v>44707.720462962963</v>
      </c>
      <c r="F2941" t="s">
        <v>15026</v>
      </c>
    </row>
    <row r="2942" spans="1:6" x14ac:dyDescent="0.25">
      <c r="A2942">
        <v>12941</v>
      </c>
      <c r="B2942" t="s">
        <v>3660</v>
      </c>
      <c r="C2942" t="s">
        <v>15025</v>
      </c>
      <c r="D2942">
        <v>34067</v>
      </c>
      <c r="E2942" s="2">
        <v>44502.575648148151</v>
      </c>
      <c r="F2942" t="s">
        <v>15024</v>
      </c>
    </row>
    <row r="2943" spans="1:6" x14ac:dyDescent="0.25">
      <c r="A2943">
        <v>12942</v>
      </c>
      <c r="B2943" t="s">
        <v>5931</v>
      </c>
      <c r="C2943" t="s">
        <v>15030</v>
      </c>
      <c r="D2943">
        <v>6828</v>
      </c>
      <c r="E2943" s="2">
        <v>45003.890613425923</v>
      </c>
      <c r="F2943" t="s">
        <v>15024</v>
      </c>
    </row>
    <row r="2944" spans="1:6" x14ac:dyDescent="0.25">
      <c r="A2944">
        <v>12943</v>
      </c>
      <c r="B2944" t="s">
        <v>5908</v>
      </c>
      <c r="C2944" t="s">
        <v>15023</v>
      </c>
      <c r="D2944">
        <v>35410</v>
      </c>
      <c r="E2944" s="2">
        <v>44744.735451388893</v>
      </c>
      <c r="F2944" t="s">
        <v>15024</v>
      </c>
    </row>
    <row r="2945" spans="1:6" x14ac:dyDescent="0.25">
      <c r="A2945">
        <v>12944</v>
      </c>
      <c r="B2945" t="s">
        <v>5778</v>
      </c>
      <c r="C2945" t="s">
        <v>15029</v>
      </c>
      <c r="D2945">
        <v>21631</v>
      </c>
      <c r="E2945" s="2">
        <v>44970.727175925917</v>
      </c>
      <c r="F2945" t="s">
        <v>15026</v>
      </c>
    </row>
    <row r="2946" spans="1:6" x14ac:dyDescent="0.25">
      <c r="A2946">
        <v>12945</v>
      </c>
      <c r="B2946" t="s">
        <v>3955</v>
      </c>
      <c r="C2946" t="s">
        <v>15028</v>
      </c>
      <c r="D2946">
        <v>21284</v>
      </c>
      <c r="E2946" s="2">
        <v>44882.401423611111</v>
      </c>
      <c r="F2946" t="s">
        <v>12908</v>
      </c>
    </row>
    <row r="2947" spans="1:6" x14ac:dyDescent="0.25">
      <c r="A2947">
        <v>12946</v>
      </c>
      <c r="B2947" t="s">
        <v>4360</v>
      </c>
      <c r="C2947" t="s">
        <v>15030</v>
      </c>
      <c r="D2947">
        <v>6812</v>
      </c>
      <c r="E2947" s="2">
        <v>44924.242210648154</v>
      </c>
      <c r="F2947" t="s">
        <v>15026</v>
      </c>
    </row>
    <row r="2948" spans="1:6" x14ac:dyDescent="0.25">
      <c r="A2948">
        <v>12947</v>
      </c>
      <c r="B2948" t="s">
        <v>4310</v>
      </c>
      <c r="C2948" t="s">
        <v>15025</v>
      </c>
      <c r="D2948">
        <v>23697</v>
      </c>
      <c r="E2948" s="2">
        <v>44698.467997685177</v>
      </c>
      <c r="F2948" t="s">
        <v>15026</v>
      </c>
    </row>
    <row r="2949" spans="1:6" x14ac:dyDescent="0.25">
      <c r="A2949">
        <v>12948</v>
      </c>
      <c r="B2949" t="s">
        <v>5493</v>
      </c>
      <c r="C2949" t="s">
        <v>15029</v>
      </c>
      <c r="D2949">
        <v>48854</v>
      </c>
      <c r="E2949" s="2">
        <v>44844.034155092602</v>
      </c>
      <c r="F2949" t="s">
        <v>15026</v>
      </c>
    </row>
    <row r="2950" spans="1:6" x14ac:dyDescent="0.25">
      <c r="A2950">
        <v>12949</v>
      </c>
      <c r="B2950" t="s">
        <v>3889</v>
      </c>
      <c r="C2950" t="s">
        <v>15028</v>
      </c>
      <c r="D2950">
        <v>25076</v>
      </c>
      <c r="E2950" s="2">
        <v>44592.84820601852</v>
      </c>
      <c r="F2950" t="s">
        <v>15024</v>
      </c>
    </row>
    <row r="2951" spans="1:6" x14ac:dyDescent="0.25">
      <c r="A2951">
        <v>12950</v>
      </c>
      <c r="B2951" t="s">
        <v>4876</v>
      </c>
      <c r="C2951" t="s">
        <v>15028</v>
      </c>
      <c r="D2951">
        <v>13748</v>
      </c>
      <c r="E2951" s="2">
        <v>44750.061608796299</v>
      </c>
      <c r="F2951" t="s">
        <v>12908</v>
      </c>
    </row>
    <row r="2952" spans="1:6" x14ac:dyDescent="0.25">
      <c r="A2952">
        <v>12951</v>
      </c>
      <c r="B2952" t="s">
        <v>3682</v>
      </c>
      <c r="C2952" t="s">
        <v>15027</v>
      </c>
      <c r="D2952">
        <v>28497</v>
      </c>
      <c r="E2952" s="2">
        <v>44583.80164351852</v>
      </c>
      <c r="F2952" t="s">
        <v>15026</v>
      </c>
    </row>
    <row r="2953" spans="1:6" x14ac:dyDescent="0.25">
      <c r="A2953">
        <v>12952</v>
      </c>
      <c r="B2953" t="s">
        <v>4834</v>
      </c>
      <c r="C2953" t="s">
        <v>15023</v>
      </c>
      <c r="D2953">
        <v>8559</v>
      </c>
      <c r="E2953" s="2">
        <v>44745.152962962973</v>
      </c>
      <c r="F2953" t="s">
        <v>15026</v>
      </c>
    </row>
    <row r="2954" spans="1:6" x14ac:dyDescent="0.25">
      <c r="A2954">
        <v>12953</v>
      </c>
      <c r="B2954" t="s">
        <v>5656</v>
      </c>
      <c r="C2954" t="s">
        <v>15025</v>
      </c>
      <c r="D2954">
        <v>47664</v>
      </c>
      <c r="E2954" s="2">
        <v>44667.994733796288</v>
      </c>
      <c r="F2954" t="s">
        <v>15026</v>
      </c>
    </row>
    <row r="2955" spans="1:6" x14ac:dyDescent="0.25">
      <c r="A2955">
        <v>12954</v>
      </c>
      <c r="B2955" t="s">
        <v>6004</v>
      </c>
      <c r="C2955" t="s">
        <v>15027</v>
      </c>
      <c r="D2955">
        <v>18749</v>
      </c>
      <c r="E2955" s="2">
        <v>44730.455127314817</v>
      </c>
      <c r="F2955" t="s">
        <v>15024</v>
      </c>
    </row>
    <row r="2956" spans="1:6" x14ac:dyDescent="0.25">
      <c r="A2956">
        <v>12955</v>
      </c>
      <c r="B2956" t="s">
        <v>5787</v>
      </c>
      <c r="C2956" t="s">
        <v>15025</v>
      </c>
      <c r="D2956">
        <v>6989</v>
      </c>
      <c r="E2956" s="2">
        <v>44632.13890046296</v>
      </c>
      <c r="F2956" t="s">
        <v>12908</v>
      </c>
    </row>
    <row r="2957" spans="1:6" x14ac:dyDescent="0.25">
      <c r="A2957">
        <v>12956</v>
      </c>
      <c r="B2957" t="s">
        <v>5127</v>
      </c>
      <c r="C2957" t="s">
        <v>15023</v>
      </c>
      <c r="D2957">
        <v>37378</v>
      </c>
      <c r="E2957" s="2">
        <v>44878.378217592603</v>
      </c>
      <c r="F2957" t="s">
        <v>12908</v>
      </c>
    </row>
    <row r="2958" spans="1:6" x14ac:dyDescent="0.25">
      <c r="A2958">
        <v>12957</v>
      </c>
      <c r="B2958" t="s">
        <v>5348</v>
      </c>
      <c r="C2958" t="s">
        <v>15028</v>
      </c>
      <c r="D2958">
        <v>33820</v>
      </c>
      <c r="E2958" s="2">
        <v>44822.429895833331</v>
      </c>
      <c r="F2958" t="s">
        <v>12908</v>
      </c>
    </row>
    <row r="2959" spans="1:6" x14ac:dyDescent="0.25">
      <c r="A2959">
        <v>12958</v>
      </c>
      <c r="B2959" t="s">
        <v>5398</v>
      </c>
      <c r="C2959" t="s">
        <v>15023</v>
      </c>
      <c r="D2959">
        <v>3883</v>
      </c>
      <c r="E2959" s="2">
        <v>44522.837962962964</v>
      </c>
      <c r="F2959" t="s">
        <v>15026</v>
      </c>
    </row>
    <row r="2960" spans="1:6" x14ac:dyDescent="0.25">
      <c r="A2960">
        <v>12959</v>
      </c>
      <c r="B2960" t="s">
        <v>5038</v>
      </c>
      <c r="C2960" t="s">
        <v>15023</v>
      </c>
      <c r="D2960">
        <v>11251</v>
      </c>
      <c r="E2960" s="2">
        <v>44833.771469907413</v>
      </c>
      <c r="F2960" t="s">
        <v>15026</v>
      </c>
    </row>
    <row r="2961" spans="1:6" x14ac:dyDescent="0.25">
      <c r="A2961">
        <v>12960</v>
      </c>
      <c r="B2961" t="s">
        <v>3949</v>
      </c>
      <c r="C2961" t="s">
        <v>15027</v>
      </c>
      <c r="D2961">
        <v>15010</v>
      </c>
      <c r="E2961" s="2">
        <v>45066.166076388887</v>
      </c>
      <c r="F2961" t="s">
        <v>15024</v>
      </c>
    </row>
    <row r="2962" spans="1:6" x14ac:dyDescent="0.25">
      <c r="A2962">
        <v>12961</v>
      </c>
      <c r="B2962" t="s">
        <v>4293</v>
      </c>
      <c r="C2962" t="s">
        <v>15023</v>
      </c>
      <c r="D2962">
        <v>30206</v>
      </c>
      <c r="E2962" s="2">
        <v>44582.707372685189</v>
      </c>
      <c r="F2962" t="s">
        <v>12908</v>
      </c>
    </row>
    <row r="2963" spans="1:6" x14ac:dyDescent="0.25">
      <c r="A2963">
        <v>12962</v>
      </c>
      <c r="B2963" t="s">
        <v>5235</v>
      </c>
      <c r="C2963" t="s">
        <v>15028</v>
      </c>
      <c r="D2963">
        <v>27816</v>
      </c>
      <c r="E2963" s="2">
        <v>44606.122812499998</v>
      </c>
      <c r="F2963" t="s">
        <v>12908</v>
      </c>
    </row>
    <row r="2964" spans="1:6" x14ac:dyDescent="0.25">
      <c r="A2964">
        <v>12963</v>
      </c>
      <c r="B2964" t="s">
        <v>4428</v>
      </c>
      <c r="C2964" t="s">
        <v>15027</v>
      </c>
      <c r="D2964">
        <v>23355</v>
      </c>
      <c r="E2964" s="2">
        <v>44879.637314814812</v>
      </c>
      <c r="F2964" t="s">
        <v>15026</v>
      </c>
    </row>
    <row r="2965" spans="1:6" x14ac:dyDescent="0.25">
      <c r="A2965">
        <v>12964</v>
      </c>
      <c r="B2965" t="s">
        <v>5308</v>
      </c>
      <c r="C2965" t="s">
        <v>15028</v>
      </c>
      <c r="D2965">
        <v>10864</v>
      </c>
      <c r="E2965" s="2">
        <v>44752.50681712963</v>
      </c>
      <c r="F2965" t="s">
        <v>12908</v>
      </c>
    </row>
    <row r="2966" spans="1:6" x14ac:dyDescent="0.25">
      <c r="A2966">
        <v>12965</v>
      </c>
      <c r="B2966" t="s">
        <v>3504</v>
      </c>
      <c r="C2966" t="s">
        <v>15030</v>
      </c>
      <c r="D2966">
        <v>43321</v>
      </c>
      <c r="E2966" s="2">
        <v>44978.295208333337</v>
      </c>
      <c r="F2966" t="s">
        <v>15026</v>
      </c>
    </row>
    <row r="2967" spans="1:6" x14ac:dyDescent="0.25">
      <c r="A2967">
        <v>12966</v>
      </c>
      <c r="B2967" t="s">
        <v>4101</v>
      </c>
      <c r="C2967" t="s">
        <v>15030</v>
      </c>
      <c r="D2967">
        <v>24230</v>
      </c>
      <c r="E2967" s="2">
        <v>44985.084953703707</v>
      </c>
      <c r="F2967" t="s">
        <v>15026</v>
      </c>
    </row>
    <row r="2968" spans="1:6" x14ac:dyDescent="0.25">
      <c r="A2968">
        <v>12967</v>
      </c>
      <c r="B2968" t="s">
        <v>5384</v>
      </c>
      <c r="C2968" t="s">
        <v>15028</v>
      </c>
      <c r="D2968">
        <v>13835</v>
      </c>
      <c r="E2968" s="2">
        <v>44668.647476851853</v>
      </c>
      <c r="F2968" t="s">
        <v>15026</v>
      </c>
    </row>
    <row r="2969" spans="1:6" x14ac:dyDescent="0.25">
      <c r="A2969">
        <v>12968</v>
      </c>
      <c r="B2969" t="s">
        <v>4179</v>
      </c>
      <c r="C2969" t="s">
        <v>15025</v>
      </c>
      <c r="D2969">
        <v>24081</v>
      </c>
      <c r="E2969" s="2">
        <v>44719.372291666667</v>
      </c>
      <c r="F2969" t="s">
        <v>15024</v>
      </c>
    </row>
    <row r="2970" spans="1:6" x14ac:dyDescent="0.25">
      <c r="A2970">
        <v>12969</v>
      </c>
      <c r="B2970" t="s">
        <v>4638</v>
      </c>
      <c r="C2970" t="s">
        <v>15023</v>
      </c>
      <c r="D2970">
        <v>42343</v>
      </c>
      <c r="E2970" s="2">
        <v>44652.717511574083</v>
      </c>
      <c r="F2970" t="s">
        <v>12908</v>
      </c>
    </row>
    <row r="2971" spans="1:6" x14ac:dyDescent="0.25">
      <c r="A2971">
        <v>12970</v>
      </c>
      <c r="B2971" t="s">
        <v>3766</v>
      </c>
      <c r="C2971" t="s">
        <v>15027</v>
      </c>
      <c r="D2971">
        <v>36362</v>
      </c>
      <c r="E2971" s="2">
        <v>45112.35665509259</v>
      </c>
      <c r="F2971" t="s">
        <v>12908</v>
      </c>
    </row>
    <row r="2972" spans="1:6" x14ac:dyDescent="0.25">
      <c r="A2972">
        <v>12971</v>
      </c>
      <c r="B2972" t="s">
        <v>5922</v>
      </c>
      <c r="C2972" t="s">
        <v>15028</v>
      </c>
      <c r="D2972">
        <v>5807</v>
      </c>
      <c r="E2972" s="2">
        <v>44586.850925925923</v>
      </c>
      <c r="F2972" t="s">
        <v>15026</v>
      </c>
    </row>
    <row r="2973" spans="1:6" x14ac:dyDescent="0.25">
      <c r="A2973">
        <v>12972</v>
      </c>
      <c r="B2973" t="s">
        <v>4776</v>
      </c>
      <c r="C2973" t="s">
        <v>15027</v>
      </c>
      <c r="D2973">
        <v>16357</v>
      </c>
      <c r="E2973" s="2">
        <v>44885.710115740738</v>
      </c>
      <c r="F2973" t="s">
        <v>15024</v>
      </c>
    </row>
    <row r="2974" spans="1:6" x14ac:dyDescent="0.25">
      <c r="A2974">
        <v>12973</v>
      </c>
      <c r="B2974" t="s">
        <v>3496</v>
      </c>
      <c r="C2974" t="s">
        <v>15025</v>
      </c>
      <c r="D2974">
        <v>24805</v>
      </c>
      <c r="E2974" s="2">
        <v>44982.878692129627</v>
      </c>
      <c r="F2974" t="s">
        <v>15026</v>
      </c>
    </row>
    <row r="2975" spans="1:6" x14ac:dyDescent="0.25">
      <c r="A2975">
        <v>12974</v>
      </c>
      <c r="B2975" t="s">
        <v>3470</v>
      </c>
      <c r="C2975" t="s">
        <v>15028</v>
      </c>
      <c r="D2975">
        <v>44301</v>
      </c>
      <c r="E2975" s="2">
        <v>45033.982893518521</v>
      </c>
      <c r="F2975" t="s">
        <v>12908</v>
      </c>
    </row>
    <row r="2976" spans="1:6" x14ac:dyDescent="0.25">
      <c r="A2976">
        <v>12975</v>
      </c>
      <c r="B2976" t="s">
        <v>3197</v>
      </c>
      <c r="C2976" t="s">
        <v>15029</v>
      </c>
      <c r="D2976">
        <v>44852</v>
      </c>
      <c r="E2976" s="2">
        <v>44797.891550925917</v>
      </c>
      <c r="F2976" t="s">
        <v>12908</v>
      </c>
    </row>
    <row r="2977" spans="1:6" x14ac:dyDescent="0.25">
      <c r="A2977">
        <v>12976</v>
      </c>
      <c r="B2977" t="s">
        <v>4528</v>
      </c>
      <c r="C2977" t="s">
        <v>15025</v>
      </c>
      <c r="D2977">
        <v>11626</v>
      </c>
      <c r="E2977" s="2">
        <v>44748.644641203697</v>
      </c>
      <c r="F2977" t="s">
        <v>12908</v>
      </c>
    </row>
    <row r="2978" spans="1:6" x14ac:dyDescent="0.25">
      <c r="A2978">
        <v>12977</v>
      </c>
      <c r="B2978" t="s">
        <v>4053</v>
      </c>
      <c r="C2978" t="s">
        <v>15025</v>
      </c>
      <c r="D2978">
        <v>27724</v>
      </c>
      <c r="E2978" s="2">
        <v>45009.757719907408</v>
      </c>
      <c r="F2978" t="s">
        <v>12908</v>
      </c>
    </row>
    <row r="2979" spans="1:6" x14ac:dyDescent="0.25">
      <c r="A2979">
        <v>12978</v>
      </c>
      <c r="B2979" t="s">
        <v>4427</v>
      </c>
      <c r="C2979" t="s">
        <v>15025</v>
      </c>
      <c r="D2979">
        <v>45408</v>
      </c>
      <c r="E2979" s="2">
        <v>44522.683182870373</v>
      </c>
      <c r="F2979" t="s">
        <v>15024</v>
      </c>
    </row>
    <row r="2980" spans="1:6" x14ac:dyDescent="0.25">
      <c r="A2980">
        <v>12979</v>
      </c>
      <c r="B2980" t="s">
        <v>5712</v>
      </c>
      <c r="C2980" t="s">
        <v>15029</v>
      </c>
      <c r="D2980">
        <v>19301</v>
      </c>
      <c r="E2980" s="2">
        <v>44557.495462962957</v>
      </c>
      <c r="F2980" t="s">
        <v>15024</v>
      </c>
    </row>
    <row r="2981" spans="1:6" x14ac:dyDescent="0.25">
      <c r="A2981">
        <v>12980</v>
      </c>
      <c r="B2981" t="s">
        <v>4357</v>
      </c>
      <c r="C2981" t="s">
        <v>15028</v>
      </c>
      <c r="D2981">
        <v>11705</v>
      </c>
      <c r="E2981" s="2">
        <v>45089.363518518519</v>
      </c>
      <c r="F2981" t="s">
        <v>15026</v>
      </c>
    </row>
    <row r="2982" spans="1:6" x14ac:dyDescent="0.25">
      <c r="A2982">
        <v>12981</v>
      </c>
      <c r="B2982" t="s">
        <v>5957</v>
      </c>
      <c r="C2982" t="s">
        <v>15030</v>
      </c>
      <c r="D2982">
        <v>37170</v>
      </c>
      <c r="E2982" s="2">
        <v>44710.545902777783</v>
      </c>
      <c r="F2982" t="s">
        <v>12908</v>
      </c>
    </row>
    <row r="2983" spans="1:6" x14ac:dyDescent="0.25">
      <c r="A2983">
        <v>12982</v>
      </c>
      <c r="B2983" t="s">
        <v>3550</v>
      </c>
      <c r="C2983" t="s">
        <v>15030</v>
      </c>
      <c r="D2983">
        <v>21455</v>
      </c>
      <c r="E2983" s="2">
        <v>44658.406539351847</v>
      </c>
      <c r="F2983" t="s">
        <v>15026</v>
      </c>
    </row>
    <row r="2984" spans="1:6" x14ac:dyDescent="0.25">
      <c r="A2984">
        <v>12983</v>
      </c>
      <c r="B2984" t="s">
        <v>3650</v>
      </c>
      <c r="C2984" t="s">
        <v>15028</v>
      </c>
      <c r="D2984">
        <v>27755</v>
      </c>
      <c r="E2984" s="2">
        <v>44474.691435185188</v>
      </c>
      <c r="F2984" t="s">
        <v>15024</v>
      </c>
    </row>
    <row r="2985" spans="1:6" x14ac:dyDescent="0.25">
      <c r="A2985">
        <v>12984</v>
      </c>
      <c r="B2985" t="s">
        <v>5059</v>
      </c>
      <c r="C2985" t="s">
        <v>15023</v>
      </c>
      <c r="D2985">
        <v>46967</v>
      </c>
      <c r="E2985" s="2">
        <v>44848.669976851852</v>
      </c>
      <c r="F2985" t="s">
        <v>15024</v>
      </c>
    </row>
    <row r="2986" spans="1:6" x14ac:dyDescent="0.25">
      <c r="A2986">
        <v>12985</v>
      </c>
      <c r="B2986" t="s">
        <v>3437</v>
      </c>
      <c r="C2986" t="s">
        <v>15029</v>
      </c>
      <c r="D2986">
        <v>25958</v>
      </c>
      <c r="E2986" s="2">
        <v>44754.195671296293</v>
      </c>
      <c r="F2986" t="s">
        <v>15024</v>
      </c>
    </row>
    <row r="2987" spans="1:6" x14ac:dyDescent="0.25">
      <c r="A2987">
        <v>12986</v>
      </c>
      <c r="B2987" t="s">
        <v>5549</v>
      </c>
      <c r="C2987" t="s">
        <v>15027</v>
      </c>
      <c r="D2987">
        <v>34938</v>
      </c>
      <c r="E2987" s="2">
        <v>45086.134282407409</v>
      </c>
      <c r="F2987" t="s">
        <v>15026</v>
      </c>
    </row>
    <row r="2988" spans="1:6" x14ac:dyDescent="0.25">
      <c r="A2988">
        <v>12987</v>
      </c>
      <c r="B2988" t="s">
        <v>4267</v>
      </c>
      <c r="C2988" t="s">
        <v>15027</v>
      </c>
      <c r="D2988">
        <v>1110</v>
      </c>
      <c r="E2988" s="2">
        <v>44628.482858796298</v>
      </c>
      <c r="F2988" t="s">
        <v>15026</v>
      </c>
    </row>
    <row r="2989" spans="1:6" x14ac:dyDescent="0.25">
      <c r="A2989">
        <v>12988</v>
      </c>
      <c r="B2989" t="s">
        <v>3074</v>
      </c>
      <c r="C2989" t="s">
        <v>15029</v>
      </c>
      <c r="D2989">
        <v>36492</v>
      </c>
      <c r="E2989" s="2">
        <v>44803.337800925918</v>
      </c>
      <c r="F2989" t="s">
        <v>15024</v>
      </c>
    </row>
    <row r="2990" spans="1:6" x14ac:dyDescent="0.25">
      <c r="A2990">
        <v>12989</v>
      </c>
      <c r="B2990" t="s">
        <v>5359</v>
      </c>
      <c r="C2990" t="s">
        <v>15029</v>
      </c>
      <c r="D2990">
        <v>32569</v>
      </c>
      <c r="E2990" s="2">
        <v>44915.193136574067</v>
      </c>
      <c r="F2990" t="s">
        <v>12908</v>
      </c>
    </row>
    <row r="2991" spans="1:6" x14ac:dyDescent="0.25">
      <c r="A2991">
        <v>12990</v>
      </c>
      <c r="B2991" t="s">
        <v>4870</v>
      </c>
      <c r="C2991" t="s">
        <v>15029</v>
      </c>
      <c r="D2991">
        <v>18344</v>
      </c>
      <c r="E2991" s="2">
        <v>44991.012743055559</v>
      </c>
      <c r="F2991" t="s">
        <v>15026</v>
      </c>
    </row>
    <row r="2992" spans="1:6" x14ac:dyDescent="0.25">
      <c r="A2992">
        <v>12991</v>
      </c>
      <c r="B2992" t="s">
        <v>6035</v>
      </c>
      <c r="C2992" t="s">
        <v>15029</v>
      </c>
      <c r="D2992">
        <v>13826</v>
      </c>
      <c r="E2992" s="2">
        <v>44504.652187500003</v>
      </c>
      <c r="F2992" t="s">
        <v>12908</v>
      </c>
    </row>
    <row r="2993" spans="1:6" x14ac:dyDescent="0.25">
      <c r="A2993">
        <v>12992</v>
      </c>
      <c r="B2993" t="s">
        <v>4793</v>
      </c>
      <c r="C2993" t="s">
        <v>15030</v>
      </c>
      <c r="D2993">
        <v>14467</v>
      </c>
      <c r="E2993" s="2">
        <v>44921.071400462963</v>
      </c>
      <c r="F2993" t="s">
        <v>15026</v>
      </c>
    </row>
    <row r="2994" spans="1:6" x14ac:dyDescent="0.25">
      <c r="A2994">
        <v>12993</v>
      </c>
      <c r="B2994" t="s">
        <v>4437</v>
      </c>
      <c r="C2994" t="s">
        <v>15023</v>
      </c>
      <c r="D2994">
        <v>16877</v>
      </c>
      <c r="E2994" s="2">
        <v>45090.923807870371</v>
      </c>
      <c r="F2994" t="s">
        <v>15026</v>
      </c>
    </row>
    <row r="2995" spans="1:6" x14ac:dyDescent="0.25">
      <c r="A2995">
        <v>12994</v>
      </c>
      <c r="B2995" t="s">
        <v>4103</v>
      </c>
      <c r="C2995" t="s">
        <v>15028</v>
      </c>
      <c r="D2995">
        <v>17323</v>
      </c>
      <c r="E2995" s="2">
        <v>44765.163240740738</v>
      </c>
      <c r="F2995" t="s">
        <v>15024</v>
      </c>
    </row>
    <row r="2996" spans="1:6" x14ac:dyDescent="0.25">
      <c r="A2996">
        <v>12995</v>
      </c>
      <c r="B2996" t="s">
        <v>4432</v>
      </c>
      <c r="C2996" t="s">
        <v>15025</v>
      </c>
      <c r="D2996">
        <v>37235</v>
      </c>
      <c r="E2996" s="2">
        <v>44507.796875</v>
      </c>
      <c r="F2996" t="s">
        <v>15026</v>
      </c>
    </row>
    <row r="2997" spans="1:6" x14ac:dyDescent="0.25">
      <c r="A2997">
        <v>12996</v>
      </c>
      <c r="B2997" t="s">
        <v>5506</v>
      </c>
      <c r="C2997" t="s">
        <v>15029</v>
      </c>
      <c r="D2997">
        <v>40523</v>
      </c>
      <c r="E2997" s="2">
        <v>45118.177870370368</v>
      </c>
      <c r="F2997" t="s">
        <v>15024</v>
      </c>
    </row>
    <row r="2998" spans="1:6" x14ac:dyDescent="0.25">
      <c r="A2998">
        <v>12997</v>
      </c>
      <c r="B2998" t="s">
        <v>5879</v>
      </c>
      <c r="C2998" t="s">
        <v>15028</v>
      </c>
      <c r="D2998">
        <v>6033</v>
      </c>
      <c r="E2998" s="2">
        <v>44991.837245370371</v>
      </c>
      <c r="F2998" t="s">
        <v>12908</v>
      </c>
    </row>
    <row r="2999" spans="1:6" x14ac:dyDescent="0.25">
      <c r="A2999">
        <v>12998</v>
      </c>
      <c r="B2999" t="s">
        <v>5500</v>
      </c>
      <c r="C2999" t="s">
        <v>15027</v>
      </c>
      <c r="D2999">
        <v>32578</v>
      </c>
      <c r="E2999" s="2">
        <v>44901.109837962962</v>
      </c>
      <c r="F2999" t="s">
        <v>15024</v>
      </c>
    </row>
    <row r="3000" spans="1:6" x14ac:dyDescent="0.25">
      <c r="A3000">
        <v>12999</v>
      </c>
      <c r="B3000" t="s">
        <v>4138</v>
      </c>
      <c r="C3000" t="s">
        <v>15029</v>
      </c>
      <c r="D3000">
        <v>38037</v>
      </c>
      <c r="E3000" s="2">
        <v>44849.240648148138</v>
      </c>
      <c r="F3000" t="s">
        <v>12908</v>
      </c>
    </row>
    <row r="3001" spans="1:6" x14ac:dyDescent="0.25">
      <c r="A3001">
        <v>13000</v>
      </c>
      <c r="B3001" t="s">
        <v>5080</v>
      </c>
      <c r="C3001" t="s">
        <v>15027</v>
      </c>
      <c r="D3001">
        <v>26100</v>
      </c>
      <c r="E3001" s="2">
        <v>44703.488634259258</v>
      </c>
      <c r="F3001" t="s">
        <v>12908</v>
      </c>
    </row>
    <row r="3002" spans="1:6" x14ac:dyDescent="0.25">
      <c r="A3002">
        <v>13001</v>
      </c>
      <c r="B3002" t="s">
        <v>6010</v>
      </c>
      <c r="C3002" t="s">
        <v>15023</v>
      </c>
      <c r="D3002">
        <v>43995</v>
      </c>
      <c r="E3002" s="2">
        <v>44959.608576388891</v>
      </c>
      <c r="F3002" t="s">
        <v>15024</v>
      </c>
    </row>
    <row r="3003" spans="1:6" x14ac:dyDescent="0.25">
      <c r="A3003">
        <v>13002</v>
      </c>
      <c r="B3003" t="s">
        <v>3127</v>
      </c>
      <c r="C3003" t="s">
        <v>15027</v>
      </c>
      <c r="D3003">
        <v>22899</v>
      </c>
      <c r="E3003" s="2">
        <v>44540.554942129631</v>
      </c>
      <c r="F3003" t="s">
        <v>12908</v>
      </c>
    </row>
    <row r="3004" spans="1:6" x14ac:dyDescent="0.25">
      <c r="A3004">
        <v>13003</v>
      </c>
      <c r="B3004" t="s">
        <v>5605</v>
      </c>
      <c r="C3004" t="s">
        <v>15023</v>
      </c>
      <c r="D3004">
        <v>29601</v>
      </c>
      <c r="E3004" s="2">
        <v>45034.263958333337</v>
      </c>
      <c r="F3004" t="s">
        <v>12908</v>
      </c>
    </row>
    <row r="3005" spans="1:6" x14ac:dyDescent="0.25">
      <c r="A3005">
        <v>13004</v>
      </c>
      <c r="B3005" t="s">
        <v>4128</v>
      </c>
      <c r="C3005" t="s">
        <v>15027</v>
      </c>
      <c r="D3005">
        <v>25558</v>
      </c>
      <c r="E3005" s="2">
        <v>44597.105543981481</v>
      </c>
      <c r="F3005" t="s">
        <v>15024</v>
      </c>
    </row>
    <row r="3006" spans="1:6" x14ac:dyDescent="0.25">
      <c r="A3006">
        <v>13005</v>
      </c>
      <c r="B3006" t="s">
        <v>3895</v>
      </c>
      <c r="C3006" t="s">
        <v>15025</v>
      </c>
      <c r="D3006">
        <v>46004</v>
      </c>
      <c r="E3006" s="2">
        <v>44648.539375</v>
      </c>
      <c r="F3006" t="s">
        <v>12908</v>
      </c>
    </row>
    <row r="3007" spans="1:6" x14ac:dyDescent="0.25">
      <c r="A3007">
        <v>13006</v>
      </c>
      <c r="B3007" t="s">
        <v>5700</v>
      </c>
      <c r="C3007" t="s">
        <v>15025</v>
      </c>
      <c r="D3007">
        <v>18651</v>
      </c>
      <c r="E3007" s="2">
        <v>44680.002835648149</v>
      </c>
      <c r="F3007" t="s">
        <v>12908</v>
      </c>
    </row>
    <row r="3008" spans="1:6" x14ac:dyDescent="0.25">
      <c r="A3008">
        <v>13007</v>
      </c>
      <c r="B3008" t="s">
        <v>4871</v>
      </c>
      <c r="C3008" t="s">
        <v>15029</v>
      </c>
      <c r="D3008">
        <v>19277</v>
      </c>
      <c r="E3008" s="2">
        <v>44604.754444444443</v>
      </c>
      <c r="F3008" t="s">
        <v>12908</v>
      </c>
    </row>
    <row r="3009" spans="1:6" x14ac:dyDescent="0.25">
      <c r="A3009">
        <v>13008</v>
      </c>
      <c r="B3009" t="s">
        <v>3492</v>
      </c>
      <c r="C3009" t="s">
        <v>15029</v>
      </c>
      <c r="D3009">
        <v>13206</v>
      </c>
      <c r="E3009" s="2">
        <v>44944.904479166667</v>
      </c>
      <c r="F3009" t="s">
        <v>15026</v>
      </c>
    </row>
    <row r="3010" spans="1:6" x14ac:dyDescent="0.25">
      <c r="A3010">
        <v>13009</v>
      </c>
      <c r="B3010" t="s">
        <v>3618</v>
      </c>
      <c r="C3010" t="s">
        <v>15028</v>
      </c>
      <c r="D3010">
        <v>36595</v>
      </c>
      <c r="E3010" s="2">
        <v>45019.700254629628</v>
      </c>
      <c r="F3010" t="s">
        <v>15024</v>
      </c>
    </row>
    <row r="3011" spans="1:6" x14ac:dyDescent="0.25">
      <c r="A3011">
        <v>13010</v>
      </c>
      <c r="B3011" t="s">
        <v>3521</v>
      </c>
      <c r="C3011" t="s">
        <v>15027</v>
      </c>
      <c r="D3011">
        <v>35252</v>
      </c>
      <c r="E3011" s="2">
        <v>45075.566967592589</v>
      </c>
      <c r="F3011" t="s">
        <v>15024</v>
      </c>
    </row>
    <row r="3012" spans="1:6" x14ac:dyDescent="0.25">
      <c r="A3012">
        <v>13011</v>
      </c>
      <c r="B3012" t="s">
        <v>4224</v>
      </c>
      <c r="C3012" t="s">
        <v>15028</v>
      </c>
      <c r="D3012">
        <v>20853</v>
      </c>
      <c r="E3012" s="2">
        <v>44849.743391203701</v>
      </c>
      <c r="F3012" t="s">
        <v>15024</v>
      </c>
    </row>
    <row r="3013" spans="1:6" x14ac:dyDescent="0.25">
      <c r="A3013">
        <v>13012</v>
      </c>
      <c r="B3013" t="s">
        <v>5974</v>
      </c>
      <c r="C3013" t="s">
        <v>15023</v>
      </c>
      <c r="D3013">
        <v>43561</v>
      </c>
      <c r="E3013" s="2">
        <v>44906.513240740736</v>
      </c>
      <c r="F3013" t="s">
        <v>15024</v>
      </c>
    </row>
    <row r="3014" spans="1:6" x14ac:dyDescent="0.25">
      <c r="A3014">
        <v>13013</v>
      </c>
      <c r="B3014" t="s">
        <v>3254</v>
      </c>
      <c r="C3014" t="s">
        <v>15025</v>
      </c>
      <c r="D3014">
        <v>5474</v>
      </c>
      <c r="E3014" s="2">
        <v>44817.742129629631</v>
      </c>
      <c r="F3014" t="s">
        <v>15026</v>
      </c>
    </row>
    <row r="3015" spans="1:6" x14ac:dyDescent="0.25">
      <c r="A3015">
        <v>13014</v>
      </c>
      <c r="B3015" t="s">
        <v>4804</v>
      </c>
      <c r="C3015" t="s">
        <v>15029</v>
      </c>
      <c r="D3015">
        <v>28987</v>
      </c>
      <c r="E3015" s="2">
        <v>44683.560879629629</v>
      </c>
      <c r="F3015" t="s">
        <v>15024</v>
      </c>
    </row>
    <row r="3016" spans="1:6" x14ac:dyDescent="0.25">
      <c r="A3016">
        <v>13015</v>
      </c>
      <c r="B3016" t="s">
        <v>3134</v>
      </c>
      <c r="C3016" t="s">
        <v>15030</v>
      </c>
      <c r="D3016">
        <v>37741</v>
      </c>
      <c r="E3016" s="2">
        <v>44525.66978009259</v>
      </c>
      <c r="F3016" t="s">
        <v>12908</v>
      </c>
    </row>
    <row r="3017" spans="1:6" x14ac:dyDescent="0.25">
      <c r="A3017">
        <v>13016</v>
      </c>
      <c r="B3017" t="s">
        <v>3202</v>
      </c>
      <c r="C3017" t="s">
        <v>15025</v>
      </c>
      <c r="D3017">
        <v>38262</v>
      </c>
      <c r="E3017" s="2">
        <v>44486.585370370369</v>
      </c>
      <c r="F3017" t="s">
        <v>12908</v>
      </c>
    </row>
    <row r="3018" spans="1:6" x14ac:dyDescent="0.25">
      <c r="A3018">
        <v>13017</v>
      </c>
      <c r="B3018" t="s">
        <v>5420</v>
      </c>
      <c r="C3018" t="s">
        <v>15030</v>
      </c>
      <c r="D3018">
        <v>49460</v>
      </c>
      <c r="E3018" s="2">
        <v>44950.577743055554</v>
      </c>
      <c r="F3018" t="s">
        <v>15026</v>
      </c>
    </row>
    <row r="3019" spans="1:6" x14ac:dyDescent="0.25">
      <c r="A3019">
        <v>13018</v>
      </c>
      <c r="B3019" t="s">
        <v>5819</v>
      </c>
      <c r="C3019" t="s">
        <v>15027</v>
      </c>
      <c r="D3019">
        <v>30535</v>
      </c>
      <c r="E3019" s="2">
        <v>44806.361655092587</v>
      </c>
      <c r="F3019" t="s">
        <v>15024</v>
      </c>
    </row>
    <row r="3020" spans="1:6" x14ac:dyDescent="0.25">
      <c r="A3020">
        <v>13019</v>
      </c>
      <c r="B3020" t="s">
        <v>4164</v>
      </c>
      <c r="C3020" t="s">
        <v>15023</v>
      </c>
      <c r="D3020">
        <v>41453</v>
      </c>
      <c r="E3020" s="2">
        <v>44485.223055555558</v>
      </c>
      <c r="F3020" t="s">
        <v>12908</v>
      </c>
    </row>
    <row r="3021" spans="1:6" x14ac:dyDescent="0.25">
      <c r="A3021">
        <v>13020</v>
      </c>
      <c r="B3021" t="s">
        <v>3101</v>
      </c>
      <c r="C3021" t="s">
        <v>15025</v>
      </c>
      <c r="D3021">
        <v>23574</v>
      </c>
      <c r="E3021" s="2">
        <v>44948.106770833343</v>
      </c>
      <c r="F3021" t="s">
        <v>12908</v>
      </c>
    </row>
    <row r="3022" spans="1:6" x14ac:dyDescent="0.25">
      <c r="A3022">
        <v>13021</v>
      </c>
      <c r="B3022" t="s">
        <v>4534</v>
      </c>
      <c r="C3022" t="s">
        <v>15027</v>
      </c>
      <c r="D3022">
        <v>28494</v>
      </c>
      <c r="E3022" s="2">
        <v>44769.948692129627</v>
      </c>
      <c r="F3022" t="s">
        <v>15026</v>
      </c>
    </row>
    <row r="3023" spans="1:6" x14ac:dyDescent="0.25">
      <c r="A3023">
        <v>13022</v>
      </c>
      <c r="B3023" t="s">
        <v>5246</v>
      </c>
      <c r="C3023" t="s">
        <v>15027</v>
      </c>
      <c r="D3023">
        <v>25247</v>
      </c>
      <c r="E3023" s="2">
        <v>45004.936874999999</v>
      </c>
      <c r="F3023" t="s">
        <v>15026</v>
      </c>
    </row>
    <row r="3024" spans="1:6" x14ac:dyDescent="0.25">
      <c r="A3024">
        <v>13023</v>
      </c>
      <c r="B3024" t="s">
        <v>6064</v>
      </c>
      <c r="C3024" t="s">
        <v>15025</v>
      </c>
      <c r="D3024">
        <v>19045</v>
      </c>
      <c r="E3024" s="2">
        <v>45122.867835648147</v>
      </c>
      <c r="F3024" t="s">
        <v>12908</v>
      </c>
    </row>
    <row r="3025" spans="1:6" x14ac:dyDescent="0.25">
      <c r="A3025">
        <v>13024</v>
      </c>
      <c r="B3025" t="s">
        <v>4820</v>
      </c>
      <c r="C3025" t="s">
        <v>15028</v>
      </c>
      <c r="D3025">
        <v>30645</v>
      </c>
      <c r="E3025" s="2">
        <v>44687.890787037039</v>
      </c>
      <c r="F3025" t="s">
        <v>15026</v>
      </c>
    </row>
    <row r="3026" spans="1:6" x14ac:dyDescent="0.25">
      <c r="A3026">
        <v>13025</v>
      </c>
      <c r="B3026" t="s">
        <v>3437</v>
      </c>
      <c r="C3026" t="s">
        <v>15025</v>
      </c>
      <c r="D3026">
        <v>40945</v>
      </c>
      <c r="E3026" s="2">
        <v>44880.826979166668</v>
      </c>
      <c r="F3026" t="s">
        <v>12908</v>
      </c>
    </row>
    <row r="3027" spans="1:6" x14ac:dyDescent="0.25">
      <c r="A3027">
        <v>13026</v>
      </c>
      <c r="B3027" t="s">
        <v>4297</v>
      </c>
      <c r="C3027" t="s">
        <v>15028</v>
      </c>
      <c r="D3027">
        <v>38173</v>
      </c>
      <c r="E3027" s="2">
        <v>44900.31050925926</v>
      </c>
      <c r="F3027" t="s">
        <v>15024</v>
      </c>
    </row>
    <row r="3028" spans="1:6" x14ac:dyDescent="0.25">
      <c r="A3028">
        <v>13027</v>
      </c>
      <c r="B3028" t="s">
        <v>3301</v>
      </c>
      <c r="C3028" t="s">
        <v>15028</v>
      </c>
      <c r="D3028">
        <v>27709</v>
      </c>
      <c r="E3028" s="2">
        <v>44998.03702546296</v>
      </c>
      <c r="F3028" t="s">
        <v>15026</v>
      </c>
    </row>
    <row r="3029" spans="1:6" x14ac:dyDescent="0.25">
      <c r="A3029">
        <v>13028</v>
      </c>
      <c r="B3029" t="s">
        <v>4947</v>
      </c>
      <c r="C3029" t="s">
        <v>15029</v>
      </c>
      <c r="D3029">
        <v>25158</v>
      </c>
      <c r="E3029" s="2">
        <v>44754.891469907408</v>
      </c>
      <c r="F3029" t="s">
        <v>12908</v>
      </c>
    </row>
    <row r="3030" spans="1:6" x14ac:dyDescent="0.25">
      <c r="A3030">
        <v>13029</v>
      </c>
      <c r="B3030" t="s">
        <v>4298</v>
      </c>
      <c r="C3030" t="s">
        <v>15025</v>
      </c>
      <c r="D3030">
        <v>23012</v>
      </c>
      <c r="E3030" s="2">
        <v>44566.29184027778</v>
      </c>
      <c r="F3030" t="s">
        <v>15026</v>
      </c>
    </row>
    <row r="3031" spans="1:6" x14ac:dyDescent="0.25">
      <c r="A3031">
        <v>13030</v>
      </c>
      <c r="B3031" t="s">
        <v>5429</v>
      </c>
      <c r="C3031" t="s">
        <v>15030</v>
      </c>
      <c r="D3031">
        <v>4166</v>
      </c>
      <c r="E3031" s="2">
        <v>44552.372499999998</v>
      </c>
      <c r="F3031" t="s">
        <v>15024</v>
      </c>
    </row>
    <row r="3032" spans="1:6" x14ac:dyDescent="0.25">
      <c r="A3032">
        <v>13031</v>
      </c>
      <c r="B3032" t="s">
        <v>4511</v>
      </c>
      <c r="C3032" t="s">
        <v>15023</v>
      </c>
      <c r="D3032">
        <v>19780</v>
      </c>
      <c r="E3032" s="2">
        <v>44670.984756944446</v>
      </c>
      <c r="F3032" t="s">
        <v>12908</v>
      </c>
    </row>
    <row r="3033" spans="1:6" x14ac:dyDescent="0.25">
      <c r="A3033">
        <v>13032</v>
      </c>
      <c r="B3033" t="s">
        <v>4149</v>
      </c>
      <c r="C3033" t="s">
        <v>15025</v>
      </c>
      <c r="D3033">
        <v>3634</v>
      </c>
      <c r="E3033" s="2">
        <v>44900.497939814813</v>
      </c>
      <c r="F3033" t="s">
        <v>15024</v>
      </c>
    </row>
    <row r="3034" spans="1:6" x14ac:dyDescent="0.25">
      <c r="A3034">
        <v>13033</v>
      </c>
      <c r="B3034" t="s">
        <v>5189</v>
      </c>
      <c r="C3034" t="s">
        <v>15030</v>
      </c>
      <c r="D3034">
        <v>5979</v>
      </c>
      <c r="E3034" s="2">
        <v>44777.222534722219</v>
      </c>
      <c r="F3034" t="s">
        <v>15026</v>
      </c>
    </row>
    <row r="3035" spans="1:6" x14ac:dyDescent="0.25">
      <c r="A3035">
        <v>13034</v>
      </c>
      <c r="B3035" t="s">
        <v>3493</v>
      </c>
      <c r="C3035" t="s">
        <v>15029</v>
      </c>
      <c r="D3035">
        <v>46948</v>
      </c>
      <c r="E3035" s="2">
        <v>44861.951979166668</v>
      </c>
      <c r="F3035" t="s">
        <v>12908</v>
      </c>
    </row>
    <row r="3036" spans="1:6" x14ac:dyDescent="0.25">
      <c r="A3036">
        <v>13035</v>
      </c>
      <c r="B3036" t="s">
        <v>4750</v>
      </c>
      <c r="C3036" t="s">
        <v>15023</v>
      </c>
      <c r="D3036">
        <v>11880</v>
      </c>
      <c r="E3036" s="2">
        <v>45097.255914351852</v>
      </c>
      <c r="F3036" t="s">
        <v>15026</v>
      </c>
    </row>
    <row r="3037" spans="1:6" x14ac:dyDescent="0.25">
      <c r="A3037">
        <v>13036</v>
      </c>
      <c r="B3037" t="s">
        <v>4234</v>
      </c>
      <c r="C3037" t="s">
        <v>15023</v>
      </c>
      <c r="D3037">
        <v>8343</v>
      </c>
      <c r="E3037" s="2">
        <v>44926.250752314823</v>
      </c>
      <c r="F3037" t="s">
        <v>12908</v>
      </c>
    </row>
    <row r="3038" spans="1:6" x14ac:dyDescent="0.25">
      <c r="A3038">
        <v>13037</v>
      </c>
      <c r="B3038" t="s">
        <v>3540</v>
      </c>
      <c r="C3038" t="s">
        <v>15023</v>
      </c>
      <c r="D3038">
        <v>34938</v>
      </c>
      <c r="E3038" s="2">
        <v>44912.054965277777</v>
      </c>
      <c r="F3038" t="s">
        <v>15026</v>
      </c>
    </row>
    <row r="3039" spans="1:6" x14ac:dyDescent="0.25">
      <c r="A3039">
        <v>13038</v>
      </c>
      <c r="B3039" t="s">
        <v>5195</v>
      </c>
      <c r="C3039" t="s">
        <v>15025</v>
      </c>
      <c r="D3039">
        <v>41308</v>
      </c>
      <c r="E3039" s="2">
        <v>44914.067245370366</v>
      </c>
      <c r="F3039" t="s">
        <v>15024</v>
      </c>
    </row>
    <row r="3040" spans="1:6" x14ac:dyDescent="0.25">
      <c r="A3040">
        <v>13039</v>
      </c>
      <c r="B3040" t="s">
        <v>5644</v>
      </c>
      <c r="C3040" t="s">
        <v>15029</v>
      </c>
      <c r="D3040">
        <v>40176</v>
      </c>
      <c r="E3040" s="2">
        <v>44642.638541666667</v>
      </c>
      <c r="F3040" t="s">
        <v>15024</v>
      </c>
    </row>
    <row r="3041" spans="1:6" x14ac:dyDescent="0.25">
      <c r="A3041">
        <v>13040</v>
      </c>
      <c r="B3041" t="s">
        <v>5525</v>
      </c>
      <c r="C3041" t="s">
        <v>15028</v>
      </c>
      <c r="D3041">
        <v>27583</v>
      </c>
      <c r="E3041" s="2">
        <v>44719.187731481477</v>
      </c>
      <c r="F3041" t="s">
        <v>12908</v>
      </c>
    </row>
    <row r="3042" spans="1:6" x14ac:dyDescent="0.25">
      <c r="A3042">
        <v>13041</v>
      </c>
      <c r="B3042" t="s">
        <v>3796</v>
      </c>
      <c r="C3042" t="s">
        <v>15025</v>
      </c>
      <c r="D3042">
        <v>5120</v>
      </c>
      <c r="E3042" s="2">
        <v>44584.319178240738</v>
      </c>
      <c r="F3042" t="s">
        <v>15024</v>
      </c>
    </row>
    <row r="3043" spans="1:6" x14ac:dyDescent="0.25">
      <c r="A3043">
        <v>13042</v>
      </c>
      <c r="B3043" t="s">
        <v>5346</v>
      </c>
      <c r="C3043" t="s">
        <v>15023</v>
      </c>
      <c r="D3043">
        <v>29438</v>
      </c>
      <c r="E3043" s="2">
        <v>44793.126620370371</v>
      </c>
      <c r="F3043" t="s">
        <v>15026</v>
      </c>
    </row>
    <row r="3044" spans="1:6" x14ac:dyDescent="0.25">
      <c r="A3044">
        <v>13043</v>
      </c>
      <c r="B3044" t="s">
        <v>5185</v>
      </c>
      <c r="C3044" t="s">
        <v>15027</v>
      </c>
      <c r="D3044">
        <v>12706</v>
      </c>
      <c r="E3044" s="2">
        <v>44805.508194444446</v>
      </c>
      <c r="F3044" t="s">
        <v>12908</v>
      </c>
    </row>
    <row r="3045" spans="1:6" x14ac:dyDescent="0.25">
      <c r="A3045">
        <v>13044</v>
      </c>
      <c r="B3045" t="s">
        <v>4008</v>
      </c>
      <c r="C3045" t="s">
        <v>15030</v>
      </c>
      <c r="D3045">
        <v>5222</v>
      </c>
      <c r="E3045" s="2">
        <v>44711.831041666657</v>
      </c>
      <c r="F3045" t="s">
        <v>15026</v>
      </c>
    </row>
    <row r="3046" spans="1:6" x14ac:dyDescent="0.25">
      <c r="A3046">
        <v>13045</v>
      </c>
      <c r="B3046" t="s">
        <v>3558</v>
      </c>
      <c r="C3046" t="s">
        <v>15023</v>
      </c>
      <c r="D3046">
        <v>16550</v>
      </c>
      <c r="E3046" s="2">
        <v>45101.090775462973</v>
      </c>
      <c r="F3046" t="s">
        <v>15024</v>
      </c>
    </row>
    <row r="3047" spans="1:6" x14ac:dyDescent="0.25">
      <c r="A3047">
        <v>13046</v>
      </c>
      <c r="B3047" t="s">
        <v>4956</v>
      </c>
      <c r="C3047" t="s">
        <v>15023</v>
      </c>
      <c r="D3047">
        <v>29333</v>
      </c>
      <c r="E3047" s="2">
        <v>44975.089421296303</v>
      </c>
      <c r="F3047" t="s">
        <v>15024</v>
      </c>
    </row>
    <row r="3048" spans="1:6" x14ac:dyDescent="0.25">
      <c r="A3048">
        <v>13047</v>
      </c>
      <c r="B3048" t="s">
        <v>5380</v>
      </c>
      <c r="C3048" t="s">
        <v>15023</v>
      </c>
      <c r="D3048">
        <v>48221</v>
      </c>
      <c r="E3048" s="2">
        <v>44574.044699074067</v>
      </c>
      <c r="F3048" t="s">
        <v>15024</v>
      </c>
    </row>
    <row r="3049" spans="1:6" x14ac:dyDescent="0.25">
      <c r="A3049">
        <v>13048</v>
      </c>
      <c r="B3049" t="s">
        <v>3324</v>
      </c>
      <c r="C3049" t="s">
        <v>15025</v>
      </c>
      <c r="D3049">
        <v>43980</v>
      </c>
      <c r="E3049" s="2">
        <v>44805.28396990741</v>
      </c>
      <c r="F3049" t="s">
        <v>12908</v>
      </c>
    </row>
    <row r="3050" spans="1:6" x14ac:dyDescent="0.25">
      <c r="A3050">
        <v>13049</v>
      </c>
      <c r="B3050" t="s">
        <v>5955</v>
      </c>
      <c r="C3050" t="s">
        <v>15029</v>
      </c>
      <c r="D3050">
        <v>45590</v>
      </c>
      <c r="E3050" s="2">
        <v>44725.919918981483</v>
      </c>
      <c r="F3050" t="s">
        <v>15026</v>
      </c>
    </row>
    <row r="3051" spans="1:6" x14ac:dyDescent="0.25">
      <c r="A3051">
        <v>13050</v>
      </c>
      <c r="B3051" t="s">
        <v>5403</v>
      </c>
      <c r="C3051" t="s">
        <v>15027</v>
      </c>
      <c r="D3051">
        <v>16662</v>
      </c>
      <c r="E3051" s="2">
        <v>45035.998020833344</v>
      </c>
      <c r="F3051" t="s">
        <v>12908</v>
      </c>
    </row>
    <row r="3052" spans="1:6" x14ac:dyDescent="0.25">
      <c r="A3052">
        <v>13051</v>
      </c>
      <c r="B3052" t="s">
        <v>5319</v>
      </c>
      <c r="C3052" t="s">
        <v>15029</v>
      </c>
      <c r="D3052">
        <v>49225</v>
      </c>
      <c r="E3052" s="2">
        <v>44878.515034722222</v>
      </c>
      <c r="F3052" t="s">
        <v>15026</v>
      </c>
    </row>
    <row r="3053" spans="1:6" x14ac:dyDescent="0.25">
      <c r="A3053">
        <v>13052</v>
      </c>
      <c r="B3053" t="s">
        <v>3903</v>
      </c>
      <c r="C3053" t="s">
        <v>15029</v>
      </c>
      <c r="D3053">
        <v>1260</v>
      </c>
      <c r="E3053" s="2">
        <v>44730.125092592592</v>
      </c>
      <c r="F3053" t="s">
        <v>15024</v>
      </c>
    </row>
    <row r="3054" spans="1:6" x14ac:dyDescent="0.25">
      <c r="A3054">
        <v>13053</v>
      </c>
      <c r="B3054" t="s">
        <v>4707</v>
      </c>
      <c r="C3054" t="s">
        <v>15029</v>
      </c>
      <c r="D3054">
        <v>19463</v>
      </c>
      <c r="E3054" s="2">
        <v>44516.398541666669</v>
      </c>
      <c r="F3054" t="s">
        <v>15026</v>
      </c>
    </row>
    <row r="3055" spans="1:6" x14ac:dyDescent="0.25">
      <c r="A3055">
        <v>13054</v>
      </c>
      <c r="B3055" t="s">
        <v>5629</v>
      </c>
      <c r="C3055" t="s">
        <v>15023</v>
      </c>
      <c r="D3055">
        <v>40528</v>
      </c>
      <c r="E3055" s="2">
        <v>45002.750601851847</v>
      </c>
      <c r="F3055" t="s">
        <v>15026</v>
      </c>
    </row>
    <row r="3056" spans="1:6" x14ac:dyDescent="0.25">
      <c r="A3056">
        <v>13055</v>
      </c>
      <c r="B3056" t="s">
        <v>5242</v>
      </c>
      <c r="C3056" t="s">
        <v>15029</v>
      </c>
      <c r="D3056">
        <v>29338</v>
      </c>
      <c r="E3056" s="2">
        <v>44465.540856481479</v>
      </c>
      <c r="F3056" t="s">
        <v>15026</v>
      </c>
    </row>
    <row r="3057" spans="1:6" x14ac:dyDescent="0.25">
      <c r="A3057">
        <v>13056</v>
      </c>
      <c r="B3057" t="s">
        <v>5429</v>
      </c>
      <c r="C3057" t="s">
        <v>15025</v>
      </c>
      <c r="D3057">
        <v>23942</v>
      </c>
      <c r="E3057" s="2">
        <v>44621.398530092592</v>
      </c>
      <c r="F3057" t="s">
        <v>15024</v>
      </c>
    </row>
    <row r="3058" spans="1:6" x14ac:dyDescent="0.25">
      <c r="A3058">
        <v>13057</v>
      </c>
      <c r="B3058" t="s">
        <v>3170</v>
      </c>
      <c r="C3058" t="s">
        <v>15023</v>
      </c>
      <c r="D3058">
        <v>1905</v>
      </c>
      <c r="E3058" s="2">
        <v>45004.259629629632</v>
      </c>
      <c r="F3058" t="s">
        <v>15024</v>
      </c>
    </row>
    <row r="3059" spans="1:6" x14ac:dyDescent="0.25">
      <c r="A3059">
        <v>13058</v>
      </c>
      <c r="B3059" t="s">
        <v>5036</v>
      </c>
      <c r="C3059" t="s">
        <v>15028</v>
      </c>
      <c r="D3059">
        <v>23314</v>
      </c>
      <c r="E3059" s="2">
        <v>44846.483287037037</v>
      </c>
      <c r="F3059" t="s">
        <v>15026</v>
      </c>
    </row>
    <row r="3060" spans="1:6" x14ac:dyDescent="0.25">
      <c r="A3060">
        <v>13059</v>
      </c>
      <c r="B3060" t="s">
        <v>3685</v>
      </c>
      <c r="C3060" t="s">
        <v>15028</v>
      </c>
      <c r="D3060">
        <v>46602</v>
      </c>
      <c r="E3060" s="2">
        <v>44656.499756944453</v>
      </c>
      <c r="F3060" t="s">
        <v>15024</v>
      </c>
    </row>
    <row r="3061" spans="1:6" x14ac:dyDescent="0.25">
      <c r="A3061">
        <v>13060</v>
      </c>
      <c r="B3061" t="s">
        <v>4570</v>
      </c>
      <c r="C3061" t="s">
        <v>15023</v>
      </c>
      <c r="D3061">
        <v>40442</v>
      </c>
      <c r="E3061" s="2">
        <v>45080.102175925917</v>
      </c>
      <c r="F3061" t="s">
        <v>15026</v>
      </c>
    </row>
    <row r="3062" spans="1:6" x14ac:dyDescent="0.25">
      <c r="A3062">
        <v>13061</v>
      </c>
      <c r="B3062" t="s">
        <v>5586</v>
      </c>
      <c r="C3062" t="s">
        <v>15030</v>
      </c>
      <c r="D3062">
        <v>47757</v>
      </c>
      <c r="E3062" s="2">
        <v>44940.324479166673</v>
      </c>
      <c r="F3062" t="s">
        <v>15026</v>
      </c>
    </row>
    <row r="3063" spans="1:6" x14ac:dyDescent="0.25">
      <c r="A3063">
        <v>13062</v>
      </c>
      <c r="B3063" t="s">
        <v>5389</v>
      </c>
      <c r="C3063" t="s">
        <v>15029</v>
      </c>
      <c r="D3063">
        <v>17625</v>
      </c>
      <c r="E3063" s="2">
        <v>44668.061076388891</v>
      </c>
      <c r="F3063" t="s">
        <v>12908</v>
      </c>
    </row>
    <row r="3064" spans="1:6" x14ac:dyDescent="0.25">
      <c r="A3064">
        <v>13063</v>
      </c>
      <c r="B3064" t="s">
        <v>4752</v>
      </c>
      <c r="C3064" t="s">
        <v>15025</v>
      </c>
      <c r="D3064">
        <v>47492</v>
      </c>
      <c r="E3064" s="2">
        <v>44822.006527777783</v>
      </c>
      <c r="F3064" t="s">
        <v>12908</v>
      </c>
    </row>
    <row r="3065" spans="1:6" x14ac:dyDescent="0.25">
      <c r="A3065">
        <v>13064</v>
      </c>
      <c r="B3065" t="s">
        <v>4110</v>
      </c>
      <c r="C3065" t="s">
        <v>15025</v>
      </c>
      <c r="D3065">
        <v>11502</v>
      </c>
      <c r="E3065" s="2">
        <v>44608.286469907413</v>
      </c>
      <c r="F3065" t="s">
        <v>15024</v>
      </c>
    </row>
    <row r="3066" spans="1:6" x14ac:dyDescent="0.25">
      <c r="A3066">
        <v>13065</v>
      </c>
      <c r="B3066" t="s">
        <v>5956</v>
      </c>
      <c r="C3066" t="s">
        <v>15025</v>
      </c>
      <c r="D3066">
        <v>32191</v>
      </c>
      <c r="E3066" s="2">
        <v>45040.492326388892</v>
      </c>
      <c r="F3066" t="s">
        <v>15026</v>
      </c>
    </row>
    <row r="3067" spans="1:6" x14ac:dyDescent="0.25">
      <c r="A3067">
        <v>13066</v>
      </c>
      <c r="B3067" t="s">
        <v>4176</v>
      </c>
      <c r="C3067" t="s">
        <v>15030</v>
      </c>
      <c r="D3067">
        <v>2957</v>
      </c>
      <c r="E3067" s="2">
        <v>44672.623599537037</v>
      </c>
      <c r="F3067" t="s">
        <v>12908</v>
      </c>
    </row>
    <row r="3068" spans="1:6" x14ac:dyDescent="0.25">
      <c r="A3068">
        <v>13067</v>
      </c>
      <c r="B3068" t="s">
        <v>5813</v>
      </c>
      <c r="C3068" t="s">
        <v>15029</v>
      </c>
      <c r="D3068">
        <v>13800</v>
      </c>
      <c r="E3068" s="2">
        <v>45082.558946759258</v>
      </c>
      <c r="F3068" t="s">
        <v>15026</v>
      </c>
    </row>
    <row r="3069" spans="1:6" x14ac:dyDescent="0.25">
      <c r="A3069">
        <v>13068</v>
      </c>
      <c r="B3069" t="s">
        <v>5448</v>
      </c>
      <c r="C3069" t="s">
        <v>15025</v>
      </c>
      <c r="D3069">
        <v>46323</v>
      </c>
      <c r="E3069" s="2">
        <v>44970.094606481478</v>
      </c>
      <c r="F3069" t="s">
        <v>15024</v>
      </c>
    </row>
    <row r="3070" spans="1:6" x14ac:dyDescent="0.25">
      <c r="A3070">
        <v>13069</v>
      </c>
      <c r="B3070" t="s">
        <v>3807</v>
      </c>
      <c r="C3070" t="s">
        <v>15028</v>
      </c>
      <c r="D3070">
        <v>23883</v>
      </c>
      <c r="E3070" s="2">
        <v>44537.544803240737</v>
      </c>
      <c r="F3070" t="s">
        <v>15024</v>
      </c>
    </row>
    <row r="3071" spans="1:6" x14ac:dyDescent="0.25">
      <c r="A3071">
        <v>13070</v>
      </c>
      <c r="B3071" t="s">
        <v>5428</v>
      </c>
      <c r="C3071" t="s">
        <v>15028</v>
      </c>
      <c r="D3071">
        <v>5702</v>
      </c>
      <c r="E3071" s="2">
        <v>45135.578576388893</v>
      </c>
      <c r="F3071" t="s">
        <v>15024</v>
      </c>
    </row>
    <row r="3072" spans="1:6" x14ac:dyDescent="0.25">
      <c r="A3072">
        <v>13071</v>
      </c>
      <c r="B3072" t="s">
        <v>5799</v>
      </c>
      <c r="C3072" t="s">
        <v>15023</v>
      </c>
      <c r="D3072">
        <v>38439</v>
      </c>
      <c r="E3072" s="2">
        <v>45007.654074074067</v>
      </c>
      <c r="F3072" t="s">
        <v>15026</v>
      </c>
    </row>
    <row r="3073" spans="1:6" x14ac:dyDescent="0.25">
      <c r="A3073">
        <v>13072</v>
      </c>
      <c r="B3073" t="s">
        <v>5885</v>
      </c>
      <c r="C3073" t="s">
        <v>15023</v>
      </c>
      <c r="D3073">
        <v>23874</v>
      </c>
      <c r="E3073" s="2">
        <v>45129.992488425924</v>
      </c>
      <c r="F3073" t="s">
        <v>12908</v>
      </c>
    </row>
    <row r="3074" spans="1:6" x14ac:dyDescent="0.25">
      <c r="A3074">
        <v>13073</v>
      </c>
      <c r="B3074" t="s">
        <v>4294</v>
      </c>
      <c r="C3074" t="s">
        <v>15025</v>
      </c>
      <c r="D3074">
        <v>43908</v>
      </c>
      <c r="E3074" s="2">
        <v>44914.844212962962</v>
      </c>
      <c r="F3074" t="s">
        <v>15024</v>
      </c>
    </row>
    <row r="3075" spans="1:6" x14ac:dyDescent="0.25">
      <c r="A3075">
        <v>13074</v>
      </c>
      <c r="B3075" t="s">
        <v>5095</v>
      </c>
      <c r="C3075" t="s">
        <v>15023</v>
      </c>
      <c r="D3075">
        <v>33168</v>
      </c>
      <c r="E3075" s="2">
        <v>44468.344537037039</v>
      </c>
      <c r="F3075" t="s">
        <v>15024</v>
      </c>
    </row>
    <row r="3076" spans="1:6" x14ac:dyDescent="0.25">
      <c r="A3076">
        <v>13075</v>
      </c>
      <c r="B3076" t="s">
        <v>4556</v>
      </c>
      <c r="C3076" t="s">
        <v>15030</v>
      </c>
      <c r="D3076">
        <v>11542</v>
      </c>
      <c r="E3076" s="2">
        <v>45077.94804398148</v>
      </c>
      <c r="F3076" t="s">
        <v>15024</v>
      </c>
    </row>
    <row r="3077" spans="1:6" x14ac:dyDescent="0.25">
      <c r="A3077">
        <v>13076</v>
      </c>
      <c r="B3077" t="s">
        <v>3738</v>
      </c>
      <c r="C3077" t="s">
        <v>15028</v>
      </c>
      <c r="D3077">
        <v>38127</v>
      </c>
      <c r="E3077" s="2">
        <v>45033.128912037027</v>
      </c>
      <c r="F3077" t="s">
        <v>12908</v>
      </c>
    </row>
    <row r="3078" spans="1:6" x14ac:dyDescent="0.25">
      <c r="A3078">
        <v>13077</v>
      </c>
      <c r="B3078" t="s">
        <v>3257</v>
      </c>
      <c r="C3078" t="s">
        <v>15025</v>
      </c>
      <c r="D3078">
        <v>18341</v>
      </c>
      <c r="E3078" s="2">
        <v>44756.013101851851</v>
      </c>
      <c r="F3078" t="s">
        <v>15024</v>
      </c>
    </row>
    <row r="3079" spans="1:6" x14ac:dyDescent="0.25">
      <c r="A3079">
        <v>13078</v>
      </c>
      <c r="B3079" t="s">
        <v>3591</v>
      </c>
      <c r="C3079" t="s">
        <v>15030</v>
      </c>
      <c r="D3079">
        <v>12791</v>
      </c>
      <c r="E3079" s="2">
        <v>44601.752199074072</v>
      </c>
      <c r="F3079" t="s">
        <v>15024</v>
      </c>
    </row>
    <row r="3080" spans="1:6" x14ac:dyDescent="0.25">
      <c r="A3080">
        <v>13079</v>
      </c>
      <c r="B3080" t="s">
        <v>4796</v>
      </c>
      <c r="C3080" t="s">
        <v>15029</v>
      </c>
      <c r="D3080">
        <v>16473</v>
      </c>
      <c r="E3080" s="2">
        <v>44798.261481481481</v>
      </c>
      <c r="F3080" t="s">
        <v>12908</v>
      </c>
    </row>
    <row r="3081" spans="1:6" x14ac:dyDescent="0.25">
      <c r="A3081">
        <v>13080</v>
      </c>
      <c r="B3081" t="s">
        <v>5750</v>
      </c>
      <c r="C3081" t="s">
        <v>15029</v>
      </c>
      <c r="D3081">
        <v>48998</v>
      </c>
      <c r="E3081" s="2">
        <v>45037.969907407409</v>
      </c>
      <c r="F3081" t="s">
        <v>15024</v>
      </c>
    </row>
    <row r="3082" spans="1:6" x14ac:dyDescent="0.25">
      <c r="A3082">
        <v>13081</v>
      </c>
      <c r="B3082" t="s">
        <v>5084</v>
      </c>
      <c r="C3082" t="s">
        <v>15030</v>
      </c>
      <c r="D3082">
        <v>4476</v>
      </c>
      <c r="E3082" s="2">
        <v>45079.511770833327</v>
      </c>
      <c r="F3082" t="s">
        <v>15026</v>
      </c>
    </row>
    <row r="3083" spans="1:6" x14ac:dyDescent="0.25">
      <c r="A3083">
        <v>13082</v>
      </c>
      <c r="B3083" t="s">
        <v>5063</v>
      </c>
      <c r="C3083" t="s">
        <v>15023</v>
      </c>
      <c r="D3083">
        <v>39219</v>
      </c>
      <c r="E3083" s="2">
        <v>45069.448993055557</v>
      </c>
      <c r="F3083" t="s">
        <v>15026</v>
      </c>
    </row>
    <row r="3084" spans="1:6" x14ac:dyDescent="0.25">
      <c r="A3084">
        <v>13083</v>
      </c>
      <c r="B3084" t="s">
        <v>4435</v>
      </c>
      <c r="C3084" t="s">
        <v>15023</v>
      </c>
      <c r="D3084">
        <v>15486</v>
      </c>
      <c r="E3084" s="2">
        <v>45120.124409722222</v>
      </c>
      <c r="F3084" t="s">
        <v>15026</v>
      </c>
    </row>
    <row r="3085" spans="1:6" x14ac:dyDescent="0.25">
      <c r="A3085">
        <v>13084</v>
      </c>
      <c r="B3085" t="s">
        <v>5022</v>
      </c>
      <c r="C3085" t="s">
        <v>15023</v>
      </c>
      <c r="D3085">
        <v>44515</v>
      </c>
      <c r="E3085" s="2">
        <v>45110.53329861111</v>
      </c>
      <c r="F3085" t="s">
        <v>15024</v>
      </c>
    </row>
    <row r="3086" spans="1:6" x14ac:dyDescent="0.25">
      <c r="A3086">
        <v>13085</v>
      </c>
      <c r="B3086" t="s">
        <v>4807</v>
      </c>
      <c r="C3086" t="s">
        <v>15025</v>
      </c>
      <c r="D3086">
        <v>26488</v>
      </c>
      <c r="E3086" s="2">
        <v>44789.404236111113</v>
      </c>
      <c r="F3086" t="s">
        <v>15024</v>
      </c>
    </row>
    <row r="3087" spans="1:6" x14ac:dyDescent="0.25">
      <c r="A3087">
        <v>13086</v>
      </c>
      <c r="B3087" t="s">
        <v>5217</v>
      </c>
      <c r="C3087" t="s">
        <v>15023</v>
      </c>
      <c r="D3087">
        <v>31459</v>
      </c>
      <c r="E3087" s="2">
        <v>45054.208773148152</v>
      </c>
      <c r="F3087" t="s">
        <v>15024</v>
      </c>
    </row>
    <row r="3088" spans="1:6" x14ac:dyDescent="0.25">
      <c r="A3088">
        <v>13087</v>
      </c>
      <c r="B3088" t="s">
        <v>5596</v>
      </c>
      <c r="C3088" t="s">
        <v>15023</v>
      </c>
      <c r="D3088">
        <v>46802</v>
      </c>
      <c r="E3088" s="2">
        <v>44533.61105324074</v>
      </c>
      <c r="F3088" t="s">
        <v>15026</v>
      </c>
    </row>
    <row r="3089" spans="1:6" x14ac:dyDescent="0.25">
      <c r="A3089">
        <v>13088</v>
      </c>
      <c r="B3089" t="s">
        <v>4760</v>
      </c>
      <c r="C3089" t="s">
        <v>15025</v>
      </c>
      <c r="D3089">
        <v>46825</v>
      </c>
      <c r="E3089" s="2">
        <v>44795.397256944438</v>
      </c>
      <c r="F3089" t="s">
        <v>15024</v>
      </c>
    </row>
    <row r="3090" spans="1:6" x14ac:dyDescent="0.25">
      <c r="A3090">
        <v>13089</v>
      </c>
      <c r="B3090" t="s">
        <v>5793</v>
      </c>
      <c r="C3090" t="s">
        <v>15029</v>
      </c>
      <c r="D3090">
        <v>37395</v>
      </c>
      <c r="E3090" s="2">
        <v>44669.661516203712</v>
      </c>
      <c r="F3090" t="s">
        <v>15026</v>
      </c>
    </row>
    <row r="3091" spans="1:6" x14ac:dyDescent="0.25">
      <c r="A3091">
        <v>13090</v>
      </c>
      <c r="B3091" t="s">
        <v>5052</v>
      </c>
      <c r="C3091" t="s">
        <v>15029</v>
      </c>
      <c r="D3091">
        <v>28217</v>
      </c>
      <c r="E3091" s="2">
        <v>44880.358298611107</v>
      </c>
      <c r="F3091" t="s">
        <v>15026</v>
      </c>
    </row>
    <row r="3092" spans="1:6" x14ac:dyDescent="0.25">
      <c r="A3092">
        <v>13091</v>
      </c>
      <c r="B3092" t="s">
        <v>5715</v>
      </c>
      <c r="C3092" t="s">
        <v>15023</v>
      </c>
      <c r="D3092">
        <v>5978</v>
      </c>
      <c r="E3092" s="2">
        <v>44599.267650462964</v>
      </c>
      <c r="F3092" t="s">
        <v>15024</v>
      </c>
    </row>
    <row r="3093" spans="1:6" x14ac:dyDescent="0.25">
      <c r="A3093">
        <v>13092</v>
      </c>
      <c r="B3093" t="s">
        <v>3256</v>
      </c>
      <c r="C3093" t="s">
        <v>15030</v>
      </c>
      <c r="D3093">
        <v>43225</v>
      </c>
      <c r="E3093" s="2">
        <v>44624.198738425926</v>
      </c>
      <c r="F3093" t="s">
        <v>15024</v>
      </c>
    </row>
    <row r="3094" spans="1:6" x14ac:dyDescent="0.25">
      <c r="A3094">
        <v>13093</v>
      </c>
      <c r="B3094" t="s">
        <v>3835</v>
      </c>
      <c r="C3094" t="s">
        <v>15027</v>
      </c>
      <c r="D3094">
        <v>31816</v>
      </c>
      <c r="E3094" s="2">
        <v>44564.786597222221</v>
      </c>
      <c r="F3094" t="s">
        <v>12908</v>
      </c>
    </row>
    <row r="3095" spans="1:6" x14ac:dyDescent="0.25">
      <c r="A3095">
        <v>13094</v>
      </c>
      <c r="B3095" t="s">
        <v>3362</v>
      </c>
      <c r="C3095" t="s">
        <v>15028</v>
      </c>
      <c r="D3095">
        <v>21226</v>
      </c>
      <c r="E3095" s="2">
        <v>44816.735011574077</v>
      </c>
      <c r="F3095" t="s">
        <v>15024</v>
      </c>
    </row>
    <row r="3096" spans="1:6" x14ac:dyDescent="0.25">
      <c r="A3096">
        <v>13095</v>
      </c>
      <c r="B3096" t="s">
        <v>5044</v>
      </c>
      <c r="C3096" t="s">
        <v>15030</v>
      </c>
      <c r="D3096">
        <v>14891</v>
      </c>
      <c r="E3096" s="2">
        <v>45134.877349537041</v>
      </c>
      <c r="F3096" t="s">
        <v>15024</v>
      </c>
    </row>
    <row r="3097" spans="1:6" x14ac:dyDescent="0.25">
      <c r="A3097">
        <v>13096</v>
      </c>
      <c r="B3097" t="s">
        <v>5128</v>
      </c>
      <c r="C3097" t="s">
        <v>15023</v>
      </c>
      <c r="D3097">
        <v>47841</v>
      </c>
      <c r="E3097" s="2">
        <v>44919.57603009259</v>
      </c>
      <c r="F3097" t="s">
        <v>15026</v>
      </c>
    </row>
    <row r="3098" spans="1:6" x14ac:dyDescent="0.25">
      <c r="A3098">
        <v>13097</v>
      </c>
      <c r="B3098" t="s">
        <v>3189</v>
      </c>
      <c r="C3098" t="s">
        <v>15028</v>
      </c>
      <c r="D3098">
        <v>6561</v>
      </c>
      <c r="E3098" s="2">
        <v>45132.723819444444</v>
      </c>
      <c r="F3098" t="s">
        <v>15026</v>
      </c>
    </row>
    <row r="3099" spans="1:6" x14ac:dyDescent="0.25">
      <c r="A3099">
        <v>13098</v>
      </c>
      <c r="B3099" t="s">
        <v>4660</v>
      </c>
      <c r="C3099" t="s">
        <v>15027</v>
      </c>
      <c r="D3099">
        <v>23158</v>
      </c>
      <c r="E3099" s="2">
        <v>44926.257488425923</v>
      </c>
      <c r="F3099" t="s">
        <v>15026</v>
      </c>
    </row>
    <row r="3100" spans="1:6" x14ac:dyDescent="0.25">
      <c r="A3100">
        <v>13099</v>
      </c>
      <c r="B3100" t="s">
        <v>5186</v>
      </c>
      <c r="C3100" t="s">
        <v>15030</v>
      </c>
      <c r="D3100">
        <v>39006</v>
      </c>
      <c r="E3100" s="2">
        <v>44502.045324074083</v>
      </c>
      <c r="F3100" t="s">
        <v>12908</v>
      </c>
    </row>
    <row r="3101" spans="1:6" x14ac:dyDescent="0.25">
      <c r="A3101">
        <v>13100</v>
      </c>
      <c r="B3101" t="s">
        <v>4641</v>
      </c>
      <c r="C3101" t="s">
        <v>15023</v>
      </c>
      <c r="D3101">
        <v>37543</v>
      </c>
      <c r="E3101" s="2">
        <v>44932.538680555554</v>
      </c>
      <c r="F3101" t="s">
        <v>12908</v>
      </c>
    </row>
    <row r="3102" spans="1:6" x14ac:dyDescent="0.25">
      <c r="A3102">
        <v>13101</v>
      </c>
      <c r="B3102" t="s">
        <v>3722</v>
      </c>
      <c r="C3102" t="s">
        <v>15027</v>
      </c>
      <c r="D3102">
        <v>7760</v>
      </c>
      <c r="E3102" s="2">
        <v>45084.559166666673</v>
      </c>
      <c r="F3102" t="s">
        <v>15024</v>
      </c>
    </row>
    <row r="3103" spans="1:6" x14ac:dyDescent="0.25">
      <c r="A3103">
        <v>13102</v>
      </c>
      <c r="B3103" t="s">
        <v>5706</v>
      </c>
      <c r="C3103" t="s">
        <v>15029</v>
      </c>
      <c r="D3103">
        <v>42151</v>
      </c>
      <c r="E3103" s="2">
        <v>44674.11990740741</v>
      </c>
      <c r="F3103" t="s">
        <v>15026</v>
      </c>
    </row>
    <row r="3104" spans="1:6" x14ac:dyDescent="0.25">
      <c r="A3104">
        <v>13103</v>
      </c>
      <c r="B3104" t="s">
        <v>4235</v>
      </c>
      <c r="C3104" t="s">
        <v>15028</v>
      </c>
      <c r="D3104">
        <v>13003</v>
      </c>
      <c r="E3104" s="2">
        <v>44954.320752314823</v>
      </c>
      <c r="F3104" t="s">
        <v>12908</v>
      </c>
    </row>
    <row r="3105" spans="1:6" x14ac:dyDescent="0.25">
      <c r="A3105">
        <v>13104</v>
      </c>
      <c r="B3105" t="s">
        <v>4402</v>
      </c>
      <c r="C3105" t="s">
        <v>15027</v>
      </c>
      <c r="D3105">
        <v>5132</v>
      </c>
      <c r="E3105" s="2">
        <v>45096.510925925933</v>
      </c>
      <c r="F3105" t="s">
        <v>15024</v>
      </c>
    </row>
    <row r="3106" spans="1:6" x14ac:dyDescent="0.25">
      <c r="A3106">
        <v>13105</v>
      </c>
      <c r="B3106" t="s">
        <v>4402</v>
      </c>
      <c r="C3106" t="s">
        <v>15028</v>
      </c>
      <c r="D3106">
        <v>49834</v>
      </c>
      <c r="E3106" s="2">
        <v>45011.822164351863</v>
      </c>
      <c r="F3106" t="s">
        <v>12908</v>
      </c>
    </row>
    <row r="3107" spans="1:6" x14ac:dyDescent="0.25">
      <c r="A3107">
        <v>13106</v>
      </c>
      <c r="B3107" t="s">
        <v>5318</v>
      </c>
      <c r="C3107" t="s">
        <v>15030</v>
      </c>
      <c r="D3107">
        <v>36584</v>
      </c>
      <c r="E3107" s="2">
        <v>44856.374363425923</v>
      </c>
      <c r="F3107" t="s">
        <v>15026</v>
      </c>
    </row>
    <row r="3108" spans="1:6" x14ac:dyDescent="0.25">
      <c r="A3108">
        <v>13107</v>
      </c>
      <c r="B3108" t="s">
        <v>5021</v>
      </c>
      <c r="C3108" t="s">
        <v>15027</v>
      </c>
      <c r="D3108">
        <v>35172</v>
      </c>
      <c r="E3108" s="2">
        <v>44708.7346412037</v>
      </c>
      <c r="F3108" t="s">
        <v>12908</v>
      </c>
    </row>
    <row r="3109" spans="1:6" x14ac:dyDescent="0.25">
      <c r="A3109">
        <v>13108</v>
      </c>
      <c r="B3109" t="s">
        <v>3671</v>
      </c>
      <c r="C3109" t="s">
        <v>15023</v>
      </c>
      <c r="D3109">
        <v>13490</v>
      </c>
      <c r="E3109" s="2">
        <v>44807.365127314813</v>
      </c>
      <c r="F3109" t="s">
        <v>15026</v>
      </c>
    </row>
    <row r="3110" spans="1:6" x14ac:dyDescent="0.25">
      <c r="A3110">
        <v>13109</v>
      </c>
      <c r="B3110" t="s">
        <v>5788</v>
      </c>
      <c r="C3110" t="s">
        <v>15030</v>
      </c>
      <c r="D3110">
        <v>20005</v>
      </c>
      <c r="E3110" s="2">
        <v>44525.65111111111</v>
      </c>
      <c r="F3110" t="s">
        <v>12908</v>
      </c>
    </row>
    <row r="3111" spans="1:6" x14ac:dyDescent="0.25">
      <c r="A3111">
        <v>13110</v>
      </c>
      <c r="B3111" t="s">
        <v>5050</v>
      </c>
      <c r="C3111" t="s">
        <v>15030</v>
      </c>
      <c r="D3111">
        <v>37161</v>
      </c>
      <c r="E3111" s="2">
        <v>44928.081400462957</v>
      </c>
      <c r="F3111" t="s">
        <v>12908</v>
      </c>
    </row>
    <row r="3112" spans="1:6" x14ac:dyDescent="0.25">
      <c r="A3112">
        <v>13111</v>
      </c>
      <c r="B3112" t="s">
        <v>5820</v>
      </c>
      <c r="C3112" t="s">
        <v>15025</v>
      </c>
      <c r="D3112">
        <v>49655</v>
      </c>
      <c r="E3112" s="2">
        <v>44500.784456018519</v>
      </c>
      <c r="F3112" t="s">
        <v>15026</v>
      </c>
    </row>
    <row r="3113" spans="1:6" x14ac:dyDescent="0.25">
      <c r="A3113">
        <v>13112</v>
      </c>
      <c r="B3113" t="s">
        <v>4363</v>
      </c>
      <c r="C3113" t="s">
        <v>15029</v>
      </c>
      <c r="D3113">
        <v>40740</v>
      </c>
      <c r="E3113" s="2">
        <v>44802.288668981477</v>
      </c>
      <c r="F3113" t="s">
        <v>12908</v>
      </c>
    </row>
    <row r="3114" spans="1:6" x14ac:dyDescent="0.25">
      <c r="A3114">
        <v>13113</v>
      </c>
      <c r="B3114" t="s">
        <v>3349</v>
      </c>
      <c r="C3114" t="s">
        <v>15029</v>
      </c>
      <c r="D3114">
        <v>47284</v>
      </c>
      <c r="E3114" s="2">
        <v>44600.023344907408</v>
      </c>
      <c r="F3114" t="s">
        <v>12908</v>
      </c>
    </row>
    <row r="3115" spans="1:6" x14ac:dyDescent="0.25">
      <c r="A3115">
        <v>13114</v>
      </c>
      <c r="B3115" t="s">
        <v>4861</v>
      </c>
      <c r="C3115" t="s">
        <v>15027</v>
      </c>
      <c r="D3115">
        <v>34707</v>
      </c>
      <c r="E3115" s="2">
        <v>44900.859664351847</v>
      </c>
      <c r="F3115" t="s">
        <v>15026</v>
      </c>
    </row>
    <row r="3116" spans="1:6" x14ac:dyDescent="0.25">
      <c r="A3116">
        <v>13115</v>
      </c>
      <c r="B3116" t="s">
        <v>3073</v>
      </c>
      <c r="C3116" t="s">
        <v>15029</v>
      </c>
      <c r="D3116">
        <v>13162</v>
      </c>
      <c r="E3116" s="2">
        <v>44569.255578703713</v>
      </c>
      <c r="F3116" t="s">
        <v>15024</v>
      </c>
    </row>
    <row r="3117" spans="1:6" x14ac:dyDescent="0.25">
      <c r="A3117">
        <v>13116</v>
      </c>
      <c r="B3117" t="s">
        <v>3483</v>
      </c>
      <c r="C3117" t="s">
        <v>15029</v>
      </c>
      <c r="D3117">
        <v>12150</v>
      </c>
      <c r="E3117" s="2">
        <v>44784.428912037038</v>
      </c>
      <c r="F3117" t="s">
        <v>15024</v>
      </c>
    </row>
    <row r="3118" spans="1:6" x14ac:dyDescent="0.25">
      <c r="A3118">
        <v>13117</v>
      </c>
      <c r="B3118" t="s">
        <v>4302</v>
      </c>
      <c r="C3118" t="s">
        <v>15028</v>
      </c>
      <c r="D3118">
        <v>40950</v>
      </c>
      <c r="E3118" s="2">
        <v>44529.41777777778</v>
      </c>
      <c r="F3118" t="s">
        <v>15026</v>
      </c>
    </row>
    <row r="3119" spans="1:6" x14ac:dyDescent="0.25">
      <c r="A3119">
        <v>13118</v>
      </c>
      <c r="B3119" t="s">
        <v>5766</v>
      </c>
      <c r="C3119" t="s">
        <v>15029</v>
      </c>
      <c r="D3119">
        <v>6957</v>
      </c>
      <c r="E3119" s="2">
        <v>44726.049212962957</v>
      </c>
      <c r="F3119" t="s">
        <v>15026</v>
      </c>
    </row>
    <row r="3120" spans="1:6" x14ac:dyDescent="0.25">
      <c r="A3120">
        <v>13119</v>
      </c>
      <c r="B3120" t="s">
        <v>5050</v>
      </c>
      <c r="C3120" t="s">
        <v>15027</v>
      </c>
      <c r="D3120">
        <v>11167</v>
      </c>
      <c r="E3120" s="2">
        <v>44547.778553240743</v>
      </c>
      <c r="F3120" t="s">
        <v>15024</v>
      </c>
    </row>
    <row r="3121" spans="1:6" x14ac:dyDescent="0.25">
      <c r="A3121">
        <v>13120</v>
      </c>
      <c r="B3121" t="s">
        <v>4768</v>
      </c>
      <c r="C3121" t="s">
        <v>15030</v>
      </c>
      <c r="D3121">
        <v>49255</v>
      </c>
      <c r="E3121" s="2">
        <v>44654.255324074067</v>
      </c>
      <c r="F3121" t="s">
        <v>15026</v>
      </c>
    </row>
    <row r="3122" spans="1:6" x14ac:dyDescent="0.25">
      <c r="A3122">
        <v>13121</v>
      </c>
      <c r="B3122" t="s">
        <v>5307</v>
      </c>
      <c r="C3122" t="s">
        <v>15027</v>
      </c>
      <c r="D3122">
        <v>44091</v>
      </c>
      <c r="E3122" s="2">
        <v>44767.362997685188</v>
      </c>
      <c r="F3122" t="s">
        <v>15024</v>
      </c>
    </row>
    <row r="3123" spans="1:6" x14ac:dyDescent="0.25">
      <c r="A3123">
        <v>13122</v>
      </c>
      <c r="B3123" t="s">
        <v>5066</v>
      </c>
      <c r="C3123" t="s">
        <v>15030</v>
      </c>
      <c r="D3123">
        <v>22768</v>
      </c>
      <c r="E3123" s="2">
        <v>45064.101041666669</v>
      </c>
      <c r="F3123" t="s">
        <v>15026</v>
      </c>
    </row>
    <row r="3124" spans="1:6" x14ac:dyDescent="0.25">
      <c r="A3124">
        <v>13123</v>
      </c>
      <c r="B3124" t="s">
        <v>3525</v>
      </c>
      <c r="C3124" t="s">
        <v>15023</v>
      </c>
      <c r="D3124">
        <v>30913</v>
      </c>
      <c r="E3124" s="2">
        <v>44510.314305555563</v>
      </c>
      <c r="F3124" t="s">
        <v>15024</v>
      </c>
    </row>
    <row r="3125" spans="1:6" x14ac:dyDescent="0.25">
      <c r="A3125">
        <v>13124</v>
      </c>
      <c r="B3125" t="s">
        <v>3129</v>
      </c>
      <c r="C3125" t="s">
        <v>15025</v>
      </c>
      <c r="D3125">
        <v>44251</v>
      </c>
      <c r="E3125" s="2">
        <v>45012.14739583333</v>
      </c>
      <c r="F3125" t="s">
        <v>12908</v>
      </c>
    </row>
    <row r="3126" spans="1:6" x14ac:dyDescent="0.25">
      <c r="A3126">
        <v>13125</v>
      </c>
      <c r="B3126" t="s">
        <v>4233</v>
      </c>
      <c r="C3126" t="s">
        <v>15023</v>
      </c>
      <c r="D3126">
        <v>4440</v>
      </c>
      <c r="E3126" s="2">
        <v>44814.848321759258</v>
      </c>
      <c r="F3126" t="s">
        <v>15024</v>
      </c>
    </row>
    <row r="3127" spans="1:6" x14ac:dyDescent="0.25">
      <c r="A3127">
        <v>13126</v>
      </c>
      <c r="B3127" t="s">
        <v>3472</v>
      </c>
      <c r="C3127" t="s">
        <v>15030</v>
      </c>
      <c r="D3127">
        <v>34900</v>
      </c>
      <c r="E3127" s="2">
        <v>45051.131944444453</v>
      </c>
      <c r="F3127" t="s">
        <v>15024</v>
      </c>
    </row>
    <row r="3128" spans="1:6" x14ac:dyDescent="0.25">
      <c r="A3128">
        <v>13127</v>
      </c>
      <c r="B3128" t="s">
        <v>3539</v>
      </c>
      <c r="C3128" t="s">
        <v>15029</v>
      </c>
      <c r="D3128">
        <v>2444</v>
      </c>
      <c r="E3128" s="2">
        <v>44886.996631944443</v>
      </c>
      <c r="F3128" t="s">
        <v>15024</v>
      </c>
    </row>
    <row r="3129" spans="1:6" x14ac:dyDescent="0.25">
      <c r="A3129">
        <v>13128</v>
      </c>
      <c r="B3129" t="s">
        <v>5600</v>
      </c>
      <c r="C3129" t="s">
        <v>15028</v>
      </c>
      <c r="D3129">
        <v>34372</v>
      </c>
      <c r="E3129" s="2">
        <v>44927.514409722222</v>
      </c>
      <c r="F3129" t="s">
        <v>15026</v>
      </c>
    </row>
    <row r="3130" spans="1:6" x14ac:dyDescent="0.25">
      <c r="A3130">
        <v>13129</v>
      </c>
      <c r="B3130" t="s">
        <v>3726</v>
      </c>
      <c r="C3130" t="s">
        <v>15029</v>
      </c>
      <c r="D3130">
        <v>31952</v>
      </c>
      <c r="E3130" s="2">
        <v>44525.681909722232</v>
      </c>
      <c r="F3130" t="s">
        <v>12908</v>
      </c>
    </row>
    <row r="3131" spans="1:6" x14ac:dyDescent="0.25">
      <c r="A3131">
        <v>13130</v>
      </c>
      <c r="B3131" t="s">
        <v>4294</v>
      </c>
      <c r="C3131" t="s">
        <v>15025</v>
      </c>
      <c r="D3131">
        <v>42181</v>
      </c>
      <c r="E3131" s="2">
        <v>45011.597141203703</v>
      </c>
      <c r="F3131" t="s">
        <v>15024</v>
      </c>
    </row>
    <row r="3132" spans="1:6" x14ac:dyDescent="0.25">
      <c r="A3132">
        <v>13131</v>
      </c>
      <c r="B3132" t="s">
        <v>5005</v>
      </c>
      <c r="C3132" t="s">
        <v>15028</v>
      </c>
      <c r="D3132">
        <v>9855</v>
      </c>
      <c r="E3132" s="2">
        <v>44655.36917824074</v>
      </c>
      <c r="F3132" t="s">
        <v>12908</v>
      </c>
    </row>
    <row r="3133" spans="1:6" x14ac:dyDescent="0.25">
      <c r="A3133">
        <v>13132</v>
      </c>
      <c r="B3133" t="s">
        <v>5816</v>
      </c>
      <c r="C3133" t="s">
        <v>15023</v>
      </c>
      <c r="D3133">
        <v>13513</v>
      </c>
      <c r="E3133" s="2">
        <v>44565.629120370373</v>
      </c>
      <c r="F3133" t="s">
        <v>15026</v>
      </c>
    </row>
    <row r="3134" spans="1:6" x14ac:dyDescent="0.25">
      <c r="A3134">
        <v>13133</v>
      </c>
      <c r="B3134" t="s">
        <v>5841</v>
      </c>
      <c r="C3134" t="s">
        <v>15023</v>
      </c>
      <c r="D3134">
        <v>39124</v>
      </c>
      <c r="E3134" s="2">
        <v>44956.872928240737</v>
      </c>
      <c r="F3134" t="s">
        <v>12908</v>
      </c>
    </row>
    <row r="3135" spans="1:6" x14ac:dyDescent="0.25">
      <c r="A3135">
        <v>13134</v>
      </c>
      <c r="B3135" t="s">
        <v>5214</v>
      </c>
      <c r="C3135" t="s">
        <v>15023</v>
      </c>
      <c r="D3135">
        <v>8814</v>
      </c>
      <c r="E3135" s="2">
        <v>45043.089189814818</v>
      </c>
      <c r="F3135" t="s">
        <v>15026</v>
      </c>
    </row>
    <row r="3136" spans="1:6" x14ac:dyDescent="0.25">
      <c r="A3136">
        <v>13135</v>
      </c>
      <c r="B3136" t="s">
        <v>5913</v>
      </c>
      <c r="C3136" t="s">
        <v>15025</v>
      </c>
      <c r="D3136">
        <v>46097</v>
      </c>
      <c r="E3136" s="2">
        <v>44955.539942129632</v>
      </c>
      <c r="F3136" t="s">
        <v>15026</v>
      </c>
    </row>
    <row r="3137" spans="1:6" x14ac:dyDescent="0.25">
      <c r="A3137">
        <v>13136</v>
      </c>
      <c r="B3137" t="s">
        <v>3109</v>
      </c>
      <c r="C3137" t="s">
        <v>15025</v>
      </c>
      <c r="D3137">
        <v>35183</v>
      </c>
      <c r="E3137" s="2">
        <v>45020.559201388889</v>
      </c>
      <c r="F3137" t="s">
        <v>12908</v>
      </c>
    </row>
    <row r="3138" spans="1:6" x14ac:dyDescent="0.25">
      <c r="A3138">
        <v>13137</v>
      </c>
      <c r="B3138" t="s">
        <v>4350</v>
      </c>
      <c r="C3138" t="s">
        <v>15027</v>
      </c>
      <c r="D3138">
        <v>45384</v>
      </c>
      <c r="E3138" s="2">
        <v>44930.664039351846</v>
      </c>
      <c r="F3138" t="s">
        <v>12908</v>
      </c>
    </row>
    <row r="3139" spans="1:6" x14ac:dyDescent="0.25">
      <c r="A3139">
        <v>13138</v>
      </c>
      <c r="B3139" t="s">
        <v>3119</v>
      </c>
      <c r="C3139" t="s">
        <v>15027</v>
      </c>
      <c r="D3139">
        <v>27909</v>
      </c>
      <c r="E3139" s="2">
        <v>44860.344872685193</v>
      </c>
      <c r="F3139" t="s">
        <v>15026</v>
      </c>
    </row>
    <row r="3140" spans="1:6" x14ac:dyDescent="0.25">
      <c r="A3140">
        <v>13139</v>
      </c>
      <c r="B3140" t="s">
        <v>5392</v>
      </c>
      <c r="C3140" t="s">
        <v>15027</v>
      </c>
      <c r="D3140">
        <v>16691</v>
      </c>
      <c r="E3140" s="2">
        <v>44834.830497685187</v>
      </c>
      <c r="F3140" t="s">
        <v>12908</v>
      </c>
    </row>
    <row r="3141" spans="1:6" x14ac:dyDescent="0.25">
      <c r="A3141">
        <v>13140</v>
      </c>
      <c r="B3141" t="s">
        <v>5087</v>
      </c>
      <c r="C3141" t="s">
        <v>15029</v>
      </c>
      <c r="D3141">
        <v>48173</v>
      </c>
      <c r="E3141" s="2">
        <v>44966.354409722233</v>
      </c>
      <c r="F3141" t="s">
        <v>15026</v>
      </c>
    </row>
    <row r="3142" spans="1:6" x14ac:dyDescent="0.25">
      <c r="A3142">
        <v>13141</v>
      </c>
      <c r="B3142" t="s">
        <v>3693</v>
      </c>
      <c r="C3142" t="s">
        <v>15030</v>
      </c>
      <c r="D3142">
        <v>37396</v>
      </c>
      <c r="E3142" s="2">
        <v>45105.789652777778</v>
      </c>
      <c r="F3142" t="s">
        <v>15026</v>
      </c>
    </row>
    <row r="3143" spans="1:6" x14ac:dyDescent="0.25">
      <c r="A3143">
        <v>13142</v>
      </c>
      <c r="B3143" t="s">
        <v>4372</v>
      </c>
      <c r="C3143" t="s">
        <v>15023</v>
      </c>
      <c r="D3143">
        <v>1047</v>
      </c>
      <c r="E3143" s="2">
        <v>44876.130335648151</v>
      </c>
      <c r="F3143" t="s">
        <v>15024</v>
      </c>
    </row>
    <row r="3144" spans="1:6" x14ac:dyDescent="0.25">
      <c r="A3144">
        <v>13143</v>
      </c>
      <c r="B3144" t="s">
        <v>3342</v>
      </c>
      <c r="C3144" t="s">
        <v>15023</v>
      </c>
      <c r="D3144">
        <v>27453</v>
      </c>
      <c r="E3144" s="2">
        <v>44928.277777777781</v>
      </c>
      <c r="F3144" t="s">
        <v>12908</v>
      </c>
    </row>
    <row r="3145" spans="1:6" x14ac:dyDescent="0.25">
      <c r="A3145">
        <v>13144</v>
      </c>
      <c r="B3145" t="s">
        <v>3184</v>
      </c>
      <c r="C3145" t="s">
        <v>15030</v>
      </c>
      <c r="D3145">
        <v>43405</v>
      </c>
      <c r="E3145" s="2">
        <v>44626.3906712963</v>
      </c>
      <c r="F3145" t="s">
        <v>12908</v>
      </c>
    </row>
    <row r="3146" spans="1:6" x14ac:dyDescent="0.25">
      <c r="A3146">
        <v>13145</v>
      </c>
      <c r="B3146" t="s">
        <v>3374</v>
      </c>
      <c r="C3146" t="s">
        <v>15028</v>
      </c>
      <c r="D3146">
        <v>30774</v>
      </c>
      <c r="E3146" s="2">
        <v>44750.796539351853</v>
      </c>
      <c r="F3146" t="s">
        <v>15026</v>
      </c>
    </row>
    <row r="3147" spans="1:6" x14ac:dyDescent="0.25">
      <c r="A3147">
        <v>13146</v>
      </c>
      <c r="B3147" t="s">
        <v>3166</v>
      </c>
      <c r="C3147" t="s">
        <v>15025</v>
      </c>
      <c r="D3147">
        <v>30676</v>
      </c>
      <c r="E3147" s="2">
        <v>44617.065034722233</v>
      </c>
      <c r="F3147" t="s">
        <v>15026</v>
      </c>
    </row>
    <row r="3148" spans="1:6" x14ac:dyDescent="0.25">
      <c r="A3148">
        <v>13147</v>
      </c>
      <c r="B3148" t="s">
        <v>5222</v>
      </c>
      <c r="C3148" t="s">
        <v>15028</v>
      </c>
      <c r="D3148">
        <v>24910</v>
      </c>
      <c r="E3148" s="2">
        <v>44730.212037037039</v>
      </c>
      <c r="F3148" t="s">
        <v>15026</v>
      </c>
    </row>
    <row r="3149" spans="1:6" x14ac:dyDescent="0.25">
      <c r="A3149">
        <v>13148</v>
      </c>
      <c r="B3149" t="s">
        <v>4036</v>
      </c>
      <c r="C3149" t="s">
        <v>15025</v>
      </c>
      <c r="D3149">
        <v>20472</v>
      </c>
      <c r="E3149" s="2">
        <v>44474.778055555558</v>
      </c>
      <c r="F3149" t="s">
        <v>15024</v>
      </c>
    </row>
    <row r="3150" spans="1:6" x14ac:dyDescent="0.25">
      <c r="A3150">
        <v>13149</v>
      </c>
      <c r="B3150" t="s">
        <v>4960</v>
      </c>
      <c r="C3150" t="s">
        <v>15029</v>
      </c>
      <c r="D3150">
        <v>48894</v>
      </c>
      <c r="E3150" s="2">
        <v>44758.695590277777</v>
      </c>
      <c r="F3150" t="s">
        <v>12908</v>
      </c>
    </row>
    <row r="3151" spans="1:6" x14ac:dyDescent="0.25">
      <c r="A3151">
        <v>13150</v>
      </c>
      <c r="B3151" t="s">
        <v>4112</v>
      </c>
      <c r="C3151" t="s">
        <v>15023</v>
      </c>
      <c r="D3151">
        <v>42680</v>
      </c>
      <c r="E3151" s="2">
        <v>45133.779606481483</v>
      </c>
      <c r="F3151" t="s">
        <v>15024</v>
      </c>
    </row>
    <row r="3152" spans="1:6" x14ac:dyDescent="0.25">
      <c r="A3152">
        <v>13151</v>
      </c>
      <c r="B3152" t="s">
        <v>5556</v>
      </c>
      <c r="C3152" t="s">
        <v>15027</v>
      </c>
      <c r="D3152">
        <v>19724</v>
      </c>
      <c r="E3152" s="2">
        <v>44722.543553240743</v>
      </c>
      <c r="F3152" t="s">
        <v>12908</v>
      </c>
    </row>
    <row r="3153" spans="1:6" x14ac:dyDescent="0.25">
      <c r="A3153">
        <v>13152</v>
      </c>
      <c r="B3153" t="s">
        <v>3358</v>
      </c>
      <c r="C3153" t="s">
        <v>15027</v>
      </c>
      <c r="D3153">
        <v>40589</v>
      </c>
      <c r="E3153" s="2">
        <v>44549.838101851848</v>
      </c>
      <c r="F3153" t="s">
        <v>15026</v>
      </c>
    </row>
    <row r="3154" spans="1:6" x14ac:dyDescent="0.25">
      <c r="A3154">
        <v>13153</v>
      </c>
      <c r="B3154" t="s">
        <v>3998</v>
      </c>
      <c r="C3154" t="s">
        <v>15025</v>
      </c>
      <c r="D3154">
        <v>17892</v>
      </c>
      <c r="E3154" s="2">
        <v>45133.983310185176</v>
      </c>
      <c r="F3154" t="s">
        <v>15024</v>
      </c>
    </row>
    <row r="3155" spans="1:6" x14ac:dyDescent="0.25">
      <c r="A3155">
        <v>13154</v>
      </c>
      <c r="B3155" t="s">
        <v>4072</v>
      </c>
      <c r="C3155" t="s">
        <v>15029</v>
      </c>
      <c r="D3155">
        <v>37089</v>
      </c>
      <c r="E3155" s="2">
        <v>45027.296226851853</v>
      </c>
      <c r="F3155" t="s">
        <v>12908</v>
      </c>
    </row>
    <row r="3156" spans="1:6" x14ac:dyDescent="0.25">
      <c r="A3156">
        <v>13155</v>
      </c>
      <c r="B3156" t="s">
        <v>5314</v>
      </c>
      <c r="C3156" t="s">
        <v>15023</v>
      </c>
      <c r="D3156">
        <v>31743</v>
      </c>
      <c r="E3156" s="2">
        <v>44632.828287037039</v>
      </c>
      <c r="F3156" t="s">
        <v>15026</v>
      </c>
    </row>
    <row r="3157" spans="1:6" x14ac:dyDescent="0.25">
      <c r="A3157">
        <v>13156</v>
      </c>
      <c r="B3157" t="s">
        <v>5754</v>
      </c>
      <c r="C3157" t="s">
        <v>15025</v>
      </c>
      <c r="D3157">
        <v>22083</v>
      </c>
      <c r="E3157" s="2">
        <v>44614.469606481478</v>
      </c>
      <c r="F3157" t="s">
        <v>12908</v>
      </c>
    </row>
    <row r="3158" spans="1:6" x14ac:dyDescent="0.25">
      <c r="A3158">
        <v>13157</v>
      </c>
      <c r="B3158" t="s">
        <v>3191</v>
      </c>
      <c r="C3158" t="s">
        <v>15028</v>
      </c>
      <c r="D3158">
        <v>36800</v>
      </c>
      <c r="E3158" s="2">
        <v>44612.815995370373</v>
      </c>
      <c r="F3158" t="s">
        <v>15026</v>
      </c>
    </row>
    <row r="3159" spans="1:6" x14ac:dyDescent="0.25">
      <c r="A3159">
        <v>13158</v>
      </c>
      <c r="B3159" t="s">
        <v>3108</v>
      </c>
      <c r="C3159" t="s">
        <v>15028</v>
      </c>
      <c r="D3159">
        <v>22614</v>
      </c>
      <c r="E3159" s="2">
        <v>44609.799861111111</v>
      </c>
      <c r="F3159" t="s">
        <v>15024</v>
      </c>
    </row>
    <row r="3160" spans="1:6" x14ac:dyDescent="0.25">
      <c r="A3160">
        <v>13159</v>
      </c>
      <c r="B3160" t="s">
        <v>5511</v>
      </c>
      <c r="C3160" t="s">
        <v>15025</v>
      </c>
      <c r="D3160">
        <v>36007</v>
      </c>
      <c r="E3160" s="2">
        <v>44550.936423611107</v>
      </c>
      <c r="F3160" t="s">
        <v>12908</v>
      </c>
    </row>
    <row r="3161" spans="1:6" x14ac:dyDescent="0.25">
      <c r="A3161">
        <v>13160</v>
      </c>
      <c r="B3161" t="s">
        <v>4407</v>
      </c>
      <c r="C3161" t="s">
        <v>15028</v>
      </c>
      <c r="D3161">
        <v>37392</v>
      </c>
      <c r="E3161" s="2">
        <v>44868.469780092593</v>
      </c>
      <c r="F3161" t="s">
        <v>12908</v>
      </c>
    </row>
    <row r="3162" spans="1:6" x14ac:dyDescent="0.25">
      <c r="A3162">
        <v>13161</v>
      </c>
      <c r="B3162" t="s">
        <v>5406</v>
      </c>
      <c r="C3162" t="s">
        <v>15029</v>
      </c>
      <c r="D3162">
        <v>42381</v>
      </c>
      <c r="E3162" s="2">
        <v>44562.891018518523</v>
      </c>
      <c r="F3162" t="s">
        <v>15024</v>
      </c>
    </row>
    <row r="3163" spans="1:6" x14ac:dyDescent="0.25">
      <c r="A3163">
        <v>13162</v>
      </c>
      <c r="B3163" t="s">
        <v>3683</v>
      </c>
      <c r="C3163" t="s">
        <v>15025</v>
      </c>
      <c r="D3163">
        <v>21397</v>
      </c>
      <c r="E3163" s="2">
        <v>44750.233761574083</v>
      </c>
      <c r="F3163" t="s">
        <v>12908</v>
      </c>
    </row>
    <row r="3164" spans="1:6" x14ac:dyDescent="0.25">
      <c r="A3164">
        <v>13163</v>
      </c>
      <c r="B3164" t="s">
        <v>4710</v>
      </c>
      <c r="C3164" t="s">
        <v>15028</v>
      </c>
      <c r="D3164">
        <v>28155</v>
      </c>
      <c r="E3164" s="2">
        <v>45039.878761574073</v>
      </c>
      <c r="F3164" t="s">
        <v>15026</v>
      </c>
    </row>
    <row r="3165" spans="1:6" x14ac:dyDescent="0.25">
      <c r="A3165">
        <v>13164</v>
      </c>
      <c r="B3165" t="s">
        <v>4458</v>
      </c>
      <c r="C3165" t="s">
        <v>15023</v>
      </c>
      <c r="D3165">
        <v>11310</v>
      </c>
      <c r="E3165" s="2">
        <v>44778.731377314813</v>
      </c>
      <c r="F3165" t="s">
        <v>15024</v>
      </c>
    </row>
    <row r="3166" spans="1:6" x14ac:dyDescent="0.25">
      <c r="A3166">
        <v>13165</v>
      </c>
      <c r="B3166" t="s">
        <v>3827</v>
      </c>
      <c r="C3166" t="s">
        <v>15030</v>
      </c>
      <c r="D3166">
        <v>43926</v>
      </c>
      <c r="E3166" s="2">
        <v>44574.242476851847</v>
      </c>
      <c r="F3166" t="s">
        <v>15026</v>
      </c>
    </row>
    <row r="3167" spans="1:6" x14ac:dyDescent="0.25">
      <c r="A3167">
        <v>13166</v>
      </c>
      <c r="B3167" t="s">
        <v>4589</v>
      </c>
      <c r="C3167" t="s">
        <v>15029</v>
      </c>
      <c r="D3167">
        <v>25311</v>
      </c>
      <c r="E3167" s="2">
        <v>44687.112453703703</v>
      </c>
      <c r="F3167" t="s">
        <v>15024</v>
      </c>
    </row>
    <row r="3168" spans="1:6" x14ac:dyDescent="0.25">
      <c r="A3168">
        <v>13167</v>
      </c>
      <c r="B3168" t="s">
        <v>3084</v>
      </c>
      <c r="C3168" t="s">
        <v>15029</v>
      </c>
      <c r="D3168">
        <v>28778</v>
      </c>
      <c r="E3168" s="2">
        <v>44523.125763888893</v>
      </c>
      <c r="F3168" t="s">
        <v>15026</v>
      </c>
    </row>
    <row r="3169" spans="1:6" x14ac:dyDescent="0.25">
      <c r="A3169">
        <v>13168</v>
      </c>
      <c r="B3169" t="s">
        <v>4776</v>
      </c>
      <c r="C3169" t="s">
        <v>15025</v>
      </c>
      <c r="D3169">
        <v>19887</v>
      </c>
      <c r="E3169" s="2">
        <v>44926.514363425929</v>
      </c>
      <c r="F3169" t="s">
        <v>15024</v>
      </c>
    </row>
    <row r="3170" spans="1:6" x14ac:dyDescent="0.25">
      <c r="A3170">
        <v>13169</v>
      </c>
      <c r="B3170" t="s">
        <v>3480</v>
      </c>
      <c r="C3170" t="s">
        <v>15030</v>
      </c>
      <c r="D3170">
        <v>16833</v>
      </c>
      <c r="E3170" s="2">
        <v>44543.605555555558</v>
      </c>
      <c r="F3170" t="s">
        <v>15026</v>
      </c>
    </row>
    <row r="3171" spans="1:6" x14ac:dyDescent="0.25">
      <c r="A3171">
        <v>13170</v>
      </c>
      <c r="B3171" t="s">
        <v>3697</v>
      </c>
      <c r="C3171" t="s">
        <v>15028</v>
      </c>
      <c r="D3171">
        <v>41208</v>
      </c>
      <c r="E3171" s="2">
        <v>44683.161145833343</v>
      </c>
      <c r="F3171" t="s">
        <v>15026</v>
      </c>
    </row>
    <row r="3172" spans="1:6" x14ac:dyDescent="0.25">
      <c r="A3172">
        <v>13171</v>
      </c>
      <c r="B3172" t="s">
        <v>4295</v>
      </c>
      <c r="C3172" t="s">
        <v>15027</v>
      </c>
      <c r="D3172">
        <v>37977</v>
      </c>
      <c r="E3172" s="2">
        <v>44723.321145833332</v>
      </c>
      <c r="F3172" t="s">
        <v>15024</v>
      </c>
    </row>
    <row r="3173" spans="1:6" x14ac:dyDescent="0.25">
      <c r="A3173">
        <v>13172</v>
      </c>
      <c r="B3173" t="s">
        <v>3233</v>
      </c>
      <c r="C3173" t="s">
        <v>15025</v>
      </c>
      <c r="D3173">
        <v>29890</v>
      </c>
      <c r="E3173" s="2">
        <v>44848.791493055563</v>
      </c>
      <c r="F3173" t="s">
        <v>15024</v>
      </c>
    </row>
    <row r="3174" spans="1:6" x14ac:dyDescent="0.25">
      <c r="A3174">
        <v>13173</v>
      </c>
      <c r="B3174" t="s">
        <v>3290</v>
      </c>
      <c r="C3174" t="s">
        <v>15023</v>
      </c>
      <c r="D3174">
        <v>7294</v>
      </c>
      <c r="E3174" s="2">
        <v>44728.569421296299</v>
      </c>
      <c r="F3174" t="s">
        <v>12908</v>
      </c>
    </row>
    <row r="3175" spans="1:6" x14ac:dyDescent="0.25">
      <c r="A3175">
        <v>13174</v>
      </c>
      <c r="B3175" t="s">
        <v>4179</v>
      </c>
      <c r="C3175" t="s">
        <v>15029</v>
      </c>
      <c r="D3175">
        <v>16346</v>
      </c>
      <c r="E3175" s="2">
        <v>44952.141030092593</v>
      </c>
      <c r="F3175" t="s">
        <v>12908</v>
      </c>
    </row>
    <row r="3176" spans="1:6" x14ac:dyDescent="0.25">
      <c r="A3176">
        <v>13175</v>
      </c>
      <c r="B3176" t="s">
        <v>5671</v>
      </c>
      <c r="C3176" t="s">
        <v>15030</v>
      </c>
      <c r="D3176">
        <v>29254</v>
      </c>
      <c r="E3176" s="2">
        <v>44834.058437500003</v>
      </c>
      <c r="F3176" t="s">
        <v>15024</v>
      </c>
    </row>
    <row r="3177" spans="1:6" x14ac:dyDescent="0.25">
      <c r="A3177">
        <v>13176</v>
      </c>
      <c r="B3177" t="s">
        <v>3711</v>
      </c>
      <c r="C3177" t="s">
        <v>15029</v>
      </c>
      <c r="D3177">
        <v>26749</v>
      </c>
      <c r="E3177" s="2">
        <v>45061.433946759258</v>
      </c>
      <c r="F3177" t="s">
        <v>15024</v>
      </c>
    </row>
    <row r="3178" spans="1:6" x14ac:dyDescent="0.25">
      <c r="A3178">
        <v>13177</v>
      </c>
      <c r="B3178" t="s">
        <v>4708</v>
      </c>
      <c r="C3178" t="s">
        <v>15023</v>
      </c>
      <c r="D3178">
        <v>40936</v>
      </c>
      <c r="E3178" s="2">
        <v>44954.958969907413</v>
      </c>
      <c r="F3178" t="s">
        <v>12908</v>
      </c>
    </row>
    <row r="3179" spans="1:6" x14ac:dyDescent="0.25">
      <c r="A3179">
        <v>13178</v>
      </c>
      <c r="B3179" t="s">
        <v>4274</v>
      </c>
      <c r="C3179" t="s">
        <v>15027</v>
      </c>
      <c r="D3179">
        <v>24863</v>
      </c>
      <c r="E3179" s="2">
        <v>44836.707766203697</v>
      </c>
      <c r="F3179" t="s">
        <v>15026</v>
      </c>
    </row>
    <row r="3180" spans="1:6" x14ac:dyDescent="0.25">
      <c r="A3180">
        <v>13179</v>
      </c>
      <c r="B3180" t="s">
        <v>3874</v>
      </c>
      <c r="C3180" t="s">
        <v>15028</v>
      </c>
      <c r="D3180">
        <v>8254</v>
      </c>
      <c r="E3180" s="2">
        <v>44617.065104166657</v>
      </c>
      <c r="F3180" t="s">
        <v>12908</v>
      </c>
    </row>
    <row r="3181" spans="1:6" x14ac:dyDescent="0.25">
      <c r="A3181">
        <v>13180</v>
      </c>
      <c r="B3181" t="s">
        <v>5428</v>
      </c>
      <c r="C3181" t="s">
        <v>15023</v>
      </c>
      <c r="D3181">
        <v>1439</v>
      </c>
      <c r="E3181" s="2">
        <v>44885.326817129629</v>
      </c>
      <c r="F3181" t="s">
        <v>15026</v>
      </c>
    </row>
    <row r="3182" spans="1:6" x14ac:dyDescent="0.25">
      <c r="A3182">
        <v>13181</v>
      </c>
      <c r="B3182" t="s">
        <v>5972</v>
      </c>
      <c r="C3182" t="s">
        <v>15023</v>
      </c>
      <c r="D3182">
        <v>42097</v>
      </c>
      <c r="E3182" s="2">
        <v>44644.307627314818</v>
      </c>
      <c r="F3182" t="s">
        <v>15026</v>
      </c>
    </row>
    <row r="3183" spans="1:6" x14ac:dyDescent="0.25">
      <c r="A3183">
        <v>13182</v>
      </c>
      <c r="B3183" t="s">
        <v>4614</v>
      </c>
      <c r="C3183" t="s">
        <v>15030</v>
      </c>
      <c r="D3183">
        <v>43253</v>
      </c>
      <c r="E3183" s="2">
        <v>44933.637280092589</v>
      </c>
      <c r="F3183" t="s">
        <v>12908</v>
      </c>
    </row>
    <row r="3184" spans="1:6" x14ac:dyDescent="0.25">
      <c r="A3184">
        <v>13183</v>
      </c>
      <c r="B3184" t="s">
        <v>5008</v>
      </c>
      <c r="C3184" t="s">
        <v>15029</v>
      </c>
      <c r="D3184">
        <v>7725</v>
      </c>
      <c r="E3184" s="2">
        <v>44698.056805555563</v>
      </c>
      <c r="F3184" t="s">
        <v>15024</v>
      </c>
    </row>
    <row r="3185" spans="1:6" x14ac:dyDescent="0.25">
      <c r="A3185">
        <v>13184</v>
      </c>
      <c r="B3185" t="s">
        <v>4070</v>
      </c>
      <c r="C3185" t="s">
        <v>15027</v>
      </c>
      <c r="D3185">
        <v>49123</v>
      </c>
      <c r="E3185" s="2">
        <v>44840.912141203713</v>
      </c>
      <c r="F3185" t="s">
        <v>12908</v>
      </c>
    </row>
    <row r="3186" spans="1:6" x14ac:dyDescent="0.25">
      <c r="A3186">
        <v>13185</v>
      </c>
      <c r="B3186" t="s">
        <v>4117</v>
      </c>
      <c r="C3186" t="s">
        <v>15025</v>
      </c>
      <c r="D3186">
        <v>42592</v>
      </c>
      <c r="E3186" s="2">
        <v>44509.388819444437</v>
      </c>
      <c r="F3186" t="s">
        <v>12908</v>
      </c>
    </row>
    <row r="3187" spans="1:6" x14ac:dyDescent="0.25">
      <c r="A3187">
        <v>13186</v>
      </c>
      <c r="B3187" t="s">
        <v>4098</v>
      </c>
      <c r="C3187" t="s">
        <v>15029</v>
      </c>
      <c r="D3187">
        <v>27270</v>
      </c>
      <c r="E3187" s="2">
        <v>44994.197187500002</v>
      </c>
      <c r="F3187" t="s">
        <v>12908</v>
      </c>
    </row>
    <row r="3188" spans="1:6" x14ac:dyDescent="0.25">
      <c r="A3188">
        <v>13187</v>
      </c>
      <c r="B3188" t="s">
        <v>5683</v>
      </c>
      <c r="C3188" t="s">
        <v>15029</v>
      </c>
      <c r="D3188">
        <v>40031</v>
      </c>
      <c r="E3188" s="2">
        <v>44730.384363425917</v>
      </c>
      <c r="F3188" t="s">
        <v>15024</v>
      </c>
    </row>
    <row r="3189" spans="1:6" x14ac:dyDescent="0.25">
      <c r="A3189">
        <v>13188</v>
      </c>
      <c r="B3189" t="s">
        <v>4700</v>
      </c>
      <c r="C3189" t="s">
        <v>15028</v>
      </c>
      <c r="D3189">
        <v>49093</v>
      </c>
      <c r="E3189" s="2">
        <v>44545.232835648138</v>
      </c>
      <c r="F3189" t="s">
        <v>12908</v>
      </c>
    </row>
    <row r="3190" spans="1:6" x14ac:dyDescent="0.25">
      <c r="A3190">
        <v>13189</v>
      </c>
      <c r="B3190" t="s">
        <v>5972</v>
      </c>
      <c r="C3190" t="s">
        <v>15027</v>
      </c>
      <c r="D3190">
        <v>7706</v>
      </c>
      <c r="E3190" s="2">
        <v>45109.750960648147</v>
      </c>
      <c r="F3190" t="s">
        <v>12908</v>
      </c>
    </row>
    <row r="3191" spans="1:6" x14ac:dyDescent="0.25">
      <c r="A3191">
        <v>13190</v>
      </c>
      <c r="B3191" t="s">
        <v>3896</v>
      </c>
      <c r="C3191" t="s">
        <v>15028</v>
      </c>
      <c r="D3191">
        <v>9990</v>
      </c>
      <c r="E3191" s="2">
        <v>44825.458113425928</v>
      </c>
      <c r="F3191" t="s">
        <v>12908</v>
      </c>
    </row>
    <row r="3192" spans="1:6" x14ac:dyDescent="0.25">
      <c r="A3192">
        <v>13191</v>
      </c>
      <c r="B3192" t="s">
        <v>3263</v>
      </c>
      <c r="C3192" t="s">
        <v>15030</v>
      </c>
      <c r="D3192">
        <v>1413</v>
      </c>
      <c r="E3192" s="2">
        <v>44959.876192129632</v>
      </c>
      <c r="F3192" t="s">
        <v>15024</v>
      </c>
    </row>
    <row r="3193" spans="1:6" x14ac:dyDescent="0.25">
      <c r="A3193">
        <v>13192</v>
      </c>
      <c r="B3193" t="s">
        <v>5773</v>
      </c>
      <c r="C3193" t="s">
        <v>15025</v>
      </c>
      <c r="D3193">
        <v>32591</v>
      </c>
      <c r="E3193" s="2">
        <v>44480.713333333333</v>
      </c>
      <c r="F3193" t="s">
        <v>15026</v>
      </c>
    </row>
    <row r="3194" spans="1:6" x14ac:dyDescent="0.25">
      <c r="A3194">
        <v>13193</v>
      </c>
      <c r="B3194" t="s">
        <v>3654</v>
      </c>
      <c r="C3194" t="s">
        <v>15027</v>
      </c>
      <c r="D3194">
        <v>41131</v>
      </c>
      <c r="E3194" s="2">
        <v>44842.801527777781</v>
      </c>
      <c r="F3194" t="s">
        <v>12908</v>
      </c>
    </row>
    <row r="3195" spans="1:6" x14ac:dyDescent="0.25">
      <c r="A3195">
        <v>13194</v>
      </c>
      <c r="B3195" t="s">
        <v>4565</v>
      </c>
      <c r="C3195" t="s">
        <v>15028</v>
      </c>
      <c r="D3195">
        <v>32030</v>
      </c>
      <c r="E3195" s="2">
        <v>44631.248124999998</v>
      </c>
      <c r="F3195" t="s">
        <v>15024</v>
      </c>
    </row>
    <row r="3196" spans="1:6" x14ac:dyDescent="0.25">
      <c r="A3196">
        <v>13195</v>
      </c>
      <c r="B3196" t="s">
        <v>3947</v>
      </c>
      <c r="C3196" t="s">
        <v>15030</v>
      </c>
      <c r="D3196">
        <v>15956</v>
      </c>
      <c r="E3196" s="2">
        <v>45119.728807870371</v>
      </c>
      <c r="F3196" t="s">
        <v>15026</v>
      </c>
    </row>
    <row r="3197" spans="1:6" x14ac:dyDescent="0.25">
      <c r="A3197">
        <v>13196</v>
      </c>
      <c r="B3197" t="s">
        <v>3205</v>
      </c>
      <c r="C3197" t="s">
        <v>15028</v>
      </c>
      <c r="D3197">
        <v>13974</v>
      </c>
      <c r="E3197" s="2">
        <v>44678.211226851847</v>
      </c>
      <c r="F3197" t="s">
        <v>15026</v>
      </c>
    </row>
    <row r="3198" spans="1:6" x14ac:dyDescent="0.25">
      <c r="A3198">
        <v>13197</v>
      </c>
      <c r="B3198" t="s">
        <v>3213</v>
      </c>
      <c r="C3198" t="s">
        <v>15030</v>
      </c>
      <c r="D3198">
        <v>20225</v>
      </c>
      <c r="E3198" s="2">
        <v>44741.066562499997</v>
      </c>
      <c r="F3198" t="s">
        <v>12908</v>
      </c>
    </row>
    <row r="3199" spans="1:6" x14ac:dyDescent="0.25">
      <c r="A3199">
        <v>13198</v>
      </c>
      <c r="B3199" t="s">
        <v>4535</v>
      </c>
      <c r="C3199" t="s">
        <v>15027</v>
      </c>
      <c r="D3199">
        <v>39069</v>
      </c>
      <c r="E3199" s="2">
        <v>45059.251458333332</v>
      </c>
      <c r="F3199" t="s">
        <v>12908</v>
      </c>
    </row>
    <row r="3200" spans="1:6" x14ac:dyDescent="0.25">
      <c r="A3200">
        <v>13199</v>
      </c>
      <c r="B3200" t="s">
        <v>3690</v>
      </c>
      <c r="C3200" t="s">
        <v>15028</v>
      </c>
      <c r="D3200">
        <v>36096</v>
      </c>
      <c r="E3200" s="2">
        <v>44875.788761574076</v>
      </c>
      <c r="F3200" t="s">
        <v>15024</v>
      </c>
    </row>
    <row r="3201" spans="1:6" x14ac:dyDescent="0.25">
      <c r="A3201">
        <v>13200</v>
      </c>
      <c r="B3201" t="s">
        <v>5364</v>
      </c>
      <c r="C3201" t="s">
        <v>15027</v>
      </c>
      <c r="D3201">
        <v>23572</v>
      </c>
      <c r="E3201" s="2">
        <v>45099.799224537041</v>
      </c>
      <c r="F3201" t="s">
        <v>12908</v>
      </c>
    </row>
    <row r="3202" spans="1:6" x14ac:dyDescent="0.25">
      <c r="A3202">
        <v>13201</v>
      </c>
      <c r="B3202" t="s">
        <v>5509</v>
      </c>
      <c r="C3202" t="s">
        <v>15023</v>
      </c>
      <c r="D3202">
        <v>39387</v>
      </c>
      <c r="E3202" s="2">
        <v>44946.529178240737</v>
      </c>
      <c r="F3202" t="s">
        <v>15024</v>
      </c>
    </row>
    <row r="3203" spans="1:6" x14ac:dyDescent="0.25">
      <c r="A3203">
        <v>13202</v>
      </c>
      <c r="B3203" t="s">
        <v>3693</v>
      </c>
      <c r="C3203" t="s">
        <v>15028</v>
      </c>
      <c r="D3203">
        <v>7712</v>
      </c>
      <c r="E3203" s="2">
        <v>44594.402673611112</v>
      </c>
      <c r="F3203" t="s">
        <v>12908</v>
      </c>
    </row>
    <row r="3204" spans="1:6" x14ac:dyDescent="0.25">
      <c r="A3204">
        <v>13203</v>
      </c>
      <c r="B3204" t="s">
        <v>4452</v>
      </c>
      <c r="C3204" t="s">
        <v>15023</v>
      </c>
      <c r="D3204">
        <v>15584</v>
      </c>
      <c r="E3204" s="2">
        <v>44501.656157407408</v>
      </c>
      <c r="F3204" t="s">
        <v>12908</v>
      </c>
    </row>
    <row r="3205" spans="1:6" x14ac:dyDescent="0.25">
      <c r="A3205">
        <v>13204</v>
      </c>
      <c r="B3205" t="s">
        <v>4029</v>
      </c>
      <c r="C3205" t="s">
        <v>15023</v>
      </c>
      <c r="D3205">
        <v>29608</v>
      </c>
      <c r="E3205" s="2">
        <v>44932.710543981477</v>
      </c>
      <c r="F3205" t="s">
        <v>15026</v>
      </c>
    </row>
    <row r="3206" spans="1:6" x14ac:dyDescent="0.25">
      <c r="A3206">
        <v>13205</v>
      </c>
      <c r="B3206" t="s">
        <v>5058</v>
      </c>
      <c r="C3206" t="s">
        <v>15030</v>
      </c>
      <c r="D3206">
        <v>26857</v>
      </c>
      <c r="E3206" s="2">
        <v>44783.929143518522</v>
      </c>
      <c r="F3206" t="s">
        <v>15024</v>
      </c>
    </row>
    <row r="3207" spans="1:6" x14ac:dyDescent="0.25">
      <c r="A3207">
        <v>13206</v>
      </c>
      <c r="B3207" t="s">
        <v>5348</v>
      </c>
      <c r="C3207" t="s">
        <v>15028</v>
      </c>
      <c r="D3207">
        <v>8614</v>
      </c>
      <c r="E3207" s="2">
        <v>44465.786921296298</v>
      </c>
      <c r="F3207" t="s">
        <v>12908</v>
      </c>
    </row>
    <row r="3208" spans="1:6" x14ac:dyDescent="0.25">
      <c r="A3208">
        <v>13207</v>
      </c>
      <c r="B3208" t="s">
        <v>5293</v>
      </c>
      <c r="C3208" t="s">
        <v>15029</v>
      </c>
      <c r="D3208">
        <v>41579</v>
      </c>
      <c r="E3208" s="2">
        <v>45002.285266203697</v>
      </c>
      <c r="F3208" t="s">
        <v>12908</v>
      </c>
    </row>
    <row r="3209" spans="1:6" x14ac:dyDescent="0.25">
      <c r="A3209">
        <v>13208</v>
      </c>
      <c r="B3209" t="s">
        <v>5029</v>
      </c>
      <c r="C3209" t="s">
        <v>15028</v>
      </c>
      <c r="D3209">
        <v>31997</v>
      </c>
      <c r="E3209" s="2">
        <v>45046.101111111107</v>
      </c>
      <c r="F3209" t="s">
        <v>15024</v>
      </c>
    </row>
    <row r="3210" spans="1:6" x14ac:dyDescent="0.25">
      <c r="A3210">
        <v>13209</v>
      </c>
      <c r="B3210" t="s">
        <v>3968</v>
      </c>
      <c r="C3210" t="s">
        <v>15025</v>
      </c>
      <c r="D3210">
        <v>25707</v>
      </c>
      <c r="E3210" s="2">
        <v>44495.507939814823</v>
      </c>
      <c r="F3210" t="s">
        <v>12908</v>
      </c>
    </row>
    <row r="3211" spans="1:6" x14ac:dyDescent="0.25">
      <c r="A3211">
        <v>13210</v>
      </c>
      <c r="B3211" t="s">
        <v>3741</v>
      </c>
      <c r="C3211" t="s">
        <v>15029</v>
      </c>
      <c r="D3211">
        <v>10545</v>
      </c>
      <c r="E3211" s="2">
        <v>44499.649236111109</v>
      </c>
      <c r="F3211" t="s">
        <v>15026</v>
      </c>
    </row>
    <row r="3212" spans="1:6" x14ac:dyDescent="0.25">
      <c r="A3212">
        <v>13211</v>
      </c>
      <c r="B3212" t="s">
        <v>3604</v>
      </c>
      <c r="C3212" t="s">
        <v>15027</v>
      </c>
      <c r="D3212">
        <v>7020</v>
      </c>
      <c r="E3212" s="2">
        <v>44943.376307870371</v>
      </c>
      <c r="F3212" t="s">
        <v>15026</v>
      </c>
    </row>
    <row r="3213" spans="1:6" x14ac:dyDescent="0.25">
      <c r="A3213">
        <v>13212</v>
      </c>
      <c r="B3213" t="s">
        <v>3853</v>
      </c>
      <c r="C3213" t="s">
        <v>15029</v>
      </c>
      <c r="D3213">
        <v>25070</v>
      </c>
      <c r="E3213" s="2">
        <v>44783.160358796304</v>
      </c>
      <c r="F3213" t="s">
        <v>12908</v>
      </c>
    </row>
    <row r="3214" spans="1:6" x14ac:dyDescent="0.25">
      <c r="A3214">
        <v>13213</v>
      </c>
      <c r="B3214" t="s">
        <v>5408</v>
      </c>
      <c r="C3214" t="s">
        <v>15030</v>
      </c>
      <c r="D3214">
        <v>46963</v>
      </c>
      <c r="E3214" s="2">
        <v>44744.448067129633</v>
      </c>
      <c r="F3214" t="s">
        <v>12908</v>
      </c>
    </row>
    <row r="3215" spans="1:6" x14ac:dyDescent="0.25">
      <c r="A3215">
        <v>13214</v>
      </c>
      <c r="B3215" t="s">
        <v>4606</v>
      </c>
      <c r="C3215" t="s">
        <v>15029</v>
      </c>
      <c r="D3215">
        <v>23098</v>
      </c>
      <c r="E3215" s="2">
        <v>44869.033171296287</v>
      </c>
      <c r="F3215" t="s">
        <v>15026</v>
      </c>
    </row>
    <row r="3216" spans="1:6" x14ac:dyDescent="0.25">
      <c r="A3216">
        <v>13215</v>
      </c>
      <c r="B3216" t="s">
        <v>4411</v>
      </c>
      <c r="C3216" t="s">
        <v>15028</v>
      </c>
      <c r="D3216">
        <v>40657</v>
      </c>
      <c r="E3216" s="2">
        <v>44488.576874999999</v>
      </c>
      <c r="F3216" t="s">
        <v>15026</v>
      </c>
    </row>
    <row r="3217" spans="1:6" x14ac:dyDescent="0.25">
      <c r="A3217">
        <v>13216</v>
      </c>
      <c r="B3217" t="s">
        <v>5828</v>
      </c>
      <c r="C3217" t="s">
        <v>15028</v>
      </c>
      <c r="D3217">
        <v>18465</v>
      </c>
      <c r="E3217" s="2">
        <v>44978.819918981477</v>
      </c>
      <c r="F3217" t="s">
        <v>15024</v>
      </c>
    </row>
    <row r="3218" spans="1:6" x14ac:dyDescent="0.25">
      <c r="A3218">
        <v>13217</v>
      </c>
      <c r="B3218" t="s">
        <v>5675</v>
      </c>
      <c r="C3218" t="s">
        <v>15028</v>
      </c>
      <c r="D3218">
        <v>32909</v>
      </c>
      <c r="E3218" s="2">
        <v>44511.993287037039</v>
      </c>
      <c r="F3218" t="s">
        <v>12908</v>
      </c>
    </row>
    <row r="3219" spans="1:6" x14ac:dyDescent="0.25">
      <c r="A3219">
        <v>13218</v>
      </c>
      <c r="B3219" t="s">
        <v>5352</v>
      </c>
      <c r="C3219" t="s">
        <v>15028</v>
      </c>
      <c r="D3219">
        <v>44105</v>
      </c>
      <c r="E3219" s="2">
        <v>44591.611944444441</v>
      </c>
      <c r="F3219" t="s">
        <v>15024</v>
      </c>
    </row>
    <row r="3220" spans="1:6" x14ac:dyDescent="0.25">
      <c r="A3220">
        <v>13219</v>
      </c>
      <c r="B3220" t="s">
        <v>5069</v>
      </c>
      <c r="C3220" t="s">
        <v>15029</v>
      </c>
      <c r="D3220">
        <v>44660</v>
      </c>
      <c r="E3220" s="2">
        <v>44492.270416666674</v>
      </c>
      <c r="F3220" t="s">
        <v>12908</v>
      </c>
    </row>
    <row r="3221" spans="1:6" x14ac:dyDescent="0.25">
      <c r="A3221">
        <v>13220</v>
      </c>
      <c r="B3221" t="s">
        <v>5460</v>
      </c>
      <c r="C3221" t="s">
        <v>15023</v>
      </c>
      <c r="D3221">
        <v>30986</v>
      </c>
      <c r="E3221" s="2">
        <v>45032.736261574071</v>
      </c>
      <c r="F3221" t="s">
        <v>15024</v>
      </c>
    </row>
    <row r="3222" spans="1:6" x14ac:dyDescent="0.25">
      <c r="A3222">
        <v>13221</v>
      </c>
      <c r="B3222" t="s">
        <v>5864</v>
      </c>
      <c r="C3222" t="s">
        <v>15023</v>
      </c>
      <c r="D3222">
        <v>42439</v>
      </c>
      <c r="E3222" s="2">
        <v>44935.096226851849</v>
      </c>
      <c r="F3222" t="s">
        <v>15024</v>
      </c>
    </row>
    <row r="3223" spans="1:6" x14ac:dyDescent="0.25">
      <c r="A3223">
        <v>13222</v>
      </c>
      <c r="B3223" t="s">
        <v>3672</v>
      </c>
      <c r="C3223" t="s">
        <v>15023</v>
      </c>
      <c r="D3223">
        <v>40457</v>
      </c>
      <c r="E3223" s="2">
        <v>44492.282256944447</v>
      </c>
      <c r="F3223" t="s">
        <v>12908</v>
      </c>
    </row>
    <row r="3224" spans="1:6" x14ac:dyDescent="0.25">
      <c r="A3224">
        <v>13223</v>
      </c>
      <c r="B3224" t="s">
        <v>5758</v>
      </c>
      <c r="C3224" t="s">
        <v>15027</v>
      </c>
      <c r="D3224">
        <v>19541</v>
      </c>
      <c r="E3224" s="2">
        <v>44651.171157407407</v>
      </c>
      <c r="F3224" t="s">
        <v>15026</v>
      </c>
    </row>
    <row r="3225" spans="1:6" x14ac:dyDescent="0.25">
      <c r="A3225">
        <v>13224</v>
      </c>
      <c r="B3225" t="s">
        <v>4911</v>
      </c>
      <c r="C3225" t="s">
        <v>15025</v>
      </c>
      <c r="D3225">
        <v>36425</v>
      </c>
      <c r="E3225" s="2">
        <v>44844.047546296293</v>
      </c>
      <c r="F3225" t="s">
        <v>15026</v>
      </c>
    </row>
    <row r="3226" spans="1:6" x14ac:dyDescent="0.25">
      <c r="A3226">
        <v>13225</v>
      </c>
      <c r="B3226" t="s">
        <v>5436</v>
      </c>
      <c r="C3226" t="s">
        <v>15030</v>
      </c>
      <c r="D3226">
        <v>21912</v>
      </c>
      <c r="E3226" s="2">
        <v>44937.28565972222</v>
      </c>
      <c r="F3226" t="s">
        <v>15026</v>
      </c>
    </row>
    <row r="3227" spans="1:6" x14ac:dyDescent="0.25">
      <c r="A3227">
        <v>13226</v>
      </c>
      <c r="B3227" t="s">
        <v>3390</v>
      </c>
      <c r="C3227" t="s">
        <v>15029</v>
      </c>
      <c r="D3227">
        <v>20311</v>
      </c>
      <c r="E3227" s="2">
        <v>44961.371111111112</v>
      </c>
      <c r="F3227" t="s">
        <v>12908</v>
      </c>
    </row>
    <row r="3228" spans="1:6" x14ac:dyDescent="0.25">
      <c r="A3228">
        <v>13227</v>
      </c>
      <c r="B3228" t="s">
        <v>4356</v>
      </c>
      <c r="C3228" t="s">
        <v>15029</v>
      </c>
      <c r="D3228">
        <v>34448</v>
      </c>
      <c r="E3228" s="2">
        <v>45016.173472222217</v>
      </c>
      <c r="F3228" t="s">
        <v>15026</v>
      </c>
    </row>
    <row r="3229" spans="1:6" x14ac:dyDescent="0.25">
      <c r="A3229">
        <v>13228</v>
      </c>
      <c r="B3229" t="s">
        <v>3536</v>
      </c>
      <c r="C3229" t="s">
        <v>15025</v>
      </c>
      <c r="D3229">
        <v>17384</v>
      </c>
      <c r="E3229" s="2">
        <v>44752.591053240743</v>
      </c>
      <c r="F3229" t="s">
        <v>12908</v>
      </c>
    </row>
    <row r="3230" spans="1:6" x14ac:dyDescent="0.25">
      <c r="A3230">
        <v>13229</v>
      </c>
      <c r="B3230" t="s">
        <v>5993</v>
      </c>
      <c r="C3230" t="s">
        <v>15027</v>
      </c>
      <c r="D3230">
        <v>41255</v>
      </c>
      <c r="E3230" s="2">
        <v>44758.426423611112</v>
      </c>
      <c r="F3230" t="s">
        <v>15026</v>
      </c>
    </row>
    <row r="3231" spans="1:6" x14ac:dyDescent="0.25">
      <c r="A3231">
        <v>13230</v>
      </c>
      <c r="B3231" t="s">
        <v>3934</v>
      </c>
      <c r="C3231" t="s">
        <v>15028</v>
      </c>
      <c r="D3231">
        <v>41140</v>
      </c>
      <c r="E3231" s="2">
        <v>44815.768125000002</v>
      </c>
      <c r="F3231" t="s">
        <v>15026</v>
      </c>
    </row>
    <row r="3232" spans="1:6" x14ac:dyDescent="0.25">
      <c r="A3232">
        <v>13231</v>
      </c>
      <c r="B3232" t="s">
        <v>5984</v>
      </c>
      <c r="C3232" t="s">
        <v>15029</v>
      </c>
      <c r="D3232">
        <v>26982</v>
      </c>
      <c r="E3232" s="2">
        <v>44943.843784722223</v>
      </c>
      <c r="F3232" t="s">
        <v>15026</v>
      </c>
    </row>
    <row r="3233" spans="1:6" x14ac:dyDescent="0.25">
      <c r="A3233">
        <v>13232</v>
      </c>
      <c r="B3233" t="s">
        <v>5314</v>
      </c>
      <c r="C3233" t="s">
        <v>15023</v>
      </c>
      <c r="D3233">
        <v>32103</v>
      </c>
      <c r="E3233" s="2">
        <v>44701.961331018523</v>
      </c>
      <c r="F3233" t="s">
        <v>12908</v>
      </c>
    </row>
    <row r="3234" spans="1:6" x14ac:dyDescent="0.25">
      <c r="A3234">
        <v>13233</v>
      </c>
      <c r="B3234" t="s">
        <v>5789</v>
      </c>
      <c r="C3234" t="s">
        <v>15025</v>
      </c>
      <c r="D3234">
        <v>23514</v>
      </c>
      <c r="E3234" s="2">
        <v>45044.478888888887</v>
      </c>
      <c r="F3234" t="s">
        <v>15026</v>
      </c>
    </row>
    <row r="3235" spans="1:6" x14ac:dyDescent="0.25">
      <c r="A3235">
        <v>13234</v>
      </c>
      <c r="B3235" t="s">
        <v>3101</v>
      </c>
      <c r="C3235" t="s">
        <v>15029</v>
      </c>
      <c r="D3235">
        <v>27113</v>
      </c>
      <c r="E3235" s="2">
        <v>45020.858761574083</v>
      </c>
      <c r="F3235" t="s">
        <v>12908</v>
      </c>
    </row>
    <row r="3236" spans="1:6" x14ac:dyDescent="0.25">
      <c r="A3236">
        <v>13235</v>
      </c>
      <c r="B3236" t="s">
        <v>3211</v>
      </c>
      <c r="C3236" t="s">
        <v>15029</v>
      </c>
      <c r="D3236">
        <v>17989</v>
      </c>
      <c r="E3236" s="2">
        <v>44949.618321759262</v>
      </c>
      <c r="F3236" t="s">
        <v>15026</v>
      </c>
    </row>
    <row r="3237" spans="1:6" x14ac:dyDescent="0.25">
      <c r="A3237">
        <v>13236</v>
      </c>
      <c r="B3237" t="s">
        <v>3266</v>
      </c>
      <c r="C3237" t="s">
        <v>15023</v>
      </c>
      <c r="D3237">
        <v>1262</v>
      </c>
      <c r="E3237" s="2">
        <v>44718.501192129632</v>
      </c>
      <c r="F3237" t="s">
        <v>15026</v>
      </c>
    </row>
    <row r="3238" spans="1:6" x14ac:dyDescent="0.25">
      <c r="A3238">
        <v>13237</v>
      </c>
      <c r="B3238" t="s">
        <v>5439</v>
      </c>
      <c r="C3238" t="s">
        <v>15028</v>
      </c>
      <c r="D3238">
        <v>29053</v>
      </c>
      <c r="E3238" s="2">
        <v>45091.020439814813</v>
      </c>
      <c r="F3238" t="s">
        <v>15026</v>
      </c>
    </row>
    <row r="3239" spans="1:6" x14ac:dyDescent="0.25">
      <c r="A3239">
        <v>13238</v>
      </c>
      <c r="B3239" t="s">
        <v>5305</v>
      </c>
      <c r="C3239" t="s">
        <v>15027</v>
      </c>
      <c r="D3239">
        <v>39177</v>
      </c>
      <c r="E3239" s="2">
        <v>44585.998229166667</v>
      </c>
      <c r="F3239" t="s">
        <v>12908</v>
      </c>
    </row>
    <row r="3240" spans="1:6" x14ac:dyDescent="0.25">
      <c r="A3240">
        <v>13239</v>
      </c>
      <c r="B3240" t="s">
        <v>5334</v>
      </c>
      <c r="C3240" t="s">
        <v>15023</v>
      </c>
      <c r="D3240">
        <v>23571</v>
      </c>
      <c r="E3240" s="2">
        <v>44758.122037037043</v>
      </c>
      <c r="F3240" t="s">
        <v>15024</v>
      </c>
    </row>
    <row r="3241" spans="1:6" x14ac:dyDescent="0.25">
      <c r="A3241">
        <v>13240</v>
      </c>
      <c r="B3241" t="s">
        <v>4304</v>
      </c>
      <c r="C3241" t="s">
        <v>15029</v>
      </c>
      <c r="D3241">
        <v>38080</v>
      </c>
      <c r="E3241" s="2">
        <v>44675.914212962962</v>
      </c>
      <c r="F3241" t="s">
        <v>12908</v>
      </c>
    </row>
    <row r="3242" spans="1:6" x14ac:dyDescent="0.25">
      <c r="A3242">
        <v>13241</v>
      </c>
      <c r="B3242" t="s">
        <v>3295</v>
      </c>
      <c r="C3242" t="s">
        <v>15029</v>
      </c>
      <c r="D3242">
        <v>2962</v>
      </c>
      <c r="E3242" s="2">
        <v>44611.390740740739</v>
      </c>
      <c r="F3242" t="s">
        <v>15026</v>
      </c>
    </row>
    <row r="3243" spans="1:6" x14ac:dyDescent="0.25">
      <c r="A3243">
        <v>13242</v>
      </c>
      <c r="B3243" t="s">
        <v>5579</v>
      </c>
      <c r="C3243" t="s">
        <v>15023</v>
      </c>
      <c r="D3243">
        <v>15367</v>
      </c>
      <c r="E3243" s="2">
        <v>44963.970578703702</v>
      </c>
      <c r="F3243" t="s">
        <v>15026</v>
      </c>
    </row>
    <row r="3244" spans="1:6" x14ac:dyDescent="0.25">
      <c r="A3244">
        <v>13243</v>
      </c>
      <c r="B3244" t="s">
        <v>3449</v>
      </c>
      <c r="C3244" t="s">
        <v>15030</v>
      </c>
      <c r="D3244">
        <v>9869</v>
      </c>
      <c r="E3244" s="2">
        <v>44790.990729166668</v>
      </c>
      <c r="F3244" t="s">
        <v>12908</v>
      </c>
    </row>
    <row r="3245" spans="1:6" x14ac:dyDescent="0.25">
      <c r="A3245">
        <v>13244</v>
      </c>
      <c r="B3245" t="s">
        <v>5090</v>
      </c>
      <c r="C3245" t="s">
        <v>15030</v>
      </c>
      <c r="D3245">
        <v>48023</v>
      </c>
      <c r="E3245" s="2">
        <v>44529.451678240737</v>
      </c>
      <c r="F3245" t="s">
        <v>12908</v>
      </c>
    </row>
    <row r="3246" spans="1:6" x14ac:dyDescent="0.25">
      <c r="A3246">
        <v>13245</v>
      </c>
      <c r="B3246" t="s">
        <v>3472</v>
      </c>
      <c r="C3246" t="s">
        <v>15028</v>
      </c>
      <c r="D3246">
        <v>25976</v>
      </c>
      <c r="E3246" s="2">
        <v>44972.529340277782</v>
      </c>
      <c r="F3246" t="s">
        <v>15026</v>
      </c>
    </row>
    <row r="3247" spans="1:6" x14ac:dyDescent="0.25">
      <c r="A3247">
        <v>13246</v>
      </c>
      <c r="B3247" t="s">
        <v>5720</v>
      </c>
      <c r="C3247" t="s">
        <v>15023</v>
      </c>
      <c r="D3247">
        <v>38535</v>
      </c>
      <c r="E3247" s="2">
        <v>44672.179837962962</v>
      </c>
      <c r="F3247" t="s">
        <v>12908</v>
      </c>
    </row>
    <row r="3248" spans="1:6" x14ac:dyDescent="0.25">
      <c r="A3248">
        <v>13247</v>
      </c>
      <c r="B3248" t="s">
        <v>3222</v>
      </c>
      <c r="C3248" t="s">
        <v>15027</v>
      </c>
      <c r="D3248">
        <v>44193</v>
      </c>
      <c r="E3248" s="2">
        <v>44749.892685185187</v>
      </c>
      <c r="F3248" t="s">
        <v>15024</v>
      </c>
    </row>
    <row r="3249" spans="1:6" x14ac:dyDescent="0.25">
      <c r="A3249">
        <v>13248</v>
      </c>
      <c r="B3249" t="s">
        <v>5086</v>
      </c>
      <c r="C3249" t="s">
        <v>15029</v>
      </c>
      <c r="D3249">
        <v>26522</v>
      </c>
      <c r="E3249" s="2">
        <v>44741.483749999999</v>
      </c>
      <c r="F3249" t="s">
        <v>12908</v>
      </c>
    </row>
    <row r="3250" spans="1:6" x14ac:dyDescent="0.25">
      <c r="A3250">
        <v>13249</v>
      </c>
      <c r="B3250" t="s">
        <v>5904</v>
      </c>
      <c r="C3250" t="s">
        <v>15029</v>
      </c>
      <c r="D3250">
        <v>35880</v>
      </c>
      <c r="E3250" s="2">
        <v>45074.054062499999</v>
      </c>
      <c r="F3250" t="s">
        <v>15024</v>
      </c>
    </row>
    <row r="3251" spans="1:6" x14ac:dyDescent="0.25">
      <c r="A3251">
        <v>13250</v>
      </c>
      <c r="B3251" t="s">
        <v>6029</v>
      </c>
      <c r="C3251" t="s">
        <v>15030</v>
      </c>
      <c r="D3251">
        <v>43188</v>
      </c>
      <c r="E3251" s="2">
        <v>44990.011365740742</v>
      </c>
      <c r="F3251" t="s">
        <v>12908</v>
      </c>
    </row>
    <row r="3252" spans="1:6" x14ac:dyDescent="0.25">
      <c r="A3252">
        <v>13251</v>
      </c>
      <c r="B3252" t="s">
        <v>3351</v>
      </c>
      <c r="C3252" t="s">
        <v>15025</v>
      </c>
      <c r="D3252">
        <v>32408</v>
      </c>
      <c r="E3252" s="2">
        <v>45023.695868055547</v>
      </c>
      <c r="F3252" t="s">
        <v>15024</v>
      </c>
    </row>
    <row r="3253" spans="1:6" x14ac:dyDescent="0.25">
      <c r="A3253">
        <v>13252</v>
      </c>
      <c r="B3253" t="s">
        <v>4632</v>
      </c>
      <c r="C3253" t="s">
        <v>15028</v>
      </c>
      <c r="D3253">
        <v>1812</v>
      </c>
      <c r="E3253" s="2">
        <v>44845.183576388888</v>
      </c>
      <c r="F3253" t="s">
        <v>12908</v>
      </c>
    </row>
    <row r="3254" spans="1:6" x14ac:dyDescent="0.25">
      <c r="A3254">
        <v>13253</v>
      </c>
      <c r="B3254" t="s">
        <v>5678</v>
      </c>
      <c r="C3254" t="s">
        <v>15029</v>
      </c>
      <c r="D3254">
        <v>7345</v>
      </c>
      <c r="E3254" s="2">
        <v>45010.153298611112</v>
      </c>
      <c r="F3254" t="s">
        <v>15024</v>
      </c>
    </row>
    <row r="3255" spans="1:6" x14ac:dyDescent="0.25">
      <c r="A3255">
        <v>13254</v>
      </c>
      <c r="B3255" t="s">
        <v>4196</v>
      </c>
      <c r="C3255" t="s">
        <v>15030</v>
      </c>
      <c r="D3255">
        <v>20420</v>
      </c>
      <c r="E3255" s="2">
        <v>44590.941678240742</v>
      </c>
      <c r="F3255" t="s">
        <v>15026</v>
      </c>
    </row>
    <row r="3256" spans="1:6" x14ac:dyDescent="0.25">
      <c r="A3256">
        <v>13255</v>
      </c>
      <c r="B3256" t="s">
        <v>4977</v>
      </c>
      <c r="C3256" t="s">
        <v>15030</v>
      </c>
      <c r="D3256">
        <v>46071</v>
      </c>
      <c r="E3256" s="2">
        <v>44469.202916666669</v>
      </c>
      <c r="F3256" t="s">
        <v>15024</v>
      </c>
    </row>
    <row r="3257" spans="1:6" x14ac:dyDescent="0.25">
      <c r="A3257">
        <v>13256</v>
      </c>
      <c r="B3257" t="s">
        <v>5569</v>
      </c>
      <c r="C3257" t="s">
        <v>15029</v>
      </c>
      <c r="D3257">
        <v>48985</v>
      </c>
      <c r="E3257" s="2">
        <v>44550.834363425929</v>
      </c>
      <c r="F3257" t="s">
        <v>15026</v>
      </c>
    </row>
    <row r="3258" spans="1:6" x14ac:dyDescent="0.25">
      <c r="A3258">
        <v>13257</v>
      </c>
      <c r="B3258" t="s">
        <v>3246</v>
      </c>
      <c r="C3258" t="s">
        <v>15029</v>
      </c>
      <c r="D3258">
        <v>28819</v>
      </c>
      <c r="E3258" s="2">
        <v>44977.154872685183</v>
      </c>
      <c r="F3258" t="s">
        <v>15024</v>
      </c>
    </row>
    <row r="3259" spans="1:6" x14ac:dyDescent="0.25">
      <c r="A3259">
        <v>13258</v>
      </c>
      <c r="B3259" t="s">
        <v>4428</v>
      </c>
      <c r="C3259" t="s">
        <v>15023</v>
      </c>
      <c r="D3259">
        <v>34924</v>
      </c>
      <c r="E3259" s="2">
        <v>44504.520219907397</v>
      </c>
      <c r="F3259" t="s">
        <v>15024</v>
      </c>
    </row>
    <row r="3260" spans="1:6" x14ac:dyDescent="0.25">
      <c r="A3260">
        <v>13259</v>
      </c>
      <c r="B3260" t="s">
        <v>4598</v>
      </c>
      <c r="C3260" t="s">
        <v>15028</v>
      </c>
      <c r="D3260">
        <v>19601</v>
      </c>
      <c r="E3260" s="2">
        <v>44645.29792824074</v>
      </c>
      <c r="F3260" t="s">
        <v>15024</v>
      </c>
    </row>
    <row r="3261" spans="1:6" x14ac:dyDescent="0.25">
      <c r="A3261">
        <v>13260</v>
      </c>
      <c r="B3261" t="s">
        <v>4220</v>
      </c>
      <c r="C3261" t="s">
        <v>15023</v>
      </c>
      <c r="D3261">
        <v>19296</v>
      </c>
      <c r="E3261" s="2">
        <v>44485.108715277784</v>
      </c>
      <c r="F3261" t="s">
        <v>12908</v>
      </c>
    </row>
    <row r="3262" spans="1:6" x14ac:dyDescent="0.25">
      <c r="A3262">
        <v>13261</v>
      </c>
      <c r="B3262" t="s">
        <v>3609</v>
      </c>
      <c r="C3262" t="s">
        <v>15025</v>
      </c>
      <c r="D3262">
        <v>3222</v>
      </c>
      <c r="E3262" s="2">
        <v>44562.260636574072</v>
      </c>
      <c r="F3262" t="s">
        <v>12908</v>
      </c>
    </row>
    <row r="3263" spans="1:6" x14ac:dyDescent="0.25">
      <c r="A3263">
        <v>13262</v>
      </c>
      <c r="B3263" t="s">
        <v>3329</v>
      </c>
      <c r="C3263" t="s">
        <v>15029</v>
      </c>
      <c r="D3263">
        <v>46589</v>
      </c>
      <c r="E3263" s="2">
        <v>45091.892685185187</v>
      </c>
      <c r="F3263" t="s">
        <v>12908</v>
      </c>
    </row>
    <row r="3264" spans="1:6" x14ac:dyDescent="0.25">
      <c r="A3264">
        <v>13263</v>
      </c>
      <c r="B3264" t="s">
        <v>4214</v>
      </c>
      <c r="C3264" t="s">
        <v>15028</v>
      </c>
      <c r="D3264">
        <v>27161</v>
      </c>
      <c r="E3264" s="2">
        <v>44530.22246527778</v>
      </c>
      <c r="F3264" t="s">
        <v>12908</v>
      </c>
    </row>
    <row r="3265" spans="1:6" x14ac:dyDescent="0.25">
      <c r="A3265">
        <v>13264</v>
      </c>
      <c r="B3265" t="s">
        <v>3512</v>
      </c>
      <c r="C3265" t="s">
        <v>15028</v>
      </c>
      <c r="D3265">
        <v>34478</v>
      </c>
      <c r="E3265" s="2">
        <v>45033.64267361111</v>
      </c>
      <c r="F3265" t="s">
        <v>15024</v>
      </c>
    </row>
    <row r="3266" spans="1:6" x14ac:dyDescent="0.25">
      <c r="A3266">
        <v>13265</v>
      </c>
      <c r="B3266" t="s">
        <v>4040</v>
      </c>
      <c r="C3266" t="s">
        <v>15028</v>
      </c>
      <c r="D3266">
        <v>2878</v>
      </c>
      <c r="E3266" s="2">
        <v>45116.861898148149</v>
      </c>
      <c r="F3266" t="s">
        <v>15024</v>
      </c>
    </row>
    <row r="3267" spans="1:6" x14ac:dyDescent="0.25">
      <c r="A3267">
        <v>13266</v>
      </c>
      <c r="B3267" t="s">
        <v>4870</v>
      </c>
      <c r="C3267" t="s">
        <v>15027</v>
      </c>
      <c r="D3267">
        <v>37178</v>
      </c>
      <c r="E3267" s="2">
        <v>44992.942048611112</v>
      </c>
      <c r="F3267" t="s">
        <v>12908</v>
      </c>
    </row>
    <row r="3268" spans="1:6" x14ac:dyDescent="0.25">
      <c r="A3268">
        <v>13267</v>
      </c>
      <c r="B3268" t="s">
        <v>5540</v>
      </c>
      <c r="C3268" t="s">
        <v>15030</v>
      </c>
      <c r="D3268">
        <v>46646</v>
      </c>
      <c r="E3268" s="2">
        <v>44629.747210648151</v>
      </c>
      <c r="F3268" t="s">
        <v>15024</v>
      </c>
    </row>
    <row r="3269" spans="1:6" x14ac:dyDescent="0.25">
      <c r="A3269">
        <v>13268</v>
      </c>
      <c r="B3269" t="s">
        <v>4181</v>
      </c>
      <c r="C3269" t="s">
        <v>15030</v>
      </c>
      <c r="D3269">
        <v>39825</v>
      </c>
      <c r="E3269" s="2">
        <v>44603.98201388889</v>
      </c>
      <c r="F3269" t="s">
        <v>15024</v>
      </c>
    </row>
    <row r="3270" spans="1:6" x14ac:dyDescent="0.25">
      <c r="A3270">
        <v>13269</v>
      </c>
      <c r="B3270" t="s">
        <v>3270</v>
      </c>
      <c r="C3270" t="s">
        <v>15023</v>
      </c>
      <c r="D3270">
        <v>12467</v>
      </c>
      <c r="E3270" s="2">
        <v>44719.581597222219</v>
      </c>
      <c r="F3270" t="s">
        <v>15026</v>
      </c>
    </row>
    <row r="3271" spans="1:6" x14ac:dyDescent="0.25">
      <c r="A3271">
        <v>13270</v>
      </c>
      <c r="B3271" t="s">
        <v>3795</v>
      </c>
      <c r="C3271" t="s">
        <v>15029</v>
      </c>
      <c r="D3271">
        <v>31783</v>
      </c>
      <c r="E3271" s="2">
        <v>44667.308321759258</v>
      </c>
      <c r="F3271" t="s">
        <v>15026</v>
      </c>
    </row>
    <row r="3272" spans="1:6" x14ac:dyDescent="0.25">
      <c r="A3272">
        <v>13271</v>
      </c>
      <c r="B3272" t="s">
        <v>5723</v>
      </c>
      <c r="C3272" t="s">
        <v>15025</v>
      </c>
      <c r="D3272">
        <v>10228</v>
      </c>
      <c r="E3272" s="2">
        <v>45074.576215277782</v>
      </c>
      <c r="F3272" t="s">
        <v>12908</v>
      </c>
    </row>
    <row r="3273" spans="1:6" x14ac:dyDescent="0.25">
      <c r="A3273">
        <v>13272</v>
      </c>
      <c r="B3273" t="s">
        <v>5220</v>
      </c>
      <c r="C3273" t="s">
        <v>15025</v>
      </c>
      <c r="D3273">
        <v>3753</v>
      </c>
      <c r="E3273" s="2">
        <v>44857.172384259262</v>
      </c>
      <c r="F3273" t="s">
        <v>15026</v>
      </c>
    </row>
    <row r="3274" spans="1:6" x14ac:dyDescent="0.25">
      <c r="A3274">
        <v>13273</v>
      </c>
      <c r="B3274" t="s">
        <v>4443</v>
      </c>
      <c r="C3274" t="s">
        <v>15029</v>
      </c>
      <c r="D3274">
        <v>14191</v>
      </c>
      <c r="E3274" s="2">
        <v>44590.501527777778</v>
      </c>
      <c r="F3274" t="s">
        <v>15026</v>
      </c>
    </row>
    <row r="3275" spans="1:6" x14ac:dyDescent="0.25">
      <c r="A3275">
        <v>13274</v>
      </c>
      <c r="B3275" t="s">
        <v>5007</v>
      </c>
      <c r="C3275" t="s">
        <v>15028</v>
      </c>
      <c r="D3275">
        <v>33126</v>
      </c>
      <c r="E3275" s="2">
        <v>44630.523020833331</v>
      </c>
      <c r="F3275" t="s">
        <v>15024</v>
      </c>
    </row>
    <row r="3276" spans="1:6" x14ac:dyDescent="0.25">
      <c r="A3276">
        <v>13275</v>
      </c>
      <c r="B3276" t="s">
        <v>3674</v>
      </c>
      <c r="C3276" t="s">
        <v>15029</v>
      </c>
      <c r="D3276">
        <v>27443</v>
      </c>
      <c r="E3276" s="2">
        <v>44542.056712962964</v>
      </c>
      <c r="F3276" t="s">
        <v>15026</v>
      </c>
    </row>
    <row r="3277" spans="1:6" x14ac:dyDescent="0.25">
      <c r="A3277">
        <v>13276</v>
      </c>
      <c r="B3277" t="s">
        <v>3320</v>
      </c>
      <c r="C3277" t="s">
        <v>15027</v>
      </c>
      <c r="D3277">
        <v>26623</v>
      </c>
      <c r="E3277" s="2">
        <v>44639.108564814807</v>
      </c>
      <c r="F3277" t="s">
        <v>15024</v>
      </c>
    </row>
    <row r="3278" spans="1:6" x14ac:dyDescent="0.25">
      <c r="A3278">
        <v>13277</v>
      </c>
      <c r="B3278" t="s">
        <v>5433</v>
      </c>
      <c r="C3278" t="s">
        <v>15025</v>
      </c>
      <c r="D3278">
        <v>5182</v>
      </c>
      <c r="E3278" s="2">
        <v>44672.773819444446</v>
      </c>
      <c r="F3278" t="s">
        <v>15024</v>
      </c>
    </row>
    <row r="3279" spans="1:6" x14ac:dyDescent="0.25">
      <c r="A3279">
        <v>13278</v>
      </c>
      <c r="B3279" t="s">
        <v>4232</v>
      </c>
      <c r="C3279" t="s">
        <v>15029</v>
      </c>
      <c r="D3279">
        <v>19217</v>
      </c>
      <c r="E3279" s="2">
        <v>44997.59820601852</v>
      </c>
      <c r="F3279" t="s">
        <v>12908</v>
      </c>
    </row>
    <row r="3280" spans="1:6" x14ac:dyDescent="0.25">
      <c r="A3280">
        <v>13279</v>
      </c>
      <c r="B3280" t="s">
        <v>5061</v>
      </c>
      <c r="C3280" t="s">
        <v>15028</v>
      </c>
      <c r="D3280">
        <v>18876</v>
      </c>
      <c r="E3280" s="2">
        <v>44812.59957175926</v>
      </c>
      <c r="F3280" t="s">
        <v>15026</v>
      </c>
    </row>
    <row r="3281" spans="1:6" x14ac:dyDescent="0.25">
      <c r="A3281">
        <v>13280</v>
      </c>
      <c r="B3281" t="s">
        <v>5100</v>
      </c>
      <c r="C3281" t="s">
        <v>15025</v>
      </c>
      <c r="D3281">
        <v>5235</v>
      </c>
      <c r="E3281" s="2">
        <v>45108.009340277778</v>
      </c>
      <c r="F3281" t="s">
        <v>12908</v>
      </c>
    </row>
    <row r="3282" spans="1:6" x14ac:dyDescent="0.25">
      <c r="A3282">
        <v>13281</v>
      </c>
      <c r="B3282" t="s">
        <v>5029</v>
      </c>
      <c r="C3282" t="s">
        <v>15027</v>
      </c>
      <c r="D3282">
        <v>38688</v>
      </c>
      <c r="E3282" s="2">
        <v>44953.374780092592</v>
      </c>
      <c r="F3282" t="s">
        <v>15026</v>
      </c>
    </row>
    <row r="3283" spans="1:6" x14ac:dyDescent="0.25">
      <c r="A3283">
        <v>13282</v>
      </c>
      <c r="B3283" t="s">
        <v>5310</v>
      </c>
      <c r="C3283" t="s">
        <v>15023</v>
      </c>
      <c r="D3283">
        <v>20726</v>
      </c>
      <c r="E3283" s="2">
        <v>44517.465925925928</v>
      </c>
      <c r="F3283" t="s">
        <v>15026</v>
      </c>
    </row>
    <row r="3284" spans="1:6" x14ac:dyDescent="0.25">
      <c r="A3284">
        <v>13283</v>
      </c>
      <c r="B3284" t="s">
        <v>4869</v>
      </c>
      <c r="C3284" t="s">
        <v>15027</v>
      </c>
      <c r="D3284">
        <v>6046</v>
      </c>
      <c r="E3284" s="2">
        <v>44674.695972222216</v>
      </c>
      <c r="F3284" t="s">
        <v>15024</v>
      </c>
    </row>
    <row r="3285" spans="1:6" x14ac:dyDescent="0.25">
      <c r="A3285">
        <v>13284</v>
      </c>
      <c r="B3285" t="s">
        <v>4898</v>
      </c>
      <c r="C3285" t="s">
        <v>15030</v>
      </c>
      <c r="D3285">
        <v>31483</v>
      </c>
      <c r="E3285" s="2">
        <v>44559.503541666672</v>
      </c>
      <c r="F3285" t="s">
        <v>15024</v>
      </c>
    </row>
    <row r="3286" spans="1:6" x14ac:dyDescent="0.25">
      <c r="A3286">
        <v>13285</v>
      </c>
      <c r="B3286" t="s">
        <v>4844</v>
      </c>
      <c r="C3286" t="s">
        <v>15025</v>
      </c>
      <c r="D3286">
        <v>44604</v>
      </c>
      <c r="E3286" s="2">
        <v>44760.434039351851</v>
      </c>
      <c r="F3286" t="s">
        <v>15024</v>
      </c>
    </row>
    <row r="3287" spans="1:6" x14ac:dyDescent="0.25">
      <c r="A3287">
        <v>13286</v>
      </c>
      <c r="B3287" t="s">
        <v>3873</v>
      </c>
      <c r="C3287" t="s">
        <v>15030</v>
      </c>
      <c r="D3287">
        <v>37107</v>
      </c>
      <c r="E3287" s="2">
        <v>45134.913923611108</v>
      </c>
      <c r="F3287" t="s">
        <v>15024</v>
      </c>
    </row>
    <row r="3288" spans="1:6" x14ac:dyDescent="0.25">
      <c r="A3288">
        <v>13287</v>
      </c>
      <c r="B3288" t="s">
        <v>5680</v>
      </c>
      <c r="C3288" t="s">
        <v>15028</v>
      </c>
      <c r="D3288">
        <v>5692</v>
      </c>
      <c r="E3288" s="2">
        <v>44853.766828703701</v>
      </c>
      <c r="F3288" t="s">
        <v>15026</v>
      </c>
    </row>
    <row r="3289" spans="1:6" x14ac:dyDescent="0.25">
      <c r="A3289">
        <v>13288</v>
      </c>
      <c r="B3289" t="s">
        <v>4347</v>
      </c>
      <c r="C3289" t="s">
        <v>15023</v>
      </c>
      <c r="D3289">
        <v>5147</v>
      </c>
      <c r="E3289" s="2">
        <v>44774.097662037027</v>
      </c>
      <c r="F3289" t="s">
        <v>15026</v>
      </c>
    </row>
    <row r="3290" spans="1:6" x14ac:dyDescent="0.25">
      <c r="A3290">
        <v>13289</v>
      </c>
      <c r="B3290" t="s">
        <v>5607</v>
      </c>
      <c r="C3290" t="s">
        <v>15025</v>
      </c>
      <c r="D3290">
        <v>46263</v>
      </c>
      <c r="E3290" s="2">
        <v>44597.943356481483</v>
      </c>
      <c r="F3290" t="s">
        <v>12908</v>
      </c>
    </row>
    <row r="3291" spans="1:6" x14ac:dyDescent="0.25">
      <c r="A3291">
        <v>13290</v>
      </c>
      <c r="B3291" t="s">
        <v>3672</v>
      </c>
      <c r="C3291" t="s">
        <v>15030</v>
      </c>
      <c r="D3291">
        <v>1418</v>
      </c>
      <c r="E3291" s="2">
        <v>44719.896377314813</v>
      </c>
      <c r="F3291" t="s">
        <v>12908</v>
      </c>
    </row>
    <row r="3292" spans="1:6" x14ac:dyDescent="0.25">
      <c r="A3292">
        <v>13291</v>
      </c>
      <c r="B3292" t="s">
        <v>4415</v>
      </c>
      <c r="C3292" t="s">
        <v>15029</v>
      </c>
      <c r="D3292">
        <v>13675</v>
      </c>
      <c r="E3292" s="2">
        <v>44763.313240740739</v>
      </c>
      <c r="F3292" t="s">
        <v>12908</v>
      </c>
    </row>
    <row r="3293" spans="1:6" x14ac:dyDescent="0.25">
      <c r="A3293">
        <v>13292</v>
      </c>
      <c r="B3293" t="s">
        <v>5998</v>
      </c>
      <c r="C3293" t="s">
        <v>15023</v>
      </c>
      <c r="D3293">
        <v>21451</v>
      </c>
      <c r="E3293" s="2">
        <v>44942.603564814817</v>
      </c>
      <c r="F3293" t="s">
        <v>15024</v>
      </c>
    </row>
    <row r="3294" spans="1:6" x14ac:dyDescent="0.25">
      <c r="A3294">
        <v>13293</v>
      </c>
      <c r="B3294" t="s">
        <v>4091</v>
      </c>
      <c r="C3294" t="s">
        <v>15029</v>
      </c>
      <c r="D3294">
        <v>47838</v>
      </c>
      <c r="E3294" s="2">
        <v>44853.592835648153</v>
      </c>
      <c r="F3294" t="s">
        <v>12908</v>
      </c>
    </row>
    <row r="3295" spans="1:6" x14ac:dyDescent="0.25">
      <c r="A3295">
        <v>13294</v>
      </c>
      <c r="B3295" t="s">
        <v>3785</v>
      </c>
      <c r="C3295" t="s">
        <v>15027</v>
      </c>
      <c r="D3295">
        <v>43257</v>
      </c>
      <c r="E3295" s="2">
        <v>44961.298067129632</v>
      </c>
      <c r="F3295" t="s">
        <v>15024</v>
      </c>
    </row>
    <row r="3296" spans="1:6" x14ac:dyDescent="0.25">
      <c r="A3296">
        <v>13295</v>
      </c>
      <c r="B3296" t="s">
        <v>4523</v>
      </c>
      <c r="C3296" t="s">
        <v>15028</v>
      </c>
      <c r="D3296">
        <v>20344</v>
      </c>
      <c r="E3296" s="2">
        <v>45042.488310185188</v>
      </c>
      <c r="F3296" t="s">
        <v>15024</v>
      </c>
    </row>
    <row r="3297" spans="1:6" x14ac:dyDescent="0.25">
      <c r="A3297">
        <v>13296</v>
      </c>
      <c r="B3297" t="s">
        <v>5762</v>
      </c>
      <c r="C3297" t="s">
        <v>15023</v>
      </c>
      <c r="D3297">
        <v>28240</v>
      </c>
      <c r="E3297" s="2">
        <v>45073.603530092587</v>
      </c>
      <c r="F3297" t="s">
        <v>15024</v>
      </c>
    </row>
    <row r="3298" spans="1:6" x14ac:dyDescent="0.25">
      <c r="A3298">
        <v>13297</v>
      </c>
      <c r="B3298" t="s">
        <v>5149</v>
      </c>
      <c r="C3298" t="s">
        <v>15025</v>
      </c>
      <c r="D3298">
        <v>9154</v>
      </c>
      <c r="E3298" s="2">
        <v>44794.795069444437</v>
      </c>
      <c r="F3298" t="s">
        <v>15024</v>
      </c>
    </row>
    <row r="3299" spans="1:6" x14ac:dyDescent="0.25">
      <c r="A3299">
        <v>13298</v>
      </c>
      <c r="B3299" t="s">
        <v>5131</v>
      </c>
      <c r="C3299" t="s">
        <v>15029</v>
      </c>
      <c r="D3299">
        <v>30755</v>
      </c>
      <c r="E3299" s="2">
        <v>44804.180381944447</v>
      </c>
      <c r="F3299" t="s">
        <v>15026</v>
      </c>
    </row>
    <row r="3300" spans="1:6" x14ac:dyDescent="0.25">
      <c r="A3300">
        <v>13299</v>
      </c>
      <c r="B3300" t="s">
        <v>3734</v>
      </c>
      <c r="C3300" t="s">
        <v>15027</v>
      </c>
      <c r="D3300">
        <v>4166</v>
      </c>
      <c r="E3300" s="2">
        <v>44807.80395833333</v>
      </c>
      <c r="F3300" t="s">
        <v>15024</v>
      </c>
    </row>
    <row r="3301" spans="1:6" x14ac:dyDescent="0.25">
      <c r="A3301">
        <v>13300</v>
      </c>
      <c r="B3301" t="s">
        <v>5847</v>
      </c>
      <c r="C3301" t="s">
        <v>15023</v>
      </c>
      <c r="D3301">
        <v>41839</v>
      </c>
      <c r="E3301" s="2">
        <v>44589.736759259264</v>
      </c>
      <c r="F3301" t="s">
        <v>15026</v>
      </c>
    </row>
    <row r="3302" spans="1:6" x14ac:dyDescent="0.25">
      <c r="A3302">
        <v>13301</v>
      </c>
      <c r="B3302" t="s">
        <v>5534</v>
      </c>
      <c r="C3302" t="s">
        <v>15023</v>
      </c>
      <c r="D3302">
        <v>3241</v>
      </c>
      <c r="E3302" s="2">
        <v>44578.856504629628</v>
      </c>
      <c r="F3302" t="s">
        <v>15024</v>
      </c>
    </row>
    <row r="3303" spans="1:6" x14ac:dyDescent="0.25">
      <c r="A3303">
        <v>13302</v>
      </c>
      <c r="B3303" t="s">
        <v>4147</v>
      </c>
      <c r="C3303" t="s">
        <v>15030</v>
      </c>
      <c r="D3303">
        <v>9039</v>
      </c>
      <c r="E3303" s="2">
        <v>45097.791909722233</v>
      </c>
      <c r="F3303" t="s">
        <v>15024</v>
      </c>
    </row>
    <row r="3304" spans="1:6" x14ac:dyDescent="0.25">
      <c r="A3304">
        <v>13303</v>
      </c>
      <c r="B3304" t="s">
        <v>5230</v>
      </c>
      <c r="C3304" t="s">
        <v>15027</v>
      </c>
      <c r="D3304">
        <v>8608</v>
      </c>
      <c r="E3304" s="2">
        <v>44814.972893518519</v>
      </c>
      <c r="F3304" t="s">
        <v>15024</v>
      </c>
    </row>
    <row r="3305" spans="1:6" x14ac:dyDescent="0.25">
      <c r="A3305">
        <v>13304</v>
      </c>
      <c r="B3305" t="s">
        <v>5481</v>
      </c>
      <c r="C3305" t="s">
        <v>15025</v>
      </c>
      <c r="D3305">
        <v>25214</v>
      </c>
      <c r="E3305" s="2">
        <v>44707.283935185187</v>
      </c>
      <c r="F3305" t="s">
        <v>15024</v>
      </c>
    </row>
    <row r="3306" spans="1:6" x14ac:dyDescent="0.25">
      <c r="A3306">
        <v>13305</v>
      </c>
      <c r="B3306" t="s">
        <v>5840</v>
      </c>
      <c r="C3306" t="s">
        <v>15030</v>
      </c>
      <c r="D3306">
        <v>16317</v>
      </c>
      <c r="E3306" s="2">
        <v>44655.588113425933</v>
      </c>
      <c r="F3306" t="s">
        <v>12908</v>
      </c>
    </row>
    <row r="3307" spans="1:6" x14ac:dyDescent="0.25">
      <c r="A3307">
        <v>13306</v>
      </c>
      <c r="B3307" t="s">
        <v>4412</v>
      </c>
      <c r="C3307" t="s">
        <v>15023</v>
      </c>
      <c r="D3307">
        <v>42924</v>
      </c>
      <c r="E3307" s="2">
        <v>44473.675879629627</v>
      </c>
      <c r="F3307" t="s">
        <v>15024</v>
      </c>
    </row>
    <row r="3308" spans="1:6" x14ac:dyDescent="0.25">
      <c r="A3308">
        <v>13307</v>
      </c>
      <c r="B3308" t="s">
        <v>3522</v>
      </c>
      <c r="C3308" t="s">
        <v>15029</v>
      </c>
      <c r="D3308">
        <v>28691</v>
      </c>
      <c r="E3308" s="2">
        <v>44596.390590277777</v>
      </c>
      <c r="F3308" t="s">
        <v>15024</v>
      </c>
    </row>
    <row r="3309" spans="1:6" x14ac:dyDescent="0.25">
      <c r="A3309">
        <v>13308</v>
      </c>
      <c r="B3309" t="s">
        <v>5233</v>
      </c>
      <c r="C3309" t="s">
        <v>15023</v>
      </c>
      <c r="D3309">
        <v>45014</v>
      </c>
      <c r="E3309" s="2">
        <v>44917.894259259258</v>
      </c>
      <c r="F3309" t="s">
        <v>12908</v>
      </c>
    </row>
    <row r="3310" spans="1:6" x14ac:dyDescent="0.25">
      <c r="A3310">
        <v>13309</v>
      </c>
      <c r="B3310" t="s">
        <v>3390</v>
      </c>
      <c r="C3310" t="s">
        <v>15028</v>
      </c>
      <c r="D3310">
        <v>27735</v>
      </c>
      <c r="E3310" s="2">
        <v>45100.681898148148</v>
      </c>
      <c r="F3310" t="s">
        <v>15024</v>
      </c>
    </row>
    <row r="3311" spans="1:6" x14ac:dyDescent="0.25">
      <c r="A3311">
        <v>13310</v>
      </c>
      <c r="B3311" t="s">
        <v>4760</v>
      </c>
      <c r="C3311" t="s">
        <v>15030</v>
      </c>
      <c r="D3311">
        <v>18385</v>
      </c>
      <c r="E3311" s="2">
        <v>44896.565243055556</v>
      </c>
      <c r="F3311" t="s">
        <v>15026</v>
      </c>
    </row>
    <row r="3312" spans="1:6" x14ac:dyDescent="0.25">
      <c r="A3312">
        <v>13311</v>
      </c>
      <c r="B3312" t="s">
        <v>3468</v>
      </c>
      <c r="C3312" t="s">
        <v>15023</v>
      </c>
      <c r="D3312">
        <v>1587</v>
      </c>
      <c r="E3312" s="2">
        <v>44593.840601851851</v>
      </c>
      <c r="F3312" t="s">
        <v>15026</v>
      </c>
    </row>
    <row r="3313" spans="1:6" x14ac:dyDescent="0.25">
      <c r="A3313">
        <v>13312</v>
      </c>
      <c r="B3313" t="s">
        <v>4508</v>
      </c>
      <c r="C3313" t="s">
        <v>15027</v>
      </c>
      <c r="D3313">
        <v>12477</v>
      </c>
      <c r="E3313" s="2">
        <v>44935.58216435185</v>
      </c>
      <c r="F3313" t="s">
        <v>15026</v>
      </c>
    </row>
    <row r="3314" spans="1:6" x14ac:dyDescent="0.25">
      <c r="A3314">
        <v>13313</v>
      </c>
      <c r="B3314" t="s">
        <v>6055</v>
      </c>
      <c r="C3314" t="s">
        <v>15027</v>
      </c>
      <c r="D3314">
        <v>38369</v>
      </c>
      <c r="E3314" s="2">
        <v>44695.417951388888</v>
      </c>
      <c r="F3314" t="s">
        <v>12908</v>
      </c>
    </row>
    <row r="3315" spans="1:6" x14ac:dyDescent="0.25">
      <c r="A3315">
        <v>13314</v>
      </c>
      <c r="B3315" t="s">
        <v>3336</v>
      </c>
      <c r="C3315" t="s">
        <v>15025</v>
      </c>
      <c r="D3315">
        <v>1693</v>
      </c>
      <c r="E3315" s="2">
        <v>45077.019571759258</v>
      </c>
      <c r="F3315" t="s">
        <v>15024</v>
      </c>
    </row>
    <row r="3316" spans="1:6" x14ac:dyDescent="0.25">
      <c r="A3316">
        <v>13315</v>
      </c>
      <c r="B3316" t="s">
        <v>3149</v>
      </c>
      <c r="C3316" t="s">
        <v>15030</v>
      </c>
      <c r="D3316">
        <v>5674</v>
      </c>
      <c r="E3316" s="2">
        <v>44684.543935185182</v>
      </c>
      <c r="F3316" t="s">
        <v>12908</v>
      </c>
    </row>
    <row r="3317" spans="1:6" x14ac:dyDescent="0.25">
      <c r="A3317">
        <v>13316</v>
      </c>
      <c r="B3317" t="s">
        <v>3258</v>
      </c>
      <c r="C3317" t="s">
        <v>15028</v>
      </c>
      <c r="D3317">
        <v>35801</v>
      </c>
      <c r="E3317" s="2">
        <v>44979.573148148149</v>
      </c>
      <c r="F3317" t="s">
        <v>15026</v>
      </c>
    </row>
    <row r="3318" spans="1:6" x14ac:dyDescent="0.25">
      <c r="A3318">
        <v>13317</v>
      </c>
      <c r="B3318" t="s">
        <v>5409</v>
      </c>
      <c r="C3318" t="s">
        <v>15025</v>
      </c>
      <c r="D3318">
        <v>14235</v>
      </c>
      <c r="E3318" s="2">
        <v>44522.296365740738</v>
      </c>
      <c r="F3318" t="s">
        <v>12908</v>
      </c>
    </row>
    <row r="3319" spans="1:6" x14ac:dyDescent="0.25">
      <c r="A3319">
        <v>13318</v>
      </c>
      <c r="B3319" t="s">
        <v>4822</v>
      </c>
      <c r="C3319" t="s">
        <v>15029</v>
      </c>
      <c r="D3319">
        <v>13275</v>
      </c>
      <c r="E3319" s="2">
        <v>45065.98678240741</v>
      </c>
      <c r="F3319" t="s">
        <v>15024</v>
      </c>
    </row>
    <row r="3320" spans="1:6" x14ac:dyDescent="0.25">
      <c r="A3320">
        <v>13319</v>
      </c>
      <c r="B3320" t="s">
        <v>5016</v>
      </c>
      <c r="C3320" t="s">
        <v>15029</v>
      </c>
      <c r="D3320">
        <v>26128</v>
      </c>
      <c r="E3320" s="2">
        <v>44551.133333333331</v>
      </c>
      <c r="F3320" t="s">
        <v>15024</v>
      </c>
    </row>
    <row r="3321" spans="1:6" x14ac:dyDescent="0.25">
      <c r="A3321">
        <v>13320</v>
      </c>
      <c r="B3321" t="s">
        <v>4584</v>
      </c>
      <c r="C3321" t="s">
        <v>15027</v>
      </c>
      <c r="D3321">
        <v>48236</v>
      </c>
      <c r="E3321" s="2">
        <v>45009.43246527778</v>
      </c>
      <c r="F3321" t="s">
        <v>12908</v>
      </c>
    </row>
    <row r="3322" spans="1:6" x14ac:dyDescent="0.25">
      <c r="A3322">
        <v>13321</v>
      </c>
      <c r="B3322" t="s">
        <v>5250</v>
      </c>
      <c r="C3322" t="s">
        <v>15029</v>
      </c>
      <c r="D3322">
        <v>33182</v>
      </c>
      <c r="E3322" s="2">
        <v>44955.796817129631</v>
      </c>
      <c r="F3322" t="s">
        <v>15024</v>
      </c>
    </row>
    <row r="3323" spans="1:6" x14ac:dyDescent="0.25">
      <c r="A3323">
        <v>13322</v>
      </c>
      <c r="B3323" t="s">
        <v>5635</v>
      </c>
      <c r="C3323" t="s">
        <v>15029</v>
      </c>
      <c r="D3323">
        <v>6376</v>
      </c>
      <c r="E3323" s="2">
        <v>44547.610682870371</v>
      </c>
      <c r="F3323" t="s">
        <v>15024</v>
      </c>
    </row>
    <row r="3324" spans="1:6" x14ac:dyDescent="0.25">
      <c r="A3324">
        <v>13323</v>
      </c>
      <c r="B3324" t="s">
        <v>4195</v>
      </c>
      <c r="C3324" t="s">
        <v>15030</v>
      </c>
      <c r="D3324">
        <v>1767</v>
      </c>
      <c r="E3324" s="2">
        <v>44911.563981481479</v>
      </c>
      <c r="F3324" t="s">
        <v>12908</v>
      </c>
    </row>
    <row r="3325" spans="1:6" x14ac:dyDescent="0.25">
      <c r="A3325">
        <v>13324</v>
      </c>
      <c r="B3325" t="s">
        <v>6033</v>
      </c>
      <c r="C3325" t="s">
        <v>15028</v>
      </c>
      <c r="D3325">
        <v>13811</v>
      </c>
      <c r="E3325" s="2">
        <v>44977.687951388893</v>
      </c>
      <c r="F3325" t="s">
        <v>15026</v>
      </c>
    </row>
    <row r="3326" spans="1:6" x14ac:dyDescent="0.25">
      <c r="A3326">
        <v>13325</v>
      </c>
      <c r="B3326" t="s">
        <v>5831</v>
      </c>
      <c r="C3326" t="s">
        <v>15030</v>
      </c>
      <c r="D3326">
        <v>49248</v>
      </c>
      <c r="E3326" s="2">
        <v>44503.289467592593</v>
      </c>
      <c r="F3326" t="s">
        <v>15026</v>
      </c>
    </row>
    <row r="3327" spans="1:6" x14ac:dyDescent="0.25">
      <c r="A3327">
        <v>13326</v>
      </c>
      <c r="B3327" t="s">
        <v>5755</v>
      </c>
      <c r="C3327" t="s">
        <v>15027</v>
      </c>
      <c r="D3327">
        <v>45435</v>
      </c>
      <c r="E3327" s="2">
        <v>45053.483564814807</v>
      </c>
      <c r="F3327" t="s">
        <v>12908</v>
      </c>
    </row>
    <row r="3328" spans="1:6" x14ac:dyDescent="0.25">
      <c r="A3328">
        <v>13327</v>
      </c>
      <c r="B3328" t="s">
        <v>3757</v>
      </c>
      <c r="C3328" t="s">
        <v>15023</v>
      </c>
      <c r="D3328">
        <v>49964</v>
      </c>
      <c r="E3328" s="2">
        <v>44885.606574074067</v>
      </c>
      <c r="F3328" t="s">
        <v>15026</v>
      </c>
    </row>
    <row r="3329" spans="1:6" x14ac:dyDescent="0.25">
      <c r="A3329">
        <v>13328</v>
      </c>
      <c r="B3329" t="s">
        <v>4484</v>
      </c>
      <c r="C3329" t="s">
        <v>15028</v>
      </c>
      <c r="D3329">
        <v>10635</v>
      </c>
      <c r="E3329" s="2">
        <v>44579.173819444448</v>
      </c>
      <c r="F3329" t="s">
        <v>12908</v>
      </c>
    </row>
    <row r="3330" spans="1:6" x14ac:dyDescent="0.25">
      <c r="A3330">
        <v>13329</v>
      </c>
      <c r="B3330" t="s">
        <v>3228</v>
      </c>
      <c r="C3330" t="s">
        <v>15030</v>
      </c>
      <c r="D3330">
        <v>8313</v>
      </c>
      <c r="E3330" s="2">
        <v>44523.723923611113</v>
      </c>
      <c r="F3330" t="s">
        <v>12908</v>
      </c>
    </row>
    <row r="3331" spans="1:6" x14ac:dyDescent="0.25">
      <c r="A3331">
        <v>13330</v>
      </c>
      <c r="B3331" t="s">
        <v>5672</v>
      </c>
      <c r="C3331" t="s">
        <v>15030</v>
      </c>
      <c r="D3331">
        <v>34329</v>
      </c>
      <c r="E3331" s="2">
        <v>44847.172442129631</v>
      </c>
      <c r="F3331" t="s">
        <v>12908</v>
      </c>
    </row>
    <row r="3332" spans="1:6" x14ac:dyDescent="0.25">
      <c r="A3332">
        <v>13331</v>
      </c>
      <c r="B3332" t="s">
        <v>5419</v>
      </c>
      <c r="C3332" t="s">
        <v>15023</v>
      </c>
      <c r="D3332">
        <v>46978</v>
      </c>
      <c r="E3332" s="2">
        <v>44994.903564814813</v>
      </c>
      <c r="F3332" t="s">
        <v>15026</v>
      </c>
    </row>
    <row r="3333" spans="1:6" x14ac:dyDescent="0.25">
      <c r="A3333">
        <v>13332</v>
      </c>
      <c r="B3333" t="s">
        <v>5762</v>
      </c>
      <c r="C3333" t="s">
        <v>15023</v>
      </c>
      <c r="D3333">
        <v>49103</v>
      </c>
      <c r="E3333" s="2">
        <v>44830.122997685183</v>
      </c>
      <c r="F3333" t="s">
        <v>15024</v>
      </c>
    </row>
    <row r="3334" spans="1:6" x14ac:dyDescent="0.25">
      <c r="A3334">
        <v>13333</v>
      </c>
      <c r="B3334" t="s">
        <v>3725</v>
      </c>
      <c r="C3334" t="s">
        <v>15027</v>
      </c>
      <c r="D3334">
        <v>33952</v>
      </c>
      <c r="E3334" s="2">
        <v>45111.191446759258</v>
      </c>
      <c r="F3334" t="s">
        <v>15026</v>
      </c>
    </row>
    <row r="3335" spans="1:6" x14ac:dyDescent="0.25">
      <c r="A3335">
        <v>13334</v>
      </c>
      <c r="B3335" t="s">
        <v>4416</v>
      </c>
      <c r="C3335" t="s">
        <v>15025</v>
      </c>
      <c r="D3335">
        <v>5406</v>
      </c>
      <c r="E3335" s="2">
        <v>44554.968055555553</v>
      </c>
      <c r="F3335" t="s">
        <v>15026</v>
      </c>
    </row>
    <row r="3336" spans="1:6" x14ac:dyDescent="0.25">
      <c r="A3336">
        <v>13335</v>
      </c>
      <c r="B3336" t="s">
        <v>5145</v>
      </c>
      <c r="C3336" t="s">
        <v>15025</v>
      </c>
      <c r="D3336">
        <v>48469</v>
      </c>
      <c r="E3336" s="2">
        <v>45033.69159722222</v>
      </c>
      <c r="F3336" t="s">
        <v>12908</v>
      </c>
    </row>
    <row r="3337" spans="1:6" x14ac:dyDescent="0.25">
      <c r="A3337">
        <v>13336</v>
      </c>
      <c r="B3337" t="s">
        <v>3437</v>
      </c>
      <c r="C3337" t="s">
        <v>15025</v>
      </c>
      <c r="D3337">
        <v>10365</v>
      </c>
      <c r="E3337" s="2">
        <v>44655.484849537039</v>
      </c>
      <c r="F3337" t="s">
        <v>15026</v>
      </c>
    </row>
    <row r="3338" spans="1:6" x14ac:dyDescent="0.25">
      <c r="A3338">
        <v>13337</v>
      </c>
      <c r="B3338" t="s">
        <v>4867</v>
      </c>
      <c r="C3338" t="s">
        <v>15027</v>
      </c>
      <c r="D3338">
        <v>46092</v>
      </c>
      <c r="E3338" s="2">
        <v>44513.289120370369</v>
      </c>
      <c r="F3338" t="s">
        <v>15026</v>
      </c>
    </row>
    <row r="3339" spans="1:6" x14ac:dyDescent="0.25">
      <c r="A3339">
        <v>13338</v>
      </c>
      <c r="B3339" t="s">
        <v>3324</v>
      </c>
      <c r="C3339" t="s">
        <v>15023</v>
      </c>
      <c r="D3339">
        <v>9247</v>
      </c>
      <c r="E3339" s="2">
        <v>44974.310011574067</v>
      </c>
      <c r="F3339" t="s">
        <v>15024</v>
      </c>
    </row>
    <row r="3340" spans="1:6" x14ac:dyDescent="0.25">
      <c r="A3340">
        <v>13339</v>
      </c>
      <c r="B3340" t="s">
        <v>5917</v>
      </c>
      <c r="C3340" t="s">
        <v>15028</v>
      </c>
      <c r="D3340">
        <v>12557</v>
      </c>
      <c r="E3340" s="2">
        <v>45112.50209490741</v>
      </c>
      <c r="F3340" t="s">
        <v>15026</v>
      </c>
    </row>
    <row r="3341" spans="1:6" x14ac:dyDescent="0.25">
      <c r="A3341">
        <v>13340</v>
      </c>
      <c r="B3341" t="s">
        <v>4304</v>
      </c>
      <c r="C3341" t="s">
        <v>15023</v>
      </c>
      <c r="D3341">
        <v>23165</v>
      </c>
      <c r="E3341" s="2">
        <v>44722.358553240738</v>
      </c>
      <c r="F3341" t="s">
        <v>15024</v>
      </c>
    </row>
    <row r="3342" spans="1:6" x14ac:dyDescent="0.25">
      <c r="A3342">
        <v>13341</v>
      </c>
      <c r="B3342" t="s">
        <v>4821</v>
      </c>
      <c r="C3342" t="s">
        <v>15029</v>
      </c>
      <c r="D3342">
        <v>19611</v>
      </c>
      <c r="E3342" s="2">
        <v>44584.52447916667</v>
      </c>
      <c r="F3342" t="s">
        <v>12908</v>
      </c>
    </row>
    <row r="3343" spans="1:6" x14ac:dyDescent="0.25">
      <c r="A3343">
        <v>13342</v>
      </c>
      <c r="B3343" t="s">
        <v>5811</v>
      </c>
      <c r="C3343" t="s">
        <v>15027</v>
      </c>
      <c r="D3343">
        <v>4565</v>
      </c>
      <c r="E3343" s="2">
        <v>44466.184224537043</v>
      </c>
      <c r="F3343" t="s">
        <v>15024</v>
      </c>
    </row>
    <row r="3344" spans="1:6" x14ac:dyDescent="0.25">
      <c r="A3344">
        <v>13343</v>
      </c>
      <c r="B3344" t="s">
        <v>4630</v>
      </c>
      <c r="C3344" t="s">
        <v>15023</v>
      </c>
      <c r="D3344">
        <v>20280</v>
      </c>
      <c r="E3344" s="2">
        <v>44790.87767361111</v>
      </c>
      <c r="F3344" t="s">
        <v>15024</v>
      </c>
    </row>
    <row r="3345" spans="1:6" x14ac:dyDescent="0.25">
      <c r="A3345">
        <v>13344</v>
      </c>
      <c r="B3345" t="s">
        <v>5966</v>
      </c>
      <c r="C3345" t="s">
        <v>15030</v>
      </c>
      <c r="D3345">
        <v>14234</v>
      </c>
      <c r="E3345" s="2">
        <v>44982.682141203702</v>
      </c>
      <c r="F3345" t="s">
        <v>15026</v>
      </c>
    </row>
    <row r="3346" spans="1:6" x14ac:dyDescent="0.25">
      <c r="A3346">
        <v>13345</v>
      </c>
      <c r="B3346" t="s">
        <v>4977</v>
      </c>
      <c r="C3346" t="s">
        <v>15029</v>
      </c>
      <c r="D3346">
        <v>22291</v>
      </c>
      <c r="E3346" s="2">
        <v>44628.070868055547</v>
      </c>
      <c r="F3346" t="s">
        <v>15026</v>
      </c>
    </row>
    <row r="3347" spans="1:6" x14ac:dyDescent="0.25">
      <c r="A3347">
        <v>13346</v>
      </c>
      <c r="B3347" t="s">
        <v>4010</v>
      </c>
      <c r="C3347" t="s">
        <v>15029</v>
      </c>
      <c r="D3347">
        <v>15926</v>
      </c>
      <c r="E3347" s="2">
        <v>44798.897453703707</v>
      </c>
      <c r="F3347" t="s">
        <v>15026</v>
      </c>
    </row>
    <row r="3348" spans="1:6" x14ac:dyDescent="0.25">
      <c r="A3348">
        <v>13347</v>
      </c>
      <c r="B3348" t="s">
        <v>3086</v>
      </c>
      <c r="C3348" t="s">
        <v>15027</v>
      </c>
      <c r="D3348">
        <v>33179</v>
      </c>
      <c r="E3348" s="2">
        <v>44667.038981481477</v>
      </c>
      <c r="F3348" t="s">
        <v>12908</v>
      </c>
    </row>
    <row r="3349" spans="1:6" x14ac:dyDescent="0.25">
      <c r="A3349">
        <v>13348</v>
      </c>
      <c r="B3349" t="s">
        <v>3113</v>
      </c>
      <c r="C3349" t="s">
        <v>15028</v>
      </c>
      <c r="D3349">
        <v>11891</v>
      </c>
      <c r="E3349" s="2">
        <v>45043.41505787037</v>
      </c>
      <c r="F3349" t="s">
        <v>15026</v>
      </c>
    </row>
    <row r="3350" spans="1:6" x14ac:dyDescent="0.25">
      <c r="A3350">
        <v>13349</v>
      </c>
      <c r="B3350" t="s">
        <v>3172</v>
      </c>
      <c r="C3350" t="s">
        <v>15030</v>
      </c>
      <c r="D3350">
        <v>27238</v>
      </c>
      <c r="E3350" s="2">
        <v>44782.784189814818</v>
      </c>
      <c r="F3350" t="s">
        <v>15026</v>
      </c>
    </row>
    <row r="3351" spans="1:6" x14ac:dyDescent="0.25">
      <c r="A3351">
        <v>13350</v>
      </c>
      <c r="B3351" t="s">
        <v>3842</v>
      </c>
      <c r="C3351" t="s">
        <v>15023</v>
      </c>
      <c r="D3351">
        <v>36030</v>
      </c>
      <c r="E3351" s="2">
        <v>44633.442708333343</v>
      </c>
      <c r="F3351" t="s">
        <v>15024</v>
      </c>
    </row>
    <row r="3352" spans="1:6" x14ac:dyDescent="0.25">
      <c r="A3352">
        <v>13351</v>
      </c>
      <c r="B3352" t="s">
        <v>5887</v>
      </c>
      <c r="C3352" t="s">
        <v>15029</v>
      </c>
      <c r="D3352">
        <v>19360</v>
      </c>
      <c r="E3352" s="2">
        <v>44673.411481481482</v>
      </c>
      <c r="F3352" t="s">
        <v>12908</v>
      </c>
    </row>
    <row r="3353" spans="1:6" x14ac:dyDescent="0.25">
      <c r="A3353">
        <v>13352</v>
      </c>
      <c r="B3353" t="s">
        <v>5295</v>
      </c>
      <c r="C3353" t="s">
        <v>15029</v>
      </c>
      <c r="D3353">
        <v>38762</v>
      </c>
      <c r="E3353" s="2">
        <v>45108.715451388889</v>
      </c>
      <c r="F3353" t="s">
        <v>15024</v>
      </c>
    </row>
    <row r="3354" spans="1:6" x14ac:dyDescent="0.25">
      <c r="A3354">
        <v>13353</v>
      </c>
      <c r="B3354" t="s">
        <v>5266</v>
      </c>
      <c r="C3354" t="s">
        <v>15030</v>
      </c>
      <c r="D3354">
        <v>37425</v>
      </c>
      <c r="E3354" s="2">
        <v>44488.544548611113</v>
      </c>
      <c r="F3354" t="s">
        <v>15026</v>
      </c>
    </row>
    <row r="3355" spans="1:6" x14ac:dyDescent="0.25">
      <c r="A3355">
        <v>13354</v>
      </c>
      <c r="B3355" t="s">
        <v>5057</v>
      </c>
      <c r="C3355" t="s">
        <v>15028</v>
      </c>
      <c r="D3355">
        <v>8606</v>
      </c>
      <c r="E3355" s="2">
        <v>44620.853275462963</v>
      </c>
      <c r="F3355" t="s">
        <v>12908</v>
      </c>
    </row>
    <row r="3356" spans="1:6" x14ac:dyDescent="0.25">
      <c r="A3356">
        <v>13355</v>
      </c>
      <c r="B3356" t="s">
        <v>5732</v>
      </c>
      <c r="C3356" t="s">
        <v>15029</v>
      </c>
      <c r="D3356">
        <v>43510</v>
      </c>
      <c r="E3356" s="2">
        <v>44833.392337962963</v>
      </c>
      <c r="F3356" t="s">
        <v>15024</v>
      </c>
    </row>
    <row r="3357" spans="1:6" x14ac:dyDescent="0.25">
      <c r="A3357">
        <v>13356</v>
      </c>
      <c r="B3357" t="s">
        <v>5278</v>
      </c>
      <c r="C3357" t="s">
        <v>15027</v>
      </c>
      <c r="D3357">
        <v>12187</v>
      </c>
      <c r="E3357" s="2">
        <v>44775.767395833333</v>
      </c>
      <c r="F3357" t="s">
        <v>15024</v>
      </c>
    </row>
    <row r="3358" spans="1:6" x14ac:dyDescent="0.25">
      <c r="A3358">
        <v>13357</v>
      </c>
      <c r="B3358" t="s">
        <v>6005</v>
      </c>
      <c r="C3358" t="s">
        <v>15028</v>
      </c>
      <c r="D3358">
        <v>4269</v>
      </c>
      <c r="E3358" s="2">
        <v>44880.901678240742</v>
      </c>
      <c r="F3358" t="s">
        <v>12908</v>
      </c>
    </row>
    <row r="3359" spans="1:6" x14ac:dyDescent="0.25">
      <c r="A3359">
        <v>13358</v>
      </c>
      <c r="B3359" t="s">
        <v>3428</v>
      </c>
      <c r="C3359" t="s">
        <v>15028</v>
      </c>
      <c r="D3359">
        <v>24986</v>
      </c>
      <c r="E3359" s="2">
        <v>44795.730983796297</v>
      </c>
      <c r="F3359" t="s">
        <v>15024</v>
      </c>
    </row>
    <row r="3360" spans="1:6" x14ac:dyDescent="0.25">
      <c r="A3360">
        <v>13359</v>
      </c>
      <c r="B3360" t="s">
        <v>3093</v>
      </c>
      <c r="C3360" t="s">
        <v>15028</v>
      </c>
      <c r="D3360">
        <v>19785</v>
      </c>
      <c r="E3360" s="2">
        <v>44901.366319444453</v>
      </c>
      <c r="F3360" t="s">
        <v>15024</v>
      </c>
    </row>
    <row r="3361" spans="1:6" x14ac:dyDescent="0.25">
      <c r="A3361">
        <v>13360</v>
      </c>
      <c r="B3361" t="s">
        <v>4213</v>
      </c>
      <c r="C3361" t="s">
        <v>15027</v>
      </c>
      <c r="D3361">
        <v>46216</v>
      </c>
      <c r="E3361" s="2">
        <v>44892.325219907398</v>
      </c>
      <c r="F3361" t="s">
        <v>12908</v>
      </c>
    </row>
    <row r="3362" spans="1:6" x14ac:dyDescent="0.25">
      <c r="A3362">
        <v>13361</v>
      </c>
      <c r="B3362" t="s">
        <v>4822</v>
      </c>
      <c r="C3362" t="s">
        <v>15025</v>
      </c>
      <c r="D3362">
        <v>4541</v>
      </c>
      <c r="E3362" s="2">
        <v>44928.706643518519</v>
      </c>
      <c r="F3362" t="s">
        <v>15024</v>
      </c>
    </row>
    <row r="3363" spans="1:6" x14ac:dyDescent="0.25">
      <c r="A3363">
        <v>13362</v>
      </c>
      <c r="B3363" t="s">
        <v>5094</v>
      </c>
      <c r="C3363" t="s">
        <v>15027</v>
      </c>
      <c r="D3363">
        <v>29540</v>
      </c>
      <c r="E3363" s="2">
        <v>44680.438171296293</v>
      </c>
      <c r="F3363" t="s">
        <v>15026</v>
      </c>
    </row>
    <row r="3364" spans="1:6" x14ac:dyDescent="0.25">
      <c r="A3364">
        <v>13363</v>
      </c>
      <c r="B3364" t="s">
        <v>5407</v>
      </c>
      <c r="C3364" t="s">
        <v>15028</v>
      </c>
      <c r="D3364">
        <v>10848</v>
      </c>
      <c r="E3364" s="2">
        <v>44619.446608796286</v>
      </c>
      <c r="F3364" t="s">
        <v>12908</v>
      </c>
    </row>
    <row r="3365" spans="1:6" x14ac:dyDescent="0.25">
      <c r="A3365">
        <v>13364</v>
      </c>
      <c r="B3365" t="s">
        <v>5463</v>
      </c>
      <c r="C3365" t="s">
        <v>15025</v>
      </c>
      <c r="D3365">
        <v>49757</v>
      </c>
      <c r="E3365" s="2">
        <v>44735.435011574067</v>
      </c>
      <c r="F3365" t="s">
        <v>15026</v>
      </c>
    </row>
    <row r="3366" spans="1:6" x14ac:dyDescent="0.25">
      <c r="A3366">
        <v>13365</v>
      </c>
      <c r="B3366" t="s">
        <v>3153</v>
      </c>
      <c r="C3366" t="s">
        <v>15030</v>
      </c>
      <c r="D3366">
        <v>6948</v>
      </c>
      <c r="E3366" s="2">
        <v>44790.67460648148</v>
      </c>
      <c r="F3366" t="s">
        <v>15024</v>
      </c>
    </row>
    <row r="3367" spans="1:6" x14ac:dyDescent="0.25">
      <c r="A3367">
        <v>13366</v>
      </c>
      <c r="B3367" t="s">
        <v>4698</v>
      </c>
      <c r="C3367" t="s">
        <v>15028</v>
      </c>
      <c r="D3367">
        <v>13690</v>
      </c>
      <c r="E3367" s="2">
        <v>44512.127233796287</v>
      </c>
      <c r="F3367" t="s">
        <v>15026</v>
      </c>
    </row>
    <row r="3368" spans="1:6" x14ac:dyDescent="0.25">
      <c r="A3368">
        <v>13367</v>
      </c>
      <c r="B3368" t="s">
        <v>5605</v>
      </c>
      <c r="C3368" t="s">
        <v>15027</v>
      </c>
      <c r="D3368">
        <v>42693</v>
      </c>
      <c r="E3368" s="2">
        <v>44539.652939814812</v>
      </c>
      <c r="F3368" t="s">
        <v>15024</v>
      </c>
    </row>
    <row r="3369" spans="1:6" x14ac:dyDescent="0.25">
      <c r="A3369">
        <v>13368</v>
      </c>
      <c r="B3369" t="s">
        <v>5442</v>
      </c>
      <c r="C3369" t="s">
        <v>15028</v>
      </c>
      <c r="D3369">
        <v>21196</v>
      </c>
      <c r="E3369" s="2">
        <v>44990.440532407411</v>
      </c>
      <c r="F3369" t="s">
        <v>15026</v>
      </c>
    </row>
    <row r="3370" spans="1:6" x14ac:dyDescent="0.25">
      <c r="A3370">
        <v>13369</v>
      </c>
      <c r="B3370" t="s">
        <v>3885</v>
      </c>
      <c r="C3370" t="s">
        <v>15027</v>
      </c>
      <c r="D3370">
        <v>17525</v>
      </c>
      <c r="E3370" s="2">
        <v>44517.419502314813</v>
      </c>
      <c r="F3370" t="s">
        <v>12908</v>
      </c>
    </row>
    <row r="3371" spans="1:6" x14ac:dyDescent="0.25">
      <c r="A3371">
        <v>13370</v>
      </c>
      <c r="B3371" t="s">
        <v>5511</v>
      </c>
      <c r="C3371" t="s">
        <v>15023</v>
      </c>
      <c r="D3371">
        <v>21275</v>
      </c>
      <c r="E3371" s="2">
        <v>44473.983854166669</v>
      </c>
      <c r="F3371" t="s">
        <v>15024</v>
      </c>
    </row>
    <row r="3372" spans="1:6" x14ac:dyDescent="0.25">
      <c r="A3372">
        <v>13371</v>
      </c>
      <c r="B3372" t="s">
        <v>5677</v>
      </c>
      <c r="C3372" t="s">
        <v>15027</v>
      </c>
      <c r="D3372">
        <v>48941</v>
      </c>
      <c r="E3372" s="2">
        <v>44749.214016203703</v>
      </c>
      <c r="F3372" t="s">
        <v>15026</v>
      </c>
    </row>
    <row r="3373" spans="1:6" x14ac:dyDescent="0.25">
      <c r="A3373">
        <v>13372</v>
      </c>
      <c r="B3373" t="s">
        <v>5946</v>
      </c>
      <c r="C3373" t="s">
        <v>15029</v>
      </c>
      <c r="D3373">
        <v>7199</v>
      </c>
      <c r="E3373" s="2">
        <v>44840.23914351852</v>
      </c>
      <c r="F3373" t="s">
        <v>12908</v>
      </c>
    </row>
    <row r="3374" spans="1:6" x14ac:dyDescent="0.25">
      <c r="A3374">
        <v>13373</v>
      </c>
      <c r="B3374" t="s">
        <v>5647</v>
      </c>
      <c r="C3374" t="s">
        <v>15027</v>
      </c>
      <c r="D3374">
        <v>32839</v>
      </c>
      <c r="E3374" s="2">
        <v>44858.935810185183</v>
      </c>
      <c r="F3374" t="s">
        <v>15026</v>
      </c>
    </row>
    <row r="3375" spans="1:6" x14ac:dyDescent="0.25">
      <c r="A3375">
        <v>13374</v>
      </c>
      <c r="B3375" t="s">
        <v>3359</v>
      </c>
      <c r="C3375" t="s">
        <v>15030</v>
      </c>
      <c r="D3375">
        <v>38524</v>
      </c>
      <c r="E3375" s="2">
        <v>44879.612025462957</v>
      </c>
      <c r="F3375" t="s">
        <v>15026</v>
      </c>
    </row>
    <row r="3376" spans="1:6" x14ac:dyDescent="0.25">
      <c r="A3376">
        <v>13375</v>
      </c>
      <c r="B3376" t="s">
        <v>4465</v>
      </c>
      <c r="C3376" t="s">
        <v>15023</v>
      </c>
      <c r="D3376">
        <v>35449</v>
      </c>
      <c r="E3376" s="2">
        <v>44583.830034722218</v>
      </c>
      <c r="F3376" t="s">
        <v>15024</v>
      </c>
    </row>
    <row r="3377" spans="1:6" x14ac:dyDescent="0.25">
      <c r="A3377">
        <v>13376</v>
      </c>
      <c r="B3377" t="s">
        <v>3867</v>
      </c>
      <c r="C3377" t="s">
        <v>15027</v>
      </c>
      <c r="D3377">
        <v>45943</v>
      </c>
      <c r="E3377" s="2">
        <v>44600.812268518523</v>
      </c>
      <c r="F3377" t="s">
        <v>15024</v>
      </c>
    </row>
    <row r="3378" spans="1:6" x14ac:dyDescent="0.25">
      <c r="A3378">
        <v>13377</v>
      </c>
      <c r="B3378" t="s">
        <v>5230</v>
      </c>
      <c r="C3378" t="s">
        <v>15023</v>
      </c>
      <c r="D3378">
        <v>22884</v>
      </c>
      <c r="E3378" s="2">
        <v>44836.888240740736</v>
      </c>
      <c r="F3378" t="s">
        <v>15026</v>
      </c>
    </row>
    <row r="3379" spans="1:6" x14ac:dyDescent="0.25">
      <c r="A3379">
        <v>13378</v>
      </c>
      <c r="B3379" t="s">
        <v>3261</v>
      </c>
      <c r="C3379" t="s">
        <v>15027</v>
      </c>
      <c r="D3379">
        <v>24922</v>
      </c>
      <c r="E3379" s="2">
        <v>44709.707037037027</v>
      </c>
      <c r="F3379" t="s">
        <v>15026</v>
      </c>
    </row>
    <row r="3380" spans="1:6" x14ac:dyDescent="0.25">
      <c r="A3380">
        <v>13379</v>
      </c>
      <c r="B3380" t="s">
        <v>4706</v>
      </c>
      <c r="C3380" t="s">
        <v>15029</v>
      </c>
      <c r="D3380">
        <v>17932</v>
      </c>
      <c r="E3380" s="2">
        <v>44520.150613425933</v>
      </c>
      <c r="F3380" t="s">
        <v>15024</v>
      </c>
    </row>
    <row r="3381" spans="1:6" x14ac:dyDescent="0.25">
      <c r="A3381">
        <v>13380</v>
      </c>
      <c r="B3381" t="s">
        <v>4302</v>
      </c>
      <c r="C3381" t="s">
        <v>15029</v>
      </c>
      <c r="D3381">
        <v>35616</v>
      </c>
      <c r="E3381" s="2">
        <v>44475.233738425923</v>
      </c>
      <c r="F3381" t="s">
        <v>12908</v>
      </c>
    </row>
    <row r="3382" spans="1:6" x14ac:dyDescent="0.25">
      <c r="A3382">
        <v>13381</v>
      </c>
      <c r="B3382" t="s">
        <v>3723</v>
      </c>
      <c r="C3382" t="s">
        <v>15028</v>
      </c>
      <c r="D3382">
        <v>32487</v>
      </c>
      <c r="E3382" s="2">
        <v>44967.668819444443</v>
      </c>
      <c r="F3382" t="s">
        <v>15026</v>
      </c>
    </row>
    <row r="3383" spans="1:6" x14ac:dyDescent="0.25">
      <c r="A3383">
        <v>13382</v>
      </c>
      <c r="B3383" t="s">
        <v>3548</v>
      </c>
      <c r="C3383" t="s">
        <v>15027</v>
      </c>
      <c r="D3383">
        <v>39569</v>
      </c>
      <c r="E3383" s="2">
        <v>45098.260636574072</v>
      </c>
      <c r="F3383" t="s">
        <v>15024</v>
      </c>
    </row>
    <row r="3384" spans="1:6" x14ac:dyDescent="0.25">
      <c r="A3384">
        <v>13383</v>
      </c>
      <c r="B3384" t="s">
        <v>3123</v>
      </c>
      <c r="C3384" t="s">
        <v>15023</v>
      </c>
      <c r="D3384">
        <v>16856</v>
      </c>
      <c r="E3384" s="2">
        <v>44918.713043981479</v>
      </c>
      <c r="F3384" t="s">
        <v>12908</v>
      </c>
    </row>
    <row r="3385" spans="1:6" x14ac:dyDescent="0.25">
      <c r="A3385">
        <v>13384</v>
      </c>
      <c r="B3385" t="s">
        <v>4932</v>
      </c>
      <c r="C3385" t="s">
        <v>15023</v>
      </c>
      <c r="D3385">
        <v>41999</v>
      </c>
      <c r="E3385" s="2">
        <v>45059.042604166672</v>
      </c>
      <c r="F3385" t="s">
        <v>15026</v>
      </c>
    </row>
    <row r="3386" spans="1:6" x14ac:dyDescent="0.25">
      <c r="A3386">
        <v>13385</v>
      </c>
      <c r="B3386" t="s">
        <v>4166</v>
      </c>
      <c r="C3386" t="s">
        <v>15028</v>
      </c>
      <c r="D3386">
        <v>11736</v>
      </c>
      <c r="E3386" s="2">
        <v>44662.447870370372</v>
      </c>
      <c r="F3386" t="s">
        <v>15026</v>
      </c>
    </row>
    <row r="3387" spans="1:6" x14ac:dyDescent="0.25">
      <c r="A3387">
        <v>13386</v>
      </c>
      <c r="B3387" t="s">
        <v>3376</v>
      </c>
      <c r="C3387" t="s">
        <v>15025</v>
      </c>
      <c r="D3387">
        <v>12307</v>
      </c>
      <c r="E3387" s="2">
        <v>45117.554131944453</v>
      </c>
      <c r="F3387" t="s">
        <v>12908</v>
      </c>
    </row>
    <row r="3388" spans="1:6" x14ac:dyDescent="0.25">
      <c r="A3388">
        <v>13387</v>
      </c>
      <c r="B3388" t="s">
        <v>4225</v>
      </c>
      <c r="C3388" t="s">
        <v>15028</v>
      </c>
      <c r="D3388">
        <v>21610</v>
      </c>
      <c r="E3388" s="2">
        <v>44721.454201388893</v>
      </c>
      <c r="F3388" t="s">
        <v>15026</v>
      </c>
    </row>
    <row r="3389" spans="1:6" x14ac:dyDescent="0.25">
      <c r="A3389">
        <v>13388</v>
      </c>
      <c r="B3389" t="s">
        <v>5778</v>
      </c>
      <c r="C3389" t="s">
        <v>15023</v>
      </c>
      <c r="D3389">
        <v>45101</v>
      </c>
      <c r="E3389" s="2">
        <v>44907.441759259258</v>
      </c>
      <c r="F3389" t="s">
        <v>15026</v>
      </c>
    </row>
    <row r="3390" spans="1:6" x14ac:dyDescent="0.25">
      <c r="A3390">
        <v>13389</v>
      </c>
      <c r="B3390" t="s">
        <v>4822</v>
      </c>
      <c r="C3390" t="s">
        <v>15028</v>
      </c>
      <c r="D3390">
        <v>32971</v>
      </c>
      <c r="E3390" s="2">
        <v>44576.961435185192</v>
      </c>
      <c r="F3390" t="s">
        <v>12908</v>
      </c>
    </row>
    <row r="3391" spans="1:6" x14ac:dyDescent="0.25">
      <c r="A3391">
        <v>13390</v>
      </c>
      <c r="B3391" t="s">
        <v>3552</v>
      </c>
      <c r="C3391" t="s">
        <v>15029</v>
      </c>
      <c r="D3391">
        <v>39960</v>
      </c>
      <c r="E3391" s="2">
        <v>45026.038194444453</v>
      </c>
      <c r="F3391" t="s">
        <v>15026</v>
      </c>
    </row>
    <row r="3392" spans="1:6" x14ac:dyDescent="0.25">
      <c r="A3392">
        <v>13391</v>
      </c>
      <c r="B3392" t="s">
        <v>3704</v>
      </c>
      <c r="C3392" t="s">
        <v>15025</v>
      </c>
      <c r="D3392">
        <v>33211</v>
      </c>
      <c r="E3392" s="2">
        <v>44518.648055555554</v>
      </c>
      <c r="F3392" t="s">
        <v>12908</v>
      </c>
    </row>
    <row r="3393" spans="1:6" x14ac:dyDescent="0.25">
      <c r="A3393">
        <v>13392</v>
      </c>
      <c r="B3393" t="s">
        <v>4399</v>
      </c>
      <c r="C3393" t="s">
        <v>15029</v>
      </c>
      <c r="D3393">
        <v>5981</v>
      </c>
      <c r="E3393" s="2">
        <v>45046.179594907408</v>
      </c>
      <c r="F3393" t="s">
        <v>12908</v>
      </c>
    </row>
    <row r="3394" spans="1:6" x14ac:dyDescent="0.25">
      <c r="A3394">
        <v>13393</v>
      </c>
      <c r="B3394" t="s">
        <v>4094</v>
      </c>
      <c r="C3394" t="s">
        <v>15030</v>
      </c>
      <c r="D3394">
        <v>36921</v>
      </c>
      <c r="E3394" s="2">
        <v>44852.235879629632</v>
      </c>
      <c r="F3394" t="s">
        <v>15026</v>
      </c>
    </row>
    <row r="3395" spans="1:6" x14ac:dyDescent="0.25">
      <c r="A3395">
        <v>13394</v>
      </c>
      <c r="B3395" t="s">
        <v>5857</v>
      </c>
      <c r="C3395" t="s">
        <v>15029</v>
      </c>
      <c r="D3395">
        <v>47033</v>
      </c>
      <c r="E3395" s="2">
        <v>44841.724675925929</v>
      </c>
      <c r="F3395" t="s">
        <v>15024</v>
      </c>
    </row>
    <row r="3396" spans="1:6" x14ac:dyDescent="0.25">
      <c r="A3396">
        <v>13395</v>
      </c>
      <c r="B3396" t="s">
        <v>3857</v>
      </c>
      <c r="C3396" t="s">
        <v>15028</v>
      </c>
      <c r="D3396">
        <v>45375</v>
      </c>
      <c r="E3396" s="2">
        <v>44515.288518518522</v>
      </c>
      <c r="F3396" t="s">
        <v>12908</v>
      </c>
    </row>
    <row r="3397" spans="1:6" x14ac:dyDescent="0.25">
      <c r="A3397">
        <v>13396</v>
      </c>
      <c r="B3397" t="s">
        <v>4798</v>
      </c>
      <c r="C3397" t="s">
        <v>15023</v>
      </c>
      <c r="D3397">
        <v>25494</v>
      </c>
      <c r="E3397" s="2">
        <v>44692.741400462961</v>
      </c>
      <c r="F3397" t="s">
        <v>12908</v>
      </c>
    </row>
    <row r="3398" spans="1:6" x14ac:dyDescent="0.25">
      <c r="A3398">
        <v>13397</v>
      </c>
      <c r="B3398" t="s">
        <v>4758</v>
      </c>
      <c r="C3398" t="s">
        <v>15023</v>
      </c>
      <c r="D3398">
        <v>18132</v>
      </c>
      <c r="E3398" s="2">
        <v>45123.099583333344</v>
      </c>
      <c r="F3398" t="s">
        <v>15026</v>
      </c>
    </row>
    <row r="3399" spans="1:6" x14ac:dyDescent="0.25">
      <c r="A3399">
        <v>13398</v>
      </c>
      <c r="B3399" t="s">
        <v>4752</v>
      </c>
      <c r="C3399" t="s">
        <v>15030</v>
      </c>
      <c r="D3399">
        <v>25347</v>
      </c>
      <c r="E3399" s="2">
        <v>44959.944236111107</v>
      </c>
      <c r="F3399" t="s">
        <v>15026</v>
      </c>
    </row>
    <row r="3400" spans="1:6" x14ac:dyDescent="0.25">
      <c r="A3400">
        <v>13399</v>
      </c>
      <c r="B3400" t="s">
        <v>3865</v>
      </c>
      <c r="C3400" t="s">
        <v>15023</v>
      </c>
      <c r="D3400">
        <v>32561</v>
      </c>
      <c r="E3400" s="2">
        <v>44628.739791666667</v>
      </c>
      <c r="F3400" t="s">
        <v>15024</v>
      </c>
    </row>
    <row r="3401" spans="1:6" x14ac:dyDescent="0.25">
      <c r="A3401">
        <v>13400</v>
      </c>
      <c r="B3401" t="s">
        <v>3775</v>
      </c>
      <c r="C3401" t="s">
        <v>15025</v>
      </c>
      <c r="D3401">
        <v>22759</v>
      </c>
      <c r="E3401" s="2">
        <v>44572.889826388891</v>
      </c>
      <c r="F3401" t="s">
        <v>15024</v>
      </c>
    </row>
    <row r="3402" spans="1:6" x14ac:dyDescent="0.25">
      <c r="A3402">
        <v>13401</v>
      </c>
      <c r="B3402" t="s">
        <v>4335</v>
      </c>
      <c r="C3402" t="s">
        <v>15028</v>
      </c>
      <c r="D3402">
        <v>8019</v>
      </c>
      <c r="E3402" s="2">
        <v>44713.424224537041</v>
      </c>
      <c r="F3402" t="s">
        <v>15026</v>
      </c>
    </row>
    <row r="3403" spans="1:6" x14ac:dyDescent="0.25">
      <c r="A3403">
        <v>13402</v>
      </c>
      <c r="B3403" t="s">
        <v>5348</v>
      </c>
      <c r="C3403" t="s">
        <v>15030</v>
      </c>
      <c r="D3403">
        <v>10665</v>
      </c>
      <c r="E3403" s="2">
        <v>44959.554270833331</v>
      </c>
      <c r="F3403" t="s">
        <v>12908</v>
      </c>
    </row>
    <row r="3404" spans="1:6" x14ac:dyDescent="0.25">
      <c r="A3404">
        <v>13403</v>
      </c>
      <c r="B3404" t="s">
        <v>5489</v>
      </c>
      <c r="C3404" t="s">
        <v>15023</v>
      </c>
      <c r="D3404">
        <v>46657</v>
      </c>
      <c r="E3404" s="2">
        <v>44801.163599537038</v>
      </c>
      <c r="F3404" t="s">
        <v>12908</v>
      </c>
    </row>
    <row r="3405" spans="1:6" x14ac:dyDescent="0.25">
      <c r="A3405">
        <v>13404</v>
      </c>
      <c r="B3405" t="s">
        <v>5650</v>
      </c>
      <c r="C3405" t="s">
        <v>15029</v>
      </c>
      <c r="D3405">
        <v>43232</v>
      </c>
      <c r="E3405" s="2">
        <v>44780.832337962973</v>
      </c>
      <c r="F3405" t="s">
        <v>15024</v>
      </c>
    </row>
    <row r="3406" spans="1:6" x14ac:dyDescent="0.25">
      <c r="A3406">
        <v>13405</v>
      </c>
      <c r="B3406" t="s">
        <v>4597</v>
      </c>
      <c r="C3406" t="s">
        <v>15025</v>
      </c>
      <c r="D3406">
        <v>29159</v>
      </c>
      <c r="E3406" s="2">
        <v>45093.203969907408</v>
      </c>
      <c r="F3406" t="s">
        <v>15026</v>
      </c>
    </row>
    <row r="3407" spans="1:6" x14ac:dyDescent="0.25">
      <c r="A3407">
        <v>13406</v>
      </c>
      <c r="B3407" t="s">
        <v>4692</v>
      </c>
      <c r="C3407" t="s">
        <v>15027</v>
      </c>
      <c r="D3407">
        <v>39364</v>
      </c>
      <c r="E3407" s="2">
        <v>44991.676053240742</v>
      </c>
      <c r="F3407" t="s">
        <v>15026</v>
      </c>
    </row>
    <row r="3408" spans="1:6" x14ac:dyDescent="0.25">
      <c r="A3408">
        <v>13407</v>
      </c>
      <c r="B3408" t="s">
        <v>3936</v>
      </c>
      <c r="C3408" t="s">
        <v>15029</v>
      </c>
      <c r="D3408">
        <v>18748</v>
      </c>
      <c r="E3408" s="2">
        <v>44475.287789351853</v>
      </c>
      <c r="F3408" t="s">
        <v>15024</v>
      </c>
    </row>
    <row r="3409" spans="1:6" x14ac:dyDescent="0.25">
      <c r="A3409">
        <v>13408</v>
      </c>
      <c r="B3409" t="s">
        <v>5767</v>
      </c>
      <c r="C3409" t="s">
        <v>15025</v>
      </c>
      <c r="D3409">
        <v>43736</v>
      </c>
      <c r="E3409" s="2">
        <v>44546.057719907411</v>
      </c>
      <c r="F3409" t="s">
        <v>12908</v>
      </c>
    </row>
    <row r="3410" spans="1:6" x14ac:dyDescent="0.25">
      <c r="A3410">
        <v>13409</v>
      </c>
      <c r="B3410" t="s">
        <v>3138</v>
      </c>
      <c r="C3410" t="s">
        <v>15027</v>
      </c>
      <c r="D3410">
        <v>22285</v>
      </c>
      <c r="E3410" s="2">
        <v>44706.730833333328</v>
      </c>
      <c r="F3410" t="s">
        <v>12908</v>
      </c>
    </row>
    <row r="3411" spans="1:6" x14ac:dyDescent="0.25">
      <c r="A3411">
        <v>13410</v>
      </c>
      <c r="B3411" t="s">
        <v>3647</v>
      </c>
      <c r="C3411" t="s">
        <v>15023</v>
      </c>
      <c r="D3411">
        <v>27672</v>
      </c>
      <c r="E3411" s="2">
        <v>44574.874988425923</v>
      </c>
      <c r="F3411" t="s">
        <v>15024</v>
      </c>
    </row>
    <row r="3412" spans="1:6" x14ac:dyDescent="0.25">
      <c r="A3412">
        <v>13411</v>
      </c>
      <c r="B3412" t="s">
        <v>3705</v>
      </c>
      <c r="C3412" t="s">
        <v>15025</v>
      </c>
      <c r="D3412">
        <v>45004</v>
      </c>
      <c r="E3412" s="2">
        <v>45119.23946759259</v>
      </c>
      <c r="F3412" t="s">
        <v>12908</v>
      </c>
    </row>
    <row r="3413" spans="1:6" x14ac:dyDescent="0.25">
      <c r="A3413">
        <v>13412</v>
      </c>
      <c r="B3413" t="s">
        <v>3371</v>
      </c>
      <c r="C3413" t="s">
        <v>15027</v>
      </c>
      <c r="D3413">
        <v>39925</v>
      </c>
      <c r="E3413" s="2">
        <v>44949.948807870373</v>
      </c>
      <c r="F3413" t="s">
        <v>15024</v>
      </c>
    </row>
    <row r="3414" spans="1:6" x14ac:dyDescent="0.25">
      <c r="A3414">
        <v>13413</v>
      </c>
      <c r="B3414" t="s">
        <v>3624</v>
      </c>
      <c r="C3414" t="s">
        <v>15029</v>
      </c>
      <c r="D3414">
        <v>42687</v>
      </c>
      <c r="E3414" s="2">
        <v>45092.357118055559</v>
      </c>
      <c r="F3414" t="s">
        <v>15026</v>
      </c>
    </row>
    <row r="3415" spans="1:6" x14ac:dyDescent="0.25">
      <c r="A3415">
        <v>13414</v>
      </c>
      <c r="B3415" t="s">
        <v>3737</v>
      </c>
      <c r="C3415" t="s">
        <v>15029</v>
      </c>
      <c r="D3415">
        <v>49256</v>
      </c>
      <c r="E3415" s="2">
        <v>44677.741481481477</v>
      </c>
      <c r="F3415" t="s">
        <v>15026</v>
      </c>
    </row>
    <row r="3416" spans="1:6" x14ac:dyDescent="0.25">
      <c r="A3416">
        <v>13415</v>
      </c>
      <c r="B3416" t="s">
        <v>4751</v>
      </c>
      <c r="C3416" t="s">
        <v>15027</v>
      </c>
      <c r="D3416">
        <v>7974</v>
      </c>
      <c r="E3416" s="2">
        <v>44949.262245370373</v>
      </c>
      <c r="F3416" t="s">
        <v>15024</v>
      </c>
    </row>
    <row r="3417" spans="1:6" x14ac:dyDescent="0.25">
      <c r="A3417">
        <v>13416</v>
      </c>
      <c r="B3417" t="s">
        <v>3878</v>
      </c>
      <c r="C3417" t="s">
        <v>15025</v>
      </c>
      <c r="D3417">
        <v>37244</v>
      </c>
      <c r="E3417" s="2">
        <v>44861.949953703697</v>
      </c>
      <c r="F3417" t="s">
        <v>15024</v>
      </c>
    </row>
    <row r="3418" spans="1:6" x14ac:dyDescent="0.25">
      <c r="A3418">
        <v>13417</v>
      </c>
      <c r="B3418" t="s">
        <v>4339</v>
      </c>
      <c r="C3418" t="s">
        <v>15028</v>
      </c>
      <c r="D3418">
        <v>4111</v>
      </c>
      <c r="E3418" s="2">
        <v>44686.103564814817</v>
      </c>
      <c r="F3418" t="s">
        <v>15026</v>
      </c>
    </row>
    <row r="3419" spans="1:6" x14ac:dyDescent="0.25">
      <c r="A3419">
        <v>13418</v>
      </c>
      <c r="B3419" t="s">
        <v>4811</v>
      </c>
      <c r="C3419" t="s">
        <v>15028</v>
      </c>
      <c r="D3419">
        <v>37869</v>
      </c>
      <c r="E3419" s="2">
        <v>45130.206770833327</v>
      </c>
      <c r="F3419" t="s">
        <v>15026</v>
      </c>
    </row>
    <row r="3420" spans="1:6" x14ac:dyDescent="0.25">
      <c r="A3420">
        <v>13419</v>
      </c>
      <c r="B3420" t="s">
        <v>4144</v>
      </c>
      <c r="C3420" t="s">
        <v>15028</v>
      </c>
      <c r="D3420">
        <v>48184</v>
      </c>
      <c r="E3420" s="2">
        <v>45026.085625</v>
      </c>
      <c r="F3420" t="s">
        <v>15026</v>
      </c>
    </row>
    <row r="3421" spans="1:6" x14ac:dyDescent="0.25">
      <c r="A3421">
        <v>13420</v>
      </c>
      <c r="B3421" t="s">
        <v>4289</v>
      </c>
      <c r="C3421" t="s">
        <v>15027</v>
      </c>
      <c r="D3421">
        <v>3202</v>
      </c>
      <c r="E3421" s="2">
        <v>44899.844768518517</v>
      </c>
      <c r="F3421" t="s">
        <v>15024</v>
      </c>
    </row>
    <row r="3422" spans="1:6" x14ac:dyDescent="0.25">
      <c r="A3422">
        <v>13421</v>
      </c>
      <c r="B3422" t="s">
        <v>6008</v>
      </c>
      <c r="C3422" t="s">
        <v>15028</v>
      </c>
      <c r="D3422">
        <v>14506</v>
      </c>
      <c r="E3422" s="2">
        <v>44544.33734953704</v>
      </c>
      <c r="F3422" t="s">
        <v>12908</v>
      </c>
    </row>
    <row r="3423" spans="1:6" x14ac:dyDescent="0.25">
      <c r="A3423">
        <v>13422</v>
      </c>
      <c r="B3423" t="s">
        <v>4599</v>
      </c>
      <c r="C3423" t="s">
        <v>15030</v>
      </c>
      <c r="D3423">
        <v>47049</v>
      </c>
      <c r="E3423" s="2">
        <v>44669.668530092589</v>
      </c>
      <c r="F3423" t="s">
        <v>12908</v>
      </c>
    </row>
    <row r="3424" spans="1:6" x14ac:dyDescent="0.25">
      <c r="A3424">
        <v>13423</v>
      </c>
      <c r="B3424" t="s">
        <v>5677</v>
      </c>
      <c r="C3424" t="s">
        <v>15028</v>
      </c>
      <c r="D3424">
        <v>5301</v>
      </c>
      <c r="E3424" s="2">
        <v>45120.0469212963</v>
      </c>
      <c r="F3424" t="s">
        <v>15024</v>
      </c>
    </row>
    <row r="3425" spans="1:6" x14ac:dyDescent="0.25">
      <c r="A3425">
        <v>13424</v>
      </c>
      <c r="B3425" t="s">
        <v>4053</v>
      </c>
      <c r="C3425" t="s">
        <v>15029</v>
      </c>
      <c r="D3425">
        <v>39234</v>
      </c>
      <c r="E3425" s="2">
        <v>44610.635682870372</v>
      </c>
      <c r="F3425" t="s">
        <v>15026</v>
      </c>
    </row>
    <row r="3426" spans="1:6" x14ac:dyDescent="0.25">
      <c r="A3426">
        <v>13425</v>
      </c>
      <c r="B3426" t="s">
        <v>5598</v>
      </c>
      <c r="C3426" t="s">
        <v>15025</v>
      </c>
      <c r="D3426">
        <v>26586</v>
      </c>
      <c r="E3426" s="2">
        <v>45019.818611111114</v>
      </c>
      <c r="F3426" t="s">
        <v>15024</v>
      </c>
    </row>
    <row r="3427" spans="1:6" x14ac:dyDescent="0.25">
      <c r="A3427">
        <v>13426</v>
      </c>
      <c r="B3427" t="s">
        <v>5540</v>
      </c>
      <c r="C3427" t="s">
        <v>15030</v>
      </c>
      <c r="D3427">
        <v>41546</v>
      </c>
      <c r="E3427" s="2">
        <v>44646.055821759262</v>
      </c>
      <c r="F3427" t="s">
        <v>15024</v>
      </c>
    </row>
    <row r="3428" spans="1:6" x14ac:dyDescent="0.25">
      <c r="A3428">
        <v>13427</v>
      </c>
      <c r="B3428" t="s">
        <v>4690</v>
      </c>
      <c r="C3428" t="s">
        <v>15030</v>
      </c>
      <c r="D3428">
        <v>17123</v>
      </c>
      <c r="E3428" s="2">
        <v>44614.98028935185</v>
      </c>
      <c r="F3428" t="s">
        <v>15026</v>
      </c>
    </row>
    <row r="3429" spans="1:6" x14ac:dyDescent="0.25">
      <c r="A3429">
        <v>13428</v>
      </c>
      <c r="B3429" t="s">
        <v>4808</v>
      </c>
      <c r="C3429" t="s">
        <v>15025</v>
      </c>
      <c r="D3429">
        <v>24740</v>
      </c>
      <c r="E3429" s="2">
        <v>44800.821909722217</v>
      </c>
      <c r="F3429" t="s">
        <v>15024</v>
      </c>
    </row>
    <row r="3430" spans="1:6" x14ac:dyDescent="0.25">
      <c r="A3430">
        <v>13429</v>
      </c>
      <c r="B3430" t="s">
        <v>5939</v>
      </c>
      <c r="C3430" t="s">
        <v>15027</v>
      </c>
      <c r="D3430">
        <v>44440</v>
      </c>
      <c r="E3430" s="2">
        <v>45000.130370370367</v>
      </c>
      <c r="F3430" t="s">
        <v>12908</v>
      </c>
    </row>
    <row r="3431" spans="1:6" x14ac:dyDescent="0.25">
      <c r="A3431">
        <v>13430</v>
      </c>
      <c r="B3431" t="s">
        <v>3262</v>
      </c>
      <c r="C3431" t="s">
        <v>15025</v>
      </c>
      <c r="D3431">
        <v>26047</v>
      </c>
      <c r="E3431" s="2">
        <v>44672.976504629631</v>
      </c>
      <c r="F3431" t="s">
        <v>15024</v>
      </c>
    </row>
    <row r="3432" spans="1:6" x14ac:dyDescent="0.25">
      <c r="A3432">
        <v>13431</v>
      </c>
      <c r="B3432" t="s">
        <v>3885</v>
      </c>
      <c r="C3432" t="s">
        <v>15023</v>
      </c>
      <c r="D3432">
        <v>41867</v>
      </c>
      <c r="E3432" s="2">
        <v>44720.111446759263</v>
      </c>
      <c r="F3432" t="s">
        <v>15024</v>
      </c>
    </row>
    <row r="3433" spans="1:6" x14ac:dyDescent="0.25">
      <c r="A3433">
        <v>13432</v>
      </c>
      <c r="B3433" t="s">
        <v>5557</v>
      </c>
      <c r="C3433" t="s">
        <v>15029</v>
      </c>
      <c r="D3433">
        <v>27948</v>
      </c>
      <c r="E3433" s="2">
        <v>44823.775590277779</v>
      </c>
      <c r="F3433" t="s">
        <v>12908</v>
      </c>
    </row>
    <row r="3434" spans="1:6" x14ac:dyDescent="0.25">
      <c r="A3434">
        <v>13433</v>
      </c>
      <c r="B3434" t="s">
        <v>3480</v>
      </c>
      <c r="C3434" t="s">
        <v>15023</v>
      </c>
      <c r="D3434">
        <v>25934</v>
      </c>
      <c r="E3434" s="2">
        <v>44730.460902777777</v>
      </c>
      <c r="F3434" t="s">
        <v>12908</v>
      </c>
    </row>
    <row r="3435" spans="1:6" x14ac:dyDescent="0.25">
      <c r="A3435">
        <v>13434</v>
      </c>
      <c r="B3435" t="s">
        <v>5654</v>
      </c>
      <c r="C3435" t="s">
        <v>15030</v>
      </c>
      <c r="D3435">
        <v>13028</v>
      </c>
      <c r="E3435" s="2">
        <v>44652.56958333333</v>
      </c>
      <c r="F3435" t="s">
        <v>12908</v>
      </c>
    </row>
    <row r="3436" spans="1:6" x14ac:dyDescent="0.25">
      <c r="A3436">
        <v>13435</v>
      </c>
      <c r="B3436" t="s">
        <v>4069</v>
      </c>
      <c r="C3436" t="s">
        <v>15028</v>
      </c>
      <c r="D3436">
        <v>45724</v>
      </c>
      <c r="E3436" s="2">
        <v>44547.861886574072</v>
      </c>
      <c r="F3436" t="s">
        <v>15024</v>
      </c>
    </row>
    <row r="3437" spans="1:6" x14ac:dyDescent="0.25">
      <c r="A3437">
        <v>13436</v>
      </c>
      <c r="B3437" t="s">
        <v>4788</v>
      </c>
      <c r="C3437" t="s">
        <v>15023</v>
      </c>
      <c r="D3437">
        <v>12284</v>
      </c>
      <c r="E3437" s="2">
        <v>44740.149664351848</v>
      </c>
      <c r="F3437" t="s">
        <v>12908</v>
      </c>
    </row>
    <row r="3438" spans="1:6" x14ac:dyDescent="0.25">
      <c r="A3438">
        <v>13437</v>
      </c>
      <c r="B3438" t="s">
        <v>3193</v>
      </c>
      <c r="C3438" t="s">
        <v>15030</v>
      </c>
      <c r="D3438">
        <v>1422</v>
      </c>
      <c r="E3438" s="2">
        <v>44774.977407407408</v>
      </c>
      <c r="F3438" t="s">
        <v>15024</v>
      </c>
    </row>
    <row r="3439" spans="1:6" x14ac:dyDescent="0.25">
      <c r="A3439">
        <v>13438</v>
      </c>
      <c r="B3439" t="s">
        <v>5685</v>
      </c>
      <c r="C3439" t="s">
        <v>15025</v>
      </c>
      <c r="D3439">
        <v>24395</v>
      </c>
      <c r="E3439" s="2">
        <v>44638.74591435185</v>
      </c>
      <c r="F3439" t="s">
        <v>12908</v>
      </c>
    </row>
    <row r="3440" spans="1:6" x14ac:dyDescent="0.25">
      <c r="A3440">
        <v>13439</v>
      </c>
      <c r="B3440" t="s">
        <v>3401</v>
      </c>
      <c r="C3440" t="s">
        <v>15030</v>
      </c>
      <c r="D3440">
        <v>19933</v>
      </c>
      <c r="E3440" s="2">
        <v>44926.251921296287</v>
      </c>
      <c r="F3440" t="s">
        <v>15024</v>
      </c>
    </row>
    <row r="3441" spans="1:6" x14ac:dyDescent="0.25">
      <c r="A3441">
        <v>13440</v>
      </c>
      <c r="B3441" t="s">
        <v>4853</v>
      </c>
      <c r="C3441" t="s">
        <v>15028</v>
      </c>
      <c r="D3441">
        <v>24548</v>
      </c>
      <c r="E3441" s="2">
        <v>44674.964837962973</v>
      </c>
      <c r="F3441" t="s">
        <v>12908</v>
      </c>
    </row>
    <row r="3442" spans="1:6" x14ac:dyDescent="0.25">
      <c r="A3442">
        <v>13441</v>
      </c>
      <c r="B3442" t="s">
        <v>4424</v>
      </c>
      <c r="C3442" t="s">
        <v>15029</v>
      </c>
      <c r="D3442">
        <v>46044</v>
      </c>
      <c r="E3442" s="2">
        <v>44779.230520833327</v>
      </c>
      <c r="F3442" t="s">
        <v>12908</v>
      </c>
    </row>
    <row r="3443" spans="1:6" x14ac:dyDescent="0.25">
      <c r="A3443">
        <v>13442</v>
      </c>
      <c r="B3443" t="s">
        <v>5681</v>
      </c>
      <c r="C3443" t="s">
        <v>15023</v>
      </c>
      <c r="D3443">
        <v>29825</v>
      </c>
      <c r="E3443" s="2">
        <v>44901.187673611108</v>
      </c>
      <c r="F3443" t="s">
        <v>12908</v>
      </c>
    </row>
    <row r="3444" spans="1:6" x14ac:dyDescent="0.25">
      <c r="A3444">
        <v>13443</v>
      </c>
      <c r="B3444" t="s">
        <v>3508</v>
      </c>
      <c r="C3444" t="s">
        <v>15028</v>
      </c>
      <c r="D3444">
        <v>42365</v>
      </c>
      <c r="E3444" s="2">
        <v>44618.170601851853</v>
      </c>
      <c r="F3444" t="s">
        <v>12908</v>
      </c>
    </row>
    <row r="3445" spans="1:6" x14ac:dyDescent="0.25">
      <c r="A3445">
        <v>13444</v>
      </c>
      <c r="B3445" t="s">
        <v>4078</v>
      </c>
      <c r="C3445" t="s">
        <v>15023</v>
      </c>
      <c r="D3445">
        <v>3156</v>
      </c>
      <c r="E3445" s="2">
        <v>44537.042268518519</v>
      </c>
      <c r="F3445" t="s">
        <v>15026</v>
      </c>
    </row>
    <row r="3446" spans="1:6" x14ac:dyDescent="0.25">
      <c r="A3446">
        <v>13445</v>
      </c>
      <c r="B3446" t="s">
        <v>4926</v>
      </c>
      <c r="C3446" t="s">
        <v>15025</v>
      </c>
      <c r="D3446">
        <v>42090</v>
      </c>
      <c r="E3446" s="2">
        <v>44979.648090277777</v>
      </c>
      <c r="F3446" t="s">
        <v>12908</v>
      </c>
    </row>
    <row r="3447" spans="1:6" x14ac:dyDescent="0.25">
      <c r="A3447">
        <v>13446</v>
      </c>
      <c r="B3447" t="s">
        <v>4900</v>
      </c>
      <c r="C3447" t="s">
        <v>15023</v>
      </c>
      <c r="D3447">
        <v>9618</v>
      </c>
      <c r="E3447" s="2">
        <v>44523.527060185188</v>
      </c>
      <c r="F3447" t="s">
        <v>15026</v>
      </c>
    </row>
    <row r="3448" spans="1:6" x14ac:dyDescent="0.25">
      <c r="A3448">
        <v>13447</v>
      </c>
      <c r="B3448" t="s">
        <v>6051</v>
      </c>
      <c r="C3448" t="s">
        <v>15029</v>
      </c>
      <c r="D3448">
        <v>14723</v>
      </c>
      <c r="E3448" s="2">
        <v>44533.768391203703</v>
      </c>
      <c r="F3448" t="s">
        <v>15024</v>
      </c>
    </row>
    <row r="3449" spans="1:6" x14ac:dyDescent="0.25">
      <c r="A3449">
        <v>13448</v>
      </c>
      <c r="B3449" t="s">
        <v>3426</v>
      </c>
      <c r="C3449" t="s">
        <v>15030</v>
      </c>
      <c r="D3449">
        <v>7461</v>
      </c>
      <c r="E3449" s="2">
        <v>44933.241643518522</v>
      </c>
      <c r="F3449" t="s">
        <v>15024</v>
      </c>
    </row>
    <row r="3450" spans="1:6" x14ac:dyDescent="0.25">
      <c r="A3450">
        <v>13449</v>
      </c>
      <c r="B3450" t="s">
        <v>4262</v>
      </c>
      <c r="C3450" t="s">
        <v>15025</v>
      </c>
      <c r="D3450">
        <v>42366</v>
      </c>
      <c r="E3450" s="2">
        <v>45057.119398148148</v>
      </c>
      <c r="F3450" t="s">
        <v>12908</v>
      </c>
    </row>
    <row r="3451" spans="1:6" x14ac:dyDescent="0.25">
      <c r="A3451">
        <v>13450</v>
      </c>
      <c r="B3451" t="s">
        <v>3716</v>
      </c>
      <c r="C3451" t="s">
        <v>15027</v>
      </c>
      <c r="D3451">
        <v>8237</v>
      </c>
      <c r="E3451" s="2">
        <v>44805.894768518519</v>
      </c>
      <c r="F3451" t="s">
        <v>15026</v>
      </c>
    </row>
    <row r="3452" spans="1:6" x14ac:dyDescent="0.25">
      <c r="A3452">
        <v>13451</v>
      </c>
      <c r="B3452" t="s">
        <v>5435</v>
      </c>
      <c r="C3452" t="s">
        <v>15028</v>
      </c>
      <c r="D3452">
        <v>17989</v>
      </c>
      <c r="E3452" s="2">
        <v>44886.284768518519</v>
      </c>
      <c r="F3452" t="s">
        <v>12908</v>
      </c>
    </row>
    <row r="3453" spans="1:6" x14ac:dyDescent="0.25">
      <c r="A3453">
        <v>13452</v>
      </c>
      <c r="B3453" t="s">
        <v>4670</v>
      </c>
      <c r="C3453" t="s">
        <v>15030</v>
      </c>
      <c r="D3453">
        <v>40597</v>
      </c>
      <c r="E3453" s="2">
        <v>44912.815972222219</v>
      </c>
      <c r="F3453" t="s">
        <v>15026</v>
      </c>
    </row>
    <row r="3454" spans="1:6" x14ac:dyDescent="0.25">
      <c r="A3454">
        <v>13453</v>
      </c>
      <c r="B3454" t="s">
        <v>4539</v>
      </c>
      <c r="C3454" t="s">
        <v>15030</v>
      </c>
      <c r="D3454">
        <v>5917</v>
      </c>
      <c r="E3454" s="2">
        <v>44622.549953703703</v>
      </c>
      <c r="F3454" t="s">
        <v>12908</v>
      </c>
    </row>
    <row r="3455" spans="1:6" x14ac:dyDescent="0.25">
      <c r="A3455">
        <v>13454</v>
      </c>
      <c r="B3455" t="s">
        <v>5935</v>
      </c>
      <c r="C3455" t="s">
        <v>15028</v>
      </c>
      <c r="D3455">
        <v>27885</v>
      </c>
      <c r="E3455" s="2">
        <v>45032.390775462962</v>
      </c>
      <c r="F3455" t="s">
        <v>15026</v>
      </c>
    </row>
    <row r="3456" spans="1:6" x14ac:dyDescent="0.25">
      <c r="A3456">
        <v>13455</v>
      </c>
      <c r="B3456" t="s">
        <v>3901</v>
      </c>
      <c r="C3456" t="s">
        <v>15030</v>
      </c>
      <c r="D3456">
        <v>6822</v>
      </c>
      <c r="E3456" s="2">
        <v>44482.475023148138</v>
      </c>
      <c r="F3456" t="s">
        <v>12908</v>
      </c>
    </row>
    <row r="3457" spans="1:6" x14ac:dyDescent="0.25">
      <c r="A3457">
        <v>13456</v>
      </c>
      <c r="B3457" t="s">
        <v>3122</v>
      </c>
      <c r="C3457" t="s">
        <v>15025</v>
      </c>
      <c r="D3457">
        <v>16598</v>
      </c>
      <c r="E3457" s="2">
        <v>44763.654664351852</v>
      </c>
      <c r="F3457" t="s">
        <v>15026</v>
      </c>
    </row>
    <row r="3458" spans="1:6" x14ac:dyDescent="0.25">
      <c r="A3458">
        <v>13457</v>
      </c>
      <c r="B3458" t="s">
        <v>3340</v>
      </c>
      <c r="C3458" t="s">
        <v>15030</v>
      </c>
      <c r="D3458">
        <v>39737</v>
      </c>
      <c r="E3458" s="2">
        <v>44683.982210648152</v>
      </c>
      <c r="F3458" t="s">
        <v>12908</v>
      </c>
    </row>
    <row r="3459" spans="1:6" x14ac:dyDescent="0.25">
      <c r="A3459">
        <v>13458</v>
      </c>
      <c r="B3459" t="s">
        <v>4954</v>
      </c>
      <c r="C3459" t="s">
        <v>15030</v>
      </c>
      <c r="D3459">
        <v>31908</v>
      </c>
      <c r="E3459" s="2">
        <v>45009.118032407408</v>
      </c>
      <c r="F3459" t="s">
        <v>15026</v>
      </c>
    </row>
    <row r="3460" spans="1:6" x14ac:dyDescent="0.25">
      <c r="A3460">
        <v>13459</v>
      </c>
      <c r="B3460" t="s">
        <v>5506</v>
      </c>
      <c r="C3460" t="s">
        <v>15025</v>
      </c>
      <c r="D3460">
        <v>9663</v>
      </c>
      <c r="E3460" s="2">
        <v>44985.387106481481</v>
      </c>
      <c r="F3460" t="s">
        <v>12908</v>
      </c>
    </row>
    <row r="3461" spans="1:6" x14ac:dyDescent="0.25">
      <c r="A3461">
        <v>13460</v>
      </c>
      <c r="B3461" t="s">
        <v>5543</v>
      </c>
      <c r="C3461" t="s">
        <v>15030</v>
      </c>
      <c r="D3461">
        <v>20759</v>
      </c>
      <c r="E3461" s="2">
        <v>45113.550752314812</v>
      </c>
      <c r="F3461" t="s">
        <v>15024</v>
      </c>
    </row>
    <row r="3462" spans="1:6" x14ac:dyDescent="0.25">
      <c r="A3462">
        <v>13461</v>
      </c>
      <c r="B3462" t="s">
        <v>5417</v>
      </c>
      <c r="C3462" t="s">
        <v>15029</v>
      </c>
      <c r="D3462">
        <v>49565</v>
      </c>
      <c r="E3462" s="2">
        <v>44531.554537037038</v>
      </c>
      <c r="F3462" t="s">
        <v>15026</v>
      </c>
    </row>
    <row r="3463" spans="1:6" x14ac:dyDescent="0.25">
      <c r="A3463">
        <v>13462</v>
      </c>
      <c r="B3463" t="s">
        <v>3710</v>
      </c>
      <c r="C3463" t="s">
        <v>15023</v>
      </c>
      <c r="D3463">
        <v>3415</v>
      </c>
      <c r="E3463" s="2">
        <v>44724.081377314818</v>
      </c>
      <c r="F3463" t="s">
        <v>15026</v>
      </c>
    </row>
    <row r="3464" spans="1:6" x14ac:dyDescent="0.25">
      <c r="A3464">
        <v>13463</v>
      </c>
      <c r="B3464" t="s">
        <v>5411</v>
      </c>
      <c r="C3464" t="s">
        <v>15027</v>
      </c>
      <c r="D3464">
        <v>25438</v>
      </c>
      <c r="E3464" s="2">
        <v>45021.542870370373</v>
      </c>
      <c r="F3464" t="s">
        <v>15024</v>
      </c>
    </row>
    <row r="3465" spans="1:6" x14ac:dyDescent="0.25">
      <c r="A3465">
        <v>13464</v>
      </c>
      <c r="B3465" t="s">
        <v>3522</v>
      </c>
      <c r="C3465" t="s">
        <v>15028</v>
      </c>
      <c r="D3465">
        <v>18475</v>
      </c>
      <c r="E3465" s="2">
        <v>45006.664895833332</v>
      </c>
      <c r="F3465" t="s">
        <v>15024</v>
      </c>
    </row>
    <row r="3466" spans="1:6" x14ac:dyDescent="0.25">
      <c r="A3466">
        <v>13465</v>
      </c>
      <c r="B3466" t="s">
        <v>3619</v>
      </c>
      <c r="C3466" t="s">
        <v>15028</v>
      </c>
      <c r="D3466">
        <v>36667</v>
      </c>
      <c r="E3466" s="2">
        <v>44931.182511574072</v>
      </c>
      <c r="F3466" t="s">
        <v>12908</v>
      </c>
    </row>
    <row r="3467" spans="1:6" x14ac:dyDescent="0.25">
      <c r="A3467">
        <v>13466</v>
      </c>
      <c r="B3467" t="s">
        <v>4979</v>
      </c>
      <c r="C3467" t="s">
        <v>15029</v>
      </c>
      <c r="D3467">
        <v>13633</v>
      </c>
      <c r="E3467" s="2">
        <v>44557.880624999998</v>
      </c>
      <c r="F3467" t="s">
        <v>15024</v>
      </c>
    </row>
    <row r="3468" spans="1:6" x14ac:dyDescent="0.25">
      <c r="A3468">
        <v>13467</v>
      </c>
      <c r="B3468" t="s">
        <v>4186</v>
      </c>
      <c r="C3468" t="s">
        <v>15027</v>
      </c>
      <c r="D3468">
        <v>16579</v>
      </c>
      <c r="E3468" s="2">
        <v>45038.316527777781</v>
      </c>
      <c r="F3468" t="s">
        <v>15024</v>
      </c>
    </row>
    <row r="3469" spans="1:6" x14ac:dyDescent="0.25">
      <c r="A3469">
        <v>13468</v>
      </c>
      <c r="B3469" t="s">
        <v>4985</v>
      </c>
      <c r="C3469" t="s">
        <v>15030</v>
      </c>
      <c r="D3469">
        <v>29023</v>
      </c>
      <c r="E3469" s="2">
        <v>44792.197534722232</v>
      </c>
      <c r="F3469" t="s">
        <v>15026</v>
      </c>
    </row>
    <row r="3470" spans="1:6" x14ac:dyDescent="0.25">
      <c r="A3470">
        <v>13469</v>
      </c>
      <c r="B3470" t="s">
        <v>4111</v>
      </c>
      <c r="C3470" t="s">
        <v>15027</v>
      </c>
      <c r="D3470">
        <v>42867</v>
      </c>
      <c r="E3470" s="2">
        <v>44763.605914351851</v>
      </c>
      <c r="F3470" t="s">
        <v>15024</v>
      </c>
    </row>
    <row r="3471" spans="1:6" x14ac:dyDescent="0.25">
      <c r="A3471">
        <v>13470</v>
      </c>
      <c r="B3471" t="s">
        <v>5010</v>
      </c>
      <c r="C3471" t="s">
        <v>15023</v>
      </c>
      <c r="D3471">
        <v>37638</v>
      </c>
      <c r="E3471" s="2">
        <v>44849.891018518523</v>
      </c>
      <c r="F3471" t="s">
        <v>12908</v>
      </c>
    </row>
    <row r="3472" spans="1:6" x14ac:dyDescent="0.25">
      <c r="A3472">
        <v>13471</v>
      </c>
      <c r="B3472" t="s">
        <v>3652</v>
      </c>
      <c r="C3472" t="s">
        <v>15025</v>
      </c>
      <c r="D3472">
        <v>10884</v>
      </c>
      <c r="E3472" s="2">
        <v>44628.033368055563</v>
      </c>
      <c r="F3472" t="s">
        <v>15026</v>
      </c>
    </row>
    <row r="3473" spans="1:6" x14ac:dyDescent="0.25">
      <c r="A3473">
        <v>13472</v>
      </c>
      <c r="B3473" t="s">
        <v>5960</v>
      </c>
      <c r="C3473" t="s">
        <v>15030</v>
      </c>
      <c r="D3473">
        <v>4888</v>
      </c>
      <c r="E3473" s="2">
        <v>45111.709120370368</v>
      </c>
      <c r="F3473" t="s">
        <v>12908</v>
      </c>
    </row>
    <row r="3474" spans="1:6" x14ac:dyDescent="0.25">
      <c r="A3474">
        <v>13473</v>
      </c>
      <c r="B3474" t="s">
        <v>5970</v>
      </c>
      <c r="C3474" t="s">
        <v>15030</v>
      </c>
      <c r="D3474">
        <v>36850</v>
      </c>
      <c r="E3474" s="2">
        <v>44646.822743055563</v>
      </c>
      <c r="F3474" t="s">
        <v>12908</v>
      </c>
    </row>
    <row r="3475" spans="1:6" x14ac:dyDescent="0.25">
      <c r="A3475">
        <v>13474</v>
      </c>
      <c r="B3475" t="s">
        <v>4641</v>
      </c>
      <c r="C3475" t="s">
        <v>15030</v>
      </c>
      <c r="D3475">
        <v>48516</v>
      </c>
      <c r="E3475" s="2">
        <v>44842.72996527778</v>
      </c>
      <c r="F3475" t="s">
        <v>15026</v>
      </c>
    </row>
    <row r="3476" spans="1:6" x14ac:dyDescent="0.25">
      <c r="A3476">
        <v>13475</v>
      </c>
      <c r="B3476" t="s">
        <v>4620</v>
      </c>
      <c r="C3476" t="s">
        <v>15027</v>
      </c>
      <c r="D3476">
        <v>18534</v>
      </c>
      <c r="E3476" s="2">
        <v>44694.884768518517</v>
      </c>
      <c r="F3476" t="s">
        <v>15024</v>
      </c>
    </row>
    <row r="3477" spans="1:6" x14ac:dyDescent="0.25">
      <c r="A3477">
        <v>13476</v>
      </c>
      <c r="B3477" t="s">
        <v>4896</v>
      </c>
      <c r="C3477" t="s">
        <v>15029</v>
      </c>
      <c r="D3477">
        <v>47740</v>
      </c>
      <c r="E3477" s="2">
        <v>45121.922627314823</v>
      </c>
      <c r="F3477" t="s">
        <v>15024</v>
      </c>
    </row>
    <row r="3478" spans="1:6" x14ac:dyDescent="0.25">
      <c r="A3478">
        <v>13477</v>
      </c>
      <c r="B3478" t="s">
        <v>3555</v>
      </c>
      <c r="C3478" t="s">
        <v>15030</v>
      </c>
      <c r="D3478">
        <v>3477</v>
      </c>
      <c r="E3478" s="2">
        <v>44979.027372685188</v>
      </c>
      <c r="F3478" t="s">
        <v>15024</v>
      </c>
    </row>
    <row r="3479" spans="1:6" x14ac:dyDescent="0.25">
      <c r="A3479">
        <v>13478</v>
      </c>
      <c r="B3479" t="s">
        <v>5019</v>
      </c>
      <c r="C3479" t="s">
        <v>15030</v>
      </c>
      <c r="D3479">
        <v>21917</v>
      </c>
      <c r="E3479" s="2">
        <v>44704.175902777781</v>
      </c>
      <c r="F3479" t="s">
        <v>15024</v>
      </c>
    </row>
    <row r="3480" spans="1:6" x14ac:dyDescent="0.25">
      <c r="A3480">
        <v>13479</v>
      </c>
      <c r="B3480" t="s">
        <v>4175</v>
      </c>
      <c r="C3480" t="s">
        <v>15027</v>
      </c>
      <c r="D3480">
        <v>30427</v>
      </c>
      <c r="E3480" s="2">
        <v>44800.395821759259</v>
      </c>
      <c r="F3480" t="s">
        <v>12908</v>
      </c>
    </row>
    <row r="3481" spans="1:6" x14ac:dyDescent="0.25">
      <c r="A3481">
        <v>13480</v>
      </c>
      <c r="B3481" t="s">
        <v>5181</v>
      </c>
      <c r="C3481" t="s">
        <v>15029</v>
      </c>
      <c r="D3481">
        <v>1773</v>
      </c>
      <c r="E3481" s="2">
        <v>44820.880254629628</v>
      </c>
      <c r="F3481" t="s">
        <v>12908</v>
      </c>
    </row>
    <row r="3482" spans="1:6" x14ac:dyDescent="0.25">
      <c r="A3482">
        <v>13481</v>
      </c>
      <c r="B3482" t="s">
        <v>5130</v>
      </c>
      <c r="C3482" t="s">
        <v>15025</v>
      </c>
      <c r="D3482">
        <v>26536</v>
      </c>
      <c r="E3482" s="2">
        <v>44671.195706018523</v>
      </c>
      <c r="F3482" t="s">
        <v>12908</v>
      </c>
    </row>
    <row r="3483" spans="1:6" x14ac:dyDescent="0.25">
      <c r="A3483">
        <v>13482</v>
      </c>
      <c r="B3483" t="s">
        <v>3738</v>
      </c>
      <c r="C3483" t="s">
        <v>15023</v>
      </c>
      <c r="D3483">
        <v>4342</v>
      </c>
      <c r="E3483" s="2">
        <v>45029.748379629629</v>
      </c>
      <c r="F3483" t="s">
        <v>15026</v>
      </c>
    </row>
    <row r="3484" spans="1:6" x14ac:dyDescent="0.25">
      <c r="A3484">
        <v>13483</v>
      </c>
      <c r="B3484" t="s">
        <v>5210</v>
      </c>
      <c r="C3484" t="s">
        <v>15027</v>
      </c>
      <c r="D3484">
        <v>4740</v>
      </c>
      <c r="E3484" s="2">
        <v>45003.046481481477</v>
      </c>
      <c r="F3484" t="s">
        <v>15026</v>
      </c>
    </row>
    <row r="3485" spans="1:6" x14ac:dyDescent="0.25">
      <c r="A3485">
        <v>13484</v>
      </c>
      <c r="B3485" t="s">
        <v>3777</v>
      </c>
      <c r="C3485" t="s">
        <v>15028</v>
      </c>
      <c r="D3485">
        <v>39261</v>
      </c>
      <c r="E3485" s="2">
        <v>44562.218194444453</v>
      </c>
      <c r="F3485" t="s">
        <v>12908</v>
      </c>
    </row>
    <row r="3486" spans="1:6" x14ac:dyDescent="0.25">
      <c r="A3486">
        <v>13485</v>
      </c>
      <c r="B3486" t="s">
        <v>5310</v>
      </c>
      <c r="C3486" t="s">
        <v>15029</v>
      </c>
      <c r="D3486">
        <v>20099</v>
      </c>
      <c r="E3486" s="2">
        <v>44585.108252314807</v>
      </c>
      <c r="F3486" t="s">
        <v>12908</v>
      </c>
    </row>
    <row r="3487" spans="1:6" x14ac:dyDescent="0.25">
      <c r="A3487">
        <v>13486</v>
      </c>
      <c r="B3487" t="s">
        <v>3480</v>
      </c>
      <c r="C3487" t="s">
        <v>15028</v>
      </c>
      <c r="D3487">
        <v>27240</v>
      </c>
      <c r="E3487" s="2">
        <v>44922.036736111113</v>
      </c>
      <c r="F3487" t="s">
        <v>12908</v>
      </c>
    </row>
    <row r="3488" spans="1:6" x14ac:dyDescent="0.25">
      <c r="A3488">
        <v>13487</v>
      </c>
      <c r="B3488" t="s">
        <v>4503</v>
      </c>
      <c r="C3488" t="s">
        <v>15029</v>
      </c>
      <c r="D3488">
        <v>31955</v>
      </c>
      <c r="E3488" s="2">
        <v>44921.923078703701</v>
      </c>
      <c r="F3488" t="s">
        <v>12908</v>
      </c>
    </row>
    <row r="3489" spans="1:6" x14ac:dyDescent="0.25">
      <c r="A3489">
        <v>13488</v>
      </c>
      <c r="B3489" t="s">
        <v>3358</v>
      </c>
      <c r="C3489" t="s">
        <v>15030</v>
      </c>
      <c r="D3489">
        <v>31557</v>
      </c>
      <c r="E3489" s="2">
        <v>45017.513680555552</v>
      </c>
      <c r="F3489" t="s">
        <v>12908</v>
      </c>
    </row>
    <row r="3490" spans="1:6" x14ac:dyDescent="0.25">
      <c r="A3490">
        <v>13489</v>
      </c>
      <c r="B3490" t="s">
        <v>5725</v>
      </c>
      <c r="C3490" t="s">
        <v>15023</v>
      </c>
      <c r="D3490">
        <v>28464</v>
      </c>
      <c r="E3490" s="2">
        <v>44655.817754629628</v>
      </c>
      <c r="F3490" t="s">
        <v>15024</v>
      </c>
    </row>
    <row r="3491" spans="1:6" x14ac:dyDescent="0.25">
      <c r="A3491">
        <v>13490</v>
      </c>
      <c r="B3491" t="s">
        <v>3721</v>
      </c>
      <c r="C3491" t="s">
        <v>15027</v>
      </c>
      <c r="D3491">
        <v>45702</v>
      </c>
      <c r="E3491" s="2">
        <v>44728.380752314813</v>
      </c>
      <c r="F3491" t="s">
        <v>15024</v>
      </c>
    </row>
    <row r="3492" spans="1:6" x14ac:dyDescent="0.25">
      <c r="A3492">
        <v>13491</v>
      </c>
      <c r="B3492" t="s">
        <v>5860</v>
      </c>
      <c r="C3492" t="s">
        <v>15028</v>
      </c>
      <c r="D3492">
        <v>20286</v>
      </c>
      <c r="E3492" s="2">
        <v>44702.039143518523</v>
      </c>
      <c r="F3492" t="s">
        <v>15026</v>
      </c>
    </row>
    <row r="3493" spans="1:6" x14ac:dyDescent="0.25">
      <c r="A3493">
        <v>13492</v>
      </c>
      <c r="B3493" t="s">
        <v>4727</v>
      </c>
      <c r="C3493" t="s">
        <v>15028</v>
      </c>
      <c r="D3493">
        <v>40522</v>
      </c>
      <c r="E3493" s="2">
        <v>44907.082361111112</v>
      </c>
      <c r="F3493" t="s">
        <v>15026</v>
      </c>
    </row>
    <row r="3494" spans="1:6" x14ac:dyDescent="0.25">
      <c r="A3494">
        <v>13493</v>
      </c>
      <c r="B3494" t="s">
        <v>4730</v>
      </c>
      <c r="C3494" t="s">
        <v>15023</v>
      </c>
      <c r="D3494">
        <v>46023</v>
      </c>
      <c r="E3494" s="2">
        <v>44675.177789351852</v>
      </c>
      <c r="F3494" t="s">
        <v>15024</v>
      </c>
    </row>
    <row r="3495" spans="1:6" x14ac:dyDescent="0.25">
      <c r="A3495">
        <v>13494</v>
      </c>
      <c r="B3495" t="s">
        <v>5271</v>
      </c>
      <c r="C3495" t="s">
        <v>15028</v>
      </c>
      <c r="D3495">
        <v>45218</v>
      </c>
      <c r="E3495" s="2">
        <v>45104.745405092603</v>
      </c>
      <c r="F3495" t="s">
        <v>12908</v>
      </c>
    </row>
    <row r="3496" spans="1:6" x14ac:dyDescent="0.25">
      <c r="A3496">
        <v>13495</v>
      </c>
      <c r="B3496" t="s">
        <v>3750</v>
      </c>
      <c r="C3496" t="s">
        <v>15023</v>
      </c>
      <c r="D3496">
        <v>3038</v>
      </c>
      <c r="E3496" s="2">
        <v>44967.060682870368</v>
      </c>
      <c r="F3496" t="s">
        <v>15024</v>
      </c>
    </row>
    <row r="3497" spans="1:6" x14ac:dyDescent="0.25">
      <c r="A3497">
        <v>13496</v>
      </c>
      <c r="B3497" t="s">
        <v>5073</v>
      </c>
      <c r="C3497" t="s">
        <v>15025</v>
      </c>
      <c r="D3497">
        <v>22621</v>
      </c>
      <c r="E3497" s="2">
        <v>44947.835150462961</v>
      </c>
      <c r="F3497" t="s">
        <v>12908</v>
      </c>
    </row>
    <row r="3498" spans="1:6" x14ac:dyDescent="0.25">
      <c r="A3498">
        <v>13497</v>
      </c>
      <c r="B3498" t="s">
        <v>3512</v>
      </c>
      <c r="C3498" t="s">
        <v>15027</v>
      </c>
      <c r="D3498">
        <v>4857</v>
      </c>
      <c r="E3498" s="2">
        <v>45011.518055555563</v>
      </c>
      <c r="F3498" t="s">
        <v>15024</v>
      </c>
    </row>
    <row r="3499" spans="1:6" x14ac:dyDescent="0.25">
      <c r="A3499">
        <v>13498</v>
      </c>
      <c r="B3499" t="s">
        <v>3327</v>
      </c>
      <c r="C3499" t="s">
        <v>15023</v>
      </c>
      <c r="D3499">
        <v>22179</v>
      </c>
      <c r="E3499" s="2">
        <v>44736.044131944444</v>
      </c>
      <c r="F3499" t="s">
        <v>15026</v>
      </c>
    </row>
    <row r="3500" spans="1:6" x14ac:dyDescent="0.25">
      <c r="A3500">
        <v>13499</v>
      </c>
      <c r="B3500" t="s">
        <v>6000</v>
      </c>
      <c r="C3500" t="s">
        <v>15028</v>
      </c>
      <c r="D3500">
        <v>23511</v>
      </c>
      <c r="E3500" s="2">
        <v>44818.89135416667</v>
      </c>
      <c r="F3500" t="s">
        <v>15026</v>
      </c>
    </row>
    <row r="3501" spans="1:6" x14ac:dyDescent="0.25">
      <c r="A3501">
        <v>13500</v>
      </c>
      <c r="B3501" t="s">
        <v>5289</v>
      </c>
      <c r="C3501" t="s">
        <v>15028</v>
      </c>
      <c r="D3501">
        <v>49653</v>
      </c>
      <c r="E3501" s="2">
        <v>44560.408773148149</v>
      </c>
      <c r="F3501" t="s">
        <v>12908</v>
      </c>
    </row>
    <row r="3502" spans="1:6" x14ac:dyDescent="0.25">
      <c r="A3502">
        <v>13501</v>
      </c>
      <c r="B3502" t="s">
        <v>5586</v>
      </c>
      <c r="C3502" t="s">
        <v>15025</v>
      </c>
      <c r="D3502">
        <v>8111</v>
      </c>
      <c r="E3502" s="2">
        <v>44479.444699074083</v>
      </c>
      <c r="F3502" t="s">
        <v>12908</v>
      </c>
    </row>
    <row r="3503" spans="1:6" x14ac:dyDescent="0.25">
      <c r="A3503">
        <v>13502</v>
      </c>
      <c r="B3503" t="s">
        <v>4006</v>
      </c>
      <c r="C3503" t="s">
        <v>15029</v>
      </c>
      <c r="D3503">
        <v>44798</v>
      </c>
      <c r="E3503" s="2">
        <v>44815.541805555556</v>
      </c>
      <c r="F3503" t="s">
        <v>12908</v>
      </c>
    </row>
    <row r="3504" spans="1:6" x14ac:dyDescent="0.25">
      <c r="A3504">
        <v>13503</v>
      </c>
      <c r="B3504" t="s">
        <v>5461</v>
      </c>
      <c r="C3504" t="s">
        <v>15027</v>
      </c>
      <c r="D3504">
        <v>2182</v>
      </c>
      <c r="E3504" s="2">
        <v>44742.512094907397</v>
      </c>
      <c r="F3504" t="s">
        <v>15024</v>
      </c>
    </row>
    <row r="3505" spans="1:6" x14ac:dyDescent="0.25">
      <c r="A3505">
        <v>13504</v>
      </c>
      <c r="B3505" t="s">
        <v>3829</v>
      </c>
      <c r="C3505" t="s">
        <v>15029</v>
      </c>
      <c r="D3505">
        <v>36011</v>
      </c>
      <c r="E3505" s="2">
        <v>45006.962175925917</v>
      </c>
      <c r="F3505" t="s">
        <v>15026</v>
      </c>
    </row>
    <row r="3506" spans="1:6" x14ac:dyDescent="0.25">
      <c r="A3506">
        <v>13505</v>
      </c>
      <c r="B3506" t="s">
        <v>5265</v>
      </c>
      <c r="C3506" t="s">
        <v>15027</v>
      </c>
      <c r="D3506">
        <v>3227</v>
      </c>
      <c r="E3506" s="2">
        <v>44727.406608796293</v>
      </c>
      <c r="F3506" t="s">
        <v>15024</v>
      </c>
    </row>
    <row r="3507" spans="1:6" x14ac:dyDescent="0.25">
      <c r="A3507">
        <v>13506</v>
      </c>
      <c r="B3507" t="s">
        <v>4818</v>
      </c>
      <c r="C3507" t="s">
        <v>15029</v>
      </c>
      <c r="D3507">
        <v>9226</v>
      </c>
      <c r="E3507" s="2">
        <v>44839.400104166663</v>
      </c>
      <c r="F3507" t="s">
        <v>15024</v>
      </c>
    </row>
    <row r="3508" spans="1:6" x14ac:dyDescent="0.25">
      <c r="A3508">
        <v>13507</v>
      </c>
      <c r="B3508" t="s">
        <v>3664</v>
      </c>
      <c r="C3508" t="s">
        <v>15030</v>
      </c>
      <c r="D3508">
        <v>44384</v>
      </c>
      <c r="E3508" s="2">
        <v>45055.185428240737</v>
      </c>
      <c r="F3508" t="s">
        <v>15024</v>
      </c>
    </row>
    <row r="3509" spans="1:6" x14ac:dyDescent="0.25">
      <c r="A3509">
        <v>13508</v>
      </c>
      <c r="B3509" t="s">
        <v>3370</v>
      </c>
      <c r="C3509" t="s">
        <v>15023</v>
      </c>
      <c r="D3509">
        <v>20281</v>
      </c>
      <c r="E3509" s="2">
        <v>44936.693425925929</v>
      </c>
      <c r="F3509" t="s">
        <v>12908</v>
      </c>
    </row>
    <row r="3510" spans="1:6" x14ac:dyDescent="0.25">
      <c r="A3510">
        <v>13509</v>
      </c>
      <c r="B3510" t="s">
        <v>3189</v>
      </c>
      <c r="C3510" t="s">
        <v>15029</v>
      </c>
      <c r="D3510">
        <v>34066</v>
      </c>
      <c r="E3510" s="2">
        <v>44865.318182870367</v>
      </c>
      <c r="F3510" t="s">
        <v>15026</v>
      </c>
    </row>
    <row r="3511" spans="1:6" x14ac:dyDescent="0.25">
      <c r="A3511">
        <v>13510</v>
      </c>
      <c r="B3511" t="s">
        <v>3852</v>
      </c>
      <c r="C3511" t="s">
        <v>15023</v>
      </c>
      <c r="D3511">
        <v>28536</v>
      </c>
      <c r="E3511" s="2">
        <v>44893.241099537037</v>
      </c>
      <c r="F3511" t="s">
        <v>15024</v>
      </c>
    </row>
    <row r="3512" spans="1:6" x14ac:dyDescent="0.25">
      <c r="A3512">
        <v>13511</v>
      </c>
      <c r="B3512" t="s">
        <v>4443</v>
      </c>
      <c r="C3512" t="s">
        <v>15027</v>
      </c>
      <c r="D3512">
        <v>48219</v>
      </c>
      <c r="E3512" s="2">
        <v>44813.037222222221</v>
      </c>
      <c r="F3512" t="s">
        <v>15026</v>
      </c>
    </row>
    <row r="3513" spans="1:6" x14ac:dyDescent="0.25">
      <c r="A3513">
        <v>13512</v>
      </c>
      <c r="B3513" t="s">
        <v>3518</v>
      </c>
      <c r="C3513" t="s">
        <v>15023</v>
      </c>
      <c r="D3513">
        <v>28659</v>
      </c>
      <c r="E3513" s="2">
        <v>44908.423310185193</v>
      </c>
      <c r="F3513" t="s">
        <v>15024</v>
      </c>
    </row>
    <row r="3514" spans="1:6" x14ac:dyDescent="0.25">
      <c r="A3514">
        <v>13513</v>
      </c>
      <c r="B3514" t="s">
        <v>5891</v>
      </c>
      <c r="C3514" t="s">
        <v>15027</v>
      </c>
      <c r="D3514">
        <v>8507</v>
      </c>
      <c r="E3514" s="2">
        <v>44949.769548611112</v>
      </c>
      <c r="F3514" t="s">
        <v>15026</v>
      </c>
    </row>
    <row r="3515" spans="1:6" x14ac:dyDescent="0.25">
      <c r="A3515">
        <v>13514</v>
      </c>
      <c r="B3515" t="s">
        <v>4961</v>
      </c>
      <c r="C3515" t="s">
        <v>15030</v>
      </c>
      <c r="D3515">
        <v>36933</v>
      </c>
      <c r="E3515" s="2">
        <v>44584.730381944442</v>
      </c>
      <c r="F3515" t="s">
        <v>15026</v>
      </c>
    </row>
    <row r="3516" spans="1:6" x14ac:dyDescent="0.25">
      <c r="A3516">
        <v>13515</v>
      </c>
      <c r="B3516" t="s">
        <v>4837</v>
      </c>
      <c r="C3516" t="s">
        <v>15028</v>
      </c>
      <c r="D3516">
        <v>23991</v>
      </c>
      <c r="E3516" s="2">
        <v>44781.099756944437</v>
      </c>
      <c r="F3516" t="s">
        <v>12908</v>
      </c>
    </row>
    <row r="3517" spans="1:6" x14ac:dyDescent="0.25">
      <c r="A3517">
        <v>13516</v>
      </c>
      <c r="B3517" t="s">
        <v>5617</v>
      </c>
      <c r="C3517" t="s">
        <v>15029</v>
      </c>
      <c r="D3517">
        <v>22765</v>
      </c>
      <c r="E3517" s="2">
        <v>45061.634722222218</v>
      </c>
      <c r="F3517" t="s">
        <v>12908</v>
      </c>
    </row>
    <row r="3518" spans="1:6" x14ac:dyDescent="0.25">
      <c r="A3518">
        <v>13517</v>
      </c>
      <c r="B3518" t="s">
        <v>4955</v>
      </c>
      <c r="C3518" t="s">
        <v>15023</v>
      </c>
      <c r="D3518">
        <v>36636</v>
      </c>
      <c r="E3518" s="2">
        <v>44531.644699074073</v>
      </c>
      <c r="F3518" t="s">
        <v>15026</v>
      </c>
    </row>
    <row r="3519" spans="1:6" x14ac:dyDescent="0.25">
      <c r="A3519">
        <v>13518</v>
      </c>
      <c r="B3519" t="s">
        <v>3854</v>
      </c>
      <c r="C3519" t="s">
        <v>15028</v>
      </c>
      <c r="D3519">
        <v>19781</v>
      </c>
      <c r="E3519" s="2">
        <v>44890.66547453704</v>
      </c>
      <c r="F3519" t="s">
        <v>15024</v>
      </c>
    </row>
    <row r="3520" spans="1:6" x14ac:dyDescent="0.25">
      <c r="A3520">
        <v>13519</v>
      </c>
      <c r="B3520" t="s">
        <v>4858</v>
      </c>
      <c r="C3520" t="s">
        <v>15028</v>
      </c>
      <c r="D3520">
        <v>2297</v>
      </c>
      <c r="E3520" s="2">
        <v>44836.027824074074</v>
      </c>
      <c r="F3520" t="s">
        <v>15024</v>
      </c>
    </row>
    <row r="3521" spans="1:6" x14ac:dyDescent="0.25">
      <c r="A3521">
        <v>13520</v>
      </c>
      <c r="B3521" t="s">
        <v>4244</v>
      </c>
      <c r="C3521" t="s">
        <v>15029</v>
      </c>
      <c r="D3521">
        <v>42226</v>
      </c>
      <c r="E3521" s="2">
        <v>44871.415000000001</v>
      </c>
      <c r="F3521" t="s">
        <v>15024</v>
      </c>
    </row>
    <row r="3522" spans="1:6" x14ac:dyDescent="0.25">
      <c r="A3522">
        <v>13521</v>
      </c>
      <c r="B3522" t="s">
        <v>3135</v>
      </c>
      <c r="C3522" t="s">
        <v>15023</v>
      </c>
      <c r="D3522">
        <v>12765</v>
      </c>
      <c r="E3522" s="2">
        <v>44983.162858796299</v>
      </c>
      <c r="F3522" t="s">
        <v>15026</v>
      </c>
    </row>
    <row r="3523" spans="1:6" x14ac:dyDescent="0.25">
      <c r="A3523">
        <v>13522</v>
      </c>
      <c r="B3523" t="s">
        <v>5852</v>
      </c>
      <c r="C3523" t="s">
        <v>15028</v>
      </c>
      <c r="D3523">
        <v>11895</v>
      </c>
      <c r="E3523" s="2">
        <v>44886.249108796299</v>
      </c>
      <c r="F3523" t="s">
        <v>15024</v>
      </c>
    </row>
    <row r="3524" spans="1:6" x14ac:dyDescent="0.25">
      <c r="A3524">
        <v>13523</v>
      </c>
      <c r="B3524" t="s">
        <v>4798</v>
      </c>
      <c r="C3524" t="s">
        <v>15023</v>
      </c>
      <c r="D3524">
        <v>16238</v>
      </c>
      <c r="E3524" s="2">
        <v>44888.233541666668</v>
      </c>
      <c r="F3524" t="s">
        <v>15024</v>
      </c>
    </row>
    <row r="3525" spans="1:6" x14ac:dyDescent="0.25">
      <c r="A3525">
        <v>13524</v>
      </c>
      <c r="B3525" t="s">
        <v>4583</v>
      </c>
      <c r="C3525" t="s">
        <v>15025</v>
      </c>
      <c r="D3525">
        <v>41361</v>
      </c>
      <c r="E3525" s="2">
        <v>44794.533437500002</v>
      </c>
      <c r="F3525" t="s">
        <v>15026</v>
      </c>
    </row>
    <row r="3526" spans="1:6" x14ac:dyDescent="0.25">
      <c r="A3526">
        <v>13525</v>
      </c>
      <c r="B3526" t="s">
        <v>5792</v>
      </c>
      <c r="C3526" t="s">
        <v>15025</v>
      </c>
      <c r="D3526">
        <v>32282</v>
      </c>
      <c r="E3526" s="2">
        <v>44818.322523148148</v>
      </c>
      <c r="F3526" t="s">
        <v>15026</v>
      </c>
    </row>
    <row r="3527" spans="1:6" x14ac:dyDescent="0.25">
      <c r="A3527">
        <v>13526</v>
      </c>
      <c r="B3527" t="s">
        <v>4251</v>
      </c>
      <c r="C3527" t="s">
        <v>15030</v>
      </c>
      <c r="D3527">
        <v>8645</v>
      </c>
      <c r="E3527" s="2">
        <v>44542.344131944446</v>
      </c>
      <c r="F3527" t="s">
        <v>12908</v>
      </c>
    </row>
    <row r="3528" spans="1:6" x14ac:dyDescent="0.25">
      <c r="A3528">
        <v>13527</v>
      </c>
      <c r="B3528" t="s">
        <v>4000</v>
      </c>
      <c r="C3528" t="s">
        <v>15027</v>
      </c>
      <c r="D3528">
        <v>31352</v>
      </c>
      <c r="E3528" s="2">
        <v>44855.885509259257</v>
      </c>
      <c r="F3528" t="s">
        <v>15026</v>
      </c>
    </row>
    <row r="3529" spans="1:6" x14ac:dyDescent="0.25">
      <c r="A3529">
        <v>13528</v>
      </c>
      <c r="B3529" t="s">
        <v>4613</v>
      </c>
      <c r="C3529" t="s">
        <v>15028</v>
      </c>
      <c r="D3529">
        <v>44057</v>
      </c>
      <c r="E3529" s="2">
        <v>44786.802511574067</v>
      </c>
      <c r="F3529" t="s">
        <v>15024</v>
      </c>
    </row>
    <row r="3530" spans="1:6" x14ac:dyDescent="0.25">
      <c r="A3530">
        <v>13529</v>
      </c>
      <c r="B3530" t="s">
        <v>3350</v>
      </c>
      <c r="C3530" t="s">
        <v>15023</v>
      </c>
      <c r="D3530">
        <v>23874</v>
      </c>
      <c r="E3530" s="2">
        <v>45015.250972222217</v>
      </c>
      <c r="F3530" t="s">
        <v>15026</v>
      </c>
    </row>
    <row r="3531" spans="1:6" x14ac:dyDescent="0.25">
      <c r="A3531">
        <v>13530</v>
      </c>
      <c r="B3531" t="s">
        <v>4709</v>
      </c>
      <c r="C3531" t="s">
        <v>15029</v>
      </c>
      <c r="D3531">
        <v>37989</v>
      </c>
      <c r="E3531" s="2">
        <v>44852.267013888893</v>
      </c>
      <c r="F3531" t="s">
        <v>12908</v>
      </c>
    </row>
    <row r="3532" spans="1:6" x14ac:dyDescent="0.25">
      <c r="A3532">
        <v>13531</v>
      </c>
      <c r="B3532" t="s">
        <v>5299</v>
      </c>
      <c r="C3532" t="s">
        <v>15029</v>
      </c>
      <c r="D3532">
        <v>15588</v>
      </c>
      <c r="E3532" s="2">
        <v>44795.271655092591</v>
      </c>
      <c r="F3532" t="s">
        <v>12908</v>
      </c>
    </row>
    <row r="3533" spans="1:6" x14ac:dyDescent="0.25">
      <c r="A3533">
        <v>13532</v>
      </c>
      <c r="B3533" t="s">
        <v>3891</v>
      </c>
      <c r="C3533" t="s">
        <v>15025</v>
      </c>
      <c r="D3533">
        <v>18884</v>
      </c>
      <c r="E3533" s="2">
        <v>44756.141122685192</v>
      </c>
      <c r="F3533" t="s">
        <v>12908</v>
      </c>
    </row>
    <row r="3534" spans="1:6" x14ac:dyDescent="0.25">
      <c r="A3534">
        <v>13533</v>
      </c>
      <c r="B3534" t="s">
        <v>5148</v>
      </c>
      <c r="C3534" t="s">
        <v>15028</v>
      </c>
      <c r="D3534">
        <v>3122</v>
      </c>
      <c r="E3534" s="2">
        <v>44727.566712962973</v>
      </c>
      <c r="F3534" t="s">
        <v>12908</v>
      </c>
    </row>
    <row r="3535" spans="1:6" x14ac:dyDescent="0.25">
      <c r="A3535">
        <v>13534</v>
      </c>
      <c r="B3535" t="s">
        <v>3566</v>
      </c>
      <c r="C3535" t="s">
        <v>15028</v>
      </c>
      <c r="D3535">
        <v>48159</v>
      </c>
      <c r="E3535" s="2">
        <v>44927.568124999998</v>
      </c>
      <c r="F3535" t="s">
        <v>12908</v>
      </c>
    </row>
    <row r="3536" spans="1:6" x14ac:dyDescent="0.25">
      <c r="A3536">
        <v>13535</v>
      </c>
      <c r="B3536" t="s">
        <v>5142</v>
      </c>
      <c r="C3536" t="s">
        <v>15025</v>
      </c>
      <c r="D3536">
        <v>37229</v>
      </c>
      <c r="E3536" s="2">
        <v>44642.351041666669</v>
      </c>
      <c r="F3536" t="s">
        <v>15024</v>
      </c>
    </row>
    <row r="3537" spans="1:6" x14ac:dyDescent="0.25">
      <c r="A3537">
        <v>13536</v>
      </c>
      <c r="B3537" t="s">
        <v>5274</v>
      </c>
      <c r="C3537" t="s">
        <v>15025</v>
      </c>
      <c r="D3537">
        <v>17248</v>
      </c>
      <c r="E3537" s="2">
        <v>44624.862384259257</v>
      </c>
      <c r="F3537" t="s">
        <v>12908</v>
      </c>
    </row>
    <row r="3538" spans="1:6" x14ac:dyDescent="0.25">
      <c r="A3538">
        <v>13537</v>
      </c>
      <c r="B3538" t="s">
        <v>5368</v>
      </c>
      <c r="C3538" t="s">
        <v>15029</v>
      </c>
      <c r="D3538">
        <v>47884</v>
      </c>
      <c r="E3538" s="2">
        <v>44927.270532407398</v>
      </c>
      <c r="F3538" t="s">
        <v>15024</v>
      </c>
    </row>
    <row r="3539" spans="1:6" x14ac:dyDescent="0.25">
      <c r="A3539">
        <v>13538</v>
      </c>
      <c r="B3539" t="s">
        <v>5244</v>
      </c>
      <c r="C3539" t="s">
        <v>15030</v>
      </c>
      <c r="D3539">
        <v>48149</v>
      </c>
      <c r="E3539" s="2">
        <v>45058.350208333337</v>
      </c>
      <c r="F3539" t="s">
        <v>15026</v>
      </c>
    </row>
    <row r="3540" spans="1:6" x14ac:dyDescent="0.25">
      <c r="A3540">
        <v>13539</v>
      </c>
      <c r="B3540" t="s">
        <v>5369</v>
      </c>
      <c r="C3540" t="s">
        <v>15028</v>
      </c>
      <c r="D3540">
        <v>32741</v>
      </c>
      <c r="E3540" s="2">
        <v>45014.063680555562</v>
      </c>
      <c r="F3540" t="s">
        <v>15026</v>
      </c>
    </row>
    <row r="3541" spans="1:6" x14ac:dyDescent="0.25">
      <c r="A3541">
        <v>13540</v>
      </c>
      <c r="B3541" t="s">
        <v>5513</v>
      </c>
      <c r="C3541" t="s">
        <v>15029</v>
      </c>
      <c r="D3541">
        <v>19979</v>
      </c>
      <c r="E3541" s="2">
        <v>44797.07980324074</v>
      </c>
      <c r="F3541" t="s">
        <v>12908</v>
      </c>
    </row>
    <row r="3542" spans="1:6" x14ac:dyDescent="0.25">
      <c r="A3542">
        <v>13541</v>
      </c>
      <c r="B3542" t="s">
        <v>3471</v>
      </c>
      <c r="C3542" t="s">
        <v>15023</v>
      </c>
      <c r="D3542">
        <v>1749</v>
      </c>
      <c r="E3542" s="2">
        <v>45075.070162037038</v>
      </c>
      <c r="F3542" t="s">
        <v>12908</v>
      </c>
    </row>
    <row r="3543" spans="1:6" x14ac:dyDescent="0.25">
      <c r="A3543">
        <v>13542</v>
      </c>
      <c r="B3543" t="s">
        <v>3969</v>
      </c>
      <c r="C3543" t="s">
        <v>15027</v>
      </c>
      <c r="D3543">
        <v>15791</v>
      </c>
      <c r="E3543" s="2">
        <v>44924.52071759259</v>
      </c>
      <c r="F3543" t="s">
        <v>15026</v>
      </c>
    </row>
    <row r="3544" spans="1:6" x14ac:dyDescent="0.25">
      <c r="A3544">
        <v>13543</v>
      </c>
      <c r="B3544" t="s">
        <v>3686</v>
      </c>
      <c r="C3544" t="s">
        <v>15027</v>
      </c>
      <c r="D3544">
        <v>33532</v>
      </c>
      <c r="E3544" s="2">
        <v>44866.984143518523</v>
      </c>
      <c r="F3544" t="s">
        <v>15026</v>
      </c>
    </row>
    <row r="3545" spans="1:6" x14ac:dyDescent="0.25">
      <c r="A3545">
        <v>13544</v>
      </c>
      <c r="B3545" t="s">
        <v>4178</v>
      </c>
      <c r="C3545" t="s">
        <v>15025</v>
      </c>
      <c r="D3545">
        <v>20425</v>
      </c>
      <c r="E3545" s="2">
        <v>44943.175821759258</v>
      </c>
      <c r="F3545" t="s">
        <v>15024</v>
      </c>
    </row>
    <row r="3546" spans="1:6" x14ac:dyDescent="0.25">
      <c r="A3546">
        <v>13545</v>
      </c>
      <c r="B3546" t="s">
        <v>5683</v>
      </c>
      <c r="C3546" t="s">
        <v>15028</v>
      </c>
      <c r="D3546">
        <v>32323</v>
      </c>
      <c r="E3546" s="2">
        <v>44737.549224537041</v>
      </c>
      <c r="F3546" t="s">
        <v>12908</v>
      </c>
    </row>
    <row r="3547" spans="1:6" x14ac:dyDescent="0.25">
      <c r="A3547">
        <v>13546</v>
      </c>
      <c r="B3547" t="s">
        <v>4895</v>
      </c>
      <c r="C3547" t="s">
        <v>15027</v>
      </c>
      <c r="D3547">
        <v>26083</v>
      </c>
      <c r="E3547" s="2">
        <v>44939.082881944443</v>
      </c>
      <c r="F3547" t="s">
        <v>12908</v>
      </c>
    </row>
    <row r="3548" spans="1:6" x14ac:dyDescent="0.25">
      <c r="A3548">
        <v>13547</v>
      </c>
      <c r="B3548" t="s">
        <v>3674</v>
      </c>
      <c r="C3548" t="s">
        <v>15027</v>
      </c>
      <c r="D3548">
        <v>29709</v>
      </c>
      <c r="E3548" s="2">
        <v>44523.532824074071</v>
      </c>
      <c r="F3548" t="s">
        <v>15024</v>
      </c>
    </row>
    <row r="3549" spans="1:6" x14ac:dyDescent="0.25">
      <c r="A3549">
        <v>13548</v>
      </c>
      <c r="B3549" t="s">
        <v>3374</v>
      </c>
      <c r="C3549" t="s">
        <v>15027</v>
      </c>
      <c r="D3549">
        <v>38254</v>
      </c>
      <c r="E3549" s="2">
        <v>44704.805601851847</v>
      </c>
      <c r="F3549" t="s">
        <v>15026</v>
      </c>
    </row>
    <row r="3550" spans="1:6" x14ac:dyDescent="0.25">
      <c r="A3550">
        <v>13549</v>
      </c>
      <c r="B3550" t="s">
        <v>5848</v>
      </c>
      <c r="C3550" t="s">
        <v>15025</v>
      </c>
      <c r="D3550">
        <v>27832</v>
      </c>
      <c r="E3550" s="2">
        <v>44851.594594907408</v>
      </c>
      <c r="F3550" t="s">
        <v>12908</v>
      </c>
    </row>
    <row r="3551" spans="1:6" x14ac:dyDescent="0.25">
      <c r="A3551">
        <v>13550</v>
      </c>
      <c r="B3551" t="s">
        <v>4492</v>
      </c>
      <c r="C3551" t="s">
        <v>15029</v>
      </c>
      <c r="D3551">
        <v>28481</v>
      </c>
      <c r="E3551" s="2">
        <v>44556.875567129631</v>
      </c>
      <c r="F3551" t="s">
        <v>15024</v>
      </c>
    </row>
    <row r="3552" spans="1:6" x14ac:dyDescent="0.25">
      <c r="A3552">
        <v>13551</v>
      </c>
      <c r="B3552" t="s">
        <v>4689</v>
      </c>
      <c r="C3552" t="s">
        <v>15028</v>
      </c>
      <c r="D3552">
        <v>14512</v>
      </c>
      <c r="E3552" s="2">
        <v>44988.418124999997</v>
      </c>
      <c r="F3552" t="s">
        <v>15024</v>
      </c>
    </row>
    <row r="3553" spans="1:6" x14ac:dyDescent="0.25">
      <c r="A3553">
        <v>13552</v>
      </c>
      <c r="B3553" t="s">
        <v>4336</v>
      </c>
      <c r="C3553" t="s">
        <v>15029</v>
      </c>
      <c r="D3553">
        <v>12632</v>
      </c>
      <c r="E3553" s="2">
        <v>44714.9059837963</v>
      </c>
      <c r="F3553" t="s">
        <v>15026</v>
      </c>
    </row>
    <row r="3554" spans="1:6" x14ac:dyDescent="0.25">
      <c r="A3554">
        <v>13553</v>
      </c>
      <c r="B3554" t="s">
        <v>3321</v>
      </c>
      <c r="C3554" t="s">
        <v>15028</v>
      </c>
      <c r="D3554">
        <v>22317</v>
      </c>
      <c r="E3554" s="2">
        <v>44868.179918981477</v>
      </c>
      <c r="F3554" t="s">
        <v>15026</v>
      </c>
    </row>
    <row r="3555" spans="1:6" x14ac:dyDescent="0.25">
      <c r="A3555">
        <v>13554</v>
      </c>
      <c r="B3555" t="s">
        <v>3668</v>
      </c>
      <c r="C3555" t="s">
        <v>15025</v>
      </c>
      <c r="D3555">
        <v>30197</v>
      </c>
      <c r="E3555" s="2">
        <v>44648.397673611107</v>
      </c>
      <c r="F3555" t="s">
        <v>15026</v>
      </c>
    </row>
    <row r="3556" spans="1:6" x14ac:dyDescent="0.25">
      <c r="A3556">
        <v>13555</v>
      </c>
      <c r="B3556" t="s">
        <v>4679</v>
      </c>
      <c r="C3556" t="s">
        <v>15027</v>
      </c>
      <c r="D3556">
        <v>35975</v>
      </c>
      <c r="E3556" s="2">
        <v>44793.55605324074</v>
      </c>
      <c r="F3556" t="s">
        <v>12908</v>
      </c>
    </row>
    <row r="3557" spans="1:6" x14ac:dyDescent="0.25">
      <c r="A3557">
        <v>13556</v>
      </c>
      <c r="B3557" t="s">
        <v>3542</v>
      </c>
      <c r="C3557" t="s">
        <v>15029</v>
      </c>
      <c r="D3557">
        <v>34732</v>
      </c>
      <c r="E3557" s="2">
        <v>45093.940127314818</v>
      </c>
      <c r="F3557" t="s">
        <v>15026</v>
      </c>
    </row>
    <row r="3558" spans="1:6" x14ac:dyDescent="0.25">
      <c r="A3558">
        <v>13557</v>
      </c>
      <c r="B3558" t="s">
        <v>4806</v>
      </c>
      <c r="C3558" t="s">
        <v>15023</v>
      </c>
      <c r="D3558">
        <v>6732</v>
      </c>
      <c r="E3558" s="2">
        <v>44640.714814814812</v>
      </c>
      <c r="F3558" t="s">
        <v>15024</v>
      </c>
    </row>
    <row r="3559" spans="1:6" x14ac:dyDescent="0.25">
      <c r="A3559">
        <v>13558</v>
      </c>
      <c r="B3559" t="s">
        <v>3682</v>
      </c>
      <c r="C3559" t="s">
        <v>15029</v>
      </c>
      <c r="D3559">
        <v>48472</v>
      </c>
      <c r="E3559" s="2">
        <v>45018.654282407413</v>
      </c>
      <c r="F3559" t="s">
        <v>15024</v>
      </c>
    </row>
    <row r="3560" spans="1:6" x14ac:dyDescent="0.25">
      <c r="A3560">
        <v>13559</v>
      </c>
      <c r="B3560" t="s">
        <v>3202</v>
      </c>
      <c r="C3560" t="s">
        <v>15025</v>
      </c>
      <c r="D3560">
        <v>36900</v>
      </c>
      <c r="E3560" s="2">
        <v>44535.080416666657</v>
      </c>
      <c r="F3560" t="s">
        <v>12908</v>
      </c>
    </row>
    <row r="3561" spans="1:6" x14ac:dyDescent="0.25">
      <c r="A3561">
        <v>13560</v>
      </c>
      <c r="B3561" t="s">
        <v>3860</v>
      </c>
      <c r="C3561" t="s">
        <v>15027</v>
      </c>
      <c r="D3561">
        <v>22055</v>
      </c>
      <c r="E3561" s="2">
        <v>44694.496689814812</v>
      </c>
      <c r="F3561" t="s">
        <v>15024</v>
      </c>
    </row>
    <row r="3562" spans="1:6" x14ac:dyDescent="0.25">
      <c r="A3562">
        <v>13561</v>
      </c>
      <c r="B3562" t="s">
        <v>3718</v>
      </c>
      <c r="C3562" t="s">
        <v>15023</v>
      </c>
      <c r="D3562">
        <v>20472</v>
      </c>
      <c r="E3562" s="2">
        <v>44921.430104166669</v>
      </c>
      <c r="F3562" t="s">
        <v>12908</v>
      </c>
    </row>
    <row r="3563" spans="1:6" x14ac:dyDescent="0.25">
      <c r="A3563">
        <v>13562</v>
      </c>
      <c r="B3563" t="s">
        <v>3608</v>
      </c>
      <c r="C3563" t="s">
        <v>15028</v>
      </c>
      <c r="D3563">
        <v>18350</v>
      </c>
      <c r="E3563" s="2">
        <v>44890.41547453704</v>
      </c>
      <c r="F3563" t="s">
        <v>12908</v>
      </c>
    </row>
    <row r="3564" spans="1:6" x14ac:dyDescent="0.25">
      <c r="A3564">
        <v>13563</v>
      </c>
      <c r="B3564" t="s">
        <v>5614</v>
      </c>
      <c r="C3564" t="s">
        <v>15030</v>
      </c>
      <c r="D3564">
        <v>20638</v>
      </c>
      <c r="E3564" s="2">
        <v>44476.061678240738</v>
      </c>
      <c r="F3564" t="s">
        <v>12908</v>
      </c>
    </row>
    <row r="3565" spans="1:6" x14ac:dyDescent="0.25">
      <c r="A3565">
        <v>13564</v>
      </c>
      <c r="B3565" t="s">
        <v>5750</v>
      </c>
      <c r="C3565" t="s">
        <v>15029</v>
      </c>
      <c r="D3565">
        <v>39846</v>
      </c>
      <c r="E3565" s="2">
        <v>45109.623715277783</v>
      </c>
      <c r="F3565" t="s">
        <v>12908</v>
      </c>
    </row>
    <row r="3566" spans="1:6" x14ac:dyDescent="0.25">
      <c r="A3566">
        <v>13565</v>
      </c>
      <c r="B3566" t="s">
        <v>6037</v>
      </c>
      <c r="C3566" t="s">
        <v>15029</v>
      </c>
      <c r="D3566">
        <v>48951</v>
      </c>
      <c r="E3566" s="2">
        <v>44787.676458333342</v>
      </c>
      <c r="F3566" t="s">
        <v>12908</v>
      </c>
    </row>
    <row r="3567" spans="1:6" x14ac:dyDescent="0.25">
      <c r="A3567">
        <v>13566</v>
      </c>
      <c r="B3567" t="s">
        <v>4866</v>
      </c>
      <c r="C3567" t="s">
        <v>15023</v>
      </c>
      <c r="D3567">
        <v>46923</v>
      </c>
      <c r="E3567" s="2">
        <v>45017.0390162037</v>
      </c>
      <c r="F3567" t="s">
        <v>12908</v>
      </c>
    </row>
    <row r="3568" spans="1:6" x14ac:dyDescent="0.25">
      <c r="A3568">
        <v>13567</v>
      </c>
      <c r="B3568" t="s">
        <v>4899</v>
      </c>
      <c r="C3568" t="s">
        <v>15027</v>
      </c>
      <c r="D3568">
        <v>35096</v>
      </c>
      <c r="E3568" s="2">
        <v>44998.203159722223</v>
      </c>
      <c r="F3568" t="s">
        <v>12908</v>
      </c>
    </row>
    <row r="3569" spans="1:6" x14ac:dyDescent="0.25">
      <c r="A3569">
        <v>13568</v>
      </c>
      <c r="B3569" t="s">
        <v>5667</v>
      </c>
      <c r="C3569" t="s">
        <v>15028</v>
      </c>
      <c r="D3569">
        <v>16534</v>
      </c>
      <c r="E3569" s="2">
        <v>44636.385092592587</v>
      </c>
      <c r="F3569" t="s">
        <v>15024</v>
      </c>
    </row>
    <row r="3570" spans="1:6" x14ac:dyDescent="0.25">
      <c r="A3570">
        <v>13569</v>
      </c>
      <c r="B3570" t="s">
        <v>4918</v>
      </c>
      <c r="C3570" t="s">
        <v>15028</v>
      </c>
      <c r="D3570">
        <v>46350</v>
      </c>
      <c r="E3570" s="2">
        <v>44912.85527777778</v>
      </c>
      <c r="F3570" t="s">
        <v>12908</v>
      </c>
    </row>
    <row r="3571" spans="1:6" x14ac:dyDescent="0.25">
      <c r="A3571">
        <v>13570</v>
      </c>
      <c r="B3571" t="s">
        <v>4751</v>
      </c>
      <c r="C3571" t="s">
        <v>15023</v>
      </c>
      <c r="D3571">
        <v>44625</v>
      </c>
      <c r="E3571" s="2">
        <v>44676.619618055563</v>
      </c>
      <c r="F3571" t="s">
        <v>15026</v>
      </c>
    </row>
    <row r="3572" spans="1:6" x14ac:dyDescent="0.25">
      <c r="A3572">
        <v>13571</v>
      </c>
      <c r="B3572" t="s">
        <v>4868</v>
      </c>
      <c r="C3572" t="s">
        <v>15029</v>
      </c>
      <c r="D3572">
        <v>47380</v>
      </c>
      <c r="E3572" s="2">
        <v>44984.659004629633</v>
      </c>
      <c r="F3572" t="s">
        <v>15024</v>
      </c>
    </row>
    <row r="3573" spans="1:6" x14ac:dyDescent="0.25">
      <c r="A3573">
        <v>13572</v>
      </c>
      <c r="B3573" t="s">
        <v>5795</v>
      </c>
      <c r="C3573" t="s">
        <v>15028</v>
      </c>
      <c r="D3573">
        <v>23192</v>
      </c>
      <c r="E3573" s="2">
        <v>45112.653865740736</v>
      </c>
      <c r="F3573" t="s">
        <v>15026</v>
      </c>
    </row>
    <row r="3574" spans="1:6" x14ac:dyDescent="0.25">
      <c r="A3574">
        <v>13573</v>
      </c>
      <c r="B3574" t="s">
        <v>4340</v>
      </c>
      <c r="C3574" t="s">
        <v>15027</v>
      </c>
      <c r="D3574">
        <v>41396</v>
      </c>
      <c r="E3574" s="2">
        <v>44959.769328703696</v>
      </c>
      <c r="F3574" t="s">
        <v>15024</v>
      </c>
    </row>
    <row r="3575" spans="1:6" x14ac:dyDescent="0.25">
      <c r="A3575">
        <v>13574</v>
      </c>
      <c r="B3575" t="s">
        <v>5652</v>
      </c>
      <c r="C3575" t="s">
        <v>15023</v>
      </c>
      <c r="D3575">
        <v>40046</v>
      </c>
      <c r="E3575" s="2">
        <v>44753.05877314815</v>
      </c>
      <c r="F3575" t="s">
        <v>15026</v>
      </c>
    </row>
    <row r="3576" spans="1:6" x14ac:dyDescent="0.25">
      <c r="A3576">
        <v>13575</v>
      </c>
      <c r="B3576" t="s">
        <v>5366</v>
      </c>
      <c r="C3576" t="s">
        <v>15025</v>
      </c>
      <c r="D3576">
        <v>44087</v>
      </c>
      <c r="E3576" s="2">
        <v>44689.925474537027</v>
      </c>
      <c r="F3576" t="s">
        <v>15026</v>
      </c>
    </row>
    <row r="3577" spans="1:6" x14ac:dyDescent="0.25">
      <c r="A3577">
        <v>13576</v>
      </c>
      <c r="B3577" t="s">
        <v>3989</v>
      </c>
      <c r="C3577" t="s">
        <v>15025</v>
      </c>
      <c r="D3577">
        <v>2822</v>
      </c>
      <c r="E3577" s="2">
        <v>45002.760439814818</v>
      </c>
      <c r="F3577" t="s">
        <v>12908</v>
      </c>
    </row>
    <row r="3578" spans="1:6" x14ac:dyDescent="0.25">
      <c r="A3578">
        <v>13577</v>
      </c>
      <c r="B3578" t="s">
        <v>4755</v>
      </c>
      <c r="C3578" t="s">
        <v>15028</v>
      </c>
      <c r="D3578">
        <v>43503</v>
      </c>
      <c r="E3578" s="2">
        <v>44667.167141203703</v>
      </c>
      <c r="F3578" t="s">
        <v>15024</v>
      </c>
    </row>
    <row r="3579" spans="1:6" x14ac:dyDescent="0.25">
      <c r="A3579">
        <v>13578</v>
      </c>
      <c r="B3579" t="s">
        <v>3349</v>
      </c>
      <c r="C3579" t="s">
        <v>15030</v>
      </c>
      <c r="D3579">
        <v>49970</v>
      </c>
      <c r="E3579" s="2">
        <v>45066.378576388888</v>
      </c>
      <c r="F3579" t="s">
        <v>12908</v>
      </c>
    </row>
    <row r="3580" spans="1:6" x14ac:dyDescent="0.25">
      <c r="A3580">
        <v>13579</v>
      </c>
      <c r="B3580" t="s">
        <v>4778</v>
      </c>
      <c r="C3580" t="s">
        <v>15023</v>
      </c>
      <c r="D3580">
        <v>12908</v>
      </c>
      <c r="E3580" s="2">
        <v>44687.762372685182</v>
      </c>
      <c r="F3580" t="s">
        <v>15026</v>
      </c>
    </row>
    <row r="3581" spans="1:6" x14ac:dyDescent="0.25">
      <c r="A3581">
        <v>13580</v>
      </c>
      <c r="B3581" t="s">
        <v>5706</v>
      </c>
      <c r="C3581" t="s">
        <v>15029</v>
      </c>
      <c r="D3581">
        <v>45436</v>
      </c>
      <c r="E3581" s="2">
        <v>44919.699259259258</v>
      </c>
      <c r="F3581" t="s">
        <v>15026</v>
      </c>
    </row>
    <row r="3582" spans="1:6" x14ac:dyDescent="0.25">
      <c r="A3582">
        <v>13581</v>
      </c>
      <c r="B3582" t="s">
        <v>4429</v>
      </c>
      <c r="C3582" t="s">
        <v>15025</v>
      </c>
      <c r="D3582">
        <v>12376</v>
      </c>
      <c r="E3582" s="2">
        <v>44957.394328703696</v>
      </c>
      <c r="F3582" t="s">
        <v>15026</v>
      </c>
    </row>
    <row r="3583" spans="1:6" x14ac:dyDescent="0.25">
      <c r="A3583">
        <v>13582</v>
      </c>
      <c r="B3583" t="s">
        <v>3672</v>
      </c>
      <c r="C3583" t="s">
        <v>15030</v>
      </c>
      <c r="D3583">
        <v>44768</v>
      </c>
      <c r="E3583" s="2">
        <v>44621.55667824074</v>
      </c>
      <c r="F3583" t="s">
        <v>15026</v>
      </c>
    </row>
    <row r="3584" spans="1:6" x14ac:dyDescent="0.25">
      <c r="A3584">
        <v>13583</v>
      </c>
      <c r="B3584" t="s">
        <v>3313</v>
      </c>
      <c r="C3584" t="s">
        <v>15028</v>
      </c>
      <c r="D3584">
        <v>35816</v>
      </c>
      <c r="E3584" s="2">
        <v>44529.739837962959</v>
      </c>
      <c r="F3584" t="s">
        <v>15024</v>
      </c>
    </row>
    <row r="3585" spans="1:6" x14ac:dyDescent="0.25">
      <c r="A3585">
        <v>13584</v>
      </c>
      <c r="B3585" t="s">
        <v>5491</v>
      </c>
      <c r="C3585" t="s">
        <v>15027</v>
      </c>
      <c r="D3585">
        <v>2968</v>
      </c>
      <c r="E3585" s="2">
        <v>45107.677743055552</v>
      </c>
      <c r="F3585" t="s">
        <v>15024</v>
      </c>
    </row>
    <row r="3586" spans="1:6" x14ac:dyDescent="0.25">
      <c r="A3586">
        <v>13585</v>
      </c>
      <c r="B3586" t="s">
        <v>5938</v>
      </c>
      <c r="C3586" t="s">
        <v>15030</v>
      </c>
      <c r="D3586">
        <v>32831</v>
      </c>
      <c r="E3586" s="2">
        <v>45037.297430555547</v>
      </c>
      <c r="F3586" t="s">
        <v>15026</v>
      </c>
    </row>
    <row r="3587" spans="1:6" x14ac:dyDescent="0.25">
      <c r="A3587">
        <v>13586</v>
      </c>
      <c r="B3587" t="s">
        <v>5301</v>
      </c>
      <c r="C3587" t="s">
        <v>15025</v>
      </c>
      <c r="D3587">
        <v>2239</v>
      </c>
      <c r="E3587" s="2">
        <v>44525.170474537037</v>
      </c>
      <c r="F3587" t="s">
        <v>15024</v>
      </c>
    </row>
    <row r="3588" spans="1:6" x14ac:dyDescent="0.25">
      <c r="A3588">
        <v>13587</v>
      </c>
      <c r="B3588" t="s">
        <v>3082</v>
      </c>
      <c r="C3588" t="s">
        <v>15030</v>
      </c>
      <c r="D3588">
        <v>22834</v>
      </c>
      <c r="E3588" s="2">
        <v>44802.036805555559</v>
      </c>
      <c r="F3588" t="s">
        <v>12908</v>
      </c>
    </row>
    <row r="3589" spans="1:6" x14ac:dyDescent="0.25">
      <c r="A3589">
        <v>13588</v>
      </c>
      <c r="B3589" t="s">
        <v>5592</v>
      </c>
      <c r="C3589" t="s">
        <v>15030</v>
      </c>
      <c r="D3589">
        <v>2822</v>
      </c>
      <c r="E3589" s="2">
        <v>45052.479641203703</v>
      </c>
      <c r="F3589" t="s">
        <v>12908</v>
      </c>
    </row>
    <row r="3590" spans="1:6" x14ac:dyDescent="0.25">
      <c r="A3590">
        <v>13589</v>
      </c>
      <c r="B3590" t="s">
        <v>4267</v>
      </c>
      <c r="C3590" t="s">
        <v>15027</v>
      </c>
      <c r="D3590">
        <v>14787</v>
      </c>
      <c r="E3590" s="2">
        <v>44853.450150462973</v>
      </c>
      <c r="F3590" t="s">
        <v>15024</v>
      </c>
    </row>
    <row r="3591" spans="1:6" x14ac:dyDescent="0.25">
      <c r="A3591">
        <v>13590</v>
      </c>
      <c r="B3591" t="s">
        <v>5126</v>
      </c>
      <c r="C3591" t="s">
        <v>15030</v>
      </c>
      <c r="D3591">
        <v>31020</v>
      </c>
      <c r="E3591" s="2">
        <v>45103.725277777783</v>
      </c>
      <c r="F3591" t="s">
        <v>15026</v>
      </c>
    </row>
    <row r="3592" spans="1:6" x14ac:dyDescent="0.25">
      <c r="A3592">
        <v>13591</v>
      </c>
      <c r="B3592" t="s">
        <v>4946</v>
      </c>
      <c r="C3592" t="s">
        <v>15029</v>
      </c>
      <c r="D3592">
        <v>9067</v>
      </c>
      <c r="E3592" s="2">
        <v>44512.842557870368</v>
      </c>
      <c r="F3592" t="s">
        <v>15026</v>
      </c>
    </row>
    <row r="3593" spans="1:6" x14ac:dyDescent="0.25">
      <c r="A3593">
        <v>13592</v>
      </c>
      <c r="B3593" t="s">
        <v>5350</v>
      </c>
      <c r="C3593" t="s">
        <v>15027</v>
      </c>
      <c r="D3593">
        <v>33359</v>
      </c>
      <c r="E3593" s="2">
        <v>44608.307743055557</v>
      </c>
      <c r="F3593" t="s">
        <v>15024</v>
      </c>
    </row>
    <row r="3594" spans="1:6" x14ac:dyDescent="0.25">
      <c r="A3594">
        <v>13593</v>
      </c>
      <c r="B3594" t="s">
        <v>3570</v>
      </c>
      <c r="C3594" t="s">
        <v>15028</v>
      </c>
      <c r="D3594">
        <v>13747</v>
      </c>
      <c r="E3594" s="2">
        <v>45079.466226851851</v>
      </c>
      <c r="F3594" t="s">
        <v>15024</v>
      </c>
    </row>
    <row r="3595" spans="1:6" x14ac:dyDescent="0.25">
      <c r="A3595">
        <v>13594</v>
      </c>
      <c r="B3595" t="s">
        <v>4910</v>
      </c>
      <c r="C3595" t="s">
        <v>15028</v>
      </c>
      <c r="D3595">
        <v>8780</v>
      </c>
      <c r="E3595" s="2">
        <v>44659.269571759258</v>
      </c>
      <c r="F3595" t="s">
        <v>12908</v>
      </c>
    </row>
    <row r="3596" spans="1:6" x14ac:dyDescent="0.25">
      <c r="A3596">
        <v>13595</v>
      </c>
      <c r="B3596" t="s">
        <v>4251</v>
      </c>
      <c r="C3596" t="s">
        <v>15025</v>
      </c>
      <c r="D3596">
        <v>27947</v>
      </c>
      <c r="E3596" s="2">
        <v>44795.704259259262</v>
      </c>
      <c r="F3596" t="s">
        <v>15026</v>
      </c>
    </row>
    <row r="3597" spans="1:6" x14ac:dyDescent="0.25">
      <c r="A3597">
        <v>13596</v>
      </c>
      <c r="B3597" t="s">
        <v>4149</v>
      </c>
      <c r="C3597" t="s">
        <v>15029</v>
      </c>
      <c r="D3597">
        <v>9513</v>
      </c>
      <c r="E3597" s="2">
        <v>45108.500833333332</v>
      </c>
      <c r="F3597" t="s">
        <v>12908</v>
      </c>
    </row>
    <row r="3598" spans="1:6" x14ac:dyDescent="0.25">
      <c r="A3598">
        <v>13597</v>
      </c>
      <c r="B3598" t="s">
        <v>4896</v>
      </c>
      <c r="C3598" t="s">
        <v>15027</v>
      </c>
      <c r="D3598">
        <v>46064</v>
      </c>
      <c r="E3598" s="2">
        <v>44570.702986111108</v>
      </c>
      <c r="F3598" t="s">
        <v>12908</v>
      </c>
    </row>
    <row r="3599" spans="1:6" x14ac:dyDescent="0.25">
      <c r="A3599">
        <v>13598</v>
      </c>
      <c r="B3599" t="s">
        <v>3251</v>
      </c>
      <c r="C3599" t="s">
        <v>15029</v>
      </c>
      <c r="D3599">
        <v>26372</v>
      </c>
      <c r="E3599" s="2">
        <v>44791.059236111112</v>
      </c>
      <c r="F3599" t="s">
        <v>12908</v>
      </c>
    </row>
    <row r="3600" spans="1:6" x14ac:dyDescent="0.25">
      <c r="A3600">
        <v>13599</v>
      </c>
      <c r="B3600" t="s">
        <v>5112</v>
      </c>
      <c r="C3600" t="s">
        <v>15028</v>
      </c>
      <c r="D3600">
        <v>7497</v>
      </c>
      <c r="E3600" s="2">
        <v>44821.695150462961</v>
      </c>
      <c r="F3600" t="s">
        <v>15024</v>
      </c>
    </row>
    <row r="3601" spans="1:6" x14ac:dyDescent="0.25">
      <c r="A3601">
        <v>13600</v>
      </c>
      <c r="B3601" t="s">
        <v>3514</v>
      </c>
      <c r="C3601" t="s">
        <v>15025</v>
      </c>
      <c r="D3601">
        <v>12273</v>
      </c>
      <c r="E3601" s="2">
        <v>45015.227696759262</v>
      </c>
      <c r="F3601" t="s">
        <v>15024</v>
      </c>
    </row>
    <row r="3602" spans="1:6" x14ac:dyDescent="0.25">
      <c r="A3602">
        <v>13601</v>
      </c>
      <c r="B3602" t="s">
        <v>3459</v>
      </c>
      <c r="C3602" t="s">
        <v>15029</v>
      </c>
      <c r="D3602">
        <v>33580</v>
      </c>
      <c r="E3602" s="2">
        <v>44576.7815162037</v>
      </c>
      <c r="F3602" t="s">
        <v>15024</v>
      </c>
    </row>
    <row r="3603" spans="1:6" x14ac:dyDescent="0.25">
      <c r="A3603">
        <v>13602</v>
      </c>
      <c r="B3603" t="s">
        <v>3494</v>
      </c>
      <c r="C3603" t="s">
        <v>15030</v>
      </c>
      <c r="D3603">
        <v>10950</v>
      </c>
      <c r="E3603" s="2">
        <v>45130.349652777782</v>
      </c>
      <c r="F3603" t="s">
        <v>15026</v>
      </c>
    </row>
    <row r="3604" spans="1:6" x14ac:dyDescent="0.25">
      <c r="A3604">
        <v>13603</v>
      </c>
      <c r="B3604" t="s">
        <v>5924</v>
      </c>
      <c r="C3604" t="s">
        <v>15027</v>
      </c>
      <c r="D3604">
        <v>15478</v>
      </c>
      <c r="E3604" s="2">
        <v>44909.933981481481</v>
      </c>
      <c r="F3604" t="s">
        <v>15024</v>
      </c>
    </row>
    <row r="3605" spans="1:6" x14ac:dyDescent="0.25">
      <c r="A3605">
        <v>13604</v>
      </c>
      <c r="B3605" t="s">
        <v>3389</v>
      </c>
      <c r="C3605" t="s">
        <v>15027</v>
      </c>
      <c r="D3605">
        <v>29774</v>
      </c>
      <c r="E3605" s="2">
        <v>45017.195856481478</v>
      </c>
      <c r="F3605" t="s">
        <v>12908</v>
      </c>
    </row>
    <row r="3606" spans="1:6" x14ac:dyDescent="0.25">
      <c r="A3606">
        <v>13605</v>
      </c>
      <c r="B3606" t="s">
        <v>5226</v>
      </c>
      <c r="C3606" t="s">
        <v>15030</v>
      </c>
      <c r="D3606">
        <v>37069</v>
      </c>
      <c r="E3606" s="2">
        <v>44629.820231481477</v>
      </c>
      <c r="F3606" t="s">
        <v>15026</v>
      </c>
    </row>
    <row r="3607" spans="1:6" x14ac:dyDescent="0.25">
      <c r="A3607">
        <v>13606</v>
      </c>
      <c r="B3607" t="s">
        <v>4345</v>
      </c>
      <c r="C3607" t="s">
        <v>15027</v>
      </c>
      <c r="D3607">
        <v>18936</v>
      </c>
      <c r="E3607" s="2">
        <v>44791.006631944438</v>
      </c>
      <c r="F3607" t="s">
        <v>15024</v>
      </c>
    </row>
    <row r="3608" spans="1:6" x14ac:dyDescent="0.25">
      <c r="A3608">
        <v>13607</v>
      </c>
      <c r="B3608" t="s">
        <v>4394</v>
      </c>
      <c r="C3608" t="s">
        <v>15030</v>
      </c>
      <c r="D3608">
        <v>13807</v>
      </c>
      <c r="E3608" s="2">
        <v>45087.887141203697</v>
      </c>
      <c r="F3608" t="s">
        <v>15026</v>
      </c>
    </row>
    <row r="3609" spans="1:6" x14ac:dyDescent="0.25">
      <c r="A3609">
        <v>13608</v>
      </c>
      <c r="B3609" t="s">
        <v>4946</v>
      </c>
      <c r="C3609" t="s">
        <v>15029</v>
      </c>
      <c r="D3609">
        <v>15196</v>
      </c>
      <c r="E3609" s="2">
        <v>44872.507025462961</v>
      </c>
      <c r="F3609" t="s">
        <v>12908</v>
      </c>
    </row>
    <row r="3610" spans="1:6" x14ac:dyDescent="0.25">
      <c r="A3610">
        <v>13609</v>
      </c>
      <c r="B3610" t="s">
        <v>3447</v>
      </c>
      <c r="C3610" t="s">
        <v>15027</v>
      </c>
      <c r="D3610">
        <v>17880</v>
      </c>
      <c r="E3610" s="2">
        <v>45123.378784722219</v>
      </c>
      <c r="F3610" t="s">
        <v>15024</v>
      </c>
    </row>
    <row r="3611" spans="1:6" x14ac:dyDescent="0.25">
      <c r="A3611">
        <v>13610</v>
      </c>
      <c r="B3611" t="s">
        <v>6035</v>
      </c>
      <c r="C3611" t="s">
        <v>15029</v>
      </c>
      <c r="D3611">
        <v>27236</v>
      </c>
      <c r="E3611" s="2">
        <v>44853.654363425929</v>
      </c>
      <c r="F3611" t="s">
        <v>15026</v>
      </c>
    </row>
    <row r="3612" spans="1:6" x14ac:dyDescent="0.25">
      <c r="A3612">
        <v>13611</v>
      </c>
      <c r="B3612" t="s">
        <v>4013</v>
      </c>
      <c r="C3612" t="s">
        <v>15025</v>
      </c>
      <c r="D3612">
        <v>23641</v>
      </c>
      <c r="E3612" s="2">
        <v>44738.957673611112</v>
      </c>
      <c r="F3612" t="s">
        <v>15026</v>
      </c>
    </row>
    <row r="3613" spans="1:6" x14ac:dyDescent="0.25">
      <c r="A3613">
        <v>13612</v>
      </c>
      <c r="B3613" t="s">
        <v>3121</v>
      </c>
      <c r="C3613" t="s">
        <v>15023</v>
      </c>
      <c r="D3613">
        <v>22684</v>
      </c>
      <c r="E3613" s="2">
        <v>44740.141076388893</v>
      </c>
      <c r="F3613" t="s">
        <v>15026</v>
      </c>
    </row>
    <row r="3614" spans="1:6" x14ac:dyDescent="0.25">
      <c r="A3614">
        <v>13613</v>
      </c>
      <c r="B3614" t="s">
        <v>4221</v>
      </c>
      <c r="C3614" t="s">
        <v>15029</v>
      </c>
      <c r="D3614">
        <v>49223</v>
      </c>
      <c r="E3614" s="2">
        <v>44862.090011574073</v>
      </c>
      <c r="F3614" t="s">
        <v>15026</v>
      </c>
    </row>
    <row r="3615" spans="1:6" x14ac:dyDescent="0.25">
      <c r="A3615">
        <v>13614</v>
      </c>
      <c r="B3615" t="s">
        <v>4429</v>
      </c>
      <c r="C3615" t="s">
        <v>15023</v>
      </c>
      <c r="D3615">
        <v>30866</v>
      </c>
      <c r="E3615" s="2">
        <v>44947.473993055559</v>
      </c>
      <c r="F3615" t="s">
        <v>15024</v>
      </c>
    </row>
    <row r="3616" spans="1:6" x14ac:dyDescent="0.25">
      <c r="A3616">
        <v>13615</v>
      </c>
      <c r="B3616" t="s">
        <v>4919</v>
      </c>
      <c r="C3616" t="s">
        <v>15027</v>
      </c>
      <c r="D3616">
        <v>1843</v>
      </c>
      <c r="E3616" s="2">
        <v>44520.53429398148</v>
      </c>
      <c r="F3616" t="s">
        <v>12908</v>
      </c>
    </row>
    <row r="3617" spans="1:6" x14ac:dyDescent="0.25">
      <c r="A3617">
        <v>13616</v>
      </c>
      <c r="B3617" t="s">
        <v>4259</v>
      </c>
      <c r="C3617" t="s">
        <v>15025</v>
      </c>
      <c r="D3617">
        <v>46361</v>
      </c>
      <c r="E3617" s="2">
        <v>44522.123935185176</v>
      </c>
      <c r="F3617" t="s">
        <v>15024</v>
      </c>
    </row>
    <row r="3618" spans="1:6" x14ac:dyDescent="0.25">
      <c r="A3618">
        <v>13617</v>
      </c>
      <c r="B3618" t="s">
        <v>5220</v>
      </c>
      <c r="C3618" t="s">
        <v>15023</v>
      </c>
      <c r="D3618">
        <v>41023</v>
      </c>
      <c r="E3618" s="2">
        <v>44929.264189814807</v>
      </c>
      <c r="F3618" t="s">
        <v>15026</v>
      </c>
    </row>
    <row r="3619" spans="1:6" x14ac:dyDescent="0.25">
      <c r="A3619">
        <v>13618</v>
      </c>
      <c r="B3619" t="s">
        <v>4801</v>
      </c>
      <c r="C3619" t="s">
        <v>15028</v>
      </c>
      <c r="D3619">
        <v>41983</v>
      </c>
      <c r="E3619" s="2">
        <v>44615.730057870373</v>
      </c>
      <c r="F3619" t="s">
        <v>12908</v>
      </c>
    </row>
    <row r="3620" spans="1:6" x14ac:dyDescent="0.25">
      <c r="A3620">
        <v>13619</v>
      </c>
      <c r="B3620" t="s">
        <v>5071</v>
      </c>
      <c r="C3620" t="s">
        <v>15025</v>
      </c>
      <c r="D3620">
        <v>46760</v>
      </c>
      <c r="E3620" s="2">
        <v>45003.004062499997</v>
      </c>
      <c r="F3620" t="s">
        <v>15024</v>
      </c>
    </row>
    <row r="3621" spans="1:6" x14ac:dyDescent="0.25">
      <c r="A3621">
        <v>13620</v>
      </c>
      <c r="B3621" t="s">
        <v>3508</v>
      </c>
      <c r="C3621" t="s">
        <v>15027</v>
      </c>
      <c r="D3621">
        <v>36977</v>
      </c>
      <c r="E3621" s="2">
        <v>45080.803726851853</v>
      </c>
      <c r="F3621" t="s">
        <v>15024</v>
      </c>
    </row>
    <row r="3622" spans="1:6" x14ac:dyDescent="0.25">
      <c r="A3622">
        <v>13621</v>
      </c>
      <c r="B3622" t="s">
        <v>5639</v>
      </c>
      <c r="C3622" t="s">
        <v>15030</v>
      </c>
      <c r="D3622">
        <v>26770</v>
      </c>
      <c r="E3622" s="2">
        <v>44944.265752314823</v>
      </c>
      <c r="F3622" t="s">
        <v>15026</v>
      </c>
    </row>
    <row r="3623" spans="1:6" x14ac:dyDescent="0.25">
      <c r="A3623">
        <v>13622</v>
      </c>
      <c r="B3623" t="s">
        <v>3106</v>
      </c>
      <c r="C3623" t="s">
        <v>15030</v>
      </c>
      <c r="D3623">
        <v>2030</v>
      </c>
      <c r="E3623" s="2">
        <v>44887.630937499998</v>
      </c>
      <c r="F3623" t="s">
        <v>12908</v>
      </c>
    </row>
    <row r="3624" spans="1:6" x14ac:dyDescent="0.25">
      <c r="A3624">
        <v>13623</v>
      </c>
      <c r="B3624" t="s">
        <v>5242</v>
      </c>
      <c r="C3624" t="s">
        <v>15025</v>
      </c>
      <c r="D3624">
        <v>12582</v>
      </c>
      <c r="E3624" s="2">
        <v>45081.2343287037</v>
      </c>
      <c r="F3624" t="s">
        <v>12908</v>
      </c>
    </row>
    <row r="3625" spans="1:6" x14ac:dyDescent="0.25">
      <c r="A3625">
        <v>13624</v>
      </c>
      <c r="B3625" t="s">
        <v>3715</v>
      </c>
      <c r="C3625" t="s">
        <v>15030</v>
      </c>
      <c r="D3625">
        <v>25408</v>
      </c>
      <c r="E3625" s="2">
        <v>44688.247685185182</v>
      </c>
      <c r="F3625" t="s">
        <v>15024</v>
      </c>
    </row>
    <row r="3626" spans="1:6" x14ac:dyDescent="0.25">
      <c r="A3626">
        <v>13625</v>
      </c>
      <c r="B3626" t="s">
        <v>5546</v>
      </c>
      <c r="C3626" t="s">
        <v>15023</v>
      </c>
      <c r="D3626">
        <v>44712</v>
      </c>
      <c r="E3626" s="2">
        <v>44523.554814814823</v>
      </c>
      <c r="F3626" t="s">
        <v>15024</v>
      </c>
    </row>
    <row r="3627" spans="1:6" x14ac:dyDescent="0.25">
      <c r="A3627">
        <v>13626</v>
      </c>
      <c r="B3627" t="s">
        <v>5357</v>
      </c>
      <c r="C3627" t="s">
        <v>15030</v>
      </c>
      <c r="D3627">
        <v>4748</v>
      </c>
      <c r="E3627" s="2">
        <v>44959.983078703714</v>
      </c>
      <c r="F3627" t="s">
        <v>15026</v>
      </c>
    </row>
    <row r="3628" spans="1:6" x14ac:dyDescent="0.25">
      <c r="A3628">
        <v>13627</v>
      </c>
      <c r="B3628" t="s">
        <v>5876</v>
      </c>
      <c r="C3628" t="s">
        <v>15027</v>
      </c>
      <c r="D3628">
        <v>12896</v>
      </c>
      <c r="E3628" s="2">
        <v>44733.933113425926</v>
      </c>
      <c r="F3628" t="s">
        <v>12908</v>
      </c>
    </row>
    <row r="3629" spans="1:6" x14ac:dyDescent="0.25">
      <c r="A3629">
        <v>13628</v>
      </c>
      <c r="B3629" t="s">
        <v>4179</v>
      </c>
      <c r="C3629" t="s">
        <v>15029</v>
      </c>
      <c r="D3629">
        <v>9919</v>
      </c>
      <c r="E3629" s="2">
        <v>45087.94871527778</v>
      </c>
      <c r="F3629" t="s">
        <v>15026</v>
      </c>
    </row>
    <row r="3630" spans="1:6" x14ac:dyDescent="0.25">
      <c r="A3630">
        <v>13629</v>
      </c>
      <c r="B3630" t="s">
        <v>3405</v>
      </c>
      <c r="C3630" t="s">
        <v>15023</v>
      </c>
      <c r="D3630">
        <v>21550</v>
      </c>
      <c r="E3630" s="2">
        <v>44612.811145833337</v>
      </c>
      <c r="F3630" t="s">
        <v>15024</v>
      </c>
    </row>
    <row r="3631" spans="1:6" x14ac:dyDescent="0.25">
      <c r="A3631">
        <v>13630</v>
      </c>
      <c r="B3631" t="s">
        <v>3983</v>
      </c>
      <c r="C3631" t="s">
        <v>15028</v>
      </c>
      <c r="D3631">
        <v>32331</v>
      </c>
      <c r="E3631" s="2">
        <v>44606.129895833343</v>
      </c>
      <c r="F3631" t="s">
        <v>15024</v>
      </c>
    </row>
    <row r="3632" spans="1:6" x14ac:dyDescent="0.25">
      <c r="A3632">
        <v>13631</v>
      </c>
      <c r="B3632" t="s">
        <v>5820</v>
      </c>
      <c r="C3632" t="s">
        <v>15027</v>
      </c>
      <c r="D3632">
        <v>29970</v>
      </c>
      <c r="E3632" s="2">
        <v>44950.366168981483</v>
      </c>
      <c r="F3632" t="s">
        <v>15026</v>
      </c>
    </row>
    <row r="3633" spans="1:6" x14ac:dyDescent="0.25">
      <c r="A3633">
        <v>13632</v>
      </c>
      <c r="B3633" t="s">
        <v>3732</v>
      </c>
      <c r="C3633" t="s">
        <v>15025</v>
      </c>
      <c r="D3633">
        <v>46922</v>
      </c>
      <c r="E3633" s="2">
        <v>44713.161851851852</v>
      </c>
      <c r="F3633" t="s">
        <v>15026</v>
      </c>
    </row>
    <row r="3634" spans="1:6" x14ac:dyDescent="0.25">
      <c r="A3634">
        <v>13633</v>
      </c>
      <c r="B3634" t="s">
        <v>3668</v>
      </c>
      <c r="C3634" t="s">
        <v>15027</v>
      </c>
      <c r="D3634">
        <v>17275</v>
      </c>
      <c r="E3634" s="2">
        <v>44848.684641203698</v>
      </c>
      <c r="F3634" t="s">
        <v>15024</v>
      </c>
    </row>
    <row r="3635" spans="1:6" x14ac:dyDescent="0.25">
      <c r="A3635">
        <v>13634</v>
      </c>
      <c r="B3635" t="s">
        <v>4054</v>
      </c>
      <c r="C3635" t="s">
        <v>15030</v>
      </c>
      <c r="D3635">
        <v>44288</v>
      </c>
      <c r="E3635" s="2">
        <v>44802.602847222217</v>
      </c>
      <c r="F3635" t="s">
        <v>12908</v>
      </c>
    </row>
    <row r="3636" spans="1:6" x14ac:dyDescent="0.25">
      <c r="A3636">
        <v>13635</v>
      </c>
      <c r="B3636" t="s">
        <v>4688</v>
      </c>
      <c r="C3636" t="s">
        <v>15028</v>
      </c>
      <c r="D3636">
        <v>27663</v>
      </c>
      <c r="E3636" s="2">
        <v>44535.527060185188</v>
      </c>
      <c r="F3636" t="s">
        <v>15026</v>
      </c>
    </row>
    <row r="3637" spans="1:6" x14ac:dyDescent="0.25">
      <c r="A3637">
        <v>13636</v>
      </c>
      <c r="B3637" t="s">
        <v>3667</v>
      </c>
      <c r="C3637" t="s">
        <v>15023</v>
      </c>
      <c r="D3637">
        <v>20229</v>
      </c>
      <c r="E3637" s="2">
        <v>45115.597256944442</v>
      </c>
      <c r="F3637" t="s">
        <v>15026</v>
      </c>
    </row>
    <row r="3638" spans="1:6" x14ac:dyDescent="0.25">
      <c r="A3638">
        <v>13637</v>
      </c>
      <c r="B3638" t="s">
        <v>5368</v>
      </c>
      <c r="C3638" t="s">
        <v>15027</v>
      </c>
      <c r="D3638">
        <v>49084</v>
      </c>
      <c r="E3638" s="2">
        <v>44562.630393518521</v>
      </c>
      <c r="F3638" t="s">
        <v>12908</v>
      </c>
    </row>
    <row r="3639" spans="1:6" x14ac:dyDescent="0.25">
      <c r="A3639">
        <v>13638</v>
      </c>
      <c r="B3639" t="s">
        <v>3849</v>
      </c>
      <c r="C3639" t="s">
        <v>15025</v>
      </c>
      <c r="D3639">
        <v>20617</v>
      </c>
      <c r="E3639" s="2">
        <v>44558.048506944448</v>
      </c>
      <c r="F3639" t="s">
        <v>15024</v>
      </c>
    </row>
    <row r="3640" spans="1:6" x14ac:dyDescent="0.25">
      <c r="A3640">
        <v>13639</v>
      </c>
      <c r="B3640" t="s">
        <v>5144</v>
      </c>
      <c r="C3640" t="s">
        <v>15028</v>
      </c>
      <c r="D3640">
        <v>28470</v>
      </c>
      <c r="E3640" s="2">
        <v>44820.109583333331</v>
      </c>
      <c r="F3640" t="s">
        <v>12908</v>
      </c>
    </row>
    <row r="3641" spans="1:6" x14ac:dyDescent="0.25">
      <c r="A3641">
        <v>13640</v>
      </c>
      <c r="B3641" t="s">
        <v>4000</v>
      </c>
      <c r="C3641" t="s">
        <v>15025</v>
      </c>
      <c r="D3641">
        <v>18903</v>
      </c>
      <c r="E3641" s="2">
        <v>44987.909548611111</v>
      </c>
      <c r="F3641" t="s">
        <v>15026</v>
      </c>
    </row>
    <row r="3642" spans="1:6" x14ac:dyDescent="0.25">
      <c r="A3642">
        <v>13641</v>
      </c>
      <c r="B3642" t="s">
        <v>4454</v>
      </c>
      <c r="C3642" t="s">
        <v>15027</v>
      </c>
      <c r="D3642">
        <v>47527</v>
      </c>
      <c r="E3642" s="2">
        <v>45129.138749999998</v>
      </c>
      <c r="F3642" t="s">
        <v>12908</v>
      </c>
    </row>
    <row r="3643" spans="1:6" x14ac:dyDescent="0.25">
      <c r="A3643">
        <v>13642</v>
      </c>
      <c r="B3643" t="s">
        <v>4241</v>
      </c>
      <c r="C3643" t="s">
        <v>15030</v>
      </c>
      <c r="D3643">
        <v>42968</v>
      </c>
      <c r="E3643" s="2">
        <v>44576.95957175926</v>
      </c>
      <c r="F3643" t="s">
        <v>12908</v>
      </c>
    </row>
    <row r="3644" spans="1:6" x14ac:dyDescent="0.25">
      <c r="A3644">
        <v>13643</v>
      </c>
      <c r="B3644" t="s">
        <v>3686</v>
      </c>
      <c r="C3644" t="s">
        <v>15025</v>
      </c>
      <c r="D3644">
        <v>27811</v>
      </c>
      <c r="E3644" s="2">
        <v>44877.837222222217</v>
      </c>
      <c r="F3644" t="s">
        <v>15026</v>
      </c>
    </row>
    <row r="3645" spans="1:6" x14ac:dyDescent="0.25">
      <c r="A3645">
        <v>13644</v>
      </c>
      <c r="B3645" t="s">
        <v>4188</v>
      </c>
      <c r="C3645" t="s">
        <v>15030</v>
      </c>
      <c r="D3645">
        <v>13202</v>
      </c>
      <c r="E3645" s="2">
        <v>45062.509606481479</v>
      </c>
      <c r="F3645" t="s">
        <v>15026</v>
      </c>
    </row>
    <row r="3646" spans="1:6" x14ac:dyDescent="0.25">
      <c r="A3646">
        <v>13645</v>
      </c>
      <c r="B3646" t="s">
        <v>4639</v>
      </c>
      <c r="C3646" t="s">
        <v>15029</v>
      </c>
      <c r="D3646">
        <v>39981</v>
      </c>
      <c r="E3646" s="2">
        <v>45021.184918981482</v>
      </c>
      <c r="F3646" t="s">
        <v>15024</v>
      </c>
    </row>
    <row r="3647" spans="1:6" x14ac:dyDescent="0.25">
      <c r="A3647">
        <v>13646</v>
      </c>
      <c r="B3647" t="s">
        <v>3738</v>
      </c>
      <c r="C3647" t="s">
        <v>15023</v>
      </c>
      <c r="D3647">
        <v>30297</v>
      </c>
      <c r="E3647" s="2">
        <v>44923.115798611107</v>
      </c>
      <c r="F3647" t="s">
        <v>15026</v>
      </c>
    </row>
    <row r="3648" spans="1:6" x14ac:dyDescent="0.25">
      <c r="A3648">
        <v>13647</v>
      </c>
      <c r="B3648" t="s">
        <v>4306</v>
      </c>
      <c r="C3648" t="s">
        <v>15029</v>
      </c>
      <c r="D3648">
        <v>6780</v>
      </c>
      <c r="E3648" s="2">
        <v>44867.789050925923</v>
      </c>
      <c r="F3648" t="s">
        <v>15024</v>
      </c>
    </row>
    <row r="3649" spans="1:6" x14ac:dyDescent="0.25">
      <c r="A3649">
        <v>13648</v>
      </c>
      <c r="B3649" t="s">
        <v>5611</v>
      </c>
      <c r="C3649" t="s">
        <v>15029</v>
      </c>
      <c r="D3649">
        <v>33611</v>
      </c>
      <c r="E3649" s="2">
        <v>44936.950358796297</v>
      </c>
      <c r="F3649" t="s">
        <v>15026</v>
      </c>
    </row>
    <row r="3650" spans="1:6" x14ac:dyDescent="0.25">
      <c r="A3650">
        <v>13649</v>
      </c>
      <c r="B3650" t="s">
        <v>3499</v>
      </c>
      <c r="C3650" t="s">
        <v>15027</v>
      </c>
      <c r="D3650">
        <v>5469</v>
      </c>
      <c r="E3650" s="2">
        <v>45011.700833333343</v>
      </c>
      <c r="F3650" t="s">
        <v>15026</v>
      </c>
    </row>
    <row r="3651" spans="1:6" x14ac:dyDescent="0.25">
      <c r="A3651">
        <v>13650</v>
      </c>
      <c r="B3651" t="s">
        <v>3947</v>
      </c>
      <c r="C3651" t="s">
        <v>15023</v>
      </c>
      <c r="D3651">
        <v>10711</v>
      </c>
      <c r="E3651" s="2">
        <v>44661.346284722233</v>
      </c>
      <c r="F3651" t="s">
        <v>15024</v>
      </c>
    </row>
    <row r="3652" spans="1:6" x14ac:dyDescent="0.25">
      <c r="A3652">
        <v>13651</v>
      </c>
      <c r="B3652" t="s">
        <v>4912</v>
      </c>
      <c r="C3652" t="s">
        <v>15027</v>
      </c>
      <c r="D3652">
        <v>33358</v>
      </c>
      <c r="E3652" s="2">
        <v>45024.036458333343</v>
      </c>
      <c r="F3652" t="s">
        <v>15026</v>
      </c>
    </row>
    <row r="3653" spans="1:6" x14ac:dyDescent="0.25">
      <c r="A3653">
        <v>13652</v>
      </c>
      <c r="B3653" t="s">
        <v>4180</v>
      </c>
      <c r="C3653" t="s">
        <v>15030</v>
      </c>
      <c r="D3653">
        <v>14064</v>
      </c>
      <c r="E3653" s="2">
        <v>44960.967129629629</v>
      </c>
      <c r="F3653" t="s">
        <v>15024</v>
      </c>
    </row>
    <row r="3654" spans="1:6" x14ac:dyDescent="0.25">
      <c r="A3654">
        <v>13653</v>
      </c>
      <c r="B3654" t="s">
        <v>6004</v>
      </c>
      <c r="C3654" t="s">
        <v>15029</v>
      </c>
      <c r="D3654">
        <v>40720</v>
      </c>
      <c r="E3654" s="2">
        <v>45005.171863425923</v>
      </c>
      <c r="F3654" t="s">
        <v>15026</v>
      </c>
    </row>
    <row r="3655" spans="1:6" x14ac:dyDescent="0.25">
      <c r="A3655">
        <v>13654</v>
      </c>
      <c r="B3655" t="s">
        <v>5805</v>
      </c>
      <c r="C3655" t="s">
        <v>15023</v>
      </c>
      <c r="D3655">
        <v>6320</v>
      </c>
      <c r="E3655" s="2">
        <v>44465.974282407413</v>
      </c>
      <c r="F3655" t="s">
        <v>15026</v>
      </c>
    </row>
    <row r="3656" spans="1:6" x14ac:dyDescent="0.25">
      <c r="A3656">
        <v>13655</v>
      </c>
      <c r="B3656" t="s">
        <v>5480</v>
      </c>
      <c r="C3656" t="s">
        <v>15025</v>
      </c>
      <c r="D3656">
        <v>5426</v>
      </c>
      <c r="E3656" s="2">
        <v>45063.998136574082</v>
      </c>
      <c r="F3656" t="s">
        <v>15024</v>
      </c>
    </row>
    <row r="3657" spans="1:6" x14ac:dyDescent="0.25">
      <c r="A3657">
        <v>13656</v>
      </c>
      <c r="B3657" t="s">
        <v>3521</v>
      </c>
      <c r="C3657" t="s">
        <v>15025</v>
      </c>
      <c r="D3657">
        <v>11618</v>
      </c>
      <c r="E3657" s="2">
        <v>44760.027615740742</v>
      </c>
      <c r="F3657" t="s">
        <v>12908</v>
      </c>
    </row>
    <row r="3658" spans="1:6" x14ac:dyDescent="0.25">
      <c r="A3658">
        <v>13657</v>
      </c>
      <c r="B3658" t="s">
        <v>3191</v>
      </c>
      <c r="C3658" t="s">
        <v>15030</v>
      </c>
      <c r="D3658">
        <v>17944</v>
      </c>
      <c r="E3658" s="2">
        <v>44724.27753472222</v>
      </c>
      <c r="F3658" t="s">
        <v>15024</v>
      </c>
    </row>
    <row r="3659" spans="1:6" x14ac:dyDescent="0.25">
      <c r="A3659">
        <v>13658</v>
      </c>
      <c r="B3659" t="s">
        <v>3470</v>
      </c>
      <c r="C3659" t="s">
        <v>15030</v>
      </c>
      <c r="D3659">
        <v>24829</v>
      </c>
      <c r="E3659" s="2">
        <v>44886.682291666657</v>
      </c>
      <c r="F3659" t="s">
        <v>15024</v>
      </c>
    </row>
    <row r="3660" spans="1:6" x14ac:dyDescent="0.25">
      <c r="A3660">
        <v>13659</v>
      </c>
      <c r="B3660" t="s">
        <v>4459</v>
      </c>
      <c r="C3660" t="s">
        <v>15023</v>
      </c>
      <c r="D3660">
        <v>25300</v>
      </c>
      <c r="E3660" s="2">
        <v>44970.378344907411</v>
      </c>
      <c r="F3660" t="s">
        <v>12908</v>
      </c>
    </row>
    <row r="3661" spans="1:6" x14ac:dyDescent="0.25">
      <c r="A3661">
        <v>13660</v>
      </c>
      <c r="B3661" t="s">
        <v>3843</v>
      </c>
      <c r="C3661" t="s">
        <v>15029</v>
      </c>
      <c r="D3661">
        <v>23427</v>
      </c>
      <c r="E3661" s="2">
        <v>44750.54791666667</v>
      </c>
      <c r="F3661" t="s">
        <v>12908</v>
      </c>
    </row>
    <row r="3662" spans="1:6" x14ac:dyDescent="0.25">
      <c r="A3662">
        <v>13661</v>
      </c>
      <c r="B3662" t="s">
        <v>5301</v>
      </c>
      <c r="C3662" t="s">
        <v>15025</v>
      </c>
      <c r="D3662">
        <v>33182</v>
      </c>
      <c r="E3662" s="2">
        <v>44500.049861111111</v>
      </c>
      <c r="F3662" t="s">
        <v>15026</v>
      </c>
    </row>
    <row r="3663" spans="1:6" x14ac:dyDescent="0.25">
      <c r="A3663">
        <v>13662</v>
      </c>
      <c r="B3663" t="s">
        <v>5546</v>
      </c>
      <c r="C3663" t="s">
        <v>15027</v>
      </c>
      <c r="D3663">
        <v>10419</v>
      </c>
      <c r="E3663" s="2">
        <v>44585.682060185187</v>
      </c>
      <c r="F3663" t="s">
        <v>15026</v>
      </c>
    </row>
    <row r="3664" spans="1:6" x14ac:dyDescent="0.25">
      <c r="A3664">
        <v>13663</v>
      </c>
      <c r="B3664" t="s">
        <v>4300</v>
      </c>
      <c r="C3664" t="s">
        <v>15023</v>
      </c>
      <c r="D3664">
        <v>11751</v>
      </c>
      <c r="E3664" s="2">
        <v>44863.593888888892</v>
      </c>
      <c r="F3664" t="s">
        <v>15026</v>
      </c>
    </row>
    <row r="3665" spans="1:6" x14ac:dyDescent="0.25">
      <c r="A3665">
        <v>13664</v>
      </c>
      <c r="B3665" t="s">
        <v>4209</v>
      </c>
      <c r="C3665" t="s">
        <v>15023</v>
      </c>
      <c r="D3665">
        <v>41467</v>
      </c>
      <c r="E3665" s="2">
        <v>44702.597141203703</v>
      </c>
      <c r="F3665" t="s">
        <v>12908</v>
      </c>
    </row>
    <row r="3666" spans="1:6" x14ac:dyDescent="0.25">
      <c r="A3666">
        <v>13665</v>
      </c>
      <c r="B3666" t="s">
        <v>4816</v>
      </c>
      <c r="C3666" t="s">
        <v>15025</v>
      </c>
      <c r="D3666">
        <v>30255</v>
      </c>
      <c r="E3666" s="2">
        <v>45068.338819444441</v>
      </c>
      <c r="F3666" t="s">
        <v>15024</v>
      </c>
    </row>
    <row r="3667" spans="1:6" x14ac:dyDescent="0.25">
      <c r="A3667">
        <v>13666</v>
      </c>
      <c r="B3667" t="s">
        <v>3142</v>
      </c>
      <c r="C3667" t="s">
        <v>15030</v>
      </c>
      <c r="D3667">
        <v>8059</v>
      </c>
      <c r="E3667" s="2">
        <v>45072.868449074071</v>
      </c>
      <c r="F3667" t="s">
        <v>15026</v>
      </c>
    </row>
    <row r="3668" spans="1:6" x14ac:dyDescent="0.25">
      <c r="A3668">
        <v>13667</v>
      </c>
      <c r="B3668" t="s">
        <v>3233</v>
      </c>
      <c r="C3668" t="s">
        <v>15025</v>
      </c>
      <c r="D3668">
        <v>35899</v>
      </c>
      <c r="E3668" s="2">
        <v>45097.88994212963</v>
      </c>
      <c r="F3668" t="s">
        <v>12908</v>
      </c>
    </row>
    <row r="3669" spans="1:6" x14ac:dyDescent="0.25">
      <c r="A3669">
        <v>13668</v>
      </c>
      <c r="B3669" t="s">
        <v>3861</v>
      </c>
      <c r="C3669" t="s">
        <v>15025</v>
      </c>
      <c r="D3669">
        <v>22381</v>
      </c>
      <c r="E3669" s="2">
        <v>44690.218622685177</v>
      </c>
      <c r="F3669" t="s">
        <v>12908</v>
      </c>
    </row>
    <row r="3670" spans="1:6" x14ac:dyDescent="0.25">
      <c r="A3670">
        <v>13669</v>
      </c>
      <c r="B3670" t="s">
        <v>4489</v>
      </c>
      <c r="C3670" t="s">
        <v>15029</v>
      </c>
      <c r="D3670">
        <v>41267</v>
      </c>
      <c r="E3670" s="2">
        <v>44748.09878472222</v>
      </c>
      <c r="F3670" t="s">
        <v>12908</v>
      </c>
    </row>
    <row r="3671" spans="1:6" x14ac:dyDescent="0.25">
      <c r="A3671">
        <v>13670</v>
      </c>
      <c r="B3671" t="s">
        <v>5322</v>
      </c>
      <c r="C3671" t="s">
        <v>15025</v>
      </c>
      <c r="D3671">
        <v>15211</v>
      </c>
      <c r="E3671" s="2">
        <v>44599.157407407409</v>
      </c>
      <c r="F3671" t="s">
        <v>12908</v>
      </c>
    </row>
    <row r="3672" spans="1:6" x14ac:dyDescent="0.25">
      <c r="A3672">
        <v>13671</v>
      </c>
      <c r="B3672" t="s">
        <v>5936</v>
      </c>
      <c r="C3672" t="s">
        <v>15023</v>
      </c>
      <c r="D3672">
        <v>49342</v>
      </c>
      <c r="E3672" s="2">
        <v>44859.411493055559</v>
      </c>
      <c r="F3672" t="s">
        <v>12908</v>
      </c>
    </row>
    <row r="3673" spans="1:6" x14ac:dyDescent="0.25">
      <c r="A3673">
        <v>13672</v>
      </c>
      <c r="B3673" t="s">
        <v>5913</v>
      </c>
      <c r="C3673" t="s">
        <v>15025</v>
      </c>
      <c r="D3673">
        <v>35909</v>
      </c>
      <c r="E3673" s="2">
        <v>45048.575752314813</v>
      </c>
      <c r="F3673" t="s">
        <v>15024</v>
      </c>
    </row>
    <row r="3674" spans="1:6" x14ac:dyDescent="0.25">
      <c r="A3674">
        <v>13673</v>
      </c>
      <c r="B3674" t="s">
        <v>3531</v>
      </c>
      <c r="C3674" t="s">
        <v>15029</v>
      </c>
      <c r="D3674">
        <v>23946</v>
      </c>
      <c r="E3674" s="2">
        <v>44916.431898148148</v>
      </c>
      <c r="F3674" t="s">
        <v>12908</v>
      </c>
    </row>
    <row r="3675" spans="1:6" x14ac:dyDescent="0.25">
      <c r="A3675">
        <v>13674</v>
      </c>
      <c r="B3675" t="s">
        <v>5476</v>
      </c>
      <c r="C3675" t="s">
        <v>15030</v>
      </c>
      <c r="D3675">
        <v>21616</v>
      </c>
      <c r="E3675" s="2">
        <v>44775.057245370372</v>
      </c>
      <c r="F3675" t="s">
        <v>15024</v>
      </c>
    </row>
    <row r="3676" spans="1:6" x14ac:dyDescent="0.25">
      <c r="A3676">
        <v>13675</v>
      </c>
      <c r="B3676" t="s">
        <v>4291</v>
      </c>
      <c r="C3676" t="s">
        <v>15028</v>
      </c>
      <c r="D3676">
        <v>11836</v>
      </c>
      <c r="E3676" s="2">
        <v>44665.222662037027</v>
      </c>
      <c r="F3676" t="s">
        <v>12908</v>
      </c>
    </row>
    <row r="3677" spans="1:6" x14ac:dyDescent="0.25">
      <c r="A3677">
        <v>13676</v>
      </c>
      <c r="B3677" t="s">
        <v>5341</v>
      </c>
      <c r="C3677" t="s">
        <v>15023</v>
      </c>
      <c r="D3677">
        <v>48282</v>
      </c>
      <c r="E3677" s="2">
        <v>45040.943738425929</v>
      </c>
      <c r="F3677" t="s">
        <v>15026</v>
      </c>
    </row>
    <row r="3678" spans="1:6" x14ac:dyDescent="0.25">
      <c r="A3678">
        <v>13677</v>
      </c>
      <c r="B3678" t="s">
        <v>4072</v>
      </c>
      <c r="C3678" t="s">
        <v>15025</v>
      </c>
      <c r="D3678">
        <v>32202</v>
      </c>
      <c r="E3678" s="2">
        <v>45033.778425925928</v>
      </c>
      <c r="F3678" t="s">
        <v>15024</v>
      </c>
    </row>
    <row r="3679" spans="1:6" x14ac:dyDescent="0.25">
      <c r="A3679">
        <v>13678</v>
      </c>
      <c r="B3679" t="s">
        <v>3845</v>
      </c>
      <c r="C3679" t="s">
        <v>15023</v>
      </c>
      <c r="D3679">
        <v>28285</v>
      </c>
      <c r="E3679" s="2">
        <v>44568.615057870367</v>
      </c>
      <c r="F3679" t="s">
        <v>15024</v>
      </c>
    </row>
    <row r="3680" spans="1:6" x14ac:dyDescent="0.25">
      <c r="A3680">
        <v>13679</v>
      </c>
      <c r="B3680" t="s">
        <v>4624</v>
      </c>
      <c r="C3680" t="s">
        <v>15023</v>
      </c>
      <c r="D3680">
        <v>1752</v>
      </c>
      <c r="E3680" s="2">
        <v>45080.647002314807</v>
      </c>
      <c r="F3680" t="s">
        <v>15026</v>
      </c>
    </row>
    <row r="3681" spans="1:6" x14ac:dyDescent="0.25">
      <c r="A3681">
        <v>13680</v>
      </c>
      <c r="B3681" t="s">
        <v>4083</v>
      </c>
      <c r="C3681" t="s">
        <v>15028</v>
      </c>
      <c r="D3681">
        <v>15280</v>
      </c>
      <c r="E3681" s="2">
        <v>44487.573321759257</v>
      </c>
      <c r="F3681" t="s">
        <v>15024</v>
      </c>
    </row>
    <row r="3682" spans="1:6" x14ac:dyDescent="0.25">
      <c r="A3682">
        <v>13681</v>
      </c>
      <c r="B3682" t="s">
        <v>4224</v>
      </c>
      <c r="C3682" t="s">
        <v>15025</v>
      </c>
      <c r="D3682">
        <v>5772</v>
      </c>
      <c r="E3682" s="2">
        <v>44943.445034722223</v>
      </c>
      <c r="F3682" t="s">
        <v>15026</v>
      </c>
    </row>
    <row r="3683" spans="1:6" x14ac:dyDescent="0.25">
      <c r="A3683">
        <v>13682</v>
      </c>
      <c r="B3683" t="s">
        <v>3647</v>
      </c>
      <c r="C3683" t="s">
        <v>15030</v>
      </c>
      <c r="D3683">
        <v>7971</v>
      </c>
      <c r="E3683" s="2">
        <v>44763.896087962959</v>
      </c>
      <c r="F3683" t="s">
        <v>15026</v>
      </c>
    </row>
    <row r="3684" spans="1:6" x14ac:dyDescent="0.25">
      <c r="A3684">
        <v>13683</v>
      </c>
      <c r="B3684" t="s">
        <v>5233</v>
      </c>
      <c r="C3684" t="s">
        <v>15029</v>
      </c>
      <c r="D3684">
        <v>33906</v>
      </c>
      <c r="E3684" s="2">
        <v>44885.828645833331</v>
      </c>
      <c r="F3684" t="s">
        <v>15026</v>
      </c>
    </row>
    <row r="3685" spans="1:6" x14ac:dyDescent="0.25">
      <c r="A3685">
        <v>13684</v>
      </c>
      <c r="B3685" t="s">
        <v>5400</v>
      </c>
      <c r="C3685" t="s">
        <v>15030</v>
      </c>
      <c r="D3685">
        <v>29725</v>
      </c>
      <c r="E3685" s="2">
        <v>44598.667037037027</v>
      </c>
      <c r="F3685" t="s">
        <v>12908</v>
      </c>
    </row>
    <row r="3686" spans="1:6" x14ac:dyDescent="0.25">
      <c r="A3686">
        <v>13685</v>
      </c>
      <c r="B3686" t="s">
        <v>3842</v>
      </c>
      <c r="C3686" t="s">
        <v>15029</v>
      </c>
      <c r="D3686">
        <v>17935</v>
      </c>
      <c r="E3686" s="2">
        <v>45020.630254629628</v>
      </c>
      <c r="F3686" t="s">
        <v>15026</v>
      </c>
    </row>
    <row r="3687" spans="1:6" x14ac:dyDescent="0.25">
      <c r="A3687">
        <v>13686</v>
      </c>
      <c r="B3687" t="s">
        <v>3885</v>
      </c>
      <c r="C3687" t="s">
        <v>15023</v>
      </c>
      <c r="D3687">
        <v>36297</v>
      </c>
      <c r="E3687" s="2">
        <v>44982.847881944443</v>
      </c>
      <c r="F3687" t="s">
        <v>15024</v>
      </c>
    </row>
    <row r="3688" spans="1:6" x14ac:dyDescent="0.25">
      <c r="A3688">
        <v>13687</v>
      </c>
      <c r="B3688" t="s">
        <v>4225</v>
      </c>
      <c r="C3688" t="s">
        <v>15030</v>
      </c>
      <c r="D3688">
        <v>46844</v>
      </c>
      <c r="E3688" s="2">
        <v>44553.276435185187</v>
      </c>
      <c r="F3688" t="s">
        <v>15024</v>
      </c>
    </row>
    <row r="3689" spans="1:6" x14ac:dyDescent="0.25">
      <c r="A3689">
        <v>13688</v>
      </c>
      <c r="B3689" t="s">
        <v>3350</v>
      </c>
      <c r="C3689" t="s">
        <v>15023</v>
      </c>
      <c r="D3689">
        <v>33842</v>
      </c>
      <c r="E3689" s="2">
        <v>44905.846354166657</v>
      </c>
      <c r="F3689" t="s">
        <v>15024</v>
      </c>
    </row>
    <row r="3690" spans="1:6" x14ac:dyDescent="0.25">
      <c r="A3690">
        <v>13689</v>
      </c>
      <c r="B3690" t="s">
        <v>5621</v>
      </c>
      <c r="C3690" t="s">
        <v>15025</v>
      </c>
      <c r="D3690">
        <v>5731</v>
      </c>
      <c r="E3690" s="2">
        <v>44604.957118055558</v>
      </c>
      <c r="F3690" t="s">
        <v>15024</v>
      </c>
    </row>
    <row r="3691" spans="1:6" x14ac:dyDescent="0.25">
      <c r="A3691">
        <v>13690</v>
      </c>
      <c r="B3691" t="s">
        <v>4282</v>
      </c>
      <c r="C3691" t="s">
        <v>15030</v>
      </c>
      <c r="D3691">
        <v>14015</v>
      </c>
      <c r="E3691" s="2">
        <v>44848.542858796303</v>
      </c>
      <c r="F3691" t="s">
        <v>12908</v>
      </c>
    </row>
    <row r="3692" spans="1:6" x14ac:dyDescent="0.25">
      <c r="A3692">
        <v>13691</v>
      </c>
      <c r="B3692" t="s">
        <v>4996</v>
      </c>
      <c r="C3692" t="s">
        <v>15025</v>
      </c>
      <c r="D3692">
        <v>13398</v>
      </c>
      <c r="E3692" s="2">
        <v>44851.433020833327</v>
      </c>
      <c r="F3692" t="s">
        <v>12908</v>
      </c>
    </row>
    <row r="3693" spans="1:6" x14ac:dyDescent="0.25">
      <c r="A3693">
        <v>13692</v>
      </c>
      <c r="B3693" t="s">
        <v>3175</v>
      </c>
      <c r="C3693" t="s">
        <v>15029</v>
      </c>
      <c r="D3693">
        <v>38457</v>
      </c>
      <c r="E3693" s="2">
        <v>44613.696712962963</v>
      </c>
      <c r="F3693" t="s">
        <v>15026</v>
      </c>
    </row>
    <row r="3694" spans="1:6" x14ac:dyDescent="0.25">
      <c r="A3694">
        <v>13693</v>
      </c>
      <c r="B3694" t="s">
        <v>5140</v>
      </c>
      <c r="C3694" t="s">
        <v>15029</v>
      </c>
      <c r="D3694">
        <v>35956</v>
      </c>
      <c r="E3694" s="2">
        <v>44995.859247685177</v>
      </c>
      <c r="F3694" t="s">
        <v>12908</v>
      </c>
    </row>
    <row r="3695" spans="1:6" x14ac:dyDescent="0.25">
      <c r="A3695">
        <v>13694</v>
      </c>
      <c r="B3695" t="s">
        <v>4914</v>
      </c>
      <c r="C3695" t="s">
        <v>15030</v>
      </c>
      <c r="D3695">
        <v>19033</v>
      </c>
      <c r="E3695" s="2">
        <v>44841.988842592589</v>
      </c>
      <c r="F3695" t="s">
        <v>15026</v>
      </c>
    </row>
    <row r="3696" spans="1:6" x14ac:dyDescent="0.25">
      <c r="A3696">
        <v>13695</v>
      </c>
      <c r="B3696" t="s">
        <v>5223</v>
      </c>
      <c r="C3696" t="s">
        <v>15025</v>
      </c>
      <c r="D3696">
        <v>16331</v>
      </c>
      <c r="E3696" s="2">
        <v>44839.66128472222</v>
      </c>
      <c r="F3696" t="s">
        <v>15024</v>
      </c>
    </row>
    <row r="3697" spans="1:6" x14ac:dyDescent="0.25">
      <c r="A3697">
        <v>13696</v>
      </c>
      <c r="B3697" t="s">
        <v>5760</v>
      </c>
      <c r="C3697" t="s">
        <v>15023</v>
      </c>
      <c r="D3697">
        <v>28934</v>
      </c>
      <c r="E3697" s="2">
        <v>44480.001145833332</v>
      </c>
      <c r="F3697" t="s">
        <v>15024</v>
      </c>
    </row>
    <row r="3698" spans="1:6" x14ac:dyDescent="0.25">
      <c r="A3698">
        <v>13697</v>
      </c>
      <c r="B3698" t="s">
        <v>4898</v>
      </c>
      <c r="C3698" t="s">
        <v>15023</v>
      </c>
      <c r="D3698">
        <v>2716</v>
      </c>
      <c r="E3698" s="2">
        <v>44719.940949074073</v>
      </c>
      <c r="F3698" t="s">
        <v>12908</v>
      </c>
    </row>
    <row r="3699" spans="1:6" x14ac:dyDescent="0.25">
      <c r="A3699">
        <v>13698</v>
      </c>
      <c r="B3699" t="s">
        <v>4869</v>
      </c>
      <c r="C3699" t="s">
        <v>15025</v>
      </c>
      <c r="D3699">
        <v>5348</v>
      </c>
      <c r="E3699" s="2">
        <v>44680.723506944443</v>
      </c>
      <c r="F3699" t="s">
        <v>12908</v>
      </c>
    </row>
    <row r="3700" spans="1:6" x14ac:dyDescent="0.25">
      <c r="A3700">
        <v>13699</v>
      </c>
      <c r="B3700" t="s">
        <v>5314</v>
      </c>
      <c r="C3700" t="s">
        <v>15025</v>
      </c>
      <c r="D3700">
        <v>23567</v>
      </c>
      <c r="E3700" s="2">
        <v>44874.654791666668</v>
      </c>
      <c r="F3700" t="s">
        <v>15024</v>
      </c>
    </row>
    <row r="3701" spans="1:6" x14ac:dyDescent="0.25">
      <c r="A3701">
        <v>13700</v>
      </c>
      <c r="B3701" t="s">
        <v>3643</v>
      </c>
      <c r="C3701" t="s">
        <v>15028</v>
      </c>
      <c r="D3701">
        <v>11229</v>
      </c>
      <c r="E3701" s="2">
        <v>44548.814456018517</v>
      </c>
      <c r="F3701" t="s">
        <v>15026</v>
      </c>
    </row>
    <row r="3702" spans="1:6" x14ac:dyDescent="0.25">
      <c r="A3702">
        <v>13701</v>
      </c>
      <c r="B3702" t="s">
        <v>5132</v>
      </c>
      <c r="C3702" t="s">
        <v>15029</v>
      </c>
      <c r="D3702">
        <v>30304</v>
      </c>
      <c r="E3702" s="2">
        <v>45051.195532407408</v>
      </c>
      <c r="F3702" t="s">
        <v>15026</v>
      </c>
    </row>
    <row r="3703" spans="1:6" x14ac:dyDescent="0.25">
      <c r="A3703">
        <v>13702</v>
      </c>
      <c r="B3703" t="s">
        <v>5421</v>
      </c>
      <c r="C3703" t="s">
        <v>15028</v>
      </c>
      <c r="D3703">
        <v>39894</v>
      </c>
      <c r="E3703" s="2">
        <v>44763.42732638889</v>
      </c>
      <c r="F3703" t="s">
        <v>12908</v>
      </c>
    </row>
    <row r="3704" spans="1:6" x14ac:dyDescent="0.25">
      <c r="A3704">
        <v>13703</v>
      </c>
      <c r="B3704" t="s">
        <v>5303</v>
      </c>
      <c r="C3704" t="s">
        <v>15029</v>
      </c>
      <c r="D3704">
        <v>31899</v>
      </c>
      <c r="E3704" s="2">
        <v>45031.515069444453</v>
      </c>
      <c r="F3704" t="s">
        <v>12908</v>
      </c>
    </row>
    <row r="3705" spans="1:6" x14ac:dyDescent="0.25">
      <c r="A3705">
        <v>13704</v>
      </c>
      <c r="B3705" t="s">
        <v>4389</v>
      </c>
      <c r="C3705" t="s">
        <v>15028</v>
      </c>
      <c r="D3705">
        <v>48705</v>
      </c>
      <c r="E3705" s="2">
        <v>44523.773055555554</v>
      </c>
      <c r="F3705" t="s">
        <v>12908</v>
      </c>
    </row>
    <row r="3706" spans="1:6" x14ac:dyDescent="0.25">
      <c r="A3706">
        <v>13705</v>
      </c>
      <c r="B3706" t="s">
        <v>4979</v>
      </c>
      <c r="C3706" t="s">
        <v>15029</v>
      </c>
      <c r="D3706">
        <v>7444</v>
      </c>
      <c r="E3706" s="2">
        <v>44857.454004629632</v>
      </c>
      <c r="F3706" t="s">
        <v>15024</v>
      </c>
    </row>
    <row r="3707" spans="1:6" x14ac:dyDescent="0.25">
      <c r="A3707">
        <v>13706</v>
      </c>
      <c r="B3707" t="s">
        <v>3715</v>
      </c>
      <c r="C3707" t="s">
        <v>15025</v>
      </c>
      <c r="D3707">
        <v>17130</v>
      </c>
      <c r="E3707" s="2">
        <v>44853.912233796298</v>
      </c>
      <c r="F3707" t="s">
        <v>15024</v>
      </c>
    </row>
    <row r="3708" spans="1:6" x14ac:dyDescent="0.25">
      <c r="A3708">
        <v>13707</v>
      </c>
      <c r="B3708" t="s">
        <v>3436</v>
      </c>
      <c r="C3708" t="s">
        <v>15027</v>
      </c>
      <c r="D3708">
        <v>40372</v>
      </c>
      <c r="E3708" s="2">
        <v>44660.902407407397</v>
      </c>
      <c r="F3708" t="s">
        <v>15026</v>
      </c>
    </row>
    <row r="3709" spans="1:6" x14ac:dyDescent="0.25">
      <c r="A3709">
        <v>13708</v>
      </c>
      <c r="B3709" t="s">
        <v>3126</v>
      </c>
      <c r="C3709" t="s">
        <v>15027</v>
      </c>
      <c r="D3709">
        <v>47320</v>
      </c>
      <c r="E3709" s="2">
        <v>45124.335081018522</v>
      </c>
      <c r="F3709" t="s">
        <v>15024</v>
      </c>
    </row>
    <row r="3710" spans="1:6" x14ac:dyDescent="0.25">
      <c r="A3710">
        <v>13709</v>
      </c>
      <c r="B3710" t="s">
        <v>3516</v>
      </c>
      <c r="C3710" t="s">
        <v>15025</v>
      </c>
      <c r="D3710">
        <v>31104</v>
      </c>
      <c r="E3710" s="2">
        <v>44478.504618055558</v>
      </c>
      <c r="F3710" t="s">
        <v>12908</v>
      </c>
    </row>
    <row r="3711" spans="1:6" x14ac:dyDescent="0.25">
      <c r="A3711">
        <v>13710</v>
      </c>
      <c r="B3711" t="s">
        <v>4049</v>
      </c>
      <c r="C3711" t="s">
        <v>15029</v>
      </c>
      <c r="D3711">
        <v>30666</v>
      </c>
      <c r="E3711" s="2">
        <v>44900.853564814817</v>
      </c>
      <c r="F3711" t="s">
        <v>15026</v>
      </c>
    </row>
    <row r="3712" spans="1:6" x14ac:dyDescent="0.25">
      <c r="A3712">
        <v>13711</v>
      </c>
      <c r="B3712" t="s">
        <v>4927</v>
      </c>
      <c r="C3712" t="s">
        <v>15030</v>
      </c>
      <c r="D3712">
        <v>35508</v>
      </c>
      <c r="E3712" s="2">
        <v>44491.650046296287</v>
      </c>
      <c r="F3712" t="s">
        <v>12908</v>
      </c>
    </row>
    <row r="3713" spans="1:6" x14ac:dyDescent="0.25">
      <c r="A3713">
        <v>13712</v>
      </c>
      <c r="B3713" t="s">
        <v>4797</v>
      </c>
      <c r="C3713" t="s">
        <v>15028</v>
      </c>
      <c r="D3713">
        <v>15332</v>
      </c>
      <c r="E3713" s="2">
        <v>45015.980370370373</v>
      </c>
      <c r="F3713" t="s">
        <v>12908</v>
      </c>
    </row>
    <row r="3714" spans="1:6" x14ac:dyDescent="0.25">
      <c r="A3714">
        <v>13713</v>
      </c>
      <c r="B3714" t="s">
        <v>5392</v>
      </c>
      <c r="C3714" t="s">
        <v>15023</v>
      </c>
      <c r="D3714">
        <v>10980</v>
      </c>
      <c r="E3714" s="2">
        <v>45103.800497685188</v>
      </c>
      <c r="F3714" t="s">
        <v>12908</v>
      </c>
    </row>
    <row r="3715" spans="1:6" x14ac:dyDescent="0.25">
      <c r="A3715">
        <v>13714</v>
      </c>
      <c r="B3715" t="s">
        <v>3604</v>
      </c>
      <c r="C3715" t="s">
        <v>15027</v>
      </c>
      <c r="D3715">
        <v>12004</v>
      </c>
      <c r="E3715" s="2">
        <v>44682.681562500002</v>
      </c>
      <c r="F3715" t="s">
        <v>12908</v>
      </c>
    </row>
    <row r="3716" spans="1:6" x14ac:dyDescent="0.25">
      <c r="A3716">
        <v>13715</v>
      </c>
      <c r="B3716" t="s">
        <v>5282</v>
      </c>
      <c r="C3716" t="s">
        <v>15023</v>
      </c>
      <c r="D3716">
        <v>33160</v>
      </c>
      <c r="E3716" s="2">
        <v>44626.295428240737</v>
      </c>
      <c r="F3716" t="s">
        <v>12908</v>
      </c>
    </row>
    <row r="3717" spans="1:6" x14ac:dyDescent="0.25">
      <c r="A3717">
        <v>13716</v>
      </c>
      <c r="B3717" t="s">
        <v>4497</v>
      </c>
      <c r="C3717" t="s">
        <v>15023</v>
      </c>
      <c r="D3717">
        <v>49543</v>
      </c>
      <c r="E3717" s="2">
        <v>44993.359884259262</v>
      </c>
      <c r="F3717" t="s">
        <v>15024</v>
      </c>
    </row>
    <row r="3718" spans="1:6" x14ac:dyDescent="0.25">
      <c r="A3718">
        <v>13717</v>
      </c>
      <c r="B3718" t="s">
        <v>3702</v>
      </c>
      <c r="C3718" t="s">
        <v>15028</v>
      </c>
      <c r="D3718">
        <v>21919</v>
      </c>
      <c r="E3718" s="2">
        <v>44765.052268518521</v>
      </c>
      <c r="F3718" t="s">
        <v>15026</v>
      </c>
    </row>
    <row r="3719" spans="1:6" x14ac:dyDescent="0.25">
      <c r="A3719">
        <v>13718</v>
      </c>
      <c r="B3719" t="s">
        <v>4968</v>
      </c>
      <c r="C3719" t="s">
        <v>15023</v>
      </c>
      <c r="D3719">
        <v>37694</v>
      </c>
      <c r="E3719" s="2">
        <v>44621.553842592592</v>
      </c>
      <c r="F3719" t="s">
        <v>15024</v>
      </c>
    </row>
    <row r="3720" spans="1:6" x14ac:dyDescent="0.25">
      <c r="A3720">
        <v>13719</v>
      </c>
      <c r="B3720" t="s">
        <v>4683</v>
      </c>
      <c r="C3720" t="s">
        <v>15023</v>
      </c>
      <c r="D3720">
        <v>13462</v>
      </c>
      <c r="E3720" s="2">
        <v>44803.040937500002</v>
      </c>
      <c r="F3720" t="s">
        <v>12908</v>
      </c>
    </row>
    <row r="3721" spans="1:6" x14ac:dyDescent="0.25">
      <c r="A3721">
        <v>13720</v>
      </c>
      <c r="B3721" t="s">
        <v>4742</v>
      </c>
      <c r="C3721" t="s">
        <v>15028</v>
      </c>
      <c r="D3721">
        <v>41855</v>
      </c>
      <c r="E3721" s="2">
        <v>44466.737685185188</v>
      </c>
      <c r="F3721" t="s">
        <v>15026</v>
      </c>
    </row>
    <row r="3722" spans="1:6" x14ac:dyDescent="0.25">
      <c r="A3722">
        <v>13721</v>
      </c>
      <c r="B3722" t="s">
        <v>4826</v>
      </c>
      <c r="C3722" t="s">
        <v>15023</v>
      </c>
      <c r="D3722">
        <v>33708</v>
      </c>
      <c r="E3722" s="2">
        <v>44712.90247685185</v>
      </c>
      <c r="F3722" t="s">
        <v>15026</v>
      </c>
    </row>
    <row r="3723" spans="1:6" x14ac:dyDescent="0.25">
      <c r="A3723">
        <v>13722</v>
      </c>
      <c r="B3723" t="s">
        <v>4742</v>
      </c>
      <c r="C3723" t="s">
        <v>15029</v>
      </c>
      <c r="D3723">
        <v>46793</v>
      </c>
      <c r="E3723" s="2">
        <v>45041.21371527778</v>
      </c>
      <c r="F3723" t="s">
        <v>12908</v>
      </c>
    </row>
    <row r="3724" spans="1:6" x14ac:dyDescent="0.25">
      <c r="A3724">
        <v>13723</v>
      </c>
      <c r="B3724" t="s">
        <v>5153</v>
      </c>
      <c r="C3724" t="s">
        <v>15027</v>
      </c>
      <c r="D3724">
        <v>45400</v>
      </c>
      <c r="E3724" s="2">
        <v>44805.178437499999</v>
      </c>
      <c r="F3724" t="s">
        <v>15026</v>
      </c>
    </row>
    <row r="3725" spans="1:6" x14ac:dyDescent="0.25">
      <c r="A3725">
        <v>13724</v>
      </c>
      <c r="B3725" t="s">
        <v>4439</v>
      </c>
      <c r="C3725" t="s">
        <v>15025</v>
      </c>
      <c r="D3725">
        <v>8504</v>
      </c>
      <c r="E3725" s="2">
        <v>44992.705949074072</v>
      </c>
      <c r="F3725" t="s">
        <v>15024</v>
      </c>
    </row>
    <row r="3726" spans="1:6" x14ac:dyDescent="0.25">
      <c r="A3726">
        <v>13725</v>
      </c>
      <c r="B3726" t="s">
        <v>3778</v>
      </c>
      <c r="C3726" t="s">
        <v>15029</v>
      </c>
      <c r="D3726">
        <v>4090</v>
      </c>
      <c r="E3726" s="2">
        <v>44616.857314814813</v>
      </c>
      <c r="F3726" t="s">
        <v>15026</v>
      </c>
    </row>
    <row r="3727" spans="1:6" x14ac:dyDescent="0.25">
      <c r="A3727">
        <v>13726</v>
      </c>
      <c r="B3727" t="s">
        <v>4861</v>
      </c>
      <c r="C3727" t="s">
        <v>15027</v>
      </c>
      <c r="D3727">
        <v>44412</v>
      </c>
      <c r="E3727" s="2">
        <v>44543.935682870368</v>
      </c>
      <c r="F3727" t="s">
        <v>15026</v>
      </c>
    </row>
    <row r="3728" spans="1:6" x14ac:dyDescent="0.25">
      <c r="A3728">
        <v>13727</v>
      </c>
      <c r="B3728" t="s">
        <v>5138</v>
      </c>
      <c r="C3728" t="s">
        <v>15029</v>
      </c>
      <c r="D3728">
        <v>14293</v>
      </c>
      <c r="E3728" s="2">
        <v>44475.630173611113</v>
      </c>
      <c r="F3728" t="s">
        <v>12908</v>
      </c>
    </row>
    <row r="3729" spans="1:6" x14ac:dyDescent="0.25">
      <c r="A3729">
        <v>13728</v>
      </c>
      <c r="B3729" t="s">
        <v>4765</v>
      </c>
      <c r="C3729" t="s">
        <v>15027</v>
      </c>
      <c r="D3729">
        <v>13613</v>
      </c>
      <c r="E3729" s="2">
        <v>44467.470173611109</v>
      </c>
      <c r="F3729" t="s">
        <v>15026</v>
      </c>
    </row>
    <row r="3730" spans="1:6" x14ac:dyDescent="0.25">
      <c r="A3730">
        <v>13729</v>
      </c>
      <c r="B3730" t="s">
        <v>6025</v>
      </c>
      <c r="C3730" t="s">
        <v>15029</v>
      </c>
      <c r="D3730">
        <v>22104</v>
      </c>
      <c r="E3730" s="2">
        <v>45004.29111111111</v>
      </c>
      <c r="F3730" t="s">
        <v>12908</v>
      </c>
    </row>
    <row r="3731" spans="1:6" x14ac:dyDescent="0.25">
      <c r="A3731">
        <v>13730</v>
      </c>
      <c r="B3731" t="s">
        <v>3419</v>
      </c>
      <c r="C3731" t="s">
        <v>15030</v>
      </c>
      <c r="D3731">
        <v>19362</v>
      </c>
      <c r="E3731" s="2">
        <v>45015.00886574074</v>
      </c>
      <c r="F3731" t="s">
        <v>12908</v>
      </c>
    </row>
    <row r="3732" spans="1:6" x14ac:dyDescent="0.25">
      <c r="A3732">
        <v>13731</v>
      </c>
      <c r="B3732" t="s">
        <v>5691</v>
      </c>
      <c r="C3732" t="s">
        <v>15027</v>
      </c>
      <c r="D3732">
        <v>27918</v>
      </c>
      <c r="E3732" s="2">
        <v>44820.005173611113</v>
      </c>
      <c r="F3732" t="s">
        <v>15024</v>
      </c>
    </row>
    <row r="3733" spans="1:6" x14ac:dyDescent="0.25">
      <c r="A3733">
        <v>13732</v>
      </c>
      <c r="B3733" t="s">
        <v>5315</v>
      </c>
      <c r="C3733" t="s">
        <v>15030</v>
      </c>
      <c r="D3733">
        <v>22849</v>
      </c>
      <c r="E3733" s="2">
        <v>44756.623229166667</v>
      </c>
      <c r="F3733" t="s">
        <v>15026</v>
      </c>
    </row>
    <row r="3734" spans="1:6" x14ac:dyDescent="0.25">
      <c r="A3734">
        <v>13733</v>
      </c>
      <c r="B3734" t="s">
        <v>4173</v>
      </c>
      <c r="C3734" t="s">
        <v>15029</v>
      </c>
      <c r="D3734">
        <v>37542</v>
      </c>
      <c r="E3734" s="2">
        <v>44832.038275462961</v>
      </c>
      <c r="F3734" t="s">
        <v>15024</v>
      </c>
    </row>
    <row r="3735" spans="1:6" x14ac:dyDescent="0.25">
      <c r="A3735">
        <v>13734</v>
      </c>
      <c r="B3735" t="s">
        <v>5441</v>
      </c>
      <c r="C3735" t="s">
        <v>15028</v>
      </c>
      <c r="D3735">
        <v>10099</v>
      </c>
      <c r="E3735" s="2">
        <v>44931.784212962957</v>
      </c>
      <c r="F3735" t="s">
        <v>15024</v>
      </c>
    </row>
    <row r="3736" spans="1:6" x14ac:dyDescent="0.25">
      <c r="A3736">
        <v>13735</v>
      </c>
      <c r="B3736" t="s">
        <v>3922</v>
      </c>
      <c r="C3736" t="s">
        <v>15027</v>
      </c>
      <c r="D3736">
        <v>28836</v>
      </c>
      <c r="E3736" s="2">
        <v>44962.872476851851</v>
      </c>
      <c r="F3736" t="s">
        <v>15024</v>
      </c>
    </row>
    <row r="3737" spans="1:6" x14ac:dyDescent="0.25">
      <c r="A3737">
        <v>13736</v>
      </c>
      <c r="B3737" t="s">
        <v>4002</v>
      </c>
      <c r="C3737" t="s">
        <v>15025</v>
      </c>
      <c r="D3737">
        <v>16170</v>
      </c>
      <c r="E3737" s="2">
        <v>44707.48400462963</v>
      </c>
      <c r="F3737" t="s">
        <v>15024</v>
      </c>
    </row>
    <row r="3738" spans="1:6" x14ac:dyDescent="0.25">
      <c r="A3738">
        <v>13737</v>
      </c>
      <c r="B3738" t="s">
        <v>3177</v>
      </c>
      <c r="C3738" t="s">
        <v>15028</v>
      </c>
      <c r="D3738">
        <v>26401</v>
      </c>
      <c r="E3738" s="2">
        <v>44607.250439814823</v>
      </c>
      <c r="F3738" t="s">
        <v>15026</v>
      </c>
    </row>
    <row r="3739" spans="1:6" x14ac:dyDescent="0.25">
      <c r="A3739">
        <v>13738</v>
      </c>
      <c r="B3739" t="s">
        <v>5812</v>
      </c>
      <c r="C3739" t="s">
        <v>15029</v>
      </c>
      <c r="D3739">
        <v>24486</v>
      </c>
      <c r="E3739" s="2">
        <v>44787.539652777778</v>
      </c>
      <c r="F3739" t="s">
        <v>15026</v>
      </c>
    </row>
    <row r="3740" spans="1:6" x14ac:dyDescent="0.25">
      <c r="A3740">
        <v>13739</v>
      </c>
      <c r="B3740" t="s">
        <v>4721</v>
      </c>
      <c r="C3740" t="s">
        <v>15025</v>
      </c>
      <c r="D3740">
        <v>14125</v>
      </c>
      <c r="E3740" s="2">
        <v>45020.73474537037</v>
      </c>
      <c r="F3740" t="s">
        <v>15026</v>
      </c>
    </row>
    <row r="3741" spans="1:6" x14ac:dyDescent="0.25">
      <c r="A3741">
        <v>13740</v>
      </c>
      <c r="B3741" t="s">
        <v>3078</v>
      </c>
      <c r="C3741" t="s">
        <v>15023</v>
      </c>
      <c r="D3741">
        <v>48077</v>
      </c>
      <c r="E3741" s="2">
        <v>44882.973310185182</v>
      </c>
      <c r="F3741" t="s">
        <v>15024</v>
      </c>
    </row>
    <row r="3742" spans="1:6" x14ac:dyDescent="0.25">
      <c r="A3742">
        <v>13741</v>
      </c>
      <c r="B3742" t="s">
        <v>4354</v>
      </c>
      <c r="C3742" t="s">
        <v>15028</v>
      </c>
      <c r="D3742">
        <v>27758</v>
      </c>
      <c r="E3742" s="2">
        <v>45077.411423611113</v>
      </c>
      <c r="F3742" t="s">
        <v>15026</v>
      </c>
    </row>
    <row r="3743" spans="1:6" x14ac:dyDescent="0.25">
      <c r="A3743">
        <v>13742</v>
      </c>
      <c r="B3743" t="s">
        <v>3860</v>
      </c>
      <c r="C3743" t="s">
        <v>15025</v>
      </c>
      <c r="D3743">
        <v>39042</v>
      </c>
      <c r="E3743" s="2">
        <v>45043.261631944442</v>
      </c>
      <c r="F3743" t="s">
        <v>15026</v>
      </c>
    </row>
    <row r="3744" spans="1:6" x14ac:dyDescent="0.25">
      <c r="A3744">
        <v>13743</v>
      </c>
      <c r="B3744" t="s">
        <v>3345</v>
      </c>
      <c r="C3744" t="s">
        <v>15028</v>
      </c>
      <c r="D3744">
        <v>12952</v>
      </c>
      <c r="E3744" s="2">
        <v>44702.973344907397</v>
      </c>
      <c r="F3744" t="s">
        <v>15024</v>
      </c>
    </row>
    <row r="3745" spans="1:6" x14ac:dyDescent="0.25">
      <c r="A3745">
        <v>13744</v>
      </c>
      <c r="B3745" t="s">
        <v>4665</v>
      </c>
      <c r="C3745" t="s">
        <v>15029</v>
      </c>
      <c r="D3745">
        <v>13176</v>
      </c>
      <c r="E3745" s="2">
        <v>45097.015555555547</v>
      </c>
      <c r="F3745" t="s">
        <v>15026</v>
      </c>
    </row>
    <row r="3746" spans="1:6" x14ac:dyDescent="0.25">
      <c r="A3746">
        <v>13745</v>
      </c>
      <c r="B3746" t="s">
        <v>5002</v>
      </c>
      <c r="C3746" t="s">
        <v>15023</v>
      </c>
      <c r="D3746">
        <v>29937</v>
      </c>
      <c r="E3746" s="2">
        <v>44522.433842592603</v>
      </c>
      <c r="F3746" t="s">
        <v>12908</v>
      </c>
    </row>
    <row r="3747" spans="1:6" x14ac:dyDescent="0.25">
      <c r="A3747">
        <v>13746</v>
      </c>
      <c r="B3747" t="s">
        <v>3287</v>
      </c>
      <c r="C3747" t="s">
        <v>15027</v>
      </c>
      <c r="D3747">
        <v>29495</v>
      </c>
      <c r="E3747" s="2">
        <v>44530.147766203707</v>
      </c>
      <c r="F3747" t="s">
        <v>12908</v>
      </c>
    </row>
    <row r="3748" spans="1:6" x14ac:dyDescent="0.25">
      <c r="A3748">
        <v>13747</v>
      </c>
      <c r="B3748" t="s">
        <v>5716</v>
      </c>
      <c r="C3748" t="s">
        <v>15023</v>
      </c>
      <c r="D3748">
        <v>1351</v>
      </c>
      <c r="E3748" s="2">
        <v>44587.772777777784</v>
      </c>
      <c r="F3748" t="s">
        <v>15024</v>
      </c>
    </row>
    <row r="3749" spans="1:6" x14ac:dyDescent="0.25">
      <c r="A3749">
        <v>13748</v>
      </c>
      <c r="B3749" t="s">
        <v>3172</v>
      </c>
      <c r="C3749" t="s">
        <v>15029</v>
      </c>
      <c r="D3749">
        <v>45238</v>
      </c>
      <c r="E3749" s="2">
        <v>44491.854664351849</v>
      </c>
      <c r="F3749" t="s">
        <v>15024</v>
      </c>
    </row>
    <row r="3750" spans="1:6" x14ac:dyDescent="0.25">
      <c r="A3750">
        <v>13749</v>
      </c>
      <c r="B3750" t="s">
        <v>4797</v>
      </c>
      <c r="C3750" t="s">
        <v>15023</v>
      </c>
      <c r="D3750">
        <v>49445</v>
      </c>
      <c r="E3750" s="2">
        <v>44749.079699074071</v>
      </c>
      <c r="F3750" t="s">
        <v>12908</v>
      </c>
    </row>
    <row r="3751" spans="1:6" x14ac:dyDescent="0.25">
      <c r="A3751">
        <v>13750</v>
      </c>
      <c r="B3751" t="s">
        <v>3497</v>
      </c>
      <c r="C3751" t="s">
        <v>15030</v>
      </c>
      <c r="D3751">
        <v>23964</v>
      </c>
      <c r="E3751" s="2">
        <v>44715.122233796297</v>
      </c>
      <c r="F3751" t="s">
        <v>15024</v>
      </c>
    </row>
    <row r="3752" spans="1:6" x14ac:dyDescent="0.25">
      <c r="A3752">
        <v>13751</v>
      </c>
      <c r="B3752" t="s">
        <v>4513</v>
      </c>
      <c r="C3752" t="s">
        <v>15025</v>
      </c>
      <c r="D3752">
        <v>15551</v>
      </c>
      <c r="E3752" s="2">
        <v>45038.81459490741</v>
      </c>
      <c r="F3752" t="s">
        <v>12908</v>
      </c>
    </row>
    <row r="3753" spans="1:6" x14ac:dyDescent="0.25">
      <c r="A3753">
        <v>13752</v>
      </c>
      <c r="B3753" t="s">
        <v>4957</v>
      </c>
      <c r="C3753" t="s">
        <v>15027</v>
      </c>
      <c r="D3753">
        <v>4224</v>
      </c>
      <c r="E3753" s="2">
        <v>45002.092638888891</v>
      </c>
      <c r="F3753" t="s">
        <v>15026</v>
      </c>
    </row>
    <row r="3754" spans="1:6" x14ac:dyDescent="0.25">
      <c r="A3754">
        <v>13753</v>
      </c>
      <c r="B3754" t="s">
        <v>3479</v>
      </c>
      <c r="C3754" t="s">
        <v>15023</v>
      </c>
      <c r="D3754">
        <v>15981</v>
      </c>
      <c r="E3754" s="2">
        <v>44871.945011574076</v>
      </c>
      <c r="F3754" t="s">
        <v>15026</v>
      </c>
    </row>
    <row r="3755" spans="1:6" x14ac:dyDescent="0.25">
      <c r="A3755">
        <v>13754</v>
      </c>
      <c r="B3755" t="s">
        <v>3819</v>
      </c>
      <c r="C3755" t="s">
        <v>15028</v>
      </c>
      <c r="D3755">
        <v>44488</v>
      </c>
      <c r="E3755" s="2">
        <v>44980.665821759263</v>
      </c>
      <c r="F3755" t="s">
        <v>12908</v>
      </c>
    </row>
    <row r="3756" spans="1:6" x14ac:dyDescent="0.25">
      <c r="A3756">
        <v>13755</v>
      </c>
      <c r="B3756" t="s">
        <v>4589</v>
      </c>
      <c r="C3756" t="s">
        <v>15030</v>
      </c>
      <c r="D3756">
        <v>33105</v>
      </c>
      <c r="E3756" s="2">
        <v>45013.445300925923</v>
      </c>
      <c r="F3756" t="s">
        <v>15024</v>
      </c>
    </row>
    <row r="3757" spans="1:6" x14ac:dyDescent="0.25">
      <c r="A3757">
        <v>13756</v>
      </c>
      <c r="B3757" t="s">
        <v>3806</v>
      </c>
      <c r="C3757" t="s">
        <v>15025</v>
      </c>
      <c r="D3757">
        <v>41560</v>
      </c>
      <c r="E3757" s="2">
        <v>44762.496319444443</v>
      </c>
      <c r="F3757" t="s">
        <v>12908</v>
      </c>
    </row>
    <row r="3758" spans="1:6" x14ac:dyDescent="0.25">
      <c r="A3758">
        <v>13757</v>
      </c>
      <c r="B3758" t="s">
        <v>4815</v>
      </c>
      <c r="C3758" t="s">
        <v>15030</v>
      </c>
      <c r="D3758">
        <v>2029</v>
      </c>
      <c r="E3758" s="2">
        <v>44976.120752314811</v>
      </c>
      <c r="F3758" t="s">
        <v>15026</v>
      </c>
    </row>
    <row r="3759" spans="1:6" x14ac:dyDescent="0.25">
      <c r="A3759">
        <v>13758</v>
      </c>
      <c r="B3759" t="s">
        <v>3852</v>
      </c>
      <c r="C3759" t="s">
        <v>15028</v>
      </c>
      <c r="D3759">
        <v>6458</v>
      </c>
      <c r="E3759" s="2">
        <v>44777.045266203713</v>
      </c>
      <c r="F3759" t="s">
        <v>12908</v>
      </c>
    </row>
    <row r="3760" spans="1:6" x14ac:dyDescent="0.25">
      <c r="A3760">
        <v>13759</v>
      </c>
      <c r="B3760" t="s">
        <v>5779</v>
      </c>
      <c r="C3760" t="s">
        <v>15030</v>
      </c>
      <c r="D3760">
        <v>14910</v>
      </c>
      <c r="E3760" s="2">
        <v>44833.003321759257</v>
      </c>
      <c r="F3760" t="s">
        <v>12908</v>
      </c>
    </row>
    <row r="3761" spans="1:6" x14ac:dyDescent="0.25">
      <c r="A3761">
        <v>13760</v>
      </c>
      <c r="B3761" t="s">
        <v>3914</v>
      </c>
      <c r="C3761" t="s">
        <v>15029</v>
      </c>
      <c r="D3761">
        <v>13876</v>
      </c>
      <c r="E3761" s="2">
        <v>44501.609317129631</v>
      </c>
      <c r="F3761" t="s">
        <v>15026</v>
      </c>
    </row>
    <row r="3762" spans="1:6" x14ac:dyDescent="0.25">
      <c r="A3762">
        <v>13761</v>
      </c>
      <c r="B3762" t="s">
        <v>5000</v>
      </c>
      <c r="C3762" t="s">
        <v>15028</v>
      </c>
      <c r="D3762">
        <v>36974</v>
      </c>
      <c r="E3762" s="2">
        <v>44643.288831018523</v>
      </c>
      <c r="F3762" t="s">
        <v>15026</v>
      </c>
    </row>
    <row r="3763" spans="1:6" x14ac:dyDescent="0.25">
      <c r="A3763">
        <v>13762</v>
      </c>
      <c r="B3763" t="s">
        <v>4617</v>
      </c>
      <c r="C3763" t="s">
        <v>15028</v>
      </c>
      <c r="D3763">
        <v>5468</v>
      </c>
      <c r="E3763" s="2">
        <v>45038.56759259259</v>
      </c>
      <c r="F3763" t="s">
        <v>15026</v>
      </c>
    </row>
    <row r="3764" spans="1:6" x14ac:dyDescent="0.25">
      <c r="A3764">
        <v>13763</v>
      </c>
      <c r="B3764" t="s">
        <v>5926</v>
      </c>
      <c r="C3764" t="s">
        <v>15023</v>
      </c>
      <c r="D3764">
        <v>6001</v>
      </c>
      <c r="E3764" s="2">
        <v>44646.324131944442</v>
      </c>
      <c r="F3764" t="s">
        <v>15026</v>
      </c>
    </row>
    <row r="3765" spans="1:6" x14ac:dyDescent="0.25">
      <c r="A3765">
        <v>13764</v>
      </c>
      <c r="B3765" t="s">
        <v>5171</v>
      </c>
      <c r="C3765" t="s">
        <v>15023</v>
      </c>
      <c r="D3765">
        <v>22805</v>
      </c>
      <c r="E3765" s="2">
        <v>44589.562083333331</v>
      </c>
      <c r="F3765" t="s">
        <v>15026</v>
      </c>
    </row>
    <row r="3766" spans="1:6" x14ac:dyDescent="0.25">
      <c r="A3766">
        <v>13765</v>
      </c>
      <c r="B3766" t="s">
        <v>5082</v>
      </c>
      <c r="C3766" t="s">
        <v>15029</v>
      </c>
      <c r="D3766">
        <v>2904</v>
      </c>
      <c r="E3766" s="2">
        <v>44804.636192129627</v>
      </c>
      <c r="F3766" t="s">
        <v>15026</v>
      </c>
    </row>
    <row r="3767" spans="1:6" x14ac:dyDescent="0.25">
      <c r="A3767">
        <v>13766</v>
      </c>
      <c r="B3767" t="s">
        <v>4370</v>
      </c>
      <c r="C3767" t="s">
        <v>15028</v>
      </c>
      <c r="D3767">
        <v>35748</v>
      </c>
      <c r="E3767" s="2">
        <v>45082.179432870369</v>
      </c>
      <c r="F3767" t="s">
        <v>15024</v>
      </c>
    </row>
    <row r="3768" spans="1:6" x14ac:dyDescent="0.25">
      <c r="A3768">
        <v>13767</v>
      </c>
      <c r="B3768" t="s">
        <v>4647</v>
      </c>
      <c r="C3768" t="s">
        <v>15030</v>
      </c>
      <c r="D3768">
        <v>22160</v>
      </c>
      <c r="E3768" s="2">
        <v>44507.697025462963</v>
      </c>
      <c r="F3768" t="s">
        <v>15024</v>
      </c>
    </row>
    <row r="3769" spans="1:6" x14ac:dyDescent="0.25">
      <c r="A3769">
        <v>13768</v>
      </c>
      <c r="B3769" t="s">
        <v>3784</v>
      </c>
      <c r="C3769" t="s">
        <v>15029</v>
      </c>
      <c r="D3769">
        <v>46114</v>
      </c>
      <c r="E3769" s="2">
        <v>44976.410138888888</v>
      </c>
      <c r="F3769" t="s">
        <v>15024</v>
      </c>
    </row>
    <row r="3770" spans="1:6" x14ac:dyDescent="0.25">
      <c r="A3770">
        <v>13769</v>
      </c>
      <c r="B3770" t="s">
        <v>3138</v>
      </c>
      <c r="C3770" t="s">
        <v>15025</v>
      </c>
      <c r="D3770">
        <v>15374</v>
      </c>
      <c r="E3770" s="2">
        <v>44577.393472222233</v>
      </c>
      <c r="F3770" t="s">
        <v>15024</v>
      </c>
    </row>
    <row r="3771" spans="1:6" x14ac:dyDescent="0.25">
      <c r="A3771">
        <v>13770</v>
      </c>
      <c r="B3771" t="s">
        <v>3981</v>
      </c>
      <c r="C3771" t="s">
        <v>15029</v>
      </c>
      <c r="D3771">
        <v>6987</v>
      </c>
      <c r="E3771" s="2">
        <v>44914.707141203697</v>
      </c>
      <c r="F3771" t="s">
        <v>15026</v>
      </c>
    </row>
    <row r="3772" spans="1:6" x14ac:dyDescent="0.25">
      <c r="A3772">
        <v>13771</v>
      </c>
      <c r="B3772" t="s">
        <v>4249</v>
      </c>
      <c r="C3772" t="s">
        <v>15023</v>
      </c>
      <c r="D3772">
        <v>5842</v>
      </c>
      <c r="E3772" s="2">
        <v>44599.834166666667</v>
      </c>
      <c r="F3772" t="s">
        <v>15024</v>
      </c>
    </row>
    <row r="3773" spans="1:6" x14ac:dyDescent="0.25">
      <c r="A3773">
        <v>13772</v>
      </c>
      <c r="B3773" t="s">
        <v>3698</v>
      </c>
      <c r="C3773" t="s">
        <v>15023</v>
      </c>
      <c r="D3773">
        <v>7042</v>
      </c>
      <c r="E3773" s="2">
        <v>44957.770370370366</v>
      </c>
      <c r="F3773" t="s">
        <v>15024</v>
      </c>
    </row>
    <row r="3774" spans="1:6" x14ac:dyDescent="0.25">
      <c r="A3774">
        <v>13773</v>
      </c>
      <c r="B3774" t="s">
        <v>3920</v>
      </c>
      <c r="C3774" t="s">
        <v>15023</v>
      </c>
      <c r="D3774">
        <v>30023</v>
      </c>
      <c r="E3774" s="2">
        <v>44977.344733796293</v>
      </c>
      <c r="F3774" t="s">
        <v>15026</v>
      </c>
    </row>
    <row r="3775" spans="1:6" x14ac:dyDescent="0.25">
      <c r="A3775">
        <v>13774</v>
      </c>
      <c r="B3775" t="s">
        <v>5693</v>
      </c>
      <c r="C3775" t="s">
        <v>15030</v>
      </c>
      <c r="D3775">
        <v>5341</v>
      </c>
      <c r="E3775" s="2">
        <v>44725.129872685182</v>
      </c>
      <c r="F3775" t="s">
        <v>15026</v>
      </c>
    </row>
    <row r="3776" spans="1:6" x14ac:dyDescent="0.25">
      <c r="A3776">
        <v>13775</v>
      </c>
      <c r="B3776" t="s">
        <v>3617</v>
      </c>
      <c r="C3776" t="s">
        <v>15029</v>
      </c>
      <c r="D3776">
        <v>9743</v>
      </c>
      <c r="E3776" s="2">
        <v>45098.529409722221</v>
      </c>
      <c r="F3776" t="s">
        <v>12908</v>
      </c>
    </row>
    <row r="3777" spans="1:6" x14ac:dyDescent="0.25">
      <c r="A3777">
        <v>13776</v>
      </c>
      <c r="B3777" t="s">
        <v>5455</v>
      </c>
      <c r="C3777" t="s">
        <v>15023</v>
      </c>
      <c r="D3777">
        <v>10796</v>
      </c>
      <c r="E3777" s="2">
        <v>44578.738761574074</v>
      </c>
      <c r="F3777" t="s">
        <v>15024</v>
      </c>
    </row>
    <row r="3778" spans="1:6" x14ac:dyDescent="0.25">
      <c r="A3778">
        <v>13777</v>
      </c>
      <c r="B3778" t="s">
        <v>4259</v>
      </c>
      <c r="C3778" t="s">
        <v>15025</v>
      </c>
      <c r="D3778">
        <v>3043</v>
      </c>
      <c r="E3778" s="2">
        <v>44925.212106481478</v>
      </c>
      <c r="F3778" t="s">
        <v>15024</v>
      </c>
    </row>
    <row r="3779" spans="1:6" x14ac:dyDescent="0.25">
      <c r="A3779">
        <v>13778</v>
      </c>
      <c r="B3779" t="s">
        <v>4501</v>
      </c>
      <c r="C3779" t="s">
        <v>15029</v>
      </c>
      <c r="D3779">
        <v>20610</v>
      </c>
      <c r="E3779" s="2">
        <v>44594.540532407409</v>
      </c>
      <c r="F3779" t="s">
        <v>15024</v>
      </c>
    </row>
    <row r="3780" spans="1:6" x14ac:dyDescent="0.25">
      <c r="A3780">
        <v>13779</v>
      </c>
      <c r="B3780" t="s">
        <v>4454</v>
      </c>
      <c r="C3780" t="s">
        <v>15029</v>
      </c>
      <c r="D3780">
        <v>35008</v>
      </c>
      <c r="E3780" s="2">
        <v>44643.262719907398</v>
      </c>
      <c r="F3780" t="s">
        <v>15026</v>
      </c>
    </row>
    <row r="3781" spans="1:6" x14ac:dyDescent="0.25">
      <c r="A3781">
        <v>13780</v>
      </c>
      <c r="B3781" t="s">
        <v>5261</v>
      </c>
      <c r="C3781" t="s">
        <v>15023</v>
      </c>
      <c r="D3781">
        <v>36176</v>
      </c>
      <c r="E3781" s="2">
        <v>44946.645243055558</v>
      </c>
      <c r="F3781" t="s">
        <v>15026</v>
      </c>
    </row>
    <row r="3782" spans="1:6" x14ac:dyDescent="0.25">
      <c r="A3782">
        <v>13781</v>
      </c>
      <c r="B3782" t="s">
        <v>4709</v>
      </c>
      <c r="C3782" t="s">
        <v>15030</v>
      </c>
      <c r="D3782">
        <v>30688</v>
      </c>
      <c r="E3782" s="2">
        <v>44785.284016203703</v>
      </c>
      <c r="F3782" t="s">
        <v>15026</v>
      </c>
    </row>
    <row r="3783" spans="1:6" x14ac:dyDescent="0.25">
      <c r="A3783">
        <v>13782</v>
      </c>
      <c r="B3783" t="s">
        <v>6009</v>
      </c>
      <c r="C3783" t="s">
        <v>15030</v>
      </c>
      <c r="D3783">
        <v>19815</v>
      </c>
      <c r="E3783" s="2">
        <v>44971.598310185182</v>
      </c>
      <c r="F3783" t="s">
        <v>15026</v>
      </c>
    </row>
    <row r="3784" spans="1:6" x14ac:dyDescent="0.25">
      <c r="A3784">
        <v>13783</v>
      </c>
      <c r="B3784" t="s">
        <v>4606</v>
      </c>
      <c r="C3784" t="s">
        <v>15030</v>
      </c>
      <c r="D3784">
        <v>37903</v>
      </c>
      <c r="E3784" s="2">
        <v>44582.632349537038</v>
      </c>
      <c r="F3784" t="s">
        <v>15026</v>
      </c>
    </row>
    <row r="3785" spans="1:6" x14ac:dyDescent="0.25">
      <c r="A3785">
        <v>13784</v>
      </c>
      <c r="B3785" t="s">
        <v>4794</v>
      </c>
      <c r="C3785" t="s">
        <v>15023</v>
      </c>
      <c r="D3785">
        <v>23070</v>
      </c>
      <c r="E3785" s="2">
        <v>44674.878136574072</v>
      </c>
      <c r="F3785" t="s">
        <v>12908</v>
      </c>
    </row>
    <row r="3786" spans="1:6" x14ac:dyDescent="0.25">
      <c r="A3786">
        <v>13785</v>
      </c>
      <c r="B3786" t="s">
        <v>4113</v>
      </c>
      <c r="C3786" t="s">
        <v>15028</v>
      </c>
      <c r="D3786">
        <v>32480</v>
      </c>
      <c r="E3786" s="2">
        <v>44771.815891203703</v>
      </c>
      <c r="F3786" t="s">
        <v>15024</v>
      </c>
    </row>
    <row r="3787" spans="1:6" x14ac:dyDescent="0.25">
      <c r="A3787">
        <v>13786</v>
      </c>
      <c r="B3787" t="s">
        <v>5351</v>
      </c>
      <c r="C3787" t="s">
        <v>15030</v>
      </c>
      <c r="D3787">
        <v>37736</v>
      </c>
      <c r="E3787" s="2">
        <v>44973.008090277777</v>
      </c>
      <c r="F3787" t="s">
        <v>12908</v>
      </c>
    </row>
    <row r="3788" spans="1:6" x14ac:dyDescent="0.25">
      <c r="A3788">
        <v>13787</v>
      </c>
      <c r="B3788" t="s">
        <v>3690</v>
      </c>
      <c r="C3788" t="s">
        <v>15030</v>
      </c>
      <c r="D3788">
        <v>24825</v>
      </c>
      <c r="E3788" s="2">
        <v>44839.035381944443</v>
      </c>
      <c r="F3788" t="s">
        <v>15026</v>
      </c>
    </row>
    <row r="3789" spans="1:6" x14ac:dyDescent="0.25">
      <c r="A3789">
        <v>13788</v>
      </c>
      <c r="B3789" t="s">
        <v>5750</v>
      </c>
      <c r="C3789" t="s">
        <v>15023</v>
      </c>
      <c r="D3789">
        <v>27793</v>
      </c>
      <c r="E3789" s="2">
        <v>44896.153449074067</v>
      </c>
      <c r="F3789" t="s">
        <v>15024</v>
      </c>
    </row>
    <row r="3790" spans="1:6" x14ac:dyDescent="0.25">
      <c r="A3790">
        <v>13789</v>
      </c>
      <c r="B3790" t="s">
        <v>3235</v>
      </c>
      <c r="C3790" t="s">
        <v>15027</v>
      </c>
      <c r="D3790">
        <v>18354</v>
      </c>
      <c r="E3790" s="2">
        <v>44478.287662037037</v>
      </c>
      <c r="F3790" t="s">
        <v>12908</v>
      </c>
    </row>
    <row r="3791" spans="1:6" x14ac:dyDescent="0.25">
      <c r="A3791">
        <v>13790</v>
      </c>
      <c r="B3791" t="s">
        <v>5885</v>
      </c>
      <c r="C3791" t="s">
        <v>15028</v>
      </c>
      <c r="D3791">
        <v>7405</v>
      </c>
      <c r="E3791" s="2">
        <v>44804.746238425927</v>
      </c>
      <c r="F3791" t="s">
        <v>12908</v>
      </c>
    </row>
    <row r="3792" spans="1:6" x14ac:dyDescent="0.25">
      <c r="A3792">
        <v>13791</v>
      </c>
      <c r="B3792" t="s">
        <v>5106</v>
      </c>
      <c r="C3792" t="s">
        <v>15025</v>
      </c>
      <c r="D3792">
        <v>34308</v>
      </c>
      <c r="E3792" s="2">
        <v>44764.020752314813</v>
      </c>
      <c r="F3792" t="s">
        <v>12908</v>
      </c>
    </row>
    <row r="3793" spans="1:6" x14ac:dyDescent="0.25">
      <c r="A3793">
        <v>13792</v>
      </c>
      <c r="B3793" t="s">
        <v>4125</v>
      </c>
      <c r="C3793" t="s">
        <v>15027</v>
      </c>
      <c r="D3793">
        <v>33762</v>
      </c>
      <c r="E3793" s="2">
        <v>45072.464432870373</v>
      </c>
      <c r="F3793" t="s">
        <v>15026</v>
      </c>
    </row>
    <row r="3794" spans="1:6" x14ac:dyDescent="0.25">
      <c r="A3794">
        <v>13793</v>
      </c>
      <c r="B3794" t="s">
        <v>4800</v>
      </c>
      <c r="C3794" t="s">
        <v>15027</v>
      </c>
      <c r="D3794">
        <v>15028</v>
      </c>
      <c r="E3794" s="2">
        <v>44733.592499999999</v>
      </c>
      <c r="F3794" t="s">
        <v>12908</v>
      </c>
    </row>
    <row r="3795" spans="1:6" x14ac:dyDescent="0.25">
      <c r="A3795">
        <v>13794</v>
      </c>
      <c r="B3795" t="s">
        <v>5987</v>
      </c>
      <c r="C3795" t="s">
        <v>15029</v>
      </c>
      <c r="D3795">
        <v>20964</v>
      </c>
      <c r="E3795" s="2">
        <v>44897.840856481482</v>
      </c>
      <c r="F3795" t="s">
        <v>15024</v>
      </c>
    </row>
    <row r="3796" spans="1:6" x14ac:dyDescent="0.25">
      <c r="A3796">
        <v>13795</v>
      </c>
      <c r="B3796" t="s">
        <v>5093</v>
      </c>
      <c r="C3796" t="s">
        <v>15027</v>
      </c>
      <c r="D3796">
        <v>37045</v>
      </c>
      <c r="E3796" s="2">
        <v>44810.515682870369</v>
      </c>
      <c r="F3796" t="s">
        <v>15024</v>
      </c>
    </row>
    <row r="3797" spans="1:6" x14ac:dyDescent="0.25">
      <c r="A3797">
        <v>13796</v>
      </c>
      <c r="B3797" t="s">
        <v>4265</v>
      </c>
      <c r="C3797" t="s">
        <v>15029</v>
      </c>
      <c r="D3797">
        <v>41488</v>
      </c>
      <c r="E3797" s="2">
        <v>45091.991342592592</v>
      </c>
      <c r="F3797" t="s">
        <v>12908</v>
      </c>
    </row>
    <row r="3798" spans="1:6" x14ac:dyDescent="0.25">
      <c r="A3798">
        <v>13797</v>
      </c>
      <c r="B3798" t="s">
        <v>5592</v>
      </c>
      <c r="C3798" t="s">
        <v>15028</v>
      </c>
      <c r="D3798">
        <v>49563</v>
      </c>
      <c r="E3798" s="2">
        <v>45089.398819444446</v>
      </c>
      <c r="F3798" t="s">
        <v>15024</v>
      </c>
    </row>
    <row r="3799" spans="1:6" x14ac:dyDescent="0.25">
      <c r="A3799">
        <v>13798</v>
      </c>
      <c r="B3799" t="s">
        <v>4745</v>
      </c>
      <c r="C3799" t="s">
        <v>15030</v>
      </c>
      <c r="D3799">
        <v>47283</v>
      </c>
      <c r="E3799" s="2">
        <v>44527.704652777778</v>
      </c>
      <c r="F3799" t="s">
        <v>15026</v>
      </c>
    </row>
    <row r="3800" spans="1:6" x14ac:dyDescent="0.25">
      <c r="A3800">
        <v>13799</v>
      </c>
      <c r="B3800" t="s">
        <v>5440</v>
      </c>
      <c r="C3800" t="s">
        <v>15025</v>
      </c>
      <c r="D3800">
        <v>31077</v>
      </c>
      <c r="E3800" s="2">
        <v>44531.457152777781</v>
      </c>
      <c r="F3800" t="s">
        <v>15026</v>
      </c>
    </row>
    <row r="3801" spans="1:6" x14ac:dyDescent="0.25">
      <c r="A3801">
        <v>13800</v>
      </c>
      <c r="B3801" t="s">
        <v>3295</v>
      </c>
      <c r="C3801" t="s">
        <v>15023</v>
      </c>
      <c r="D3801">
        <v>30924</v>
      </c>
      <c r="E3801" s="2">
        <v>44524.990370370368</v>
      </c>
      <c r="F3801" t="s">
        <v>15026</v>
      </c>
    </row>
    <row r="3802" spans="1:6" x14ac:dyDescent="0.25">
      <c r="A3802">
        <v>13801</v>
      </c>
      <c r="B3802" t="s">
        <v>5123</v>
      </c>
      <c r="C3802" t="s">
        <v>15029</v>
      </c>
      <c r="D3802">
        <v>17567</v>
      </c>
      <c r="E3802" s="2">
        <v>45096.612199074072</v>
      </c>
      <c r="F3802" t="s">
        <v>15026</v>
      </c>
    </row>
    <row r="3803" spans="1:6" x14ac:dyDescent="0.25">
      <c r="A3803">
        <v>13802</v>
      </c>
      <c r="B3803" t="s">
        <v>3860</v>
      </c>
      <c r="C3803" t="s">
        <v>15023</v>
      </c>
      <c r="D3803">
        <v>12056</v>
      </c>
      <c r="E3803" s="2">
        <v>44659.945497685178</v>
      </c>
      <c r="F3803" t="s">
        <v>12908</v>
      </c>
    </row>
    <row r="3804" spans="1:6" x14ac:dyDescent="0.25">
      <c r="A3804">
        <v>13803</v>
      </c>
      <c r="B3804" t="s">
        <v>5887</v>
      </c>
      <c r="C3804" t="s">
        <v>15028</v>
      </c>
      <c r="D3804">
        <v>9894</v>
      </c>
      <c r="E3804" s="2">
        <v>44556.19021990741</v>
      </c>
      <c r="F3804" t="s">
        <v>12908</v>
      </c>
    </row>
    <row r="3805" spans="1:6" x14ac:dyDescent="0.25">
      <c r="A3805">
        <v>13804</v>
      </c>
      <c r="B3805" t="s">
        <v>4283</v>
      </c>
      <c r="C3805" t="s">
        <v>15030</v>
      </c>
      <c r="D3805">
        <v>5037</v>
      </c>
      <c r="E3805" s="2">
        <v>44882.052395833343</v>
      </c>
      <c r="F3805" t="s">
        <v>15026</v>
      </c>
    </row>
    <row r="3806" spans="1:6" x14ac:dyDescent="0.25">
      <c r="A3806">
        <v>13805</v>
      </c>
      <c r="B3806" t="s">
        <v>4835</v>
      </c>
      <c r="C3806" t="s">
        <v>15023</v>
      </c>
      <c r="D3806">
        <v>46983</v>
      </c>
      <c r="E3806" s="2">
        <v>44522.385081018518</v>
      </c>
      <c r="F3806" t="s">
        <v>15024</v>
      </c>
    </row>
    <row r="3807" spans="1:6" x14ac:dyDescent="0.25">
      <c r="A3807">
        <v>13806</v>
      </c>
      <c r="B3807" t="s">
        <v>4762</v>
      </c>
      <c r="C3807" t="s">
        <v>15025</v>
      </c>
      <c r="D3807">
        <v>27083</v>
      </c>
      <c r="E3807" s="2">
        <v>44808.949942129628</v>
      </c>
      <c r="F3807" t="s">
        <v>15026</v>
      </c>
    </row>
    <row r="3808" spans="1:6" x14ac:dyDescent="0.25">
      <c r="A3808">
        <v>13807</v>
      </c>
      <c r="B3808" t="s">
        <v>5476</v>
      </c>
      <c r="C3808" t="s">
        <v>15030</v>
      </c>
      <c r="D3808">
        <v>12542</v>
      </c>
      <c r="E3808" s="2">
        <v>44917.54928240741</v>
      </c>
      <c r="F3808" t="s">
        <v>15024</v>
      </c>
    </row>
    <row r="3809" spans="1:6" x14ac:dyDescent="0.25">
      <c r="A3809">
        <v>13808</v>
      </c>
      <c r="B3809" t="s">
        <v>4477</v>
      </c>
      <c r="C3809" t="s">
        <v>15028</v>
      </c>
      <c r="D3809">
        <v>27436</v>
      </c>
      <c r="E3809" s="2">
        <v>44596.570324074077</v>
      </c>
      <c r="F3809" t="s">
        <v>15024</v>
      </c>
    </row>
    <row r="3810" spans="1:6" x14ac:dyDescent="0.25">
      <c r="A3810">
        <v>13809</v>
      </c>
      <c r="B3810" t="s">
        <v>5475</v>
      </c>
      <c r="C3810" t="s">
        <v>15025</v>
      </c>
      <c r="D3810">
        <v>39541</v>
      </c>
      <c r="E3810" s="2">
        <v>45120.997303240743</v>
      </c>
      <c r="F3810" t="s">
        <v>15024</v>
      </c>
    </row>
    <row r="3811" spans="1:6" x14ac:dyDescent="0.25">
      <c r="A3811">
        <v>13810</v>
      </c>
      <c r="B3811" t="s">
        <v>5440</v>
      </c>
      <c r="C3811" t="s">
        <v>15029</v>
      </c>
      <c r="D3811">
        <v>18097</v>
      </c>
      <c r="E3811" s="2">
        <v>44873.20689814815</v>
      </c>
      <c r="F3811" t="s">
        <v>15024</v>
      </c>
    </row>
    <row r="3812" spans="1:6" x14ac:dyDescent="0.25">
      <c r="A3812">
        <v>13811</v>
      </c>
      <c r="B3812" t="s">
        <v>3953</v>
      </c>
      <c r="C3812" t="s">
        <v>15023</v>
      </c>
      <c r="D3812">
        <v>11325</v>
      </c>
      <c r="E3812" s="2">
        <v>44657.513194444437</v>
      </c>
      <c r="F3812" t="s">
        <v>15024</v>
      </c>
    </row>
    <row r="3813" spans="1:6" x14ac:dyDescent="0.25">
      <c r="A3813">
        <v>13812</v>
      </c>
      <c r="B3813" t="s">
        <v>5452</v>
      </c>
      <c r="C3813" t="s">
        <v>15028</v>
      </c>
      <c r="D3813">
        <v>39318</v>
      </c>
      <c r="E3813" s="2">
        <v>45123.196030092593</v>
      </c>
      <c r="F3813" t="s">
        <v>12908</v>
      </c>
    </row>
    <row r="3814" spans="1:6" x14ac:dyDescent="0.25">
      <c r="A3814">
        <v>13813</v>
      </c>
      <c r="B3814" t="s">
        <v>5492</v>
      </c>
      <c r="C3814" t="s">
        <v>15028</v>
      </c>
      <c r="D3814">
        <v>18430</v>
      </c>
      <c r="E3814" s="2">
        <v>45045.450937499998</v>
      </c>
      <c r="F3814" t="s">
        <v>15024</v>
      </c>
    </row>
    <row r="3815" spans="1:6" x14ac:dyDescent="0.25">
      <c r="A3815">
        <v>13814</v>
      </c>
      <c r="B3815" t="s">
        <v>5316</v>
      </c>
      <c r="C3815" t="s">
        <v>15028</v>
      </c>
      <c r="D3815">
        <v>35305</v>
      </c>
      <c r="E3815" s="2">
        <v>45027.504050925927</v>
      </c>
      <c r="F3815" t="s">
        <v>15026</v>
      </c>
    </row>
    <row r="3816" spans="1:6" x14ac:dyDescent="0.25">
      <c r="A3816">
        <v>13815</v>
      </c>
      <c r="B3816" t="s">
        <v>5792</v>
      </c>
      <c r="C3816" t="s">
        <v>15025</v>
      </c>
      <c r="D3816">
        <v>37162</v>
      </c>
      <c r="E3816" s="2">
        <v>44834.613379629627</v>
      </c>
      <c r="F3816" t="s">
        <v>15026</v>
      </c>
    </row>
    <row r="3817" spans="1:6" x14ac:dyDescent="0.25">
      <c r="A3817">
        <v>13816</v>
      </c>
      <c r="B3817" t="s">
        <v>3375</v>
      </c>
      <c r="C3817" t="s">
        <v>15030</v>
      </c>
      <c r="D3817">
        <v>6936</v>
      </c>
      <c r="E3817" s="2">
        <v>44785.042071759257</v>
      </c>
      <c r="F3817" t="s">
        <v>12908</v>
      </c>
    </row>
    <row r="3818" spans="1:6" x14ac:dyDescent="0.25">
      <c r="A3818">
        <v>13817</v>
      </c>
      <c r="B3818" t="s">
        <v>4271</v>
      </c>
      <c r="C3818" t="s">
        <v>15028</v>
      </c>
      <c r="D3818">
        <v>25918</v>
      </c>
      <c r="E3818" s="2">
        <v>44842.689444444448</v>
      </c>
      <c r="F3818" t="s">
        <v>15024</v>
      </c>
    </row>
    <row r="3819" spans="1:6" x14ac:dyDescent="0.25">
      <c r="A3819">
        <v>13818</v>
      </c>
      <c r="B3819" t="s">
        <v>3671</v>
      </c>
      <c r="C3819" t="s">
        <v>15030</v>
      </c>
      <c r="D3819">
        <v>10030</v>
      </c>
      <c r="E3819" s="2">
        <v>45034.038310185177</v>
      </c>
      <c r="F3819" t="s">
        <v>12908</v>
      </c>
    </row>
    <row r="3820" spans="1:6" x14ac:dyDescent="0.25">
      <c r="A3820">
        <v>13819</v>
      </c>
      <c r="B3820" t="s">
        <v>3841</v>
      </c>
      <c r="C3820" t="s">
        <v>15027</v>
      </c>
      <c r="D3820">
        <v>35063</v>
      </c>
      <c r="E3820" s="2">
        <v>44606.976666666669</v>
      </c>
      <c r="F3820" t="s">
        <v>15024</v>
      </c>
    </row>
    <row r="3821" spans="1:6" x14ac:dyDescent="0.25">
      <c r="A3821">
        <v>13820</v>
      </c>
      <c r="B3821" t="s">
        <v>3253</v>
      </c>
      <c r="C3821" t="s">
        <v>15029</v>
      </c>
      <c r="D3821">
        <v>44817</v>
      </c>
      <c r="E3821" s="2">
        <v>44934.695532407408</v>
      </c>
      <c r="F3821" t="s">
        <v>15026</v>
      </c>
    </row>
    <row r="3822" spans="1:6" x14ac:dyDescent="0.25">
      <c r="A3822">
        <v>13821</v>
      </c>
      <c r="B3822" t="s">
        <v>5324</v>
      </c>
      <c r="C3822" t="s">
        <v>15030</v>
      </c>
      <c r="D3822">
        <v>21354</v>
      </c>
      <c r="E3822" s="2">
        <v>44505.600856481477</v>
      </c>
      <c r="F3822" t="s">
        <v>12908</v>
      </c>
    </row>
    <row r="3823" spans="1:6" x14ac:dyDescent="0.25">
      <c r="A3823">
        <v>13822</v>
      </c>
      <c r="B3823" t="s">
        <v>4925</v>
      </c>
      <c r="C3823" t="s">
        <v>15030</v>
      </c>
      <c r="D3823">
        <v>29789</v>
      </c>
      <c r="E3823" s="2">
        <v>44468.663032407407</v>
      </c>
      <c r="F3823" t="s">
        <v>15024</v>
      </c>
    </row>
    <row r="3824" spans="1:6" x14ac:dyDescent="0.25">
      <c r="A3824">
        <v>13823</v>
      </c>
      <c r="B3824" t="s">
        <v>3668</v>
      </c>
      <c r="C3824" t="s">
        <v>15027</v>
      </c>
      <c r="D3824">
        <v>36836</v>
      </c>
      <c r="E3824" s="2">
        <v>44971.669062499997</v>
      </c>
      <c r="F3824" t="s">
        <v>15026</v>
      </c>
    </row>
    <row r="3825" spans="1:6" x14ac:dyDescent="0.25">
      <c r="A3825">
        <v>13824</v>
      </c>
      <c r="B3825" t="s">
        <v>5571</v>
      </c>
      <c r="C3825" t="s">
        <v>15027</v>
      </c>
      <c r="D3825">
        <v>32034</v>
      </c>
      <c r="E3825" s="2">
        <v>44582.723437499997</v>
      </c>
      <c r="F3825" t="s">
        <v>12908</v>
      </c>
    </row>
    <row r="3826" spans="1:6" x14ac:dyDescent="0.25">
      <c r="A3826">
        <v>13825</v>
      </c>
      <c r="B3826" t="s">
        <v>3688</v>
      </c>
      <c r="C3826" t="s">
        <v>15030</v>
      </c>
      <c r="D3826">
        <v>47056</v>
      </c>
      <c r="E3826" s="2">
        <v>44582.480775462973</v>
      </c>
      <c r="F3826" t="s">
        <v>12908</v>
      </c>
    </row>
    <row r="3827" spans="1:6" x14ac:dyDescent="0.25">
      <c r="A3827">
        <v>13826</v>
      </c>
      <c r="B3827" t="s">
        <v>4770</v>
      </c>
      <c r="C3827" t="s">
        <v>15028</v>
      </c>
      <c r="D3827">
        <v>3543</v>
      </c>
      <c r="E3827" s="2">
        <v>44995.32172453704</v>
      </c>
      <c r="F3827" t="s">
        <v>15026</v>
      </c>
    </row>
    <row r="3828" spans="1:6" x14ac:dyDescent="0.25">
      <c r="A3828">
        <v>13827</v>
      </c>
      <c r="B3828" t="s">
        <v>5806</v>
      </c>
      <c r="C3828" t="s">
        <v>15023</v>
      </c>
      <c r="D3828">
        <v>45130</v>
      </c>
      <c r="E3828" s="2">
        <v>44711.056990740741</v>
      </c>
      <c r="F3828" t="s">
        <v>12908</v>
      </c>
    </row>
    <row r="3829" spans="1:6" x14ac:dyDescent="0.25">
      <c r="A3829">
        <v>13828</v>
      </c>
      <c r="B3829" t="s">
        <v>3582</v>
      </c>
      <c r="C3829" t="s">
        <v>15023</v>
      </c>
      <c r="D3829">
        <v>2240</v>
      </c>
      <c r="E3829" s="2">
        <v>44638.33148148148</v>
      </c>
      <c r="F3829" t="s">
        <v>15024</v>
      </c>
    </row>
    <row r="3830" spans="1:6" x14ac:dyDescent="0.25">
      <c r="A3830">
        <v>13829</v>
      </c>
      <c r="B3830" t="s">
        <v>5399</v>
      </c>
      <c r="C3830" t="s">
        <v>15025</v>
      </c>
      <c r="D3830">
        <v>35277</v>
      </c>
      <c r="E3830" s="2">
        <v>44958.225844907407</v>
      </c>
      <c r="F3830" t="s">
        <v>15024</v>
      </c>
    </row>
    <row r="3831" spans="1:6" x14ac:dyDescent="0.25">
      <c r="A3831">
        <v>13830</v>
      </c>
      <c r="B3831" t="s">
        <v>5318</v>
      </c>
      <c r="C3831" t="s">
        <v>15030</v>
      </c>
      <c r="D3831">
        <v>8530</v>
      </c>
      <c r="E3831" s="2">
        <v>44642.665347222217</v>
      </c>
      <c r="F3831" t="s">
        <v>15024</v>
      </c>
    </row>
    <row r="3832" spans="1:6" x14ac:dyDescent="0.25">
      <c r="A3832">
        <v>13831</v>
      </c>
      <c r="B3832" t="s">
        <v>3305</v>
      </c>
      <c r="C3832" t="s">
        <v>15027</v>
      </c>
      <c r="D3832">
        <v>40298</v>
      </c>
      <c r="E3832" s="2">
        <v>44818.848344907397</v>
      </c>
      <c r="F3832" t="s">
        <v>15024</v>
      </c>
    </row>
    <row r="3833" spans="1:6" x14ac:dyDescent="0.25">
      <c r="A3833">
        <v>13832</v>
      </c>
      <c r="B3833" t="s">
        <v>3393</v>
      </c>
      <c r="C3833" t="s">
        <v>15027</v>
      </c>
      <c r="D3833">
        <v>36975</v>
      </c>
      <c r="E3833" s="2">
        <v>44717.220706018517</v>
      </c>
      <c r="F3833" t="s">
        <v>15024</v>
      </c>
    </row>
    <row r="3834" spans="1:6" x14ac:dyDescent="0.25">
      <c r="A3834">
        <v>13833</v>
      </c>
      <c r="B3834" t="s">
        <v>4338</v>
      </c>
      <c r="C3834" t="s">
        <v>15028</v>
      </c>
      <c r="D3834">
        <v>42726</v>
      </c>
      <c r="E3834" s="2">
        <v>44490.989293981482</v>
      </c>
      <c r="F3834" t="s">
        <v>15024</v>
      </c>
    </row>
    <row r="3835" spans="1:6" x14ac:dyDescent="0.25">
      <c r="A3835">
        <v>13834</v>
      </c>
      <c r="B3835" t="s">
        <v>4722</v>
      </c>
      <c r="C3835" t="s">
        <v>15027</v>
      </c>
      <c r="D3835">
        <v>41000</v>
      </c>
      <c r="E3835" s="2">
        <v>44477.167581018519</v>
      </c>
      <c r="F3835" t="s">
        <v>15026</v>
      </c>
    </row>
    <row r="3836" spans="1:6" x14ac:dyDescent="0.25">
      <c r="A3836">
        <v>13835</v>
      </c>
      <c r="B3836" t="s">
        <v>5892</v>
      </c>
      <c r="C3836" t="s">
        <v>15028</v>
      </c>
      <c r="D3836">
        <v>41556</v>
      </c>
      <c r="E3836" s="2">
        <v>44829.766712962963</v>
      </c>
      <c r="F3836" t="s">
        <v>15026</v>
      </c>
    </row>
    <row r="3837" spans="1:6" x14ac:dyDescent="0.25">
      <c r="A3837">
        <v>13836</v>
      </c>
      <c r="B3837" t="s">
        <v>3772</v>
      </c>
      <c r="C3837" t="s">
        <v>15029</v>
      </c>
      <c r="D3837">
        <v>22382</v>
      </c>
      <c r="E3837" s="2">
        <v>44630.344837962963</v>
      </c>
      <c r="F3837" t="s">
        <v>15024</v>
      </c>
    </row>
    <row r="3838" spans="1:6" x14ac:dyDescent="0.25">
      <c r="A3838">
        <v>13837</v>
      </c>
      <c r="B3838" t="s">
        <v>5162</v>
      </c>
      <c r="C3838" t="s">
        <v>15030</v>
      </c>
      <c r="D3838">
        <v>35390</v>
      </c>
      <c r="E3838" s="2">
        <v>44681.815578703703</v>
      </c>
      <c r="F3838" t="s">
        <v>15024</v>
      </c>
    </row>
    <row r="3839" spans="1:6" x14ac:dyDescent="0.25">
      <c r="A3839">
        <v>13838</v>
      </c>
      <c r="B3839" t="s">
        <v>5051</v>
      </c>
      <c r="C3839" t="s">
        <v>15030</v>
      </c>
      <c r="D3839">
        <v>29278</v>
      </c>
      <c r="E3839" s="2">
        <v>44814.802928240737</v>
      </c>
      <c r="F3839" t="s">
        <v>15024</v>
      </c>
    </row>
    <row r="3840" spans="1:6" x14ac:dyDescent="0.25">
      <c r="A3840">
        <v>13839</v>
      </c>
      <c r="B3840" t="s">
        <v>4896</v>
      </c>
      <c r="C3840" t="s">
        <v>15029</v>
      </c>
      <c r="D3840">
        <v>14306</v>
      </c>
      <c r="E3840" s="2">
        <v>44959.74827546296</v>
      </c>
      <c r="F3840" t="s">
        <v>15026</v>
      </c>
    </row>
    <row r="3841" spans="1:6" x14ac:dyDescent="0.25">
      <c r="A3841">
        <v>13840</v>
      </c>
      <c r="B3841" t="s">
        <v>5169</v>
      </c>
      <c r="C3841" t="s">
        <v>15023</v>
      </c>
      <c r="D3841">
        <v>41761</v>
      </c>
      <c r="E3841" s="2">
        <v>44466.261828703697</v>
      </c>
      <c r="F3841" t="s">
        <v>15026</v>
      </c>
    </row>
    <row r="3842" spans="1:6" x14ac:dyDescent="0.25">
      <c r="A3842">
        <v>13841</v>
      </c>
      <c r="B3842" t="s">
        <v>3997</v>
      </c>
      <c r="C3842" t="s">
        <v>15028</v>
      </c>
      <c r="D3842">
        <v>33433</v>
      </c>
      <c r="E3842" s="2">
        <v>44780.775810185187</v>
      </c>
      <c r="F3842" t="s">
        <v>15024</v>
      </c>
    </row>
    <row r="3843" spans="1:6" x14ac:dyDescent="0.25">
      <c r="A3843">
        <v>13842</v>
      </c>
      <c r="B3843" t="s">
        <v>5078</v>
      </c>
      <c r="C3843" t="s">
        <v>15029</v>
      </c>
      <c r="D3843">
        <v>36025</v>
      </c>
      <c r="E3843" s="2">
        <v>44887.805451388893</v>
      </c>
      <c r="F3843" t="s">
        <v>15024</v>
      </c>
    </row>
    <row r="3844" spans="1:6" x14ac:dyDescent="0.25">
      <c r="A3844">
        <v>13843</v>
      </c>
      <c r="B3844" t="s">
        <v>4716</v>
      </c>
      <c r="C3844" t="s">
        <v>15027</v>
      </c>
      <c r="D3844">
        <v>48608</v>
      </c>
      <c r="E3844" s="2">
        <v>44566.533831018518</v>
      </c>
      <c r="F3844" t="s">
        <v>15024</v>
      </c>
    </row>
    <row r="3845" spans="1:6" x14ac:dyDescent="0.25">
      <c r="A3845">
        <v>13844</v>
      </c>
      <c r="B3845" t="s">
        <v>4812</v>
      </c>
      <c r="C3845" t="s">
        <v>15023</v>
      </c>
      <c r="D3845">
        <v>3753</v>
      </c>
      <c r="E3845" s="2">
        <v>45035.246099537027</v>
      </c>
      <c r="F3845" t="s">
        <v>12908</v>
      </c>
    </row>
    <row r="3846" spans="1:6" x14ac:dyDescent="0.25">
      <c r="A3846">
        <v>13845</v>
      </c>
      <c r="B3846" t="s">
        <v>5995</v>
      </c>
      <c r="C3846" t="s">
        <v>15029</v>
      </c>
      <c r="D3846">
        <v>15424</v>
      </c>
      <c r="E3846" s="2">
        <v>44561.980046296303</v>
      </c>
      <c r="F3846" t="s">
        <v>12908</v>
      </c>
    </row>
    <row r="3847" spans="1:6" x14ac:dyDescent="0.25">
      <c r="A3847">
        <v>13846</v>
      </c>
      <c r="B3847" t="s">
        <v>5113</v>
      </c>
      <c r="C3847" t="s">
        <v>15030</v>
      </c>
      <c r="D3847">
        <v>14547</v>
      </c>
      <c r="E3847" s="2">
        <v>44974.257384259261</v>
      </c>
      <c r="F3847" t="s">
        <v>12908</v>
      </c>
    </row>
    <row r="3848" spans="1:6" x14ac:dyDescent="0.25">
      <c r="A3848">
        <v>13847</v>
      </c>
      <c r="B3848" t="s">
        <v>4646</v>
      </c>
      <c r="C3848" t="s">
        <v>15027</v>
      </c>
      <c r="D3848">
        <v>28035</v>
      </c>
      <c r="E3848" s="2">
        <v>44831.645787037043</v>
      </c>
      <c r="F3848" t="s">
        <v>12908</v>
      </c>
    </row>
    <row r="3849" spans="1:6" x14ac:dyDescent="0.25">
      <c r="A3849">
        <v>13848</v>
      </c>
      <c r="B3849" t="s">
        <v>3472</v>
      </c>
      <c r="C3849" t="s">
        <v>15027</v>
      </c>
      <c r="D3849">
        <v>5214</v>
      </c>
      <c r="E3849" s="2">
        <v>44796.023993055547</v>
      </c>
      <c r="F3849" t="s">
        <v>12908</v>
      </c>
    </row>
    <row r="3850" spans="1:6" x14ac:dyDescent="0.25">
      <c r="A3850">
        <v>13849</v>
      </c>
      <c r="B3850" t="s">
        <v>4248</v>
      </c>
      <c r="C3850" t="s">
        <v>15025</v>
      </c>
      <c r="D3850">
        <v>22419</v>
      </c>
      <c r="E3850" s="2">
        <v>45003.007361111107</v>
      </c>
      <c r="F3850" t="s">
        <v>12908</v>
      </c>
    </row>
    <row r="3851" spans="1:6" x14ac:dyDescent="0.25">
      <c r="A3851">
        <v>13850</v>
      </c>
      <c r="B3851" t="s">
        <v>5163</v>
      </c>
      <c r="C3851" t="s">
        <v>15029</v>
      </c>
      <c r="D3851">
        <v>3465</v>
      </c>
      <c r="E3851" s="2">
        <v>44832.75577546296</v>
      </c>
      <c r="F3851" t="s">
        <v>15026</v>
      </c>
    </row>
    <row r="3852" spans="1:6" x14ac:dyDescent="0.25">
      <c r="A3852">
        <v>13851</v>
      </c>
      <c r="B3852" t="s">
        <v>4077</v>
      </c>
      <c r="C3852" t="s">
        <v>15029</v>
      </c>
      <c r="D3852">
        <v>27967</v>
      </c>
      <c r="E3852" s="2">
        <v>44661.539490740739</v>
      </c>
      <c r="F3852" t="s">
        <v>15024</v>
      </c>
    </row>
    <row r="3853" spans="1:6" x14ac:dyDescent="0.25">
      <c r="A3853">
        <v>13852</v>
      </c>
      <c r="B3853" t="s">
        <v>5275</v>
      </c>
      <c r="C3853" t="s">
        <v>15030</v>
      </c>
      <c r="D3853">
        <v>14415</v>
      </c>
      <c r="E3853" s="2">
        <v>44888.207488425927</v>
      </c>
      <c r="F3853" t="s">
        <v>15024</v>
      </c>
    </row>
    <row r="3854" spans="1:6" x14ac:dyDescent="0.25">
      <c r="A3854">
        <v>13853</v>
      </c>
      <c r="B3854" t="s">
        <v>3649</v>
      </c>
      <c r="C3854" t="s">
        <v>15025</v>
      </c>
      <c r="D3854">
        <v>12135</v>
      </c>
      <c r="E3854" s="2">
        <v>44773.831585648149</v>
      </c>
      <c r="F3854" t="s">
        <v>12908</v>
      </c>
    </row>
    <row r="3855" spans="1:6" x14ac:dyDescent="0.25">
      <c r="A3855">
        <v>13854</v>
      </c>
      <c r="B3855" t="s">
        <v>4317</v>
      </c>
      <c r="C3855" t="s">
        <v>15023</v>
      </c>
      <c r="D3855">
        <v>42543</v>
      </c>
      <c r="E3855" s="2">
        <v>44990.129699074067</v>
      </c>
      <c r="F3855" t="s">
        <v>15024</v>
      </c>
    </row>
    <row r="3856" spans="1:6" x14ac:dyDescent="0.25">
      <c r="A3856">
        <v>13855</v>
      </c>
      <c r="B3856" t="s">
        <v>5060</v>
      </c>
      <c r="C3856" t="s">
        <v>15030</v>
      </c>
      <c r="D3856">
        <v>30005</v>
      </c>
      <c r="E3856" s="2">
        <v>45046.722858796304</v>
      </c>
      <c r="F3856" t="s">
        <v>12908</v>
      </c>
    </row>
    <row r="3857" spans="1:6" x14ac:dyDescent="0.25">
      <c r="A3857">
        <v>13856</v>
      </c>
      <c r="B3857" t="s">
        <v>4794</v>
      </c>
      <c r="C3857" t="s">
        <v>15023</v>
      </c>
      <c r="D3857">
        <v>39338</v>
      </c>
      <c r="E3857" s="2">
        <v>44922.208715277768</v>
      </c>
      <c r="F3857" t="s">
        <v>15026</v>
      </c>
    </row>
    <row r="3858" spans="1:6" x14ac:dyDescent="0.25">
      <c r="A3858">
        <v>13857</v>
      </c>
      <c r="B3858" t="s">
        <v>4924</v>
      </c>
      <c r="C3858" t="s">
        <v>15027</v>
      </c>
      <c r="D3858">
        <v>45773</v>
      </c>
      <c r="E3858" s="2">
        <v>44521.451273148137</v>
      </c>
      <c r="F3858" t="s">
        <v>15024</v>
      </c>
    </row>
    <row r="3859" spans="1:6" x14ac:dyDescent="0.25">
      <c r="A3859">
        <v>13858</v>
      </c>
      <c r="B3859" t="s">
        <v>5255</v>
      </c>
      <c r="C3859" t="s">
        <v>15029</v>
      </c>
      <c r="D3859">
        <v>48894</v>
      </c>
      <c r="E3859" s="2">
        <v>44879.888113425928</v>
      </c>
      <c r="F3859" t="s">
        <v>15024</v>
      </c>
    </row>
    <row r="3860" spans="1:6" x14ac:dyDescent="0.25">
      <c r="A3860">
        <v>13859</v>
      </c>
      <c r="B3860" t="s">
        <v>4426</v>
      </c>
      <c r="C3860" t="s">
        <v>15023</v>
      </c>
      <c r="D3860">
        <v>13300</v>
      </c>
      <c r="E3860" s="2">
        <v>44526.12871527778</v>
      </c>
      <c r="F3860" t="s">
        <v>15024</v>
      </c>
    </row>
    <row r="3861" spans="1:6" x14ac:dyDescent="0.25">
      <c r="A3861">
        <v>13860</v>
      </c>
      <c r="B3861" t="s">
        <v>4447</v>
      </c>
      <c r="C3861" t="s">
        <v>15029</v>
      </c>
      <c r="D3861">
        <v>41353</v>
      </c>
      <c r="E3861" s="2">
        <v>44530.341203703712</v>
      </c>
      <c r="F3861" t="s">
        <v>15026</v>
      </c>
    </row>
    <row r="3862" spans="1:6" x14ac:dyDescent="0.25">
      <c r="A3862">
        <v>13861</v>
      </c>
      <c r="B3862" t="s">
        <v>3359</v>
      </c>
      <c r="C3862" t="s">
        <v>15025</v>
      </c>
      <c r="D3862">
        <v>30744</v>
      </c>
      <c r="E3862" s="2">
        <v>44995.33116898148</v>
      </c>
      <c r="F3862" t="s">
        <v>15024</v>
      </c>
    </row>
    <row r="3863" spans="1:6" x14ac:dyDescent="0.25">
      <c r="A3863">
        <v>13862</v>
      </c>
      <c r="B3863" t="s">
        <v>4515</v>
      </c>
      <c r="C3863" t="s">
        <v>15027</v>
      </c>
      <c r="D3863">
        <v>43708</v>
      </c>
      <c r="E3863" s="2">
        <v>44797.132905092592</v>
      </c>
      <c r="F3863" t="s">
        <v>15026</v>
      </c>
    </row>
    <row r="3864" spans="1:6" x14ac:dyDescent="0.25">
      <c r="A3864">
        <v>13863</v>
      </c>
      <c r="B3864" t="s">
        <v>5695</v>
      </c>
      <c r="C3864" t="s">
        <v>15029</v>
      </c>
      <c r="D3864">
        <v>21531</v>
      </c>
      <c r="E3864" s="2">
        <v>44720.44458333333</v>
      </c>
      <c r="F3864" t="s">
        <v>15026</v>
      </c>
    </row>
    <row r="3865" spans="1:6" x14ac:dyDescent="0.25">
      <c r="A3865">
        <v>13864</v>
      </c>
      <c r="B3865" t="s">
        <v>4229</v>
      </c>
      <c r="C3865" t="s">
        <v>15027</v>
      </c>
      <c r="D3865">
        <v>41039</v>
      </c>
      <c r="E3865" s="2">
        <v>44955.775833333333</v>
      </c>
      <c r="F3865" t="s">
        <v>15024</v>
      </c>
    </row>
    <row r="3866" spans="1:6" x14ac:dyDescent="0.25">
      <c r="A3866">
        <v>13865</v>
      </c>
      <c r="B3866" t="s">
        <v>5462</v>
      </c>
      <c r="C3866" t="s">
        <v>15025</v>
      </c>
      <c r="D3866">
        <v>25350</v>
      </c>
      <c r="E3866" s="2">
        <v>44958.818819444437</v>
      </c>
      <c r="F3866" t="s">
        <v>12908</v>
      </c>
    </row>
    <row r="3867" spans="1:6" x14ac:dyDescent="0.25">
      <c r="A3867">
        <v>13866</v>
      </c>
      <c r="B3867" t="s">
        <v>3642</v>
      </c>
      <c r="C3867" t="s">
        <v>15027</v>
      </c>
      <c r="D3867">
        <v>40966</v>
      </c>
      <c r="E3867" s="2">
        <v>44903.678148148138</v>
      </c>
      <c r="F3867" t="s">
        <v>12908</v>
      </c>
    </row>
    <row r="3868" spans="1:6" x14ac:dyDescent="0.25">
      <c r="A3868">
        <v>13867</v>
      </c>
      <c r="B3868" t="s">
        <v>3452</v>
      </c>
      <c r="C3868" t="s">
        <v>15030</v>
      </c>
      <c r="D3868">
        <v>48454</v>
      </c>
      <c r="E3868" s="2">
        <v>44801.328634259262</v>
      </c>
      <c r="F3868" t="s">
        <v>12908</v>
      </c>
    </row>
    <row r="3869" spans="1:6" x14ac:dyDescent="0.25">
      <c r="A3869">
        <v>13868</v>
      </c>
      <c r="B3869" t="s">
        <v>5071</v>
      </c>
      <c r="C3869" t="s">
        <v>15027</v>
      </c>
      <c r="D3869">
        <v>24078</v>
      </c>
      <c r="E3869" s="2">
        <v>44956.091666666667</v>
      </c>
      <c r="F3869" t="s">
        <v>15026</v>
      </c>
    </row>
    <row r="3870" spans="1:6" x14ac:dyDescent="0.25">
      <c r="A3870">
        <v>13869</v>
      </c>
      <c r="B3870" t="s">
        <v>3693</v>
      </c>
      <c r="C3870" t="s">
        <v>15030</v>
      </c>
      <c r="D3870">
        <v>42513</v>
      </c>
      <c r="E3870" s="2">
        <v>44779.648321759261</v>
      </c>
      <c r="F3870" t="s">
        <v>12908</v>
      </c>
    </row>
    <row r="3871" spans="1:6" x14ac:dyDescent="0.25">
      <c r="A3871">
        <v>13870</v>
      </c>
      <c r="B3871" t="s">
        <v>3914</v>
      </c>
      <c r="C3871" t="s">
        <v>15030</v>
      </c>
      <c r="D3871">
        <v>43599</v>
      </c>
      <c r="E3871" s="2">
        <v>44596.303101851852</v>
      </c>
      <c r="F3871" t="s">
        <v>15024</v>
      </c>
    </row>
    <row r="3872" spans="1:6" x14ac:dyDescent="0.25">
      <c r="A3872">
        <v>13871</v>
      </c>
      <c r="B3872" t="s">
        <v>5602</v>
      </c>
      <c r="C3872" t="s">
        <v>15023</v>
      </c>
      <c r="D3872">
        <v>49205</v>
      </c>
      <c r="E3872" s="2">
        <v>45126.303912037038</v>
      </c>
      <c r="F3872" t="s">
        <v>15024</v>
      </c>
    </row>
    <row r="3873" spans="1:6" x14ac:dyDescent="0.25">
      <c r="A3873">
        <v>13872</v>
      </c>
      <c r="B3873" t="s">
        <v>4420</v>
      </c>
      <c r="C3873" t="s">
        <v>15029</v>
      </c>
      <c r="D3873">
        <v>18320</v>
      </c>
      <c r="E3873" s="2">
        <v>44520.914675925917</v>
      </c>
      <c r="F3873" t="s">
        <v>15026</v>
      </c>
    </row>
    <row r="3874" spans="1:6" x14ac:dyDescent="0.25">
      <c r="A3874">
        <v>13873</v>
      </c>
      <c r="B3874" t="s">
        <v>5891</v>
      </c>
      <c r="C3874" t="s">
        <v>15023</v>
      </c>
      <c r="D3874">
        <v>14926</v>
      </c>
      <c r="E3874" s="2">
        <v>44563.355787037042</v>
      </c>
      <c r="F3874" t="s">
        <v>15026</v>
      </c>
    </row>
    <row r="3875" spans="1:6" x14ac:dyDescent="0.25">
      <c r="A3875">
        <v>13874</v>
      </c>
      <c r="B3875" t="s">
        <v>4358</v>
      </c>
      <c r="C3875" t="s">
        <v>15028</v>
      </c>
      <c r="D3875">
        <v>33308</v>
      </c>
      <c r="E3875" s="2">
        <v>44857.496574074074</v>
      </c>
      <c r="F3875" t="s">
        <v>15024</v>
      </c>
    </row>
    <row r="3876" spans="1:6" x14ac:dyDescent="0.25">
      <c r="A3876">
        <v>13875</v>
      </c>
      <c r="B3876" t="s">
        <v>5321</v>
      </c>
      <c r="C3876" t="s">
        <v>15028</v>
      </c>
      <c r="D3876">
        <v>25553</v>
      </c>
      <c r="E3876" s="2">
        <v>45002.300312500003</v>
      </c>
      <c r="F3876" t="s">
        <v>15026</v>
      </c>
    </row>
    <row r="3877" spans="1:6" x14ac:dyDescent="0.25">
      <c r="A3877">
        <v>13876</v>
      </c>
      <c r="B3877" t="s">
        <v>4474</v>
      </c>
      <c r="C3877" t="s">
        <v>15025</v>
      </c>
      <c r="D3877">
        <v>33061</v>
      </c>
      <c r="E3877" s="2">
        <v>45051.767233796287</v>
      </c>
      <c r="F3877" t="s">
        <v>15026</v>
      </c>
    </row>
    <row r="3878" spans="1:6" x14ac:dyDescent="0.25">
      <c r="A3878">
        <v>13877</v>
      </c>
      <c r="B3878" t="s">
        <v>3173</v>
      </c>
      <c r="C3878" t="s">
        <v>15030</v>
      </c>
      <c r="D3878">
        <v>22140</v>
      </c>
      <c r="E3878" s="2">
        <v>44966.41611111111</v>
      </c>
      <c r="F3878" t="s">
        <v>15024</v>
      </c>
    </row>
    <row r="3879" spans="1:6" x14ac:dyDescent="0.25">
      <c r="A3879">
        <v>13878</v>
      </c>
      <c r="B3879" t="s">
        <v>4776</v>
      </c>
      <c r="C3879" t="s">
        <v>15030</v>
      </c>
      <c r="D3879">
        <v>36076</v>
      </c>
      <c r="E3879" s="2">
        <v>44815.405682870369</v>
      </c>
      <c r="F3879" t="s">
        <v>15026</v>
      </c>
    </row>
    <row r="3880" spans="1:6" x14ac:dyDescent="0.25">
      <c r="A3880">
        <v>13879</v>
      </c>
      <c r="B3880" t="s">
        <v>5121</v>
      </c>
      <c r="C3880" t="s">
        <v>15023</v>
      </c>
      <c r="D3880">
        <v>34852</v>
      </c>
      <c r="E3880" s="2">
        <v>44774.253738425927</v>
      </c>
      <c r="F3880" t="s">
        <v>12908</v>
      </c>
    </row>
    <row r="3881" spans="1:6" x14ac:dyDescent="0.25">
      <c r="A3881">
        <v>13880</v>
      </c>
      <c r="B3881" t="s">
        <v>4952</v>
      </c>
      <c r="C3881" t="s">
        <v>15030</v>
      </c>
      <c r="D3881">
        <v>41064</v>
      </c>
      <c r="E3881" s="2">
        <v>44496.793900462973</v>
      </c>
      <c r="F3881" t="s">
        <v>12908</v>
      </c>
    </row>
    <row r="3882" spans="1:6" x14ac:dyDescent="0.25">
      <c r="A3882">
        <v>13881</v>
      </c>
      <c r="B3882" t="s">
        <v>5922</v>
      </c>
      <c r="C3882" t="s">
        <v>15027</v>
      </c>
      <c r="D3882">
        <v>36889</v>
      </c>
      <c r="E3882" s="2">
        <v>44544.901759259257</v>
      </c>
      <c r="F3882" t="s">
        <v>12908</v>
      </c>
    </row>
    <row r="3883" spans="1:6" x14ac:dyDescent="0.25">
      <c r="A3883">
        <v>13882</v>
      </c>
      <c r="B3883" t="s">
        <v>3123</v>
      </c>
      <c r="C3883" t="s">
        <v>15028</v>
      </c>
      <c r="D3883">
        <v>18993</v>
      </c>
      <c r="E3883" s="2">
        <v>44927.471388888887</v>
      </c>
      <c r="F3883" t="s">
        <v>15024</v>
      </c>
    </row>
    <row r="3884" spans="1:6" x14ac:dyDescent="0.25">
      <c r="A3884">
        <v>13883</v>
      </c>
      <c r="B3884" t="s">
        <v>6038</v>
      </c>
      <c r="C3884" t="s">
        <v>15029</v>
      </c>
      <c r="D3884">
        <v>16999</v>
      </c>
      <c r="E3884" s="2">
        <v>44840.249768518523</v>
      </c>
      <c r="F3884" t="s">
        <v>15024</v>
      </c>
    </row>
    <row r="3885" spans="1:6" x14ac:dyDescent="0.25">
      <c r="A3885">
        <v>13884</v>
      </c>
      <c r="B3885" t="s">
        <v>3977</v>
      </c>
      <c r="C3885" t="s">
        <v>15030</v>
      </c>
      <c r="D3885">
        <v>27010</v>
      </c>
      <c r="E3885" s="2">
        <v>44592.886064814818</v>
      </c>
      <c r="F3885" t="s">
        <v>15026</v>
      </c>
    </row>
    <row r="3886" spans="1:6" x14ac:dyDescent="0.25">
      <c r="A3886">
        <v>13885</v>
      </c>
      <c r="B3886" t="s">
        <v>3742</v>
      </c>
      <c r="C3886" t="s">
        <v>15028</v>
      </c>
      <c r="D3886">
        <v>23626</v>
      </c>
      <c r="E3886" s="2">
        <v>44876.92763888889</v>
      </c>
      <c r="F3886" t="s">
        <v>15024</v>
      </c>
    </row>
    <row r="3887" spans="1:6" x14ac:dyDescent="0.25">
      <c r="A3887">
        <v>13886</v>
      </c>
      <c r="B3887" t="s">
        <v>3146</v>
      </c>
      <c r="C3887" t="s">
        <v>15029</v>
      </c>
      <c r="D3887">
        <v>19904</v>
      </c>
      <c r="E3887" s="2">
        <v>44920.219583333332</v>
      </c>
      <c r="F3887" t="s">
        <v>12908</v>
      </c>
    </row>
    <row r="3888" spans="1:6" x14ac:dyDescent="0.25">
      <c r="A3888">
        <v>13887</v>
      </c>
      <c r="B3888" t="s">
        <v>4717</v>
      </c>
      <c r="C3888" t="s">
        <v>15025</v>
      </c>
      <c r="D3888">
        <v>38473</v>
      </c>
      <c r="E3888" s="2">
        <v>44676.120405092603</v>
      </c>
      <c r="F3888" t="s">
        <v>12908</v>
      </c>
    </row>
    <row r="3889" spans="1:6" x14ac:dyDescent="0.25">
      <c r="A3889">
        <v>13888</v>
      </c>
      <c r="B3889" t="s">
        <v>3198</v>
      </c>
      <c r="C3889" t="s">
        <v>15028</v>
      </c>
      <c r="D3889">
        <v>48520</v>
      </c>
      <c r="E3889" s="2">
        <v>44709.549467592587</v>
      </c>
      <c r="F3889" t="s">
        <v>15026</v>
      </c>
    </row>
    <row r="3890" spans="1:6" x14ac:dyDescent="0.25">
      <c r="A3890">
        <v>13889</v>
      </c>
      <c r="B3890" t="s">
        <v>3773</v>
      </c>
      <c r="C3890" t="s">
        <v>15030</v>
      </c>
      <c r="D3890">
        <v>44013</v>
      </c>
      <c r="E3890" s="2">
        <v>44853.72991898148</v>
      </c>
      <c r="F3890" t="s">
        <v>12908</v>
      </c>
    </row>
    <row r="3891" spans="1:6" x14ac:dyDescent="0.25">
      <c r="A3891">
        <v>13890</v>
      </c>
      <c r="B3891" t="s">
        <v>5661</v>
      </c>
      <c r="C3891" t="s">
        <v>15028</v>
      </c>
      <c r="D3891">
        <v>34900</v>
      </c>
      <c r="E3891" s="2">
        <v>44791.5778125</v>
      </c>
      <c r="F3891" t="s">
        <v>15024</v>
      </c>
    </row>
    <row r="3892" spans="1:6" x14ac:dyDescent="0.25">
      <c r="A3892">
        <v>13891</v>
      </c>
      <c r="B3892" t="s">
        <v>3742</v>
      </c>
      <c r="C3892" t="s">
        <v>15030</v>
      </c>
      <c r="D3892">
        <v>18518</v>
      </c>
      <c r="E3892" s="2">
        <v>44651.452650462961</v>
      </c>
      <c r="F3892" t="s">
        <v>12908</v>
      </c>
    </row>
    <row r="3893" spans="1:6" x14ac:dyDescent="0.25">
      <c r="A3893">
        <v>13892</v>
      </c>
      <c r="B3893" t="s">
        <v>4302</v>
      </c>
      <c r="C3893" t="s">
        <v>15023</v>
      </c>
      <c r="D3893">
        <v>48271</v>
      </c>
      <c r="E3893" s="2">
        <v>44746.317743055559</v>
      </c>
      <c r="F3893" t="s">
        <v>15026</v>
      </c>
    </row>
    <row r="3894" spans="1:6" x14ac:dyDescent="0.25">
      <c r="A3894">
        <v>13893</v>
      </c>
      <c r="B3894" t="s">
        <v>4822</v>
      </c>
      <c r="C3894" t="s">
        <v>15025</v>
      </c>
      <c r="D3894">
        <v>26484</v>
      </c>
      <c r="E3894" s="2">
        <v>44689.52888888889</v>
      </c>
      <c r="F3894" t="s">
        <v>15024</v>
      </c>
    </row>
    <row r="3895" spans="1:6" x14ac:dyDescent="0.25">
      <c r="A3895">
        <v>13894</v>
      </c>
      <c r="B3895" t="s">
        <v>4178</v>
      </c>
      <c r="C3895" t="s">
        <v>15023</v>
      </c>
      <c r="D3895">
        <v>38119</v>
      </c>
      <c r="E3895" s="2">
        <v>44549.414270833331</v>
      </c>
      <c r="F3895" t="s">
        <v>15024</v>
      </c>
    </row>
    <row r="3896" spans="1:6" x14ac:dyDescent="0.25">
      <c r="A3896">
        <v>13895</v>
      </c>
      <c r="B3896" t="s">
        <v>4793</v>
      </c>
      <c r="C3896" t="s">
        <v>15028</v>
      </c>
      <c r="D3896">
        <v>28153</v>
      </c>
      <c r="E3896" s="2">
        <v>44787.169988425929</v>
      </c>
      <c r="F3896" t="s">
        <v>15024</v>
      </c>
    </row>
    <row r="3897" spans="1:6" x14ac:dyDescent="0.25">
      <c r="A3897">
        <v>13896</v>
      </c>
      <c r="B3897" t="s">
        <v>5169</v>
      </c>
      <c r="C3897" t="s">
        <v>15025</v>
      </c>
      <c r="D3897">
        <v>16475</v>
      </c>
      <c r="E3897" s="2">
        <v>44598.75986111111</v>
      </c>
      <c r="F3897" t="s">
        <v>12908</v>
      </c>
    </row>
    <row r="3898" spans="1:6" x14ac:dyDescent="0.25">
      <c r="A3898">
        <v>13897</v>
      </c>
      <c r="B3898" t="s">
        <v>3199</v>
      </c>
      <c r="C3898" t="s">
        <v>15028</v>
      </c>
      <c r="D3898">
        <v>7484</v>
      </c>
      <c r="E3898" s="2">
        <v>44559.772314814807</v>
      </c>
      <c r="F3898" t="s">
        <v>12908</v>
      </c>
    </row>
    <row r="3899" spans="1:6" x14ac:dyDescent="0.25">
      <c r="A3899">
        <v>13898</v>
      </c>
      <c r="B3899" t="s">
        <v>4230</v>
      </c>
      <c r="C3899" t="s">
        <v>15025</v>
      </c>
      <c r="D3899">
        <v>23462</v>
      </c>
      <c r="E3899" s="2">
        <v>44577.431898148148</v>
      </c>
      <c r="F3899" t="s">
        <v>15026</v>
      </c>
    </row>
    <row r="3900" spans="1:6" x14ac:dyDescent="0.25">
      <c r="A3900">
        <v>13899</v>
      </c>
      <c r="B3900" t="s">
        <v>5446</v>
      </c>
      <c r="C3900" t="s">
        <v>15028</v>
      </c>
      <c r="D3900">
        <v>22379</v>
      </c>
      <c r="E3900" s="2">
        <v>44511.831030092602</v>
      </c>
      <c r="F3900" t="s">
        <v>12908</v>
      </c>
    </row>
    <row r="3901" spans="1:6" x14ac:dyDescent="0.25">
      <c r="A3901">
        <v>13900</v>
      </c>
      <c r="B3901" t="s">
        <v>3493</v>
      </c>
      <c r="C3901" t="s">
        <v>15025</v>
      </c>
      <c r="D3901">
        <v>20927</v>
      </c>
      <c r="E3901" s="2">
        <v>44997.267604166656</v>
      </c>
      <c r="F3901" t="s">
        <v>12908</v>
      </c>
    </row>
    <row r="3902" spans="1:6" x14ac:dyDescent="0.25">
      <c r="A3902">
        <v>13901</v>
      </c>
      <c r="B3902" t="s">
        <v>5671</v>
      </c>
      <c r="C3902" t="s">
        <v>15029</v>
      </c>
      <c r="D3902">
        <v>6858</v>
      </c>
      <c r="E3902" s="2">
        <v>45079.303159722222</v>
      </c>
      <c r="F3902" t="s">
        <v>15026</v>
      </c>
    </row>
    <row r="3903" spans="1:6" x14ac:dyDescent="0.25">
      <c r="A3903">
        <v>13902</v>
      </c>
      <c r="B3903" t="s">
        <v>4458</v>
      </c>
      <c r="C3903" t="s">
        <v>15027</v>
      </c>
      <c r="D3903">
        <v>46123</v>
      </c>
      <c r="E3903" s="2">
        <v>44755.162256944437</v>
      </c>
      <c r="F3903" t="s">
        <v>15024</v>
      </c>
    </row>
    <row r="3904" spans="1:6" x14ac:dyDescent="0.25">
      <c r="A3904">
        <v>13903</v>
      </c>
      <c r="B3904" t="s">
        <v>5619</v>
      </c>
      <c r="C3904" t="s">
        <v>15028</v>
      </c>
      <c r="D3904">
        <v>41886</v>
      </c>
      <c r="E3904" s="2">
        <v>44639.066562499997</v>
      </c>
      <c r="F3904" t="s">
        <v>15026</v>
      </c>
    </row>
    <row r="3905" spans="1:6" x14ac:dyDescent="0.25">
      <c r="A3905">
        <v>13904</v>
      </c>
      <c r="B3905" t="s">
        <v>3120</v>
      </c>
      <c r="C3905" t="s">
        <v>15023</v>
      </c>
      <c r="D3905">
        <v>25305</v>
      </c>
      <c r="E3905" s="2">
        <v>45085.454212962963</v>
      </c>
      <c r="F3905" t="s">
        <v>15024</v>
      </c>
    </row>
    <row r="3906" spans="1:6" x14ac:dyDescent="0.25">
      <c r="A3906">
        <v>13905</v>
      </c>
      <c r="B3906" t="s">
        <v>4547</v>
      </c>
      <c r="C3906" t="s">
        <v>15023</v>
      </c>
      <c r="D3906">
        <v>41697</v>
      </c>
      <c r="E3906" s="2">
        <v>44631.183657407397</v>
      </c>
      <c r="F3906" t="s">
        <v>15024</v>
      </c>
    </row>
    <row r="3907" spans="1:6" x14ac:dyDescent="0.25">
      <c r="A3907">
        <v>13906</v>
      </c>
      <c r="B3907" t="s">
        <v>4792</v>
      </c>
      <c r="C3907" t="s">
        <v>15027</v>
      </c>
      <c r="D3907">
        <v>32912</v>
      </c>
      <c r="E3907" s="2">
        <v>44752.512245370373</v>
      </c>
      <c r="F3907" t="s">
        <v>15024</v>
      </c>
    </row>
    <row r="3908" spans="1:6" x14ac:dyDescent="0.25">
      <c r="A3908">
        <v>13907</v>
      </c>
      <c r="B3908" t="s">
        <v>4550</v>
      </c>
      <c r="C3908" t="s">
        <v>15023</v>
      </c>
      <c r="D3908">
        <v>23628</v>
      </c>
      <c r="E3908" s="2">
        <v>44628.153310185182</v>
      </c>
      <c r="F3908" t="s">
        <v>15024</v>
      </c>
    </row>
    <row r="3909" spans="1:6" x14ac:dyDescent="0.25">
      <c r="A3909">
        <v>13908</v>
      </c>
      <c r="B3909" t="s">
        <v>3733</v>
      </c>
      <c r="C3909" t="s">
        <v>15027</v>
      </c>
      <c r="D3909">
        <v>41320</v>
      </c>
      <c r="E3909" s="2">
        <v>44875.567199074067</v>
      </c>
      <c r="F3909" t="s">
        <v>12908</v>
      </c>
    </row>
    <row r="3910" spans="1:6" x14ac:dyDescent="0.25">
      <c r="A3910">
        <v>13909</v>
      </c>
      <c r="B3910" t="s">
        <v>5385</v>
      </c>
      <c r="C3910" t="s">
        <v>15028</v>
      </c>
      <c r="D3910">
        <v>20973</v>
      </c>
      <c r="E3910" s="2">
        <v>44525.401134259257</v>
      </c>
      <c r="F3910" t="s">
        <v>12908</v>
      </c>
    </row>
    <row r="3911" spans="1:6" x14ac:dyDescent="0.25">
      <c r="A3911">
        <v>13910</v>
      </c>
      <c r="B3911" t="s">
        <v>3126</v>
      </c>
      <c r="C3911" t="s">
        <v>15028</v>
      </c>
      <c r="D3911">
        <v>5725</v>
      </c>
      <c r="E3911" s="2">
        <v>44780.917268518519</v>
      </c>
      <c r="F3911" t="s">
        <v>15024</v>
      </c>
    </row>
    <row r="3912" spans="1:6" x14ac:dyDescent="0.25">
      <c r="A3912">
        <v>13911</v>
      </c>
      <c r="B3912" t="s">
        <v>5036</v>
      </c>
      <c r="C3912" t="s">
        <v>15025</v>
      </c>
      <c r="D3912">
        <v>13560</v>
      </c>
      <c r="E3912" s="2">
        <v>44845.543298611112</v>
      </c>
      <c r="F3912" t="s">
        <v>15026</v>
      </c>
    </row>
    <row r="3913" spans="1:6" x14ac:dyDescent="0.25">
      <c r="A3913">
        <v>13912</v>
      </c>
      <c r="B3913" t="s">
        <v>5004</v>
      </c>
      <c r="C3913" t="s">
        <v>15029</v>
      </c>
      <c r="D3913">
        <v>35560</v>
      </c>
      <c r="E3913" s="2">
        <v>44614.9530787037</v>
      </c>
      <c r="F3913" t="s">
        <v>15026</v>
      </c>
    </row>
    <row r="3914" spans="1:6" x14ac:dyDescent="0.25">
      <c r="A3914">
        <v>13913</v>
      </c>
      <c r="B3914" t="s">
        <v>4908</v>
      </c>
      <c r="C3914" t="s">
        <v>15028</v>
      </c>
      <c r="D3914">
        <v>30736</v>
      </c>
      <c r="E3914" s="2">
        <v>44833.863564814812</v>
      </c>
      <c r="F3914" t="s">
        <v>15024</v>
      </c>
    </row>
    <row r="3915" spans="1:6" x14ac:dyDescent="0.25">
      <c r="A3915">
        <v>13914</v>
      </c>
      <c r="B3915" t="s">
        <v>4853</v>
      </c>
      <c r="C3915" t="s">
        <v>15027</v>
      </c>
      <c r="D3915">
        <v>20606</v>
      </c>
      <c r="E3915" s="2">
        <v>44942.649861111109</v>
      </c>
      <c r="F3915" t="s">
        <v>15026</v>
      </c>
    </row>
    <row r="3916" spans="1:6" x14ac:dyDescent="0.25">
      <c r="A3916">
        <v>13915</v>
      </c>
      <c r="B3916" t="s">
        <v>3377</v>
      </c>
      <c r="C3916" t="s">
        <v>15025</v>
      </c>
      <c r="D3916">
        <v>8937</v>
      </c>
      <c r="E3916" s="2">
        <v>44957.728703703702</v>
      </c>
      <c r="F3916" t="s">
        <v>12908</v>
      </c>
    </row>
    <row r="3917" spans="1:6" x14ac:dyDescent="0.25">
      <c r="A3917">
        <v>13916</v>
      </c>
      <c r="B3917" t="s">
        <v>4889</v>
      </c>
      <c r="C3917" t="s">
        <v>15027</v>
      </c>
      <c r="D3917">
        <v>32342</v>
      </c>
      <c r="E3917" s="2">
        <v>45072.265810185178</v>
      </c>
      <c r="F3917" t="s">
        <v>12908</v>
      </c>
    </row>
    <row r="3918" spans="1:6" x14ac:dyDescent="0.25">
      <c r="A3918">
        <v>13917</v>
      </c>
      <c r="B3918" t="s">
        <v>4845</v>
      </c>
      <c r="C3918" t="s">
        <v>15030</v>
      </c>
      <c r="D3918">
        <v>1386</v>
      </c>
      <c r="E3918" s="2">
        <v>44628.48065972222</v>
      </c>
      <c r="F3918" t="s">
        <v>15024</v>
      </c>
    </row>
    <row r="3919" spans="1:6" x14ac:dyDescent="0.25">
      <c r="A3919">
        <v>13918</v>
      </c>
      <c r="B3919" t="s">
        <v>3865</v>
      </c>
      <c r="C3919" t="s">
        <v>15023</v>
      </c>
      <c r="D3919">
        <v>18438</v>
      </c>
      <c r="E3919" s="2">
        <v>44622.398831018523</v>
      </c>
      <c r="F3919" t="s">
        <v>15024</v>
      </c>
    </row>
    <row r="3920" spans="1:6" x14ac:dyDescent="0.25">
      <c r="A3920">
        <v>13919</v>
      </c>
      <c r="B3920" t="s">
        <v>4143</v>
      </c>
      <c r="C3920" t="s">
        <v>15029</v>
      </c>
      <c r="D3920">
        <v>43978</v>
      </c>
      <c r="E3920" s="2">
        <v>45089.309374999997</v>
      </c>
      <c r="F3920" t="s">
        <v>15024</v>
      </c>
    </row>
    <row r="3921" spans="1:6" x14ac:dyDescent="0.25">
      <c r="A3921">
        <v>13920</v>
      </c>
      <c r="B3921" t="s">
        <v>5518</v>
      </c>
      <c r="C3921" t="s">
        <v>15025</v>
      </c>
      <c r="D3921">
        <v>29978</v>
      </c>
      <c r="E3921" s="2">
        <v>44704.457245370373</v>
      </c>
      <c r="F3921" t="s">
        <v>15024</v>
      </c>
    </row>
    <row r="3922" spans="1:6" x14ac:dyDescent="0.25">
      <c r="A3922">
        <v>13921</v>
      </c>
      <c r="B3922" t="s">
        <v>6004</v>
      </c>
      <c r="C3922" t="s">
        <v>15027</v>
      </c>
      <c r="D3922">
        <v>39696</v>
      </c>
      <c r="E3922" s="2">
        <v>44868.422962962963</v>
      </c>
      <c r="F3922" t="s">
        <v>15026</v>
      </c>
    </row>
    <row r="3923" spans="1:6" x14ac:dyDescent="0.25">
      <c r="A3923">
        <v>13922</v>
      </c>
      <c r="B3923" t="s">
        <v>4853</v>
      </c>
      <c r="C3923" t="s">
        <v>15030</v>
      </c>
      <c r="D3923">
        <v>35907</v>
      </c>
      <c r="E3923" s="2">
        <v>45101.751354166663</v>
      </c>
      <c r="F3923" t="s">
        <v>12908</v>
      </c>
    </row>
    <row r="3924" spans="1:6" x14ac:dyDescent="0.25">
      <c r="A3924">
        <v>13923</v>
      </c>
      <c r="B3924" t="s">
        <v>4706</v>
      </c>
      <c r="C3924" t="s">
        <v>15027</v>
      </c>
      <c r="D3924">
        <v>14431</v>
      </c>
      <c r="E3924" s="2">
        <v>44590.41946759259</v>
      </c>
      <c r="F3924" t="s">
        <v>15026</v>
      </c>
    </row>
    <row r="3925" spans="1:6" x14ac:dyDescent="0.25">
      <c r="A3925">
        <v>13924</v>
      </c>
      <c r="B3925" t="s">
        <v>5007</v>
      </c>
      <c r="C3925" t="s">
        <v>15030</v>
      </c>
      <c r="D3925">
        <v>8583</v>
      </c>
      <c r="E3925" s="2">
        <v>44949.548842592587</v>
      </c>
      <c r="F3925" t="s">
        <v>12908</v>
      </c>
    </row>
    <row r="3926" spans="1:6" x14ac:dyDescent="0.25">
      <c r="A3926">
        <v>13925</v>
      </c>
      <c r="B3926" t="s">
        <v>5723</v>
      </c>
      <c r="C3926" t="s">
        <v>15025</v>
      </c>
      <c r="D3926">
        <v>9835</v>
      </c>
      <c r="E3926" s="2">
        <v>44558.567256944443</v>
      </c>
      <c r="F3926" t="s">
        <v>15024</v>
      </c>
    </row>
    <row r="3927" spans="1:6" x14ac:dyDescent="0.25">
      <c r="A3927">
        <v>13926</v>
      </c>
      <c r="B3927" t="s">
        <v>5786</v>
      </c>
      <c r="C3927" t="s">
        <v>15029</v>
      </c>
      <c r="D3927">
        <v>30342</v>
      </c>
      <c r="E3927" s="2">
        <v>44706.917905092603</v>
      </c>
      <c r="F3927" t="s">
        <v>15026</v>
      </c>
    </row>
    <row r="3928" spans="1:6" x14ac:dyDescent="0.25">
      <c r="A3928">
        <v>13927</v>
      </c>
      <c r="B3928" t="s">
        <v>4295</v>
      </c>
      <c r="C3928" t="s">
        <v>15025</v>
      </c>
      <c r="D3928">
        <v>11548</v>
      </c>
      <c r="E3928" s="2">
        <v>44915.066493055558</v>
      </c>
      <c r="F3928" t="s">
        <v>15024</v>
      </c>
    </row>
    <row r="3929" spans="1:6" x14ac:dyDescent="0.25">
      <c r="A3929">
        <v>13928</v>
      </c>
      <c r="B3929" t="s">
        <v>4075</v>
      </c>
      <c r="C3929" t="s">
        <v>15025</v>
      </c>
      <c r="D3929">
        <v>39829</v>
      </c>
      <c r="E3929" s="2">
        <v>45095.706828703696</v>
      </c>
      <c r="F3929" t="s">
        <v>15024</v>
      </c>
    </row>
    <row r="3930" spans="1:6" x14ac:dyDescent="0.25">
      <c r="A3930">
        <v>13929</v>
      </c>
      <c r="B3930" t="s">
        <v>3714</v>
      </c>
      <c r="C3930" t="s">
        <v>15029</v>
      </c>
      <c r="D3930">
        <v>16188</v>
      </c>
      <c r="E3930" s="2">
        <v>44799.560185185182</v>
      </c>
      <c r="F3930" t="s">
        <v>15024</v>
      </c>
    </row>
    <row r="3931" spans="1:6" x14ac:dyDescent="0.25">
      <c r="A3931">
        <v>13930</v>
      </c>
      <c r="B3931" t="s">
        <v>4938</v>
      </c>
      <c r="C3931" t="s">
        <v>15030</v>
      </c>
      <c r="D3931">
        <v>29159</v>
      </c>
      <c r="E3931" s="2">
        <v>44559.993344907409</v>
      </c>
      <c r="F3931" t="s">
        <v>15026</v>
      </c>
    </row>
    <row r="3932" spans="1:6" x14ac:dyDescent="0.25">
      <c r="A3932">
        <v>13931</v>
      </c>
      <c r="B3932" t="s">
        <v>3949</v>
      </c>
      <c r="C3932" t="s">
        <v>15023</v>
      </c>
      <c r="D3932">
        <v>14966</v>
      </c>
      <c r="E3932" s="2">
        <v>44942.717083333337</v>
      </c>
      <c r="F3932" t="s">
        <v>15024</v>
      </c>
    </row>
    <row r="3933" spans="1:6" x14ac:dyDescent="0.25">
      <c r="A3933">
        <v>13932</v>
      </c>
      <c r="B3933" t="s">
        <v>3954</v>
      </c>
      <c r="C3933" t="s">
        <v>15027</v>
      </c>
      <c r="D3933">
        <v>38982</v>
      </c>
      <c r="E3933" s="2">
        <v>44633.676215277781</v>
      </c>
      <c r="F3933" t="s">
        <v>15024</v>
      </c>
    </row>
    <row r="3934" spans="1:6" x14ac:dyDescent="0.25">
      <c r="A3934">
        <v>13933</v>
      </c>
      <c r="B3934" t="s">
        <v>3706</v>
      </c>
      <c r="C3934" t="s">
        <v>15030</v>
      </c>
      <c r="D3934">
        <v>39136</v>
      </c>
      <c r="E3934" s="2">
        <v>45087.286365740743</v>
      </c>
      <c r="F3934" t="s">
        <v>15026</v>
      </c>
    </row>
    <row r="3935" spans="1:6" x14ac:dyDescent="0.25">
      <c r="A3935">
        <v>13934</v>
      </c>
      <c r="B3935" t="s">
        <v>4473</v>
      </c>
      <c r="C3935" t="s">
        <v>15030</v>
      </c>
      <c r="D3935">
        <v>22301</v>
      </c>
      <c r="E3935" s="2">
        <v>44649.505798611113</v>
      </c>
      <c r="F3935" t="s">
        <v>15024</v>
      </c>
    </row>
    <row r="3936" spans="1:6" x14ac:dyDescent="0.25">
      <c r="A3936">
        <v>13935</v>
      </c>
      <c r="B3936" t="s">
        <v>4540</v>
      </c>
      <c r="C3936" t="s">
        <v>15025</v>
      </c>
      <c r="D3936">
        <v>12789</v>
      </c>
      <c r="E3936" s="2">
        <v>45095.869120370371</v>
      </c>
      <c r="F3936" t="s">
        <v>15026</v>
      </c>
    </row>
    <row r="3937" spans="1:6" x14ac:dyDescent="0.25">
      <c r="A3937">
        <v>13936</v>
      </c>
      <c r="B3937" t="s">
        <v>4290</v>
      </c>
      <c r="C3937" t="s">
        <v>15028</v>
      </c>
      <c r="D3937">
        <v>1170</v>
      </c>
      <c r="E3937" s="2">
        <v>44623.586736111109</v>
      </c>
      <c r="F3937" t="s">
        <v>15024</v>
      </c>
    </row>
    <row r="3938" spans="1:6" x14ac:dyDescent="0.25">
      <c r="A3938">
        <v>13937</v>
      </c>
      <c r="B3938" t="s">
        <v>3130</v>
      </c>
      <c r="C3938" t="s">
        <v>15025</v>
      </c>
      <c r="D3938">
        <v>47883</v>
      </c>
      <c r="E3938" s="2">
        <v>44988.261597222219</v>
      </c>
      <c r="F3938" t="s">
        <v>12908</v>
      </c>
    </row>
    <row r="3939" spans="1:6" x14ac:dyDescent="0.25">
      <c r="A3939">
        <v>13938</v>
      </c>
      <c r="B3939" t="s">
        <v>5147</v>
      </c>
      <c r="C3939" t="s">
        <v>15027</v>
      </c>
      <c r="D3939">
        <v>3784</v>
      </c>
      <c r="E3939" s="2">
        <v>45076.717812499999</v>
      </c>
      <c r="F3939" t="s">
        <v>15026</v>
      </c>
    </row>
    <row r="3940" spans="1:6" x14ac:dyDescent="0.25">
      <c r="A3940">
        <v>13939</v>
      </c>
      <c r="B3940" t="s">
        <v>3743</v>
      </c>
      <c r="C3940" t="s">
        <v>15027</v>
      </c>
      <c r="D3940">
        <v>12424</v>
      </c>
      <c r="E3940" s="2">
        <v>44787.08525462963</v>
      </c>
      <c r="F3940" t="s">
        <v>12908</v>
      </c>
    </row>
    <row r="3941" spans="1:6" x14ac:dyDescent="0.25">
      <c r="A3941">
        <v>13940</v>
      </c>
      <c r="B3941" t="s">
        <v>5487</v>
      </c>
      <c r="C3941" t="s">
        <v>15027</v>
      </c>
      <c r="D3941">
        <v>29029</v>
      </c>
      <c r="E3941" s="2">
        <v>44767.900497685187</v>
      </c>
      <c r="F3941" t="s">
        <v>12908</v>
      </c>
    </row>
    <row r="3942" spans="1:6" x14ac:dyDescent="0.25">
      <c r="A3942">
        <v>13941</v>
      </c>
      <c r="B3942" t="s">
        <v>4911</v>
      </c>
      <c r="C3942" t="s">
        <v>15025</v>
      </c>
      <c r="D3942">
        <v>34368</v>
      </c>
      <c r="E3942" s="2">
        <v>45070.430312500001</v>
      </c>
      <c r="F3942" t="s">
        <v>12908</v>
      </c>
    </row>
    <row r="3943" spans="1:6" x14ac:dyDescent="0.25">
      <c r="A3943">
        <v>13942</v>
      </c>
      <c r="B3943" t="s">
        <v>4157</v>
      </c>
      <c r="C3943" t="s">
        <v>15030</v>
      </c>
      <c r="D3943">
        <v>37112</v>
      </c>
      <c r="E3943" s="2">
        <v>44986.981122685182</v>
      </c>
      <c r="F3943" t="s">
        <v>15026</v>
      </c>
    </row>
    <row r="3944" spans="1:6" x14ac:dyDescent="0.25">
      <c r="A3944">
        <v>13943</v>
      </c>
      <c r="B3944" t="s">
        <v>5448</v>
      </c>
      <c r="C3944" t="s">
        <v>15025</v>
      </c>
      <c r="D3944">
        <v>16876</v>
      </c>
      <c r="E3944" s="2">
        <v>44740.328750000001</v>
      </c>
      <c r="F3944" t="s">
        <v>12908</v>
      </c>
    </row>
    <row r="3945" spans="1:6" x14ac:dyDescent="0.25">
      <c r="A3945">
        <v>13944</v>
      </c>
      <c r="B3945" t="s">
        <v>5416</v>
      </c>
      <c r="C3945" t="s">
        <v>15027</v>
      </c>
      <c r="D3945">
        <v>27758</v>
      </c>
      <c r="E3945" s="2">
        <v>44630.113194444442</v>
      </c>
      <c r="F3945" t="s">
        <v>12908</v>
      </c>
    </row>
    <row r="3946" spans="1:6" x14ac:dyDescent="0.25">
      <c r="A3946">
        <v>13945</v>
      </c>
      <c r="B3946" t="s">
        <v>4239</v>
      </c>
      <c r="C3946" t="s">
        <v>15027</v>
      </c>
      <c r="D3946">
        <v>40442</v>
      </c>
      <c r="E3946" s="2">
        <v>44646.959768518522</v>
      </c>
      <c r="F3946" t="s">
        <v>12908</v>
      </c>
    </row>
    <row r="3947" spans="1:6" x14ac:dyDescent="0.25">
      <c r="A3947">
        <v>13946</v>
      </c>
      <c r="B3947" t="s">
        <v>4549</v>
      </c>
      <c r="C3947" t="s">
        <v>15025</v>
      </c>
      <c r="D3947">
        <v>17865</v>
      </c>
      <c r="E3947" s="2">
        <v>44866.323923611111</v>
      </c>
      <c r="F3947" t="s">
        <v>15026</v>
      </c>
    </row>
    <row r="3948" spans="1:6" x14ac:dyDescent="0.25">
      <c r="A3948">
        <v>13947</v>
      </c>
      <c r="B3948" t="s">
        <v>3121</v>
      </c>
      <c r="C3948" t="s">
        <v>15029</v>
      </c>
      <c r="D3948">
        <v>46764</v>
      </c>
      <c r="E3948" s="2">
        <v>44715.83321759259</v>
      </c>
      <c r="F3948" t="s">
        <v>12908</v>
      </c>
    </row>
    <row r="3949" spans="1:6" x14ac:dyDescent="0.25">
      <c r="A3949">
        <v>13948</v>
      </c>
      <c r="B3949" t="s">
        <v>4578</v>
      </c>
      <c r="C3949" t="s">
        <v>15029</v>
      </c>
      <c r="D3949">
        <v>37298</v>
      </c>
      <c r="E3949" s="2">
        <v>44792.699340277781</v>
      </c>
      <c r="F3949" t="s">
        <v>12908</v>
      </c>
    </row>
    <row r="3950" spans="1:6" x14ac:dyDescent="0.25">
      <c r="A3950">
        <v>13949</v>
      </c>
      <c r="B3950" t="s">
        <v>5003</v>
      </c>
      <c r="C3950" t="s">
        <v>15025</v>
      </c>
      <c r="D3950">
        <v>10564</v>
      </c>
      <c r="E3950" s="2">
        <v>45043.400682870371</v>
      </c>
      <c r="F3950" t="s">
        <v>12908</v>
      </c>
    </row>
    <row r="3951" spans="1:6" x14ac:dyDescent="0.25">
      <c r="A3951">
        <v>13950</v>
      </c>
      <c r="B3951" t="s">
        <v>3519</v>
      </c>
      <c r="C3951" t="s">
        <v>15028</v>
      </c>
      <c r="D3951">
        <v>46051</v>
      </c>
      <c r="E3951" s="2">
        <v>44674.067118055558</v>
      </c>
      <c r="F3951" t="s">
        <v>12908</v>
      </c>
    </row>
    <row r="3952" spans="1:6" x14ac:dyDescent="0.25">
      <c r="A3952">
        <v>13951</v>
      </c>
      <c r="B3952" t="s">
        <v>3755</v>
      </c>
      <c r="C3952" t="s">
        <v>15029</v>
      </c>
      <c r="D3952">
        <v>3430</v>
      </c>
      <c r="E3952" s="2">
        <v>44627.224328703713</v>
      </c>
      <c r="F3952" t="s">
        <v>12908</v>
      </c>
    </row>
    <row r="3953" spans="1:6" x14ac:dyDescent="0.25">
      <c r="A3953">
        <v>13952</v>
      </c>
      <c r="B3953" t="s">
        <v>4157</v>
      </c>
      <c r="C3953" t="s">
        <v>15023</v>
      </c>
      <c r="D3953">
        <v>2261</v>
      </c>
      <c r="E3953" s="2">
        <v>44781.035069444442</v>
      </c>
      <c r="F3953" t="s">
        <v>12908</v>
      </c>
    </row>
    <row r="3954" spans="1:6" x14ac:dyDescent="0.25">
      <c r="A3954">
        <v>13953</v>
      </c>
      <c r="B3954" t="s">
        <v>4012</v>
      </c>
      <c r="C3954" t="s">
        <v>15029</v>
      </c>
      <c r="D3954">
        <v>41779</v>
      </c>
      <c r="E3954" s="2">
        <v>44830.574791666673</v>
      </c>
      <c r="F3954" t="s">
        <v>15026</v>
      </c>
    </row>
    <row r="3955" spans="1:6" x14ac:dyDescent="0.25">
      <c r="A3955">
        <v>13954</v>
      </c>
      <c r="B3955" t="s">
        <v>3625</v>
      </c>
      <c r="C3955" t="s">
        <v>15029</v>
      </c>
      <c r="D3955">
        <v>49843</v>
      </c>
      <c r="E3955" s="2">
        <v>45114.174224537041</v>
      </c>
      <c r="F3955" t="s">
        <v>12908</v>
      </c>
    </row>
    <row r="3956" spans="1:6" x14ac:dyDescent="0.25">
      <c r="A3956">
        <v>13955</v>
      </c>
      <c r="B3956" t="s">
        <v>3895</v>
      </c>
      <c r="C3956" t="s">
        <v>15023</v>
      </c>
      <c r="D3956">
        <v>39733</v>
      </c>
      <c r="E3956" s="2">
        <v>44908.251284722217</v>
      </c>
      <c r="F3956" t="s">
        <v>15024</v>
      </c>
    </row>
    <row r="3957" spans="1:6" x14ac:dyDescent="0.25">
      <c r="A3957">
        <v>13956</v>
      </c>
      <c r="B3957" t="s">
        <v>4547</v>
      </c>
      <c r="C3957" t="s">
        <v>15025</v>
      </c>
      <c r="D3957">
        <v>5831</v>
      </c>
      <c r="E3957" s="2">
        <v>44732.372986111113</v>
      </c>
      <c r="F3957" t="s">
        <v>15024</v>
      </c>
    </row>
    <row r="3958" spans="1:6" x14ac:dyDescent="0.25">
      <c r="A3958">
        <v>13957</v>
      </c>
      <c r="B3958" t="s">
        <v>3487</v>
      </c>
      <c r="C3958" t="s">
        <v>15025</v>
      </c>
      <c r="D3958">
        <v>15061</v>
      </c>
      <c r="E3958" s="2">
        <v>44859.865717592591</v>
      </c>
      <c r="F3958" t="s">
        <v>15024</v>
      </c>
    </row>
    <row r="3959" spans="1:6" x14ac:dyDescent="0.25">
      <c r="A3959">
        <v>13958</v>
      </c>
      <c r="B3959" t="s">
        <v>3410</v>
      </c>
      <c r="C3959" t="s">
        <v>15023</v>
      </c>
      <c r="D3959">
        <v>24355</v>
      </c>
      <c r="E3959" s="2">
        <v>44938.294814814813</v>
      </c>
      <c r="F3959" t="s">
        <v>12908</v>
      </c>
    </row>
    <row r="3960" spans="1:6" x14ac:dyDescent="0.25">
      <c r="A3960">
        <v>13959</v>
      </c>
      <c r="B3960" t="s">
        <v>3818</v>
      </c>
      <c r="C3960" t="s">
        <v>15027</v>
      </c>
      <c r="D3960">
        <v>14511</v>
      </c>
      <c r="E3960" s="2">
        <v>44949.371874999997</v>
      </c>
      <c r="F3960" t="s">
        <v>15024</v>
      </c>
    </row>
    <row r="3961" spans="1:6" x14ac:dyDescent="0.25">
      <c r="A3961">
        <v>13960</v>
      </c>
      <c r="B3961" t="s">
        <v>5620</v>
      </c>
      <c r="C3961" t="s">
        <v>15025</v>
      </c>
      <c r="D3961">
        <v>26177</v>
      </c>
      <c r="E3961" s="2">
        <v>44790.205254629633</v>
      </c>
      <c r="F3961" t="s">
        <v>15026</v>
      </c>
    </row>
    <row r="3962" spans="1:6" x14ac:dyDescent="0.25">
      <c r="A3962">
        <v>13961</v>
      </c>
      <c r="B3962" t="s">
        <v>3869</v>
      </c>
      <c r="C3962" t="s">
        <v>15028</v>
      </c>
      <c r="D3962">
        <v>48619</v>
      </c>
      <c r="E3962" s="2">
        <v>44805.97923611111</v>
      </c>
      <c r="F3962" t="s">
        <v>15026</v>
      </c>
    </row>
    <row r="3963" spans="1:6" x14ac:dyDescent="0.25">
      <c r="A3963">
        <v>13962</v>
      </c>
      <c r="B3963" t="s">
        <v>3853</v>
      </c>
      <c r="C3963" t="s">
        <v>15030</v>
      </c>
      <c r="D3963">
        <v>4049</v>
      </c>
      <c r="E3963" s="2">
        <v>44541.791770833333</v>
      </c>
      <c r="F3963" t="s">
        <v>12908</v>
      </c>
    </row>
    <row r="3964" spans="1:6" x14ac:dyDescent="0.25">
      <c r="A3964">
        <v>13963</v>
      </c>
      <c r="B3964" t="s">
        <v>4783</v>
      </c>
      <c r="C3964" t="s">
        <v>15025</v>
      </c>
      <c r="D3964">
        <v>34057</v>
      </c>
      <c r="E3964" s="2">
        <v>44661.667962962973</v>
      </c>
      <c r="F3964" t="s">
        <v>15026</v>
      </c>
    </row>
    <row r="3965" spans="1:6" x14ac:dyDescent="0.25">
      <c r="A3965">
        <v>13964</v>
      </c>
      <c r="B3965" t="s">
        <v>5898</v>
      </c>
      <c r="C3965" t="s">
        <v>15023</v>
      </c>
      <c r="D3965">
        <v>30987</v>
      </c>
      <c r="E3965" s="2">
        <v>44977.298819444448</v>
      </c>
      <c r="F3965" t="s">
        <v>15024</v>
      </c>
    </row>
    <row r="3966" spans="1:6" x14ac:dyDescent="0.25">
      <c r="A3966">
        <v>13965</v>
      </c>
      <c r="B3966" t="s">
        <v>3244</v>
      </c>
      <c r="C3966" t="s">
        <v>15025</v>
      </c>
      <c r="D3966">
        <v>43913</v>
      </c>
      <c r="E3966" s="2">
        <v>44597.151828703703</v>
      </c>
      <c r="F3966" t="s">
        <v>12908</v>
      </c>
    </row>
    <row r="3967" spans="1:6" x14ac:dyDescent="0.25">
      <c r="A3967">
        <v>13966</v>
      </c>
      <c r="B3967" t="s">
        <v>5897</v>
      </c>
      <c r="C3967" t="s">
        <v>15023</v>
      </c>
      <c r="D3967">
        <v>7715</v>
      </c>
      <c r="E3967" s="2">
        <v>44946.696331018517</v>
      </c>
      <c r="F3967" t="s">
        <v>15026</v>
      </c>
    </row>
    <row r="3968" spans="1:6" x14ac:dyDescent="0.25">
      <c r="A3968">
        <v>13967</v>
      </c>
      <c r="B3968" t="s">
        <v>3281</v>
      </c>
      <c r="C3968" t="s">
        <v>15025</v>
      </c>
      <c r="D3968">
        <v>39342</v>
      </c>
      <c r="E3968" s="2">
        <v>45119.042962962973</v>
      </c>
      <c r="F3968" t="s">
        <v>15024</v>
      </c>
    </row>
    <row r="3969" spans="1:6" x14ac:dyDescent="0.25">
      <c r="A3969">
        <v>13968</v>
      </c>
      <c r="B3969" t="s">
        <v>6072</v>
      </c>
      <c r="C3969" t="s">
        <v>15030</v>
      </c>
      <c r="D3969">
        <v>22536</v>
      </c>
      <c r="E3969" s="2">
        <v>44981.135833333326</v>
      </c>
      <c r="F3969" t="s">
        <v>12908</v>
      </c>
    </row>
    <row r="3970" spans="1:6" x14ac:dyDescent="0.25">
      <c r="A3970">
        <v>13969</v>
      </c>
      <c r="B3970" t="s">
        <v>3147</v>
      </c>
      <c r="C3970" t="s">
        <v>15030</v>
      </c>
      <c r="D3970">
        <v>43334</v>
      </c>
      <c r="E3970" s="2">
        <v>44903.2887962963</v>
      </c>
      <c r="F3970" t="s">
        <v>15026</v>
      </c>
    </row>
    <row r="3971" spans="1:6" x14ac:dyDescent="0.25">
      <c r="A3971">
        <v>13970</v>
      </c>
      <c r="B3971" t="s">
        <v>3396</v>
      </c>
      <c r="C3971" t="s">
        <v>15027</v>
      </c>
      <c r="D3971">
        <v>35349</v>
      </c>
      <c r="E3971" s="2">
        <v>45135.568229166667</v>
      </c>
      <c r="F3971" t="s">
        <v>15026</v>
      </c>
    </row>
    <row r="3972" spans="1:6" x14ac:dyDescent="0.25">
      <c r="A3972">
        <v>13971</v>
      </c>
      <c r="B3972" t="s">
        <v>3801</v>
      </c>
      <c r="C3972" t="s">
        <v>15029</v>
      </c>
      <c r="D3972">
        <v>22953</v>
      </c>
      <c r="E3972" s="2">
        <v>44592.997928240737</v>
      </c>
      <c r="F3972" t="s">
        <v>15026</v>
      </c>
    </row>
    <row r="3973" spans="1:6" x14ac:dyDescent="0.25">
      <c r="A3973">
        <v>13972</v>
      </c>
      <c r="B3973" t="s">
        <v>4963</v>
      </c>
      <c r="C3973" t="s">
        <v>15029</v>
      </c>
      <c r="D3973">
        <v>28140</v>
      </c>
      <c r="E3973" s="2">
        <v>44514.031342592592</v>
      </c>
      <c r="F3973" t="s">
        <v>12908</v>
      </c>
    </row>
    <row r="3974" spans="1:6" x14ac:dyDescent="0.25">
      <c r="A3974">
        <v>13973</v>
      </c>
      <c r="B3974" t="s">
        <v>3526</v>
      </c>
      <c r="C3974" t="s">
        <v>15029</v>
      </c>
      <c r="D3974">
        <v>12516</v>
      </c>
      <c r="E3974" s="2">
        <v>44654.690960648149</v>
      </c>
      <c r="F3974" t="s">
        <v>15024</v>
      </c>
    </row>
    <row r="3975" spans="1:6" x14ac:dyDescent="0.25">
      <c r="A3975">
        <v>13974</v>
      </c>
      <c r="B3975" t="s">
        <v>3746</v>
      </c>
      <c r="C3975" t="s">
        <v>15030</v>
      </c>
      <c r="D3975">
        <v>8517</v>
      </c>
      <c r="E3975" s="2">
        <v>45118.036550925928</v>
      </c>
      <c r="F3975" t="s">
        <v>12908</v>
      </c>
    </row>
    <row r="3976" spans="1:6" x14ac:dyDescent="0.25">
      <c r="A3976">
        <v>13975</v>
      </c>
      <c r="B3976" t="s">
        <v>5440</v>
      </c>
      <c r="C3976" t="s">
        <v>15023</v>
      </c>
      <c r="D3976">
        <v>18861</v>
      </c>
      <c r="E3976" s="2">
        <v>44494.082974537043</v>
      </c>
      <c r="F3976" t="s">
        <v>15024</v>
      </c>
    </row>
    <row r="3977" spans="1:6" x14ac:dyDescent="0.25">
      <c r="A3977">
        <v>13976</v>
      </c>
      <c r="B3977" t="s">
        <v>4019</v>
      </c>
      <c r="C3977" t="s">
        <v>15028</v>
      </c>
      <c r="D3977">
        <v>11640</v>
      </c>
      <c r="E3977" s="2">
        <v>44874.379849537043</v>
      </c>
      <c r="F3977" t="s">
        <v>12908</v>
      </c>
    </row>
    <row r="3978" spans="1:6" x14ac:dyDescent="0.25">
      <c r="A3978">
        <v>13977</v>
      </c>
      <c r="B3978" t="s">
        <v>5806</v>
      </c>
      <c r="C3978" t="s">
        <v>15025</v>
      </c>
      <c r="D3978">
        <v>7018</v>
      </c>
      <c r="E3978" s="2">
        <v>44716.254560185182</v>
      </c>
      <c r="F3978" t="s">
        <v>15026</v>
      </c>
    </row>
    <row r="3979" spans="1:6" x14ac:dyDescent="0.25">
      <c r="A3979">
        <v>13978</v>
      </c>
      <c r="B3979" t="s">
        <v>4486</v>
      </c>
      <c r="C3979" t="s">
        <v>15028</v>
      </c>
      <c r="D3979">
        <v>19572</v>
      </c>
      <c r="E3979" s="2">
        <v>44503.185428240737</v>
      </c>
      <c r="F3979" t="s">
        <v>15024</v>
      </c>
    </row>
    <row r="3980" spans="1:6" x14ac:dyDescent="0.25">
      <c r="A3980">
        <v>13979</v>
      </c>
      <c r="B3980" t="s">
        <v>3665</v>
      </c>
      <c r="C3980" t="s">
        <v>15028</v>
      </c>
      <c r="D3980">
        <v>12805</v>
      </c>
      <c r="E3980" s="2">
        <v>45100.061111111107</v>
      </c>
      <c r="F3980" t="s">
        <v>12908</v>
      </c>
    </row>
    <row r="3981" spans="1:6" x14ac:dyDescent="0.25">
      <c r="A3981">
        <v>13980</v>
      </c>
      <c r="B3981" t="s">
        <v>4368</v>
      </c>
      <c r="C3981" t="s">
        <v>15025</v>
      </c>
      <c r="D3981">
        <v>22533</v>
      </c>
      <c r="E3981" s="2">
        <v>45100.532777777778</v>
      </c>
      <c r="F3981" t="s">
        <v>15026</v>
      </c>
    </row>
    <row r="3982" spans="1:6" x14ac:dyDescent="0.25">
      <c r="A3982">
        <v>13981</v>
      </c>
      <c r="B3982" t="s">
        <v>4653</v>
      </c>
      <c r="C3982" t="s">
        <v>15023</v>
      </c>
      <c r="D3982">
        <v>43657</v>
      </c>
      <c r="E3982" s="2">
        <v>44880.213252314818</v>
      </c>
      <c r="F3982" t="s">
        <v>15026</v>
      </c>
    </row>
    <row r="3983" spans="1:6" x14ac:dyDescent="0.25">
      <c r="A3983">
        <v>13982</v>
      </c>
      <c r="B3983" t="s">
        <v>3399</v>
      </c>
      <c r="C3983" t="s">
        <v>15030</v>
      </c>
      <c r="D3983">
        <v>12315</v>
      </c>
      <c r="E3983" s="2">
        <v>44932.567685185182</v>
      </c>
      <c r="F3983" t="s">
        <v>12908</v>
      </c>
    </row>
    <row r="3984" spans="1:6" x14ac:dyDescent="0.25">
      <c r="A3984">
        <v>13983</v>
      </c>
      <c r="B3984" t="s">
        <v>3289</v>
      </c>
      <c r="C3984" t="s">
        <v>15029</v>
      </c>
      <c r="D3984">
        <v>15371</v>
      </c>
      <c r="E3984" s="2">
        <v>44500.034814814811</v>
      </c>
      <c r="F3984" t="s">
        <v>12908</v>
      </c>
    </row>
    <row r="3985" spans="1:6" x14ac:dyDescent="0.25">
      <c r="A3985">
        <v>13984</v>
      </c>
      <c r="B3985" t="s">
        <v>3343</v>
      </c>
      <c r="C3985" t="s">
        <v>15029</v>
      </c>
      <c r="D3985">
        <v>41173</v>
      </c>
      <c r="E3985" s="2">
        <v>45085.153321759259</v>
      </c>
      <c r="F3985" t="s">
        <v>12908</v>
      </c>
    </row>
    <row r="3986" spans="1:6" x14ac:dyDescent="0.25">
      <c r="A3986">
        <v>13985</v>
      </c>
      <c r="B3986" t="s">
        <v>4672</v>
      </c>
      <c r="C3986" t="s">
        <v>15030</v>
      </c>
      <c r="D3986">
        <v>20226</v>
      </c>
      <c r="E3986" s="2">
        <v>44946.79078703704</v>
      </c>
      <c r="F3986" t="s">
        <v>15024</v>
      </c>
    </row>
    <row r="3987" spans="1:6" x14ac:dyDescent="0.25">
      <c r="A3987">
        <v>13986</v>
      </c>
      <c r="B3987" t="s">
        <v>3188</v>
      </c>
      <c r="C3987" t="s">
        <v>15027</v>
      </c>
      <c r="D3987">
        <v>30213</v>
      </c>
      <c r="E3987" s="2">
        <v>44507.42386574074</v>
      </c>
      <c r="F3987" t="s">
        <v>15024</v>
      </c>
    </row>
    <row r="3988" spans="1:6" x14ac:dyDescent="0.25">
      <c r="A3988">
        <v>13987</v>
      </c>
      <c r="B3988" t="s">
        <v>5315</v>
      </c>
      <c r="C3988" t="s">
        <v>15030</v>
      </c>
      <c r="D3988">
        <v>17807</v>
      </c>
      <c r="E3988" s="2">
        <v>44776.890439814822</v>
      </c>
      <c r="F3988" t="s">
        <v>15024</v>
      </c>
    </row>
    <row r="3989" spans="1:6" x14ac:dyDescent="0.25">
      <c r="A3989">
        <v>13988</v>
      </c>
      <c r="B3989" t="s">
        <v>3381</v>
      </c>
      <c r="C3989" t="s">
        <v>15028</v>
      </c>
      <c r="D3989">
        <v>2331</v>
      </c>
      <c r="E3989" s="2">
        <v>44742.327928240738</v>
      </c>
      <c r="F3989" t="s">
        <v>12908</v>
      </c>
    </row>
    <row r="3990" spans="1:6" x14ac:dyDescent="0.25">
      <c r="A3990">
        <v>13989</v>
      </c>
      <c r="B3990" t="s">
        <v>5709</v>
      </c>
      <c r="C3990" t="s">
        <v>15028</v>
      </c>
      <c r="D3990">
        <v>3931</v>
      </c>
      <c r="E3990" s="2">
        <v>45081.16747685185</v>
      </c>
      <c r="F3990" t="s">
        <v>15024</v>
      </c>
    </row>
    <row r="3991" spans="1:6" x14ac:dyDescent="0.25">
      <c r="A3991">
        <v>13990</v>
      </c>
      <c r="B3991" t="s">
        <v>4089</v>
      </c>
      <c r="C3991" t="s">
        <v>15025</v>
      </c>
      <c r="D3991">
        <v>1687</v>
      </c>
      <c r="E3991" s="2">
        <v>45125.018622685187</v>
      </c>
      <c r="F3991" t="s">
        <v>12908</v>
      </c>
    </row>
    <row r="3992" spans="1:6" x14ac:dyDescent="0.25">
      <c r="A3992">
        <v>13991</v>
      </c>
      <c r="B3992" t="s">
        <v>4836</v>
      </c>
      <c r="C3992" t="s">
        <v>15025</v>
      </c>
      <c r="D3992">
        <v>23841</v>
      </c>
      <c r="E3992" s="2">
        <v>44579.363506944443</v>
      </c>
      <c r="F3992" t="s">
        <v>15024</v>
      </c>
    </row>
    <row r="3993" spans="1:6" x14ac:dyDescent="0.25">
      <c r="A3993">
        <v>13992</v>
      </c>
      <c r="B3993" t="s">
        <v>4675</v>
      </c>
      <c r="C3993" t="s">
        <v>15029</v>
      </c>
      <c r="D3993">
        <v>18795</v>
      </c>
      <c r="E3993" s="2">
        <v>44833.371168981481</v>
      </c>
      <c r="F3993" t="s">
        <v>15026</v>
      </c>
    </row>
    <row r="3994" spans="1:6" x14ac:dyDescent="0.25">
      <c r="A3994">
        <v>13993</v>
      </c>
      <c r="B3994" t="s">
        <v>5346</v>
      </c>
      <c r="C3994" t="s">
        <v>15028</v>
      </c>
      <c r="D3994">
        <v>4253</v>
      </c>
      <c r="E3994" s="2">
        <v>45106.608912037038</v>
      </c>
      <c r="F3994" t="s">
        <v>15026</v>
      </c>
    </row>
    <row r="3995" spans="1:6" x14ac:dyDescent="0.25">
      <c r="A3995">
        <v>13994</v>
      </c>
      <c r="B3995" t="s">
        <v>4216</v>
      </c>
      <c r="C3995" t="s">
        <v>15027</v>
      </c>
      <c r="D3995">
        <v>37503</v>
      </c>
      <c r="E3995" s="2">
        <v>44708.397152777783</v>
      </c>
      <c r="F3995" t="s">
        <v>15026</v>
      </c>
    </row>
    <row r="3996" spans="1:6" x14ac:dyDescent="0.25">
      <c r="A3996">
        <v>13995</v>
      </c>
      <c r="B3996" t="s">
        <v>3966</v>
      </c>
      <c r="C3996" t="s">
        <v>15028</v>
      </c>
      <c r="D3996">
        <v>47547</v>
      </c>
      <c r="E3996" s="2">
        <v>45122.947638888887</v>
      </c>
      <c r="F3996" t="s">
        <v>15026</v>
      </c>
    </row>
    <row r="3997" spans="1:6" x14ac:dyDescent="0.25">
      <c r="A3997">
        <v>13996</v>
      </c>
      <c r="B3997" t="s">
        <v>5964</v>
      </c>
      <c r="C3997" t="s">
        <v>15028</v>
      </c>
      <c r="D3997">
        <v>16972</v>
      </c>
      <c r="E3997" s="2">
        <v>44852.173078703701</v>
      </c>
      <c r="F3997" t="s">
        <v>15024</v>
      </c>
    </row>
    <row r="3998" spans="1:6" x14ac:dyDescent="0.25">
      <c r="A3998">
        <v>13997</v>
      </c>
      <c r="B3998" t="s">
        <v>5728</v>
      </c>
      <c r="C3998" t="s">
        <v>15030</v>
      </c>
      <c r="D3998">
        <v>5916</v>
      </c>
      <c r="E3998" s="2">
        <v>45113.046655092592</v>
      </c>
      <c r="F3998" t="s">
        <v>15026</v>
      </c>
    </row>
    <row r="3999" spans="1:6" x14ac:dyDescent="0.25">
      <c r="A3999">
        <v>13998</v>
      </c>
      <c r="B3999" t="s">
        <v>3762</v>
      </c>
      <c r="C3999" t="s">
        <v>15027</v>
      </c>
      <c r="D3999">
        <v>23943</v>
      </c>
      <c r="E3999" s="2">
        <v>44558.106319444443</v>
      </c>
      <c r="F3999" t="s">
        <v>15026</v>
      </c>
    </row>
    <row r="4000" spans="1:6" x14ac:dyDescent="0.25">
      <c r="A4000">
        <v>13999</v>
      </c>
      <c r="B4000" t="s">
        <v>4603</v>
      </c>
      <c r="C4000" t="s">
        <v>15028</v>
      </c>
      <c r="D4000">
        <v>3424</v>
      </c>
      <c r="E4000" s="2">
        <v>45057.524201388893</v>
      </c>
      <c r="F4000" t="s">
        <v>15026</v>
      </c>
    </row>
    <row r="4001" spans="1:6" x14ac:dyDescent="0.25">
      <c r="A4001">
        <v>14000</v>
      </c>
      <c r="B4001" t="s">
        <v>3833</v>
      </c>
      <c r="C4001" t="s">
        <v>15027</v>
      </c>
      <c r="D4001">
        <v>13902</v>
      </c>
      <c r="E4001" s="2">
        <v>44503.134085648147</v>
      </c>
      <c r="F4001" t="s">
        <v>12908</v>
      </c>
    </row>
    <row r="4002" spans="1:6" x14ac:dyDescent="0.25">
      <c r="A4002">
        <v>14001</v>
      </c>
      <c r="B4002" t="s">
        <v>3445</v>
      </c>
      <c r="C4002" t="s">
        <v>15025</v>
      </c>
      <c r="D4002">
        <v>2545</v>
      </c>
      <c r="E4002" s="2">
        <v>44978.464259259257</v>
      </c>
      <c r="F4002" t="s">
        <v>15026</v>
      </c>
    </row>
    <row r="4003" spans="1:6" x14ac:dyDescent="0.25">
      <c r="A4003">
        <v>14002</v>
      </c>
      <c r="B4003" t="s">
        <v>5598</v>
      </c>
      <c r="C4003" t="s">
        <v>15025</v>
      </c>
      <c r="D4003">
        <v>44116</v>
      </c>
      <c r="E4003" s="2">
        <v>44617.326111111113</v>
      </c>
      <c r="F4003" t="s">
        <v>12908</v>
      </c>
    </row>
    <row r="4004" spans="1:6" x14ac:dyDescent="0.25">
      <c r="A4004">
        <v>14003</v>
      </c>
      <c r="B4004" t="s">
        <v>4414</v>
      </c>
      <c r="C4004" t="s">
        <v>15029</v>
      </c>
      <c r="D4004">
        <v>42079</v>
      </c>
      <c r="E4004" s="2">
        <v>44560.840474537043</v>
      </c>
      <c r="F4004" t="s">
        <v>15024</v>
      </c>
    </row>
    <row r="4005" spans="1:6" x14ac:dyDescent="0.25">
      <c r="A4005">
        <v>14004</v>
      </c>
      <c r="B4005" t="s">
        <v>5363</v>
      </c>
      <c r="C4005" t="s">
        <v>15025</v>
      </c>
      <c r="D4005">
        <v>38491</v>
      </c>
      <c r="E4005" s="2">
        <v>45066.674386574072</v>
      </c>
      <c r="F4005" t="s">
        <v>15026</v>
      </c>
    </row>
    <row r="4006" spans="1:6" x14ac:dyDescent="0.25">
      <c r="A4006">
        <v>14005</v>
      </c>
      <c r="B4006" t="s">
        <v>4893</v>
      </c>
      <c r="C4006" t="s">
        <v>15029</v>
      </c>
      <c r="D4006">
        <v>49546</v>
      </c>
      <c r="E4006" s="2">
        <v>44534.269895833328</v>
      </c>
      <c r="F4006" t="s">
        <v>12908</v>
      </c>
    </row>
    <row r="4007" spans="1:6" x14ac:dyDescent="0.25">
      <c r="A4007">
        <v>14006</v>
      </c>
      <c r="B4007" t="s">
        <v>3685</v>
      </c>
      <c r="C4007" t="s">
        <v>15025</v>
      </c>
      <c r="D4007">
        <v>45293</v>
      </c>
      <c r="E4007" s="2">
        <v>44915.158553240741</v>
      </c>
      <c r="F4007" t="s">
        <v>15026</v>
      </c>
    </row>
    <row r="4008" spans="1:6" x14ac:dyDescent="0.25">
      <c r="A4008">
        <v>14007</v>
      </c>
      <c r="B4008" t="s">
        <v>4497</v>
      </c>
      <c r="C4008" t="s">
        <v>15030</v>
      </c>
      <c r="D4008">
        <v>46076</v>
      </c>
      <c r="E4008" s="2">
        <v>44848.800196759257</v>
      </c>
      <c r="F4008" t="s">
        <v>15026</v>
      </c>
    </row>
    <row r="4009" spans="1:6" x14ac:dyDescent="0.25">
      <c r="A4009">
        <v>14008</v>
      </c>
      <c r="B4009" t="s">
        <v>5936</v>
      </c>
      <c r="C4009" t="s">
        <v>15025</v>
      </c>
      <c r="D4009">
        <v>13167</v>
      </c>
      <c r="E4009" s="2">
        <v>44926.420254629629</v>
      </c>
      <c r="F4009" t="s">
        <v>12908</v>
      </c>
    </row>
    <row r="4010" spans="1:6" x14ac:dyDescent="0.25">
      <c r="A4010">
        <v>14009</v>
      </c>
      <c r="B4010" t="s">
        <v>3526</v>
      </c>
      <c r="C4010" t="s">
        <v>15023</v>
      </c>
      <c r="D4010">
        <v>1383</v>
      </c>
      <c r="E4010" s="2">
        <v>44751.371331018519</v>
      </c>
      <c r="F4010" t="s">
        <v>12908</v>
      </c>
    </row>
    <row r="4011" spans="1:6" x14ac:dyDescent="0.25">
      <c r="A4011">
        <v>14010</v>
      </c>
      <c r="B4011" t="s">
        <v>3718</v>
      </c>
      <c r="C4011" t="s">
        <v>15023</v>
      </c>
      <c r="D4011">
        <v>23150</v>
      </c>
      <c r="E4011" s="2">
        <v>44491.338935185187</v>
      </c>
      <c r="F4011" t="s">
        <v>15026</v>
      </c>
    </row>
    <row r="4012" spans="1:6" x14ac:dyDescent="0.25">
      <c r="A4012">
        <v>14011</v>
      </c>
      <c r="B4012" t="s">
        <v>5707</v>
      </c>
      <c r="C4012" t="s">
        <v>15023</v>
      </c>
      <c r="D4012">
        <v>47678</v>
      </c>
      <c r="E4012" s="2">
        <v>44581.458171296297</v>
      </c>
      <c r="F4012" t="s">
        <v>15024</v>
      </c>
    </row>
    <row r="4013" spans="1:6" x14ac:dyDescent="0.25">
      <c r="A4013">
        <v>14012</v>
      </c>
      <c r="B4013" t="s">
        <v>5160</v>
      </c>
      <c r="C4013" t="s">
        <v>15030</v>
      </c>
      <c r="D4013">
        <v>26526</v>
      </c>
      <c r="E4013" s="2">
        <v>44915.530347222222</v>
      </c>
      <c r="F4013" t="s">
        <v>15026</v>
      </c>
    </row>
    <row r="4014" spans="1:6" x14ac:dyDescent="0.25">
      <c r="A4014">
        <v>14013</v>
      </c>
      <c r="B4014" t="s">
        <v>5940</v>
      </c>
      <c r="C4014" t="s">
        <v>15027</v>
      </c>
      <c r="D4014">
        <v>23743</v>
      </c>
      <c r="E4014" s="2">
        <v>44700.459606481483</v>
      </c>
      <c r="F4014" t="s">
        <v>12908</v>
      </c>
    </row>
    <row r="4015" spans="1:6" x14ac:dyDescent="0.25">
      <c r="A4015">
        <v>14014</v>
      </c>
      <c r="B4015" t="s">
        <v>3641</v>
      </c>
      <c r="C4015" t="s">
        <v>15030</v>
      </c>
      <c r="D4015">
        <v>45454</v>
      </c>
      <c r="E4015" s="2">
        <v>44499.404745370368</v>
      </c>
      <c r="F4015" t="s">
        <v>15024</v>
      </c>
    </row>
    <row r="4016" spans="1:6" x14ac:dyDescent="0.25">
      <c r="A4016">
        <v>14015</v>
      </c>
      <c r="B4016" t="s">
        <v>5655</v>
      </c>
      <c r="C4016" t="s">
        <v>15028</v>
      </c>
      <c r="D4016">
        <v>38851</v>
      </c>
      <c r="E4016" s="2">
        <v>44777.729456018518</v>
      </c>
      <c r="F4016" t="s">
        <v>12908</v>
      </c>
    </row>
    <row r="4017" spans="1:6" x14ac:dyDescent="0.25">
      <c r="A4017">
        <v>14016</v>
      </c>
      <c r="B4017" t="s">
        <v>3740</v>
      </c>
      <c r="C4017" t="s">
        <v>15023</v>
      </c>
      <c r="D4017">
        <v>9861</v>
      </c>
      <c r="E4017" s="2">
        <v>44704.48909722222</v>
      </c>
      <c r="F4017" t="s">
        <v>15024</v>
      </c>
    </row>
    <row r="4018" spans="1:6" x14ac:dyDescent="0.25">
      <c r="A4018">
        <v>14017</v>
      </c>
      <c r="B4018" t="s">
        <v>3830</v>
      </c>
      <c r="C4018" t="s">
        <v>15025</v>
      </c>
      <c r="D4018">
        <v>46826</v>
      </c>
      <c r="E4018" s="2">
        <v>44721.500983796293</v>
      </c>
      <c r="F4018" t="s">
        <v>15026</v>
      </c>
    </row>
    <row r="4019" spans="1:6" x14ac:dyDescent="0.25">
      <c r="A4019">
        <v>14018</v>
      </c>
      <c r="B4019" t="s">
        <v>4166</v>
      </c>
      <c r="C4019" t="s">
        <v>15023</v>
      </c>
      <c r="D4019">
        <v>34901</v>
      </c>
      <c r="E4019" s="2">
        <v>44736.279699074083</v>
      </c>
      <c r="F4019" t="s">
        <v>12908</v>
      </c>
    </row>
    <row r="4020" spans="1:6" x14ac:dyDescent="0.25">
      <c r="A4020">
        <v>14019</v>
      </c>
      <c r="B4020" t="s">
        <v>5384</v>
      </c>
      <c r="C4020" t="s">
        <v>15030</v>
      </c>
      <c r="D4020">
        <v>40599</v>
      </c>
      <c r="E4020" s="2">
        <v>44658.619247685187</v>
      </c>
      <c r="F4020" t="s">
        <v>12908</v>
      </c>
    </row>
    <row r="4021" spans="1:6" x14ac:dyDescent="0.25">
      <c r="A4021">
        <v>14020</v>
      </c>
      <c r="B4021" t="s">
        <v>3486</v>
      </c>
      <c r="C4021" t="s">
        <v>15028</v>
      </c>
      <c r="D4021">
        <v>8091</v>
      </c>
      <c r="E4021" s="2">
        <v>44941.890335648153</v>
      </c>
      <c r="F4021" t="s">
        <v>15024</v>
      </c>
    </row>
    <row r="4022" spans="1:6" x14ac:dyDescent="0.25">
      <c r="A4022">
        <v>14021</v>
      </c>
      <c r="B4022" t="s">
        <v>4947</v>
      </c>
      <c r="C4022" t="s">
        <v>15029</v>
      </c>
      <c r="D4022">
        <v>3448</v>
      </c>
      <c r="E4022" s="2">
        <v>45068.001527777778</v>
      </c>
      <c r="F4022" t="s">
        <v>15026</v>
      </c>
    </row>
    <row r="4023" spans="1:6" x14ac:dyDescent="0.25">
      <c r="A4023">
        <v>14022</v>
      </c>
      <c r="B4023" t="s">
        <v>4787</v>
      </c>
      <c r="C4023" t="s">
        <v>15025</v>
      </c>
      <c r="D4023">
        <v>39837</v>
      </c>
      <c r="E4023" s="2">
        <v>44593.111527777779</v>
      </c>
      <c r="F4023" t="s">
        <v>15024</v>
      </c>
    </row>
    <row r="4024" spans="1:6" x14ac:dyDescent="0.25">
      <c r="A4024">
        <v>14023</v>
      </c>
      <c r="B4024" t="s">
        <v>3329</v>
      </c>
      <c r="C4024" t="s">
        <v>15023</v>
      </c>
      <c r="D4024">
        <v>35240</v>
      </c>
      <c r="E4024" s="2">
        <v>45071.42864583333</v>
      </c>
      <c r="F4024" t="s">
        <v>15024</v>
      </c>
    </row>
    <row r="4025" spans="1:6" x14ac:dyDescent="0.25">
      <c r="A4025">
        <v>14024</v>
      </c>
      <c r="B4025" t="s">
        <v>4968</v>
      </c>
      <c r="C4025" t="s">
        <v>15023</v>
      </c>
      <c r="D4025">
        <v>44717</v>
      </c>
      <c r="E4025" s="2">
        <v>44572.116516203707</v>
      </c>
      <c r="F4025" t="s">
        <v>12908</v>
      </c>
    </row>
    <row r="4026" spans="1:6" x14ac:dyDescent="0.25">
      <c r="A4026">
        <v>14025</v>
      </c>
      <c r="B4026" t="s">
        <v>5368</v>
      </c>
      <c r="C4026" t="s">
        <v>15028</v>
      </c>
      <c r="D4026">
        <v>48054</v>
      </c>
      <c r="E4026" s="2">
        <v>45109.776990740742</v>
      </c>
      <c r="F4026" t="s">
        <v>12908</v>
      </c>
    </row>
    <row r="4027" spans="1:6" x14ac:dyDescent="0.25">
      <c r="A4027">
        <v>14026</v>
      </c>
      <c r="B4027" t="s">
        <v>5807</v>
      </c>
      <c r="C4027" t="s">
        <v>15028</v>
      </c>
      <c r="D4027">
        <v>4727</v>
      </c>
      <c r="E4027" s="2">
        <v>44654.46769675926</v>
      </c>
      <c r="F4027" t="s">
        <v>12908</v>
      </c>
    </row>
    <row r="4028" spans="1:6" x14ac:dyDescent="0.25">
      <c r="A4028">
        <v>14027</v>
      </c>
      <c r="B4028" t="s">
        <v>5910</v>
      </c>
      <c r="C4028" t="s">
        <v>15030</v>
      </c>
      <c r="D4028">
        <v>38246</v>
      </c>
      <c r="E4028" s="2">
        <v>45044.453958333332</v>
      </c>
      <c r="F4028" t="s">
        <v>15024</v>
      </c>
    </row>
    <row r="4029" spans="1:6" x14ac:dyDescent="0.25">
      <c r="A4029">
        <v>14028</v>
      </c>
      <c r="B4029" t="s">
        <v>4382</v>
      </c>
      <c r="C4029" t="s">
        <v>15025</v>
      </c>
      <c r="D4029">
        <v>43507</v>
      </c>
      <c r="E4029" s="2">
        <v>44884.891400462962</v>
      </c>
      <c r="F4029" t="s">
        <v>15024</v>
      </c>
    </row>
    <row r="4030" spans="1:6" x14ac:dyDescent="0.25">
      <c r="A4030">
        <v>14029</v>
      </c>
      <c r="B4030" t="s">
        <v>5072</v>
      </c>
      <c r="C4030" t="s">
        <v>15029</v>
      </c>
      <c r="D4030">
        <v>5810</v>
      </c>
      <c r="E4030" s="2">
        <v>44688.561377314807</v>
      </c>
      <c r="F4030" t="s">
        <v>12908</v>
      </c>
    </row>
    <row r="4031" spans="1:6" x14ac:dyDescent="0.25">
      <c r="A4031">
        <v>14030</v>
      </c>
      <c r="B4031" t="s">
        <v>5824</v>
      </c>
      <c r="C4031" t="s">
        <v>15029</v>
      </c>
      <c r="D4031">
        <v>8158</v>
      </c>
      <c r="E4031" s="2">
        <v>44651.502071759263</v>
      </c>
      <c r="F4031" t="s">
        <v>15026</v>
      </c>
    </row>
    <row r="4032" spans="1:6" x14ac:dyDescent="0.25">
      <c r="A4032">
        <v>14031</v>
      </c>
      <c r="B4032" t="s">
        <v>4772</v>
      </c>
      <c r="C4032" t="s">
        <v>15028</v>
      </c>
      <c r="D4032">
        <v>48294</v>
      </c>
      <c r="E4032" s="2">
        <v>44616.855902777781</v>
      </c>
      <c r="F4032" t="s">
        <v>15024</v>
      </c>
    </row>
    <row r="4033" spans="1:6" x14ac:dyDescent="0.25">
      <c r="A4033">
        <v>14032</v>
      </c>
      <c r="B4033" t="s">
        <v>4373</v>
      </c>
      <c r="C4033" t="s">
        <v>15028</v>
      </c>
      <c r="D4033">
        <v>14751</v>
      </c>
      <c r="E4033" s="2">
        <v>45115.088854166657</v>
      </c>
      <c r="F4033" t="s">
        <v>15026</v>
      </c>
    </row>
    <row r="4034" spans="1:6" x14ac:dyDescent="0.25">
      <c r="A4034">
        <v>14033</v>
      </c>
      <c r="B4034" t="s">
        <v>5811</v>
      </c>
      <c r="C4034" t="s">
        <v>15027</v>
      </c>
      <c r="D4034">
        <v>40805</v>
      </c>
      <c r="E4034" s="2">
        <v>45015.872106481482</v>
      </c>
      <c r="F4034" t="s">
        <v>15024</v>
      </c>
    </row>
    <row r="4035" spans="1:6" x14ac:dyDescent="0.25">
      <c r="A4035">
        <v>14034</v>
      </c>
      <c r="B4035" t="s">
        <v>5632</v>
      </c>
      <c r="C4035" t="s">
        <v>15023</v>
      </c>
      <c r="D4035">
        <v>48761</v>
      </c>
      <c r="E4035" s="2">
        <v>44560.026400462957</v>
      </c>
      <c r="F4035" t="s">
        <v>15024</v>
      </c>
    </row>
    <row r="4036" spans="1:6" x14ac:dyDescent="0.25">
      <c r="A4036">
        <v>14035</v>
      </c>
      <c r="B4036" t="s">
        <v>4804</v>
      </c>
      <c r="C4036" t="s">
        <v>15030</v>
      </c>
      <c r="D4036">
        <v>47742</v>
      </c>
      <c r="E4036" s="2">
        <v>45063.013703703713</v>
      </c>
      <c r="F4036" t="s">
        <v>15026</v>
      </c>
    </row>
    <row r="4037" spans="1:6" x14ac:dyDescent="0.25">
      <c r="A4037">
        <v>14036</v>
      </c>
      <c r="B4037" t="s">
        <v>5640</v>
      </c>
      <c r="C4037" t="s">
        <v>15025</v>
      </c>
      <c r="D4037">
        <v>19490</v>
      </c>
      <c r="E4037" s="2">
        <v>44731.01353009259</v>
      </c>
      <c r="F4037" t="s">
        <v>12908</v>
      </c>
    </row>
    <row r="4038" spans="1:6" x14ac:dyDescent="0.25">
      <c r="A4038">
        <v>14037</v>
      </c>
      <c r="B4038" t="s">
        <v>5741</v>
      </c>
      <c r="C4038" t="s">
        <v>15027</v>
      </c>
      <c r="D4038">
        <v>39599</v>
      </c>
      <c r="E4038" s="2">
        <v>44914.920983796299</v>
      </c>
      <c r="F4038" t="s">
        <v>12908</v>
      </c>
    </row>
    <row r="4039" spans="1:6" x14ac:dyDescent="0.25">
      <c r="A4039">
        <v>14038</v>
      </c>
      <c r="B4039" t="s">
        <v>5216</v>
      </c>
      <c r="C4039" t="s">
        <v>15028</v>
      </c>
      <c r="D4039">
        <v>49133</v>
      </c>
      <c r="E4039" s="2">
        <v>44532.21199074074</v>
      </c>
      <c r="F4039" t="s">
        <v>15026</v>
      </c>
    </row>
    <row r="4040" spans="1:6" x14ac:dyDescent="0.25">
      <c r="A4040">
        <v>14039</v>
      </c>
      <c r="B4040" t="s">
        <v>3604</v>
      </c>
      <c r="C4040" t="s">
        <v>15029</v>
      </c>
      <c r="D4040">
        <v>45226</v>
      </c>
      <c r="E4040" s="2">
        <v>44922.987210648149</v>
      </c>
      <c r="F4040" t="s">
        <v>12908</v>
      </c>
    </row>
    <row r="4041" spans="1:6" x14ac:dyDescent="0.25">
      <c r="A4041">
        <v>14040</v>
      </c>
      <c r="B4041" t="s">
        <v>4097</v>
      </c>
      <c r="C4041" t="s">
        <v>15030</v>
      </c>
      <c r="D4041">
        <v>23668</v>
      </c>
      <c r="E4041" s="2">
        <v>44790.321782407409</v>
      </c>
      <c r="F4041" t="s">
        <v>15024</v>
      </c>
    </row>
    <row r="4042" spans="1:6" x14ac:dyDescent="0.25">
      <c r="A4042">
        <v>14041</v>
      </c>
      <c r="B4042" t="s">
        <v>5371</v>
      </c>
      <c r="C4042" t="s">
        <v>15030</v>
      </c>
      <c r="D4042">
        <v>37731</v>
      </c>
      <c r="E4042" s="2">
        <v>44873.426863425928</v>
      </c>
      <c r="F4042" t="s">
        <v>12908</v>
      </c>
    </row>
    <row r="4043" spans="1:6" x14ac:dyDescent="0.25">
      <c r="A4043">
        <v>14042</v>
      </c>
      <c r="B4043" t="s">
        <v>3437</v>
      </c>
      <c r="C4043" t="s">
        <v>15025</v>
      </c>
      <c r="D4043">
        <v>13454</v>
      </c>
      <c r="E4043" s="2">
        <v>44470.310046296298</v>
      </c>
      <c r="F4043" t="s">
        <v>15024</v>
      </c>
    </row>
    <row r="4044" spans="1:6" x14ac:dyDescent="0.25">
      <c r="A4044">
        <v>14043</v>
      </c>
      <c r="B4044" t="s">
        <v>4060</v>
      </c>
      <c r="C4044" t="s">
        <v>15027</v>
      </c>
      <c r="D4044">
        <v>23861</v>
      </c>
      <c r="E4044" s="2">
        <v>45089.964641203696</v>
      </c>
      <c r="F4044" t="s">
        <v>15024</v>
      </c>
    </row>
    <row r="4045" spans="1:6" x14ac:dyDescent="0.25">
      <c r="A4045">
        <v>14044</v>
      </c>
      <c r="B4045" t="s">
        <v>5064</v>
      </c>
      <c r="C4045" t="s">
        <v>15030</v>
      </c>
      <c r="D4045">
        <v>18932</v>
      </c>
      <c r="E4045" s="2">
        <v>44864.195081018523</v>
      </c>
      <c r="F4045" t="s">
        <v>15026</v>
      </c>
    </row>
    <row r="4046" spans="1:6" x14ac:dyDescent="0.25">
      <c r="A4046">
        <v>14045</v>
      </c>
      <c r="B4046" t="s">
        <v>5142</v>
      </c>
      <c r="C4046" t="s">
        <v>15023</v>
      </c>
      <c r="D4046">
        <v>23818</v>
      </c>
      <c r="E4046" s="2">
        <v>44897.807268518518</v>
      </c>
      <c r="F4046" t="s">
        <v>15024</v>
      </c>
    </row>
    <row r="4047" spans="1:6" x14ac:dyDescent="0.25">
      <c r="A4047">
        <v>14046</v>
      </c>
      <c r="B4047" t="s">
        <v>4143</v>
      </c>
      <c r="C4047" t="s">
        <v>15023</v>
      </c>
      <c r="D4047">
        <v>2073</v>
      </c>
      <c r="E4047" s="2">
        <v>44954.057858796303</v>
      </c>
      <c r="F4047" t="s">
        <v>15024</v>
      </c>
    </row>
    <row r="4048" spans="1:6" x14ac:dyDescent="0.25">
      <c r="A4048">
        <v>14047</v>
      </c>
      <c r="B4048" t="s">
        <v>5467</v>
      </c>
      <c r="C4048" t="s">
        <v>15030</v>
      </c>
      <c r="D4048">
        <v>32032</v>
      </c>
      <c r="E4048" s="2">
        <v>45105.027303240742</v>
      </c>
      <c r="F4048" t="s">
        <v>15026</v>
      </c>
    </row>
    <row r="4049" spans="1:6" x14ac:dyDescent="0.25">
      <c r="A4049">
        <v>14048</v>
      </c>
      <c r="B4049" t="s">
        <v>3709</v>
      </c>
      <c r="C4049" t="s">
        <v>15029</v>
      </c>
      <c r="D4049">
        <v>32598</v>
      </c>
      <c r="E4049" s="2">
        <v>45075.80265046296</v>
      </c>
      <c r="F4049" t="s">
        <v>15026</v>
      </c>
    </row>
    <row r="4050" spans="1:6" x14ac:dyDescent="0.25">
      <c r="A4050">
        <v>14049</v>
      </c>
      <c r="B4050" t="s">
        <v>3585</v>
      </c>
      <c r="C4050" t="s">
        <v>15030</v>
      </c>
      <c r="D4050">
        <v>43335</v>
      </c>
      <c r="E4050" s="2">
        <v>45057.268310185187</v>
      </c>
      <c r="F4050" t="s">
        <v>15026</v>
      </c>
    </row>
    <row r="4051" spans="1:6" x14ac:dyDescent="0.25">
      <c r="A4051">
        <v>14050</v>
      </c>
      <c r="B4051" t="s">
        <v>4683</v>
      </c>
      <c r="C4051" t="s">
        <v>15027</v>
      </c>
      <c r="D4051">
        <v>15098</v>
      </c>
      <c r="E4051" s="2">
        <v>44801.279861111107</v>
      </c>
      <c r="F4051" t="s">
        <v>12908</v>
      </c>
    </row>
    <row r="4052" spans="1:6" x14ac:dyDescent="0.25">
      <c r="A4052">
        <v>14051</v>
      </c>
      <c r="B4052" t="s">
        <v>5674</v>
      </c>
      <c r="C4052" t="s">
        <v>15027</v>
      </c>
      <c r="D4052">
        <v>21721</v>
      </c>
      <c r="E4052" s="2">
        <v>45038.803773148153</v>
      </c>
      <c r="F4052" t="s">
        <v>12908</v>
      </c>
    </row>
    <row r="4053" spans="1:6" x14ac:dyDescent="0.25">
      <c r="A4053">
        <v>14052</v>
      </c>
      <c r="B4053" t="s">
        <v>5569</v>
      </c>
      <c r="C4053" t="s">
        <v>15030</v>
      </c>
      <c r="D4053">
        <v>13935</v>
      </c>
      <c r="E4053" s="2">
        <v>44521.148657407408</v>
      </c>
      <c r="F4053" t="s">
        <v>15026</v>
      </c>
    </row>
    <row r="4054" spans="1:6" x14ac:dyDescent="0.25">
      <c r="A4054">
        <v>14053</v>
      </c>
      <c r="B4054" t="s">
        <v>3731</v>
      </c>
      <c r="C4054" t="s">
        <v>15029</v>
      </c>
      <c r="D4054">
        <v>47820</v>
      </c>
      <c r="E4054" s="2">
        <v>44573.857152777768</v>
      </c>
      <c r="F4054" t="s">
        <v>12908</v>
      </c>
    </row>
    <row r="4055" spans="1:6" x14ac:dyDescent="0.25">
      <c r="A4055">
        <v>14054</v>
      </c>
      <c r="B4055" t="s">
        <v>3900</v>
      </c>
      <c r="C4055" t="s">
        <v>15023</v>
      </c>
      <c r="D4055">
        <v>46472</v>
      </c>
      <c r="E4055" s="2">
        <v>44509.208796296298</v>
      </c>
      <c r="F4055" t="s">
        <v>15024</v>
      </c>
    </row>
    <row r="4056" spans="1:6" x14ac:dyDescent="0.25">
      <c r="A4056">
        <v>14055</v>
      </c>
      <c r="B4056" t="s">
        <v>4243</v>
      </c>
      <c r="C4056" t="s">
        <v>15028</v>
      </c>
      <c r="D4056">
        <v>6939</v>
      </c>
      <c r="E4056" s="2">
        <v>45122.485648148147</v>
      </c>
      <c r="F4056" t="s">
        <v>15024</v>
      </c>
    </row>
    <row r="4057" spans="1:6" x14ac:dyDescent="0.25">
      <c r="A4057">
        <v>14056</v>
      </c>
      <c r="B4057" t="s">
        <v>5706</v>
      </c>
      <c r="C4057" t="s">
        <v>15027</v>
      </c>
      <c r="D4057">
        <v>34682</v>
      </c>
      <c r="E4057" s="2">
        <v>44728.293194444443</v>
      </c>
      <c r="F4057" t="s">
        <v>15026</v>
      </c>
    </row>
    <row r="4058" spans="1:6" x14ac:dyDescent="0.25">
      <c r="A4058">
        <v>14057</v>
      </c>
      <c r="B4058" t="s">
        <v>4160</v>
      </c>
      <c r="C4058" t="s">
        <v>15027</v>
      </c>
      <c r="D4058">
        <v>45508</v>
      </c>
      <c r="E4058" s="2">
        <v>44633.295185185183</v>
      </c>
      <c r="F4058" t="s">
        <v>15026</v>
      </c>
    </row>
    <row r="4059" spans="1:6" x14ac:dyDescent="0.25">
      <c r="A4059">
        <v>14058</v>
      </c>
      <c r="B4059" t="s">
        <v>4033</v>
      </c>
      <c r="C4059" t="s">
        <v>15023</v>
      </c>
      <c r="D4059">
        <v>16894</v>
      </c>
      <c r="E4059" s="2">
        <v>44520.47148148148</v>
      </c>
      <c r="F4059" t="s">
        <v>15024</v>
      </c>
    </row>
    <row r="4060" spans="1:6" x14ac:dyDescent="0.25">
      <c r="A4060">
        <v>14059</v>
      </c>
      <c r="B4060" t="s">
        <v>3336</v>
      </c>
      <c r="C4060" t="s">
        <v>15028</v>
      </c>
      <c r="D4060">
        <v>14491</v>
      </c>
      <c r="E4060" s="2">
        <v>44578.154224537036</v>
      </c>
      <c r="F4060" t="s">
        <v>12908</v>
      </c>
    </row>
    <row r="4061" spans="1:6" x14ac:dyDescent="0.25">
      <c r="A4061">
        <v>14060</v>
      </c>
      <c r="B4061" t="s">
        <v>5246</v>
      </c>
      <c r="C4061" t="s">
        <v>15029</v>
      </c>
      <c r="D4061">
        <v>39781</v>
      </c>
      <c r="E4061" s="2">
        <v>44549.694976851853</v>
      </c>
      <c r="F4061" t="s">
        <v>12908</v>
      </c>
    </row>
    <row r="4062" spans="1:6" x14ac:dyDescent="0.25">
      <c r="A4062">
        <v>14061</v>
      </c>
      <c r="B4062" t="s">
        <v>4423</v>
      </c>
      <c r="C4062" t="s">
        <v>15028</v>
      </c>
      <c r="D4062">
        <v>39577</v>
      </c>
      <c r="E4062" s="2">
        <v>44787.73978009259</v>
      </c>
      <c r="F4062" t="s">
        <v>15024</v>
      </c>
    </row>
    <row r="4063" spans="1:6" x14ac:dyDescent="0.25">
      <c r="A4063">
        <v>14062</v>
      </c>
      <c r="B4063" t="s">
        <v>3905</v>
      </c>
      <c r="C4063" t="s">
        <v>15029</v>
      </c>
      <c r="D4063">
        <v>26575</v>
      </c>
      <c r="E4063" s="2">
        <v>45030.085393518522</v>
      </c>
      <c r="F4063" t="s">
        <v>15026</v>
      </c>
    </row>
    <row r="4064" spans="1:6" x14ac:dyDescent="0.25">
      <c r="A4064">
        <v>14063</v>
      </c>
      <c r="B4064" t="s">
        <v>5745</v>
      </c>
      <c r="C4064" t="s">
        <v>15028</v>
      </c>
      <c r="D4064">
        <v>4490</v>
      </c>
      <c r="E4064" s="2">
        <v>44919.783738425933</v>
      </c>
      <c r="F4064" t="s">
        <v>15026</v>
      </c>
    </row>
    <row r="4065" spans="1:6" x14ac:dyDescent="0.25">
      <c r="A4065">
        <v>14064</v>
      </c>
      <c r="B4065" t="s">
        <v>3715</v>
      </c>
      <c r="C4065" t="s">
        <v>15023</v>
      </c>
      <c r="D4065">
        <v>1415</v>
      </c>
      <c r="E4065" s="2">
        <v>44575.102141203701</v>
      </c>
      <c r="F4065" t="s">
        <v>15026</v>
      </c>
    </row>
    <row r="4066" spans="1:6" x14ac:dyDescent="0.25">
      <c r="A4066">
        <v>14065</v>
      </c>
      <c r="B4066" t="s">
        <v>3282</v>
      </c>
      <c r="C4066" t="s">
        <v>15025</v>
      </c>
      <c r="D4066">
        <v>41944</v>
      </c>
      <c r="E4066" s="2">
        <v>44495.266909722217</v>
      </c>
      <c r="F4066" t="s">
        <v>15024</v>
      </c>
    </row>
    <row r="4067" spans="1:6" x14ac:dyDescent="0.25">
      <c r="A4067">
        <v>14066</v>
      </c>
      <c r="B4067" t="s">
        <v>5956</v>
      </c>
      <c r="C4067" t="s">
        <v>15030</v>
      </c>
      <c r="D4067">
        <v>21313</v>
      </c>
      <c r="E4067" s="2">
        <v>44775.547233796293</v>
      </c>
      <c r="F4067" t="s">
        <v>15026</v>
      </c>
    </row>
    <row r="4068" spans="1:6" x14ac:dyDescent="0.25">
      <c r="A4068">
        <v>14067</v>
      </c>
      <c r="B4068" t="s">
        <v>5072</v>
      </c>
      <c r="C4068" t="s">
        <v>15027</v>
      </c>
      <c r="D4068">
        <v>24830</v>
      </c>
      <c r="E4068" s="2">
        <v>44787.221064814818</v>
      </c>
      <c r="F4068" t="s">
        <v>15024</v>
      </c>
    </row>
    <row r="4069" spans="1:6" x14ac:dyDescent="0.25">
      <c r="A4069">
        <v>14068</v>
      </c>
      <c r="B4069" t="s">
        <v>4352</v>
      </c>
      <c r="C4069" t="s">
        <v>15025</v>
      </c>
      <c r="D4069">
        <v>47226</v>
      </c>
      <c r="E4069" s="2">
        <v>44524.894525462973</v>
      </c>
      <c r="F4069" t="s">
        <v>15024</v>
      </c>
    </row>
    <row r="4070" spans="1:6" x14ac:dyDescent="0.25">
      <c r="A4070">
        <v>14069</v>
      </c>
      <c r="B4070" t="s">
        <v>5139</v>
      </c>
      <c r="C4070" t="s">
        <v>15023</v>
      </c>
      <c r="D4070">
        <v>5033</v>
      </c>
      <c r="E4070" s="2">
        <v>44470.802534722221</v>
      </c>
      <c r="F4070" t="s">
        <v>12908</v>
      </c>
    </row>
    <row r="4071" spans="1:6" x14ac:dyDescent="0.25">
      <c r="A4071">
        <v>14070</v>
      </c>
      <c r="B4071" t="s">
        <v>3901</v>
      </c>
      <c r="C4071" t="s">
        <v>15028</v>
      </c>
      <c r="D4071">
        <v>37018</v>
      </c>
      <c r="E4071" s="2">
        <v>44972.967222222222</v>
      </c>
      <c r="F4071" t="s">
        <v>15026</v>
      </c>
    </row>
    <row r="4072" spans="1:6" x14ac:dyDescent="0.25">
      <c r="A4072">
        <v>14071</v>
      </c>
      <c r="B4072" t="s">
        <v>5994</v>
      </c>
      <c r="C4072" t="s">
        <v>15023</v>
      </c>
      <c r="D4072">
        <v>21303</v>
      </c>
      <c r="E4072" s="2">
        <v>45012.052060185182</v>
      </c>
      <c r="F4072" t="s">
        <v>12908</v>
      </c>
    </row>
    <row r="4073" spans="1:6" x14ac:dyDescent="0.25">
      <c r="A4073">
        <v>14072</v>
      </c>
      <c r="B4073" t="s">
        <v>3824</v>
      </c>
      <c r="C4073" t="s">
        <v>15029</v>
      </c>
      <c r="D4073">
        <v>18946</v>
      </c>
      <c r="E4073" s="2">
        <v>44598.760439814818</v>
      </c>
      <c r="F4073" t="s">
        <v>12908</v>
      </c>
    </row>
    <row r="4074" spans="1:6" x14ac:dyDescent="0.25">
      <c r="A4074">
        <v>14073</v>
      </c>
      <c r="B4074" t="s">
        <v>3664</v>
      </c>
      <c r="C4074" t="s">
        <v>15030</v>
      </c>
      <c r="D4074">
        <v>18987</v>
      </c>
      <c r="E4074" s="2">
        <v>44980.983703703707</v>
      </c>
      <c r="F4074" t="s">
        <v>15024</v>
      </c>
    </row>
    <row r="4075" spans="1:6" x14ac:dyDescent="0.25">
      <c r="A4075">
        <v>14074</v>
      </c>
      <c r="B4075" t="s">
        <v>5109</v>
      </c>
      <c r="C4075" t="s">
        <v>15030</v>
      </c>
      <c r="D4075">
        <v>44109</v>
      </c>
      <c r="E4075" s="2">
        <v>44665.468946759262</v>
      </c>
      <c r="F4075" t="s">
        <v>15024</v>
      </c>
    </row>
    <row r="4076" spans="1:6" x14ac:dyDescent="0.25">
      <c r="A4076">
        <v>14075</v>
      </c>
      <c r="B4076" t="s">
        <v>4649</v>
      </c>
      <c r="C4076" t="s">
        <v>15025</v>
      </c>
      <c r="D4076">
        <v>28193</v>
      </c>
      <c r="E4076" s="2">
        <v>45133.983275462961</v>
      </c>
      <c r="F4076" t="s">
        <v>15026</v>
      </c>
    </row>
    <row r="4077" spans="1:6" x14ac:dyDescent="0.25">
      <c r="A4077">
        <v>14076</v>
      </c>
      <c r="B4077" t="s">
        <v>4618</v>
      </c>
      <c r="C4077" t="s">
        <v>15025</v>
      </c>
      <c r="D4077">
        <v>21454</v>
      </c>
      <c r="E4077" s="2">
        <v>44840.228263888886</v>
      </c>
      <c r="F4077" t="s">
        <v>15024</v>
      </c>
    </row>
    <row r="4078" spans="1:6" x14ac:dyDescent="0.25">
      <c r="A4078">
        <v>14077</v>
      </c>
      <c r="B4078" t="s">
        <v>3269</v>
      </c>
      <c r="C4078" t="s">
        <v>15029</v>
      </c>
      <c r="D4078">
        <v>41039</v>
      </c>
      <c r="E4078" s="2">
        <v>45104.8596875</v>
      </c>
      <c r="F4078" t="s">
        <v>15024</v>
      </c>
    </row>
    <row r="4079" spans="1:6" x14ac:dyDescent="0.25">
      <c r="A4079">
        <v>14078</v>
      </c>
      <c r="B4079" t="s">
        <v>3526</v>
      </c>
      <c r="C4079" t="s">
        <v>15027</v>
      </c>
      <c r="D4079">
        <v>36495</v>
      </c>
      <c r="E4079" s="2">
        <v>44964.756157407413</v>
      </c>
      <c r="F4079" t="s">
        <v>12908</v>
      </c>
    </row>
    <row r="4080" spans="1:6" x14ac:dyDescent="0.25">
      <c r="A4080">
        <v>14079</v>
      </c>
      <c r="B4080" t="s">
        <v>4359</v>
      </c>
      <c r="C4080" t="s">
        <v>15027</v>
      </c>
      <c r="D4080">
        <v>11791</v>
      </c>
      <c r="E4080" s="2">
        <v>44865.587777777779</v>
      </c>
      <c r="F4080" t="s">
        <v>12908</v>
      </c>
    </row>
    <row r="4081" spans="1:6" x14ac:dyDescent="0.25">
      <c r="A4081">
        <v>14080</v>
      </c>
      <c r="B4081" t="s">
        <v>5366</v>
      </c>
      <c r="C4081" t="s">
        <v>15029</v>
      </c>
      <c r="D4081">
        <v>41282</v>
      </c>
      <c r="E4081" s="2">
        <v>44776.542615740742</v>
      </c>
      <c r="F4081" t="s">
        <v>15024</v>
      </c>
    </row>
    <row r="4082" spans="1:6" x14ac:dyDescent="0.25">
      <c r="A4082">
        <v>14081</v>
      </c>
      <c r="B4082" t="s">
        <v>5479</v>
      </c>
      <c r="C4082" t="s">
        <v>15029</v>
      </c>
      <c r="D4082">
        <v>3567</v>
      </c>
      <c r="E4082" s="2">
        <v>44973.668900462973</v>
      </c>
      <c r="F4082" t="s">
        <v>15024</v>
      </c>
    </row>
    <row r="4083" spans="1:6" x14ac:dyDescent="0.25">
      <c r="A4083">
        <v>14082</v>
      </c>
      <c r="B4083" t="s">
        <v>3474</v>
      </c>
      <c r="C4083" t="s">
        <v>15029</v>
      </c>
      <c r="D4083">
        <v>8673</v>
      </c>
      <c r="E4083" s="2">
        <v>45026.506458333337</v>
      </c>
      <c r="F4083" t="s">
        <v>15026</v>
      </c>
    </row>
    <row r="4084" spans="1:6" x14ac:dyDescent="0.25">
      <c r="A4084">
        <v>14083</v>
      </c>
      <c r="B4084" t="s">
        <v>3635</v>
      </c>
      <c r="C4084" t="s">
        <v>15029</v>
      </c>
      <c r="D4084">
        <v>46923</v>
      </c>
      <c r="E4084" s="2">
        <v>44892.60564814815</v>
      </c>
      <c r="F4084" t="s">
        <v>12908</v>
      </c>
    </row>
    <row r="4085" spans="1:6" x14ac:dyDescent="0.25">
      <c r="A4085">
        <v>14084</v>
      </c>
      <c r="B4085" t="s">
        <v>4621</v>
      </c>
      <c r="C4085" t="s">
        <v>15025</v>
      </c>
      <c r="D4085">
        <v>36401</v>
      </c>
      <c r="E4085" s="2">
        <v>44708.384143518517</v>
      </c>
      <c r="F4085" t="s">
        <v>15026</v>
      </c>
    </row>
    <row r="4086" spans="1:6" x14ac:dyDescent="0.25">
      <c r="A4086">
        <v>14085</v>
      </c>
      <c r="B4086" t="s">
        <v>5390</v>
      </c>
      <c r="C4086" t="s">
        <v>15029</v>
      </c>
      <c r="D4086">
        <v>45598</v>
      </c>
      <c r="E4086" s="2">
        <v>44516.304513888892</v>
      </c>
      <c r="F4086" t="s">
        <v>15026</v>
      </c>
    </row>
    <row r="4087" spans="1:6" x14ac:dyDescent="0.25">
      <c r="A4087">
        <v>14086</v>
      </c>
      <c r="B4087" t="s">
        <v>5405</v>
      </c>
      <c r="C4087" t="s">
        <v>15030</v>
      </c>
      <c r="D4087">
        <v>27174</v>
      </c>
      <c r="E4087" s="2">
        <v>44998.939502314817</v>
      </c>
      <c r="F4087" t="s">
        <v>12908</v>
      </c>
    </row>
    <row r="4088" spans="1:6" x14ac:dyDescent="0.25">
      <c r="A4088">
        <v>14087</v>
      </c>
      <c r="B4088" t="s">
        <v>3569</v>
      </c>
      <c r="C4088" t="s">
        <v>15027</v>
      </c>
      <c r="D4088">
        <v>44398</v>
      </c>
      <c r="E4088" s="2">
        <v>44856.225937499999</v>
      </c>
      <c r="F4088" t="s">
        <v>15024</v>
      </c>
    </row>
    <row r="4089" spans="1:6" x14ac:dyDescent="0.25">
      <c r="A4089">
        <v>14088</v>
      </c>
      <c r="B4089" t="s">
        <v>3467</v>
      </c>
      <c r="C4089" t="s">
        <v>15029</v>
      </c>
      <c r="D4089">
        <v>40032</v>
      </c>
      <c r="E4089" s="2">
        <v>45085.677951388891</v>
      </c>
      <c r="F4089" t="s">
        <v>15024</v>
      </c>
    </row>
    <row r="4090" spans="1:6" x14ac:dyDescent="0.25">
      <c r="A4090">
        <v>14089</v>
      </c>
      <c r="B4090" t="s">
        <v>5339</v>
      </c>
      <c r="C4090" t="s">
        <v>15027</v>
      </c>
      <c r="D4090">
        <v>45044</v>
      </c>
      <c r="E4090" s="2">
        <v>45035.744849537034</v>
      </c>
      <c r="F4090" t="s">
        <v>15024</v>
      </c>
    </row>
    <row r="4091" spans="1:6" x14ac:dyDescent="0.25">
      <c r="A4091">
        <v>14090</v>
      </c>
      <c r="B4091" t="s">
        <v>4622</v>
      </c>
      <c r="C4091" t="s">
        <v>15027</v>
      </c>
      <c r="D4091">
        <v>27102</v>
      </c>
      <c r="E4091" s="2">
        <v>44963.165208333332</v>
      </c>
      <c r="F4091" t="s">
        <v>15024</v>
      </c>
    </row>
    <row r="4092" spans="1:6" x14ac:dyDescent="0.25">
      <c r="A4092">
        <v>14091</v>
      </c>
      <c r="B4092" t="s">
        <v>6024</v>
      </c>
      <c r="C4092" t="s">
        <v>15027</v>
      </c>
      <c r="D4092">
        <v>3485</v>
      </c>
      <c r="E4092" s="2">
        <v>44936.278715277767</v>
      </c>
      <c r="F4092" t="s">
        <v>15024</v>
      </c>
    </row>
    <row r="4093" spans="1:6" x14ac:dyDescent="0.25">
      <c r="A4093">
        <v>14092</v>
      </c>
      <c r="B4093" t="s">
        <v>4951</v>
      </c>
      <c r="C4093" t="s">
        <v>15028</v>
      </c>
      <c r="D4093">
        <v>47292</v>
      </c>
      <c r="E4093" s="2">
        <v>44787.636481481481</v>
      </c>
      <c r="F4093" t="s">
        <v>12908</v>
      </c>
    </row>
    <row r="4094" spans="1:6" x14ac:dyDescent="0.25">
      <c r="A4094">
        <v>14093</v>
      </c>
      <c r="B4094" t="s">
        <v>5457</v>
      </c>
      <c r="C4094" t="s">
        <v>15027</v>
      </c>
      <c r="D4094">
        <v>38770</v>
      </c>
      <c r="E4094" s="2">
        <v>45003.705347222232</v>
      </c>
      <c r="F4094" t="s">
        <v>15026</v>
      </c>
    </row>
    <row r="4095" spans="1:6" x14ac:dyDescent="0.25">
      <c r="A4095">
        <v>14094</v>
      </c>
      <c r="B4095" t="s">
        <v>4442</v>
      </c>
      <c r="C4095" t="s">
        <v>15029</v>
      </c>
      <c r="D4095">
        <v>35611</v>
      </c>
      <c r="E4095" s="2">
        <v>44760.521562499998</v>
      </c>
      <c r="F4095" t="s">
        <v>15026</v>
      </c>
    </row>
    <row r="4096" spans="1:6" x14ac:dyDescent="0.25">
      <c r="A4096">
        <v>14095</v>
      </c>
      <c r="B4096" t="s">
        <v>3345</v>
      </c>
      <c r="C4096" t="s">
        <v>15030</v>
      </c>
      <c r="D4096">
        <v>47096</v>
      </c>
      <c r="E4096" s="2">
        <v>44658.777499999997</v>
      </c>
      <c r="F4096" t="s">
        <v>15024</v>
      </c>
    </row>
    <row r="4097" spans="1:6" x14ac:dyDescent="0.25">
      <c r="A4097">
        <v>14096</v>
      </c>
      <c r="B4097" t="s">
        <v>4045</v>
      </c>
      <c r="C4097" t="s">
        <v>15030</v>
      </c>
      <c r="D4097">
        <v>19259</v>
      </c>
      <c r="E4097" s="2">
        <v>44939.425000000003</v>
      </c>
      <c r="F4097" t="s">
        <v>12908</v>
      </c>
    </row>
    <row r="4098" spans="1:6" x14ac:dyDescent="0.25">
      <c r="A4098">
        <v>14097</v>
      </c>
      <c r="B4098" t="s">
        <v>5175</v>
      </c>
      <c r="C4098" t="s">
        <v>15029</v>
      </c>
      <c r="D4098">
        <v>6482</v>
      </c>
      <c r="E4098" s="2">
        <v>45095.845902777779</v>
      </c>
      <c r="F4098" t="s">
        <v>15026</v>
      </c>
    </row>
    <row r="4099" spans="1:6" x14ac:dyDescent="0.25">
      <c r="A4099">
        <v>14098</v>
      </c>
      <c r="B4099" t="s">
        <v>4265</v>
      </c>
      <c r="C4099" t="s">
        <v>15029</v>
      </c>
      <c r="D4099">
        <v>49918</v>
      </c>
      <c r="E4099" s="2">
        <v>44888.590243055558</v>
      </c>
      <c r="F4099" t="s">
        <v>15026</v>
      </c>
    </row>
    <row r="4100" spans="1:6" x14ac:dyDescent="0.25">
      <c r="A4100">
        <v>14099</v>
      </c>
      <c r="B4100" t="s">
        <v>4002</v>
      </c>
      <c r="C4100" t="s">
        <v>15029</v>
      </c>
      <c r="D4100">
        <v>22101</v>
      </c>
      <c r="E4100" s="2">
        <v>44767.492511574077</v>
      </c>
      <c r="F4100" t="s">
        <v>15026</v>
      </c>
    </row>
    <row r="4101" spans="1:6" x14ac:dyDescent="0.25">
      <c r="A4101">
        <v>14100</v>
      </c>
      <c r="B4101" t="s">
        <v>4195</v>
      </c>
      <c r="C4101" t="s">
        <v>15030</v>
      </c>
      <c r="D4101">
        <v>18079</v>
      </c>
      <c r="E4101" s="2">
        <v>44809.138495370367</v>
      </c>
      <c r="F4101" t="s">
        <v>15024</v>
      </c>
    </row>
    <row r="4102" spans="1:6" x14ac:dyDescent="0.25">
      <c r="A4102">
        <v>14101</v>
      </c>
      <c r="B4102" t="s">
        <v>5856</v>
      </c>
      <c r="C4102" t="s">
        <v>15025</v>
      </c>
      <c r="D4102">
        <v>7651</v>
      </c>
      <c r="E4102" s="2">
        <v>44944.723460648151</v>
      </c>
      <c r="F4102" t="s">
        <v>15026</v>
      </c>
    </row>
    <row r="4103" spans="1:6" x14ac:dyDescent="0.25">
      <c r="A4103">
        <v>14102</v>
      </c>
      <c r="B4103" t="s">
        <v>4149</v>
      </c>
      <c r="C4103" t="s">
        <v>15030</v>
      </c>
      <c r="D4103">
        <v>49888</v>
      </c>
      <c r="E4103" s="2">
        <v>44700.561944444453</v>
      </c>
      <c r="F4103" t="s">
        <v>12908</v>
      </c>
    </row>
    <row r="4104" spans="1:6" x14ac:dyDescent="0.25">
      <c r="A4104">
        <v>14103</v>
      </c>
      <c r="B4104" t="s">
        <v>3695</v>
      </c>
      <c r="C4104" t="s">
        <v>15029</v>
      </c>
      <c r="D4104">
        <v>33169</v>
      </c>
      <c r="E4104" s="2">
        <v>44634.325856481482</v>
      </c>
      <c r="F4104" t="s">
        <v>12908</v>
      </c>
    </row>
    <row r="4105" spans="1:6" x14ac:dyDescent="0.25">
      <c r="A4105">
        <v>14104</v>
      </c>
      <c r="B4105" t="s">
        <v>5876</v>
      </c>
      <c r="C4105" t="s">
        <v>15025</v>
      </c>
      <c r="D4105">
        <v>14011</v>
      </c>
      <c r="E4105" s="2">
        <v>44893.114016203697</v>
      </c>
      <c r="F4105" t="s">
        <v>12908</v>
      </c>
    </row>
    <row r="4106" spans="1:6" x14ac:dyDescent="0.25">
      <c r="A4106">
        <v>14105</v>
      </c>
      <c r="B4106" t="s">
        <v>3437</v>
      </c>
      <c r="C4106" t="s">
        <v>15025</v>
      </c>
      <c r="D4106">
        <v>13333</v>
      </c>
      <c r="E4106" s="2">
        <v>44695.371354166673</v>
      </c>
      <c r="F4106" t="s">
        <v>15026</v>
      </c>
    </row>
    <row r="4107" spans="1:6" x14ac:dyDescent="0.25">
      <c r="A4107">
        <v>14106</v>
      </c>
      <c r="B4107" t="s">
        <v>5620</v>
      </c>
      <c r="C4107" t="s">
        <v>15028</v>
      </c>
      <c r="D4107">
        <v>34749</v>
      </c>
      <c r="E4107" s="2">
        <v>44698.688344907408</v>
      </c>
      <c r="F4107" t="s">
        <v>12908</v>
      </c>
    </row>
    <row r="4108" spans="1:6" x14ac:dyDescent="0.25">
      <c r="A4108">
        <v>14107</v>
      </c>
      <c r="B4108" t="s">
        <v>4025</v>
      </c>
      <c r="C4108" t="s">
        <v>15025</v>
      </c>
      <c r="D4108">
        <v>18359</v>
      </c>
      <c r="E4108" s="2">
        <v>44546.824293981481</v>
      </c>
      <c r="F4108" t="s">
        <v>12908</v>
      </c>
    </row>
    <row r="4109" spans="1:6" x14ac:dyDescent="0.25">
      <c r="A4109">
        <v>14108</v>
      </c>
      <c r="B4109" t="s">
        <v>6005</v>
      </c>
      <c r="C4109" t="s">
        <v>15028</v>
      </c>
      <c r="D4109">
        <v>46641</v>
      </c>
      <c r="E4109" s="2">
        <v>44861.931446759263</v>
      </c>
      <c r="F4109" t="s">
        <v>15026</v>
      </c>
    </row>
    <row r="4110" spans="1:6" x14ac:dyDescent="0.25">
      <c r="A4110">
        <v>14109</v>
      </c>
      <c r="B4110" t="s">
        <v>4987</v>
      </c>
      <c r="C4110" t="s">
        <v>15025</v>
      </c>
      <c r="D4110">
        <v>33864</v>
      </c>
      <c r="E4110" s="2">
        <v>44850.439814814818</v>
      </c>
      <c r="F4110" t="s">
        <v>15024</v>
      </c>
    </row>
    <row r="4111" spans="1:6" x14ac:dyDescent="0.25">
      <c r="A4111">
        <v>14110</v>
      </c>
      <c r="B4111" t="s">
        <v>3341</v>
      </c>
      <c r="C4111" t="s">
        <v>15029</v>
      </c>
      <c r="D4111">
        <v>41031</v>
      </c>
      <c r="E4111" s="2">
        <v>44611.432638888888</v>
      </c>
      <c r="F4111" t="s">
        <v>12908</v>
      </c>
    </row>
    <row r="4112" spans="1:6" x14ac:dyDescent="0.25">
      <c r="A4112">
        <v>14111</v>
      </c>
      <c r="B4112" t="s">
        <v>3227</v>
      </c>
      <c r="C4112" t="s">
        <v>15027</v>
      </c>
      <c r="D4112">
        <v>13735</v>
      </c>
      <c r="E4112" s="2">
        <v>44808.580578703702</v>
      </c>
      <c r="F4112" t="s">
        <v>12908</v>
      </c>
    </row>
    <row r="4113" spans="1:6" x14ac:dyDescent="0.25">
      <c r="A4113">
        <v>14112</v>
      </c>
      <c r="B4113" t="s">
        <v>4634</v>
      </c>
      <c r="C4113" t="s">
        <v>15028</v>
      </c>
      <c r="D4113">
        <v>7539</v>
      </c>
      <c r="E4113" s="2">
        <v>44726.144745370373</v>
      </c>
      <c r="F4113" t="s">
        <v>12908</v>
      </c>
    </row>
    <row r="4114" spans="1:6" x14ac:dyDescent="0.25">
      <c r="A4114">
        <v>14113</v>
      </c>
      <c r="B4114" t="s">
        <v>5805</v>
      </c>
      <c r="C4114" t="s">
        <v>15023</v>
      </c>
      <c r="D4114">
        <v>24656</v>
      </c>
      <c r="E4114" s="2">
        <v>44923.919178240743</v>
      </c>
      <c r="F4114" t="s">
        <v>12908</v>
      </c>
    </row>
    <row r="4115" spans="1:6" x14ac:dyDescent="0.25">
      <c r="A4115">
        <v>14114</v>
      </c>
      <c r="B4115" t="s">
        <v>4262</v>
      </c>
      <c r="C4115" t="s">
        <v>15023</v>
      </c>
      <c r="D4115">
        <v>30741</v>
      </c>
      <c r="E4115" s="2">
        <v>44925.183599537027</v>
      </c>
      <c r="F4115" t="s">
        <v>15026</v>
      </c>
    </row>
    <row r="4116" spans="1:6" x14ac:dyDescent="0.25">
      <c r="A4116">
        <v>14115</v>
      </c>
      <c r="B4116" t="s">
        <v>3301</v>
      </c>
      <c r="C4116" t="s">
        <v>15028</v>
      </c>
      <c r="D4116">
        <v>17965</v>
      </c>
      <c r="E4116" s="2">
        <v>44513.704016203701</v>
      </c>
      <c r="F4116" t="s">
        <v>15024</v>
      </c>
    </row>
    <row r="4117" spans="1:6" x14ac:dyDescent="0.25">
      <c r="A4117">
        <v>14116</v>
      </c>
      <c r="B4117" t="s">
        <v>3649</v>
      </c>
      <c r="C4117" t="s">
        <v>15028</v>
      </c>
      <c r="D4117">
        <v>32388</v>
      </c>
      <c r="E4117" s="2">
        <v>45045.491840277777</v>
      </c>
      <c r="F4117" t="s">
        <v>15024</v>
      </c>
    </row>
    <row r="4118" spans="1:6" x14ac:dyDescent="0.25">
      <c r="A4118">
        <v>14117</v>
      </c>
      <c r="B4118" t="s">
        <v>4499</v>
      </c>
      <c r="C4118" t="s">
        <v>15027</v>
      </c>
      <c r="D4118">
        <v>31042</v>
      </c>
      <c r="E4118" s="2">
        <v>45038.241273148153</v>
      </c>
      <c r="F4118" t="s">
        <v>15024</v>
      </c>
    </row>
    <row r="4119" spans="1:6" x14ac:dyDescent="0.25">
      <c r="A4119">
        <v>14118</v>
      </c>
      <c r="B4119" t="s">
        <v>4015</v>
      </c>
      <c r="C4119" t="s">
        <v>15029</v>
      </c>
      <c r="D4119">
        <v>26074</v>
      </c>
      <c r="E4119" s="2">
        <v>44519.868680555563</v>
      </c>
      <c r="F4119" t="s">
        <v>12908</v>
      </c>
    </row>
    <row r="4120" spans="1:6" x14ac:dyDescent="0.25">
      <c r="A4120">
        <v>14119</v>
      </c>
      <c r="B4120" t="s">
        <v>3160</v>
      </c>
      <c r="C4120" t="s">
        <v>15027</v>
      </c>
      <c r="D4120">
        <v>42228</v>
      </c>
      <c r="E4120" s="2">
        <v>44809.217141203713</v>
      </c>
      <c r="F4120" t="s">
        <v>12908</v>
      </c>
    </row>
    <row r="4121" spans="1:6" x14ac:dyDescent="0.25">
      <c r="A4121">
        <v>14120</v>
      </c>
      <c r="B4121" t="s">
        <v>3986</v>
      </c>
      <c r="C4121" t="s">
        <v>15029</v>
      </c>
      <c r="D4121">
        <v>47739</v>
      </c>
      <c r="E4121" s="2">
        <v>44610.287164351852</v>
      </c>
      <c r="F4121" t="s">
        <v>15024</v>
      </c>
    </row>
    <row r="4122" spans="1:6" x14ac:dyDescent="0.25">
      <c r="A4122">
        <v>14121</v>
      </c>
      <c r="B4122" t="s">
        <v>4137</v>
      </c>
      <c r="C4122" t="s">
        <v>15030</v>
      </c>
      <c r="D4122">
        <v>39520</v>
      </c>
      <c r="E4122" s="2">
        <v>44955.582372685189</v>
      </c>
      <c r="F4122" t="s">
        <v>15024</v>
      </c>
    </row>
    <row r="4123" spans="1:6" x14ac:dyDescent="0.25">
      <c r="A4123">
        <v>14122</v>
      </c>
      <c r="B4123" t="s">
        <v>3162</v>
      </c>
      <c r="C4123" t="s">
        <v>15028</v>
      </c>
      <c r="D4123">
        <v>10478</v>
      </c>
      <c r="E4123" s="2">
        <v>44601.435081018521</v>
      </c>
      <c r="F4123" t="s">
        <v>15024</v>
      </c>
    </row>
    <row r="4124" spans="1:6" x14ac:dyDescent="0.25">
      <c r="A4124">
        <v>14123</v>
      </c>
      <c r="B4124" t="s">
        <v>4995</v>
      </c>
      <c r="C4124" t="s">
        <v>15028</v>
      </c>
      <c r="D4124">
        <v>24891</v>
      </c>
      <c r="E4124" s="2">
        <v>45086.470231481479</v>
      </c>
      <c r="F4124" t="s">
        <v>15024</v>
      </c>
    </row>
    <row r="4125" spans="1:6" x14ac:dyDescent="0.25">
      <c r="A4125">
        <v>14124</v>
      </c>
      <c r="B4125" t="s">
        <v>3904</v>
      </c>
      <c r="C4125" t="s">
        <v>15025</v>
      </c>
      <c r="D4125">
        <v>48863</v>
      </c>
      <c r="E4125" s="2">
        <v>44823.660578703697</v>
      </c>
      <c r="F4125" t="s">
        <v>15026</v>
      </c>
    </row>
    <row r="4126" spans="1:6" x14ac:dyDescent="0.25">
      <c r="A4126">
        <v>14125</v>
      </c>
      <c r="B4126" t="s">
        <v>3842</v>
      </c>
      <c r="C4126" t="s">
        <v>15028</v>
      </c>
      <c r="D4126">
        <v>32801</v>
      </c>
      <c r="E4126" s="2">
        <v>45033.32199074074</v>
      </c>
      <c r="F4126" t="s">
        <v>15026</v>
      </c>
    </row>
    <row r="4127" spans="1:6" x14ac:dyDescent="0.25">
      <c r="A4127">
        <v>14126</v>
      </c>
      <c r="B4127" t="s">
        <v>5547</v>
      </c>
      <c r="C4127" t="s">
        <v>15030</v>
      </c>
      <c r="D4127">
        <v>17812</v>
      </c>
      <c r="E4127" s="2">
        <v>45047.161921296298</v>
      </c>
      <c r="F4127" t="s">
        <v>15024</v>
      </c>
    </row>
    <row r="4128" spans="1:6" x14ac:dyDescent="0.25">
      <c r="A4128">
        <v>14127</v>
      </c>
      <c r="B4128" t="s">
        <v>4341</v>
      </c>
      <c r="C4128" t="s">
        <v>15028</v>
      </c>
      <c r="D4128">
        <v>15560</v>
      </c>
      <c r="E4128" s="2">
        <v>44483.271956018521</v>
      </c>
      <c r="F4128" t="s">
        <v>12908</v>
      </c>
    </row>
    <row r="4129" spans="1:6" x14ac:dyDescent="0.25">
      <c r="A4129">
        <v>14128</v>
      </c>
      <c r="B4129" t="s">
        <v>3947</v>
      </c>
      <c r="C4129" t="s">
        <v>15025</v>
      </c>
      <c r="D4129">
        <v>24089</v>
      </c>
      <c r="E4129" s="2">
        <v>44693.698344907411</v>
      </c>
      <c r="F4129" t="s">
        <v>15026</v>
      </c>
    </row>
    <row r="4130" spans="1:6" x14ac:dyDescent="0.25">
      <c r="A4130">
        <v>14129</v>
      </c>
      <c r="B4130" t="s">
        <v>5873</v>
      </c>
      <c r="C4130" t="s">
        <v>15030</v>
      </c>
      <c r="D4130">
        <v>28438</v>
      </c>
      <c r="E4130" s="2">
        <v>44643.557002314818</v>
      </c>
      <c r="F4130" t="s">
        <v>15024</v>
      </c>
    </row>
    <row r="4131" spans="1:6" x14ac:dyDescent="0.25">
      <c r="A4131">
        <v>14130</v>
      </c>
      <c r="B4131" t="s">
        <v>3827</v>
      </c>
      <c r="C4131" t="s">
        <v>15027</v>
      </c>
      <c r="D4131">
        <v>23193</v>
      </c>
      <c r="E4131" s="2">
        <v>44550.553483796299</v>
      </c>
      <c r="F4131" t="s">
        <v>15026</v>
      </c>
    </row>
    <row r="4132" spans="1:6" x14ac:dyDescent="0.25">
      <c r="A4132">
        <v>14131</v>
      </c>
      <c r="B4132" t="s">
        <v>4278</v>
      </c>
      <c r="C4132" t="s">
        <v>15030</v>
      </c>
      <c r="D4132">
        <v>20827</v>
      </c>
      <c r="E4132" s="2">
        <v>44976.705081018517</v>
      </c>
      <c r="F4132" t="s">
        <v>15026</v>
      </c>
    </row>
    <row r="4133" spans="1:6" x14ac:dyDescent="0.25">
      <c r="A4133">
        <v>14132</v>
      </c>
      <c r="B4133" t="s">
        <v>3931</v>
      </c>
      <c r="C4133" t="s">
        <v>15030</v>
      </c>
      <c r="D4133">
        <v>21557</v>
      </c>
      <c r="E4133" s="2">
        <v>45091.780532407407</v>
      </c>
      <c r="F4133" t="s">
        <v>12908</v>
      </c>
    </row>
    <row r="4134" spans="1:6" x14ac:dyDescent="0.25">
      <c r="A4134">
        <v>14133</v>
      </c>
      <c r="B4134" t="s">
        <v>5290</v>
      </c>
      <c r="C4134" t="s">
        <v>15030</v>
      </c>
      <c r="D4134">
        <v>5505</v>
      </c>
      <c r="E4134" s="2">
        <v>44945.743495370371</v>
      </c>
      <c r="F4134" t="s">
        <v>12908</v>
      </c>
    </row>
    <row r="4135" spans="1:6" x14ac:dyDescent="0.25">
      <c r="A4135">
        <v>14134</v>
      </c>
      <c r="B4135" t="s">
        <v>5050</v>
      </c>
      <c r="C4135" t="s">
        <v>15028</v>
      </c>
      <c r="D4135">
        <v>6593</v>
      </c>
      <c r="E4135" s="2">
        <v>44587.857314814813</v>
      </c>
      <c r="F4135" t="s">
        <v>15024</v>
      </c>
    </row>
    <row r="4136" spans="1:6" x14ac:dyDescent="0.25">
      <c r="A4136">
        <v>14135</v>
      </c>
      <c r="B4136" t="s">
        <v>3920</v>
      </c>
      <c r="C4136" t="s">
        <v>15029</v>
      </c>
      <c r="D4136">
        <v>36558</v>
      </c>
      <c r="E4136" s="2">
        <v>44700.358483796299</v>
      </c>
      <c r="F4136" t="s">
        <v>15024</v>
      </c>
    </row>
    <row r="4137" spans="1:6" x14ac:dyDescent="0.25">
      <c r="A4137">
        <v>14136</v>
      </c>
      <c r="B4137" t="s">
        <v>5332</v>
      </c>
      <c r="C4137" t="s">
        <v>15030</v>
      </c>
      <c r="D4137">
        <v>43526</v>
      </c>
      <c r="E4137" s="2">
        <v>45029.951990740738</v>
      </c>
      <c r="F4137" t="s">
        <v>15024</v>
      </c>
    </row>
    <row r="4138" spans="1:6" x14ac:dyDescent="0.25">
      <c r="A4138">
        <v>14137</v>
      </c>
      <c r="B4138" t="s">
        <v>3755</v>
      </c>
      <c r="C4138" t="s">
        <v>15030</v>
      </c>
      <c r="D4138">
        <v>36232</v>
      </c>
      <c r="E4138" s="2">
        <v>44481.697465277779</v>
      </c>
      <c r="F4138" t="s">
        <v>15026</v>
      </c>
    </row>
    <row r="4139" spans="1:6" x14ac:dyDescent="0.25">
      <c r="A4139">
        <v>14138</v>
      </c>
      <c r="B4139" t="s">
        <v>5407</v>
      </c>
      <c r="C4139" t="s">
        <v>15027</v>
      </c>
      <c r="D4139">
        <v>25825</v>
      </c>
      <c r="E4139" s="2">
        <v>44613.697488425933</v>
      </c>
      <c r="F4139" t="s">
        <v>12908</v>
      </c>
    </row>
    <row r="4140" spans="1:6" x14ac:dyDescent="0.25">
      <c r="A4140">
        <v>14139</v>
      </c>
      <c r="B4140" t="s">
        <v>4881</v>
      </c>
      <c r="C4140" t="s">
        <v>15030</v>
      </c>
      <c r="D4140">
        <v>47776</v>
      </c>
      <c r="E4140" s="2">
        <v>44719.66511574074</v>
      </c>
      <c r="F4140" t="s">
        <v>12908</v>
      </c>
    </row>
    <row r="4141" spans="1:6" x14ac:dyDescent="0.25">
      <c r="A4141">
        <v>14140</v>
      </c>
      <c r="B4141" t="s">
        <v>5520</v>
      </c>
      <c r="C4141" t="s">
        <v>15029</v>
      </c>
      <c r="D4141">
        <v>1952</v>
      </c>
      <c r="E4141" s="2">
        <v>44825.081435185188</v>
      </c>
      <c r="F4141" t="s">
        <v>15024</v>
      </c>
    </row>
    <row r="4142" spans="1:6" x14ac:dyDescent="0.25">
      <c r="A4142">
        <v>14141</v>
      </c>
      <c r="B4142" t="s">
        <v>6069</v>
      </c>
      <c r="C4142" t="s">
        <v>15023</v>
      </c>
      <c r="D4142">
        <v>43327</v>
      </c>
      <c r="E4142" s="2">
        <v>44716.00099537037</v>
      </c>
      <c r="F4142" t="s">
        <v>12908</v>
      </c>
    </row>
    <row r="4143" spans="1:6" x14ac:dyDescent="0.25">
      <c r="A4143">
        <v>14142</v>
      </c>
      <c r="B4143" t="s">
        <v>3693</v>
      </c>
      <c r="C4143" t="s">
        <v>15029</v>
      </c>
      <c r="D4143">
        <v>10318</v>
      </c>
      <c r="E4143" s="2">
        <v>44794.298321759263</v>
      </c>
      <c r="F4143" t="s">
        <v>15024</v>
      </c>
    </row>
    <row r="4144" spans="1:6" x14ac:dyDescent="0.25">
      <c r="A4144">
        <v>14143</v>
      </c>
      <c r="B4144" t="s">
        <v>5624</v>
      </c>
      <c r="C4144" t="s">
        <v>15025</v>
      </c>
      <c r="D4144">
        <v>32777</v>
      </c>
      <c r="E4144" s="2">
        <v>45064.800300925926</v>
      </c>
      <c r="F4144" t="s">
        <v>15024</v>
      </c>
    </row>
    <row r="4145" spans="1:6" x14ac:dyDescent="0.25">
      <c r="A4145">
        <v>14144</v>
      </c>
      <c r="B4145" t="s">
        <v>5577</v>
      </c>
      <c r="C4145" t="s">
        <v>15023</v>
      </c>
      <c r="D4145">
        <v>11583</v>
      </c>
      <c r="E4145" s="2">
        <v>44718.854456018518</v>
      </c>
      <c r="F4145" t="s">
        <v>12908</v>
      </c>
    </row>
    <row r="4146" spans="1:6" x14ac:dyDescent="0.25">
      <c r="A4146">
        <v>14145</v>
      </c>
      <c r="B4146" t="s">
        <v>5268</v>
      </c>
      <c r="C4146" t="s">
        <v>15029</v>
      </c>
      <c r="D4146">
        <v>18343</v>
      </c>
      <c r="E4146" s="2">
        <v>44542.8512962963</v>
      </c>
      <c r="F4146" t="s">
        <v>15026</v>
      </c>
    </row>
    <row r="4147" spans="1:6" x14ac:dyDescent="0.25">
      <c r="A4147">
        <v>14146</v>
      </c>
      <c r="B4147" t="s">
        <v>5345</v>
      </c>
      <c r="C4147" t="s">
        <v>15025</v>
      </c>
      <c r="D4147">
        <v>21527</v>
      </c>
      <c r="E4147" s="2">
        <v>44979.303055555552</v>
      </c>
      <c r="F4147" t="s">
        <v>15026</v>
      </c>
    </row>
    <row r="4148" spans="1:6" x14ac:dyDescent="0.25">
      <c r="A4148">
        <v>14147</v>
      </c>
      <c r="B4148" t="s">
        <v>5777</v>
      </c>
      <c r="C4148" t="s">
        <v>15028</v>
      </c>
      <c r="D4148">
        <v>12109</v>
      </c>
      <c r="E4148" s="2">
        <v>44968.266423611109</v>
      </c>
      <c r="F4148" t="s">
        <v>15026</v>
      </c>
    </row>
    <row r="4149" spans="1:6" x14ac:dyDescent="0.25">
      <c r="A4149">
        <v>14148</v>
      </c>
      <c r="B4149" t="s">
        <v>5227</v>
      </c>
      <c r="C4149" t="s">
        <v>15023</v>
      </c>
      <c r="D4149">
        <v>10215</v>
      </c>
      <c r="E4149" s="2">
        <v>44631.934687499997</v>
      </c>
      <c r="F4149" t="s">
        <v>12908</v>
      </c>
    </row>
    <row r="4150" spans="1:6" x14ac:dyDescent="0.25">
      <c r="A4150">
        <v>14149</v>
      </c>
      <c r="B4150" t="s">
        <v>3470</v>
      </c>
      <c r="C4150" t="s">
        <v>15025</v>
      </c>
      <c r="D4150">
        <v>39543</v>
      </c>
      <c r="E4150" s="2">
        <v>45099.051666666674</v>
      </c>
      <c r="F4150" t="s">
        <v>12908</v>
      </c>
    </row>
    <row r="4151" spans="1:6" x14ac:dyDescent="0.25">
      <c r="A4151">
        <v>14150</v>
      </c>
      <c r="B4151" t="s">
        <v>3273</v>
      </c>
      <c r="C4151" t="s">
        <v>15023</v>
      </c>
      <c r="D4151">
        <v>48254</v>
      </c>
      <c r="E4151" s="2">
        <v>45011.269803240742</v>
      </c>
      <c r="F4151" t="s">
        <v>15024</v>
      </c>
    </row>
    <row r="4152" spans="1:6" x14ac:dyDescent="0.25">
      <c r="A4152">
        <v>14151</v>
      </c>
      <c r="B4152" t="s">
        <v>5376</v>
      </c>
      <c r="C4152" t="s">
        <v>15025</v>
      </c>
      <c r="D4152">
        <v>45096</v>
      </c>
      <c r="E4152" s="2">
        <v>45011.569363425922</v>
      </c>
      <c r="F4152" t="s">
        <v>15026</v>
      </c>
    </row>
    <row r="4153" spans="1:6" x14ac:dyDescent="0.25">
      <c r="A4153">
        <v>14152</v>
      </c>
      <c r="B4153" t="s">
        <v>4112</v>
      </c>
      <c r="C4153" t="s">
        <v>15023</v>
      </c>
      <c r="D4153">
        <v>8903</v>
      </c>
      <c r="E4153" s="2">
        <v>45096.798576388886</v>
      </c>
      <c r="F4153" t="s">
        <v>15024</v>
      </c>
    </row>
    <row r="4154" spans="1:6" x14ac:dyDescent="0.25">
      <c r="A4154">
        <v>14153</v>
      </c>
      <c r="B4154" t="s">
        <v>4521</v>
      </c>
      <c r="C4154" t="s">
        <v>15023</v>
      </c>
      <c r="D4154">
        <v>5555</v>
      </c>
      <c r="E4154" s="2">
        <v>44889.38962962963</v>
      </c>
      <c r="F4154" t="s">
        <v>12908</v>
      </c>
    </row>
    <row r="4155" spans="1:6" x14ac:dyDescent="0.25">
      <c r="A4155">
        <v>14154</v>
      </c>
      <c r="B4155" t="s">
        <v>3215</v>
      </c>
      <c r="C4155" t="s">
        <v>15029</v>
      </c>
      <c r="D4155">
        <v>46010</v>
      </c>
      <c r="E4155" s="2">
        <v>44878.463449074072</v>
      </c>
      <c r="F4155" t="s">
        <v>12908</v>
      </c>
    </row>
    <row r="4156" spans="1:6" x14ac:dyDescent="0.25">
      <c r="A4156">
        <v>14155</v>
      </c>
      <c r="B4156" t="s">
        <v>6051</v>
      </c>
      <c r="C4156" t="s">
        <v>15023</v>
      </c>
      <c r="D4156">
        <v>11727</v>
      </c>
      <c r="E4156" s="2">
        <v>44854.399351851847</v>
      </c>
      <c r="F4156" t="s">
        <v>15024</v>
      </c>
    </row>
    <row r="4157" spans="1:6" x14ac:dyDescent="0.25">
      <c r="A4157">
        <v>14156</v>
      </c>
      <c r="B4157" t="s">
        <v>5055</v>
      </c>
      <c r="C4157" t="s">
        <v>15027</v>
      </c>
      <c r="D4157">
        <v>31689</v>
      </c>
      <c r="E4157" s="2">
        <v>44804.907916666663</v>
      </c>
      <c r="F4157" t="s">
        <v>12908</v>
      </c>
    </row>
    <row r="4158" spans="1:6" x14ac:dyDescent="0.25">
      <c r="A4158">
        <v>14157</v>
      </c>
      <c r="B4158" t="s">
        <v>4798</v>
      </c>
      <c r="C4158" t="s">
        <v>15029</v>
      </c>
      <c r="D4158">
        <v>28304</v>
      </c>
      <c r="E4158" s="2">
        <v>45045.559641203698</v>
      </c>
      <c r="F4158" t="s">
        <v>12908</v>
      </c>
    </row>
    <row r="4159" spans="1:6" x14ac:dyDescent="0.25">
      <c r="A4159">
        <v>14158</v>
      </c>
      <c r="B4159" t="s">
        <v>5535</v>
      </c>
      <c r="C4159" t="s">
        <v>15030</v>
      </c>
      <c r="D4159">
        <v>10301</v>
      </c>
      <c r="E4159" s="2">
        <v>45029.181608796287</v>
      </c>
      <c r="F4159" t="s">
        <v>12908</v>
      </c>
    </row>
    <row r="4160" spans="1:6" x14ac:dyDescent="0.25">
      <c r="A4160">
        <v>14159</v>
      </c>
      <c r="B4160" t="s">
        <v>4542</v>
      </c>
      <c r="C4160" t="s">
        <v>15025</v>
      </c>
      <c r="D4160">
        <v>32912</v>
      </c>
      <c r="E4160" s="2">
        <v>44724.987997685188</v>
      </c>
      <c r="F4160" t="s">
        <v>15024</v>
      </c>
    </row>
    <row r="4161" spans="1:6" x14ac:dyDescent="0.25">
      <c r="A4161">
        <v>14160</v>
      </c>
      <c r="B4161" t="s">
        <v>3798</v>
      </c>
      <c r="C4161" t="s">
        <v>15025</v>
      </c>
      <c r="D4161">
        <v>3506</v>
      </c>
      <c r="E4161" s="2">
        <v>44659.195821759262</v>
      </c>
      <c r="F4161" t="s">
        <v>12908</v>
      </c>
    </row>
    <row r="4162" spans="1:6" x14ac:dyDescent="0.25">
      <c r="A4162">
        <v>14161</v>
      </c>
      <c r="B4162" t="s">
        <v>5276</v>
      </c>
      <c r="C4162" t="s">
        <v>15025</v>
      </c>
      <c r="D4162">
        <v>28684</v>
      </c>
      <c r="E4162" s="2">
        <v>45106.489861111113</v>
      </c>
      <c r="F4162" t="s">
        <v>12908</v>
      </c>
    </row>
    <row r="4163" spans="1:6" x14ac:dyDescent="0.25">
      <c r="A4163">
        <v>14162</v>
      </c>
      <c r="B4163" t="s">
        <v>4262</v>
      </c>
      <c r="C4163" t="s">
        <v>15030</v>
      </c>
      <c r="D4163">
        <v>45684</v>
      </c>
      <c r="E4163" s="2">
        <v>44898.435474537036</v>
      </c>
      <c r="F4163" t="s">
        <v>15026</v>
      </c>
    </row>
    <row r="4164" spans="1:6" x14ac:dyDescent="0.25">
      <c r="A4164">
        <v>14163</v>
      </c>
      <c r="B4164" t="s">
        <v>4721</v>
      </c>
      <c r="C4164" t="s">
        <v>15027</v>
      </c>
      <c r="D4164">
        <v>11606</v>
      </c>
      <c r="E4164" s="2">
        <v>44666.947453703702</v>
      </c>
      <c r="F4164" t="s">
        <v>12908</v>
      </c>
    </row>
    <row r="4165" spans="1:6" x14ac:dyDescent="0.25">
      <c r="A4165">
        <v>14164</v>
      </c>
      <c r="B4165" t="s">
        <v>5564</v>
      </c>
      <c r="C4165" t="s">
        <v>15023</v>
      </c>
      <c r="D4165">
        <v>23494</v>
      </c>
      <c r="E4165" s="2">
        <v>44568.948275462957</v>
      </c>
      <c r="F4165" t="s">
        <v>12908</v>
      </c>
    </row>
    <row r="4166" spans="1:6" x14ac:dyDescent="0.25">
      <c r="A4166">
        <v>14165</v>
      </c>
      <c r="B4166" t="s">
        <v>3527</v>
      </c>
      <c r="C4166" t="s">
        <v>15027</v>
      </c>
      <c r="D4166">
        <v>19518</v>
      </c>
      <c r="E4166" s="2">
        <v>44616.958090277767</v>
      </c>
      <c r="F4166" t="s">
        <v>15026</v>
      </c>
    </row>
    <row r="4167" spans="1:6" x14ac:dyDescent="0.25">
      <c r="A4167">
        <v>14166</v>
      </c>
      <c r="B4167" t="s">
        <v>4146</v>
      </c>
      <c r="C4167" t="s">
        <v>15028</v>
      </c>
      <c r="D4167">
        <v>14022</v>
      </c>
      <c r="E4167" s="2">
        <v>44991.334733796299</v>
      </c>
      <c r="F4167" t="s">
        <v>12908</v>
      </c>
    </row>
    <row r="4168" spans="1:6" x14ac:dyDescent="0.25">
      <c r="A4168">
        <v>14167</v>
      </c>
      <c r="B4168" t="s">
        <v>3372</v>
      </c>
      <c r="C4168" t="s">
        <v>15027</v>
      </c>
      <c r="D4168">
        <v>15050</v>
      </c>
      <c r="E4168" s="2">
        <v>44982.206956018519</v>
      </c>
      <c r="F4168" t="s">
        <v>15024</v>
      </c>
    </row>
    <row r="4169" spans="1:6" x14ac:dyDescent="0.25">
      <c r="A4169">
        <v>14168</v>
      </c>
      <c r="B4169" t="s">
        <v>3934</v>
      </c>
      <c r="C4169" t="s">
        <v>15030</v>
      </c>
      <c r="D4169">
        <v>17636</v>
      </c>
      <c r="E4169" s="2">
        <v>44956.507233796299</v>
      </c>
      <c r="F4169" t="s">
        <v>15024</v>
      </c>
    </row>
    <row r="4170" spans="1:6" x14ac:dyDescent="0.25">
      <c r="A4170">
        <v>14169</v>
      </c>
      <c r="B4170" t="s">
        <v>4378</v>
      </c>
      <c r="C4170" t="s">
        <v>15027</v>
      </c>
      <c r="D4170">
        <v>37019</v>
      </c>
      <c r="E4170" s="2">
        <v>45049.389085648138</v>
      </c>
      <c r="F4170" t="s">
        <v>15024</v>
      </c>
    </row>
    <row r="4171" spans="1:6" x14ac:dyDescent="0.25">
      <c r="A4171">
        <v>14170</v>
      </c>
      <c r="B4171" t="s">
        <v>4010</v>
      </c>
      <c r="C4171" t="s">
        <v>15029</v>
      </c>
      <c r="D4171">
        <v>30731</v>
      </c>
      <c r="E4171" s="2">
        <v>44834.014780092592</v>
      </c>
      <c r="F4171" t="s">
        <v>15026</v>
      </c>
    </row>
    <row r="4172" spans="1:6" x14ac:dyDescent="0.25">
      <c r="A4172">
        <v>14171</v>
      </c>
      <c r="B4172" t="s">
        <v>5785</v>
      </c>
      <c r="C4172" t="s">
        <v>15027</v>
      </c>
      <c r="D4172">
        <v>8668</v>
      </c>
      <c r="E4172" s="2">
        <v>45068.331747685188</v>
      </c>
      <c r="F4172" t="s">
        <v>12908</v>
      </c>
    </row>
    <row r="4173" spans="1:6" x14ac:dyDescent="0.25">
      <c r="A4173">
        <v>14172</v>
      </c>
      <c r="B4173" t="s">
        <v>5431</v>
      </c>
      <c r="C4173" t="s">
        <v>15029</v>
      </c>
      <c r="D4173">
        <v>21438</v>
      </c>
      <c r="E4173" s="2">
        <v>44650.056886574072</v>
      </c>
      <c r="F4173" t="s">
        <v>15024</v>
      </c>
    </row>
    <row r="4174" spans="1:6" x14ac:dyDescent="0.25">
      <c r="A4174">
        <v>14173</v>
      </c>
      <c r="B4174" t="s">
        <v>4936</v>
      </c>
      <c r="C4174" t="s">
        <v>15030</v>
      </c>
      <c r="D4174">
        <v>14478</v>
      </c>
      <c r="E4174" s="2">
        <v>44988.771145833343</v>
      </c>
      <c r="F4174" t="s">
        <v>15024</v>
      </c>
    </row>
    <row r="4175" spans="1:6" x14ac:dyDescent="0.25">
      <c r="A4175">
        <v>14174</v>
      </c>
      <c r="B4175" t="s">
        <v>3456</v>
      </c>
      <c r="C4175" t="s">
        <v>15029</v>
      </c>
      <c r="D4175">
        <v>15262</v>
      </c>
      <c r="E4175" s="2">
        <v>45126.320335648154</v>
      </c>
      <c r="F4175" t="s">
        <v>15024</v>
      </c>
    </row>
    <row r="4176" spans="1:6" x14ac:dyDescent="0.25">
      <c r="A4176">
        <v>14175</v>
      </c>
      <c r="B4176" t="s">
        <v>3455</v>
      </c>
      <c r="C4176" t="s">
        <v>15028</v>
      </c>
      <c r="D4176">
        <v>13354</v>
      </c>
      <c r="E4176" s="2">
        <v>44747.198541666658</v>
      </c>
      <c r="F4176" t="s">
        <v>15024</v>
      </c>
    </row>
    <row r="4177" spans="1:6" x14ac:dyDescent="0.25">
      <c r="A4177">
        <v>14176</v>
      </c>
      <c r="B4177" t="s">
        <v>5499</v>
      </c>
      <c r="C4177" t="s">
        <v>15030</v>
      </c>
      <c r="D4177">
        <v>14289</v>
      </c>
      <c r="E4177" s="2">
        <v>44891.030243055553</v>
      </c>
      <c r="F4177" t="s">
        <v>15026</v>
      </c>
    </row>
    <row r="4178" spans="1:6" x14ac:dyDescent="0.25">
      <c r="A4178">
        <v>14177</v>
      </c>
      <c r="B4178" t="s">
        <v>3843</v>
      </c>
      <c r="C4178" t="s">
        <v>15028</v>
      </c>
      <c r="D4178">
        <v>35784</v>
      </c>
      <c r="E4178" s="2">
        <v>44701.489583333343</v>
      </c>
      <c r="F4178" t="s">
        <v>15024</v>
      </c>
    </row>
    <row r="4179" spans="1:6" x14ac:dyDescent="0.25">
      <c r="A4179">
        <v>14178</v>
      </c>
      <c r="B4179" t="s">
        <v>4463</v>
      </c>
      <c r="C4179" t="s">
        <v>15030</v>
      </c>
      <c r="D4179">
        <v>22154</v>
      </c>
      <c r="E4179" s="2">
        <v>44791.277048611111</v>
      </c>
      <c r="F4179" t="s">
        <v>15024</v>
      </c>
    </row>
    <row r="4180" spans="1:6" x14ac:dyDescent="0.25">
      <c r="A4180">
        <v>14179</v>
      </c>
      <c r="B4180" t="s">
        <v>5047</v>
      </c>
      <c r="C4180" t="s">
        <v>15027</v>
      </c>
      <c r="D4180">
        <v>34653</v>
      </c>
      <c r="E4180" s="2">
        <v>44664.090775462973</v>
      </c>
      <c r="F4180" t="s">
        <v>15024</v>
      </c>
    </row>
    <row r="4181" spans="1:6" x14ac:dyDescent="0.25">
      <c r="A4181">
        <v>14180</v>
      </c>
      <c r="B4181" t="s">
        <v>3474</v>
      </c>
      <c r="C4181" t="s">
        <v>15025</v>
      </c>
      <c r="D4181">
        <v>38304</v>
      </c>
      <c r="E4181" s="2">
        <v>45025.58902777778</v>
      </c>
      <c r="F4181" t="s">
        <v>12908</v>
      </c>
    </row>
    <row r="4182" spans="1:6" x14ac:dyDescent="0.25">
      <c r="A4182">
        <v>14181</v>
      </c>
      <c r="B4182" t="s">
        <v>4478</v>
      </c>
      <c r="C4182" t="s">
        <v>15028</v>
      </c>
      <c r="D4182">
        <v>23959</v>
      </c>
      <c r="E4182" s="2">
        <v>44864.612210648149</v>
      </c>
      <c r="F4182" t="s">
        <v>15024</v>
      </c>
    </row>
    <row r="4183" spans="1:6" x14ac:dyDescent="0.25">
      <c r="A4183">
        <v>14182</v>
      </c>
      <c r="B4183" t="s">
        <v>5547</v>
      </c>
      <c r="C4183" t="s">
        <v>15025</v>
      </c>
      <c r="D4183">
        <v>34580</v>
      </c>
      <c r="E4183" s="2">
        <v>44999.683819444443</v>
      </c>
      <c r="F4183" t="s">
        <v>15026</v>
      </c>
    </row>
    <row r="4184" spans="1:6" x14ac:dyDescent="0.25">
      <c r="A4184">
        <v>14183</v>
      </c>
      <c r="B4184" t="s">
        <v>3778</v>
      </c>
      <c r="C4184" t="s">
        <v>15030</v>
      </c>
      <c r="D4184">
        <v>3104</v>
      </c>
      <c r="E4184" s="2">
        <v>44569.08384259259</v>
      </c>
      <c r="F4184" t="s">
        <v>12908</v>
      </c>
    </row>
    <row r="4185" spans="1:6" x14ac:dyDescent="0.25">
      <c r="A4185">
        <v>14184</v>
      </c>
      <c r="B4185" t="s">
        <v>3980</v>
      </c>
      <c r="C4185" t="s">
        <v>15030</v>
      </c>
      <c r="D4185">
        <v>27286</v>
      </c>
      <c r="E4185" s="2">
        <v>44687.042858796303</v>
      </c>
      <c r="F4185" t="s">
        <v>15026</v>
      </c>
    </row>
    <row r="4186" spans="1:6" x14ac:dyDescent="0.25">
      <c r="A4186">
        <v>14185</v>
      </c>
      <c r="B4186" t="s">
        <v>3271</v>
      </c>
      <c r="C4186" t="s">
        <v>15027</v>
      </c>
      <c r="D4186">
        <v>10762</v>
      </c>
      <c r="E4186" s="2">
        <v>44511.914039351846</v>
      </c>
      <c r="F4186" t="s">
        <v>15024</v>
      </c>
    </row>
    <row r="4187" spans="1:6" x14ac:dyDescent="0.25">
      <c r="A4187">
        <v>14186</v>
      </c>
      <c r="B4187" t="s">
        <v>4032</v>
      </c>
      <c r="C4187" t="s">
        <v>15028</v>
      </c>
      <c r="D4187">
        <v>27071</v>
      </c>
      <c r="E4187" s="2">
        <v>45093.854942129627</v>
      </c>
      <c r="F4187" t="s">
        <v>15024</v>
      </c>
    </row>
    <row r="4188" spans="1:6" x14ac:dyDescent="0.25">
      <c r="A4188">
        <v>14187</v>
      </c>
      <c r="B4188" t="s">
        <v>3838</v>
      </c>
      <c r="C4188" t="s">
        <v>15023</v>
      </c>
      <c r="D4188">
        <v>3522</v>
      </c>
      <c r="E4188" s="2">
        <v>44527.532094907408</v>
      </c>
      <c r="F4188" t="s">
        <v>12908</v>
      </c>
    </row>
    <row r="4189" spans="1:6" x14ac:dyDescent="0.25">
      <c r="A4189">
        <v>14188</v>
      </c>
      <c r="B4189" t="s">
        <v>3551</v>
      </c>
      <c r="C4189" t="s">
        <v>15023</v>
      </c>
      <c r="D4189">
        <v>47895</v>
      </c>
      <c r="E4189" s="2">
        <v>44574.255972222221</v>
      </c>
      <c r="F4189" t="s">
        <v>15026</v>
      </c>
    </row>
    <row r="4190" spans="1:6" x14ac:dyDescent="0.25">
      <c r="A4190">
        <v>14189</v>
      </c>
      <c r="B4190" t="s">
        <v>3175</v>
      </c>
      <c r="C4190" t="s">
        <v>15030</v>
      </c>
      <c r="D4190">
        <v>8493</v>
      </c>
      <c r="E4190" s="2">
        <v>44530.662118055552</v>
      </c>
      <c r="F4190" t="s">
        <v>12908</v>
      </c>
    </row>
    <row r="4191" spans="1:6" x14ac:dyDescent="0.25">
      <c r="A4191">
        <v>14190</v>
      </c>
      <c r="B4191" t="s">
        <v>3924</v>
      </c>
      <c r="C4191" t="s">
        <v>15025</v>
      </c>
      <c r="D4191">
        <v>43383</v>
      </c>
      <c r="E4191" s="2">
        <v>44829.659189814818</v>
      </c>
      <c r="F4191" t="s">
        <v>15026</v>
      </c>
    </row>
    <row r="4192" spans="1:6" x14ac:dyDescent="0.25">
      <c r="A4192">
        <v>14191</v>
      </c>
      <c r="B4192" t="s">
        <v>3409</v>
      </c>
      <c r="C4192" t="s">
        <v>15028</v>
      </c>
      <c r="D4192">
        <v>13074</v>
      </c>
      <c r="E4192" s="2">
        <v>45011.952418981477</v>
      </c>
      <c r="F4192" t="s">
        <v>15024</v>
      </c>
    </row>
    <row r="4193" spans="1:6" x14ac:dyDescent="0.25">
      <c r="A4193">
        <v>14192</v>
      </c>
      <c r="B4193" t="s">
        <v>3734</v>
      </c>
      <c r="C4193" t="s">
        <v>15029</v>
      </c>
      <c r="D4193">
        <v>12664</v>
      </c>
      <c r="E4193" s="2">
        <v>44877.865439814806</v>
      </c>
      <c r="F4193" t="s">
        <v>12908</v>
      </c>
    </row>
    <row r="4194" spans="1:6" x14ac:dyDescent="0.25">
      <c r="A4194">
        <v>14193</v>
      </c>
      <c r="B4194" t="s">
        <v>3857</v>
      </c>
      <c r="C4194" t="s">
        <v>15030</v>
      </c>
      <c r="D4194">
        <v>5093</v>
      </c>
      <c r="E4194" s="2">
        <v>44592.199780092589</v>
      </c>
      <c r="F4194" t="s">
        <v>12908</v>
      </c>
    </row>
    <row r="4195" spans="1:6" x14ac:dyDescent="0.25">
      <c r="A4195">
        <v>14194</v>
      </c>
      <c r="B4195" t="s">
        <v>5453</v>
      </c>
      <c r="C4195" t="s">
        <v>15028</v>
      </c>
      <c r="D4195">
        <v>6084</v>
      </c>
      <c r="E4195" s="2">
        <v>45031.908078703702</v>
      </c>
      <c r="F4195" t="s">
        <v>15024</v>
      </c>
    </row>
    <row r="4196" spans="1:6" x14ac:dyDescent="0.25">
      <c r="A4196">
        <v>14195</v>
      </c>
      <c r="B4196" t="s">
        <v>4873</v>
      </c>
      <c r="C4196" t="s">
        <v>15030</v>
      </c>
      <c r="D4196">
        <v>4651</v>
      </c>
      <c r="E4196" s="2">
        <v>44813.85423611111</v>
      </c>
      <c r="F4196" t="s">
        <v>15024</v>
      </c>
    </row>
    <row r="4197" spans="1:6" x14ac:dyDescent="0.25">
      <c r="A4197">
        <v>14196</v>
      </c>
      <c r="B4197" t="s">
        <v>4037</v>
      </c>
      <c r="C4197" t="s">
        <v>15025</v>
      </c>
      <c r="D4197">
        <v>31530</v>
      </c>
      <c r="E4197" s="2">
        <v>44820.965104166673</v>
      </c>
      <c r="F4197" t="s">
        <v>12908</v>
      </c>
    </row>
    <row r="4198" spans="1:6" x14ac:dyDescent="0.25">
      <c r="A4198">
        <v>14197</v>
      </c>
      <c r="B4198" t="s">
        <v>4969</v>
      </c>
      <c r="C4198" t="s">
        <v>15027</v>
      </c>
      <c r="D4198">
        <v>44953</v>
      </c>
      <c r="E4198" s="2">
        <v>44626.009456018517</v>
      </c>
      <c r="F4198" t="s">
        <v>15026</v>
      </c>
    </row>
    <row r="4199" spans="1:6" x14ac:dyDescent="0.25">
      <c r="A4199">
        <v>14198</v>
      </c>
      <c r="B4199" t="s">
        <v>3262</v>
      </c>
      <c r="C4199" t="s">
        <v>15028</v>
      </c>
      <c r="D4199">
        <v>36656</v>
      </c>
      <c r="E4199" s="2">
        <v>44976.703587962962</v>
      </c>
      <c r="F4199" t="s">
        <v>15026</v>
      </c>
    </row>
    <row r="4200" spans="1:6" x14ac:dyDescent="0.25">
      <c r="A4200">
        <v>14199</v>
      </c>
      <c r="B4200" t="s">
        <v>5702</v>
      </c>
      <c r="C4200" t="s">
        <v>15028</v>
      </c>
      <c r="D4200">
        <v>5421</v>
      </c>
      <c r="E4200" s="2">
        <v>45077.854756944442</v>
      </c>
      <c r="F4200" t="s">
        <v>12908</v>
      </c>
    </row>
    <row r="4201" spans="1:6" x14ac:dyDescent="0.25">
      <c r="A4201">
        <v>14200</v>
      </c>
      <c r="B4201" t="s">
        <v>5020</v>
      </c>
      <c r="C4201" t="s">
        <v>15027</v>
      </c>
      <c r="D4201">
        <v>46318</v>
      </c>
      <c r="E4201" s="2">
        <v>44465.852905092594</v>
      </c>
      <c r="F4201" t="s">
        <v>15026</v>
      </c>
    </row>
    <row r="4202" spans="1:6" x14ac:dyDescent="0.25">
      <c r="A4202">
        <v>14201</v>
      </c>
      <c r="B4202" t="s">
        <v>5335</v>
      </c>
      <c r="C4202" t="s">
        <v>15030</v>
      </c>
      <c r="D4202">
        <v>42443</v>
      </c>
      <c r="E4202" s="2">
        <v>44526.096678240741</v>
      </c>
      <c r="F4202" t="s">
        <v>15026</v>
      </c>
    </row>
    <row r="4203" spans="1:6" x14ac:dyDescent="0.25">
      <c r="A4203">
        <v>14202</v>
      </c>
      <c r="B4203" t="s">
        <v>3350</v>
      </c>
      <c r="C4203" t="s">
        <v>15025</v>
      </c>
      <c r="D4203">
        <v>1816</v>
      </c>
      <c r="E4203" s="2">
        <v>44728.17082175926</v>
      </c>
      <c r="F4203" t="s">
        <v>15024</v>
      </c>
    </row>
    <row r="4204" spans="1:6" x14ac:dyDescent="0.25">
      <c r="A4204">
        <v>14203</v>
      </c>
      <c r="B4204" t="s">
        <v>5071</v>
      </c>
      <c r="C4204" t="s">
        <v>15030</v>
      </c>
      <c r="D4204">
        <v>24249</v>
      </c>
      <c r="E4204" s="2">
        <v>44556.88721064815</v>
      </c>
      <c r="F4204" t="s">
        <v>12908</v>
      </c>
    </row>
    <row r="4205" spans="1:6" x14ac:dyDescent="0.25">
      <c r="A4205">
        <v>14204</v>
      </c>
      <c r="B4205" t="s">
        <v>3930</v>
      </c>
      <c r="C4205" t="s">
        <v>15029</v>
      </c>
      <c r="D4205">
        <v>43297</v>
      </c>
      <c r="E4205" s="2">
        <v>44816.946168981478</v>
      </c>
      <c r="F4205" t="s">
        <v>15024</v>
      </c>
    </row>
    <row r="4206" spans="1:6" x14ac:dyDescent="0.25">
      <c r="A4206">
        <v>14205</v>
      </c>
      <c r="B4206" t="s">
        <v>5750</v>
      </c>
      <c r="C4206" t="s">
        <v>15030</v>
      </c>
      <c r="D4206">
        <v>2592</v>
      </c>
      <c r="E4206" s="2">
        <v>44883.819340277783</v>
      </c>
      <c r="F4206" t="s">
        <v>15024</v>
      </c>
    </row>
    <row r="4207" spans="1:6" x14ac:dyDescent="0.25">
      <c r="A4207">
        <v>14206</v>
      </c>
      <c r="B4207" t="s">
        <v>5221</v>
      </c>
      <c r="C4207" t="s">
        <v>15023</v>
      </c>
      <c r="D4207">
        <v>37191</v>
      </c>
      <c r="E4207" s="2">
        <v>44526.188125000001</v>
      </c>
      <c r="F4207" t="s">
        <v>15026</v>
      </c>
    </row>
    <row r="4208" spans="1:6" x14ac:dyDescent="0.25">
      <c r="A4208">
        <v>14207</v>
      </c>
      <c r="B4208" t="s">
        <v>5407</v>
      </c>
      <c r="C4208" t="s">
        <v>15030</v>
      </c>
      <c r="D4208">
        <v>45388</v>
      </c>
      <c r="E4208" s="2">
        <v>44900.428391203714</v>
      </c>
      <c r="F4208" t="s">
        <v>15026</v>
      </c>
    </row>
    <row r="4209" spans="1:6" x14ac:dyDescent="0.25">
      <c r="A4209">
        <v>14208</v>
      </c>
      <c r="B4209" t="s">
        <v>4260</v>
      </c>
      <c r="C4209" t="s">
        <v>15028</v>
      </c>
      <c r="D4209">
        <v>16703</v>
      </c>
      <c r="E4209" s="2">
        <v>44693.955150462964</v>
      </c>
      <c r="F4209" t="s">
        <v>12908</v>
      </c>
    </row>
    <row r="4210" spans="1:6" x14ac:dyDescent="0.25">
      <c r="A4210">
        <v>14209</v>
      </c>
      <c r="B4210" t="s">
        <v>5853</v>
      </c>
      <c r="C4210" t="s">
        <v>15028</v>
      </c>
      <c r="D4210">
        <v>46709</v>
      </c>
      <c r="E4210" s="2">
        <v>44933.524733796286</v>
      </c>
      <c r="F4210" t="s">
        <v>15024</v>
      </c>
    </row>
    <row r="4211" spans="1:6" x14ac:dyDescent="0.25">
      <c r="A4211">
        <v>14210</v>
      </c>
      <c r="B4211" t="s">
        <v>4543</v>
      </c>
      <c r="C4211" t="s">
        <v>15023</v>
      </c>
      <c r="D4211">
        <v>9480</v>
      </c>
      <c r="E4211" s="2">
        <v>44967.253912037027</v>
      </c>
      <c r="F4211" t="s">
        <v>12908</v>
      </c>
    </row>
    <row r="4212" spans="1:6" x14ac:dyDescent="0.25">
      <c r="A4212">
        <v>14211</v>
      </c>
      <c r="B4212" t="s">
        <v>4816</v>
      </c>
      <c r="C4212" t="s">
        <v>15029</v>
      </c>
      <c r="D4212">
        <v>7320</v>
      </c>
      <c r="E4212" s="2">
        <v>44787.064432870371</v>
      </c>
      <c r="F4212" t="s">
        <v>15024</v>
      </c>
    </row>
    <row r="4213" spans="1:6" x14ac:dyDescent="0.25">
      <c r="A4213">
        <v>14212</v>
      </c>
      <c r="B4213" t="s">
        <v>4882</v>
      </c>
      <c r="C4213" t="s">
        <v>15025</v>
      </c>
      <c r="D4213">
        <v>28275</v>
      </c>
      <c r="E4213" s="2">
        <v>44585.816759259258</v>
      </c>
      <c r="F4213" t="s">
        <v>15026</v>
      </c>
    </row>
    <row r="4214" spans="1:6" x14ac:dyDescent="0.25">
      <c r="A4214">
        <v>14213</v>
      </c>
      <c r="B4214" t="s">
        <v>3094</v>
      </c>
      <c r="C4214" t="s">
        <v>15030</v>
      </c>
      <c r="D4214">
        <v>9425</v>
      </c>
      <c r="E4214" s="2">
        <v>44637.630648148152</v>
      </c>
      <c r="F4214" t="s">
        <v>15026</v>
      </c>
    </row>
    <row r="4215" spans="1:6" x14ac:dyDescent="0.25">
      <c r="A4215">
        <v>14214</v>
      </c>
      <c r="B4215" t="s">
        <v>5347</v>
      </c>
      <c r="C4215" t="s">
        <v>15025</v>
      </c>
      <c r="D4215">
        <v>14279</v>
      </c>
      <c r="E4215" s="2">
        <v>44573.545543981483</v>
      </c>
      <c r="F4215" t="s">
        <v>15026</v>
      </c>
    </row>
    <row r="4216" spans="1:6" x14ac:dyDescent="0.25">
      <c r="A4216">
        <v>14215</v>
      </c>
      <c r="B4216" t="s">
        <v>4986</v>
      </c>
      <c r="C4216" t="s">
        <v>15023</v>
      </c>
      <c r="D4216">
        <v>10153</v>
      </c>
      <c r="E4216" s="2">
        <v>44965.061249999999</v>
      </c>
      <c r="F4216" t="s">
        <v>15026</v>
      </c>
    </row>
    <row r="4217" spans="1:6" x14ac:dyDescent="0.25">
      <c r="A4217">
        <v>14216</v>
      </c>
      <c r="B4217" t="s">
        <v>4624</v>
      </c>
      <c r="C4217" t="s">
        <v>15028</v>
      </c>
      <c r="D4217">
        <v>20759</v>
      </c>
      <c r="E4217" s="2">
        <v>44983.963958333326</v>
      </c>
      <c r="F4217" t="s">
        <v>12908</v>
      </c>
    </row>
    <row r="4218" spans="1:6" x14ac:dyDescent="0.25">
      <c r="A4218">
        <v>14217</v>
      </c>
      <c r="B4218" t="s">
        <v>3946</v>
      </c>
      <c r="C4218" t="s">
        <v>15029</v>
      </c>
      <c r="D4218">
        <v>46258</v>
      </c>
      <c r="E4218" s="2">
        <v>44772.269247685188</v>
      </c>
      <c r="F4218" t="s">
        <v>12908</v>
      </c>
    </row>
    <row r="4219" spans="1:6" x14ac:dyDescent="0.25">
      <c r="A4219">
        <v>14218</v>
      </c>
      <c r="B4219" t="s">
        <v>6016</v>
      </c>
      <c r="C4219" t="s">
        <v>15025</v>
      </c>
      <c r="D4219">
        <v>16391</v>
      </c>
      <c r="E4219" s="2">
        <v>44585.13821759259</v>
      </c>
      <c r="F4219" t="s">
        <v>12908</v>
      </c>
    </row>
    <row r="4220" spans="1:6" x14ac:dyDescent="0.25">
      <c r="A4220">
        <v>14219</v>
      </c>
      <c r="B4220" t="s">
        <v>3446</v>
      </c>
      <c r="C4220" t="s">
        <v>15029</v>
      </c>
      <c r="D4220">
        <v>45153</v>
      </c>
      <c r="E4220" s="2">
        <v>44586.257476851853</v>
      </c>
      <c r="F4220" t="s">
        <v>12908</v>
      </c>
    </row>
    <row r="4221" spans="1:6" x14ac:dyDescent="0.25">
      <c r="A4221">
        <v>14220</v>
      </c>
      <c r="B4221" t="s">
        <v>5688</v>
      </c>
      <c r="C4221" t="s">
        <v>15023</v>
      </c>
      <c r="D4221">
        <v>31598</v>
      </c>
      <c r="E4221" s="2">
        <v>44785.330833333333</v>
      </c>
      <c r="F4221" t="s">
        <v>12908</v>
      </c>
    </row>
    <row r="4222" spans="1:6" x14ac:dyDescent="0.25">
      <c r="A4222">
        <v>14221</v>
      </c>
      <c r="B4222" t="s">
        <v>5772</v>
      </c>
      <c r="C4222" t="s">
        <v>15025</v>
      </c>
      <c r="D4222">
        <v>21151</v>
      </c>
      <c r="E4222" s="2">
        <v>44910.214062500003</v>
      </c>
      <c r="F4222" t="s">
        <v>15024</v>
      </c>
    </row>
    <row r="4223" spans="1:6" x14ac:dyDescent="0.25">
      <c r="A4223">
        <v>14222</v>
      </c>
      <c r="B4223" t="s">
        <v>3259</v>
      </c>
      <c r="C4223" t="s">
        <v>15023</v>
      </c>
      <c r="D4223">
        <v>35223</v>
      </c>
      <c r="E4223" s="2">
        <v>44743.012106481481</v>
      </c>
      <c r="F4223" t="s">
        <v>15026</v>
      </c>
    </row>
    <row r="4224" spans="1:6" x14ac:dyDescent="0.25">
      <c r="A4224">
        <v>14223</v>
      </c>
      <c r="B4224" t="s">
        <v>5426</v>
      </c>
      <c r="C4224" t="s">
        <v>15027</v>
      </c>
      <c r="D4224">
        <v>36386</v>
      </c>
      <c r="E4224" s="2">
        <v>44837.736006944448</v>
      </c>
      <c r="F4224" t="s">
        <v>12908</v>
      </c>
    </row>
    <row r="4225" spans="1:6" x14ac:dyDescent="0.25">
      <c r="A4225">
        <v>14224</v>
      </c>
      <c r="B4225" t="s">
        <v>4586</v>
      </c>
      <c r="C4225" t="s">
        <v>15030</v>
      </c>
      <c r="D4225">
        <v>23896</v>
      </c>
      <c r="E4225" s="2">
        <v>44564.967581018522</v>
      </c>
      <c r="F4225" t="s">
        <v>15026</v>
      </c>
    </row>
    <row r="4226" spans="1:6" x14ac:dyDescent="0.25">
      <c r="A4226">
        <v>14225</v>
      </c>
      <c r="B4226" t="s">
        <v>4255</v>
      </c>
      <c r="C4226" t="s">
        <v>15025</v>
      </c>
      <c r="D4226">
        <v>5242</v>
      </c>
      <c r="E4226" s="2">
        <v>44878.380567129629</v>
      </c>
      <c r="F4226" t="s">
        <v>15024</v>
      </c>
    </row>
    <row r="4227" spans="1:6" x14ac:dyDescent="0.25">
      <c r="A4227">
        <v>14226</v>
      </c>
      <c r="B4227" t="s">
        <v>4647</v>
      </c>
      <c r="C4227" t="s">
        <v>15030</v>
      </c>
      <c r="D4227">
        <v>9388</v>
      </c>
      <c r="E4227" s="2">
        <v>44797.693032407413</v>
      </c>
      <c r="F4227" t="s">
        <v>15026</v>
      </c>
    </row>
    <row r="4228" spans="1:6" x14ac:dyDescent="0.25">
      <c r="A4228">
        <v>14227</v>
      </c>
      <c r="B4228" t="s">
        <v>3291</v>
      </c>
      <c r="C4228" t="s">
        <v>15027</v>
      </c>
      <c r="D4228">
        <v>43435</v>
      </c>
      <c r="E4228" s="2">
        <v>44566.662731481483</v>
      </c>
      <c r="F4228" t="s">
        <v>15024</v>
      </c>
    </row>
    <row r="4229" spans="1:6" x14ac:dyDescent="0.25">
      <c r="A4229">
        <v>14228</v>
      </c>
      <c r="B4229" t="s">
        <v>5664</v>
      </c>
      <c r="C4229" t="s">
        <v>15025</v>
      </c>
      <c r="D4229">
        <v>18850</v>
      </c>
      <c r="E4229" s="2">
        <v>44487.462824074071</v>
      </c>
      <c r="F4229" t="s">
        <v>12908</v>
      </c>
    </row>
    <row r="4230" spans="1:6" x14ac:dyDescent="0.25">
      <c r="A4230">
        <v>14229</v>
      </c>
      <c r="B4230" t="s">
        <v>3085</v>
      </c>
      <c r="C4230" t="s">
        <v>15029</v>
      </c>
      <c r="D4230">
        <v>31273</v>
      </c>
      <c r="E4230" s="2">
        <v>44678.19127314815</v>
      </c>
      <c r="F4230" t="s">
        <v>15026</v>
      </c>
    </row>
    <row r="4231" spans="1:6" x14ac:dyDescent="0.25">
      <c r="A4231">
        <v>14230</v>
      </c>
      <c r="B4231" t="s">
        <v>5066</v>
      </c>
      <c r="C4231" t="s">
        <v>15027</v>
      </c>
      <c r="D4231">
        <v>15291</v>
      </c>
      <c r="E4231" s="2">
        <v>45012.777071759258</v>
      </c>
      <c r="F4231" t="s">
        <v>15026</v>
      </c>
    </row>
    <row r="4232" spans="1:6" x14ac:dyDescent="0.25">
      <c r="A4232">
        <v>14231</v>
      </c>
      <c r="B4232" t="s">
        <v>5374</v>
      </c>
      <c r="C4232" t="s">
        <v>15028</v>
      </c>
      <c r="D4232">
        <v>46056</v>
      </c>
      <c r="E4232" s="2">
        <v>45107.425763888888</v>
      </c>
      <c r="F4232" t="s">
        <v>12908</v>
      </c>
    </row>
    <row r="4233" spans="1:6" x14ac:dyDescent="0.25">
      <c r="A4233">
        <v>14232</v>
      </c>
      <c r="B4233" t="s">
        <v>6031</v>
      </c>
      <c r="C4233" t="s">
        <v>15027</v>
      </c>
      <c r="D4233">
        <v>31968</v>
      </c>
      <c r="E4233" s="2">
        <v>44852.853622685187</v>
      </c>
      <c r="F4233" t="s">
        <v>12908</v>
      </c>
    </row>
    <row r="4234" spans="1:6" x14ac:dyDescent="0.25">
      <c r="A4234">
        <v>14233</v>
      </c>
      <c r="B4234" t="s">
        <v>4343</v>
      </c>
      <c r="C4234" t="s">
        <v>15028</v>
      </c>
      <c r="D4234">
        <v>4426</v>
      </c>
      <c r="E4234" s="2">
        <v>44870.775787037041</v>
      </c>
      <c r="F4234" t="s">
        <v>12908</v>
      </c>
    </row>
    <row r="4235" spans="1:6" x14ac:dyDescent="0.25">
      <c r="A4235">
        <v>14234</v>
      </c>
      <c r="B4235" t="s">
        <v>4969</v>
      </c>
      <c r="C4235" t="s">
        <v>15030</v>
      </c>
      <c r="D4235">
        <v>22971</v>
      </c>
      <c r="E4235" s="2">
        <v>44489.351944444446</v>
      </c>
      <c r="F4235" t="s">
        <v>12908</v>
      </c>
    </row>
    <row r="4236" spans="1:6" x14ac:dyDescent="0.25">
      <c r="A4236">
        <v>14235</v>
      </c>
      <c r="B4236" t="s">
        <v>4814</v>
      </c>
      <c r="C4236" t="s">
        <v>15030</v>
      </c>
      <c r="D4236">
        <v>32477</v>
      </c>
      <c r="E4236" s="2">
        <v>44971.142731481479</v>
      </c>
      <c r="F4236" t="s">
        <v>15024</v>
      </c>
    </row>
    <row r="4237" spans="1:6" x14ac:dyDescent="0.25">
      <c r="A4237">
        <v>14236</v>
      </c>
      <c r="B4237" t="s">
        <v>5676</v>
      </c>
      <c r="C4237" t="s">
        <v>15028</v>
      </c>
      <c r="D4237">
        <v>13544</v>
      </c>
      <c r="E4237" s="2">
        <v>44607.803391203714</v>
      </c>
      <c r="F4237" t="s">
        <v>12908</v>
      </c>
    </row>
    <row r="4238" spans="1:6" x14ac:dyDescent="0.25">
      <c r="A4238">
        <v>14237</v>
      </c>
      <c r="B4238" t="s">
        <v>4911</v>
      </c>
      <c r="C4238" t="s">
        <v>15025</v>
      </c>
      <c r="D4238">
        <v>34264</v>
      </c>
      <c r="E4238" s="2">
        <v>44611.067662037043</v>
      </c>
      <c r="F4238" t="s">
        <v>12908</v>
      </c>
    </row>
    <row r="4239" spans="1:6" x14ac:dyDescent="0.25">
      <c r="A4239">
        <v>14238</v>
      </c>
      <c r="B4239" t="s">
        <v>3950</v>
      </c>
      <c r="C4239" t="s">
        <v>15023</v>
      </c>
      <c r="D4239">
        <v>7474</v>
      </c>
      <c r="E4239" s="2">
        <v>44686.122094907398</v>
      </c>
      <c r="F4239" t="s">
        <v>12908</v>
      </c>
    </row>
    <row r="4240" spans="1:6" x14ac:dyDescent="0.25">
      <c r="A4240">
        <v>14239</v>
      </c>
      <c r="B4240" t="s">
        <v>3905</v>
      </c>
      <c r="C4240" t="s">
        <v>15030</v>
      </c>
      <c r="D4240">
        <v>34994</v>
      </c>
      <c r="E4240" s="2">
        <v>44845.815729166658</v>
      </c>
      <c r="F4240" t="s">
        <v>15026</v>
      </c>
    </row>
    <row r="4241" spans="1:6" x14ac:dyDescent="0.25">
      <c r="A4241">
        <v>14240</v>
      </c>
      <c r="B4241" t="s">
        <v>4143</v>
      </c>
      <c r="C4241" t="s">
        <v>15029</v>
      </c>
      <c r="D4241">
        <v>46862</v>
      </c>
      <c r="E4241" s="2">
        <v>44708.492152777777</v>
      </c>
      <c r="F4241" t="s">
        <v>15024</v>
      </c>
    </row>
    <row r="4242" spans="1:6" x14ac:dyDescent="0.25">
      <c r="A4242">
        <v>14241</v>
      </c>
      <c r="B4242" t="s">
        <v>4957</v>
      </c>
      <c r="C4242" t="s">
        <v>15029</v>
      </c>
      <c r="D4242">
        <v>44228</v>
      </c>
      <c r="E4242" s="2">
        <v>44745.784201388888</v>
      </c>
      <c r="F4242" t="s">
        <v>12908</v>
      </c>
    </row>
    <row r="4243" spans="1:6" x14ac:dyDescent="0.25">
      <c r="A4243">
        <v>14242</v>
      </c>
      <c r="B4243" t="s">
        <v>5329</v>
      </c>
      <c r="C4243" t="s">
        <v>15027</v>
      </c>
      <c r="D4243">
        <v>26645</v>
      </c>
      <c r="E4243" s="2">
        <v>45069.298703703702</v>
      </c>
      <c r="F4243" t="s">
        <v>15026</v>
      </c>
    </row>
    <row r="4244" spans="1:6" x14ac:dyDescent="0.25">
      <c r="A4244">
        <v>14243</v>
      </c>
      <c r="B4244" t="s">
        <v>3657</v>
      </c>
      <c r="C4244" t="s">
        <v>15025</v>
      </c>
      <c r="D4244">
        <v>14103</v>
      </c>
      <c r="E4244" s="2">
        <v>45120.801759259259</v>
      </c>
      <c r="F4244" t="s">
        <v>15024</v>
      </c>
    </row>
    <row r="4245" spans="1:6" x14ac:dyDescent="0.25">
      <c r="A4245">
        <v>14244</v>
      </c>
      <c r="B4245" t="s">
        <v>3673</v>
      </c>
      <c r="C4245" t="s">
        <v>15023</v>
      </c>
      <c r="D4245">
        <v>10061</v>
      </c>
      <c r="E4245" s="2">
        <v>44471.163634259261</v>
      </c>
      <c r="F4245" t="s">
        <v>12908</v>
      </c>
    </row>
    <row r="4246" spans="1:6" x14ac:dyDescent="0.25">
      <c r="A4246">
        <v>14245</v>
      </c>
      <c r="B4246" t="s">
        <v>3514</v>
      </c>
      <c r="C4246" t="s">
        <v>15023</v>
      </c>
      <c r="D4246">
        <v>11101</v>
      </c>
      <c r="E4246" s="2">
        <v>44516.018645833326</v>
      </c>
      <c r="F4246" t="s">
        <v>15024</v>
      </c>
    </row>
    <row r="4247" spans="1:6" x14ac:dyDescent="0.25">
      <c r="A4247">
        <v>14246</v>
      </c>
      <c r="B4247" t="s">
        <v>4362</v>
      </c>
      <c r="C4247" t="s">
        <v>15028</v>
      </c>
      <c r="D4247">
        <v>45087</v>
      </c>
      <c r="E4247" s="2">
        <v>45018.554618055547</v>
      </c>
      <c r="F4247" t="s">
        <v>15026</v>
      </c>
    </row>
    <row r="4248" spans="1:6" x14ac:dyDescent="0.25">
      <c r="A4248">
        <v>14247</v>
      </c>
      <c r="B4248" t="s">
        <v>3602</v>
      </c>
      <c r="C4248" t="s">
        <v>15025</v>
      </c>
      <c r="D4248">
        <v>38705</v>
      </c>
      <c r="E4248" s="2">
        <v>45008.659722222219</v>
      </c>
      <c r="F4248" t="s">
        <v>12908</v>
      </c>
    </row>
    <row r="4249" spans="1:6" x14ac:dyDescent="0.25">
      <c r="A4249">
        <v>14248</v>
      </c>
      <c r="B4249" t="s">
        <v>3350</v>
      </c>
      <c r="C4249" t="s">
        <v>15028</v>
      </c>
      <c r="D4249">
        <v>28485</v>
      </c>
      <c r="E4249" s="2">
        <v>44589.858761574083</v>
      </c>
      <c r="F4249" t="s">
        <v>12908</v>
      </c>
    </row>
    <row r="4250" spans="1:6" x14ac:dyDescent="0.25">
      <c r="A4250">
        <v>14249</v>
      </c>
      <c r="B4250" t="s">
        <v>4799</v>
      </c>
      <c r="C4250" t="s">
        <v>15027</v>
      </c>
      <c r="D4250">
        <v>41401</v>
      </c>
      <c r="E4250" s="2">
        <v>45100.380428240736</v>
      </c>
      <c r="F4250" t="s">
        <v>15026</v>
      </c>
    </row>
    <row r="4251" spans="1:6" x14ac:dyDescent="0.25">
      <c r="A4251">
        <v>14250</v>
      </c>
      <c r="B4251" t="s">
        <v>5405</v>
      </c>
      <c r="C4251" t="s">
        <v>15023</v>
      </c>
      <c r="D4251">
        <v>8170</v>
      </c>
      <c r="E4251" s="2">
        <v>44579.181493055563</v>
      </c>
      <c r="F4251" t="s">
        <v>15026</v>
      </c>
    </row>
    <row r="4252" spans="1:6" x14ac:dyDescent="0.25">
      <c r="A4252">
        <v>14251</v>
      </c>
      <c r="B4252" t="s">
        <v>3292</v>
      </c>
      <c r="C4252" t="s">
        <v>15027</v>
      </c>
      <c r="D4252">
        <v>33953</v>
      </c>
      <c r="E4252" s="2">
        <v>44793.88853009259</v>
      </c>
      <c r="F4252" t="s">
        <v>15026</v>
      </c>
    </row>
    <row r="4253" spans="1:6" x14ac:dyDescent="0.25">
      <c r="A4253">
        <v>14252</v>
      </c>
      <c r="B4253" t="s">
        <v>4289</v>
      </c>
      <c r="C4253" t="s">
        <v>15028</v>
      </c>
      <c r="D4253">
        <v>20058</v>
      </c>
      <c r="E4253" s="2">
        <v>44659.893414351849</v>
      </c>
      <c r="F4253" t="s">
        <v>15026</v>
      </c>
    </row>
    <row r="4254" spans="1:6" x14ac:dyDescent="0.25">
      <c r="A4254">
        <v>14253</v>
      </c>
      <c r="B4254" t="s">
        <v>5054</v>
      </c>
      <c r="C4254" t="s">
        <v>15027</v>
      </c>
      <c r="D4254">
        <v>16260</v>
      </c>
      <c r="E4254" s="2">
        <v>44682.649560185193</v>
      </c>
      <c r="F4254" t="s">
        <v>12908</v>
      </c>
    </row>
    <row r="4255" spans="1:6" x14ac:dyDescent="0.25">
      <c r="A4255">
        <v>14254</v>
      </c>
      <c r="B4255" t="s">
        <v>3299</v>
      </c>
      <c r="C4255" t="s">
        <v>15023</v>
      </c>
      <c r="D4255">
        <v>17281</v>
      </c>
      <c r="E4255" s="2">
        <v>44976.991006944438</v>
      </c>
      <c r="F4255" t="s">
        <v>15026</v>
      </c>
    </row>
    <row r="4256" spans="1:6" x14ac:dyDescent="0.25">
      <c r="A4256">
        <v>14255</v>
      </c>
      <c r="B4256" t="s">
        <v>4903</v>
      </c>
      <c r="C4256" t="s">
        <v>15030</v>
      </c>
      <c r="D4256">
        <v>23414</v>
      </c>
      <c r="E4256" s="2">
        <v>44592.112951388888</v>
      </c>
      <c r="F4256" t="s">
        <v>15026</v>
      </c>
    </row>
    <row r="4257" spans="1:6" x14ac:dyDescent="0.25">
      <c r="A4257">
        <v>14256</v>
      </c>
      <c r="B4257" t="s">
        <v>3332</v>
      </c>
      <c r="C4257" t="s">
        <v>15029</v>
      </c>
      <c r="D4257">
        <v>16106</v>
      </c>
      <c r="E4257" s="2">
        <v>44534.685011574067</v>
      </c>
      <c r="F4257" t="s">
        <v>15024</v>
      </c>
    </row>
    <row r="4258" spans="1:6" x14ac:dyDescent="0.25">
      <c r="A4258">
        <v>14257</v>
      </c>
      <c r="B4258" t="s">
        <v>3518</v>
      </c>
      <c r="C4258" t="s">
        <v>15025</v>
      </c>
      <c r="D4258">
        <v>31343</v>
      </c>
      <c r="E4258" s="2">
        <v>44845.311562499999</v>
      </c>
      <c r="F4258" t="s">
        <v>12908</v>
      </c>
    </row>
    <row r="4259" spans="1:6" x14ac:dyDescent="0.25">
      <c r="A4259">
        <v>14258</v>
      </c>
      <c r="B4259" t="s">
        <v>4295</v>
      </c>
      <c r="C4259" t="s">
        <v>15028</v>
      </c>
      <c r="D4259">
        <v>42779</v>
      </c>
      <c r="E4259" s="2">
        <v>44971.20380787037</v>
      </c>
      <c r="F4259" t="s">
        <v>15024</v>
      </c>
    </row>
    <row r="4260" spans="1:6" x14ac:dyDescent="0.25">
      <c r="A4260">
        <v>14259</v>
      </c>
      <c r="B4260" t="s">
        <v>5242</v>
      </c>
      <c r="C4260" t="s">
        <v>15023</v>
      </c>
      <c r="D4260">
        <v>16273</v>
      </c>
      <c r="E4260" s="2">
        <v>44865.692743055559</v>
      </c>
      <c r="F4260" t="s">
        <v>15024</v>
      </c>
    </row>
    <row r="4261" spans="1:6" x14ac:dyDescent="0.25">
      <c r="A4261">
        <v>14260</v>
      </c>
      <c r="B4261" t="s">
        <v>5264</v>
      </c>
      <c r="C4261" t="s">
        <v>15023</v>
      </c>
      <c r="D4261">
        <v>13546</v>
      </c>
      <c r="E4261" s="2">
        <v>45040.107349537036</v>
      </c>
      <c r="F4261" t="s">
        <v>15024</v>
      </c>
    </row>
    <row r="4262" spans="1:6" x14ac:dyDescent="0.25">
      <c r="A4262">
        <v>14261</v>
      </c>
      <c r="B4262" t="s">
        <v>5315</v>
      </c>
      <c r="C4262" t="s">
        <v>15029</v>
      </c>
      <c r="D4262">
        <v>33128</v>
      </c>
      <c r="E4262" s="2">
        <v>44869.470937500002</v>
      </c>
      <c r="F4262" t="s">
        <v>15026</v>
      </c>
    </row>
    <row r="4263" spans="1:6" x14ac:dyDescent="0.25">
      <c r="A4263">
        <v>14262</v>
      </c>
      <c r="B4263" t="s">
        <v>3796</v>
      </c>
      <c r="C4263" t="s">
        <v>15025</v>
      </c>
      <c r="D4263">
        <v>32021</v>
      </c>
      <c r="E4263" s="2">
        <v>45001.819803240738</v>
      </c>
      <c r="F4263" t="s">
        <v>15024</v>
      </c>
    </row>
    <row r="4264" spans="1:6" x14ac:dyDescent="0.25">
      <c r="A4264">
        <v>14263</v>
      </c>
      <c r="B4264" t="s">
        <v>5889</v>
      </c>
      <c r="C4264" t="s">
        <v>15027</v>
      </c>
      <c r="D4264">
        <v>48362</v>
      </c>
      <c r="E4264" s="2">
        <v>44593.817986111113</v>
      </c>
      <c r="F4264" t="s">
        <v>15024</v>
      </c>
    </row>
    <row r="4265" spans="1:6" x14ac:dyDescent="0.25">
      <c r="A4265">
        <v>14264</v>
      </c>
      <c r="B4265" t="s">
        <v>4950</v>
      </c>
      <c r="C4265" t="s">
        <v>15028</v>
      </c>
      <c r="D4265">
        <v>17399</v>
      </c>
      <c r="E4265" s="2">
        <v>44675.020520833343</v>
      </c>
      <c r="F4265" t="s">
        <v>15026</v>
      </c>
    </row>
    <row r="4266" spans="1:6" x14ac:dyDescent="0.25">
      <c r="A4266">
        <v>14265</v>
      </c>
      <c r="B4266" t="s">
        <v>3731</v>
      </c>
      <c r="C4266" t="s">
        <v>15030</v>
      </c>
      <c r="D4266">
        <v>47016</v>
      </c>
      <c r="E4266" s="2">
        <v>45016.573645833327</v>
      </c>
      <c r="F4266" t="s">
        <v>12908</v>
      </c>
    </row>
    <row r="4267" spans="1:6" x14ac:dyDescent="0.25">
      <c r="A4267">
        <v>14266</v>
      </c>
      <c r="B4267" t="s">
        <v>3879</v>
      </c>
      <c r="C4267" t="s">
        <v>15028</v>
      </c>
      <c r="D4267">
        <v>22832</v>
      </c>
      <c r="E4267" s="2">
        <v>44847.38077546296</v>
      </c>
      <c r="F4267" t="s">
        <v>15026</v>
      </c>
    </row>
    <row r="4268" spans="1:6" x14ac:dyDescent="0.25">
      <c r="A4268">
        <v>14267</v>
      </c>
      <c r="B4268" t="s">
        <v>3972</v>
      </c>
      <c r="C4268" t="s">
        <v>15025</v>
      </c>
      <c r="D4268">
        <v>35795</v>
      </c>
      <c r="E4268" s="2">
        <v>44851.146087962959</v>
      </c>
      <c r="F4268" t="s">
        <v>12908</v>
      </c>
    </row>
    <row r="4269" spans="1:6" x14ac:dyDescent="0.25">
      <c r="A4269">
        <v>14268</v>
      </c>
      <c r="B4269" t="s">
        <v>4609</v>
      </c>
      <c r="C4269" t="s">
        <v>15029</v>
      </c>
      <c r="D4269">
        <v>35075</v>
      </c>
      <c r="E4269" s="2">
        <v>44897.091435185182</v>
      </c>
      <c r="F4269" t="s">
        <v>15024</v>
      </c>
    </row>
    <row r="4270" spans="1:6" x14ac:dyDescent="0.25">
      <c r="A4270">
        <v>14269</v>
      </c>
      <c r="B4270" t="s">
        <v>3262</v>
      </c>
      <c r="C4270" t="s">
        <v>15027</v>
      </c>
      <c r="D4270">
        <v>5723</v>
      </c>
      <c r="E4270" s="2">
        <v>44472.306840277779</v>
      </c>
      <c r="F4270" t="s">
        <v>15026</v>
      </c>
    </row>
    <row r="4271" spans="1:6" x14ac:dyDescent="0.25">
      <c r="A4271">
        <v>14270</v>
      </c>
      <c r="B4271" t="s">
        <v>3562</v>
      </c>
      <c r="C4271" t="s">
        <v>15027</v>
      </c>
      <c r="D4271">
        <v>25100</v>
      </c>
      <c r="E4271" s="2">
        <v>44598.083831018521</v>
      </c>
      <c r="F4271" t="s">
        <v>15024</v>
      </c>
    </row>
    <row r="4272" spans="1:6" x14ac:dyDescent="0.25">
      <c r="A4272">
        <v>14271</v>
      </c>
      <c r="B4272" t="s">
        <v>3465</v>
      </c>
      <c r="C4272" t="s">
        <v>15030</v>
      </c>
      <c r="D4272">
        <v>6404</v>
      </c>
      <c r="E4272" s="2">
        <v>44932.165219907409</v>
      </c>
      <c r="F4272" t="s">
        <v>15026</v>
      </c>
    </row>
    <row r="4273" spans="1:6" x14ac:dyDescent="0.25">
      <c r="A4273">
        <v>14272</v>
      </c>
      <c r="B4273" t="s">
        <v>3985</v>
      </c>
      <c r="C4273" t="s">
        <v>15023</v>
      </c>
      <c r="D4273">
        <v>13101</v>
      </c>
      <c r="E4273" s="2">
        <v>44900.010046296287</v>
      </c>
      <c r="F4273" t="s">
        <v>12908</v>
      </c>
    </row>
    <row r="4274" spans="1:6" x14ac:dyDescent="0.25">
      <c r="A4274">
        <v>14273</v>
      </c>
      <c r="B4274" t="s">
        <v>4094</v>
      </c>
      <c r="C4274" t="s">
        <v>15025</v>
      </c>
      <c r="D4274">
        <v>4296</v>
      </c>
      <c r="E4274" s="2">
        <v>44660.505694444437</v>
      </c>
      <c r="F4274" t="s">
        <v>15024</v>
      </c>
    </row>
    <row r="4275" spans="1:6" x14ac:dyDescent="0.25">
      <c r="A4275">
        <v>14274</v>
      </c>
      <c r="B4275" t="s">
        <v>4529</v>
      </c>
      <c r="C4275" t="s">
        <v>15023</v>
      </c>
      <c r="D4275">
        <v>4623</v>
      </c>
      <c r="E4275" s="2">
        <v>44694.6091087963</v>
      </c>
      <c r="F4275" t="s">
        <v>12908</v>
      </c>
    </row>
    <row r="4276" spans="1:6" x14ac:dyDescent="0.25">
      <c r="A4276">
        <v>14275</v>
      </c>
      <c r="B4276" t="s">
        <v>4637</v>
      </c>
      <c r="C4276" t="s">
        <v>15023</v>
      </c>
      <c r="D4276">
        <v>31501</v>
      </c>
      <c r="E4276" s="2">
        <v>44497.454756944448</v>
      </c>
      <c r="F4276" t="s">
        <v>15024</v>
      </c>
    </row>
    <row r="4277" spans="1:6" x14ac:dyDescent="0.25">
      <c r="A4277">
        <v>14276</v>
      </c>
      <c r="B4277" t="s">
        <v>4943</v>
      </c>
      <c r="C4277" t="s">
        <v>15023</v>
      </c>
      <c r="D4277">
        <v>34679</v>
      </c>
      <c r="E4277" s="2">
        <v>44714.52611111111</v>
      </c>
      <c r="F4277" t="s">
        <v>12908</v>
      </c>
    </row>
    <row r="4278" spans="1:6" x14ac:dyDescent="0.25">
      <c r="A4278">
        <v>14277</v>
      </c>
      <c r="B4278" t="s">
        <v>3182</v>
      </c>
      <c r="C4278" t="s">
        <v>15023</v>
      </c>
      <c r="D4278">
        <v>32312</v>
      </c>
      <c r="E4278" s="2">
        <v>44621.819560185177</v>
      </c>
      <c r="F4278" t="s">
        <v>15026</v>
      </c>
    </row>
    <row r="4279" spans="1:6" x14ac:dyDescent="0.25">
      <c r="A4279">
        <v>14278</v>
      </c>
      <c r="B4279" t="s">
        <v>4200</v>
      </c>
      <c r="C4279" t="s">
        <v>15030</v>
      </c>
      <c r="D4279">
        <v>30838</v>
      </c>
      <c r="E4279" s="2">
        <v>44977.218506944453</v>
      </c>
      <c r="F4279" t="s">
        <v>15026</v>
      </c>
    </row>
    <row r="4280" spans="1:6" x14ac:dyDescent="0.25">
      <c r="A4280">
        <v>14279</v>
      </c>
      <c r="B4280" t="s">
        <v>5450</v>
      </c>
      <c r="C4280" t="s">
        <v>15023</v>
      </c>
      <c r="D4280">
        <v>27895</v>
      </c>
      <c r="E4280" s="2">
        <v>45023.628645833327</v>
      </c>
      <c r="F4280" t="s">
        <v>15026</v>
      </c>
    </row>
    <row r="4281" spans="1:6" x14ac:dyDescent="0.25">
      <c r="A4281">
        <v>14280</v>
      </c>
      <c r="B4281" t="s">
        <v>5181</v>
      </c>
      <c r="C4281" t="s">
        <v>15025</v>
      </c>
      <c r="D4281">
        <v>37374</v>
      </c>
      <c r="E4281" s="2">
        <v>44467.936747685177</v>
      </c>
      <c r="F4281" t="s">
        <v>15026</v>
      </c>
    </row>
    <row r="4282" spans="1:6" x14ac:dyDescent="0.25">
      <c r="A4282">
        <v>14281</v>
      </c>
      <c r="B4282" t="s">
        <v>5083</v>
      </c>
      <c r="C4282" t="s">
        <v>15025</v>
      </c>
      <c r="D4282">
        <v>38487</v>
      </c>
      <c r="E4282" s="2">
        <v>44867.991331018522</v>
      </c>
      <c r="F4282" t="s">
        <v>15024</v>
      </c>
    </row>
    <row r="4283" spans="1:6" x14ac:dyDescent="0.25">
      <c r="A4283">
        <v>14282</v>
      </c>
      <c r="B4283" t="s">
        <v>4067</v>
      </c>
      <c r="C4283" t="s">
        <v>15023</v>
      </c>
      <c r="D4283">
        <v>12827</v>
      </c>
      <c r="E4283" s="2">
        <v>44965.566574074073</v>
      </c>
      <c r="F4283" t="s">
        <v>15026</v>
      </c>
    </row>
    <row r="4284" spans="1:6" x14ac:dyDescent="0.25">
      <c r="A4284">
        <v>14283</v>
      </c>
      <c r="B4284" t="s">
        <v>4417</v>
      </c>
      <c r="C4284" t="s">
        <v>15025</v>
      </c>
      <c r="D4284">
        <v>11714</v>
      </c>
      <c r="E4284" s="2">
        <v>44853.94976851852</v>
      </c>
      <c r="F4284" t="s">
        <v>15024</v>
      </c>
    </row>
    <row r="4285" spans="1:6" x14ac:dyDescent="0.25">
      <c r="A4285">
        <v>14284</v>
      </c>
      <c r="B4285" t="s">
        <v>3553</v>
      </c>
      <c r="C4285" t="s">
        <v>15029</v>
      </c>
      <c r="D4285">
        <v>9025</v>
      </c>
      <c r="E4285" s="2">
        <v>44646.015509259261</v>
      </c>
      <c r="F4285" t="s">
        <v>15026</v>
      </c>
    </row>
    <row r="4286" spans="1:6" x14ac:dyDescent="0.25">
      <c r="A4286">
        <v>14285</v>
      </c>
      <c r="B4286" t="s">
        <v>3291</v>
      </c>
      <c r="C4286" t="s">
        <v>15027</v>
      </c>
      <c r="D4286">
        <v>46567</v>
      </c>
      <c r="E4286" s="2">
        <v>44807.464803240742</v>
      </c>
      <c r="F4286" t="s">
        <v>12908</v>
      </c>
    </row>
    <row r="4287" spans="1:6" x14ac:dyDescent="0.25">
      <c r="A4287">
        <v>14286</v>
      </c>
      <c r="B4287" t="s">
        <v>5015</v>
      </c>
      <c r="C4287" t="s">
        <v>15030</v>
      </c>
      <c r="D4287">
        <v>34558</v>
      </c>
      <c r="E4287" s="2">
        <v>44607.118506944447</v>
      </c>
      <c r="F4287" t="s">
        <v>12908</v>
      </c>
    </row>
    <row r="4288" spans="1:6" x14ac:dyDescent="0.25">
      <c r="A4288">
        <v>14287</v>
      </c>
      <c r="B4288" t="s">
        <v>4658</v>
      </c>
      <c r="C4288" t="s">
        <v>15023</v>
      </c>
      <c r="D4288">
        <v>5822</v>
      </c>
      <c r="E4288" s="2">
        <v>44552.052662037036</v>
      </c>
      <c r="F4288" t="s">
        <v>12908</v>
      </c>
    </row>
    <row r="4289" spans="1:6" x14ac:dyDescent="0.25">
      <c r="A4289">
        <v>14288</v>
      </c>
      <c r="B4289" t="s">
        <v>3290</v>
      </c>
      <c r="C4289" t="s">
        <v>15027</v>
      </c>
      <c r="D4289">
        <v>5689</v>
      </c>
      <c r="E4289" s="2">
        <v>44546.163275462961</v>
      </c>
      <c r="F4289" t="s">
        <v>15024</v>
      </c>
    </row>
    <row r="4290" spans="1:6" x14ac:dyDescent="0.25">
      <c r="A4290">
        <v>14289</v>
      </c>
      <c r="B4290" t="s">
        <v>3164</v>
      </c>
      <c r="C4290" t="s">
        <v>15025</v>
      </c>
      <c r="D4290">
        <v>46162</v>
      </c>
      <c r="E4290" s="2">
        <v>44671.822754629633</v>
      </c>
      <c r="F4290" t="s">
        <v>15024</v>
      </c>
    </row>
    <row r="4291" spans="1:6" x14ac:dyDescent="0.25">
      <c r="A4291">
        <v>14290</v>
      </c>
      <c r="B4291" t="s">
        <v>3765</v>
      </c>
      <c r="C4291" t="s">
        <v>15023</v>
      </c>
      <c r="D4291">
        <v>6093</v>
      </c>
      <c r="E4291" s="2">
        <v>44893.437152777777</v>
      </c>
      <c r="F4291" t="s">
        <v>15024</v>
      </c>
    </row>
    <row r="4292" spans="1:6" x14ac:dyDescent="0.25">
      <c r="A4292">
        <v>14291</v>
      </c>
      <c r="B4292" t="s">
        <v>4522</v>
      </c>
      <c r="C4292" t="s">
        <v>15025</v>
      </c>
      <c r="D4292">
        <v>16130</v>
      </c>
      <c r="E4292" s="2">
        <v>44951.427476851852</v>
      </c>
      <c r="F4292" t="s">
        <v>15024</v>
      </c>
    </row>
    <row r="4293" spans="1:6" x14ac:dyDescent="0.25">
      <c r="A4293">
        <v>14292</v>
      </c>
      <c r="B4293" t="s">
        <v>3869</v>
      </c>
      <c r="C4293" t="s">
        <v>15029</v>
      </c>
      <c r="D4293">
        <v>15265</v>
      </c>
      <c r="E4293" s="2">
        <v>44490.042638888888</v>
      </c>
      <c r="F4293" t="s">
        <v>15024</v>
      </c>
    </row>
    <row r="4294" spans="1:6" x14ac:dyDescent="0.25">
      <c r="A4294">
        <v>14293</v>
      </c>
      <c r="B4294" t="s">
        <v>5365</v>
      </c>
      <c r="C4294" t="s">
        <v>15029</v>
      </c>
      <c r="D4294">
        <v>18503</v>
      </c>
      <c r="E4294" s="2">
        <v>44822.476805555547</v>
      </c>
      <c r="F4294" t="s">
        <v>15026</v>
      </c>
    </row>
    <row r="4295" spans="1:6" x14ac:dyDescent="0.25">
      <c r="A4295">
        <v>14294</v>
      </c>
      <c r="B4295" t="s">
        <v>5552</v>
      </c>
      <c r="C4295" t="s">
        <v>15030</v>
      </c>
      <c r="D4295">
        <v>8163</v>
      </c>
      <c r="E4295" s="2">
        <v>44984.647118055553</v>
      </c>
      <c r="F4295" t="s">
        <v>12908</v>
      </c>
    </row>
    <row r="4296" spans="1:6" x14ac:dyDescent="0.25">
      <c r="A4296">
        <v>14295</v>
      </c>
      <c r="B4296" t="s">
        <v>4160</v>
      </c>
      <c r="C4296" t="s">
        <v>15027</v>
      </c>
      <c r="D4296">
        <v>7903</v>
      </c>
      <c r="E4296" s="2">
        <v>45112.111250000002</v>
      </c>
      <c r="F4296" t="s">
        <v>12908</v>
      </c>
    </row>
    <row r="4297" spans="1:6" x14ac:dyDescent="0.25">
      <c r="A4297">
        <v>14296</v>
      </c>
      <c r="B4297" t="s">
        <v>5710</v>
      </c>
      <c r="C4297" t="s">
        <v>15027</v>
      </c>
      <c r="D4297">
        <v>2402</v>
      </c>
      <c r="E4297" s="2">
        <v>44847.218831018523</v>
      </c>
      <c r="F4297" t="s">
        <v>15024</v>
      </c>
    </row>
    <row r="4298" spans="1:6" x14ac:dyDescent="0.25">
      <c r="A4298">
        <v>14297</v>
      </c>
      <c r="B4298" t="s">
        <v>5526</v>
      </c>
      <c r="C4298" t="s">
        <v>15027</v>
      </c>
      <c r="D4298">
        <v>35536</v>
      </c>
      <c r="E4298" s="2">
        <v>44566.114548611113</v>
      </c>
      <c r="F4298" t="s">
        <v>15026</v>
      </c>
    </row>
    <row r="4299" spans="1:6" x14ac:dyDescent="0.25">
      <c r="A4299">
        <v>14298</v>
      </c>
      <c r="B4299" t="s">
        <v>4242</v>
      </c>
      <c r="C4299" t="s">
        <v>15023</v>
      </c>
      <c r="D4299">
        <v>26731</v>
      </c>
      <c r="E4299" s="2">
        <v>45014.645729166667</v>
      </c>
      <c r="F4299" t="s">
        <v>12908</v>
      </c>
    </row>
    <row r="4300" spans="1:6" x14ac:dyDescent="0.25">
      <c r="A4300">
        <v>14299</v>
      </c>
      <c r="B4300" t="s">
        <v>3196</v>
      </c>
      <c r="C4300" t="s">
        <v>15027</v>
      </c>
      <c r="D4300">
        <v>6655</v>
      </c>
      <c r="E4300" s="2">
        <v>44981.444050925929</v>
      </c>
      <c r="F4300" t="s">
        <v>15024</v>
      </c>
    </row>
    <row r="4301" spans="1:6" x14ac:dyDescent="0.25">
      <c r="A4301">
        <v>14300</v>
      </c>
      <c r="B4301" t="s">
        <v>5043</v>
      </c>
      <c r="C4301" t="s">
        <v>15023</v>
      </c>
      <c r="D4301">
        <v>9284</v>
      </c>
      <c r="E4301" s="2">
        <v>44532.700833333343</v>
      </c>
      <c r="F4301" t="s">
        <v>15026</v>
      </c>
    </row>
    <row r="4302" spans="1:6" x14ac:dyDescent="0.25">
      <c r="A4302">
        <v>14301</v>
      </c>
      <c r="B4302" t="s">
        <v>5965</v>
      </c>
      <c r="C4302" t="s">
        <v>15030</v>
      </c>
      <c r="D4302">
        <v>6204</v>
      </c>
      <c r="E4302" s="2">
        <v>44633.680613425917</v>
      </c>
      <c r="F4302" t="s">
        <v>15026</v>
      </c>
    </row>
    <row r="4303" spans="1:6" x14ac:dyDescent="0.25">
      <c r="A4303">
        <v>14302</v>
      </c>
      <c r="B4303" t="s">
        <v>5402</v>
      </c>
      <c r="C4303" t="s">
        <v>15027</v>
      </c>
      <c r="D4303">
        <v>7463</v>
      </c>
      <c r="E4303" s="2">
        <v>44788.341180555559</v>
      </c>
      <c r="F4303" t="s">
        <v>15026</v>
      </c>
    </row>
    <row r="4304" spans="1:6" x14ac:dyDescent="0.25">
      <c r="A4304">
        <v>14303</v>
      </c>
      <c r="B4304" t="s">
        <v>3175</v>
      </c>
      <c r="C4304" t="s">
        <v>15023</v>
      </c>
      <c r="D4304">
        <v>18678</v>
      </c>
      <c r="E4304" s="2">
        <v>45005.206365740742</v>
      </c>
      <c r="F4304" t="s">
        <v>12908</v>
      </c>
    </row>
    <row r="4305" spans="1:6" x14ac:dyDescent="0.25">
      <c r="A4305">
        <v>14304</v>
      </c>
      <c r="B4305" t="s">
        <v>3962</v>
      </c>
      <c r="C4305" t="s">
        <v>15025</v>
      </c>
      <c r="D4305">
        <v>17127</v>
      </c>
      <c r="E4305" s="2">
        <v>44698.75273148148</v>
      </c>
      <c r="F4305" t="s">
        <v>15026</v>
      </c>
    </row>
    <row r="4306" spans="1:6" x14ac:dyDescent="0.25">
      <c r="A4306">
        <v>14305</v>
      </c>
      <c r="B4306" t="s">
        <v>5615</v>
      </c>
      <c r="C4306" t="s">
        <v>15025</v>
      </c>
      <c r="D4306">
        <v>7089</v>
      </c>
      <c r="E4306" s="2">
        <v>44836.016516203701</v>
      </c>
      <c r="F4306" t="s">
        <v>15024</v>
      </c>
    </row>
    <row r="4307" spans="1:6" x14ac:dyDescent="0.25">
      <c r="A4307">
        <v>14306</v>
      </c>
      <c r="B4307" t="s">
        <v>3744</v>
      </c>
      <c r="C4307" t="s">
        <v>15030</v>
      </c>
      <c r="D4307">
        <v>19086</v>
      </c>
      <c r="E4307" s="2">
        <v>45046.68109953704</v>
      </c>
      <c r="F4307" t="s">
        <v>12908</v>
      </c>
    </row>
    <row r="4308" spans="1:6" x14ac:dyDescent="0.25">
      <c r="A4308">
        <v>14307</v>
      </c>
      <c r="B4308" t="s">
        <v>4029</v>
      </c>
      <c r="C4308" t="s">
        <v>15023</v>
      </c>
      <c r="D4308">
        <v>46632</v>
      </c>
      <c r="E4308" s="2">
        <v>44994.863622685189</v>
      </c>
      <c r="F4308" t="s">
        <v>12908</v>
      </c>
    </row>
    <row r="4309" spans="1:6" x14ac:dyDescent="0.25">
      <c r="A4309">
        <v>14308</v>
      </c>
      <c r="B4309" t="s">
        <v>3260</v>
      </c>
      <c r="C4309" t="s">
        <v>15030</v>
      </c>
      <c r="D4309">
        <v>21805</v>
      </c>
      <c r="E4309" s="2">
        <v>44980.263321759259</v>
      </c>
      <c r="F4309" t="s">
        <v>15026</v>
      </c>
    </row>
    <row r="4310" spans="1:6" x14ac:dyDescent="0.25">
      <c r="A4310">
        <v>14309</v>
      </c>
      <c r="B4310" t="s">
        <v>4000</v>
      </c>
      <c r="C4310" t="s">
        <v>15030</v>
      </c>
      <c r="D4310">
        <v>25240</v>
      </c>
      <c r="E4310" s="2">
        <v>44917.651412037027</v>
      </c>
      <c r="F4310" t="s">
        <v>15026</v>
      </c>
    </row>
    <row r="4311" spans="1:6" x14ac:dyDescent="0.25">
      <c r="A4311">
        <v>14310</v>
      </c>
      <c r="B4311" t="s">
        <v>4680</v>
      </c>
      <c r="C4311" t="s">
        <v>15027</v>
      </c>
      <c r="D4311">
        <v>28214</v>
      </c>
      <c r="E4311" s="2">
        <v>44542.012106481481</v>
      </c>
      <c r="F4311" t="s">
        <v>12908</v>
      </c>
    </row>
    <row r="4312" spans="1:6" x14ac:dyDescent="0.25">
      <c r="A4312">
        <v>14311</v>
      </c>
      <c r="B4312" t="s">
        <v>5744</v>
      </c>
      <c r="C4312" t="s">
        <v>15028</v>
      </c>
      <c r="D4312">
        <v>32048</v>
      </c>
      <c r="E4312" s="2">
        <v>44696.805428240739</v>
      </c>
      <c r="F4312" t="s">
        <v>15026</v>
      </c>
    </row>
    <row r="4313" spans="1:6" x14ac:dyDescent="0.25">
      <c r="A4313">
        <v>14312</v>
      </c>
      <c r="B4313" t="s">
        <v>5356</v>
      </c>
      <c r="C4313" t="s">
        <v>15023</v>
      </c>
      <c r="D4313">
        <v>25428</v>
      </c>
      <c r="E4313" s="2">
        <v>44617.690844907411</v>
      </c>
      <c r="F4313" t="s">
        <v>15026</v>
      </c>
    </row>
    <row r="4314" spans="1:6" x14ac:dyDescent="0.25">
      <c r="A4314">
        <v>14313</v>
      </c>
      <c r="B4314" t="s">
        <v>3102</v>
      </c>
      <c r="C4314" t="s">
        <v>15027</v>
      </c>
      <c r="D4314">
        <v>17958</v>
      </c>
      <c r="E4314" s="2">
        <v>44749.54378472222</v>
      </c>
      <c r="F4314" t="s">
        <v>15026</v>
      </c>
    </row>
    <row r="4315" spans="1:6" x14ac:dyDescent="0.25">
      <c r="A4315">
        <v>14314</v>
      </c>
      <c r="B4315" t="s">
        <v>4574</v>
      </c>
      <c r="C4315" t="s">
        <v>15023</v>
      </c>
      <c r="D4315">
        <v>18196</v>
      </c>
      <c r="E4315" s="2">
        <v>44699.102152777778</v>
      </c>
      <c r="F4315" t="s">
        <v>15024</v>
      </c>
    </row>
    <row r="4316" spans="1:6" x14ac:dyDescent="0.25">
      <c r="A4316">
        <v>14315</v>
      </c>
      <c r="B4316" t="s">
        <v>3097</v>
      </c>
      <c r="C4316" t="s">
        <v>15027</v>
      </c>
      <c r="D4316">
        <v>26064</v>
      </c>
      <c r="E4316" s="2">
        <v>45133.073912037027</v>
      </c>
      <c r="F4316" t="s">
        <v>15024</v>
      </c>
    </row>
    <row r="4317" spans="1:6" x14ac:dyDescent="0.25">
      <c r="A4317">
        <v>14316</v>
      </c>
      <c r="B4317" t="s">
        <v>5535</v>
      </c>
      <c r="C4317" t="s">
        <v>15029</v>
      </c>
      <c r="D4317">
        <v>23004</v>
      </c>
      <c r="E4317" s="2">
        <v>44873.679606481477</v>
      </c>
      <c r="F4317" t="s">
        <v>15024</v>
      </c>
    </row>
    <row r="4318" spans="1:6" x14ac:dyDescent="0.25">
      <c r="A4318">
        <v>14317</v>
      </c>
      <c r="B4318" t="s">
        <v>5637</v>
      </c>
      <c r="C4318" t="s">
        <v>15029</v>
      </c>
      <c r="D4318">
        <v>23866</v>
      </c>
      <c r="E4318" s="2">
        <v>44735.960520833331</v>
      </c>
      <c r="F4318" t="s">
        <v>15026</v>
      </c>
    </row>
    <row r="4319" spans="1:6" x14ac:dyDescent="0.25">
      <c r="A4319">
        <v>14318</v>
      </c>
      <c r="B4319" t="s">
        <v>5568</v>
      </c>
      <c r="C4319" t="s">
        <v>15028</v>
      </c>
      <c r="D4319">
        <v>34088</v>
      </c>
      <c r="E4319" s="2">
        <v>45056.153553240743</v>
      </c>
      <c r="F4319" t="s">
        <v>15026</v>
      </c>
    </row>
    <row r="4320" spans="1:6" x14ac:dyDescent="0.25">
      <c r="A4320">
        <v>14319</v>
      </c>
      <c r="B4320" t="s">
        <v>3114</v>
      </c>
      <c r="C4320" t="s">
        <v>15027</v>
      </c>
      <c r="D4320">
        <v>16489</v>
      </c>
      <c r="E4320" s="2">
        <v>44681.809074074074</v>
      </c>
      <c r="F4320" t="s">
        <v>12908</v>
      </c>
    </row>
    <row r="4321" spans="1:6" x14ac:dyDescent="0.25">
      <c r="A4321">
        <v>14320</v>
      </c>
      <c r="B4321" t="s">
        <v>5022</v>
      </c>
      <c r="C4321" t="s">
        <v>15029</v>
      </c>
      <c r="D4321">
        <v>29518</v>
      </c>
      <c r="E4321" s="2">
        <v>44469.782141203701</v>
      </c>
      <c r="F4321" t="s">
        <v>12908</v>
      </c>
    </row>
    <row r="4322" spans="1:6" x14ac:dyDescent="0.25">
      <c r="A4322">
        <v>14321</v>
      </c>
      <c r="B4322" t="s">
        <v>5297</v>
      </c>
      <c r="C4322" t="s">
        <v>15029</v>
      </c>
      <c r="D4322">
        <v>5596</v>
      </c>
      <c r="E4322" s="2">
        <v>44785.332916666674</v>
      </c>
      <c r="F4322" t="s">
        <v>12908</v>
      </c>
    </row>
    <row r="4323" spans="1:6" x14ac:dyDescent="0.25">
      <c r="A4323">
        <v>14322</v>
      </c>
      <c r="B4323" t="s">
        <v>4444</v>
      </c>
      <c r="C4323" t="s">
        <v>15029</v>
      </c>
      <c r="D4323">
        <v>1608</v>
      </c>
      <c r="E4323" s="2">
        <v>44828.011631944442</v>
      </c>
      <c r="F4323" t="s">
        <v>15024</v>
      </c>
    </row>
    <row r="4324" spans="1:6" x14ac:dyDescent="0.25">
      <c r="A4324">
        <v>14323</v>
      </c>
      <c r="B4324" t="s">
        <v>5077</v>
      </c>
      <c r="C4324" t="s">
        <v>15029</v>
      </c>
      <c r="D4324">
        <v>44243</v>
      </c>
      <c r="E4324" s="2">
        <v>44474.081921296303</v>
      </c>
      <c r="F4324" t="s">
        <v>15026</v>
      </c>
    </row>
    <row r="4325" spans="1:6" x14ac:dyDescent="0.25">
      <c r="A4325">
        <v>14324</v>
      </c>
      <c r="B4325" t="s">
        <v>3811</v>
      </c>
      <c r="C4325" t="s">
        <v>15023</v>
      </c>
      <c r="D4325">
        <v>10802</v>
      </c>
      <c r="E4325" s="2">
        <v>44523.314884259264</v>
      </c>
      <c r="F4325" t="s">
        <v>15024</v>
      </c>
    </row>
    <row r="4326" spans="1:6" x14ac:dyDescent="0.25">
      <c r="A4326">
        <v>14325</v>
      </c>
      <c r="B4326" t="s">
        <v>5383</v>
      </c>
      <c r="C4326" t="s">
        <v>15027</v>
      </c>
      <c r="D4326">
        <v>27969</v>
      </c>
      <c r="E4326" s="2">
        <v>44862.075567129628</v>
      </c>
      <c r="F4326" t="s">
        <v>15026</v>
      </c>
    </row>
    <row r="4327" spans="1:6" x14ac:dyDescent="0.25">
      <c r="A4327">
        <v>14326</v>
      </c>
      <c r="B4327" t="s">
        <v>3375</v>
      </c>
      <c r="C4327" t="s">
        <v>15027</v>
      </c>
      <c r="D4327">
        <v>11481</v>
      </c>
      <c r="E4327" s="2">
        <v>44806.277141203696</v>
      </c>
      <c r="F4327" t="s">
        <v>12908</v>
      </c>
    </row>
    <row r="4328" spans="1:6" x14ac:dyDescent="0.25">
      <c r="A4328">
        <v>14327</v>
      </c>
      <c r="B4328" t="s">
        <v>4019</v>
      </c>
      <c r="C4328" t="s">
        <v>15029</v>
      </c>
      <c r="D4328">
        <v>47631</v>
      </c>
      <c r="E4328" s="2">
        <v>44898.412962962961</v>
      </c>
      <c r="F4328" t="s">
        <v>15026</v>
      </c>
    </row>
    <row r="4329" spans="1:6" x14ac:dyDescent="0.25">
      <c r="A4329">
        <v>14328</v>
      </c>
      <c r="B4329" t="s">
        <v>5494</v>
      </c>
      <c r="C4329" t="s">
        <v>15028</v>
      </c>
      <c r="D4329">
        <v>7502</v>
      </c>
      <c r="E4329" s="2">
        <v>44865.984768518523</v>
      </c>
      <c r="F4329" t="s">
        <v>12908</v>
      </c>
    </row>
    <row r="4330" spans="1:6" x14ac:dyDescent="0.25">
      <c r="A4330">
        <v>14329</v>
      </c>
      <c r="B4330" t="s">
        <v>3392</v>
      </c>
      <c r="C4330" t="s">
        <v>15028</v>
      </c>
      <c r="D4330">
        <v>45031</v>
      </c>
      <c r="E4330" s="2">
        <v>44579.679270833331</v>
      </c>
      <c r="F4330" t="s">
        <v>15024</v>
      </c>
    </row>
    <row r="4331" spans="1:6" x14ac:dyDescent="0.25">
      <c r="A4331">
        <v>14330</v>
      </c>
      <c r="B4331" t="s">
        <v>3257</v>
      </c>
      <c r="C4331" t="s">
        <v>15029</v>
      </c>
      <c r="D4331">
        <v>43925</v>
      </c>
      <c r="E4331" s="2">
        <v>44891.691840277781</v>
      </c>
      <c r="F4331" t="s">
        <v>15024</v>
      </c>
    </row>
    <row r="4332" spans="1:6" x14ac:dyDescent="0.25">
      <c r="A4332">
        <v>14331</v>
      </c>
      <c r="B4332" t="s">
        <v>3970</v>
      </c>
      <c r="C4332" t="s">
        <v>15025</v>
      </c>
      <c r="D4332">
        <v>6298</v>
      </c>
      <c r="E4332" s="2">
        <v>44641.664375</v>
      </c>
      <c r="F4332" t="s">
        <v>15024</v>
      </c>
    </row>
    <row r="4333" spans="1:6" x14ac:dyDescent="0.25">
      <c r="A4333">
        <v>14332</v>
      </c>
      <c r="B4333" t="s">
        <v>3613</v>
      </c>
      <c r="C4333" t="s">
        <v>15025</v>
      </c>
      <c r="D4333">
        <v>40713</v>
      </c>
      <c r="E4333" s="2">
        <v>44489.520810185182</v>
      </c>
      <c r="F4333" t="s">
        <v>12908</v>
      </c>
    </row>
    <row r="4334" spans="1:6" x14ac:dyDescent="0.25">
      <c r="A4334">
        <v>14333</v>
      </c>
      <c r="B4334" t="s">
        <v>4399</v>
      </c>
      <c r="C4334" t="s">
        <v>15023</v>
      </c>
      <c r="D4334">
        <v>11786</v>
      </c>
      <c r="E4334" s="2">
        <v>44674.494270833333</v>
      </c>
      <c r="F4334" t="s">
        <v>15026</v>
      </c>
    </row>
    <row r="4335" spans="1:6" x14ac:dyDescent="0.25">
      <c r="A4335">
        <v>14334</v>
      </c>
      <c r="B4335" t="s">
        <v>3886</v>
      </c>
      <c r="C4335" t="s">
        <v>15030</v>
      </c>
      <c r="D4335">
        <v>4731</v>
      </c>
      <c r="E4335" s="2">
        <v>44745.457037037027</v>
      </c>
      <c r="F4335" t="s">
        <v>15026</v>
      </c>
    </row>
    <row r="4336" spans="1:6" x14ac:dyDescent="0.25">
      <c r="A4336">
        <v>14335</v>
      </c>
      <c r="B4336" t="s">
        <v>4487</v>
      </c>
      <c r="C4336" t="s">
        <v>15029</v>
      </c>
      <c r="D4336">
        <v>5097</v>
      </c>
      <c r="E4336" s="2">
        <v>45097.040532407409</v>
      </c>
      <c r="F4336" t="s">
        <v>15026</v>
      </c>
    </row>
    <row r="4337" spans="1:6" x14ac:dyDescent="0.25">
      <c r="A4337">
        <v>14336</v>
      </c>
      <c r="B4337" t="s">
        <v>4908</v>
      </c>
      <c r="C4337" t="s">
        <v>15027</v>
      </c>
      <c r="D4337">
        <v>24327</v>
      </c>
      <c r="E4337" s="2">
        <v>45120.808981481481</v>
      </c>
      <c r="F4337" t="s">
        <v>15026</v>
      </c>
    </row>
    <row r="4338" spans="1:6" x14ac:dyDescent="0.25">
      <c r="A4338">
        <v>14337</v>
      </c>
      <c r="B4338" t="s">
        <v>5718</v>
      </c>
      <c r="C4338" t="s">
        <v>15030</v>
      </c>
      <c r="D4338">
        <v>16662</v>
      </c>
      <c r="E4338" s="2">
        <v>44685.161666666667</v>
      </c>
      <c r="F4338" t="s">
        <v>12908</v>
      </c>
    </row>
    <row r="4339" spans="1:6" x14ac:dyDescent="0.25">
      <c r="A4339">
        <v>14338</v>
      </c>
      <c r="B4339" t="s">
        <v>4807</v>
      </c>
      <c r="C4339" t="s">
        <v>15027</v>
      </c>
      <c r="D4339">
        <v>37810</v>
      </c>
      <c r="E4339" s="2">
        <v>45037.323067129633</v>
      </c>
      <c r="F4339" t="s">
        <v>12908</v>
      </c>
    </row>
    <row r="4340" spans="1:6" x14ac:dyDescent="0.25">
      <c r="A4340">
        <v>14339</v>
      </c>
      <c r="B4340" t="s">
        <v>3668</v>
      </c>
      <c r="C4340" t="s">
        <v>15027</v>
      </c>
      <c r="D4340">
        <v>46075</v>
      </c>
      <c r="E4340" s="2">
        <v>44603.56082175926</v>
      </c>
      <c r="F4340" t="s">
        <v>15024</v>
      </c>
    </row>
    <row r="4341" spans="1:6" x14ac:dyDescent="0.25">
      <c r="A4341">
        <v>14340</v>
      </c>
      <c r="B4341" t="s">
        <v>4671</v>
      </c>
      <c r="C4341" t="s">
        <v>15023</v>
      </c>
      <c r="D4341">
        <v>7765</v>
      </c>
      <c r="E4341" s="2">
        <v>44867.772280092591</v>
      </c>
      <c r="F4341" t="s">
        <v>15026</v>
      </c>
    </row>
    <row r="4342" spans="1:6" x14ac:dyDescent="0.25">
      <c r="A4342">
        <v>14341</v>
      </c>
      <c r="B4342" t="s">
        <v>3709</v>
      </c>
      <c r="C4342" t="s">
        <v>15023</v>
      </c>
      <c r="D4342">
        <v>21424</v>
      </c>
      <c r="E4342" s="2">
        <v>45017.607731481483</v>
      </c>
      <c r="F4342" t="s">
        <v>15024</v>
      </c>
    </row>
    <row r="4343" spans="1:6" x14ac:dyDescent="0.25">
      <c r="A4343">
        <v>14342</v>
      </c>
      <c r="B4343" t="s">
        <v>3346</v>
      </c>
      <c r="C4343" t="s">
        <v>15027</v>
      </c>
      <c r="D4343">
        <v>27415</v>
      </c>
      <c r="E4343" s="2">
        <v>44682.167013888888</v>
      </c>
      <c r="F4343" t="s">
        <v>15026</v>
      </c>
    </row>
    <row r="4344" spans="1:6" x14ac:dyDescent="0.25">
      <c r="A4344">
        <v>14343</v>
      </c>
      <c r="B4344" t="s">
        <v>5475</v>
      </c>
      <c r="C4344" t="s">
        <v>15030</v>
      </c>
      <c r="D4344">
        <v>26096</v>
      </c>
      <c r="E4344" s="2">
        <v>45074.156284722223</v>
      </c>
      <c r="F4344" t="s">
        <v>15024</v>
      </c>
    </row>
    <row r="4345" spans="1:6" x14ac:dyDescent="0.25">
      <c r="A4345">
        <v>14344</v>
      </c>
      <c r="B4345" t="s">
        <v>4508</v>
      </c>
      <c r="C4345" t="s">
        <v>15023</v>
      </c>
      <c r="D4345">
        <v>4381</v>
      </c>
      <c r="E4345" s="2">
        <v>44568.450810185182</v>
      </c>
      <c r="F4345" t="s">
        <v>15026</v>
      </c>
    </row>
    <row r="4346" spans="1:6" x14ac:dyDescent="0.25">
      <c r="A4346">
        <v>14345</v>
      </c>
      <c r="B4346" t="s">
        <v>4786</v>
      </c>
      <c r="C4346" t="s">
        <v>15023</v>
      </c>
      <c r="D4346">
        <v>7671</v>
      </c>
      <c r="E4346" s="2">
        <v>44805.701932870368</v>
      </c>
      <c r="F4346" t="s">
        <v>15026</v>
      </c>
    </row>
    <row r="4347" spans="1:6" x14ac:dyDescent="0.25">
      <c r="A4347">
        <v>14346</v>
      </c>
      <c r="B4347" t="s">
        <v>5522</v>
      </c>
      <c r="C4347" t="s">
        <v>15028</v>
      </c>
      <c r="D4347">
        <v>7699</v>
      </c>
      <c r="E4347" s="2">
        <v>45094.275590277779</v>
      </c>
      <c r="F4347" t="s">
        <v>15026</v>
      </c>
    </row>
    <row r="4348" spans="1:6" x14ac:dyDescent="0.25">
      <c r="A4348">
        <v>14347</v>
      </c>
      <c r="B4348" t="s">
        <v>4538</v>
      </c>
      <c r="C4348" t="s">
        <v>15025</v>
      </c>
      <c r="D4348">
        <v>2048</v>
      </c>
      <c r="E4348" s="2">
        <v>44539.10359953704</v>
      </c>
      <c r="F4348" t="s">
        <v>15026</v>
      </c>
    </row>
    <row r="4349" spans="1:6" x14ac:dyDescent="0.25">
      <c r="A4349">
        <v>14348</v>
      </c>
      <c r="B4349" t="s">
        <v>4159</v>
      </c>
      <c r="C4349" t="s">
        <v>15030</v>
      </c>
      <c r="D4349">
        <v>18107</v>
      </c>
      <c r="E4349" s="2">
        <v>44835.145451388889</v>
      </c>
      <c r="F4349" t="s">
        <v>12908</v>
      </c>
    </row>
    <row r="4350" spans="1:6" x14ac:dyDescent="0.25">
      <c r="A4350">
        <v>14349</v>
      </c>
      <c r="B4350" t="s">
        <v>5478</v>
      </c>
      <c r="C4350" t="s">
        <v>15029</v>
      </c>
      <c r="D4350">
        <v>39951</v>
      </c>
      <c r="E4350" s="2">
        <v>44667.058159722219</v>
      </c>
      <c r="F4350" t="s">
        <v>15026</v>
      </c>
    </row>
    <row r="4351" spans="1:6" x14ac:dyDescent="0.25">
      <c r="A4351">
        <v>14350</v>
      </c>
      <c r="B4351" t="s">
        <v>5392</v>
      </c>
      <c r="C4351" t="s">
        <v>15028</v>
      </c>
      <c r="D4351">
        <v>11406</v>
      </c>
      <c r="E4351" s="2">
        <v>44538.06994212963</v>
      </c>
      <c r="F4351" t="s">
        <v>12908</v>
      </c>
    </row>
    <row r="4352" spans="1:6" x14ac:dyDescent="0.25">
      <c r="A4352">
        <v>14351</v>
      </c>
      <c r="B4352" t="s">
        <v>4208</v>
      </c>
      <c r="C4352" t="s">
        <v>15030</v>
      </c>
      <c r="D4352">
        <v>1506</v>
      </c>
      <c r="E4352" s="2">
        <v>44940.144120370373</v>
      </c>
      <c r="F4352" t="s">
        <v>15024</v>
      </c>
    </row>
    <row r="4353" spans="1:6" x14ac:dyDescent="0.25">
      <c r="A4353">
        <v>14352</v>
      </c>
      <c r="B4353" t="s">
        <v>5626</v>
      </c>
      <c r="C4353" t="s">
        <v>15029</v>
      </c>
      <c r="D4353">
        <v>8699</v>
      </c>
      <c r="E4353" s="2">
        <v>44718.494201388887</v>
      </c>
      <c r="F4353" t="s">
        <v>15026</v>
      </c>
    </row>
    <row r="4354" spans="1:6" x14ac:dyDescent="0.25">
      <c r="A4354">
        <v>14353</v>
      </c>
      <c r="B4354" t="s">
        <v>5949</v>
      </c>
      <c r="C4354" t="s">
        <v>15029</v>
      </c>
      <c r="D4354">
        <v>34872</v>
      </c>
      <c r="E4354" s="2">
        <v>44684.594687500001</v>
      </c>
      <c r="F4354" t="s">
        <v>12908</v>
      </c>
    </row>
    <row r="4355" spans="1:6" x14ac:dyDescent="0.25">
      <c r="A4355">
        <v>14354</v>
      </c>
      <c r="B4355" t="s">
        <v>5109</v>
      </c>
      <c r="C4355" t="s">
        <v>15023</v>
      </c>
      <c r="D4355">
        <v>44246</v>
      </c>
      <c r="E4355" s="2">
        <v>44625.150937500002</v>
      </c>
      <c r="F4355" t="s">
        <v>15026</v>
      </c>
    </row>
    <row r="4356" spans="1:6" x14ac:dyDescent="0.25">
      <c r="A4356">
        <v>14355</v>
      </c>
      <c r="B4356" t="s">
        <v>4541</v>
      </c>
      <c r="C4356" t="s">
        <v>15030</v>
      </c>
      <c r="D4356">
        <v>7138</v>
      </c>
      <c r="E4356" s="2">
        <v>44775.744479166657</v>
      </c>
      <c r="F4356" t="s">
        <v>15024</v>
      </c>
    </row>
    <row r="4357" spans="1:6" x14ac:dyDescent="0.25">
      <c r="A4357">
        <v>14356</v>
      </c>
      <c r="B4357" t="s">
        <v>6031</v>
      </c>
      <c r="C4357" t="s">
        <v>15023</v>
      </c>
      <c r="D4357">
        <v>19223</v>
      </c>
      <c r="E4357" s="2">
        <v>44726.440717592603</v>
      </c>
      <c r="F4357" t="s">
        <v>15024</v>
      </c>
    </row>
    <row r="4358" spans="1:6" x14ac:dyDescent="0.25">
      <c r="A4358">
        <v>14357</v>
      </c>
      <c r="B4358" t="s">
        <v>4837</v>
      </c>
      <c r="C4358" t="s">
        <v>15029</v>
      </c>
      <c r="D4358">
        <v>20451</v>
      </c>
      <c r="E4358" s="2">
        <v>45126.833773148152</v>
      </c>
      <c r="F4358" t="s">
        <v>12908</v>
      </c>
    </row>
    <row r="4359" spans="1:6" x14ac:dyDescent="0.25">
      <c r="A4359">
        <v>14358</v>
      </c>
      <c r="B4359" t="s">
        <v>5419</v>
      </c>
      <c r="C4359" t="s">
        <v>15028</v>
      </c>
      <c r="D4359">
        <v>36472</v>
      </c>
      <c r="E4359" s="2">
        <v>45009.767754629633</v>
      </c>
      <c r="F4359" t="s">
        <v>15024</v>
      </c>
    </row>
    <row r="4360" spans="1:6" x14ac:dyDescent="0.25">
      <c r="A4360">
        <v>14359</v>
      </c>
      <c r="B4360" t="s">
        <v>3839</v>
      </c>
      <c r="C4360" t="s">
        <v>15030</v>
      </c>
      <c r="D4360">
        <v>42169</v>
      </c>
      <c r="E4360" s="2">
        <v>44727.685891203713</v>
      </c>
      <c r="F4360" t="s">
        <v>12908</v>
      </c>
    </row>
    <row r="4361" spans="1:6" x14ac:dyDescent="0.25">
      <c r="A4361">
        <v>14360</v>
      </c>
      <c r="B4361" t="s">
        <v>5973</v>
      </c>
      <c r="C4361" t="s">
        <v>15025</v>
      </c>
      <c r="D4361">
        <v>25414</v>
      </c>
      <c r="E4361" s="2">
        <v>45104.440509259257</v>
      </c>
      <c r="F4361" t="s">
        <v>12908</v>
      </c>
    </row>
    <row r="4362" spans="1:6" x14ac:dyDescent="0.25">
      <c r="A4362">
        <v>14361</v>
      </c>
      <c r="B4362" t="s">
        <v>5130</v>
      </c>
      <c r="C4362" t="s">
        <v>15028</v>
      </c>
      <c r="D4362">
        <v>5640</v>
      </c>
      <c r="E4362" s="2">
        <v>44508.4297337963</v>
      </c>
      <c r="F4362" t="s">
        <v>12908</v>
      </c>
    </row>
    <row r="4363" spans="1:6" x14ac:dyDescent="0.25">
      <c r="A4363">
        <v>14362</v>
      </c>
      <c r="B4363" t="s">
        <v>3970</v>
      </c>
      <c r="C4363" t="s">
        <v>15028</v>
      </c>
      <c r="D4363">
        <v>47621</v>
      </c>
      <c r="E4363" s="2">
        <v>44606.21980324074</v>
      </c>
      <c r="F4363" t="s">
        <v>12908</v>
      </c>
    </row>
    <row r="4364" spans="1:6" x14ac:dyDescent="0.25">
      <c r="A4364">
        <v>14363</v>
      </c>
      <c r="B4364" t="s">
        <v>3218</v>
      </c>
      <c r="C4364" t="s">
        <v>15027</v>
      </c>
      <c r="D4364">
        <v>37411</v>
      </c>
      <c r="E4364" s="2">
        <v>45023.829629629632</v>
      </c>
      <c r="F4364" t="s">
        <v>15024</v>
      </c>
    </row>
    <row r="4365" spans="1:6" x14ac:dyDescent="0.25">
      <c r="A4365">
        <v>14364</v>
      </c>
      <c r="B4365" t="s">
        <v>3165</v>
      </c>
      <c r="C4365" t="s">
        <v>15027</v>
      </c>
      <c r="D4365">
        <v>11439</v>
      </c>
      <c r="E4365" s="2">
        <v>45063.621435185189</v>
      </c>
      <c r="F4365" t="s">
        <v>12908</v>
      </c>
    </row>
    <row r="4366" spans="1:6" x14ac:dyDescent="0.25">
      <c r="A4366">
        <v>14365</v>
      </c>
      <c r="B4366" t="s">
        <v>5723</v>
      </c>
      <c r="C4366" t="s">
        <v>15029</v>
      </c>
      <c r="D4366">
        <v>26638</v>
      </c>
      <c r="E4366" s="2">
        <v>44563.788495370369</v>
      </c>
      <c r="F4366" t="s">
        <v>12908</v>
      </c>
    </row>
    <row r="4367" spans="1:6" x14ac:dyDescent="0.25">
      <c r="A4367">
        <v>14366</v>
      </c>
      <c r="B4367" t="s">
        <v>3626</v>
      </c>
      <c r="C4367" t="s">
        <v>15028</v>
      </c>
      <c r="D4367">
        <v>16465</v>
      </c>
      <c r="E4367" s="2">
        <v>44688.547372685192</v>
      </c>
      <c r="F4367" t="s">
        <v>15026</v>
      </c>
    </row>
    <row r="4368" spans="1:6" x14ac:dyDescent="0.25">
      <c r="A4368">
        <v>14367</v>
      </c>
      <c r="B4368" t="s">
        <v>3519</v>
      </c>
      <c r="C4368" t="s">
        <v>15028</v>
      </c>
      <c r="D4368">
        <v>18417</v>
      </c>
      <c r="E4368" s="2">
        <v>44636.018993055557</v>
      </c>
      <c r="F4368" t="s">
        <v>15024</v>
      </c>
    </row>
    <row r="4369" spans="1:6" x14ac:dyDescent="0.25">
      <c r="A4369">
        <v>14368</v>
      </c>
      <c r="B4369" t="s">
        <v>3352</v>
      </c>
      <c r="C4369" t="s">
        <v>15023</v>
      </c>
      <c r="D4369">
        <v>14800</v>
      </c>
      <c r="E4369" s="2">
        <v>44527.477349537039</v>
      </c>
      <c r="F4369" t="s">
        <v>12908</v>
      </c>
    </row>
    <row r="4370" spans="1:6" x14ac:dyDescent="0.25">
      <c r="A4370">
        <v>14369</v>
      </c>
      <c r="B4370" t="s">
        <v>4970</v>
      </c>
      <c r="C4370" t="s">
        <v>15027</v>
      </c>
      <c r="D4370">
        <v>8994</v>
      </c>
      <c r="E4370" s="2">
        <v>45104.402881944443</v>
      </c>
      <c r="F4370" t="s">
        <v>15024</v>
      </c>
    </row>
    <row r="4371" spans="1:6" x14ac:dyDescent="0.25">
      <c r="A4371">
        <v>14370</v>
      </c>
      <c r="B4371" t="s">
        <v>6069</v>
      </c>
      <c r="C4371" t="s">
        <v>15030</v>
      </c>
      <c r="D4371">
        <v>9998</v>
      </c>
      <c r="E4371" s="2">
        <v>44639.206655092603</v>
      </c>
      <c r="F4371" t="s">
        <v>12908</v>
      </c>
    </row>
    <row r="4372" spans="1:6" x14ac:dyDescent="0.25">
      <c r="A4372">
        <v>14371</v>
      </c>
      <c r="B4372" t="s">
        <v>6012</v>
      </c>
      <c r="C4372" t="s">
        <v>15029</v>
      </c>
      <c r="D4372">
        <v>12832</v>
      </c>
      <c r="E4372" s="2">
        <v>45116.281458333331</v>
      </c>
      <c r="F4372" t="s">
        <v>12908</v>
      </c>
    </row>
    <row r="4373" spans="1:6" x14ac:dyDescent="0.25">
      <c r="A4373">
        <v>14372</v>
      </c>
      <c r="B4373" t="s">
        <v>4483</v>
      </c>
      <c r="C4373" t="s">
        <v>15028</v>
      </c>
      <c r="D4373">
        <v>47316</v>
      </c>
      <c r="E4373" s="2">
        <v>44667.332997685182</v>
      </c>
      <c r="F4373" t="s">
        <v>15026</v>
      </c>
    </row>
    <row r="4374" spans="1:6" x14ac:dyDescent="0.25">
      <c r="A4374">
        <v>14373</v>
      </c>
      <c r="B4374" t="s">
        <v>4215</v>
      </c>
      <c r="C4374" t="s">
        <v>15028</v>
      </c>
      <c r="D4374">
        <v>14540</v>
      </c>
      <c r="E4374" s="2">
        <v>44871.674027777779</v>
      </c>
      <c r="F4374" t="s">
        <v>15026</v>
      </c>
    </row>
    <row r="4375" spans="1:6" x14ac:dyDescent="0.25">
      <c r="A4375">
        <v>14374</v>
      </c>
      <c r="B4375" t="s">
        <v>3960</v>
      </c>
      <c r="C4375" t="s">
        <v>15029</v>
      </c>
      <c r="D4375">
        <v>22799</v>
      </c>
      <c r="E4375" s="2">
        <v>44779.167407407411</v>
      </c>
      <c r="F4375" t="s">
        <v>15026</v>
      </c>
    </row>
    <row r="4376" spans="1:6" x14ac:dyDescent="0.25">
      <c r="A4376">
        <v>14375</v>
      </c>
      <c r="B4376" t="s">
        <v>3986</v>
      </c>
      <c r="C4376" t="s">
        <v>15023</v>
      </c>
      <c r="D4376">
        <v>49963</v>
      </c>
      <c r="E4376" s="2">
        <v>44773.082141203697</v>
      </c>
      <c r="F4376" t="s">
        <v>15026</v>
      </c>
    </row>
    <row r="4377" spans="1:6" x14ac:dyDescent="0.25">
      <c r="A4377">
        <v>14376</v>
      </c>
      <c r="B4377" t="s">
        <v>3462</v>
      </c>
      <c r="C4377" t="s">
        <v>15028</v>
      </c>
      <c r="D4377">
        <v>12000</v>
      </c>
      <c r="E4377" s="2">
        <v>44877.594155092593</v>
      </c>
      <c r="F4377" t="s">
        <v>15026</v>
      </c>
    </row>
    <row r="4378" spans="1:6" x14ac:dyDescent="0.25">
      <c r="A4378">
        <v>14377</v>
      </c>
      <c r="B4378" t="s">
        <v>3472</v>
      </c>
      <c r="C4378" t="s">
        <v>15028</v>
      </c>
      <c r="D4378">
        <v>39785</v>
      </c>
      <c r="E4378" s="2">
        <v>44591.851493055547</v>
      </c>
      <c r="F4378" t="s">
        <v>12908</v>
      </c>
    </row>
    <row r="4379" spans="1:6" x14ac:dyDescent="0.25">
      <c r="A4379">
        <v>14378</v>
      </c>
      <c r="B4379" t="s">
        <v>3557</v>
      </c>
      <c r="C4379" t="s">
        <v>15028</v>
      </c>
      <c r="D4379">
        <v>22070</v>
      </c>
      <c r="E4379" s="2">
        <v>45077.699432870373</v>
      </c>
      <c r="F4379" t="s">
        <v>12908</v>
      </c>
    </row>
    <row r="4380" spans="1:6" x14ac:dyDescent="0.25">
      <c r="A4380">
        <v>14379</v>
      </c>
      <c r="B4380" t="s">
        <v>5764</v>
      </c>
      <c r="C4380" t="s">
        <v>15027</v>
      </c>
      <c r="D4380">
        <v>1755</v>
      </c>
      <c r="E4380" s="2">
        <v>44748.016377314823</v>
      </c>
      <c r="F4380" t="s">
        <v>15026</v>
      </c>
    </row>
    <row r="4381" spans="1:6" x14ac:dyDescent="0.25">
      <c r="A4381">
        <v>14380</v>
      </c>
      <c r="B4381" t="s">
        <v>5316</v>
      </c>
      <c r="C4381" t="s">
        <v>15025</v>
      </c>
      <c r="D4381">
        <v>22028</v>
      </c>
      <c r="E4381" s="2">
        <v>44495.259432870371</v>
      </c>
      <c r="F4381" t="s">
        <v>15024</v>
      </c>
    </row>
    <row r="4382" spans="1:6" x14ac:dyDescent="0.25">
      <c r="A4382">
        <v>14381</v>
      </c>
      <c r="B4382" t="s">
        <v>3551</v>
      </c>
      <c r="C4382" t="s">
        <v>15027</v>
      </c>
      <c r="D4382">
        <v>1240</v>
      </c>
      <c r="E4382" s="2">
        <v>44803.257430555554</v>
      </c>
      <c r="F4382" t="s">
        <v>15026</v>
      </c>
    </row>
    <row r="4383" spans="1:6" x14ac:dyDescent="0.25">
      <c r="A4383">
        <v>14382</v>
      </c>
      <c r="B4383" t="s">
        <v>5668</v>
      </c>
      <c r="C4383" t="s">
        <v>15025</v>
      </c>
      <c r="D4383">
        <v>31578</v>
      </c>
      <c r="E4383" s="2">
        <v>44721.678888888891</v>
      </c>
      <c r="F4383" t="s">
        <v>15024</v>
      </c>
    </row>
    <row r="4384" spans="1:6" x14ac:dyDescent="0.25">
      <c r="A4384">
        <v>14383</v>
      </c>
      <c r="B4384" t="s">
        <v>4024</v>
      </c>
      <c r="C4384" t="s">
        <v>15030</v>
      </c>
      <c r="D4384">
        <v>37698</v>
      </c>
      <c r="E4384" s="2">
        <v>44820.156550925924</v>
      </c>
      <c r="F4384" t="s">
        <v>15024</v>
      </c>
    </row>
    <row r="4385" spans="1:6" x14ac:dyDescent="0.25">
      <c r="A4385">
        <v>14384</v>
      </c>
      <c r="B4385" t="s">
        <v>4496</v>
      </c>
      <c r="C4385" t="s">
        <v>15025</v>
      </c>
      <c r="D4385">
        <v>8116</v>
      </c>
      <c r="E4385" s="2">
        <v>44881.460115740738</v>
      </c>
      <c r="F4385" t="s">
        <v>15026</v>
      </c>
    </row>
    <row r="4386" spans="1:6" x14ac:dyDescent="0.25">
      <c r="A4386">
        <v>14385</v>
      </c>
      <c r="B4386" t="s">
        <v>3497</v>
      </c>
      <c r="C4386" t="s">
        <v>15029</v>
      </c>
      <c r="D4386">
        <v>29066</v>
      </c>
      <c r="E4386" s="2">
        <v>44937.447812500002</v>
      </c>
      <c r="F4386" t="s">
        <v>12908</v>
      </c>
    </row>
    <row r="4387" spans="1:6" x14ac:dyDescent="0.25">
      <c r="A4387">
        <v>14386</v>
      </c>
      <c r="B4387" t="s">
        <v>5057</v>
      </c>
      <c r="C4387" t="s">
        <v>15030</v>
      </c>
      <c r="D4387">
        <v>22627</v>
      </c>
      <c r="E4387" s="2">
        <v>44522.101412037038</v>
      </c>
      <c r="F4387" t="s">
        <v>15026</v>
      </c>
    </row>
    <row r="4388" spans="1:6" x14ac:dyDescent="0.25">
      <c r="A4388">
        <v>14387</v>
      </c>
      <c r="B4388" t="s">
        <v>4525</v>
      </c>
      <c r="C4388" t="s">
        <v>15023</v>
      </c>
      <c r="D4388">
        <v>7827</v>
      </c>
      <c r="E4388" s="2">
        <v>44734.587997685187</v>
      </c>
      <c r="F4388" t="s">
        <v>15026</v>
      </c>
    </row>
    <row r="4389" spans="1:6" x14ac:dyDescent="0.25">
      <c r="A4389">
        <v>14388</v>
      </c>
      <c r="B4389" t="s">
        <v>4421</v>
      </c>
      <c r="C4389" t="s">
        <v>15025</v>
      </c>
      <c r="D4389">
        <v>31529</v>
      </c>
      <c r="E4389" s="2">
        <v>44632.975162037037</v>
      </c>
      <c r="F4389" t="s">
        <v>15024</v>
      </c>
    </row>
    <row r="4390" spans="1:6" x14ac:dyDescent="0.25">
      <c r="A4390">
        <v>14389</v>
      </c>
      <c r="B4390" t="s">
        <v>5138</v>
      </c>
      <c r="C4390" t="s">
        <v>15028</v>
      </c>
      <c r="D4390">
        <v>33567</v>
      </c>
      <c r="E4390" s="2">
        <v>45108.905740740738</v>
      </c>
      <c r="F4390" t="s">
        <v>15026</v>
      </c>
    </row>
    <row r="4391" spans="1:6" x14ac:dyDescent="0.25">
      <c r="A4391">
        <v>14390</v>
      </c>
      <c r="B4391" t="s">
        <v>4690</v>
      </c>
      <c r="C4391" t="s">
        <v>15028</v>
      </c>
      <c r="D4391">
        <v>17320</v>
      </c>
      <c r="E4391" s="2">
        <v>44830.06527777778</v>
      </c>
      <c r="F4391" t="s">
        <v>15024</v>
      </c>
    </row>
    <row r="4392" spans="1:6" x14ac:dyDescent="0.25">
      <c r="A4392">
        <v>14391</v>
      </c>
      <c r="B4392" t="s">
        <v>3974</v>
      </c>
      <c r="C4392" t="s">
        <v>15029</v>
      </c>
      <c r="D4392">
        <v>9168</v>
      </c>
      <c r="E4392" s="2">
        <v>45007.900405092587</v>
      </c>
      <c r="F4392" t="s">
        <v>12908</v>
      </c>
    </row>
    <row r="4393" spans="1:6" x14ac:dyDescent="0.25">
      <c r="A4393">
        <v>14392</v>
      </c>
      <c r="B4393" t="s">
        <v>3069</v>
      </c>
      <c r="C4393" t="s">
        <v>15028</v>
      </c>
      <c r="D4393">
        <v>23706</v>
      </c>
      <c r="E4393" s="2">
        <v>44853.132569444453</v>
      </c>
      <c r="F4393" t="s">
        <v>15026</v>
      </c>
    </row>
    <row r="4394" spans="1:6" x14ac:dyDescent="0.25">
      <c r="A4394">
        <v>14393</v>
      </c>
      <c r="B4394" t="s">
        <v>3716</v>
      </c>
      <c r="C4394" t="s">
        <v>15029</v>
      </c>
      <c r="D4394">
        <v>8990</v>
      </c>
      <c r="E4394" s="2">
        <v>45043.789548611108</v>
      </c>
      <c r="F4394" t="s">
        <v>15024</v>
      </c>
    </row>
    <row r="4395" spans="1:6" x14ac:dyDescent="0.25">
      <c r="A4395">
        <v>14394</v>
      </c>
      <c r="B4395" t="s">
        <v>5381</v>
      </c>
      <c r="C4395" t="s">
        <v>15025</v>
      </c>
      <c r="D4395">
        <v>49351</v>
      </c>
      <c r="E4395" s="2">
        <v>44861.627939814818</v>
      </c>
      <c r="F4395" t="s">
        <v>12908</v>
      </c>
    </row>
    <row r="4396" spans="1:6" x14ac:dyDescent="0.25">
      <c r="A4396">
        <v>14395</v>
      </c>
      <c r="B4396" t="s">
        <v>4322</v>
      </c>
      <c r="C4396" t="s">
        <v>15030</v>
      </c>
      <c r="D4396">
        <v>46584</v>
      </c>
      <c r="E4396" s="2">
        <v>44692.292847222219</v>
      </c>
      <c r="F4396" t="s">
        <v>15026</v>
      </c>
    </row>
    <row r="4397" spans="1:6" x14ac:dyDescent="0.25">
      <c r="A4397">
        <v>14396</v>
      </c>
      <c r="B4397" t="s">
        <v>3613</v>
      </c>
      <c r="C4397" t="s">
        <v>15028</v>
      </c>
      <c r="D4397">
        <v>10690</v>
      </c>
      <c r="E4397" s="2">
        <v>44958.882777777777</v>
      </c>
      <c r="F4397" t="s">
        <v>15024</v>
      </c>
    </row>
    <row r="4398" spans="1:6" x14ac:dyDescent="0.25">
      <c r="A4398">
        <v>14397</v>
      </c>
      <c r="B4398" t="s">
        <v>3550</v>
      </c>
      <c r="C4398" t="s">
        <v>15028</v>
      </c>
      <c r="D4398">
        <v>23516</v>
      </c>
      <c r="E4398" s="2">
        <v>45009.809398148151</v>
      </c>
      <c r="F4398" t="s">
        <v>15026</v>
      </c>
    </row>
    <row r="4399" spans="1:6" x14ac:dyDescent="0.25">
      <c r="A4399">
        <v>14398</v>
      </c>
      <c r="B4399" t="s">
        <v>4005</v>
      </c>
      <c r="C4399" t="s">
        <v>15027</v>
      </c>
      <c r="D4399">
        <v>19825</v>
      </c>
      <c r="E4399" s="2">
        <v>44672.805995370371</v>
      </c>
      <c r="F4399" t="s">
        <v>15024</v>
      </c>
    </row>
    <row r="4400" spans="1:6" x14ac:dyDescent="0.25">
      <c r="A4400">
        <v>14399</v>
      </c>
      <c r="B4400" t="s">
        <v>3761</v>
      </c>
      <c r="C4400" t="s">
        <v>15028</v>
      </c>
      <c r="D4400">
        <v>34176</v>
      </c>
      <c r="E4400" s="2">
        <v>44612.161006944443</v>
      </c>
      <c r="F4400" t="s">
        <v>15026</v>
      </c>
    </row>
    <row r="4401" spans="1:6" x14ac:dyDescent="0.25">
      <c r="A4401">
        <v>14400</v>
      </c>
      <c r="B4401" t="s">
        <v>3993</v>
      </c>
      <c r="C4401" t="s">
        <v>15023</v>
      </c>
      <c r="D4401">
        <v>6870</v>
      </c>
      <c r="E4401" s="2">
        <v>44574.323263888888</v>
      </c>
      <c r="F4401" t="s">
        <v>15024</v>
      </c>
    </row>
    <row r="4402" spans="1:6" x14ac:dyDescent="0.25">
      <c r="A4402">
        <v>14401</v>
      </c>
      <c r="B4402" t="s">
        <v>4660</v>
      </c>
      <c r="C4402" t="s">
        <v>15025</v>
      </c>
      <c r="D4402">
        <v>26421</v>
      </c>
      <c r="E4402" s="2">
        <v>44714.447152777779</v>
      </c>
      <c r="F4402" t="s">
        <v>12908</v>
      </c>
    </row>
    <row r="4403" spans="1:6" x14ac:dyDescent="0.25">
      <c r="A4403">
        <v>14402</v>
      </c>
      <c r="B4403" t="s">
        <v>3937</v>
      </c>
      <c r="C4403" t="s">
        <v>15025</v>
      </c>
      <c r="D4403">
        <v>13174</v>
      </c>
      <c r="E4403" s="2">
        <v>44468.340740740743</v>
      </c>
      <c r="F4403" t="s">
        <v>15026</v>
      </c>
    </row>
    <row r="4404" spans="1:6" x14ac:dyDescent="0.25">
      <c r="A4404">
        <v>14403</v>
      </c>
      <c r="B4404" t="s">
        <v>3483</v>
      </c>
      <c r="C4404" t="s">
        <v>15028</v>
      </c>
      <c r="D4404">
        <v>33536</v>
      </c>
      <c r="E4404" s="2">
        <v>44489.37232638889</v>
      </c>
      <c r="F4404" t="s">
        <v>12908</v>
      </c>
    </row>
    <row r="4405" spans="1:6" x14ac:dyDescent="0.25">
      <c r="A4405">
        <v>14404</v>
      </c>
      <c r="B4405" t="s">
        <v>5008</v>
      </c>
      <c r="C4405" t="s">
        <v>15023</v>
      </c>
      <c r="D4405">
        <v>15705</v>
      </c>
      <c r="E4405" s="2">
        <v>44709.986018518517</v>
      </c>
      <c r="F4405" t="s">
        <v>15024</v>
      </c>
    </row>
    <row r="4406" spans="1:6" x14ac:dyDescent="0.25">
      <c r="A4406">
        <v>14405</v>
      </c>
      <c r="B4406" t="s">
        <v>3994</v>
      </c>
      <c r="C4406" t="s">
        <v>15030</v>
      </c>
      <c r="D4406">
        <v>35328</v>
      </c>
      <c r="E4406" s="2">
        <v>45014.597025462957</v>
      </c>
      <c r="F4406" t="s">
        <v>12908</v>
      </c>
    </row>
    <row r="4407" spans="1:6" x14ac:dyDescent="0.25">
      <c r="A4407">
        <v>14406</v>
      </c>
      <c r="B4407" t="s">
        <v>4129</v>
      </c>
      <c r="C4407" t="s">
        <v>15023</v>
      </c>
      <c r="D4407">
        <v>22912</v>
      </c>
      <c r="E4407" s="2">
        <v>44625.02</v>
      </c>
      <c r="F4407" t="s">
        <v>15024</v>
      </c>
    </row>
    <row r="4408" spans="1:6" x14ac:dyDescent="0.25">
      <c r="A4408">
        <v>14407</v>
      </c>
      <c r="B4408" t="s">
        <v>3995</v>
      </c>
      <c r="C4408" t="s">
        <v>15027</v>
      </c>
      <c r="D4408">
        <v>13123</v>
      </c>
      <c r="E4408" s="2">
        <v>45050.509363425917</v>
      </c>
      <c r="F4408" t="s">
        <v>12908</v>
      </c>
    </row>
    <row r="4409" spans="1:6" x14ac:dyDescent="0.25">
      <c r="A4409">
        <v>14408</v>
      </c>
      <c r="B4409" t="s">
        <v>4945</v>
      </c>
      <c r="C4409" t="s">
        <v>15029</v>
      </c>
      <c r="D4409">
        <v>6590</v>
      </c>
      <c r="E4409" s="2">
        <v>44828.833472222221</v>
      </c>
      <c r="F4409" t="s">
        <v>15024</v>
      </c>
    </row>
    <row r="4410" spans="1:6" x14ac:dyDescent="0.25">
      <c r="A4410">
        <v>14409</v>
      </c>
      <c r="B4410" t="s">
        <v>3101</v>
      </c>
      <c r="C4410" t="s">
        <v>15030</v>
      </c>
      <c r="D4410">
        <v>14345</v>
      </c>
      <c r="E4410" s="2">
        <v>44822.026203703703</v>
      </c>
      <c r="F4410" t="s">
        <v>12908</v>
      </c>
    </row>
    <row r="4411" spans="1:6" x14ac:dyDescent="0.25">
      <c r="A4411">
        <v>14410</v>
      </c>
      <c r="B4411" t="s">
        <v>3235</v>
      </c>
      <c r="C4411" t="s">
        <v>15027</v>
      </c>
      <c r="D4411">
        <v>13717</v>
      </c>
      <c r="E4411" s="2">
        <v>44839.441168981481</v>
      </c>
      <c r="F4411" t="s">
        <v>12908</v>
      </c>
    </row>
    <row r="4412" spans="1:6" x14ac:dyDescent="0.25">
      <c r="A4412">
        <v>14411</v>
      </c>
      <c r="B4412" t="s">
        <v>3603</v>
      </c>
      <c r="C4412" t="s">
        <v>15023</v>
      </c>
      <c r="D4412">
        <v>38819</v>
      </c>
      <c r="E4412" s="2">
        <v>44501.741469907407</v>
      </c>
      <c r="F4412" t="s">
        <v>12908</v>
      </c>
    </row>
    <row r="4413" spans="1:6" x14ac:dyDescent="0.25">
      <c r="A4413">
        <v>14412</v>
      </c>
      <c r="B4413" t="s">
        <v>3882</v>
      </c>
      <c r="C4413" t="s">
        <v>15023</v>
      </c>
      <c r="D4413">
        <v>10512</v>
      </c>
      <c r="E4413" s="2">
        <v>44974.500497685192</v>
      </c>
      <c r="F4413" t="s">
        <v>15026</v>
      </c>
    </row>
    <row r="4414" spans="1:6" x14ac:dyDescent="0.25">
      <c r="A4414">
        <v>14413</v>
      </c>
      <c r="B4414" t="s">
        <v>3554</v>
      </c>
      <c r="C4414" t="s">
        <v>15023</v>
      </c>
      <c r="D4414">
        <v>9590</v>
      </c>
      <c r="E4414" s="2">
        <v>44783.060925925929</v>
      </c>
      <c r="F4414" t="s">
        <v>15024</v>
      </c>
    </row>
    <row r="4415" spans="1:6" x14ac:dyDescent="0.25">
      <c r="A4415">
        <v>14414</v>
      </c>
      <c r="B4415" t="s">
        <v>4214</v>
      </c>
      <c r="C4415" t="s">
        <v>15029</v>
      </c>
      <c r="D4415">
        <v>31371</v>
      </c>
      <c r="E4415" s="2">
        <v>45095.442118055558</v>
      </c>
      <c r="F4415" t="s">
        <v>15026</v>
      </c>
    </row>
    <row r="4416" spans="1:6" x14ac:dyDescent="0.25">
      <c r="A4416">
        <v>14415</v>
      </c>
      <c r="B4416" t="s">
        <v>5166</v>
      </c>
      <c r="C4416" t="s">
        <v>15023</v>
      </c>
      <c r="D4416">
        <v>38863</v>
      </c>
      <c r="E4416" s="2">
        <v>44695.432881944442</v>
      </c>
      <c r="F4416" t="s">
        <v>15026</v>
      </c>
    </row>
    <row r="4417" spans="1:6" x14ac:dyDescent="0.25">
      <c r="A4417">
        <v>14416</v>
      </c>
      <c r="B4417" t="s">
        <v>4383</v>
      </c>
      <c r="C4417" t="s">
        <v>15028</v>
      </c>
      <c r="D4417">
        <v>45794</v>
      </c>
      <c r="E4417" s="2">
        <v>44827.972604166673</v>
      </c>
      <c r="F4417" t="s">
        <v>12908</v>
      </c>
    </row>
    <row r="4418" spans="1:6" x14ac:dyDescent="0.25">
      <c r="A4418">
        <v>14417</v>
      </c>
      <c r="B4418" t="s">
        <v>5028</v>
      </c>
      <c r="C4418" t="s">
        <v>15030</v>
      </c>
      <c r="D4418">
        <v>2775</v>
      </c>
      <c r="E4418" s="2">
        <v>44662.107187499998</v>
      </c>
      <c r="F4418" t="s">
        <v>15024</v>
      </c>
    </row>
    <row r="4419" spans="1:6" x14ac:dyDescent="0.25">
      <c r="A4419">
        <v>14418</v>
      </c>
      <c r="B4419" t="s">
        <v>5813</v>
      </c>
      <c r="C4419" t="s">
        <v>15029</v>
      </c>
      <c r="D4419">
        <v>11526</v>
      </c>
      <c r="E4419" s="2">
        <v>45018.281840277778</v>
      </c>
      <c r="F4419" t="s">
        <v>12908</v>
      </c>
    </row>
    <row r="4420" spans="1:6" x14ac:dyDescent="0.25">
      <c r="A4420">
        <v>14419</v>
      </c>
      <c r="B4420" t="s">
        <v>3580</v>
      </c>
      <c r="C4420" t="s">
        <v>15025</v>
      </c>
      <c r="D4420">
        <v>14914</v>
      </c>
      <c r="E4420" s="2">
        <v>44601.518321759257</v>
      </c>
      <c r="F4420" t="s">
        <v>15024</v>
      </c>
    </row>
    <row r="4421" spans="1:6" x14ac:dyDescent="0.25">
      <c r="A4421">
        <v>14420</v>
      </c>
      <c r="B4421" t="s">
        <v>4742</v>
      </c>
      <c r="C4421" t="s">
        <v>15029</v>
      </c>
      <c r="D4421">
        <v>7217</v>
      </c>
      <c r="E4421" s="2">
        <v>45001.780590277784</v>
      </c>
      <c r="F4421" t="s">
        <v>15024</v>
      </c>
    </row>
    <row r="4422" spans="1:6" x14ac:dyDescent="0.25">
      <c r="A4422">
        <v>14421</v>
      </c>
      <c r="B4422" t="s">
        <v>3261</v>
      </c>
      <c r="C4422" t="s">
        <v>15025</v>
      </c>
      <c r="D4422">
        <v>24991</v>
      </c>
      <c r="E4422" s="2">
        <v>45026.135798611111</v>
      </c>
      <c r="F4422" t="s">
        <v>15024</v>
      </c>
    </row>
    <row r="4423" spans="1:6" x14ac:dyDescent="0.25">
      <c r="A4423">
        <v>14422</v>
      </c>
      <c r="B4423" t="s">
        <v>5322</v>
      </c>
      <c r="C4423" t="s">
        <v>15023</v>
      </c>
      <c r="D4423">
        <v>22598</v>
      </c>
      <c r="E4423" s="2">
        <v>44539.667534722219</v>
      </c>
      <c r="F4423" t="s">
        <v>12908</v>
      </c>
    </row>
    <row r="4424" spans="1:6" x14ac:dyDescent="0.25">
      <c r="A4424">
        <v>14423</v>
      </c>
      <c r="B4424" t="s">
        <v>5114</v>
      </c>
      <c r="C4424" t="s">
        <v>15029</v>
      </c>
      <c r="D4424">
        <v>48703</v>
      </c>
      <c r="E4424" s="2">
        <v>45103.036770833343</v>
      </c>
      <c r="F4424" t="s">
        <v>12908</v>
      </c>
    </row>
    <row r="4425" spans="1:6" x14ac:dyDescent="0.25">
      <c r="A4425">
        <v>14424</v>
      </c>
      <c r="B4425" t="s">
        <v>5542</v>
      </c>
      <c r="C4425" t="s">
        <v>15028</v>
      </c>
      <c r="D4425">
        <v>35806</v>
      </c>
      <c r="E4425" s="2">
        <v>44836.323969907397</v>
      </c>
      <c r="F4425" t="s">
        <v>15024</v>
      </c>
    </row>
    <row r="4426" spans="1:6" x14ac:dyDescent="0.25">
      <c r="A4426">
        <v>14425</v>
      </c>
      <c r="B4426" t="s">
        <v>3560</v>
      </c>
      <c r="C4426" t="s">
        <v>15030</v>
      </c>
      <c r="D4426">
        <v>14840</v>
      </c>
      <c r="E4426" s="2">
        <v>44569.172777777778</v>
      </c>
      <c r="F4426" t="s">
        <v>12908</v>
      </c>
    </row>
    <row r="4427" spans="1:6" x14ac:dyDescent="0.25">
      <c r="A4427">
        <v>14426</v>
      </c>
      <c r="B4427" t="s">
        <v>5109</v>
      </c>
      <c r="C4427" t="s">
        <v>15029</v>
      </c>
      <c r="D4427">
        <v>1983</v>
      </c>
      <c r="E4427" s="2">
        <v>45085.875439814823</v>
      </c>
      <c r="F4427" t="s">
        <v>15026</v>
      </c>
    </row>
    <row r="4428" spans="1:6" x14ac:dyDescent="0.25">
      <c r="A4428">
        <v>14427</v>
      </c>
      <c r="B4428" t="s">
        <v>3643</v>
      </c>
      <c r="C4428" t="s">
        <v>15030</v>
      </c>
      <c r="D4428">
        <v>6776</v>
      </c>
      <c r="E4428" s="2">
        <v>44630.156006944453</v>
      </c>
      <c r="F4428" t="s">
        <v>15026</v>
      </c>
    </row>
    <row r="4429" spans="1:6" x14ac:dyDescent="0.25">
      <c r="A4429">
        <v>14428</v>
      </c>
      <c r="B4429" t="s">
        <v>4320</v>
      </c>
      <c r="C4429" t="s">
        <v>15028</v>
      </c>
      <c r="D4429">
        <v>28435</v>
      </c>
      <c r="E4429" s="2">
        <v>44903.519837962973</v>
      </c>
      <c r="F4429" t="s">
        <v>15024</v>
      </c>
    </row>
    <row r="4430" spans="1:6" x14ac:dyDescent="0.25">
      <c r="A4430">
        <v>14429</v>
      </c>
      <c r="B4430" t="s">
        <v>5546</v>
      </c>
      <c r="C4430" t="s">
        <v>15030</v>
      </c>
      <c r="D4430">
        <v>25682</v>
      </c>
      <c r="E4430" s="2">
        <v>44568.188819444447</v>
      </c>
      <c r="F4430" t="s">
        <v>15024</v>
      </c>
    </row>
    <row r="4431" spans="1:6" x14ac:dyDescent="0.25">
      <c r="A4431">
        <v>14430</v>
      </c>
      <c r="B4431" t="s">
        <v>3385</v>
      </c>
      <c r="C4431" t="s">
        <v>15023</v>
      </c>
      <c r="D4431">
        <v>5251</v>
      </c>
      <c r="E4431" s="2">
        <v>44807.546979166669</v>
      </c>
      <c r="F4431" t="s">
        <v>15026</v>
      </c>
    </row>
    <row r="4432" spans="1:6" x14ac:dyDescent="0.25">
      <c r="A4432">
        <v>14431</v>
      </c>
      <c r="B4432" t="s">
        <v>4043</v>
      </c>
      <c r="C4432" t="s">
        <v>15023</v>
      </c>
      <c r="D4432">
        <v>4469</v>
      </c>
      <c r="E4432" s="2">
        <v>45041.645289351851</v>
      </c>
      <c r="F4432" t="s">
        <v>15026</v>
      </c>
    </row>
    <row r="4433" spans="1:6" x14ac:dyDescent="0.25">
      <c r="A4433">
        <v>14432</v>
      </c>
      <c r="B4433" t="s">
        <v>5696</v>
      </c>
      <c r="C4433" t="s">
        <v>15028</v>
      </c>
      <c r="D4433">
        <v>42145</v>
      </c>
      <c r="E4433" s="2">
        <v>44558.495509259257</v>
      </c>
      <c r="F4433" t="s">
        <v>12908</v>
      </c>
    </row>
    <row r="4434" spans="1:6" x14ac:dyDescent="0.25">
      <c r="A4434">
        <v>14433</v>
      </c>
      <c r="B4434" t="s">
        <v>3949</v>
      </c>
      <c r="C4434" t="s">
        <v>15023</v>
      </c>
      <c r="D4434">
        <v>40937</v>
      </c>
      <c r="E4434" s="2">
        <v>44645.711585648147</v>
      </c>
      <c r="F4434" t="s">
        <v>15024</v>
      </c>
    </row>
    <row r="4435" spans="1:6" x14ac:dyDescent="0.25">
      <c r="A4435">
        <v>14434</v>
      </c>
      <c r="B4435" t="s">
        <v>4584</v>
      </c>
      <c r="C4435" t="s">
        <v>15023</v>
      </c>
      <c r="D4435">
        <v>24052</v>
      </c>
      <c r="E4435" s="2">
        <v>45066.022569444453</v>
      </c>
      <c r="F4435" t="s">
        <v>15024</v>
      </c>
    </row>
    <row r="4436" spans="1:6" x14ac:dyDescent="0.25">
      <c r="A4436">
        <v>14435</v>
      </c>
      <c r="B4436" t="s">
        <v>3271</v>
      </c>
      <c r="C4436" t="s">
        <v>15029</v>
      </c>
      <c r="D4436">
        <v>37614</v>
      </c>
      <c r="E4436" s="2">
        <v>44878.883287037039</v>
      </c>
      <c r="F4436" t="s">
        <v>15026</v>
      </c>
    </row>
    <row r="4437" spans="1:6" x14ac:dyDescent="0.25">
      <c r="A4437">
        <v>14436</v>
      </c>
      <c r="B4437" t="s">
        <v>5135</v>
      </c>
      <c r="C4437" t="s">
        <v>15030</v>
      </c>
      <c r="D4437">
        <v>24612</v>
      </c>
      <c r="E4437" s="2">
        <v>44579.028020833342</v>
      </c>
      <c r="F4437" t="s">
        <v>15024</v>
      </c>
    </row>
    <row r="4438" spans="1:6" x14ac:dyDescent="0.25">
      <c r="A4438">
        <v>14437</v>
      </c>
      <c r="B4438" t="s">
        <v>5786</v>
      </c>
      <c r="C4438" t="s">
        <v>15025</v>
      </c>
      <c r="D4438">
        <v>14110</v>
      </c>
      <c r="E4438" s="2">
        <v>44947.391921296286</v>
      </c>
      <c r="F4438" t="s">
        <v>15024</v>
      </c>
    </row>
    <row r="4439" spans="1:6" x14ac:dyDescent="0.25">
      <c r="A4439">
        <v>14438</v>
      </c>
      <c r="B4439" t="s">
        <v>5983</v>
      </c>
      <c r="C4439" t="s">
        <v>15027</v>
      </c>
      <c r="D4439">
        <v>10947</v>
      </c>
      <c r="E4439" s="2">
        <v>44889.05159722222</v>
      </c>
      <c r="F4439" t="s">
        <v>15026</v>
      </c>
    </row>
    <row r="4440" spans="1:6" x14ac:dyDescent="0.25">
      <c r="A4440">
        <v>14439</v>
      </c>
      <c r="B4440" t="s">
        <v>3532</v>
      </c>
      <c r="C4440" t="s">
        <v>15029</v>
      </c>
      <c r="D4440">
        <v>5583</v>
      </c>
      <c r="E4440" s="2">
        <v>44721.840636574067</v>
      </c>
      <c r="F4440" t="s">
        <v>12908</v>
      </c>
    </row>
    <row r="4441" spans="1:6" x14ac:dyDescent="0.25">
      <c r="A4441">
        <v>14440</v>
      </c>
      <c r="B4441" t="s">
        <v>4772</v>
      </c>
      <c r="C4441" t="s">
        <v>15030</v>
      </c>
      <c r="D4441">
        <v>2340</v>
      </c>
      <c r="E4441" s="2">
        <v>44788.233472222222</v>
      </c>
      <c r="F4441" t="s">
        <v>12908</v>
      </c>
    </row>
    <row r="4442" spans="1:6" x14ac:dyDescent="0.25">
      <c r="A4442">
        <v>14441</v>
      </c>
      <c r="B4442" t="s">
        <v>6068</v>
      </c>
      <c r="C4442" t="s">
        <v>15027</v>
      </c>
      <c r="D4442">
        <v>18129</v>
      </c>
      <c r="E4442" s="2">
        <v>44592.352361111109</v>
      </c>
      <c r="F4442" t="s">
        <v>12908</v>
      </c>
    </row>
    <row r="4443" spans="1:6" x14ac:dyDescent="0.25">
      <c r="A4443">
        <v>14442</v>
      </c>
      <c r="B4443" t="s">
        <v>4708</v>
      </c>
      <c r="C4443" t="s">
        <v>15025</v>
      </c>
      <c r="D4443">
        <v>37100</v>
      </c>
      <c r="E4443" s="2">
        <v>44789.506469907406</v>
      </c>
      <c r="F4443" t="s">
        <v>15024</v>
      </c>
    </row>
    <row r="4444" spans="1:6" x14ac:dyDescent="0.25">
      <c r="A4444">
        <v>14443</v>
      </c>
      <c r="B4444" t="s">
        <v>5664</v>
      </c>
      <c r="C4444" t="s">
        <v>15028</v>
      </c>
      <c r="D4444">
        <v>3900</v>
      </c>
      <c r="E4444" s="2">
        <v>44708.65834490741</v>
      </c>
      <c r="F4444" t="s">
        <v>15026</v>
      </c>
    </row>
    <row r="4445" spans="1:6" x14ac:dyDescent="0.25">
      <c r="A4445">
        <v>14444</v>
      </c>
      <c r="B4445" t="s">
        <v>3941</v>
      </c>
      <c r="C4445" t="s">
        <v>15027</v>
      </c>
      <c r="D4445">
        <v>28179</v>
      </c>
      <c r="E4445" s="2">
        <v>44473.55878472222</v>
      </c>
      <c r="F4445" t="s">
        <v>15024</v>
      </c>
    </row>
    <row r="4446" spans="1:6" x14ac:dyDescent="0.25">
      <c r="A4446">
        <v>14445</v>
      </c>
      <c r="B4446" t="s">
        <v>6051</v>
      </c>
      <c r="C4446" t="s">
        <v>15023</v>
      </c>
      <c r="D4446">
        <v>43310</v>
      </c>
      <c r="E4446" s="2">
        <v>44591.348715277767</v>
      </c>
      <c r="F4446" t="s">
        <v>15024</v>
      </c>
    </row>
    <row r="4447" spans="1:6" x14ac:dyDescent="0.25">
      <c r="A4447">
        <v>14446</v>
      </c>
      <c r="B4447" t="s">
        <v>4889</v>
      </c>
      <c r="C4447" t="s">
        <v>15025</v>
      </c>
      <c r="D4447">
        <v>10156</v>
      </c>
      <c r="E4447" s="2">
        <v>44734.821689814817</v>
      </c>
      <c r="F4447" t="s">
        <v>15024</v>
      </c>
    </row>
    <row r="4448" spans="1:6" x14ac:dyDescent="0.25">
      <c r="A4448">
        <v>14447</v>
      </c>
      <c r="B4448" t="s">
        <v>3501</v>
      </c>
      <c r="C4448" t="s">
        <v>15025</v>
      </c>
      <c r="D4448">
        <v>36284</v>
      </c>
      <c r="E4448" s="2">
        <v>45106.363726851851</v>
      </c>
      <c r="F4448" t="s">
        <v>12908</v>
      </c>
    </row>
    <row r="4449" spans="1:6" x14ac:dyDescent="0.25">
      <c r="A4449">
        <v>14448</v>
      </c>
      <c r="B4449" t="s">
        <v>5602</v>
      </c>
      <c r="C4449" t="s">
        <v>15028</v>
      </c>
      <c r="D4449">
        <v>22762</v>
      </c>
      <c r="E4449" s="2">
        <v>45041.074479166673</v>
      </c>
      <c r="F4449" t="s">
        <v>15026</v>
      </c>
    </row>
    <row r="4450" spans="1:6" x14ac:dyDescent="0.25">
      <c r="A4450">
        <v>14449</v>
      </c>
      <c r="B4450" t="s">
        <v>4006</v>
      </c>
      <c r="C4450" t="s">
        <v>15027</v>
      </c>
      <c r="D4450">
        <v>45603</v>
      </c>
      <c r="E4450" s="2">
        <v>44860.95449074074</v>
      </c>
      <c r="F4450" t="s">
        <v>15024</v>
      </c>
    </row>
    <row r="4451" spans="1:6" x14ac:dyDescent="0.25">
      <c r="A4451">
        <v>14450</v>
      </c>
      <c r="B4451" t="s">
        <v>3523</v>
      </c>
      <c r="C4451" t="s">
        <v>15030</v>
      </c>
      <c r="D4451">
        <v>48344</v>
      </c>
      <c r="E4451" s="2">
        <v>45038.148252314822</v>
      </c>
      <c r="F4451" t="s">
        <v>15024</v>
      </c>
    </row>
    <row r="4452" spans="1:6" x14ac:dyDescent="0.25">
      <c r="A4452">
        <v>14451</v>
      </c>
      <c r="B4452" t="s">
        <v>3999</v>
      </c>
      <c r="C4452" t="s">
        <v>15027</v>
      </c>
      <c r="D4452">
        <v>39867</v>
      </c>
      <c r="E4452" s="2">
        <v>44785.339016203703</v>
      </c>
      <c r="F4452" t="s">
        <v>15026</v>
      </c>
    </row>
    <row r="4453" spans="1:6" x14ac:dyDescent="0.25">
      <c r="A4453">
        <v>14452</v>
      </c>
      <c r="B4453" t="s">
        <v>4101</v>
      </c>
      <c r="C4453" t="s">
        <v>15023</v>
      </c>
      <c r="D4453">
        <v>36047</v>
      </c>
      <c r="E4453" s="2">
        <v>44764.093425925923</v>
      </c>
      <c r="F4453" t="s">
        <v>15026</v>
      </c>
    </row>
    <row r="4454" spans="1:6" x14ac:dyDescent="0.25">
      <c r="A4454">
        <v>14453</v>
      </c>
      <c r="B4454" t="s">
        <v>3473</v>
      </c>
      <c r="C4454" t="s">
        <v>15025</v>
      </c>
      <c r="D4454">
        <v>14878</v>
      </c>
      <c r="E4454" s="2">
        <v>45094.986342592587</v>
      </c>
      <c r="F4454" t="s">
        <v>15024</v>
      </c>
    </row>
    <row r="4455" spans="1:6" x14ac:dyDescent="0.25">
      <c r="A4455">
        <v>14454</v>
      </c>
      <c r="B4455" t="s">
        <v>4634</v>
      </c>
      <c r="C4455" t="s">
        <v>15030</v>
      </c>
      <c r="D4455">
        <v>48534</v>
      </c>
      <c r="E4455" s="2">
        <v>44970.432546296302</v>
      </c>
      <c r="F4455" t="s">
        <v>15024</v>
      </c>
    </row>
    <row r="4456" spans="1:6" x14ac:dyDescent="0.25">
      <c r="A4456">
        <v>14455</v>
      </c>
      <c r="B4456" t="s">
        <v>5268</v>
      </c>
      <c r="C4456" t="s">
        <v>15029</v>
      </c>
      <c r="D4456">
        <v>34504</v>
      </c>
      <c r="E4456" s="2">
        <v>44542.430972222217</v>
      </c>
      <c r="F4456" t="s">
        <v>12908</v>
      </c>
    </row>
    <row r="4457" spans="1:6" x14ac:dyDescent="0.25">
      <c r="A4457">
        <v>14456</v>
      </c>
      <c r="B4457" t="s">
        <v>5295</v>
      </c>
      <c r="C4457" t="s">
        <v>15029</v>
      </c>
      <c r="D4457">
        <v>12843</v>
      </c>
      <c r="E4457" s="2">
        <v>44665.106793981482</v>
      </c>
      <c r="F4457" t="s">
        <v>15026</v>
      </c>
    </row>
    <row r="4458" spans="1:6" x14ac:dyDescent="0.25">
      <c r="A4458">
        <v>14457</v>
      </c>
      <c r="B4458" t="s">
        <v>3160</v>
      </c>
      <c r="C4458" t="s">
        <v>15030</v>
      </c>
      <c r="D4458">
        <v>16156</v>
      </c>
      <c r="E4458" s="2">
        <v>44937.673101851848</v>
      </c>
      <c r="F4458" t="s">
        <v>15024</v>
      </c>
    </row>
    <row r="4459" spans="1:6" x14ac:dyDescent="0.25">
      <c r="A4459">
        <v>14458</v>
      </c>
      <c r="B4459" t="s">
        <v>3661</v>
      </c>
      <c r="C4459" t="s">
        <v>15028</v>
      </c>
      <c r="D4459">
        <v>10589</v>
      </c>
      <c r="E4459" s="2">
        <v>45078.468692129631</v>
      </c>
      <c r="F4459" t="s">
        <v>15024</v>
      </c>
    </row>
    <row r="4460" spans="1:6" x14ac:dyDescent="0.25">
      <c r="A4460">
        <v>14459</v>
      </c>
      <c r="B4460" t="s">
        <v>5050</v>
      </c>
      <c r="C4460" t="s">
        <v>15028</v>
      </c>
      <c r="D4460">
        <v>28016</v>
      </c>
      <c r="E4460" s="2">
        <v>44681.983842592592</v>
      </c>
      <c r="F4460" t="s">
        <v>12908</v>
      </c>
    </row>
    <row r="4461" spans="1:6" x14ac:dyDescent="0.25">
      <c r="A4461">
        <v>14460</v>
      </c>
      <c r="B4461" t="s">
        <v>3920</v>
      </c>
      <c r="C4461" t="s">
        <v>15023</v>
      </c>
      <c r="D4461">
        <v>18519</v>
      </c>
      <c r="E4461" s="2">
        <v>44517.138414351852</v>
      </c>
      <c r="F4461" t="s">
        <v>15026</v>
      </c>
    </row>
    <row r="4462" spans="1:6" x14ac:dyDescent="0.25">
      <c r="A4462">
        <v>14461</v>
      </c>
      <c r="B4462" t="s">
        <v>4396</v>
      </c>
      <c r="C4462" t="s">
        <v>15023</v>
      </c>
      <c r="D4462">
        <v>42962</v>
      </c>
      <c r="E4462" s="2">
        <v>45090.962905092587</v>
      </c>
      <c r="F4462" t="s">
        <v>12908</v>
      </c>
    </row>
    <row r="4463" spans="1:6" x14ac:dyDescent="0.25">
      <c r="A4463">
        <v>14462</v>
      </c>
      <c r="B4463" t="s">
        <v>4650</v>
      </c>
      <c r="C4463" t="s">
        <v>15028</v>
      </c>
      <c r="D4463">
        <v>35368</v>
      </c>
      <c r="E4463" s="2">
        <v>44476.053506944438</v>
      </c>
      <c r="F4463" t="s">
        <v>15026</v>
      </c>
    </row>
    <row r="4464" spans="1:6" x14ac:dyDescent="0.25">
      <c r="A4464">
        <v>14463</v>
      </c>
      <c r="B4464" t="s">
        <v>5237</v>
      </c>
      <c r="C4464" t="s">
        <v>15027</v>
      </c>
      <c r="D4464">
        <v>11142</v>
      </c>
      <c r="E4464" s="2">
        <v>44930.284247685187</v>
      </c>
      <c r="F4464" t="s">
        <v>15024</v>
      </c>
    </row>
    <row r="4465" spans="1:6" x14ac:dyDescent="0.25">
      <c r="A4465">
        <v>14464</v>
      </c>
      <c r="B4465" t="s">
        <v>5547</v>
      </c>
      <c r="C4465" t="s">
        <v>15023</v>
      </c>
      <c r="D4465">
        <v>39268</v>
      </c>
      <c r="E4465" s="2">
        <v>44866.105810185189</v>
      </c>
      <c r="F4465" t="s">
        <v>15026</v>
      </c>
    </row>
    <row r="4466" spans="1:6" x14ac:dyDescent="0.25">
      <c r="A4466">
        <v>14465</v>
      </c>
      <c r="B4466" t="s">
        <v>3782</v>
      </c>
      <c r="C4466" t="s">
        <v>15023</v>
      </c>
      <c r="D4466">
        <v>28210</v>
      </c>
      <c r="E4466" s="2">
        <v>44970.374212962961</v>
      </c>
      <c r="F4466" t="s">
        <v>15024</v>
      </c>
    </row>
    <row r="4467" spans="1:6" x14ac:dyDescent="0.25">
      <c r="A4467">
        <v>14466</v>
      </c>
      <c r="B4467" t="s">
        <v>4407</v>
      </c>
      <c r="C4467" t="s">
        <v>15030</v>
      </c>
      <c r="D4467">
        <v>24805</v>
      </c>
      <c r="E4467" s="2">
        <v>44468.878900462973</v>
      </c>
      <c r="F4467" t="s">
        <v>15024</v>
      </c>
    </row>
    <row r="4468" spans="1:6" x14ac:dyDescent="0.25">
      <c r="A4468">
        <v>14467</v>
      </c>
      <c r="B4468" t="s">
        <v>4288</v>
      </c>
      <c r="C4468" t="s">
        <v>15029</v>
      </c>
      <c r="D4468">
        <v>7509</v>
      </c>
      <c r="E4468" s="2">
        <v>45118.146041666667</v>
      </c>
      <c r="F4468" t="s">
        <v>12908</v>
      </c>
    </row>
    <row r="4469" spans="1:6" x14ac:dyDescent="0.25">
      <c r="A4469">
        <v>14468</v>
      </c>
      <c r="B4469" t="s">
        <v>3467</v>
      </c>
      <c r="C4469" t="s">
        <v>15025</v>
      </c>
      <c r="D4469">
        <v>44015</v>
      </c>
      <c r="E4469" s="2">
        <v>44595.976030092592</v>
      </c>
      <c r="F4469" t="s">
        <v>15024</v>
      </c>
    </row>
    <row r="4470" spans="1:6" x14ac:dyDescent="0.25">
      <c r="A4470">
        <v>14469</v>
      </c>
      <c r="B4470" t="s">
        <v>5253</v>
      </c>
      <c r="C4470" t="s">
        <v>15030</v>
      </c>
      <c r="D4470">
        <v>14594</v>
      </c>
      <c r="E4470" s="2">
        <v>44684.326331018521</v>
      </c>
      <c r="F4470" t="s">
        <v>15026</v>
      </c>
    </row>
    <row r="4471" spans="1:6" x14ac:dyDescent="0.25">
      <c r="A4471">
        <v>14470</v>
      </c>
      <c r="B4471" t="s">
        <v>3130</v>
      </c>
      <c r="C4471" t="s">
        <v>15028</v>
      </c>
      <c r="D4471">
        <v>26880</v>
      </c>
      <c r="E4471" s="2">
        <v>44583.933807870373</v>
      </c>
      <c r="F4471" t="s">
        <v>15026</v>
      </c>
    </row>
    <row r="4472" spans="1:6" x14ac:dyDescent="0.25">
      <c r="A4472">
        <v>14471</v>
      </c>
      <c r="B4472" t="s">
        <v>3174</v>
      </c>
      <c r="C4472" t="s">
        <v>15029</v>
      </c>
      <c r="D4472">
        <v>21832</v>
      </c>
      <c r="E4472" s="2">
        <v>44519.456041666657</v>
      </c>
      <c r="F4472" t="s">
        <v>15026</v>
      </c>
    </row>
    <row r="4473" spans="1:6" x14ac:dyDescent="0.25">
      <c r="A4473">
        <v>14472</v>
      </c>
      <c r="B4473" t="s">
        <v>3816</v>
      </c>
      <c r="C4473" t="s">
        <v>15029</v>
      </c>
      <c r="D4473">
        <v>43278</v>
      </c>
      <c r="E4473" s="2">
        <v>44811.915520833332</v>
      </c>
      <c r="F4473" t="s">
        <v>12908</v>
      </c>
    </row>
    <row r="4474" spans="1:6" x14ac:dyDescent="0.25">
      <c r="A4474">
        <v>14473</v>
      </c>
      <c r="B4474" t="s">
        <v>5604</v>
      </c>
      <c r="C4474" t="s">
        <v>15027</v>
      </c>
      <c r="D4474">
        <v>44800</v>
      </c>
      <c r="E4474" s="2">
        <v>45024.040520833332</v>
      </c>
      <c r="F4474" t="s">
        <v>15026</v>
      </c>
    </row>
    <row r="4475" spans="1:6" x14ac:dyDescent="0.25">
      <c r="A4475">
        <v>14474</v>
      </c>
      <c r="B4475" t="s">
        <v>3489</v>
      </c>
      <c r="C4475" t="s">
        <v>15028</v>
      </c>
      <c r="D4475">
        <v>8319</v>
      </c>
      <c r="E4475" s="2">
        <v>45101.18172453704</v>
      </c>
      <c r="F4475" t="s">
        <v>12908</v>
      </c>
    </row>
    <row r="4476" spans="1:6" x14ac:dyDescent="0.25">
      <c r="A4476">
        <v>14475</v>
      </c>
      <c r="B4476" t="s">
        <v>4606</v>
      </c>
      <c r="C4476" t="s">
        <v>15023</v>
      </c>
      <c r="D4476">
        <v>34060</v>
      </c>
      <c r="E4476" s="2">
        <v>44698.643217592587</v>
      </c>
      <c r="F4476" t="s">
        <v>15026</v>
      </c>
    </row>
    <row r="4477" spans="1:6" x14ac:dyDescent="0.25">
      <c r="A4477">
        <v>14476</v>
      </c>
      <c r="B4477" t="s">
        <v>3127</v>
      </c>
      <c r="C4477" t="s">
        <v>15027</v>
      </c>
      <c r="D4477">
        <v>19208</v>
      </c>
      <c r="E4477" s="2">
        <v>44939.876747685194</v>
      </c>
      <c r="F4477" t="s">
        <v>15024</v>
      </c>
    </row>
    <row r="4478" spans="1:6" x14ac:dyDescent="0.25">
      <c r="A4478">
        <v>14477</v>
      </c>
      <c r="B4478" t="s">
        <v>3701</v>
      </c>
      <c r="C4478" t="s">
        <v>15025</v>
      </c>
      <c r="D4478">
        <v>35318</v>
      </c>
      <c r="E4478" s="2">
        <v>45104.691817129627</v>
      </c>
      <c r="F4478" t="s">
        <v>15024</v>
      </c>
    </row>
    <row r="4479" spans="1:6" x14ac:dyDescent="0.25">
      <c r="A4479">
        <v>14478</v>
      </c>
      <c r="B4479" t="s">
        <v>3600</v>
      </c>
      <c r="C4479" t="s">
        <v>15029</v>
      </c>
      <c r="D4479">
        <v>21818</v>
      </c>
      <c r="E4479" s="2">
        <v>44748.926516203697</v>
      </c>
      <c r="F4479" t="s">
        <v>15024</v>
      </c>
    </row>
    <row r="4480" spans="1:6" x14ac:dyDescent="0.25">
      <c r="A4480">
        <v>14479</v>
      </c>
      <c r="B4480" t="s">
        <v>4524</v>
      </c>
      <c r="C4480" t="s">
        <v>15029</v>
      </c>
      <c r="D4480">
        <v>25457</v>
      </c>
      <c r="E4480" s="2">
        <v>45076.214907407397</v>
      </c>
      <c r="F4480" t="s">
        <v>15026</v>
      </c>
    </row>
    <row r="4481" spans="1:6" x14ac:dyDescent="0.25">
      <c r="A4481">
        <v>14480</v>
      </c>
      <c r="B4481" t="s">
        <v>5832</v>
      </c>
      <c r="C4481" t="s">
        <v>15023</v>
      </c>
      <c r="D4481">
        <v>20509</v>
      </c>
      <c r="E4481" s="2">
        <v>44874.381064814806</v>
      </c>
      <c r="F4481" t="s">
        <v>15026</v>
      </c>
    </row>
    <row r="4482" spans="1:6" x14ac:dyDescent="0.25">
      <c r="A4482">
        <v>14481</v>
      </c>
      <c r="B4482" t="s">
        <v>3474</v>
      </c>
      <c r="C4482" t="s">
        <v>15028</v>
      </c>
      <c r="D4482">
        <v>9412</v>
      </c>
      <c r="E4482" s="2">
        <v>44920.326724537037</v>
      </c>
      <c r="F4482" t="s">
        <v>12908</v>
      </c>
    </row>
    <row r="4483" spans="1:6" x14ac:dyDescent="0.25">
      <c r="A4483">
        <v>14482</v>
      </c>
      <c r="B4483" t="s">
        <v>4555</v>
      </c>
      <c r="C4483" t="s">
        <v>15028</v>
      </c>
      <c r="D4483">
        <v>48807</v>
      </c>
      <c r="E4483" s="2">
        <v>44740.36310185185</v>
      </c>
      <c r="F4483" t="s">
        <v>15024</v>
      </c>
    </row>
    <row r="4484" spans="1:6" x14ac:dyDescent="0.25">
      <c r="A4484">
        <v>14483</v>
      </c>
      <c r="B4484" t="s">
        <v>5693</v>
      </c>
      <c r="C4484" t="s">
        <v>15028</v>
      </c>
      <c r="D4484">
        <v>7234</v>
      </c>
      <c r="E4484" s="2">
        <v>44485.393946759257</v>
      </c>
      <c r="F4484" t="s">
        <v>12908</v>
      </c>
    </row>
    <row r="4485" spans="1:6" x14ac:dyDescent="0.25">
      <c r="A4485">
        <v>14484</v>
      </c>
      <c r="B4485" t="s">
        <v>6041</v>
      </c>
      <c r="C4485" t="s">
        <v>15027</v>
      </c>
      <c r="D4485">
        <v>35003</v>
      </c>
      <c r="E4485" s="2">
        <v>44780.133472222216</v>
      </c>
      <c r="F4485" t="s">
        <v>15024</v>
      </c>
    </row>
    <row r="4486" spans="1:6" x14ac:dyDescent="0.25">
      <c r="A4486">
        <v>14485</v>
      </c>
      <c r="B4486" t="s">
        <v>5522</v>
      </c>
      <c r="C4486" t="s">
        <v>15030</v>
      </c>
      <c r="D4486">
        <v>12757</v>
      </c>
      <c r="E4486" s="2">
        <v>45068.984606481477</v>
      </c>
      <c r="F4486" t="s">
        <v>15026</v>
      </c>
    </row>
    <row r="4487" spans="1:6" x14ac:dyDescent="0.25">
      <c r="A4487">
        <v>14486</v>
      </c>
      <c r="B4487" t="s">
        <v>5852</v>
      </c>
      <c r="C4487" t="s">
        <v>15030</v>
      </c>
      <c r="D4487">
        <v>46126</v>
      </c>
      <c r="E4487" s="2">
        <v>44659.729884259257</v>
      </c>
      <c r="F4487" t="s">
        <v>12908</v>
      </c>
    </row>
    <row r="4488" spans="1:6" x14ac:dyDescent="0.25">
      <c r="A4488">
        <v>14487</v>
      </c>
      <c r="B4488" t="s">
        <v>4359</v>
      </c>
      <c r="C4488" t="s">
        <v>15029</v>
      </c>
      <c r="D4488">
        <v>38909</v>
      </c>
      <c r="E4488" s="2">
        <v>45078.132916666669</v>
      </c>
      <c r="F4488" t="s">
        <v>12908</v>
      </c>
    </row>
    <row r="4489" spans="1:6" x14ac:dyDescent="0.25">
      <c r="A4489">
        <v>14488</v>
      </c>
      <c r="B4489" t="s">
        <v>4101</v>
      </c>
      <c r="C4489" t="s">
        <v>15030</v>
      </c>
      <c r="D4489">
        <v>4037</v>
      </c>
      <c r="E4489" s="2">
        <v>44715.921574074076</v>
      </c>
      <c r="F4489" t="s">
        <v>15026</v>
      </c>
    </row>
    <row r="4490" spans="1:6" x14ac:dyDescent="0.25">
      <c r="A4490">
        <v>14489</v>
      </c>
      <c r="B4490" t="s">
        <v>3501</v>
      </c>
      <c r="C4490" t="s">
        <v>15028</v>
      </c>
      <c r="D4490">
        <v>39420</v>
      </c>
      <c r="E4490" s="2">
        <v>45014.294756944437</v>
      </c>
      <c r="F4490" t="s">
        <v>15026</v>
      </c>
    </row>
    <row r="4491" spans="1:6" x14ac:dyDescent="0.25">
      <c r="A4491">
        <v>14490</v>
      </c>
      <c r="B4491" t="s">
        <v>3817</v>
      </c>
      <c r="C4491" t="s">
        <v>15029</v>
      </c>
      <c r="D4491">
        <v>16912</v>
      </c>
      <c r="E4491" s="2">
        <v>45125.029942129629</v>
      </c>
      <c r="F4491" t="s">
        <v>15026</v>
      </c>
    </row>
    <row r="4492" spans="1:6" x14ac:dyDescent="0.25">
      <c r="A4492">
        <v>14491</v>
      </c>
      <c r="B4492" t="s">
        <v>3862</v>
      </c>
      <c r="C4492" t="s">
        <v>15028</v>
      </c>
      <c r="D4492">
        <v>4789</v>
      </c>
      <c r="E4492" s="2">
        <v>44552.425219907411</v>
      </c>
      <c r="F4492" t="s">
        <v>12908</v>
      </c>
    </row>
    <row r="4493" spans="1:6" x14ac:dyDescent="0.25">
      <c r="A4493">
        <v>14492</v>
      </c>
      <c r="B4493" t="s">
        <v>4297</v>
      </c>
      <c r="C4493" t="s">
        <v>15030</v>
      </c>
      <c r="D4493">
        <v>9053</v>
      </c>
      <c r="E4493" s="2">
        <v>44687.811620370368</v>
      </c>
      <c r="F4493" t="s">
        <v>15026</v>
      </c>
    </row>
    <row r="4494" spans="1:6" x14ac:dyDescent="0.25">
      <c r="A4494">
        <v>14493</v>
      </c>
      <c r="B4494" t="s">
        <v>3599</v>
      </c>
      <c r="C4494" t="s">
        <v>15023</v>
      </c>
      <c r="D4494">
        <v>18139</v>
      </c>
      <c r="E4494" s="2">
        <v>44559.510428240741</v>
      </c>
      <c r="F4494" t="s">
        <v>12908</v>
      </c>
    </row>
    <row r="4495" spans="1:6" x14ac:dyDescent="0.25">
      <c r="A4495">
        <v>14494</v>
      </c>
      <c r="B4495" t="s">
        <v>4428</v>
      </c>
      <c r="C4495" t="s">
        <v>15029</v>
      </c>
      <c r="D4495">
        <v>6426</v>
      </c>
      <c r="E4495" s="2">
        <v>44919.911307870367</v>
      </c>
      <c r="F4495" t="s">
        <v>12908</v>
      </c>
    </row>
    <row r="4496" spans="1:6" x14ac:dyDescent="0.25">
      <c r="A4496">
        <v>14495</v>
      </c>
      <c r="B4496" t="s">
        <v>3624</v>
      </c>
      <c r="C4496" t="s">
        <v>15028</v>
      </c>
      <c r="D4496">
        <v>31455</v>
      </c>
      <c r="E4496" s="2">
        <v>44532.802407407413</v>
      </c>
      <c r="F4496" t="s">
        <v>15026</v>
      </c>
    </row>
    <row r="4497" spans="1:6" x14ac:dyDescent="0.25">
      <c r="A4497">
        <v>14496</v>
      </c>
      <c r="B4497" t="s">
        <v>5554</v>
      </c>
      <c r="C4497" t="s">
        <v>15025</v>
      </c>
      <c r="D4497">
        <v>46163</v>
      </c>
      <c r="E4497" s="2">
        <v>44506.005486111113</v>
      </c>
      <c r="F4497" t="s">
        <v>15024</v>
      </c>
    </row>
    <row r="4498" spans="1:6" x14ac:dyDescent="0.25">
      <c r="A4498">
        <v>14497</v>
      </c>
      <c r="B4498" t="s">
        <v>5363</v>
      </c>
      <c r="C4498" t="s">
        <v>15025</v>
      </c>
      <c r="D4498">
        <v>45842</v>
      </c>
      <c r="E4498" s="2">
        <v>44554.218229166669</v>
      </c>
      <c r="F4498" t="s">
        <v>15026</v>
      </c>
    </row>
    <row r="4499" spans="1:6" x14ac:dyDescent="0.25">
      <c r="A4499">
        <v>14498</v>
      </c>
      <c r="B4499" t="s">
        <v>4523</v>
      </c>
      <c r="C4499" t="s">
        <v>15028</v>
      </c>
      <c r="D4499">
        <v>24409</v>
      </c>
      <c r="E4499" s="2">
        <v>44670.119814814818</v>
      </c>
      <c r="F4499" t="s">
        <v>12908</v>
      </c>
    </row>
    <row r="4500" spans="1:6" x14ac:dyDescent="0.25">
      <c r="A4500">
        <v>14499</v>
      </c>
      <c r="B4500" t="s">
        <v>3517</v>
      </c>
      <c r="C4500" t="s">
        <v>15029</v>
      </c>
      <c r="D4500">
        <v>2765</v>
      </c>
      <c r="E4500" s="2">
        <v>44477.398217592592</v>
      </c>
      <c r="F4500" t="s">
        <v>15024</v>
      </c>
    </row>
    <row r="4501" spans="1:6" x14ac:dyDescent="0.25">
      <c r="A4501">
        <v>14500</v>
      </c>
      <c r="B4501" t="s">
        <v>5611</v>
      </c>
      <c r="C4501" t="s">
        <v>15029</v>
      </c>
      <c r="D4501">
        <v>41835</v>
      </c>
      <c r="E4501" s="2">
        <v>44744.033368055563</v>
      </c>
      <c r="F4501" t="s">
        <v>15024</v>
      </c>
    </row>
    <row r="4502" spans="1:6" x14ac:dyDescent="0.25">
      <c r="A4502">
        <v>14501</v>
      </c>
      <c r="B4502" t="s">
        <v>4239</v>
      </c>
      <c r="C4502" t="s">
        <v>15028</v>
      </c>
      <c r="D4502">
        <v>47173</v>
      </c>
      <c r="E4502" s="2">
        <v>45027.357002314813</v>
      </c>
      <c r="F4502" t="s">
        <v>15024</v>
      </c>
    </row>
    <row r="4503" spans="1:6" x14ac:dyDescent="0.25">
      <c r="A4503">
        <v>14502</v>
      </c>
      <c r="B4503" t="s">
        <v>3699</v>
      </c>
      <c r="C4503" t="s">
        <v>15027</v>
      </c>
      <c r="D4503">
        <v>30001</v>
      </c>
      <c r="E4503" s="2">
        <v>44955.854953703703</v>
      </c>
      <c r="F4503" t="s">
        <v>15026</v>
      </c>
    </row>
    <row r="4504" spans="1:6" x14ac:dyDescent="0.25">
      <c r="A4504">
        <v>14503</v>
      </c>
      <c r="B4504" t="s">
        <v>3826</v>
      </c>
      <c r="C4504" t="s">
        <v>15025</v>
      </c>
      <c r="D4504">
        <v>48570</v>
      </c>
      <c r="E4504" s="2">
        <v>45076.913101851853</v>
      </c>
      <c r="F4504" t="s">
        <v>15026</v>
      </c>
    </row>
    <row r="4505" spans="1:6" x14ac:dyDescent="0.25">
      <c r="A4505">
        <v>14504</v>
      </c>
      <c r="B4505" t="s">
        <v>5160</v>
      </c>
      <c r="C4505" t="s">
        <v>15030</v>
      </c>
      <c r="D4505">
        <v>30254</v>
      </c>
      <c r="E4505" s="2">
        <v>44988.772546296299</v>
      </c>
      <c r="F4505" t="s">
        <v>15024</v>
      </c>
    </row>
    <row r="4506" spans="1:6" x14ac:dyDescent="0.25">
      <c r="A4506">
        <v>14505</v>
      </c>
      <c r="B4506" t="s">
        <v>4166</v>
      </c>
      <c r="C4506" t="s">
        <v>15028</v>
      </c>
      <c r="D4506">
        <v>12004</v>
      </c>
      <c r="E4506" s="2">
        <v>45131.253344907411</v>
      </c>
      <c r="F4506" t="s">
        <v>15026</v>
      </c>
    </row>
    <row r="4507" spans="1:6" x14ac:dyDescent="0.25">
      <c r="A4507">
        <v>14506</v>
      </c>
      <c r="B4507" t="s">
        <v>5293</v>
      </c>
      <c r="C4507" t="s">
        <v>15023</v>
      </c>
      <c r="D4507">
        <v>5867</v>
      </c>
      <c r="E4507" s="2">
        <v>45005.357812499999</v>
      </c>
      <c r="F4507" t="s">
        <v>15026</v>
      </c>
    </row>
    <row r="4508" spans="1:6" x14ac:dyDescent="0.25">
      <c r="A4508">
        <v>14507</v>
      </c>
      <c r="B4508" t="s">
        <v>5187</v>
      </c>
      <c r="C4508" t="s">
        <v>15030</v>
      </c>
      <c r="D4508">
        <v>4222</v>
      </c>
      <c r="E4508" s="2">
        <v>45121.201840277783</v>
      </c>
      <c r="F4508" t="s">
        <v>15026</v>
      </c>
    </row>
    <row r="4509" spans="1:6" x14ac:dyDescent="0.25">
      <c r="A4509">
        <v>14508</v>
      </c>
      <c r="B4509" t="s">
        <v>5295</v>
      </c>
      <c r="C4509" t="s">
        <v>15027</v>
      </c>
      <c r="D4509">
        <v>34675</v>
      </c>
      <c r="E4509" s="2">
        <v>44894.087430555563</v>
      </c>
      <c r="F4509" t="s">
        <v>12908</v>
      </c>
    </row>
    <row r="4510" spans="1:6" x14ac:dyDescent="0.25">
      <c r="A4510">
        <v>14509</v>
      </c>
      <c r="B4510" t="s">
        <v>4147</v>
      </c>
      <c r="C4510" t="s">
        <v>15030</v>
      </c>
      <c r="D4510">
        <v>6124</v>
      </c>
      <c r="E4510" s="2">
        <v>44826.08121527778</v>
      </c>
      <c r="F4510" t="s">
        <v>15026</v>
      </c>
    </row>
    <row r="4511" spans="1:6" x14ac:dyDescent="0.25">
      <c r="A4511">
        <v>14510</v>
      </c>
      <c r="B4511" t="s">
        <v>5975</v>
      </c>
      <c r="C4511" t="s">
        <v>15027</v>
      </c>
      <c r="D4511">
        <v>49073</v>
      </c>
      <c r="E4511" s="2">
        <v>44885.528854166667</v>
      </c>
      <c r="F4511" t="s">
        <v>12908</v>
      </c>
    </row>
    <row r="4512" spans="1:6" x14ac:dyDescent="0.25">
      <c r="A4512">
        <v>14511</v>
      </c>
      <c r="B4512" t="s">
        <v>5591</v>
      </c>
      <c r="C4512" t="s">
        <v>15027</v>
      </c>
      <c r="D4512">
        <v>13218</v>
      </c>
      <c r="E4512" s="2">
        <v>44477.680949074071</v>
      </c>
      <c r="F4512" t="s">
        <v>15024</v>
      </c>
    </row>
    <row r="4513" spans="1:6" x14ac:dyDescent="0.25">
      <c r="A4513">
        <v>14512</v>
      </c>
      <c r="B4513" t="s">
        <v>5249</v>
      </c>
      <c r="C4513" t="s">
        <v>15029</v>
      </c>
      <c r="D4513">
        <v>19138</v>
      </c>
      <c r="E4513" s="2">
        <v>44733.29892361111</v>
      </c>
      <c r="F4513" t="s">
        <v>12908</v>
      </c>
    </row>
    <row r="4514" spans="1:6" x14ac:dyDescent="0.25">
      <c r="A4514">
        <v>14513</v>
      </c>
      <c r="B4514" t="s">
        <v>4697</v>
      </c>
      <c r="C4514" t="s">
        <v>15027</v>
      </c>
      <c r="D4514">
        <v>5211</v>
      </c>
      <c r="E4514" s="2">
        <v>44683.838807870372</v>
      </c>
      <c r="F4514" t="s">
        <v>15024</v>
      </c>
    </row>
    <row r="4515" spans="1:6" x14ac:dyDescent="0.25">
      <c r="A4515">
        <v>14514</v>
      </c>
      <c r="B4515" t="s">
        <v>3201</v>
      </c>
      <c r="C4515" t="s">
        <v>15027</v>
      </c>
      <c r="D4515">
        <v>8136</v>
      </c>
      <c r="E4515" s="2">
        <v>44960.774016203701</v>
      </c>
      <c r="F4515" t="s">
        <v>15024</v>
      </c>
    </row>
    <row r="4516" spans="1:6" x14ac:dyDescent="0.25">
      <c r="A4516">
        <v>14515</v>
      </c>
      <c r="B4516" t="s">
        <v>5169</v>
      </c>
      <c r="C4516" t="s">
        <v>15030</v>
      </c>
      <c r="D4516">
        <v>3689</v>
      </c>
      <c r="E4516" s="2">
        <v>45032.420925925922</v>
      </c>
      <c r="F4516" t="s">
        <v>15026</v>
      </c>
    </row>
    <row r="4517" spans="1:6" x14ac:dyDescent="0.25">
      <c r="A4517">
        <v>14516</v>
      </c>
      <c r="B4517" t="s">
        <v>4461</v>
      </c>
      <c r="C4517" t="s">
        <v>15025</v>
      </c>
      <c r="D4517">
        <v>30740</v>
      </c>
      <c r="E4517" s="2">
        <v>45010.29824074074</v>
      </c>
      <c r="F4517" t="s">
        <v>15024</v>
      </c>
    </row>
    <row r="4518" spans="1:6" x14ac:dyDescent="0.25">
      <c r="A4518">
        <v>14517</v>
      </c>
      <c r="B4518" t="s">
        <v>3988</v>
      </c>
      <c r="C4518" t="s">
        <v>15029</v>
      </c>
      <c r="D4518">
        <v>49123</v>
      </c>
      <c r="E4518" s="2">
        <v>44963.94091435185</v>
      </c>
      <c r="F4518" t="s">
        <v>15024</v>
      </c>
    </row>
    <row r="4519" spans="1:6" x14ac:dyDescent="0.25">
      <c r="A4519">
        <v>14518</v>
      </c>
      <c r="B4519" t="s">
        <v>5249</v>
      </c>
      <c r="C4519" t="s">
        <v>15029</v>
      </c>
      <c r="D4519">
        <v>3466</v>
      </c>
      <c r="E4519" s="2">
        <v>45058.003865740742</v>
      </c>
      <c r="F4519" t="s">
        <v>12908</v>
      </c>
    </row>
    <row r="4520" spans="1:6" x14ac:dyDescent="0.25">
      <c r="A4520">
        <v>14519</v>
      </c>
      <c r="B4520" t="s">
        <v>3892</v>
      </c>
      <c r="C4520" t="s">
        <v>15023</v>
      </c>
      <c r="D4520">
        <v>41544</v>
      </c>
      <c r="E4520" s="2">
        <v>44860.891782407409</v>
      </c>
      <c r="F4520" t="s">
        <v>12908</v>
      </c>
    </row>
    <row r="4521" spans="1:6" x14ac:dyDescent="0.25">
      <c r="A4521">
        <v>14520</v>
      </c>
      <c r="B4521" t="s">
        <v>3660</v>
      </c>
      <c r="C4521" t="s">
        <v>15023</v>
      </c>
      <c r="D4521">
        <v>3616</v>
      </c>
      <c r="E4521" s="2">
        <v>44789.698136574072</v>
      </c>
      <c r="F4521" t="s">
        <v>15024</v>
      </c>
    </row>
    <row r="4522" spans="1:6" x14ac:dyDescent="0.25">
      <c r="A4522">
        <v>14521</v>
      </c>
      <c r="B4522" t="s">
        <v>5254</v>
      </c>
      <c r="C4522" t="s">
        <v>15027</v>
      </c>
      <c r="D4522">
        <v>45928</v>
      </c>
      <c r="E4522" s="2">
        <v>44694.596238425933</v>
      </c>
      <c r="F4522" t="s">
        <v>12908</v>
      </c>
    </row>
    <row r="4523" spans="1:6" x14ac:dyDescent="0.25">
      <c r="A4523">
        <v>14522</v>
      </c>
      <c r="B4523" t="s">
        <v>6065</v>
      </c>
      <c r="C4523" t="s">
        <v>15028</v>
      </c>
      <c r="D4523">
        <v>46787</v>
      </c>
      <c r="E4523" s="2">
        <v>45076.077152777783</v>
      </c>
      <c r="F4523" t="s">
        <v>15024</v>
      </c>
    </row>
    <row r="4524" spans="1:6" x14ac:dyDescent="0.25">
      <c r="A4524">
        <v>14523</v>
      </c>
      <c r="B4524" t="s">
        <v>4601</v>
      </c>
      <c r="C4524" t="s">
        <v>15025</v>
      </c>
      <c r="D4524">
        <v>2213</v>
      </c>
      <c r="E4524" s="2">
        <v>44518.949606481481</v>
      </c>
      <c r="F4524" t="s">
        <v>15024</v>
      </c>
    </row>
    <row r="4525" spans="1:6" x14ac:dyDescent="0.25">
      <c r="A4525">
        <v>14524</v>
      </c>
      <c r="B4525" t="s">
        <v>3513</v>
      </c>
      <c r="C4525" t="s">
        <v>15030</v>
      </c>
      <c r="D4525">
        <v>45897</v>
      </c>
      <c r="E4525" s="2">
        <v>44856.490405092591</v>
      </c>
      <c r="F4525" t="s">
        <v>15026</v>
      </c>
    </row>
    <row r="4526" spans="1:6" x14ac:dyDescent="0.25">
      <c r="A4526">
        <v>14525</v>
      </c>
      <c r="B4526" t="s">
        <v>4966</v>
      </c>
      <c r="C4526" t="s">
        <v>15025</v>
      </c>
      <c r="D4526">
        <v>48042</v>
      </c>
      <c r="E4526" s="2">
        <v>44634.381932870368</v>
      </c>
      <c r="F4526" t="s">
        <v>15026</v>
      </c>
    </row>
    <row r="4527" spans="1:6" x14ac:dyDescent="0.25">
      <c r="A4527">
        <v>14526</v>
      </c>
      <c r="B4527" t="s">
        <v>4032</v>
      </c>
      <c r="C4527" t="s">
        <v>15023</v>
      </c>
      <c r="D4527">
        <v>20511</v>
      </c>
      <c r="E4527" s="2">
        <v>45010.619432870371</v>
      </c>
      <c r="F4527" t="s">
        <v>15026</v>
      </c>
    </row>
    <row r="4528" spans="1:6" x14ac:dyDescent="0.25">
      <c r="A4528">
        <v>14527</v>
      </c>
      <c r="B4528" t="s">
        <v>5404</v>
      </c>
      <c r="C4528" t="s">
        <v>15023</v>
      </c>
      <c r="D4528">
        <v>6600</v>
      </c>
      <c r="E4528" s="2">
        <v>44905.092060185183</v>
      </c>
      <c r="F4528" t="s">
        <v>15024</v>
      </c>
    </row>
    <row r="4529" spans="1:6" x14ac:dyDescent="0.25">
      <c r="A4529">
        <v>14528</v>
      </c>
      <c r="B4529" t="s">
        <v>5458</v>
      </c>
      <c r="C4529" t="s">
        <v>15025</v>
      </c>
      <c r="D4529">
        <v>4639</v>
      </c>
      <c r="E4529" s="2">
        <v>44576.962407407409</v>
      </c>
      <c r="F4529" t="s">
        <v>12908</v>
      </c>
    </row>
    <row r="4530" spans="1:6" x14ac:dyDescent="0.25">
      <c r="A4530">
        <v>14529</v>
      </c>
      <c r="B4530" t="s">
        <v>5651</v>
      </c>
      <c r="C4530" t="s">
        <v>15027</v>
      </c>
      <c r="D4530">
        <v>17672</v>
      </c>
      <c r="E4530" s="2">
        <v>44695.877071759263</v>
      </c>
      <c r="F4530" t="s">
        <v>15024</v>
      </c>
    </row>
    <row r="4531" spans="1:6" x14ac:dyDescent="0.25">
      <c r="A4531">
        <v>14530</v>
      </c>
      <c r="B4531" t="s">
        <v>3429</v>
      </c>
      <c r="C4531" t="s">
        <v>15025</v>
      </c>
      <c r="D4531">
        <v>24594</v>
      </c>
      <c r="E4531" s="2">
        <v>44889.452581018522</v>
      </c>
      <c r="F4531" t="s">
        <v>15024</v>
      </c>
    </row>
    <row r="4532" spans="1:6" x14ac:dyDescent="0.25">
      <c r="A4532">
        <v>14531</v>
      </c>
      <c r="B4532" t="s">
        <v>3226</v>
      </c>
      <c r="C4532" t="s">
        <v>15028</v>
      </c>
      <c r="D4532">
        <v>6821</v>
      </c>
      <c r="E4532" s="2">
        <v>44933.253333333327</v>
      </c>
      <c r="F4532" t="s">
        <v>12908</v>
      </c>
    </row>
    <row r="4533" spans="1:6" x14ac:dyDescent="0.25">
      <c r="A4533">
        <v>14532</v>
      </c>
      <c r="B4533" t="s">
        <v>4550</v>
      </c>
      <c r="C4533" t="s">
        <v>15025</v>
      </c>
      <c r="D4533">
        <v>36551</v>
      </c>
      <c r="E4533" s="2">
        <v>44504.158564814818</v>
      </c>
      <c r="F4533" t="s">
        <v>15026</v>
      </c>
    </row>
    <row r="4534" spans="1:6" x14ac:dyDescent="0.25">
      <c r="A4534">
        <v>14533</v>
      </c>
      <c r="B4534" t="s">
        <v>5512</v>
      </c>
      <c r="C4534" t="s">
        <v>15030</v>
      </c>
      <c r="D4534">
        <v>44304</v>
      </c>
      <c r="E4534" s="2">
        <v>45124.763506944437</v>
      </c>
      <c r="F4534" t="s">
        <v>12908</v>
      </c>
    </row>
    <row r="4535" spans="1:6" x14ac:dyDescent="0.25">
      <c r="A4535">
        <v>14534</v>
      </c>
      <c r="B4535" t="s">
        <v>5442</v>
      </c>
      <c r="C4535" t="s">
        <v>15023</v>
      </c>
      <c r="D4535">
        <v>3919</v>
      </c>
      <c r="E4535" s="2">
        <v>44494.86509259259</v>
      </c>
      <c r="F4535" t="s">
        <v>15024</v>
      </c>
    </row>
    <row r="4536" spans="1:6" x14ac:dyDescent="0.25">
      <c r="A4536">
        <v>14535</v>
      </c>
      <c r="B4536" t="s">
        <v>3806</v>
      </c>
      <c r="C4536" t="s">
        <v>15025</v>
      </c>
      <c r="D4536">
        <v>41865</v>
      </c>
      <c r="E4536" s="2">
        <v>45077.671956018523</v>
      </c>
      <c r="F4536" t="s">
        <v>12908</v>
      </c>
    </row>
    <row r="4537" spans="1:6" x14ac:dyDescent="0.25">
      <c r="A4537">
        <v>14536</v>
      </c>
      <c r="B4537" t="s">
        <v>3474</v>
      </c>
      <c r="C4537" t="s">
        <v>15028</v>
      </c>
      <c r="D4537">
        <v>44261</v>
      </c>
      <c r="E4537" s="2">
        <v>44530.795173611114</v>
      </c>
      <c r="F4537" t="s">
        <v>15026</v>
      </c>
    </row>
    <row r="4538" spans="1:6" x14ac:dyDescent="0.25">
      <c r="A4538">
        <v>14537</v>
      </c>
      <c r="B4538" t="s">
        <v>5891</v>
      </c>
      <c r="C4538" t="s">
        <v>15025</v>
      </c>
      <c r="D4538">
        <v>32729</v>
      </c>
      <c r="E4538" s="2">
        <v>45062.6018287037</v>
      </c>
      <c r="F4538" t="s">
        <v>15024</v>
      </c>
    </row>
    <row r="4539" spans="1:6" x14ac:dyDescent="0.25">
      <c r="A4539">
        <v>14538</v>
      </c>
      <c r="B4539" t="s">
        <v>5772</v>
      </c>
      <c r="C4539" t="s">
        <v>15030</v>
      </c>
      <c r="D4539">
        <v>1029</v>
      </c>
      <c r="E4539" s="2">
        <v>44467.753692129627</v>
      </c>
      <c r="F4539" t="s">
        <v>12908</v>
      </c>
    </row>
    <row r="4540" spans="1:6" x14ac:dyDescent="0.25">
      <c r="A4540">
        <v>14539</v>
      </c>
      <c r="B4540" t="s">
        <v>3853</v>
      </c>
      <c r="C4540" t="s">
        <v>15030</v>
      </c>
      <c r="D4540">
        <v>43981</v>
      </c>
      <c r="E4540" s="2">
        <v>45041.335219907407</v>
      </c>
      <c r="F4540" t="s">
        <v>15026</v>
      </c>
    </row>
    <row r="4541" spans="1:6" x14ac:dyDescent="0.25">
      <c r="A4541">
        <v>14540</v>
      </c>
      <c r="B4541" t="s">
        <v>4115</v>
      </c>
      <c r="C4541" t="s">
        <v>15028</v>
      </c>
      <c r="D4541">
        <v>27003</v>
      </c>
      <c r="E4541" s="2">
        <v>44967.984432870369</v>
      </c>
      <c r="F4541" t="s">
        <v>12908</v>
      </c>
    </row>
    <row r="4542" spans="1:6" x14ac:dyDescent="0.25">
      <c r="A4542">
        <v>14541</v>
      </c>
      <c r="B4542" t="s">
        <v>3532</v>
      </c>
      <c r="C4542" t="s">
        <v>15029</v>
      </c>
      <c r="D4542">
        <v>19070</v>
      </c>
      <c r="E4542" s="2">
        <v>44766.806076388893</v>
      </c>
      <c r="F4542" t="s">
        <v>15026</v>
      </c>
    </row>
    <row r="4543" spans="1:6" x14ac:dyDescent="0.25">
      <c r="A4543">
        <v>14542</v>
      </c>
      <c r="B4543" t="s">
        <v>3479</v>
      </c>
      <c r="C4543" t="s">
        <v>15028</v>
      </c>
      <c r="D4543">
        <v>5919</v>
      </c>
      <c r="E4543" s="2">
        <v>44886.077847222223</v>
      </c>
      <c r="F4543" t="s">
        <v>12908</v>
      </c>
    </row>
    <row r="4544" spans="1:6" x14ac:dyDescent="0.25">
      <c r="A4544">
        <v>14543</v>
      </c>
      <c r="B4544" t="s">
        <v>3717</v>
      </c>
      <c r="C4544" t="s">
        <v>15023</v>
      </c>
      <c r="D4544">
        <v>7703</v>
      </c>
      <c r="E4544" s="2">
        <v>44980.654444444437</v>
      </c>
      <c r="F4544" t="s">
        <v>12908</v>
      </c>
    </row>
    <row r="4545" spans="1:6" x14ac:dyDescent="0.25">
      <c r="A4545">
        <v>14544</v>
      </c>
      <c r="B4545" t="s">
        <v>3853</v>
      </c>
      <c r="C4545" t="s">
        <v>15025</v>
      </c>
      <c r="D4545">
        <v>22104</v>
      </c>
      <c r="E4545" s="2">
        <v>44744.607442129629</v>
      </c>
      <c r="F4545" t="s">
        <v>15024</v>
      </c>
    </row>
    <row r="4546" spans="1:6" x14ac:dyDescent="0.25">
      <c r="A4546">
        <v>14545</v>
      </c>
      <c r="B4546" t="s">
        <v>3620</v>
      </c>
      <c r="C4546" t="s">
        <v>15030</v>
      </c>
      <c r="D4546">
        <v>40673</v>
      </c>
      <c r="E4546" s="2">
        <v>44816.286469907413</v>
      </c>
      <c r="F4546" t="s">
        <v>15024</v>
      </c>
    </row>
    <row r="4547" spans="1:6" x14ac:dyDescent="0.25">
      <c r="A4547">
        <v>14546</v>
      </c>
      <c r="B4547" t="s">
        <v>6036</v>
      </c>
      <c r="C4547" t="s">
        <v>15030</v>
      </c>
      <c r="D4547">
        <v>39123</v>
      </c>
      <c r="E4547" s="2">
        <v>45125.984155092592</v>
      </c>
      <c r="F4547" t="s">
        <v>15026</v>
      </c>
    </row>
    <row r="4548" spans="1:6" x14ac:dyDescent="0.25">
      <c r="A4548">
        <v>14547</v>
      </c>
      <c r="B4548" t="s">
        <v>3527</v>
      </c>
      <c r="C4548" t="s">
        <v>15030</v>
      </c>
      <c r="D4548">
        <v>9564</v>
      </c>
      <c r="E4548" s="2">
        <v>45025.762824074067</v>
      </c>
      <c r="F4548" t="s">
        <v>15024</v>
      </c>
    </row>
    <row r="4549" spans="1:6" x14ac:dyDescent="0.25">
      <c r="A4549">
        <v>14548</v>
      </c>
      <c r="B4549" t="s">
        <v>5896</v>
      </c>
      <c r="C4549" t="s">
        <v>15027</v>
      </c>
      <c r="D4549">
        <v>29005</v>
      </c>
      <c r="E4549" s="2">
        <v>44642.39984953704</v>
      </c>
      <c r="F4549" t="s">
        <v>12908</v>
      </c>
    </row>
    <row r="4550" spans="1:6" x14ac:dyDescent="0.25">
      <c r="A4550">
        <v>14549</v>
      </c>
      <c r="B4550" t="s">
        <v>4194</v>
      </c>
      <c r="C4550" t="s">
        <v>15030</v>
      </c>
      <c r="D4550">
        <v>7017</v>
      </c>
      <c r="E4550" s="2">
        <v>45024.125115740739</v>
      </c>
      <c r="F4550" t="s">
        <v>15024</v>
      </c>
    </row>
    <row r="4551" spans="1:6" x14ac:dyDescent="0.25">
      <c r="A4551">
        <v>14550</v>
      </c>
      <c r="B4551" t="s">
        <v>6071</v>
      </c>
      <c r="C4551" t="s">
        <v>15028</v>
      </c>
      <c r="D4551">
        <v>37447</v>
      </c>
      <c r="E4551" s="2">
        <v>44853.157557870371</v>
      </c>
      <c r="F4551" t="s">
        <v>15024</v>
      </c>
    </row>
    <row r="4552" spans="1:6" x14ac:dyDescent="0.25">
      <c r="A4552">
        <v>14551</v>
      </c>
      <c r="B4552" t="s">
        <v>3824</v>
      </c>
      <c r="C4552" t="s">
        <v>15023</v>
      </c>
      <c r="D4552">
        <v>32896</v>
      </c>
      <c r="E4552" s="2">
        <v>45130.708287037043</v>
      </c>
      <c r="F4552" t="s">
        <v>12908</v>
      </c>
    </row>
    <row r="4553" spans="1:6" x14ac:dyDescent="0.25">
      <c r="A4553">
        <v>14552</v>
      </c>
      <c r="B4553" t="s">
        <v>3959</v>
      </c>
      <c r="C4553" t="s">
        <v>15030</v>
      </c>
      <c r="D4553">
        <v>41011</v>
      </c>
      <c r="E4553" s="2">
        <v>45081.823541666658</v>
      </c>
      <c r="F4553" t="s">
        <v>15024</v>
      </c>
    </row>
    <row r="4554" spans="1:6" x14ac:dyDescent="0.25">
      <c r="A4554">
        <v>14553</v>
      </c>
      <c r="B4554" t="s">
        <v>3257</v>
      </c>
      <c r="C4554" t="s">
        <v>15028</v>
      </c>
      <c r="D4554">
        <v>10644</v>
      </c>
      <c r="E4554" s="2">
        <v>45059.686550925922</v>
      </c>
      <c r="F4554" t="s">
        <v>12908</v>
      </c>
    </row>
    <row r="4555" spans="1:6" x14ac:dyDescent="0.25">
      <c r="A4555">
        <v>14554</v>
      </c>
      <c r="B4555" t="s">
        <v>5479</v>
      </c>
      <c r="C4555" t="s">
        <v>15028</v>
      </c>
      <c r="D4555">
        <v>16909</v>
      </c>
      <c r="E4555" s="2">
        <v>44833.981458333343</v>
      </c>
      <c r="F4555" t="s">
        <v>15024</v>
      </c>
    </row>
    <row r="4556" spans="1:6" x14ac:dyDescent="0.25">
      <c r="A4556">
        <v>14555</v>
      </c>
      <c r="B4556" t="s">
        <v>5365</v>
      </c>
      <c r="C4556" t="s">
        <v>15025</v>
      </c>
      <c r="D4556">
        <v>45175</v>
      </c>
      <c r="E4556" s="2">
        <v>44843.751585648148</v>
      </c>
      <c r="F4556" t="s">
        <v>15024</v>
      </c>
    </row>
    <row r="4557" spans="1:6" x14ac:dyDescent="0.25">
      <c r="A4557">
        <v>14556</v>
      </c>
      <c r="B4557" t="s">
        <v>5606</v>
      </c>
      <c r="C4557" t="s">
        <v>15027</v>
      </c>
      <c r="D4557">
        <v>15865</v>
      </c>
      <c r="E4557" s="2">
        <v>44595.548437500001</v>
      </c>
      <c r="F4557" t="s">
        <v>12908</v>
      </c>
    </row>
    <row r="4558" spans="1:6" x14ac:dyDescent="0.25">
      <c r="A4558">
        <v>14557</v>
      </c>
      <c r="B4558" t="s">
        <v>4538</v>
      </c>
      <c r="C4558" t="s">
        <v>15030</v>
      </c>
      <c r="D4558">
        <v>32333</v>
      </c>
      <c r="E4558" s="2">
        <v>44878.652002314811</v>
      </c>
      <c r="F4558" t="s">
        <v>12908</v>
      </c>
    </row>
    <row r="4559" spans="1:6" x14ac:dyDescent="0.25">
      <c r="A4559">
        <v>14558</v>
      </c>
      <c r="B4559" t="s">
        <v>5969</v>
      </c>
      <c r="C4559" t="s">
        <v>15027</v>
      </c>
      <c r="D4559">
        <v>9127</v>
      </c>
      <c r="E4559" s="2">
        <v>44897.641481481478</v>
      </c>
      <c r="F4559" t="s">
        <v>15024</v>
      </c>
    </row>
    <row r="4560" spans="1:6" x14ac:dyDescent="0.25">
      <c r="A4560">
        <v>14559</v>
      </c>
      <c r="B4560" t="s">
        <v>4919</v>
      </c>
      <c r="C4560" t="s">
        <v>15030</v>
      </c>
      <c r="D4560">
        <v>14719</v>
      </c>
      <c r="E4560" s="2">
        <v>45076.273877314823</v>
      </c>
      <c r="F4560" t="s">
        <v>15026</v>
      </c>
    </row>
    <row r="4561" spans="1:6" x14ac:dyDescent="0.25">
      <c r="A4561">
        <v>14560</v>
      </c>
      <c r="B4561" t="s">
        <v>4262</v>
      </c>
      <c r="C4561" t="s">
        <v>15025</v>
      </c>
      <c r="D4561">
        <v>12419</v>
      </c>
      <c r="E4561" s="2">
        <v>44928.850231481483</v>
      </c>
      <c r="F4561" t="s">
        <v>15026</v>
      </c>
    </row>
    <row r="4562" spans="1:6" x14ac:dyDescent="0.25">
      <c r="A4562">
        <v>14561</v>
      </c>
      <c r="B4562" t="s">
        <v>4929</v>
      </c>
      <c r="C4562" t="s">
        <v>15029</v>
      </c>
      <c r="D4562">
        <v>34077</v>
      </c>
      <c r="E4562" s="2">
        <v>44624.447650462957</v>
      </c>
      <c r="F4562" t="s">
        <v>12908</v>
      </c>
    </row>
    <row r="4563" spans="1:6" x14ac:dyDescent="0.25">
      <c r="A4563">
        <v>14562</v>
      </c>
      <c r="B4563" t="s">
        <v>5201</v>
      </c>
      <c r="C4563" t="s">
        <v>15023</v>
      </c>
      <c r="D4563">
        <v>36749</v>
      </c>
      <c r="E4563" s="2">
        <v>44953.585243055553</v>
      </c>
      <c r="F4563" t="s">
        <v>15026</v>
      </c>
    </row>
    <row r="4564" spans="1:6" x14ac:dyDescent="0.25">
      <c r="A4564">
        <v>14563</v>
      </c>
      <c r="B4564" t="s">
        <v>4028</v>
      </c>
      <c r="C4564" t="s">
        <v>15028</v>
      </c>
      <c r="D4564">
        <v>36045</v>
      </c>
      <c r="E4564" s="2">
        <v>44870.248171296298</v>
      </c>
      <c r="F4564" t="s">
        <v>15024</v>
      </c>
    </row>
    <row r="4565" spans="1:6" x14ac:dyDescent="0.25">
      <c r="A4565">
        <v>14564</v>
      </c>
      <c r="B4565" t="s">
        <v>5937</v>
      </c>
      <c r="C4565" t="s">
        <v>15030</v>
      </c>
      <c r="D4565">
        <v>10767</v>
      </c>
      <c r="E4565" s="2">
        <v>44686.645694444444</v>
      </c>
      <c r="F4565" t="s">
        <v>15024</v>
      </c>
    </row>
    <row r="4566" spans="1:6" x14ac:dyDescent="0.25">
      <c r="A4566">
        <v>14565</v>
      </c>
      <c r="B4566" t="s">
        <v>5305</v>
      </c>
      <c r="C4566" t="s">
        <v>15028</v>
      </c>
      <c r="D4566">
        <v>6711</v>
      </c>
      <c r="E4566" s="2">
        <v>45126.857951388891</v>
      </c>
      <c r="F4566" t="s">
        <v>15024</v>
      </c>
    </row>
    <row r="4567" spans="1:6" x14ac:dyDescent="0.25">
      <c r="A4567">
        <v>14566</v>
      </c>
      <c r="B4567" t="s">
        <v>5517</v>
      </c>
      <c r="C4567" t="s">
        <v>15023</v>
      </c>
      <c r="D4567">
        <v>8719</v>
      </c>
      <c r="E4567" s="2">
        <v>45021.710578703707</v>
      </c>
      <c r="F4567" t="s">
        <v>15024</v>
      </c>
    </row>
    <row r="4568" spans="1:6" x14ac:dyDescent="0.25">
      <c r="A4568">
        <v>14567</v>
      </c>
      <c r="B4568" t="s">
        <v>4984</v>
      </c>
      <c r="C4568" t="s">
        <v>15023</v>
      </c>
      <c r="D4568">
        <v>12866</v>
      </c>
      <c r="E4568" s="2">
        <v>44609.869328703702</v>
      </c>
      <c r="F4568" t="s">
        <v>15026</v>
      </c>
    </row>
    <row r="4569" spans="1:6" x14ac:dyDescent="0.25">
      <c r="A4569">
        <v>14568</v>
      </c>
      <c r="B4569" t="s">
        <v>5406</v>
      </c>
      <c r="C4569" t="s">
        <v>15023</v>
      </c>
      <c r="D4569">
        <v>20245</v>
      </c>
      <c r="E4569" s="2">
        <v>44965.389745370368</v>
      </c>
      <c r="F4569" t="s">
        <v>12908</v>
      </c>
    </row>
    <row r="4570" spans="1:6" x14ac:dyDescent="0.25">
      <c r="A4570">
        <v>14569</v>
      </c>
      <c r="B4570" t="s">
        <v>4596</v>
      </c>
      <c r="C4570" t="s">
        <v>15023</v>
      </c>
      <c r="D4570">
        <v>33917</v>
      </c>
      <c r="E4570" s="2">
        <v>44601.581145833326</v>
      </c>
      <c r="F4570" t="s">
        <v>12908</v>
      </c>
    </row>
    <row r="4571" spans="1:6" x14ac:dyDescent="0.25">
      <c r="A4571">
        <v>14570</v>
      </c>
      <c r="B4571" t="s">
        <v>5930</v>
      </c>
      <c r="C4571" t="s">
        <v>15028</v>
      </c>
      <c r="D4571">
        <v>24250</v>
      </c>
      <c r="E4571" s="2">
        <v>44779.884236111109</v>
      </c>
      <c r="F4571" t="s">
        <v>15026</v>
      </c>
    </row>
    <row r="4572" spans="1:6" x14ac:dyDescent="0.25">
      <c r="A4572">
        <v>14571</v>
      </c>
      <c r="B4572" t="s">
        <v>4194</v>
      </c>
      <c r="C4572" t="s">
        <v>15028</v>
      </c>
      <c r="D4572">
        <v>5584</v>
      </c>
      <c r="E4572" s="2">
        <v>44663.554074074083</v>
      </c>
      <c r="F4572" t="s">
        <v>15026</v>
      </c>
    </row>
    <row r="4573" spans="1:6" x14ac:dyDescent="0.25">
      <c r="A4573">
        <v>14572</v>
      </c>
      <c r="B4573" t="s">
        <v>4013</v>
      </c>
      <c r="C4573" t="s">
        <v>15025</v>
      </c>
      <c r="D4573">
        <v>44610</v>
      </c>
      <c r="E4573" s="2">
        <v>44804.940150462957</v>
      </c>
      <c r="F4573" t="s">
        <v>15026</v>
      </c>
    </row>
    <row r="4574" spans="1:6" x14ac:dyDescent="0.25">
      <c r="A4574">
        <v>14573</v>
      </c>
      <c r="B4574" t="s">
        <v>5755</v>
      </c>
      <c r="C4574" t="s">
        <v>15030</v>
      </c>
      <c r="D4574">
        <v>39592</v>
      </c>
      <c r="E4574" s="2">
        <v>44629.334409722222</v>
      </c>
      <c r="F4574" t="s">
        <v>15026</v>
      </c>
    </row>
    <row r="4575" spans="1:6" x14ac:dyDescent="0.25">
      <c r="A4575">
        <v>14574</v>
      </c>
      <c r="B4575" t="s">
        <v>6052</v>
      </c>
      <c r="C4575" t="s">
        <v>15028</v>
      </c>
      <c r="D4575">
        <v>16754</v>
      </c>
      <c r="E4575" s="2">
        <v>44833.870381944442</v>
      </c>
      <c r="F4575" t="s">
        <v>12908</v>
      </c>
    </row>
    <row r="4576" spans="1:6" x14ac:dyDescent="0.25">
      <c r="A4576">
        <v>14575</v>
      </c>
      <c r="B4576" t="s">
        <v>5386</v>
      </c>
      <c r="C4576" t="s">
        <v>15025</v>
      </c>
      <c r="D4576">
        <v>22439</v>
      </c>
      <c r="E4576" s="2">
        <v>45086.728680555563</v>
      </c>
      <c r="F4576" t="s">
        <v>15024</v>
      </c>
    </row>
    <row r="4577" spans="1:6" x14ac:dyDescent="0.25">
      <c r="A4577">
        <v>14576</v>
      </c>
      <c r="B4577" t="s">
        <v>3949</v>
      </c>
      <c r="C4577" t="s">
        <v>15030</v>
      </c>
      <c r="D4577">
        <v>41978</v>
      </c>
      <c r="E4577" s="2">
        <v>44689.199687499997</v>
      </c>
      <c r="F4577" t="s">
        <v>15026</v>
      </c>
    </row>
    <row r="4578" spans="1:6" x14ac:dyDescent="0.25">
      <c r="A4578">
        <v>14577</v>
      </c>
      <c r="B4578" t="s">
        <v>3298</v>
      </c>
      <c r="C4578" t="s">
        <v>15027</v>
      </c>
      <c r="D4578">
        <v>18100</v>
      </c>
      <c r="E4578" s="2">
        <v>44786.016446759262</v>
      </c>
      <c r="F4578" t="s">
        <v>15026</v>
      </c>
    </row>
    <row r="4579" spans="1:6" x14ac:dyDescent="0.25">
      <c r="A4579">
        <v>14578</v>
      </c>
      <c r="B4579" t="s">
        <v>5208</v>
      </c>
      <c r="C4579" t="s">
        <v>15028</v>
      </c>
      <c r="D4579">
        <v>32300</v>
      </c>
      <c r="E4579" s="2">
        <v>45022.428287037037</v>
      </c>
      <c r="F4579" t="s">
        <v>12908</v>
      </c>
    </row>
    <row r="4580" spans="1:6" x14ac:dyDescent="0.25">
      <c r="A4580">
        <v>14579</v>
      </c>
      <c r="B4580" t="s">
        <v>5264</v>
      </c>
      <c r="C4580" t="s">
        <v>15027</v>
      </c>
      <c r="D4580">
        <v>38746</v>
      </c>
      <c r="E4580" s="2">
        <v>45129.963310185187</v>
      </c>
      <c r="F4580" t="s">
        <v>15026</v>
      </c>
    </row>
    <row r="4581" spans="1:6" x14ac:dyDescent="0.25">
      <c r="A4581">
        <v>14580</v>
      </c>
      <c r="B4581" t="s">
        <v>5859</v>
      </c>
      <c r="C4581" t="s">
        <v>15029</v>
      </c>
      <c r="D4581">
        <v>7055</v>
      </c>
      <c r="E4581" s="2">
        <v>45134.993680555563</v>
      </c>
      <c r="F4581" t="s">
        <v>15026</v>
      </c>
    </row>
    <row r="4582" spans="1:6" x14ac:dyDescent="0.25">
      <c r="A4582">
        <v>14581</v>
      </c>
      <c r="B4582" t="s">
        <v>3115</v>
      </c>
      <c r="C4582" t="s">
        <v>15023</v>
      </c>
      <c r="D4582">
        <v>24626</v>
      </c>
      <c r="E4582" s="2">
        <v>44781.354224537034</v>
      </c>
      <c r="F4582" t="s">
        <v>15024</v>
      </c>
    </row>
    <row r="4583" spans="1:6" x14ac:dyDescent="0.25">
      <c r="A4583">
        <v>14582</v>
      </c>
      <c r="B4583" t="s">
        <v>3338</v>
      </c>
      <c r="C4583" t="s">
        <v>15025</v>
      </c>
      <c r="D4583">
        <v>13136</v>
      </c>
      <c r="E4583" s="2">
        <v>44898.929664351846</v>
      </c>
      <c r="F4583" t="s">
        <v>15024</v>
      </c>
    </row>
    <row r="4584" spans="1:6" x14ac:dyDescent="0.25">
      <c r="A4584">
        <v>14583</v>
      </c>
      <c r="B4584" t="s">
        <v>4858</v>
      </c>
      <c r="C4584" t="s">
        <v>15023</v>
      </c>
      <c r="D4584">
        <v>19803</v>
      </c>
      <c r="E4584" s="2">
        <v>44631.156087962961</v>
      </c>
      <c r="F4584" t="s">
        <v>15024</v>
      </c>
    </row>
    <row r="4585" spans="1:6" x14ac:dyDescent="0.25">
      <c r="A4585">
        <v>14584</v>
      </c>
      <c r="B4585" t="s">
        <v>3677</v>
      </c>
      <c r="C4585" t="s">
        <v>15027</v>
      </c>
      <c r="D4585">
        <v>36916</v>
      </c>
      <c r="E4585" s="2">
        <v>45050.121863425928</v>
      </c>
      <c r="F4585" t="s">
        <v>12908</v>
      </c>
    </row>
    <row r="4586" spans="1:6" x14ac:dyDescent="0.25">
      <c r="A4586">
        <v>14585</v>
      </c>
      <c r="B4586" t="s">
        <v>3445</v>
      </c>
      <c r="C4586" t="s">
        <v>15030</v>
      </c>
      <c r="D4586">
        <v>22424</v>
      </c>
      <c r="E4586" s="2">
        <v>44939.608611111107</v>
      </c>
      <c r="F4586" t="s">
        <v>15024</v>
      </c>
    </row>
    <row r="4587" spans="1:6" x14ac:dyDescent="0.25">
      <c r="A4587">
        <v>14586</v>
      </c>
      <c r="B4587" t="s">
        <v>5822</v>
      </c>
      <c r="C4587" t="s">
        <v>15030</v>
      </c>
      <c r="D4587">
        <v>47457</v>
      </c>
      <c r="E4587" s="2">
        <v>44667.207013888888</v>
      </c>
      <c r="F4587" t="s">
        <v>15026</v>
      </c>
    </row>
    <row r="4588" spans="1:6" x14ac:dyDescent="0.25">
      <c r="A4588">
        <v>14587</v>
      </c>
      <c r="B4588" t="s">
        <v>3590</v>
      </c>
      <c r="C4588" t="s">
        <v>15027</v>
      </c>
      <c r="D4588">
        <v>3414</v>
      </c>
      <c r="E4588" s="2">
        <v>44741.672523148147</v>
      </c>
      <c r="F4588" t="s">
        <v>15026</v>
      </c>
    </row>
    <row r="4589" spans="1:6" x14ac:dyDescent="0.25">
      <c r="A4589">
        <v>14588</v>
      </c>
      <c r="B4589" t="s">
        <v>5505</v>
      </c>
      <c r="C4589" t="s">
        <v>15028</v>
      </c>
      <c r="D4589">
        <v>40488</v>
      </c>
      <c r="E4589" s="2">
        <v>45013.971134259264</v>
      </c>
      <c r="F4589" t="s">
        <v>15026</v>
      </c>
    </row>
    <row r="4590" spans="1:6" x14ac:dyDescent="0.25">
      <c r="A4590">
        <v>14589</v>
      </c>
      <c r="B4590" t="s">
        <v>3821</v>
      </c>
      <c r="C4590" t="s">
        <v>15029</v>
      </c>
      <c r="D4590">
        <v>31690</v>
      </c>
      <c r="E4590" s="2">
        <v>44803.69431712963</v>
      </c>
      <c r="F4590" t="s">
        <v>15024</v>
      </c>
    </row>
    <row r="4591" spans="1:6" x14ac:dyDescent="0.25">
      <c r="A4591">
        <v>14590</v>
      </c>
      <c r="B4591" t="s">
        <v>5548</v>
      </c>
      <c r="C4591" t="s">
        <v>15030</v>
      </c>
      <c r="D4591">
        <v>39108</v>
      </c>
      <c r="E4591" s="2">
        <v>44484.893842592603</v>
      </c>
      <c r="F4591" t="s">
        <v>15024</v>
      </c>
    </row>
    <row r="4592" spans="1:6" x14ac:dyDescent="0.25">
      <c r="A4592">
        <v>14591</v>
      </c>
      <c r="B4592" t="s">
        <v>4972</v>
      </c>
      <c r="C4592" t="s">
        <v>15023</v>
      </c>
      <c r="D4592">
        <v>10641</v>
      </c>
      <c r="E4592" s="2">
        <v>45095.818645833337</v>
      </c>
      <c r="F4592" t="s">
        <v>15026</v>
      </c>
    </row>
    <row r="4593" spans="1:6" x14ac:dyDescent="0.25">
      <c r="A4593">
        <v>14592</v>
      </c>
      <c r="B4593" t="s">
        <v>4705</v>
      </c>
      <c r="C4593" t="s">
        <v>15023</v>
      </c>
      <c r="D4593">
        <v>23543</v>
      </c>
      <c r="E4593" s="2">
        <v>44562.249456018522</v>
      </c>
      <c r="F4593" t="s">
        <v>12908</v>
      </c>
    </row>
    <row r="4594" spans="1:6" x14ac:dyDescent="0.25">
      <c r="A4594">
        <v>14593</v>
      </c>
      <c r="B4594" t="s">
        <v>4194</v>
      </c>
      <c r="C4594" t="s">
        <v>15030</v>
      </c>
      <c r="D4594">
        <v>35270</v>
      </c>
      <c r="E4594" s="2">
        <v>44979.942615740743</v>
      </c>
      <c r="F4594" t="s">
        <v>12908</v>
      </c>
    </row>
    <row r="4595" spans="1:6" x14ac:dyDescent="0.25">
      <c r="A4595">
        <v>14594</v>
      </c>
      <c r="B4595" t="s">
        <v>4643</v>
      </c>
      <c r="C4595" t="s">
        <v>15029</v>
      </c>
      <c r="D4595">
        <v>20455</v>
      </c>
      <c r="E4595" s="2">
        <v>44973.840787037043</v>
      </c>
      <c r="F4595" t="s">
        <v>12908</v>
      </c>
    </row>
    <row r="4596" spans="1:6" x14ac:dyDescent="0.25">
      <c r="A4596">
        <v>14595</v>
      </c>
      <c r="B4596" t="s">
        <v>5862</v>
      </c>
      <c r="C4596" t="s">
        <v>15025</v>
      </c>
      <c r="D4596">
        <v>35530</v>
      </c>
      <c r="E4596" s="2">
        <v>44664.375069444453</v>
      </c>
      <c r="F4596" t="s">
        <v>12908</v>
      </c>
    </row>
    <row r="4597" spans="1:6" x14ac:dyDescent="0.25">
      <c r="A4597">
        <v>14596</v>
      </c>
      <c r="B4597" t="s">
        <v>5279</v>
      </c>
      <c r="C4597" t="s">
        <v>15025</v>
      </c>
      <c r="D4597">
        <v>11015</v>
      </c>
      <c r="E4597" s="2">
        <v>44963.442465277767</v>
      </c>
      <c r="F4597" t="s">
        <v>15024</v>
      </c>
    </row>
    <row r="4598" spans="1:6" x14ac:dyDescent="0.25">
      <c r="A4598">
        <v>14597</v>
      </c>
      <c r="B4598" t="s">
        <v>4006</v>
      </c>
      <c r="C4598" t="s">
        <v>15028</v>
      </c>
      <c r="D4598">
        <v>16294</v>
      </c>
      <c r="E4598" s="2">
        <v>44934.783877314818</v>
      </c>
      <c r="F4598" t="s">
        <v>15024</v>
      </c>
    </row>
    <row r="4599" spans="1:6" x14ac:dyDescent="0.25">
      <c r="A4599">
        <v>14598</v>
      </c>
      <c r="B4599" t="s">
        <v>5086</v>
      </c>
      <c r="C4599" t="s">
        <v>15028</v>
      </c>
      <c r="D4599">
        <v>24467</v>
      </c>
      <c r="E4599" s="2">
        <v>44981.023287037038</v>
      </c>
      <c r="F4599" t="s">
        <v>12908</v>
      </c>
    </row>
    <row r="4600" spans="1:6" x14ac:dyDescent="0.25">
      <c r="A4600">
        <v>14599</v>
      </c>
      <c r="B4600" t="s">
        <v>4299</v>
      </c>
      <c r="C4600" t="s">
        <v>15030</v>
      </c>
      <c r="D4600">
        <v>47467</v>
      </c>
      <c r="E4600" s="2">
        <v>44754.859722222223</v>
      </c>
      <c r="F4600" t="s">
        <v>12908</v>
      </c>
    </row>
    <row r="4601" spans="1:6" x14ac:dyDescent="0.25">
      <c r="A4601">
        <v>14600</v>
      </c>
      <c r="B4601" t="s">
        <v>5237</v>
      </c>
      <c r="C4601" t="s">
        <v>15027</v>
      </c>
      <c r="D4601">
        <v>15510</v>
      </c>
      <c r="E4601" s="2">
        <v>44601.233020833337</v>
      </c>
      <c r="F4601" t="s">
        <v>15026</v>
      </c>
    </row>
    <row r="4602" spans="1:6" x14ac:dyDescent="0.25">
      <c r="A4602">
        <v>14601</v>
      </c>
      <c r="B4602" t="s">
        <v>3214</v>
      </c>
      <c r="C4602" t="s">
        <v>15028</v>
      </c>
      <c r="D4602">
        <v>23957</v>
      </c>
      <c r="E4602" s="2">
        <v>44999.852719907409</v>
      </c>
      <c r="F4602" t="s">
        <v>15024</v>
      </c>
    </row>
    <row r="4603" spans="1:6" x14ac:dyDescent="0.25">
      <c r="A4603">
        <v>14602</v>
      </c>
      <c r="B4603" t="s">
        <v>4931</v>
      </c>
      <c r="C4603" t="s">
        <v>15027</v>
      </c>
      <c r="D4603">
        <v>46694</v>
      </c>
      <c r="E4603" s="2">
        <v>44497.843935185178</v>
      </c>
      <c r="F4603" t="s">
        <v>15026</v>
      </c>
    </row>
    <row r="4604" spans="1:6" x14ac:dyDescent="0.25">
      <c r="A4604">
        <v>14603</v>
      </c>
      <c r="B4604" t="s">
        <v>3672</v>
      </c>
      <c r="C4604" t="s">
        <v>15027</v>
      </c>
      <c r="D4604">
        <v>6234</v>
      </c>
      <c r="E4604" s="2">
        <v>44680.031273148154</v>
      </c>
      <c r="F4604" t="s">
        <v>15026</v>
      </c>
    </row>
    <row r="4605" spans="1:6" x14ac:dyDescent="0.25">
      <c r="A4605">
        <v>14604</v>
      </c>
      <c r="B4605" t="s">
        <v>4958</v>
      </c>
      <c r="C4605" t="s">
        <v>15029</v>
      </c>
      <c r="D4605">
        <v>9326</v>
      </c>
      <c r="E4605" s="2">
        <v>44943.321261574078</v>
      </c>
      <c r="F4605" t="s">
        <v>15024</v>
      </c>
    </row>
    <row r="4606" spans="1:6" x14ac:dyDescent="0.25">
      <c r="A4606">
        <v>14605</v>
      </c>
      <c r="B4606" t="s">
        <v>5361</v>
      </c>
      <c r="C4606" t="s">
        <v>15028</v>
      </c>
      <c r="D4606">
        <v>31072</v>
      </c>
      <c r="E4606" s="2">
        <v>44924.36409722222</v>
      </c>
      <c r="F4606" t="s">
        <v>15026</v>
      </c>
    </row>
    <row r="4607" spans="1:6" x14ac:dyDescent="0.25">
      <c r="A4607">
        <v>14606</v>
      </c>
      <c r="B4607" t="s">
        <v>3713</v>
      </c>
      <c r="C4607" t="s">
        <v>15029</v>
      </c>
      <c r="D4607">
        <v>25777</v>
      </c>
      <c r="E4607" s="2">
        <v>45080.082349537042</v>
      </c>
      <c r="F4607" t="s">
        <v>15024</v>
      </c>
    </row>
    <row r="4608" spans="1:6" x14ac:dyDescent="0.25">
      <c r="A4608">
        <v>14607</v>
      </c>
      <c r="B4608" t="s">
        <v>4168</v>
      </c>
      <c r="C4608" t="s">
        <v>15030</v>
      </c>
      <c r="D4608">
        <v>9257</v>
      </c>
      <c r="E4608" s="2">
        <v>44919.938703703701</v>
      </c>
      <c r="F4608" t="s">
        <v>15026</v>
      </c>
    </row>
    <row r="4609" spans="1:6" x14ac:dyDescent="0.25">
      <c r="A4609">
        <v>14608</v>
      </c>
      <c r="B4609" t="s">
        <v>5125</v>
      </c>
      <c r="C4609" t="s">
        <v>15028</v>
      </c>
      <c r="D4609">
        <v>36561</v>
      </c>
      <c r="E4609" s="2">
        <v>44548.329340277778</v>
      </c>
      <c r="F4609" t="s">
        <v>12908</v>
      </c>
    </row>
    <row r="4610" spans="1:6" x14ac:dyDescent="0.25">
      <c r="A4610">
        <v>14609</v>
      </c>
      <c r="B4610" t="s">
        <v>3772</v>
      </c>
      <c r="C4610" t="s">
        <v>15023</v>
      </c>
      <c r="D4610">
        <v>4063</v>
      </c>
      <c r="E4610" s="2">
        <v>44588.903622685182</v>
      </c>
      <c r="F4610" t="s">
        <v>15026</v>
      </c>
    </row>
    <row r="4611" spans="1:6" x14ac:dyDescent="0.25">
      <c r="A4611">
        <v>14610</v>
      </c>
      <c r="B4611" t="s">
        <v>4663</v>
      </c>
      <c r="C4611" t="s">
        <v>15029</v>
      </c>
      <c r="D4611">
        <v>35566</v>
      </c>
      <c r="E4611" s="2">
        <v>44546.456319444442</v>
      </c>
      <c r="F4611" t="s">
        <v>15026</v>
      </c>
    </row>
    <row r="4612" spans="1:6" x14ac:dyDescent="0.25">
      <c r="A4612">
        <v>14611</v>
      </c>
      <c r="B4612" t="s">
        <v>5439</v>
      </c>
      <c r="C4612" t="s">
        <v>15025</v>
      </c>
      <c r="D4612">
        <v>8790</v>
      </c>
      <c r="E4612" s="2">
        <v>44486.924050925933</v>
      </c>
      <c r="F4612" t="s">
        <v>15024</v>
      </c>
    </row>
    <row r="4613" spans="1:6" x14ac:dyDescent="0.25">
      <c r="A4613">
        <v>14612</v>
      </c>
      <c r="B4613" t="s">
        <v>3383</v>
      </c>
      <c r="C4613" t="s">
        <v>15025</v>
      </c>
      <c r="D4613">
        <v>24247</v>
      </c>
      <c r="E4613" s="2">
        <v>44630.491643518522</v>
      </c>
      <c r="F4613" t="s">
        <v>15024</v>
      </c>
    </row>
    <row r="4614" spans="1:6" x14ac:dyDescent="0.25">
      <c r="A4614">
        <v>14613</v>
      </c>
      <c r="B4614" t="s">
        <v>5187</v>
      </c>
      <c r="C4614" t="s">
        <v>15025</v>
      </c>
      <c r="D4614">
        <v>16411</v>
      </c>
      <c r="E4614" s="2">
        <v>44639.183217592603</v>
      </c>
      <c r="F4614" t="s">
        <v>15026</v>
      </c>
    </row>
    <row r="4615" spans="1:6" x14ac:dyDescent="0.25">
      <c r="A4615">
        <v>14614</v>
      </c>
      <c r="B4615" t="s">
        <v>4872</v>
      </c>
      <c r="C4615" t="s">
        <v>15029</v>
      </c>
      <c r="D4615">
        <v>1346</v>
      </c>
      <c r="E4615" s="2">
        <v>44814.291168981479</v>
      </c>
      <c r="F4615" t="s">
        <v>15024</v>
      </c>
    </row>
    <row r="4616" spans="1:6" x14ac:dyDescent="0.25">
      <c r="A4616">
        <v>14615</v>
      </c>
      <c r="B4616" t="s">
        <v>5890</v>
      </c>
      <c r="C4616" t="s">
        <v>15028</v>
      </c>
      <c r="D4616">
        <v>26267</v>
      </c>
      <c r="E4616" s="2">
        <v>44994.376296296286</v>
      </c>
      <c r="F4616" t="s">
        <v>12908</v>
      </c>
    </row>
    <row r="4617" spans="1:6" x14ac:dyDescent="0.25">
      <c r="A4617">
        <v>14616</v>
      </c>
      <c r="B4617" t="s">
        <v>5513</v>
      </c>
      <c r="C4617" t="s">
        <v>15027</v>
      </c>
      <c r="D4617">
        <v>16811</v>
      </c>
      <c r="E4617" s="2">
        <v>44494.824675925927</v>
      </c>
      <c r="F4617" t="s">
        <v>15026</v>
      </c>
    </row>
    <row r="4618" spans="1:6" x14ac:dyDescent="0.25">
      <c r="A4618">
        <v>14617</v>
      </c>
      <c r="B4618" t="s">
        <v>4983</v>
      </c>
      <c r="C4618" t="s">
        <v>15027</v>
      </c>
      <c r="D4618">
        <v>46936</v>
      </c>
      <c r="E4618" s="2">
        <v>44874.449664351851</v>
      </c>
      <c r="F4618" t="s">
        <v>15026</v>
      </c>
    </row>
    <row r="4619" spans="1:6" x14ac:dyDescent="0.25">
      <c r="A4619">
        <v>14618</v>
      </c>
      <c r="B4619" t="s">
        <v>5863</v>
      </c>
      <c r="C4619" t="s">
        <v>15029</v>
      </c>
      <c r="D4619">
        <v>38180</v>
      </c>
      <c r="E4619" s="2">
        <v>45085.548981481479</v>
      </c>
      <c r="F4619" t="s">
        <v>15026</v>
      </c>
    </row>
    <row r="4620" spans="1:6" x14ac:dyDescent="0.25">
      <c r="A4620">
        <v>14619</v>
      </c>
      <c r="B4620" t="s">
        <v>4393</v>
      </c>
      <c r="C4620" t="s">
        <v>15023</v>
      </c>
      <c r="D4620">
        <v>19230</v>
      </c>
      <c r="E4620" s="2">
        <v>44536.185185185182</v>
      </c>
      <c r="F4620" t="s">
        <v>12908</v>
      </c>
    </row>
    <row r="4621" spans="1:6" x14ac:dyDescent="0.25">
      <c r="A4621">
        <v>14620</v>
      </c>
      <c r="B4621" t="s">
        <v>3455</v>
      </c>
      <c r="C4621" t="s">
        <v>15023</v>
      </c>
      <c r="D4621">
        <v>30746</v>
      </c>
      <c r="E4621" s="2">
        <v>44729.43240740741</v>
      </c>
      <c r="F4621" t="s">
        <v>15024</v>
      </c>
    </row>
    <row r="4622" spans="1:6" x14ac:dyDescent="0.25">
      <c r="A4622">
        <v>14621</v>
      </c>
      <c r="B4622" t="s">
        <v>4656</v>
      </c>
      <c r="C4622" t="s">
        <v>15025</v>
      </c>
      <c r="D4622">
        <v>7682</v>
      </c>
      <c r="E4622" s="2">
        <v>44683.252951388888</v>
      </c>
      <c r="F4622" t="s">
        <v>15026</v>
      </c>
    </row>
    <row r="4623" spans="1:6" x14ac:dyDescent="0.25">
      <c r="A4623">
        <v>14622</v>
      </c>
      <c r="B4623" t="s">
        <v>3948</v>
      </c>
      <c r="C4623" t="s">
        <v>15029</v>
      </c>
      <c r="D4623">
        <v>42827</v>
      </c>
      <c r="E4623" s="2">
        <v>44587.41710648148</v>
      </c>
      <c r="F4623" t="s">
        <v>15024</v>
      </c>
    </row>
    <row r="4624" spans="1:6" x14ac:dyDescent="0.25">
      <c r="A4624">
        <v>14623</v>
      </c>
      <c r="B4624" t="s">
        <v>5769</v>
      </c>
      <c r="C4624" t="s">
        <v>15028</v>
      </c>
      <c r="D4624">
        <v>43354</v>
      </c>
      <c r="E4624" s="2">
        <v>44744.241724537038</v>
      </c>
      <c r="F4624" t="s">
        <v>12908</v>
      </c>
    </row>
    <row r="4625" spans="1:6" x14ac:dyDescent="0.25">
      <c r="A4625">
        <v>14624</v>
      </c>
      <c r="B4625" t="s">
        <v>4907</v>
      </c>
      <c r="C4625" t="s">
        <v>15025</v>
      </c>
      <c r="D4625">
        <v>30224</v>
      </c>
      <c r="E4625" s="2">
        <v>44905.892048611109</v>
      </c>
      <c r="F4625" t="s">
        <v>15024</v>
      </c>
    </row>
    <row r="4626" spans="1:6" x14ac:dyDescent="0.25">
      <c r="A4626">
        <v>14625</v>
      </c>
      <c r="B4626" t="s">
        <v>4127</v>
      </c>
      <c r="C4626" t="s">
        <v>15028</v>
      </c>
      <c r="D4626">
        <v>27354</v>
      </c>
      <c r="E4626" s="2">
        <v>44766.521006944437</v>
      </c>
      <c r="F4626" t="s">
        <v>15026</v>
      </c>
    </row>
    <row r="4627" spans="1:6" x14ac:dyDescent="0.25">
      <c r="A4627">
        <v>14626</v>
      </c>
      <c r="B4627" t="s">
        <v>5274</v>
      </c>
      <c r="C4627" t="s">
        <v>15029</v>
      </c>
      <c r="D4627">
        <v>35884</v>
      </c>
      <c r="E4627" s="2">
        <v>44924.189039351862</v>
      </c>
      <c r="F4627" t="s">
        <v>15024</v>
      </c>
    </row>
    <row r="4628" spans="1:6" x14ac:dyDescent="0.25">
      <c r="A4628">
        <v>14627</v>
      </c>
      <c r="B4628" t="s">
        <v>5275</v>
      </c>
      <c r="C4628" t="s">
        <v>15030</v>
      </c>
      <c r="D4628">
        <v>24556</v>
      </c>
      <c r="E4628" s="2">
        <v>44798.885381944441</v>
      </c>
      <c r="F4628" t="s">
        <v>12908</v>
      </c>
    </row>
    <row r="4629" spans="1:6" x14ac:dyDescent="0.25">
      <c r="A4629">
        <v>14628</v>
      </c>
      <c r="B4629" t="s">
        <v>4881</v>
      </c>
      <c r="C4629" t="s">
        <v>15029</v>
      </c>
      <c r="D4629">
        <v>8815</v>
      </c>
      <c r="E4629" s="2">
        <v>44995.036481481482</v>
      </c>
      <c r="F4629" t="s">
        <v>15026</v>
      </c>
    </row>
    <row r="4630" spans="1:6" x14ac:dyDescent="0.25">
      <c r="A4630">
        <v>14629</v>
      </c>
      <c r="B4630" t="s">
        <v>3824</v>
      </c>
      <c r="C4630" t="s">
        <v>15028</v>
      </c>
      <c r="D4630">
        <v>23308</v>
      </c>
      <c r="E4630" s="2">
        <v>44634.376608796287</v>
      </c>
      <c r="F4630" t="s">
        <v>12908</v>
      </c>
    </row>
    <row r="4631" spans="1:6" x14ac:dyDescent="0.25">
      <c r="A4631">
        <v>14630</v>
      </c>
      <c r="B4631" t="s">
        <v>3369</v>
      </c>
      <c r="C4631" t="s">
        <v>15025</v>
      </c>
      <c r="D4631">
        <v>48194</v>
      </c>
      <c r="E4631" s="2">
        <v>44819.13789351852</v>
      </c>
      <c r="F4631" t="s">
        <v>12908</v>
      </c>
    </row>
    <row r="4632" spans="1:6" x14ac:dyDescent="0.25">
      <c r="A4632">
        <v>14631</v>
      </c>
      <c r="B4632" t="s">
        <v>3237</v>
      </c>
      <c r="C4632" t="s">
        <v>15025</v>
      </c>
      <c r="D4632">
        <v>24756</v>
      </c>
      <c r="E4632" s="2">
        <v>44991.392199074071</v>
      </c>
      <c r="F4632" t="s">
        <v>15026</v>
      </c>
    </row>
    <row r="4633" spans="1:6" x14ac:dyDescent="0.25">
      <c r="A4633">
        <v>14632</v>
      </c>
      <c r="B4633" t="s">
        <v>4513</v>
      </c>
      <c r="C4633" t="s">
        <v>15029</v>
      </c>
      <c r="D4633">
        <v>41559</v>
      </c>
      <c r="E4633" s="2">
        <v>44817.456724537027</v>
      </c>
      <c r="F4633" t="s">
        <v>15024</v>
      </c>
    </row>
    <row r="4634" spans="1:6" x14ac:dyDescent="0.25">
      <c r="A4634">
        <v>14633</v>
      </c>
      <c r="B4634" t="s">
        <v>4926</v>
      </c>
      <c r="C4634" t="s">
        <v>15027</v>
      </c>
      <c r="D4634">
        <v>27925</v>
      </c>
      <c r="E4634" s="2">
        <v>44511.140208333331</v>
      </c>
      <c r="F4634" t="s">
        <v>12908</v>
      </c>
    </row>
    <row r="4635" spans="1:6" x14ac:dyDescent="0.25">
      <c r="A4635">
        <v>14634</v>
      </c>
      <c r="B4635" t="s">
        <v>4570</v>
      </c>
      <c r="C4635" t="s">
        <v>15028</v>
      </c>
      <c r="D4635">
        <v>44135</v>
      </c>
      <c r="E4635" s="2">
        <v>44466.327511574083</v>
      </c>
      <c r="F4635" t="s">
        <v>12908</v>
      </c>
    </row>
    <row r="4636" spans="1:6" x14ac:dyDescent="0.25">
      <c r="A4636">
        <v>14635</v>
      </c>
      <c r="B4636" t="s">
        <v>5382</v>
      </c>
      <c r="C4636" t="s">
        <v>15029</v>
      </c>
      <c r="D4636">
        <v>36461</v>
      </c>
      <c r="E4636" s="2">
        <v>44639.531655092593</v>
      </c>
      <c r="F4636" t="s">
        <v>15026</v>
      </c>
    </row>
    <row r="4637" spans="1:6" x14ac:dyDescent="0.25">
      <c r="A4637">
        <v>14636</v>
      </c>
      <c r="B4637" t="s">
        <v>4941</v>
      </c>
      <c r="C4637" t="s">
        <v>15030</v>
      </c>
      <c r="D4637">
        <v>24857</v>
      </c>
      <c r="E4637" s="2">
        <v>45057.963622685187</v>
      </c>
      <c r="F4637" t="s">
        <v>15026</v>
      </c>
    </row>
    <row r="4638" spans="1:6" x14ac:dyDescent="0.25">
      <c r="A4638">
        <v>14637</v>
      </c>
      <c r="B4638" t="s">
        <v>5324</v>
      </c>
      <c r="C4638" t="s">
        <v>15030</v>
      </c>
      <c r="D4638">
        <v>11635</v>
      </c>
      <c r="E4638" s="2">
        <v>44766.985335648147</v>
      </c>
      <c r="F4638" t="s">
        <v>15024</v>
      </c>
    </row>
    <row r="4639" spans="1:6" x14ac:dyDescent="0.25">
      <c r="A4639">
        <v>14638</v>
      </c>
      <c r="B4639" t="s">
        <v>4036</v>
      </c>
      <c r="C4639" t="s">
        <v>15023</v>
      </c>
      <c r="D4639">
        <v>49648</v>
      </c>
      <c r="E4639" s="2">
        <v>45119.948703703703</v>
      </c>
      <c r="F4639" t="s">
        <v>15024</v>
      </c>
    </row>
    <row r="4640" spans="1:6" x14ac:dyDescent="0.25">
      <c r="A4640">
        <v>14639</v>
      </c>
      <c r="B4640" t="s">
        <v>4345</v>
      </c>
      <c r="C4640" t="s">
        <v>15029</v>
      </c>
      <c r="D4640">
        <v>46842</v>
      </c>
      <c r="E4640" s="2">
        <v>44901.067013888889</v>
      </c>
      <c r="F4640" t="s">
        <v>15024</v>
      </c>
    </row>
    <row r="4641" spans="1:6" x14ac:dyDescent="0.25">
      <c r="A4641">
        <v>14640</v>
      </c>
      <c r="B4641" t="s">
        <v>3276</v>
      </c>
      <c r="C4641" t="s">
        <v>15027</v>
      </c>
      <c r="D4641">
        <v>12068</v>
      </c>
      <c r="E4641" s="2">
        <v>44728.820486111108</v>
      </c>
      <c r="F4641" t="s">
        <v>15024</v>
      </c>
    </row>
    <row r="4642" spans="1:6" x14ac:dyDescent="0.25">
      <c r="A4642">
        <v>14641</v>
      </c>
      <c r="B4642" t="s">
        <v>6017</v>
      </c>
      <c r="C4642" t="s">
        <v>15025</v>
      </c>
      <c r="D4642">
        <v>49343</v>
      </c>
      <c r="E4642" s="2">
        <v>45130.187418981477</v>
      </c>
      <c r="F4642" t="s">
        <v>15026</v>
      </c>
    </row>
    <row r="4643" spans="1:6" x14ac:dyDescent="0.25">
      <c r="A4643">
        <v>14642</v>
      </c>
      <c r="B4643" t="s">
        <v>3913</v>
      </c>
      <c r="C4643" t="s">
        <v>15025</v>
      </c>
      <c r="D4643">
        <v>10910</v>
      </c>
      <c r="E4643" s="2">
        <v>45071.095671296287</v>
      </c>
      <c r="F4643" t="s">
        <v>15024</v>
      </c>
    </row>
    <row r="4644" spans="1:6" x14ac:dyDescent="0.25">
      <c r="A4644">
        <v>14643</v>
      </c>
      <c r="B4644" t="s">
        <v>4571</v>
      </c>
      <c r="C4644" t="s">
        <v>15028</v>
      </c>
      <c r="D4644">
        <v>37554</v>
      </c>
      <c r="E4644" s="2">
        <v>44703.780601851853</v>
      </c>
      <c r="F4644" t="s">
        <v>15026</v>
      </c>
    </row>
    <row r="4645" spans="1:6" x14ac:dyDescent="0.25">
      <c r="A4645">
        <v>14644</v>
      </c>
      <c r="B4645" t="s">
        <v>3876</v>
      </c>
      <c r="C4645" t="s">
        <v>15023</v>
      </c>
      <c r="D4645">
        <v>14399</v>
      </c>
      <c r="E4645" s="2">
        <v>45028.846099537041</v>
      </c>
      <c r="F4645" t="s">
        <v>15024</v>
      </c>
    </row>
    <row r="4646" spans="1:6" x14ac:dyDescent="0.25">
      <c r="A4646">
        <v>14645</v>
      </c>
      <c r="B4646" t="s">
        <v>3170</v>
      </c>
      <c r="C4646" t="s">
        <v>15030</v>
      </c>
      <c r="D4646">
        <v>1446</v>
      </c>
      <c r="E4646" s="2">
        <v>44632.377326388887</v>
      </c>
      <c r="F4646" t="s">
        <v>15026</v>
      </c>
    </row>
    <row r="4647" spans="1:6" x14ac:dyDescent="0.25">
      <c r="A4647">
        <v>14646</v>
      </c>
      <c r="B4647" t="s">
        <v>6022</v>
      </c>
      <c r="C4647" t="s">
        <v>15025</v>
      </c>
      <c r="D4647">
        <v>45081</v>
      </c>
      <c r="E4647" s="2">
        <v>45015.689166666663</v>
      </c>
      <c r="F4647" t="s">
        <v>15026</v>
      </c>
    </row>
    <row r="4648" spans="1:6" x14ac:dyDescent="0.25">
      <c r="A4648">
        <v>14647</v>
      </c>
      <c r="B4648" t="s">
        <v>4020</v>
      </c>
      <c r="C4648" t="s">
        <v>15030</v>
      </c>
      <c r="D4648">
        <v>25722</v>
      </c>
      <c r="E4648" s="2">
        <v>44662.908784722233</v>
      </c>
      <c r="F4648" t="s">
        <v>15026</v>
      </c>
    </row>
    <row r="4649" spans="1:6" x14ac:dyDescent="0.25">
      <c r="A4649">
        <v>14648</v>
      </c>
      <c r="B4649" t="s">
        <v>3181</v>
      </c>
      <c r="C4649" t="s">
        <v>15025</v>
      </c>
      <c r="D4649">
        <v>2283</v>
      </c>
      <c r="E4649" s="2">
        <v>44913.328738425917</v>
      </c>
      <c r="F4649" t="s">
        <v>15024</v>
      </c>
    </row>
    <row r="4650" spans="1:6" x14ac:dyDescent="0.25">
      <c r="A4650">
        <v>14649</v>
      </c>
      <c r="B4650" t="s">
        <v>4753</v>
      </c>
      <c r="C4650" t="s">
        <v>15028</v>
      </c>
      <c r="D4650">
        <v>49048</v>
      </c>
      <c r="E4650" s="2">
        <v>44756.832800925928</v>
      </c>
      <c r="F4650" t="s">
        <v>15024</v>
      </c>
    </row>
    <row r="4651" spans="1:6" x14ac:dyDescent="0.25">
      <c r="A4651">
        <v>14650</v>
      </c>
      <c r="B4651" t="s">
        <v>4737</v>
      </c>
      <c r="C4651" t="s">
        <v>15027</v>
      </c>
      <c r="D4651">
        <v>8925</v>
      </c>
      <c r="E4651" s="2">
        <v>44681.520127314812</v>
      </c>
      <c r="F4651" t="s">
        <v>12908</v>
      </c>
    </row>
    <row r="4652" spans="1:6" x14ac:dyDescent="0.25">
      <c r="A4652">
        <v>14651</v>
      </c>
      <c r="B4652" t="s">
        <v>5111</v>
      </c>
      <c r="C4652" t="s">
        <v>15029</v>
      </c>
      <c r="D4652">
        <v>16164</v>
      </c>
      <c r="E4652" s="2">
        <v>44504.593263888892</v>
      </c>
      <c r="F4652" t="s">
        <v>15026</v>
      </c>
    </row>
    <row r="4653" spans="1:6" x14ac:dyDescent="0.25">
      <c r="A4653">
        <v>14652</v>
      </c>
      <c r="B4653" t="s">
        <v>6015</v>
      </c>
      <c r="C4653" t="s">
        <v>15030</v>
      </c>
      <c r="D4653">
        <v>13859</v>
      </c>
      <c r="E4653" s="2">
        <v>44568.492152777777</v>
      </c>
      <c r="F4653" t="s">
        <v>12908</v>
      </c>
    </row>
    <row r="4654" spans="1:6" x14ac:dyDescent="0.25">
      <c r="A4654">
        <v>14653</v>
      </c>
      <c r="B4654" t="s">
        <v>4344</v>
      </c>
      <c r="C4654" t="s">
        <v>15030</v>
      </c>
      <c r="D4654">
        <v>47413</v>
      </c>
      <c r="E4654" s="2">
        <v>44825.73810185185</v>
      </c>
      <c r="F4654" t="s">
        <v>15024</v>
      </c>
    </row>
    <row r="4655" spans="1:6" x14ac:dyDescent="0.25">
      <c r="A4655">
        <v>14654</v>
      </c>
      <c r="B4655" t="s">
        <v>5399</v>
      </c>
      <c r="C4655" t="s">
        <v>15023</v>
      </c>
      <c r="D4655">
        <v>8410</v>
      </c>
      <c r="E4655" s="2">
        <v>44960.300115740742</v>
      </c>
      <c r="F4655" t="s">
        <v>12908</v>
      </c>
    </row>
    <row r="4656" spans="1:6" x14ac:dyDescent="0.25">
      <c r="A4656">
        <v>14655</v>
      </c>
      <c r="B4656" t="s">
        <v>3599</v>
      </c>
      <c r="C4656" t="s">
        <v>15030</v>
      </c>
      <c r="D4656">
        <v>10867</v>
      </c>
      <c r="E4656" s="2">
        <v>44935.570740740739</v>
      </c>
      <c r="F4656" t="s">
        <v>12908</v>
      </c>
    </row>
    <row r="4657" spans="1:6" x14ac:dyDescent="0.25">
      <c r="A4657">
        <v>14656</v>
      </c>
      <c r="B4657" t="s">
        <v>5776</v>
      </c>
      <c r="C4657" t="s">
        <v>15029</v>
      </c>
      <c r="D4657">
        <v>4586</v>
      </c>
      <c r="E4657" s="2">
        <v>44767.426296296297</v>
      </c>
      <c r="F4657" t="s">
        <v>15024</v>
      </c>
    </row>
    <row r="4658" spans="1:6" x14ac:dyDescent="0.25">
      <c r="A4658">
        <v>14657</v>
      </c>
      <c r="B4658" t="s">
        <v>3300</v>
      </c>
      <c r="C4658" t="s">
        <v>15029</v>
      </c>
      <c r="D4658">
        <v>1302</v>
      </c>
      <c r="E4658" s="2">
        <v>44732.701979166668</v>
      </c>
      <c r="F4658" t="s">
        <v>15024</v>
      </c>
    </row>
    <row r="4659" spans="1:6" x14ac:dyDescent="0.25">
      <c r="A4659">
        <v>14658</v>
      </c>
      <c r="B4659" t="s">
        <v>3841</v>
      </c>
      <c r="C4659" t="s">
        <v>15023</v>
      </c>
      <c r="D4659">
        <v>14142</v>
      </c>
      <c r="E4659" s="2">
        <v>45046.947013888886</v>
      </c>
      <c r="F4659" t="s">
        <v>12908</v>
      </c>
    </row>
    <row r="4660" spans="1:6" x14ac:dyDescent="0.25">
      <c r="A4660">
        <v>14659</v>
      </c>
      <c r="B4660" t="s">
        <v>4101</v>
      </c>
      <c r="C4660" t="s">
        <v>15025</v>
      </c>
      <c r="D4660">
        <v>42746</v>
      </c>
      <c r="E4660" s="2">
        <v>44588.457129629627</v>
      </c>
      <c r="F4660" t="s">
        <v>15026</v>
      </c>
    </row>
    <row r="4661" spans="1:6" x14ac:dyDescent="0.25">
      <c r="A4661">
        <v>14660</v>
      </c>
      <c r="B4661" t="s">
        <v>3231</v>
      </c>
      <c r="C4661" t="s">
        <v>15025</v>
      </c>
      <c r="D4661">
        <v>44580</v>
      </c>
      <c r="E4661" s="2">
        <v>44962.191574074073</v>
      </c>
      <c r="F4661" t="s">
        <v>15024</v>
      </c>
    </row>
    <row r="4662" spans="1:6" x14ac:dyDescent="0.25">
      <c r="A4662">
        <v>14661</v>
      </c>
      <c r="B4662" t="s">
        <v>4516</v>
      </c>
      <c r="C4662" t="s">
        <v>15023</v>
      </c>
      <c r="D4662">
        <v>9058</v>
      </c>
      <c r="E4662" s="2">
        <v>44656.328310185178</v>
      </c>
      <c r="F4662" t="s">
        <v>15024</v>
      </c>
    </row>
    <row r="4663" spans="1:6" x14ac:dyDescent="0.25">
      <c r="A4663">
        <v>14662</v>
      </c>
      <c r="B4663" t="s">
        <v>5555</v>
      </c>
      <c r="C4663" t="s">
        <v>15023</v>
      </c>
      <c r="D4663">
        <v>16854</v>
      </c>
      <c r="E4663" s="2">
        <v>44670.727731481478</v>
      </c>
      <c r="F4663" t="s">
        <v>15024</v>
      </c>
    </row>
    <row r="4664" spans="1:6" x14ac:dyDescent="0.25">
      <c r="A4664">
        <v>14663</v>
      </c>
      <c r="B4664" t="s">
        <v>5986</v>
      </c>
      <c r="C4664" t="s">
        <v>15027</v>
      </c>
      <c r="D4664">
        <v>26549</v>
      </c>
      <c r="E4664" s="2">
        <v>45013.471342592587</v>
      </c>
      <c r="F4664" t="s">
        <v>12908</v>
      </c>
    </row>
    <row r="4665" spans="1:6" x14ac:dyDescent="0.25">
      <c r="A4665">
        <v>14664</v>
      </c>
      <c r="B4665" t="s">
        <v>3861</v>
      </c>
      <c r="C4665" t="s">
        <v>15030</v>
      </c>
      <c r="D4665">
        <v>13085</v>
      </c>
      <c r="E4665" s="2">
        <v>44510.603263888886</v>
      </c>
      <c r="F4665" t="s">
        <v>15026</v>
      </c>
    </row>
    <row r="4666" spans="1:6" x14ac:dyDescent="0.25">
      <c r="A4666">
        <v>14665</v>
      </c>
      <c r="B4666" t="s">
        <v>4123</v>
      </c>
      <c r="C4666" t="s">
        <v>15029</v>
      </c>
      <c r="D4666">
        <v>24344</v>
      </c>
      <c r="E4666" s="2">
        <v>44467.673888888887</v>
      </c>
      <c r="F4666" t="s">
        <v>15024</v>
      </c>
    </row>
    <row r="4667" spans="1:6" x14ac:dyDescent="0.25">
      <c r="A4667">
        <v>14666</v>
      </c>
      <c r="B4667" t="s">
        <v>4255</v>
      </c>
      <c r="C4667" t="s">
        <v>15023</v>
      </c>
      <c r="D4667">
        <v>20859</v>
      </c>
      <c r="E4667" s="2">
        <v>44987.561550925922</v>
      </c>
      <c r="F4667" t="s">
        <v>15024</v>
      </c>
    </row>
    <row r="4668" spans="1:6" x14ac:dyDescent="0.25">
      <c r="A4668">
        <v>14667</v>
      </c>
      <c r="B4668" t="s">
        <v>5989</v>
      </c>
      <c r="C4668" t="s">
        <v>15027</v>
      </c>
      <c r="D4668">
        <v>28143</v>
      </c>
      <c r="E4668" s="2">
        <v>44684.631342592591</v>
      </c>
      <c r="F4668" t="s">
        <v>15026</v>
      </c>
    </row>
    <row r="4669" spans="1:6" x14ac:dyDescent="0.25">
      <c r="A4669">
        <v>14668</v>
      </c>
      <c r="B4669" t="s">
        <v>4349</v>
      </c>
      <c r="C4669" t="s">
        <v>15030</v>
      </c>
      <c r="D4669">
        <v>33612</v>
      </c>
      <c r="E4669" s="2">
        <v>44757.519178240742</v>
      </c>
      <c r="F4669" t="s">
        <v>12908</v>
      </c>
    </row>
    <row r="4670" spans="1:6" x14ac:dyDescent="0.25">
      <c r="A4670">
        <v>14669</v>
      </c>
      <c r="B4670" t="s">
        <v>3246</v>
      </c>
      <c r="C4670" t="s">
        <v>15029</v>
      </c>
      <c r="D4670">
        <v>10274</v>
      </c>
      <c r="E4670" s="2">
        <v>45005.817835648151</v>
      </c>
      <c r="F4670" t="s">
        <v>12908</v>
      </c>
    </row>
    <row r="4671" spans="1:6" x14ac:dyDescent="0.25">
      <c r="A4671">
        <v>14670</v>
      </c>
      <c r="B4671" t="s">
        <v>5345</v>
      </c>
      <c r="C4671" t="s">
        <v>15028</v>
      </c>
      <c r="D4671">
        <v>11694</v>
      </c>
      <c r="E4671" s="2">
        <v>44566.682557870372</v>
      </c>
      <c r="F4671" t="s">
        <v>15024</v>
      </c>
    </row>
    <row r="4672" spans="1:6" x14ac:dyDescent="0.25">
      <c r="A4672">
        <v>14671</v>
      </c>
      <c r="B4672" t="s">
        <v>5560</v>
      </c>
      <c r="C4672" t="s">
        <v>15023</v>
      </c>
      <c r="D4672">
        <v>19116</v>
      </c>
      <c r="E4672" s="2">
        <v>45088.356469907398</v>
      </c>
      <c r="F4672" t="s">
        <v>12908</v>
      </c>
    </row>
    <row r="4673" spans="1:6" x14ac:dyDescent="0.25">
      <c r="A4673">
        <v>14672</v>
      </c>
      <c r="B4673" t="s">
        <v>5338</v>
      </c>
      <c r="C4673" t="s">
        <v>15025</v>
      </c>
      <c r="D4673">
        <v>19393</v>
      </c>
      <c r="E4673" s="2">
        <v>44539.5628125</v>
      </c>
      <c r="F4673" t="s">
        <v>15024</v>
      </c>
    </row>
    <row r="4674" spans="1:6" x14ac:dyDescent="0.25">
      <c r="A4674">
        <v>14673</v>
      </c>
      <c r="B4674" t="s">
        <v>4433</v>
      </c>
      <c r="C4674" t="s">
        <v>15023</v>
      </c>
      <c r="D4674">
        <v>6969</v>
      </c>
      <c r="E4674" s="2">
        <v>45131.308148148149</v>
      </c>
      <c r="F4674" t="s">
        <v>12908</v>
      </c>
    </row>
    <row r="4675" spans="1:6" x14ac:dyDescent="0.25">
      <c r="A4675">
        <v>14674</v>
      </c>
      <c r="B4675" t="s">
        <v>3735</v>
      </c>
      <c r="C4675" t="s">
        <v>15023</v>
      </c>
      <c r="D4675">
        <v>39858</v>
      </c>
      <c r="E4675" s="2">
        <v>45062.452499999999</v>
      </c>
      <c r="F4675" t="s">
        <v>15024</v>
      </c>
    </row>
    <row r="4676" spans="1:6" x14ac:dyDescent="0.25">
      <c r="A4676">
        <v>14675</v>
      </c>
      <c r="B4676" t="s">
        <v>4200</v>
      </c>
      <c r="C4676" t="s">
        <v>15025</v>
      </c>
      <c r="D4676">
        <v>15098</v>
      </c>
      <c r="E4676" s="2">
        <v>44936.25204861111</v>
      </c>
      <c r="F4676" t="s">
        <v>12908</v>
      </c>
    </row>
    <row r="4677" spans="1:6" x14ac:dyDescent="0.25">
      <c r="A4677">
        <v>14676</v>
      </c>
      <c r="B4677" t="s">
        <v>5085</v>
      </c>
      <c r="C4677" t="s">
        <v>15029</v>
      </c>
      <c r="D4677">
        <v>33306</v>
      </c>
      <c r="E4677" s="2">
        <v>44743.463055555563</v>
      </c>
      <c r="F4677" t="s">
        <v>15024</v>
      </c>
    </row>
    <row r="4678" spans="1:6" x14ac:dyDescent="0.25">
      <c r="A4678">
        <v>14677</v>
      </c>
      <c r="B4678" t="s">
        <v>3710</v>
      </c>
      <c r="C4678" t="s">
        <v>15029</v>
      </c>
      <c r="D4678">
        <v>1687</v>
      </c>
      <c r="E4678" s="2">
        <v>44848.673622685194</v>
      </c>
      <c r="F4678" t="s">
        <v>15024</v>
      </c>
    </row>
    <row r="4679" spans="1:6" x14ac:dyDescent="0.25">
      <c r="A4679">
        <v>14678</v>
      </c>
      <c r="B4679" t="s">
        <v>4145</v>
      </c>
      <c r="C4679" t="s">
        <v>15023</v>
      </c>
      <c r="D4679">
        <v>7383</v>
      </c>
      <c r="E4679" s="2">
        <v>44902.241168981483</v>
      </c>
      <c r="F4679" t="s">
        <v>12908</v>
      </c>
    </row>
    <row r="4680" spans="1:6" x14ac:dyDescent="0.25">
      <c r="A4680">
        <v>14679</v>
      </c>
      <c r="B4680" t="s">
        <v>4170</v>
      </c>
      <c r="C4680" t="s">
        <v>15029</v>
      </c>
      <c r="D4680">
        <v>28122</v>
      </c>
      <c r="E4680" s="2">
        <v>44955.656863425917</v>
      </c>
      <c r="F4680" t="s">
        <v>12908</v>
      </c>
    </row>
    <row r="4681" spans="1:6" x14ac:dyDescent="0.25">
      <c r="A4681">
        <v>14680</v>
      </c>
      <c r="B4681" t="s">
        <v>3362</v>
      </c>
      <c r="C4681" t="s">
        <v>15025</v>
      </c>
      <c r="D4681">
        <v>34811</v>
      </c>
      <c r="E4681" s="2">
        <v>44609.826527777783</v>
      </c>
      <c r="F4681" t="s">
        <v>15026</v>
      </c>
    </row>
    <row r="4682" spans="1:6" x14ac:dyDescent="0.25">
      <c r="A4682">
        <v>14681</v>
      </c>
      <c r="B4682" t="s">
        <v>3908</v>
      </c>
      <c r="C4682" t="s">
        <v>15028</v>
      </c>
      <c r="D4682">
        <v>27439</v>
      </c>
      <c r="E4682" s="2">
        <v>45032.881030092591</v>
      </c>
      <c r="F4682" t="s">
        <v>12908</v>
      </c>
    </row>
    <row r="4683" spans="1:6" x14ac:dyDescent="0.25">
      <c r="A4683">
        <v>14682</v>
      </c>
      <c r="B4683" t="s">
        <v>4050</v>
      </c>
      <c r="C4683" t="s">
        <v>15028</v>
      </c>
      <c r="D4683">
        <v>17766</v>
      </c>
      <c r="E4683" s="2">
        <v>45052.074953703697</v>
      </c>
      <c r="F4683" t="s">
        <v>15026</v>
      </c>
    </row>
    <row r="4684" spans="1:6" x14ac:dyDescent="0.25">
      <c r="A4684">
        <v>14683</v>
      </c>
      <c r="B4684" t="s">
        <v>4552</v>
      </c>
      <c r="C4684" t="s">
        <v>15027</v>
      </c>
      <c r="D4684">
        <v>37886</v>
      </c>
      <c r="E4684" s="2">
        <v>44729.117743055547</v>
      </c>
      <c r="F4684" t="s">
        <v>12908</v>
      </c>
    </row>
    <row r="4685" spans="1:6" x14ac:dyDescent="0.25">
      <c r="A4685">
        <v>14684</v>
      </c>
      <c r="B4685" t="s">
        <v>4333</v>
      </c>
      <c r="C4685" t="s">
        <v>15030</v>
      </c>
      <c r="D4685">
        <v>28295</v>
      </c>
      <c r="E4685" s="2">
        <v>44496.180636574078</v>
      </c>
      <c r="F4685" t="s">
        <v>15024</v>
      </c>
    </row>
    <row r="4686" spans="1:6" x14ac:dyDescent="0.25">
      <c r="A4686">
        <v>14685</v>
      </c>
      <c r="B4686" t="s">
        <v>6036</v>
      </c>
      <c r="C4686" t="s">
        <v>15023</v>
      </c>
      <c r="D4686">
        <v>49232</v>
      </c>
      <c r="E4686" s="2">
        <v>44750.573240740741</v>
      </c>
      <c r="F4686" t="s">
        <v>15026</v>
      </c>
    </row>
    <row r="4687" spans="1:6" x14ac:dyDescent="0.25">
      <c r="A4687">
        <v>14686</v>
      </c>
      <c r="B4687" t="s">
        <v>4011</v>
      </c>
      <c r="C4687" t="s">
        <v>15025</v>
      </c>
      <c r="D4687">
        <v>46840</v>
      </c>
      <c r="E4687" s="2">
        <v>44871.320787037039</v>
      </c>
      <c r="F4687" t="s">
        <v>15024</v>
      </c>
    </row>
    <row r="4688" spans="1:6" x14ac:dyDescent="0.25">
      <c r="A4688">
        <v>14687</v>
      </c>
      <c r="B4688" t="s">
        <v>5017</v>
      </c>
      <c r="C4688" t="s">
        <v>15029</v>
      </c>
      <c r="D4688">
        <v>44914</v>
      </c>
      <c r="E4688" s="2">
        <v>44960.104641203703</v>
      </c>
      <c r="F4688" t="s">
        <v>15026</v>
      </c>
    </row>
    <row r="4689" spans="1:6" x14ac:dyDescent="0.25">
      <c r="A4689">
        <v>14688</v>
      </c>
      <c r="B4689" t="s">
        <v>4530</v>
      </c>
      <c r="C4689" t="s">
        <v>15028</v>
      </c>
      <c r="D4689">
        <v>25889</v>
      </c>
      <c r="E4689" s="2">
        <v>44521.970613425918</v>
      </c>
      <c r="F4689" t="s">
        <v>15024</v>
      </c>
    </row>
    <row r="4690" spans="1:6" x14ac:dyDescent="0.25">
      <c r="A4690">
        <v>14689</v>
      </c>
      <c r="B4690" t="s">
        <v>4009</v>
      </c>
      <c r="C4690" t="s">
        <v>15027</v>
      </c>
      <c r="D4690">
        <v>39446</v>
      </c>
      <c r="E4690" s="2">
        <v>45115.502881944441</v>
      </c>
      <c r="F4690" t="s">
        <v>12908</v>
      </c>
    </row>
    <row r="4691" spans="1:6" x14ac:dyDescent="0.25">
      <c r="A4691">
        <v>14690</v>
      </c>
      <c r="B4691" t="s">
        <v>3544</v>
      </c>
      <c r="C4691" t="s">
        <v>15025</v>
      </c>
      <c r="D4691">
        <v>35768</v>
      </c>
      <c r="E4691" s="2">
        <v>44788.569293981483</v>
      </c>
      <c r="F4691" t="s">
        <v>15024</v>
      </c>
    </row>
    <row r="4692" spans="1:6" x14ac:dyDescent="0.25">
      <c r="A4692">
        <v>14691</v>
      </c>
      <c r="B4692" t="s">
        <v>5574</v>
      </c>
      <c r="C4692" t="s">
        <v>15028</v>
      </c>
      <c r="D4692">
        <v>34795</v>
      </c>
      <c r="E4692" s="2">
        <v>44997.530138888891</v>
      </c>
      <c r="F4692" t="s">
        <v>15026</v>
      </c>
    </row>
    <row r="4693" spans="1:6" x14ac:dyDescent="0.25">
      <c r="A4693">
        <v>14692</v>
      </c>
      <c r="B4693" t="s">
        <v>3665</v>
      </c>
      <c r="C4693" t="s">
        <v>15025</v>
      </c>
      <c r="D4693">
        <v>48372</v>
      </c>
      <c r="E4693" s="2">
        <v>44567.778333333343</v>
      </c>
      <c r="F4693" t="s">
        <v>15026</v>
      </c>
    </row>
    <row r="4694" spans="1:6" x14ac:dyDescent="0.25">
      <c r="A4694">
        <v>14693</v>
      </c>
      <c r="B4694" t="s">
        <v>3653</v>
      </c>
      <c r="C4694" t="s">
        <v>15023</v>
      </c>
      <c r="D4694">
        <v>34372</v>
      </c>
      <c r="E4694" s="2">
        <v>44740.797673611109</v>
      </c>
      <c r="F4694" t="s">
        <v>15026</v>
      </c>
    </row>
    <row r="4695" spans="1:6" x14ac:dyDescent="0.25">
      <c r="A4695">
        <v>14694</v>
      </c>
      <c r="B4695" t="s">
        <v>3914</v>
      </c>
      <c r="C4695" t="s">
        <v>15025</v>
      </c>
      <c r="D4695">
        <v>11739</v>
      </c>
      <c r="E4695" s="2">
        <v>44783.045682870368</v>
      </c>
      <c r="F4695" t="s">
        <v>15024</v>
      </c>
    </row>
    <row r="4696" spans="1:6" x14ac:dyDescent="0.25">
      <c r="A4696">
        <v>14695</v>
      </c>
      <c r="B4696" t="s">
        <v>4257</v>
      </c>
      <c r="C4696" t="s">
        <v>15025</v>
      </c>
      <c r="D4696">
        <v>21956</v>
      </c>
      <c r="E4696" s="2">
        <v>44557.573125000003</v>
      </c>
      <c r="F4696" t="s">
        <v>15024</v>
      </c>
    </row>
    <row r="4697" spans="1:6" x14ac:dyDescent="0.25">
      <c r="A4697">
        <v>14696</v>
      </c>
      <c r="B4697" t="s">
        <v>3401</v>
      </c>
      <c r="C4697" t="s">
        <v>15029</v>
      </c>
      <c r="D4697">
        <v>10371</v>
      </c>
      <c r="E4697" s="2">
        <v>44747.297060185178</v>
      </c>
      <c r="F4697" t="s">
        <v>15026</v>
      </c>
    </row>
    <row r="4698" spans="1:6" x14ac:dyDescent="0.25">
      <c r="A4698">
        <v>14697</v>
      </c>
      <c r="B4698" t="s">
        <v>3869</v>
      </c>
      <c r="C4698" t="s">
        <v>15028</v>
      </c>
      <c r="D4698">
        <v>5532</v>
      </c>
      <c r="E4698" s="2">
        <v>44554.097395833327</v>
      </c>
      <c r="F4698" t="s">
        <v>15026</v>
      </c>
    </row>
    <row r="4699" spans="1:6" x14ac:dyDescent="0.25">
      <c r="A4699">
        <v>14698</v>
      </c>
      <c r="B4699" t="s">
        <v>4149</v>
      </c>
      <c r="C4699" t="s">
        <v>15023</v>
      </c>
      <c r="D4699">
        <v>6112</v>
      </c>
      <c r="E4699" s="2">
        <v>44499.996747685182</v>
      </c>
      <c r="F4699" t="s">
        <v>12908</v>
      </c>
    </row>
    <row r="4700" spans="1:6" x14ac:dyDescent="0.25">
      <c r="A4700">
        <v>14699</v>
      </c>
      <c r="B4700" t="s">
        <v>5856</v>
      </c>
      <c r="C4700" t="s">
        <v>15028</v>
      </c>
      <c r="D4700">
        <v>9567</v>
      </c>
      <c r="E4700" s="2">
        <v>44715.204884259263</v>
      </c>
      <c r="F4700" t="s">
        <v>12908</v>
      </c>
    </row>
    <row r="4701" spans="1:6" x14ac:dyDescent="0.25">
      <c r="A4701">
        <v>14700</v>
      </c>
      <c r="B4701" t="s">
        <v>4117</v>
      </c>
      <c r="C4701" t="s">
        <v>15023</v>
      </c>
      <c r="D4701">
        <v>28542</v>
      </c>
      <c r="E4701" s="2">
        <v>44760.427245370367</v>
      </c>
      <c r="F4701" t="s">
        <v>12908</v>
      </c>
    </row>
    <row r="4702" spans="1:6" x14ac:dyDescent="0.25">
      <c r="A4702">
        <v>14701</v>
      </c>
      <c r="B4702" t="s">
        <v>4291</v>
      </c>
      <c r="C4702" t="s">
        <v>15028</v>
      </c>
      <c r="D4702">
        <v>8439</v>
      </c>
      <c r="E4702" s="2">
        <v>44847.296030092592</v>
      </c>
      <c r="F4702" t="s">
        <v>12908</v>
      </c>
    </row>
    <row r="4703" spans="1:6" x14ac:dyDescent="0.25">
      <c r="A4703">
        <v>14702</v>
      </c>
      <c r="B4703" t="s">
        <v>4769</v>
      </c>
      <c r="C4703" t="s">
        <v>15030</v>
      </c>
      <c r="D4703">
        <v>42135</v>
      </c>
      <c r="E4703" s="2">
        <v>44712.927141203712</v>
      </c>
      <c r="F4703" t="s">
        <v>12908</v>
      </c>
    </row>
    <row r="4704" spans="1:6" x14ac:dyDescent="0.25">
      <c r="A4704">
        <v>14703</v>
      </c>
      <c r="B4704" t="s">
        <v>4123</v>
      </c>
      <c r="C4704" t="s">
        <v>15027</v>
      </c>
      <c r="D4704">
        <v>28971</v>
      </c>
      <c r="E4704" s="2">
        <v>44778.091805555552</v>
      </c>
      <c r="F4704" t="s">
        <v>15024</v>
      </c>
    </row>
    <row r="4705" spans="1:6" x14ac:dyDescent="0.25">
      <c r="A4705">
        <v>14704</v>
      </c>
      <c r="B4705" t="s">
        <v>4205</v>
      </c>
      <c r="C4705" t="s">
        <v>15023</v>
      </c>
      <c r="D4705">
        <v>49203</v>
      </c>
      <c r="E4705" s="2">
        <v>45076.929606481477</v>
      </c>
      <c r="F4705" t="s">
        <v>15024</v>
      </c>
    </row>
    <row r="4706" spans="1:6" x14ac:dyDescent="0.25">
      <c r="A4706">
        <v>14705</v>
      </c>
      <c r="B4706" t="s">
        <v>5706</v>
      </c>
      <c r="C4706" t="s">
        <v>15028</v>
      </c>
      <c r="D4706">
        <v>1228</v>
      </c>
      <c r="E4706" s="2">
        <v>45061.543321759258</v>
      </c>
      <c r="F4706" t="s">
        <v>15026</v>
      </c>
    </row>
    <row r="4707" spans="1:6" x14ac:dyDescent="0.25">
      <c r="A4707">
        <v>14706</v>
      </c>
      <c r="B4707" t="s">
        <v>4625</v>
      </c>
      <c r="C4707" t="s">
        <v>15025</v>
      </c>
      <c r="D4707">
        <v>22115</v>
      </c>
      <c r="E4707" s="2">
        <v>44948.137430555558</v>
      </c>
      <c r="F4707" t="s">
        <v>15026</v>
      </c>
    </row>
    <row r="4708" spans="1:6" x14ac:dyDescent="0.25">
      <c r="A4708">
        <v>14707</v>
      </c>
      <c r="B4708" t="s">
        <v>5938</v>
      </c>
      <c r="C4708" t="s">
        <v>15030</v>
      </c>
      <c r="D4708">
        <v>35849</v>
      </c>
      <c r="E4708" s="2">
        <v>44943.087268518517</v>
      </c>
      <c r="F4708" t="s">
        <v>12908</v>
      </c>
    </row>
    <row r="4709" spans="1:6" x14ac:dyDescent="0.25">
      <c r="A4709">
        <v>14708</v>
      </c>
      <c r="B4709" t="s">
        <v>3362</v>
      </c>
      <c r="C4709" t="s">
        <v>15029</v>
      </c>
      <c r="D4709">
        <v>19724</v>
      </c>
      <c r="E4709" s="2">
        <v>44865.959224537037</v>
      </c>
      <c r="F4709" t="s">
        <v>12908</v>
      </c>
    </row>
    <row r="4710" spans="1:6" x14ac:dyDescent="0.25">
      <c r="A4710">
        <v>14709</v>
      </c>
      <c r="B4710" t="s">
        <v>5844</v>
      </c>
      <c r="C4710" t="s">
        <v>15023</v>
      </c>
      <c r="D4710">
        <v>34041</v>
      </c>
      <c r="E4710" s="2">
        <v>44999.684236111112</v>
      </c>
      <c r="F4710" t="s">
        <v>12908</v>
      </c>
    </row>
    <row r="4711" spans="1:6" x14ac:dyDescent="0.25">
      <c r="A4711">
        <v>14710</v>
      </c>
      <c r="B4711" t="s">
        <v>4579</v>
      </c>
      <c r="C4711" t="s">
        <v>15029</v>
      </c>
      <c r="D4711">
        <v>35632</v>
      </c>
      <c r="E4711" s="2">
        <v>44640.71979166667</v>
      </c>
      <c r="F4711" t="s">
        <v>15024</v>
      </c>
    </row>
    <row r="4712" spans="1:6" x14ac:dyDescent="0.25">
      <c r="A4712">
        <v>14711</v>
      </c>
      <c r="B4712" t="s">
        <v>3175</v>
      </c>
      <c r="C4712" t="s">
        <v>15030</v>
      </c>
      <c r="D4712">
        <v>11678</v>
      </c>
      <c r="E4712" s="2">
        <v>45075.578344907408</v>
      </c>
      <c r="F4712" t="s">
        <v>15026</v>
      </c>
    </row>
    <row r="4713" spans="1:6" x14ac:dyDescent="0.25">
      <c r="A4713">
        <v>14712</v>
      </c>
      <c r="B4713" t="s">
        <v>5440</v>
      </c>
      <c r="C4713" t="s">
        <v>15023</v>
      </c>
      <c r="D4713">
        <v>25587</v>
      </c>
      <c r="E4713" s="2">
        <v>45076.187905092593</v>
      </c>
      <c r="F4713" t="s">
        <v>12908</v>
      </c>
    </row>
    <row r="4714" spans="1:6" x14ac:dyDescent="0.25">
      <c r="A4714">
        <v>14713</v>
      </c>
      <c r="B4714" t="s">
        <v>4521</v>
      </c>
      <c r="C4714" t="s">
        <v>15030</v>
      </c>
      <c r="D4714">
        <v>22788</v>
      </c>
      <c r="E4714" s="2">
        <v>44924.107268518521</v>
      </c>
      <c r="F4714" t="s">
        <v>15024</v>
      </c>
    </row>
    <row r="4715" spans="1:6" x14ac:dyDescent="0.25">
      <c r="A4715">
        <v>14714</v>
      </c>
      <c r="B4715" t="s">
        <v>3690</v>
      </c>
      <c r="C4715" t="s">
        <v>15030</v>
      </c>
      <c r="D4715">
        <v>41452</v>
      </c>
      <c r="E4715" s="2">
        <v>44658.957465277781</v>
      </c>
      <c r="F4715" t="s">
        <v>15024</v>
      </c>
    </row>
    <row r="4716" spans="1:6" x14ac:dyDescent="0.25">
      <c r="A4716">
        <v>14715</v>
      </c>
      <c r="B4716" t="s">
        <v>5853</v>
      </c>
      <c r="C4716" t="s">
        <v>15023</v>
      </c>
      <c r="D4716">
        <v>35890</v>
      </c>
      <c r="E4716" s="2">
        <v>44630.345289351862</v>
      </c>
      <c r="F4716" t="s">
        <v>12908</v>
      </c>
    </row>
    <row r="4717" spans="1:6" x14ac:dyDescent="0.25">
      <c r="A4717">
        <v>14716</v>
      </c>
      <c r="B4717" t="s">
        <v>3403</v>
      </c>
      <c r="C4717" t="s">
        <v>15027</v>
      </c>
      <c r="D4717">
        <v>8816</v>
      </c>
      <c r="E4717" s="2">
        <v>44619.85119212963</v>
      </c>
      <c r="F4717" t="s">
        <v>15024</v>
      </c>
    </row>
    <row r="4718" spans="1:6" x14ac:dyDescent="0.25">
      <c r="A4718">
        <v>14717</v>
      </c>
      <c r="B4718" t="s">
        <v>5040</v>
      </c>
      <c r="C4718" t="s">
        <v>15025</v>
      </c>
      <c r="D4718">
        <v>37170</v>
      </c>
      <c r="E4718" s="2">
        <v>45060.184675925928</v>
      </c>
      <c r="F4718" t="s">
        <v>15026</v>
      </c>
    </row>
    <row r="4719" spans="1:6" x14ac:dyDescent="0.25">
      <c r="A4719">
        <v>14718</v>
      </c>
      <c r="B4719" t="s">
        <v>4828</v>
      </c>
      <c r="C4719" t="s">
        <v>15028</v>
      </c>
      <c r="D4719">
        <v>47876</v>
      </c>
      <c r="E4719" s="2">
        <v>44907.191608796304</v>
      </c>
      <c r="F4719" t="s">
        <v>15026</v>
      </c>
    </row>
    <row r="4720" spans="1:6" x14ac:dyDescent="0.25">
      <c r="A4720">
        <v>14719</v>
      </c>
      <c r="B4720" t="s">
        <v>3677</v>
      </c>
      <c r="C4720" t="s">
        <v>15028</v>
      </c>
      <c r="D4720">
        <v>17844</v>
      </c>
      <c r="E4720" s="2">
        <v>44582.827280092592</v>
      </c>
      <c r="F4720" t="s">
        <v>15026</v>
      </c>
    </row>
    <row r="4721" spans="1:6" x14ac:dyDescent="0.25">
      <c r="A4721">
        <v>14720</v>
      </c>
      <c r="B4721" t="s">
        <v>4392</v>
      </c>
      <c r="C4721" t="s">
        <v>15025</v>
      </c>
      <c r="D4721">
        <v>49822</v>
      </c>
      <c r="E4721" s="2">
        <v>45129.796574074076</v>
      </c>
      <c r="F4721" t="s">
        <v>15024</v>
      </c>
    </row>
    <row r="4722" spans="1:6" x14ac:dyDescent="0.25">
      <c r="A4722">
        <v>14721</v>
      </c>
      <c r="B4722" t="s">
        <v>4195</v>
      </c>
      <c r="C4722" t="s">
        <v>15023</v>
      </c>
      <c r="D4722">
        <v>39209</v>
      </c>
      <c r="E4722" s="2">
        <v>45121.462673611109</v>
      </c>
      <c r="F4722" t="s">
        <v>12908</v>
      </c>
    </row>
    <row r="4723" spans="1:6" x14ac:dyDescent="0.25">
      <c r="A4723">
        <v>14722</v>
      </c>
      <c r="B4723" t="s">
        <v>5751</v>
      </c>
      <c r="C4723" t="s">
        <v>15025</v>
      </c>
      <c r="D4723">
        <v>27485</v>
      </c>
      <c r="E4723" s="2">
        <v>44588.235671296286</v>
      </c>
      <c r="F4723" t="s">
        <v>15024</v>
      </c>
    </row>
    <row r="4724" spans="1:6" x14ac:dyDescent="0.25">
      <c r="A4724">
        <v>14723</v>
      </c>
      <c r="B4724" t="s">
        <v>4021</v>
      </c>
      <c r="C4724" t="s">
        <v>15030</v>
      </c>
      <c r="D4724">
        <v>40454</v>
      </c>
      <c r="E4724" s="2">
        <v>45059.781550925924</v>
      </c>
      <c r="F4724" t="s">
        <v>15026</v>
      </c>
    </row>
    <row r="4725" spans="1:6" x14ac:dyDescent="0.25">
      <c r="A4725">
        <v>14724</v>
      </c>
      <c r="B4725" t="s">
        <v>4727</v>
      </c>
      <c r="C4725" t="s">
        <v>15030</v>
      </c>
      <c r="D4725">
        <v>16789</v>
      </c>
      <c r="E4725" s="2">
        <v>44956.203831018523</v>
      </c>
      <c r="F4725" t="s">
        <v>15026</v>
      </c>
    </row>
    <row r="4726" spans="1:6" x14ac:dyDescent="0.25">
      <c r="A4726">
        <v>14725</v>
      </c>
      <c r="B4726" t="s">
        <v>5992</v>
      </c>
      <c r="C4726" t="s">
        <v>15027</v>
      </c>
      <c r="D4726">
        <v>10924</v>
      </c>
      <c r="E4726" s="2">
        <v>44588.849050925928</v>
      </c>
      <c r="F4726" t="s">
        <v>12908</v>
      </c>
    </row>
    <row r="4727" spans="1:6" x14ac:dyDescent="0.25">
      <c r="A4727">
        <v>14726</v>
      </c>
      <c r="B4727" t="s">
        <v>4516</v>
      </c>
      <c r="C4727" t="s">
        <v>15028</v>
      </c>
      <c r="D4727">
        <v>18014</v>
      </c>
      <c r="E4727" s="2">
        <v>44872.55395833333</v>
      </c>
      <c r="F4727" t="s">
        <v>15026</v>
      </c>
    </row>
    <row r="4728" spans="1:6" x14ac:dyDescent="0.25">
      <c r="A4728">
        <v>14727</v>
      </c>
      <c r="B4728" t="s">
        <v>5572</v>
      </c>
      <c r="C4728" t="s">
        <v>15030</v>
      </c>
      <c r="D4728">
        <v>18204</v>
      </c>
      <c r="E4728" s="2">
        <v>45093.117118055547</v>
      </c>
      <c r="F4728" t="s">
        <v>15026</v>
      </c>
    </row>
    <row r="4729" spans="1:6" x14ac:dyDescent="0.25">
      <c r="A4729">
        <v>14728</v>
      </c>
      <c r="B4729" t="s">
        <v>5260</v>
      </c>
      <c r="C4729" t="s">
        <v>15028</v>
      </c>
      <c r="D4729">
        <v>13397</v>
      </c>
      <c r="E4729" s="2">
        <v>44607.085810185177</v>
      </c>
      <c r="F4729" t="s">
        <v>15026</v>
      </c>
    </row>
    <row r="4730" spans="1:6" x14ac:dyDescent="0.25">
      <c r="A4730">
        <v>14729</v>
      </c>
      <c r="B4730" t="s">
        <v>3925</v>
      </c>
      <c r="C4730" t="s">
        <v>15028</v>
      </c>
      <c r="D4730">
        <v>24103</v>
      </c>
      <c r="E4730" s="2">
        <v>45036.943182870367</v>
      </c>
      <c r="F4730" t="s">
        <v>12908</v>
      </c>
    </row>
    <row r="4731" spans="1:6" x14ac:dyDescent="0.25">
      <c r="A4731">
        <v>14730</v>
      </c>
      <c r="B4731" t="s">
        <v>4625</v>
      </c>
      <c r="C4731" t="s">
        <v>15023</v>
      </c>
      <c r="D4731">
        <v>16034</v>
      </c>
      <c r="E4731" s="2">
        <v>44888.84</v>
      </c>
      <c r="F4731" t="s">
        <v>12908</v>
      </c>
    </row>
    <row r="4732" spans="1:6" x14ac:dyDescent="0.25">
      <c r="A4732">
        <v>14731</v>
      </c>
      <c r="B4732" t="s">
        <v>4806</v>
      </c>
      <c r="C4732" t="s">
        <v>15027</v>
      </c>
      <c r="D4732">
        <v>20323</v>
      </c>
      <c r="E4732" s="2">
        <v>45091.472245370373</v>
      </c>
      <c r="F4732" t="s">
        <v>12908</v>
      </c>
    </row>
    <row r="4733" spans="1:6" x14ac:dyDescent="0.25">
      <c r="A4733">
        <v>14732</v>
      </c>
      <c r="B4733" t="s">
        <v>3892</v>
      </c>
      <c r="C4733" t="s">
        <v>15027</v>
      </c>
      <c r="D4733">
        <v>34315</v>
      </c>
      <c r="E4733" s="2">
        <v>44693.683472222219</v>
      </c>
      <c r="F4733" t="s">
        <v>15026</v>
      </c>
    </row>
    <row r="4734" spans="1:6" x14ac:dyDescent="0.25">
      <c r="A4734">
        <v>14733</v>
      </c>
      <c r="B4734" t="s">
        <v>5896</v>
      </c>
      <c r="C4734" t="s">
        <v>15029</v>
      </c>
      <c r="D4734">
        <v>20186</v>
      </c>
      <c r="E4734" s="2">
        <v>44504.746365740742</v>
      </c>
      <c r="F4734" t="s">
        <v>15024</v>
      </c>
    </row>
    <row r="4735" spans="1:6" x14ac:dyDescent="0.25">
      <c r="A4735">
        <v>14734</v>
      </c>
      <c r="B4735" t="s">
        <v>5893</v>
      </c>
      <c r="C4735" t="s">
        <v>15028</v>
      </c>
      <c r="D4735">
        <v>12737</v>
      </c>
      <c r="E4735" s="2">
        <v>44899.514456018522</v>
      </c>
      <c r="F4735" t="s">
        <v>12908</v>
      </c>
    </row>
    <row r="4736" spans="1:6" x14ac:dyDescent="0.25">
      <c r="A4736">
        <v>14735</v>
      </c>
      <c r="B4736" t="s">
        <v>5169</v>
      </c>
      <c r="C4736" t="s">
        <v>15029</v>
      </c>
      <c r="D4736">
        <v>39143</v>
      </c>
      <c r="E4736" s="2">
        <v>44792.32167824074</v>
      </c>
      <c r="F4736" t="s">
        <v>15026</v>
      </c>
    </row>
    <row r="4737" spans="1:6" x14ac:dyDescent="0.25">
      <c r="A4737">
        <v>14736</v>
      </c>
      <c r="B4737" t="s">
        <v>5072</v>
      </c>
      <c r="C4737" t="s">
        <v>15030</v>
      </c>
      <c r="D4737">
        <v>21780</v>
      </c>
      <c r="E4737" s="2">
        <v>44652.511041666658</v>
      </c>
      <c r="F4737" t="s">
        <v>15024</v>
      </c>
    </row>
    <row r="4738" spans="1:6" x14ac:dyDescent="0.25">
      <c r="A4738">
        <v>14737</v>
      </c>
      <c r="B4738" t="s">
        <v>3727</v>
      </c>
      <c r="C4738" t="s">
        <v>15027</v>
      </c>
      <c r="D4738">
        <v>11173</v>
      </c>
      <c r="E4738" s="2">
        <v>44641.829884259263</v>
      </c>
      <c r="F4738" t="s">
        <v>15024</v>
      </c>
    </row>
    <row r="4739" spans="1:6" x14ac:dyDescent="0.25">
      <c r="A4739">
        <v>14738</v>
      </c>
      <c r="B4739" t="s">
        <v>4663</v>
      </c>
      <c r="C4739" t="s">
        <v>15028</v>
      </c>
      <c r="D4739">
        <v>3281</v>
      </c>
      <c r="E4739" s="2">
        <v>44565.837222222217</v>
      </c>
      <c r="F4739" t="s">
        <v>15024</v>
      </c>
    </row>
    <row r="4740" spans="1:6" x14ac:dyDescent="0.25">
      <c r="A4740">
        <v>14739</v>
      </c>
      <c r="B4740" t="s">
        <v>5631</v>
      </c>
      <c r="C4740" t="s">
        <v>15029</v>
      </c>
      <c r="D4740">
        <v>42643</v>
      </c>
      <c r="E4740" s="2">
        <v>44612.766041666669</v>
      </c>
      <c r="F4740" t="s">
        <v>15024</v>
      </c>
    </row>
    <row r="4741" spans="1:6" x14ac:dyDescent="0.25">
      <c r="A4741">
        <v>14740</v>
      </c>
      <c r="B4741" t="s">
        <v>3555</v>
      </c>
      <c r="C4741" t="s">
        <v>15023</v>
      </c>
      <c r="D4741">
        <v>38060</v>
      </c>
      <c r="E4741" s="2">
        <v>45011.17900462963</v>
      </c>
      <c r="F4741" t="s">
        <v>15024</v>
      </c>
    </row>
    <row r="4742" spans="1:6" x14ac:dyDescent="0.25">
      <c r="A4742">
        <v>14741</v>
      </c>
      <c r="B4742" t="s">
        <v>4566</v>
      </c>
      <c r="C4742" t="s">
        <v>15030</v>
      </c>
      <c r="D4742">
        <v>34131</v>
      </c>
      <c r="E4742" s="2">
        <v>45055.09170138889</v>
      </c>
      <c r="F4742" t="s">
        <v>12908</v>
      </c>
    </row>
    <row r="4743" spans="1:6" x14ac:dyDescent="0.25">
      <c r="A4743">
        <v>14742</v>
      </c>
      <c r="B4743" t="s">
        <v>5970</v>
      </c>
      <c r="C4743" t="s">
        <v>15029</v>
      </c>
      <c r="D4743">
        <v>47973</v>
      </c>
      <c r="E4743" s="2">
        <v>44833.798854166656</v>
      </c>
      <c r="F4743" t="s">
        <v>15026</v>
      </c>
    </row>
    <row r="4744" spans="1:6" x14ac:dyDescent="0.25">
      <c r="A4744">
        <v>14743</v>
      </c>
      <c r="B4744" t="s">
        <v>5729</v>
      </c>
      <c r="C4744" t="s">
        <v>15029</v>
      </c>
      <c r="D4744">
        <v>6738</v>
      </c>
      <c r="E4744" s="2">
        <v>44516.346400462957</v>
      </c>
      <c r="F4744" t="s">
        <v>15024</v>
      </c>
    </row>
    <row r="4745" spans="1:6" x14ac:dyDescent="0.25">
      <c r="A4745">
        <v>14744</v>
      </c>
      <c r="B4745" t="s">
        <v>4828</v>
      </c>
      <c r="C4745" t="s">
        <v>15029</v>
      </c>
      <c r="D4745">
        <v>26720</v>
      </c>
      <c r="E4745" s="2">
        <v>45042.059421296297</v>
      </c>
      <c r="F4745" t="s">
        <v>12908</v>
      </c>
    </row>
    <row r="4746" spans="1:6" x14ac:dyDescent="0.25">
      <c r="A4746">
        <v>14745</v>
      </c>
      <c r="B4746" t="s">
        <v>3339</v>
      </c>
      <c r="C4746" t="s">
        <v>15023</v>
      </c>
      <c r="D4746">
        <v>36927</v>
      </c>
      <c r="E4746" s="2">
        <v>45131.619699074072</v>
      </c>
      <c r="F4746" t="s">
        <v>15026</v>
      </c>
    </row>
    <row r="4747" spans="1:6" x14ac:dyDescent="0.25">
      <c r="A4747">
        <v>14746</v>
      </c>
      <c r="B4747" t="s">
        <v>5504</v>
      </c>
      <c r="C4747" t="s">
        <v>15028</v>
      </c>
      <c r="D4747">
        <v>29261</v>
      </c>
      <c r="E4747" s="2">
        <v>45037.087210648147</v>
      </c>
      <c r="F4747" t="s">
        <v>15024</v>
      </c>
    </row>
    <row r="4748" spans="1:6" x14ac:dyDescent="0.25">
      <c r="A4748">
        <v>14747</v>
      </c>
      <c r="B4748" t="s">
        <v>3769</v>
      </c>
      <c r="C4748" t="s">
        <v>15025</v>
      </c>
      <c r="D4748">
        <v>46561</v>
      </c>
      <c r="E4748" s="2">
        <v>44898.036111111112</v>
      </c>
      <c r="F4748" t="s">
        <v>12908</v>
      </c>
    </row>
    <row r="4749" spans="1:6" x14ac:dyDescent="0.25">
      <c r="A4749">
        <v>14748</v>
      </c>
      <c r="B4749" t="s">
        <v>3606</v>
      </c>
      <c r="C4749" t="s">
        <v>15030</v>
      </c>
      <c r="D4749">
        <v>16214</v>
      </c>
      <c r="E4749" s="2">
        <v>44963.598055555558</v>
      </c>
      <c r="F4749" t="s">
        <v>12908</v>
      </c>
    </row>
    <row r="4750" spans="1:6" x14ac:dyDescent="0.25">
      <c r="A4750">
        <v>14749</v>
      </c>
      <c r="B4750" t="s">
        <v>5797</v>
      </c>
      <c r="C4750" t="s">
        <v>15023</v>
      </c>
      <c r="D4750">
        <v>15659</v>
      </c>
      <c r="E4750" s="2">
        <v>44715.262986111113</v>
      </c>
      <c r="F4750" t="s">
        <v>12908</v>
      </c>
    </row>
    <row r="4751" spans="1:6" x14ac:dyDescent="0.25">
      <c r="A4751">
        <v>14750</v>
      </c>
      <c r="B4751" t="s">
        <v>3451</v>
      </c>
      <c r="C4751" t="s">
        <v>15029</v>
      </c>
      <c r="D4751">
        <v>32375</v>
      </c>
      <c r="E4751" s="2">
        <v>44994.450104166674</v>
      </c>
      <c r="F4751" t="s">
        <v>15026</v>
      </c>
    </row>
    <row r="4752" spans="1:6" x14ac:dyDescent="0.25">
      <c r="A4752">
        <v>14751</v>
      </c>
      <c r="B4752" t="s">
        <v>5635</v>
      </c>
      <c r="C4752" t="s">
        <v>15023</v>
      </c>
      <c r="D4752">
        <v>27820</v>
      </c>
      <c r="E4752" s="2">
        <v>45123.352500000001</v>
      </c>
      <c r="F4752" t="s">
        <v>12908</v>
      </c>
    </row>
    <row r="4753" spans="1:6" x14ac:dyDescent="0.25">
      <c r="A4753">
        <v>14752</v>
      </c>
      <c r="B4753" t="s">
        <v>5865</v>
      </c>
      <c r="C4753" t="s">
        <v>15023</v>
      </c>
      <c r="D4753">
        <v>39728</v>
      </c>
      <c r="E4753" s="2">
        <v>45051.031273148154</v>
      </c>
      <c r="F4753" t="s">
        <v>12908</v>
      </c>
    </row>
    <row r="4754" spans="1:6" x14ac:dyDescent="0.25">
      <c r="A4754">
        <v>14753</v>
      </c>
      <c r="B4754" t="s">
        <v>3832</v>
      </c>
      <c r="C4754" t="s">
        <v>15028</v>
      </c>
      <c r="D4754">
        <v>2037</v>
      </c>
      <c r="E4754" s="2">
        <v>44747.509456018517</v>
      </c>
      <c r="F4754" t="s">
        <v>15026</v>
      </c>
    </row>
    <row r="4755" spans="1:6" x14ac:dyDescent="0.25">
      <c r="A4755">
        <v>14754</v>
      </c>
      <c r="B4755" t="s">
        <v>6053</v>
      </c>
      <c r="C4755" t="s">
        <v>15030</v>
      </c>
      <c r="D4755">
        <v>37194</v>
      </c>
      <c r="E4755" s="2">
        <v>44769.351597222223</v>
      </c>
      <c r="F4755" t="s">
        <v>15024</v>
      </c>
    </row>
    <row r="4756" spans="1:6" x14ac:dyDescent="0.25">
      <c r="A4756">
        <v>14755</v>
      </c>
      <c r="B4756" t="s">
        <v>5773</v>
      </c>
      <c r="C4756" t="s">
        <v>15023</v>
      </c>
      <c r="D4756">
        <v>27387</v>
      </c>
      <c r="E4756" s="2">
        <v>44699.985798611109</v>
      </c>
      <c r="F4756" t="s">
        <v>15026</v>
      </c>
    </row>
    <row r="4757" spans="1:6" x14ac:dyDescent="0.25">
      <c r="A4757">
        <v>14756</v>
      </c>
      <c r="B4757" t="s">
        <v>5271</v>
      </c>
      <c r="C4757" t="s">
        <v>15029</v>
      </c>
      <c r="D4757">
        <v>3978</v>
      </c>
      <c r="E4757" s="2">
        <v>45039.828831018523</v>
      </c>
      <c r="F4757" t="s">
        <v>15024</v>
      </c>
    </row>
    <row r="4758" spans="1:6" x14ac:dyDescent="0.25">
      <c r="A4758">
        <v>14757</v>
      </c>
      <c r="B4758" t="s">
        <v>5997</v>
      </c>
      <c r="C4758" t="s">
        <v>15030</v>
      </c>
      <c r="D4758">
        <v>30095</v>
      </c>
      <c r="E4758" s="2">
        <v>44734.003611111111</v>
      </c>
      <c r="F4758" t="s">
        <v>15024</v>
      </c>
    </row>
    <row r="4759" spans="1:6" x14ac:dyDescent="0.25">
      <c r="A4759">
        <v>14758</v>
      </c>
      <c r="B4759" t="s">
        <v>6052</v>
      </c>
      <c r="C4759" t="s">
        <v>15030</v>
      </c>
      <c r="D4759">
        <v>15032</v>
      </c>
      <c r="E4759" s="2">
        <v>44745.118368055562</v>
      </c>
      <c r="F4759" t="s">
        <v>12908</v>
      </c>
    </row>
    <row r="4760" spans="1:6" x14ac:dyDescent="0.25">
      <c r="A4760">
        <v>14759</v>
      </c>
      <c r="B4760" t="s">
        <v>4272</v>
      </c>
      <c r="C4760" t="s">
        <v>15029</v>
      </c>
      <c r="D4760">
        <v>42478</v>
      </c>
      <c r="E4760" s="2">
        <v>44598.320763888893</v>
      </c>
      <c r="F4760" t="s">
        <v>15026</v>
      </c>
    </row>
    <row r="4761" spans="1:6" x14ac:dyDescent="0.25">
      <c r="A4761">
        <v>14760</v>
      </c>
      <c r="B4761" t="s">
        <v>4026</v>
      </c>
      <c r="C4761" t="s">
        <v>15030</v>
      </c>
      <c r="D4761">
        <v>2319</v>
      </c>
      <c r="E4761" s="2">
        <v>44494.388101851851</v>
      </c>
      <c r="F4761" t="s">
        <v>15024</v>
      </c>
    </row>
    <row r="4762" spans="1:6" x14ac:dyDescent="0.25">
      <c r="A4762">
        <v>14761</v>
      </c>
      <c r="B4762" t="s">
        <v>5455</v>
      </c>
      <c r="C4762" t="s">
        <v>15029</v>
      </c>
      <c r="D4762">
        <v>10985</v>
      </c>
      <c r="E4762" s="2">
        <v>44471.726319444453</v>
      </c>
      <c r="F4762" t="s">
        <v>12908</v>
      </c>
    </row>
    <row r="4763" spans="1:6" x14ac:dyDescent="0.25">
      <c r="A4763">
        <v>14762</v>
      </c>
      <c r="B4763" t="s">
        <v>4352</v>
      </c>
      <c r="C4763" t="s">
        <v>15027</v>
      </c>
      <c r="D4763">
        <v>24676</v>
      </c>
      <c r="E4763" s="2">
        <v>44531.339050925933</v>
      </c>
      <c r="F4763" t="s">
        <v>15024</v>
      </c>
    </row>
    <row r="4764" spans="1:6" x14ac:dyDescent="0.25">
      <c r="A4764">
        <v>14763</v>
      </c>
      <c r="B4764" t="s">
        <v>3737</v>
      </c>
      <c r="C4764" t="s">
        <v>15023</v>
      </c>
      <c r="D4764">
        <v>28685</v>
      </c>
      <c r="E4764" s="2">
        <v>44717.87054398148</v>
      </c>
      <c r="F4764" t="s">
        <v>15026</v>
      </c>
    </row>
    <row r="4765" spans="1:6" x14ac:dyDescent="0.25">
      <c r="A4765">
        <v>14764</v>
      </c>
      <c r="B4765" t="s">
        <v>4553</v>
      </c>
      <c r="C4765" t="s">
        <v>15028</v>
      </c>
      <c r="D4765">
        <v>18314</v>
      </c>
      <c r="E4765" s="2">
        <v>44798.52721064815</v>
      </c>
      <c r="F4765" t="s">
        <v>15024</v>
      </c>
    </row>
    <row r="4766" spans="1:6" x14ac:dyDescent="0.25">
      <c r="A4766">
        <v>14765</v>
      </c>
      <c r="B4766" t="s">
        <v>3601</v>
      </c>
      <c r="C4766" t="s">
        <v>15030</v>
      </c>
      <c r="D4766">
        <v>45088</v>
      </c>
      <c r="E4766" s="2">
        <v>44956.436076388891</v>
      </c>
      <c r="F4766" t="s">
        <v>12908</v>
      </c>
    </row>
    <row r="4767" spans="1:6" x14ac:dyDescent="0.25">
      <c r="A4767">
        <v>14766</v>
      </c>
      <c r="B4767" t="s">
        <v>4503</v>
      </c>
      <c r="C4767" t="s">
        <v>15027</v>
      </c>
      <c r="D4767">
        <v>3147</v>
      </c>
      <c r="E4767" s="2">
        <v>44977.342326388891</v>
      </c>
      <c r="F4767" t="s">
        <v>15024</v>
      </c>
    </row>
    <row r="4768" spans="1:6" x14ac:dyDescent="0.25">
      <c r="A4768">
        <v>14767</v>
      </c>
      <c r="B4768" t="s">
        <v>5118</v>
      </c>
      <c r="C4768" t="s">
        <v>15029</v>
      </c>
      <c r="D4768">
        <v>11170</v>
      </c>
      <c r="E4768" s="2">
        <v>44500.233622685177</v>
      </c>
      <c r="F4768" t="s">
        <v>15026</v>
      </c>
    </row>
    <row r="4769" spans="1:6" x14ac:dyDescent="0.25">
      <c r="A4769">
        <v>14768</v>
      </c>
      <c r="B4769" t="s">
        <v>3649</v>
      </c>
      <c r="C4769" t="s">
        <v>15027</v>
      </c>
      <c r="D4769">
        <v>1434</v>
      </c>
      <c r="E4769" s="2">
        <v>44470.190428240741</v>
      </c>
      <c r="F4769" t="s">
        <v>15024</v>
      </c>
    </row>
    <row r="4770" spans="1:6" x14ac:dyDescent="0.25">
      <c r="A4770">
        <v>14769</v>
      </c>
      <c r="B4770" t="s">
        <v>4304</v>
      </c>
      <c r="C4770" t="s">
        <v>15025</v>
      </c>
      <c r="D4770">
        <v>29433</v>
      </c>
      <c r="E4770" s="2">
        <v>44792.692071759258</v>
      </c>
      <c r="F4770" t="s">
        <v>15026</v>
      </c>
    </row>
    <row r="4771" spans="1:6" x14ac:dyDescent="0.25">
      <c r="A4771">
        <v>14770</v>
      </c>
      <c r="B4771" t="s">
        <v>4301</v>
      </c>
      <c r="C4771" t="s">
        <v>15023</v>
      </c>
      <c r="D4771">
        <v>41399</v>
      </c>
      <c r="E4771" s="2">
        <v>44515.597974537042</v>
      </c>
      <c r="F4771" t="s">
        <v>15026</v>
      </c>
    </row>
    <row r="4772" spans="1:6" x14ac:dyDescent="0.25">
      <c r="A4772">
        <v>14771</v>
      </c>
      <c r="B4772" t="s">
        <v>5870</v>
      </c>
      <c r="C4772" t="s">
        <v>15030</v>
      </c>
      <c r="D4772">
        <v>29535</v>
      </c>
      <c r="E4772" s="2">
        <v>45029.751898148148</v>
      </c>
      <c r="F4772" t="s">
        <v>15024</v>
      </c>
    </row>
    <row r="4773" spans="1:6" x14ac:dyDescent="0.25">
      <c r="A4773">
        <v>14772</v>
      </c>
      <c r="B4773" t="s">
        <v>3201</v>
      </c>
      <c r="C4773" t="s">
        <v>15023</v>
      </c>
      <c r="D4773">
        <v>9008</v>
      </c>
      <c r="E4773" s="2">
        <v>45133.703657407408</v>
      </c>
      <c r="F4773" t="s">
        <v>15026</v>
      </c>
    </row>
    <row r="4774" spans="1:6" x14ac:dyDescent="0.25">
      <c r="A4774">
        <v>14773</v>
      </c>
      <c r="B4774" t="s">
        <v>3375</v>
      </c>
      <c r="C4774" t="s">
        <v>15025</v>
      </c>
      <c r="D4774">
        <v>34288</v>
      </c>
      <c r="E4774" s="2">
        <v>44621.020833333343</v>
      </c>
      <c r="F4774" t="s">
        <v>15024</v>
      </c>
    </row>
    <row r="4775" spans="1:6" x14ac:dyDescent="0.25">
      <c r="A4775">
        <v>14774</v>
      </c>
      <c r="B4775" t="s">
        <v>4775</v>
      </c>
      <c r="C4775" t="s">
        <v>15025</v>
      </c>
      <c r="D4775">
        <v>32170</v>
      </c>
      <c r="E4775" s="2">
        <v>44502.214768518519</v>
      </c>
      <c r="F4775" t="s">
        <v>15026</v>
      </c>
    </row>
    <row r="4776" spans="1:6" x14ac:dyDescent="0.25">
      <c r="A4776">
        <v>14775</v>
      </c>
      <c r="B4776" t="s">
        <v>5429</v>
      </c>
      <c r="C4776" t="s">
        <v>15028</v>
      </c>
      <c r="D4776">
        <v>30120</v>
      </c>
      <c r="E4776" s="2">
        <v>44593.196574074071</v>
      </c>
      <c r="F4776" t="s">
        <v>12908</v>
      </c>
    </row>
    <row r="4777" spans="1:6" x14ac:dyDescent="0.25">
      <c r="A4777">
        <v>14776</v>
      </c>
      <c r="B4777" t="s">
        <v>5227</v>
      </c>
      <c r="C4777" t="s">
        <v>15028</v>
      </c>
      <c r="D4777">
        <v>42661</v>
      </c>
      <c r="E4777" s="2">
        <v>44840.285034722219</v>
      </c>
      <c r="F4777" t="s">
        <v>15024</v>
      </c>
    </row>
    <row r="4778" spans="1:6" x14ac:dyDescent="0.25">
      <c r="A4778">
        <v>14777</v>
      </c>
      <c r="B4778" t="s">
        <v>3099</v>
      </c>
      <c r="C4778" t="s">
        <v>15027</v>
      </c>
      <c r="D4778">
        <v>46725</v>
      </c>
      <c r="E4778" s="2">
        <v>45068.809363425928</v>
      </c>
      <c r="F4778" t="s">
        <v>15024</v>
      </c>
    </row>
    <row r="4779" spans="1:6" x14ac:dyDescent="0.25">
      <c r="A4779">
        <v>14778</v>
      </c>
      <c r="B4779" t="s">
        <v>4856</v>
      </c>
      <c r="C4779" t="s">
        <v>15023</v>
      </c>
      <c r="D4779">
        <v>9200</v>
      </c>
      <c r="E4779" s="2">
        <v>44789.71837962963</v>
      </c>
      <c r="F4779" t="s">
        <v>15024</v>
      </c>
    </row>
    <row r="4780" spans="1:6" x14ac:dyDescent="0.25">
      <c r="A4780">
        <v>14779</v>
      </c>
      <c r="B4780" t="s">
        <v>5613</v>
      </c>
      <c r="C4780" t="s">
        <v>15025</v>
      </c>
      <c r="D4780">
        <v>8996</v>
      </c>
      <c r="E4780" s="2">
        <v>44554.243935185194</v>
      </c>
      <c r="F4780" t="s">
        <v>15026</v>
      </c>
    </row>
    <row r="4781" spans="1:6" x14ac:dyDescent="0.25">
      <c r="A4781">
        <v>14780</v>
      </c>
      <c r="B4781" t="s">
        <v>3986</v>
      </c>
      <c r="C4781" t="s">
        <v>15025</v>
      </c>
      <c r="D4781">
        <v>42066</v>
      </c>
      <c r="E4781" s="2">
        <v>44854.629641203697</v>
      </c>
      <c r="F4781" t="s">
        <v>12908</v>
      </c>
    </row>
    <row r="4782" spans="1:6" x14ac:dyDescent="0.25">
      <c r="A4782">
        <v>14781</v>
      </c>
      <c r="B4782" t="s">
        <v>4749</v>
      </c>
      <c r="C4782" t="s">
        <v>15030</v>
      </c>
      <c r="D4782">
        <v>12316</v>
      </c>
      <c r="E4782" s="2">
        <v>45119.535787037043</v>
      </c>
      <c r="F4782" t="s">
        <v>15026</v>
      </c>
    </row>
    <row r="4783" spans="1:6" x14ac:dyDescent="0.25">
      <c r="A4783">
        <v>14782</v>
      </c>
      <c r="B4783" t="s">
        <v>3573</v>
      </c>
      <c r="C4783" t="s">
        <v>15029</v>
      </c>
      <c r="D4783">
        <v>44102</v>
      </c>
      <c r="E4783" s="2">
        <v>44643.231689814813</v>
      </c>
      <c r="F4783" t="s">
        <v>15026</v>
      </c>
    </row>
    <row r="4784" spans="1:6" x14ac:dyDescent="0.25">
      <c r="A4784">
        <v>14783</v>
      </c>
      <c r="B4784" t="s">
        <v>5808</v>
      </c>
      <c r="C4784" t="s">
        <v>15029</v>
      </c>
      <c r="D4784">
        <v>27352</v>
      </c>
      <c r="E4784" s="2">
        <v>44505.77244212963</v>
      </c>
      <c r="F4784" t="s">
        <v>12908</v>
      </c>
    </row>
    <row r="4785" spans="1:6" x14ac:dyDescent="0.25">
      <c r="A4785">
        <v>14784</v>
      </c>
      <c r="B4785" t="s">
        <v>4663</v>
      </c>
      <c r="C4785" t="s">
        <v>15027</v>
      </c>
      <c r="D4785">
        <v>14385</v>
      </c>
      <c r="E4785" s="2">
        <v>44912.096284722233</v>
      </c>
      <c r="F4785" t="s">
        <v>15026</v>
      </c>
    </row>
    <row r="4786" spans="1:6" x14ac:dyDescent="0.25">
      <c r="A4786">
        <v>14785</v>
      </c>
      <c r="B4786" t="s">
        <v>4730</v>
      </c>
      <c r="C4786" t="s">
        <v>15030</v>
      </c>
      <c r="D4786">
        <v>10236</v>
      </c>
      <c r="E4786" s="2">
        <v>45083.702152777783</v>
      </c>
      <c r="F4786" t="s">
        <v>15024</v>
      </c>
    </row>
    <row r="4787" spans="1:6" x14ac:dyDescent="0.25">
      <c r="A4787">
        <v>14786</v>
      </c>
      <c r="B4787" t="s">
        <v>5672</v>
      </c>
      <c r="C4787" t="s">
        <v>15030</v>
      </c>
      <c r="D4787">
        <v>11787</v>
      </c>
      <c r="E4787" s="2">
        <v>44575.793136574073</v>
      </c>
      <c r="F4787" t="s">
        <v>15024</v>
      </c>
    </row>
    <row r="4788" spans="1:6" x14ac:dyDescent="0.25">
      <c r="A4788">
        <v>14787</v>
      </c>
      <c r="B4788" t="s">
        <v>3681</v>
      </c>
      <c r="C4788" t="s">
        <v>15027</v>
      </c>
      <c r="D4788">
        <v>48639</v>
      </c>
      <c r="E4788" s="2">
        <v>44895.458101851851</v>
      </c>
      <c r="F4788" t="s">
        <v>15024</v>
      </c>
    </row>
    <row r="4789" spans="1:6" x14ac:dyDescent="0.25">
      <c r="A4789">
        <v>14788</v>
      </c>
      <c r="B4789" t="s">
        <v>5587</v>
      </c>
      <c r="C4789" t="s">
        <v>15025</v>
      </c>
      <c r="D4789">
        <v>13380</v>
      </c>
      <c r="E4789" s="2">
        <v>44676.526516203703</v>
      </c>
      <c r="F4789" t="s">
        <v>15024</v>
      </c>
    </row>
    <row r="4790" spans="1:6" x14ac:dyDescent="0.25">
      <c r="A4790">
        <v>14789</v>
      </c>
      <c r="B4790" t="s">
        <v>3794</v>
      </c>
      <c r="C4790" t="s">
        <v>15025</v>
      </c>
      <c r="D4790">
        <v>8397</v>
      </c>
      <c r="E4790" s="2">
        <v>45075.873449074083</v>
      </c>
      <c r="F4790" t="s">
        <v>15026</v>
      </c>
    </row>
    <row r="4791" spans="1:6" x14ac:dyDescent="0.25">
      <c r="A4791">
        <v>14790</v>
      </c>
      <c r="B4791" t="s">
        <v>4632</v>
      </c>
      <c r="C4791" t="s">
        <v>15028</v>
      </c>
      <c r="D4791">
        <v>18814</v>
      </c>
      <c r="E4791" s="2">
        <v>44905.615659722222</v>
      </c>
      <c r="F4791" t="s">
        <v>12908</v>
      </c>
    </row>
    <row r="4792" spans="1:6" x14ac:dyDescent="0.25">
      <c r="A4792">
        <v>14791</v>
      </c>
      <c r="B4792" t="s">
        <v>5322</v>
      </c>
      <c r="C4792" t="s">
        <v>15030</v>
      </c>
      <c r="D4792">
        <v>48243</v>
      </c>
      <c r="E4792" s="2">
        <v>44478.565011574072</v>
      </c>
      <c r="F4792" t="s">
        <v>15024</v>
      </c>
    </row>
    <row r="4793" spans="1:6" x14ac:dyDescent="0.25">
      <c r="A4793">
        <v>14792</v>
      </c>
      <c r="B4793" t="s">
        <v>3502</v>
      </c>
      <c r="C4793" t="s">
        <v>15023</v>
      </c>
      <c r="D4793">
        <v>22009</v>
      </c>
      <c r="E4793" s="2">
        <v>44821.595000000001</v>
      </c>
      <c r="F4793" t="s">
        <v>12908</v>
      </c>
    </row>
    <row r="4794" spans="1:6" x14ac:dyDescent="0.25">
      <c r="A4794">
        <v>14793</v>
      </c>
      <c r="B4794" t="s">
        <v>3866</v>
      </c>
      <c r="C4794" t="s">
        <v>15023</v>
      </c>
      <c r="D4794">
        <v>3660</v>
      </c>
      <c r="E4794" s="2">
        <v>44993.435023148151</v>
      </c>
      <c r="F4794" t="s">
        <v>15024</v>
      </c>
    </row>
    <row r="4795" spans="1:6" x14ac:dyDescent="0.25">
      <c r="A4795">
        <v>14794</v>
      </c>
      <c r="B4795" t="s">
        <v>3646</v>
      </c>
      <c r="C4795" t="s">
        <v>15027</v>
      </c>
      <c r="D4795">
        <v>44479</v>
      </c>
      <c r="E4795" s="2">
        <v>44509.65084490741</v>
      </c>
      <c r="F4795" t="s">
        <v>15024</v>
      </c>
    </row>
    <row r="4796" spans="1:6" x14ac:dyDescent="0.25">
      <c r="A4796">
        <v>14795</v>
      </c>
      <c r="B4796" t="s">
        <v>3575</v>
      </c>
      <c r="C4796" t="s">
        <v>15025</v>
      </c>
      <c r="D4796">
        <v>15885</v>
      </c>
      <c r="E4796" s="2">
        <v>44936.691157407397</v>
      </c>
      <c r="F4796" t="s">
        <v>15024</v>
      </c>
    </row>
    <row r="4797" spans="1:6" x14ac:dyDescent="0.25">
      <c r="A4797">
        <v>14796</v>
      </c>
      <c r="B4797" t="s">
        <v>5677</v>
      </c>
      <c r="C4797" t="s">
        <v>15023</v>
      </c>
      <c r="D4797">
        <v>19404</v>
      </c>
      <c r="E4797" s="2">
        <v>44670.780046296299</v>
      </c>
      <c r="F4797" t="s">
        <v>12908</v>
      </c>
    </row>
    <row r="4798" spans="1:6" x14ac:dyDescent="0.25">
      <c r="A4798">
        <v>14797</v>
      </c>
      <c r="B4798" t="s">
        <v>4017</v>
      </c>
      <c r="C4798" t="s">
        <v>15029</v>
      </c>
      <c r="D4798">
        <v>4815</v>
      </c>
      <c r="E4798" s="2">
        <v>44612.207835648151</v>
      </c>
      <c r="F4798" t="s">
        <v>15026</v>
      </c>
    </row>
    <row r="4799" spans="1:6" x14ac:dyDescent="0.25">
      <c r="A4799">
        <v>14798</v>
      </c>
      <c r="B4799" t="s">
        <v>4177</v>
      </c>
      <c r="C4799" t="s">
        <v>15030</v>
      </c>
      <c r="D4799">
        <v>24219</v>
      </c>
      <c r="E4799" s="2">
        <v>44612.520173611112</v>
      </c>
      <c r="F4799" t="s">
        <v>15024</v>
      </c>
    </row>
    <row r="4800" spans="1:6" x14ac:dyDescent="0.25">
      <c r="A4800">
        <v>14799</v>
      </c>
      <c r="B4800" t="s">
        <v>3231</v>
      </c>
      <c r="C4800" t="s">
        <v>15027</v>
      </c>
      <c r="D4800">
        <v>30750</v>
      </c>
      <c r="E4800" s="2">
        <v>45084.54246527778</v>
      </c>
      <c r="F4800" t="s">
        <v>15026</v>
      </c>
    </row>
    <row r="4801" spans="1:6" x14ac:dyDescent="0.25">
      <c r="A4801">
        <v>14800</v>
      </c>
      <c r="B4801" t="s">
        <v>5800</v>
      </c>
      <c r="C4801" t="s">
        <v>15029</v>
      </c>
      <c r="D4801">
        <v>19633</v>
      </c>
      <c r="E4801" s="2">
        <v>44776.059282407397</v>
      </c>
      <c r="F4801" t="s">
        <v>15026</v>
      </c>
    </row>
    <row r="4802" spans="1:6" x14ac:dyDescent="0.25">
      <c r="A4802">
        <v>14801</v>
      </c>
      <c r="B4802" t="s">
        <v>5279</v>
      </c>
      <c r="C4802" t="s">
        <v>15025</v>
      </c>
      <c r="D4802">
        <v>30209</v>
      </c>
      <c r="E4802" s="2">
        <v>44532.134120370371</v>
      </c>
      <c r="F4802" t="s">
        <v>15026</v>
      </c>
    </row>
    <row r="4803" spans="1:6" x14ac:dyDescent="0.25">
      <c r="A4803">
        <v>14802</v>
      </c>
      <c r="B4803" t="s">
        <v>3599</v>
      </c>
      <c r="C4803" t="s">
        <v>15029</v>
      </c>
      <c r="D4803">
        <v>16383</v>
      </c>
      <c r="E4803" s="2">
        <v>44586.034085648149</v>
      </c>
      <c r="F4803" t="s">
        <v>12908</v>
      </c>
    </row>
    <row r="4804" spans="1:6" x14ac:dyDescent="0.25">
      <c r="A4804">
        <v>14803</v>
      </c>
      <c r="B4804" t="s">
        <v>4081</v>
      </c>
      <c r="C4804" t="s">
        <v>15029</v>
      </c>
      <c r="D4804">
        <v>15063</v>
      </c>
      <c r="E4804" s="2">
        <v>44847.194027777783</v>
      </c>
      <c r="F4804" t="s">
        <v>15024</v>
      </c>
    </row>
    <row r="4805" spans="1:6" x14ac:dyDescent="0.25">
      <c r="A4805">
        <v>14804</v>
      </c>
      <c r="B4805" t="s">
        <v>5432</v>
      </c>
      <c r="C4805" t="s">
        <v>15030</v>
      </c>
      <c r="D4805">
        <v>10312</v>
      </c>
      <c r="E4805" s="2">
        <v>44638.302511574067</v>
      </c>
      <c r="F4805" t="s">
        <v>12908</v>
      </c>
    </row>
    <row r="4806" spans="1:6" x14ac:dyDescent="0.25">
      <c r="A4806">
        <v>14805</v>
      </c>
      <c r="B4806" t="s">
        <v>3369</v>
      </c>
      <c r="C4806" t="s">
        <v>15027</v>
      </c>
      <c r="D4806">
        <v>7078</v>
      </c>
      <c r="E4806" s="2">
        <v>44864.030347222222</v>
      </c>
      <c r="F4806" t="s">
        <v>15024</v>
      </c>
    </row>
    <row r="4807" spans="1:6" x14ac:dyDescent="0.25">
      <c r="A4807">
        <v>14806</v>
      </c>
      <c r="B4807" t="s">
        <v>5689</v>
      </c>
      <c r="C4807" t="s">
        <v>15028</v>
      </c>
      <c r="D4807">
        <v>10657</v>
      </c>
      <c r="E4807" s="2">
        <v>44541.706562500003</v>
      </c>
      <c r="F4807" t="s">
        <v>15026</v>
      </c>
    </row>
    <row r="4808" spans="1:6" x14ac:dyDescent="0.25">
      <c r="A4808">
        <v>14807</v>
      </c>
      <c r="B4808" t="s">
        <v>6031</v>
      </c>
      <c r="C4808" t="s">
        <v>15025</v>
      </c>
      <c r="D4808">
        <v>21907</v>
      </c>
      <c r="E4808" s="2">
        <v>45073.77957175926</v>
      </c>
      <c r="F4808" t="s">
        <v>12908</v>
      </c>
    </row>
    <row r="4809" spans="1:6" x14ac:dyDescent="0.25">
      <c r="A4809">
        <v>14808</v>
      </c>
      <c r="B4809" t="s">
        <v>6011</v>
      </c>
      <c r="C4809" t="s">
        <v>15028</v>
      </c>
      <c r="D4809">
        <v>25603</v>
      </c>
      <c r="E4809" s="2">
        <v>44708.192013888889</v>
      </c>
      <c r="F4809" t="s">
        <v>15024</v>
      </c>
    </row>
    <row r="4810" spans="1:6" x14ac:dyDescent="0.25">
      <c r="A4810">
        <v>14809</v>
      </c>
      <c r="B4810" t="s">
        <v>4162</v>
      </c>
      <c r="C4810" t="s">
        <v>15027</v>
      </c>
      <c r="D4810">
        <v>22142</v>
      </c>
      <c r="E4810" s="2">
        <v>45132.413703703707</v>
      </c>
      <c r="F4810" t="s">
        <v>12908</v>
      </c>
    </row>
    <row r="4811" spans="1:6" x14ac:dyDescent="0.25">
      <c r="A4811">
        <v>14810</v>
      </c>
      <c r="B4811" t="s">
        <v>5975</v>
      </c>
      <c r="C4811" t="s">
        <v>15028</v>
      </c>
      <c r="D4811">
        <v>11541</v>
      </c>
      <c r="E4811" s="2">
        <v>44796.987766203703</v>
      </c>
      <c r="F4811" t="s">
        <v>12908</v>
      </c>
    </row>
    <row r="4812" spans="1:6" x14ac:dyDescent="0.25">
      <c r="A4812">
        <v>14811</v>
      </c>
      <c r="B4812" t="s">
        <v>3884</v>
      </c>
      <c r="C4812" t="s">
        <v>15023</v>
      </c>
      <c r="D4812">
        <v>37704</v>
      </c>
      <c r="E4812" s="2">
        <v>44567.931921296287</v>
      </c>
      <c r="F4812" t="s">
        <v>15024</v>
      </c>
    </row>
    <row r="4813" spans="1:6" x14ac:dyDescent="0.25">
      <c r="A4813">
        <v>14812</v>
      </c>
      <c r="B4813" t="s">
        <v>6037</v>
      </c>
      <c r="C4813" t="s">
        <v>15030</v>
      </c>
      <c r="D4813">
        <v>21736</v>
      </c>
      <c r="E4813" s="2">
        <v>45119.589594907397</v>
      </c>
      <c r="F4813" t="s">
        <v>15026</v>
      </c>
    </row>
    <row r="4814" spans="1:6" x14ac:dyDescent="0.25">
      <c r="A4814">
        <v>14813</v>
      </c>
      <c r="B4814" t="s">
        <v>4820</v>
      </c>
      <c r="C4814" t="s">
        <v>15027</v>
      </c>
      <c r="D4814">
        <v>5754</v>
      </c>
      <c r="E4814" s="2">
        <v>44685.623541666668</v>
      </c>
      <c r="F4814" t="s">
        <v>15026</v>
      </c>
    </row>
    <row r="4815" spans="1:6" x14ac:dyDescent="0.25">
      <c r="A4815">
        <v>14814</v>
      </c>
      <c r="B4815" t="s">
        <v>3098</v>
      </c>
      <c r="C4815" t="s">
        <v>15023</v>
      </c>
      <c r="D4815">
        <v>43031</v>
      </c>
      <c r="E4815" s="2">
        <v>44827.12877314815</v>
      </c>
      <c r="F4815" t="s">
        <v>12908</v>
      </c>
    </row>
    <row r="4816" spans="1:6" x14ac:dyDescent="0.25">
      <c r="A4816">
        <v>14815</v>
      </c>
      <c r="B4816" t="s">
        <v>4141</v>
      </c>
      <c r="C4816" t="s">
        <v>15028</v>
      </c>
      <c r="D4816">
        <v>33899</v>
      </c>
      <c r="E4816" s="2">
        <v>44931.915960648148</v>
      </c>
      <c r="F4816" t="s">
        <v>15024</v>
      </c>
    </row>
    <row r="4817" spans="1:6" x14ac:dyDescent="0.25">
      <c r="A4817">
        <v>14816</v>
      </c>
      <c r="B4817" t="s">
        <v>5397</v>
      </c>
      <c r="C4817" t="s">
        <v>15028</v>
      </c>
      <c r="D4817">
        <v>45316</v>
      </c>
      <c r="E4817" s="2">
        <v>45058.28125</v>
      </c>
      <c r="F4817" t="s">
        <v>15026</v>
      </c>
    </row>
    <row r="4818" spans="1:6" x14ac:dyDescent="0.25">
      <c r="A4818">
        <v>14817</v>
      </c>
      <c r="B4818" t="s">
        <v>4001</v>
      </c>
      <c r="C4818" t="s">
        <v>15028</v>
      </c>
      <c r="D4818">
        <v>42240</v>
      </c>
      <c r="E4818" s="2">
        <v>44942.654351851852</v>
      </c>
      <c r="F4818" t="s">
        <v>15024</v>
      </c>
    </row>
    <row r="4819" spans="1:6" x14ac:dyDescent="0.25">
      <c r="A4819">
        <v>14818</v>
      </c>
      <c r="B4819" t="s">
        <v>5664</v>
      </c>
      <c r="C4819" t="s">
        <v>15030</v>
      </c>
      <c r="D4819">
        <v>33827</v>
      </c>
      <c r="E4819" s="2">
        <v>44750.873194444437</v>
      </c>
      <c r="F4819" t="s">
        <v>15024</v>
      </c>
    </row>
    <row r="4820" spans="1:6" x14ac:dyDescent="0.25">
      <c r="A4820">
        <v>14819</v>
      </c>
      <c r="B4820" t="s">
        <v>3380</v>
      </c>
      <c r="C4820" t="s">
        <v>15023</v>
      </c>
      <c r="D4820">
        <v>30676</v>
      </c>
      <c r="E4820" s="2">
        <v>44750.52616898148</v>
      </c>
      <c r="F4820" t="s">
        <v>15026</v>
      </c>
    </row>
    <row r="4821" spans="1:6" x14ac:dyDescent="0.25">
      <c r="A4821">
        <v>14820</v>
      </c>
      <c r="B4821" t="s">
        <v>3425</v>
      </c>
      <c r="C4821" t="s">
        <v>15029</v>
      </c>
      <c r="D4821">
        <v>25441</v>
      </c>
      <c r="E4821" s="2">
        <v>44913.579872685194</v>
      </c>
      <c r="F4821" t="s">
        <v>15024</v>
      </c>
    </row>
    <row r="4822" spans="1:6" x14ac:dyDescent="0.25">
      <c r="A4822">
        <v>14821</v>
      </c>
      <c r="B4822" t="s">
        <v>5624</v>
      </c>
      <c r="C4822" t="s">
        <v>15027</v>
      </c>
      <c r="D4822">
        <v>19831</v>
      </c>
      <c r="E4822" s="2">
        <v>44566.997662037043</v>
      </c>
      <c r="F4822" t="s">
        <v>15024</v>
      </c>
    </row>
    <row r="4823" spans="1:6" x14ac:dyDescent="0.25">
      <c r="A4823">
        <v>14822</v>
      </c>
      <c r="B4823" t="s">
        <v>3634</v>
      </c>
      <c r="C4823" t="s">
        <v>15027</v>
      </c>
      <c r="D4823">
        <v>6641</v>
      </c>
      <c r="E4823" s="2">
        <v>44677.548298611109</v>
      </c>
      <c r="F4823" t="s">
        <v>12908</v>
      </c>
    </row>
    <row r="4824" spans="1:6" x14ac:dyDescent="0.25">
      <c r="A4824">
        <v>14823</v>
      </c>
      <c r="B4824" t="s">
        <v>4784</v>
      </c>
      <c r="C4824" t="s">
        <v>15030</v>
      </c>
      <c r="D4824">
        <v>12803</v>
      </c>
      <c r="E4824" s="2">
        <v>44511.031643518523</v>
      </c>
      <c r="F4824" t="s">
        <v>15026</v>
      </c>
    </row>
    <row r="4825" spans="1:6" x14ac:dyDescent="0.25">
      <c r="A4825">
        <v>14824</v>
      </c>
      <c r="B4825" t="s">
        <v>4857</v>
      </c>
      <c r="C4825" t="s">
        <v>15023</v>
      </c>
      <c r="D4825">
        <v>22115</v>
      </c>
      <c r="E4825" s="2">
        <v>44900.834675925929</v>
      </c>
      <c r="F4825" t="s">
        <v>12908</v>
      </c>
    </row>
    <row r="4826" spans="1:6" x14ac:dyDescent="0.25">
      <c r="A4826">
        <v>14825</v>
      </c>
      <c r="B4826" t="s">
        <v>3532</v>
      </c>
      <c r="C4826" t="s">
        <v>15030</v>
      </c>
      <c r="D4826">
        <v>33795</v>
      </c>
      <c r="E4826" s="2">
        <v>45104.512673611112</v>
      </c>
      <c r="F4826" t="s">
        <v>15024</v>
      </c>
    </row>
    <row r="4827" spans="1:6" x14ac:dyDescent="0.25">
      <c r="A4827">
        <v>14826</v>
      </c>
      <c r="B4827" t="s">
        <v>4144</v>
      </c>
      <c r="C4827" t="s">
        <v>15029</v>
      </c>
      <c r="D4827">
        <v>34562</v>
      </c>
      <c r="E4827" s="2">
        <v>44988.030219907407</v>
      </c>
      <c r="F4827" t="s">
        <v>12908</v>
      </c>
    </row>
    <row r="4828" spans="1:6" x14ac:dyDescent="0.25">
      <c r="A4828">
        <v>14827</v>
      </c>
      <c r="B4828" t="s">
        <v>4483</v>
      </c>
      <c r="C4828" t="s">
        <v>15030</v>
      </c>
      <c r="D4828">
        <v>36437</v>
      </c>
      <c r="E4828" s="2">
        <v>45058.689479166656</v>
      </c>
      <c r="F4828" t="s">
        <v>15024</v>
      </c>
    </row>
    <row r="4829" spans="1:6" x14ac:dyDescent="0.25">
      <c r="A4829">
        <v>14828</v>
      </c>
      <c r="B4829" t="s">
        <v>4914</v>
      </c>
      <c r="C4829" t="s">
        <v>15029</v>
      </c>
      <c r="D4829">
        <v>5075</v>
      </c>
      <c r="E4829" s="2">
        <v>44672.773287037038</v>
      </c>
      <c r="F4829" t="s">
        <v>15026</v>
      </c>
    </row>
    <row r="4830" spans="1:6" x14ac:dyDescent="0.25">
      <c r="A4830">
        <v>14829</v>
      </c>
      <c r="B4830" t="s">
        <v>3650</v>
      </c>
      <c r="C4830" t="s">
        <v>15023</v>
      </c>
      <c r="D4830">
        <v>31677</v>
      </c>
      <c r="E4830" s="2">
        <v>44600.316736111112</v>
      </c>
      <c r="F4830" t="s">
        <v>15024</v>
      </c>
    </row>
    <row r="4831" spans="1:6" x14ac:dyDescent="0.25">
      <c r="A4831">
        <v>14830</v>
      </c>
      <c r="B4831" t="s">
        <v>4063</v>
      </c>
      <c r="C4831" t="s">
        <v>15023</v>
      </c>
      <c r="D4831">
        <v>7254</v>
      </c>
      <c r="E4831" s="2">
        <v>44892.953541666669</v>
      </c>
      <c r="F4831" t="s">
        <v>15026</v>
      </c>
    </row>
    <row r="4832" spans="1:6" x14ac:dyDescent="0.25">
      <c r="A4832">
        <v>14831</v>
      </c>
      <c r="B4832" t="s">
        <v>3328</v>
      </c>
      <c r="C4832" t="s">
        <v>15029</v>
      </c>
      <c r="D4832">
        <v>36416</v>
      </c>
      <c r="E4832" s="2">
        <v>44771.527083333327</v>
      </c>
      <c r="F4832" t="s">
        <v>15026</v>
      </c>
    </row>
    <row r="4833" spans="1:6" x14ac:dyDescent="0.25">
      <c r="A4833">
        <v>14832</v>
      </c>
      <c r="B4833" t="s">
        <v>3611</v>
      </c>
      <c r="C4833" t="s">
        <v>15028</v>
      </c>
      <c r="D4833">
        <v>31699</v>
      </c>
      <c r="E4833" s="2">
        <v>44860.621805555558</v>
      </c>
      <c r="F4833" t="s">
        <v>15026</v>
      </c>
    </row>
    <row r="4834" spans="1:6" x14ac:dyDescent="0.25">
      <c r="A4834">
        <v>14833</v>
      </c>
      <c r="B4834" t="s">
        <v>5532</v>
      </c>
      <c r="C4834" t="s">
        <v>15025</v>
      </c>
      <c r="D4834">
        <v>16856</v>
      </c>
      <c r="E4834" s="2">
        <v>44606.746296296304</v>
      </c>
      <c r="F4834" t="s">
        <v>12908</v>
      </c>
    </row>
    <row r="4835" spans="1:6" x14ac:dyDescent="0.25">
      <c r="A4835">
        <v>14834</v>
      </c>
      <c r="B4835" t="s">
        <v>3095</v>
      </c>
      <c r="C4835" t="s">
        <v>15029</v>
      </c>
      <c r="D4835">
        <v>4621</v>
      </c>
      <c r="E4835" s="2">
        <v>44623.112083333333</v>
      </c>
      <c r="F4835" t="s">
        <v>15026</v>
      </c>
    </row>
    <row r="4836" spans="1:6" x14ac:dyDescent="0.25">
      <c r="A4836">
        <v>14835</v>
      </c>
      <c r="B4836" t="s">
        <v>4359</v>
      </c>
      <c r="C4836" t="s">
        <v>15028</v>
      </c>
      <c r="D4836">
        <v>17758</v>
      </c>
      <c r="E4836" s="2">
        <v>45090.024293981478</v>
      </c>
      <c r="F4836" t="s">
        <v>15026</v>
      </c>
    </row>
    <row r="4837" spans="1:6" x14ac:dyDescent="0.25">
      <c r="A4837">
        <v>14836</v>
      </c>
      <c r="B4837" t="s">
        <v>3648</v>
      </c>
      <c r="C4837" t="s">
        <v>15029</v>
      </c>
      <c r="D4837">
        <v>44803</v>
      </c>
      <c r="E4837" s="2">
        <v>44635.34584490741</v>
      </c>
      <c r="F4837" t="s">
        <v>12908</v>
      </c>
    </row>
    <row r="4838" spans="1:6" x14ac:dyDescent="0.25">
      <c r="A4838">
        <v>14837</v>
      </c>
      <c r="B4838" t="s">
        <v>4052</v>
      </c>
      <c r="C4838" t="s">
        <v>15030</v>
      </c>
      <c r="D4838">
        <v>34480</v>
      </c>
      <c r="E4838" s="2">
        <v>45047.746354166673</v>
      </c>
      <c r="F4838" t="s">
        <v>15026</v>
      </c>
    </row>
    <row r="4839" spans="1:6" x14ac:dyDescent="0.25">
      <c r="A4839">
        <v>14838</v>
      </c>
      <c r="B4839" t="s">
        <v>5822</v>
      </c>
      <c r="C4839" t="s">
        <v>15023</v>
      </c>
      <c r="D4839">
        <v>17354</v>
      </c>
      <c r="E4839" s="2">
        <v>44686.199895833342</v>
      </c>
      <c r="F4839" t="s">
        <v>15024</v>
      </c>
    </row>
    <row r="4840" spans="1:6" x14ac:dyDescent="0.25">
      <c r="A4840">
        <v>14839</v>
      </c>
      <c r="B4840" t="s">
        <v>3699</v>
      </c>
      <c r="C4840" t="s">
        <v>15025</v>
      </c>
      <c r="D4840">
        <v>46363</v>
      </c>
      <c r="E4840" s="2">
        <v>44840.163483796299</v>
      </c>
      <c r="F4840" t="s">
        <v>12908</v>
      </c>
    </row>
    <row r="4841" spans="1:6" x14ac:dyDescent="0.25">
      <c r="A4841">
        <v>14840</v>
      </c>
      <c r="B4841" t="s">
        <v>4011</v>
      </c>
      <c r="C4841" t="s">
        <v>15028</v>
      </c>
      <c r="D4841">
        <v>26486</v>
      </c>
      <c r="E4841" s="2">
        <v>44919.021481481483</v>
      </c>
      <c r="F4841" t="s">
        <v>15026</v>
      </c>
    </row>
    <row r="4842" spans="1:6" x14ac:dyDescent="0.25">
      <c r="A4842">
        <v>14841</v>
      </c>
      <c r="B4842" t="s">
        <v>3227</v>
      </c>
      <c r="C4842" t="s">
        <v>15028</v>
      </c>
      <c r="D4842">
        <v>2051</v>
      </c>
      <c r="E4842" s="2">
        <v>44515.193113425928</v>
      </c>
      <c r="F4842" t="s">
        <v>12908</v>
      </c>
    </row>
    <row r="4843" spans="1:6" x14ac:dyDescent="0.25">
      <c r="A4843">
        <v>14842</v>
      </c>
      <c r="B4843" t="s">
        <v>5585</v>
      </c>
      <c r="C4843" t="s">
        <v>15030</v>
      </c>
      <c r="D4843">
        <v>24050</v>
      </c>
      <c r="E4843" s="2">
        <v>45134.982453703713</v>
      </c>
      <c r="F4843" t="s">
        <v>12908</v>
      </c>
    </row>
    <row r="4844" spans="1:6" x14ac:dyDescent="0.25">
      <c r="A4844">
        <v>14843</v>
      </c>
      <c r="B4844" t="s">
        <v>5740</v>
      </c>
      <c r="C4844" t="s">
        <v>15028</v>
      </c>
      <c r="D4844">
        <v>5197</v>
      </c>
      <c r="E4844" s="2">
        <v>45095.416238425933</v>
      </c>
      <c r="F4844" t="s">
        <v>15024</v>
      </c>
    </row>
    <row r="4845" spans="1:6" x14ac:dyDescent="0.25">
      <c r="A4845">
        <v>14844</v>
      </c>
      <c r="B4845" t="s">
        <v>5157</v>
      </c>
      <c r="C4845" t="s">
        <v>15030</v>
      </c>
      <c r="D4845">
        <v>15720</v>
      </c>
      <c r="E4845" s="2">
        <v>44995.712326388893</v>
      </c>
      <c r="F4845" t="s">
        <v>15026</v>
      </c>
    </row>
    <row r="4846" spans="1:6" x14ac:dyDescent="0.25">
      <c r="A4846">
        <v>14845</v>
      </c>
      <c r="B4846" t="s">
        <v>3222</v>
      </c>
      <c r="C4846" t="s">
        <v>15027</v>
      </c>
      <c r="D4846">
        <v>40292</v>
      </c>
      <c r="E4846" s="2">
        <v>44480.617037037038</v>
      </c>
      <c r="F4846" t="s">
        <v>15024</v>
      </c>
    </row>
    <row r="4847" spans="1:6" x14ac:dyDescent="0.25">
      <c r="A4847">
        <v>14846</v>
      </c>
      <c r="B4847" t="s">
        <v>3243</v>
      </c>
      <c r="C4847" t="s">
        <v>15028</v>
      </c>
      <c r="D4847">
        <v>34203</v>
      </c>
      <c r="E4847" s="2">
        <v>44836.616030092591</v>
      </c>
      <c r="F4847" t="s">
        <v>15026</v>
      </c>
    </row>
    <row r="4848" spans="1:6" x14ac:dyDescent="0.25">
      <c r="A4848">
        <v>14847</v>
      </c>
      <c r="B4848" t="s">
        <v>4930</v>
      </c>
      <c r="C4848" t="s">
        <v>15028</v>
      </c>
      <c r="D4848">
        <v>30595</v>
      </c>
      <c r="E4848" s="2">
        <v>44971.905694444453</v>
      </c>
      <c r="F4848" t="s">
        <v>12908</v>
      </c>
    </row>
    <row r="4849" spans="1:6" x14ac:dyDescent="0.25">
      <c r="A4849">
        <v>14848</v>
      </c>
      <c r="B4849" t="s">
        <v>3210</v>
      </c>
      <c r="C4849" t="s">
        <v>15025</v>
      </c>
      <c r="D4849">
        <v>3597</v>
      </c>
      <c r="E4849" s="2">
        <v>44894.581979166673</v>
      </c>
      <c r="F4849" t="s">
        <v>15024</v>
      </c>
    </row>
    <row r="4850" spans="1:6" x14ac:dyDescent="0.25">
      <c r="A4850">
        <v>14849</v>
      </c>
      <c r="B4850" t="s">
        <v>3960</v>
      </c>
      <c r="C4850" t="s">
        <v>15028</v>
      </c>
      <c r="D4850">
        <v>29476</v>
      </c>
      <c r="E4850" s="2">
        <v>44719.37</v>
      </c>
      <c r="F4850" t="s">
        <v>12908</v>
      </c>
    </row>
    <row r="4851" spans="1:6" x14ac:dyDescent="0.25">
      <c r="A4851">
        <v>14850</v>
      </c>
      <c r="B4851" t="s">
        <v>6029</v>
      </c>
      <c r="C4851" t="s">
        <v>15029</v>
      </c>
      <c r="D4851">
        <v>1457</v>
      </c>
      <c r="E4851" s="2">
        <v>45117.550416666672</v>
      </c>
      <c r="F4851" t="s">
        <v>15026</v>
      </c>
    </row>
    <row r="4852" spans="1:6" x14ac:dyDescent="0.25">
      <c r="A4852">
        <v>14851</v>
      </c>
      <c r="B4852" t="s">
        <v>4574</v>
      </c>
      <c r="C4852" t="s">
        <v>15025</v>
      </c>
      <c r="D4852">
        <v>48858</v>
      </c>
      <c r="E4852" s="2">
        <v>44732.353668981479</v>
      </c>
      <c r="F4852" t="s">
        <v>15026</v>
      </c>
    </row>
    <row r="4853" spans="1:6" x14ac:dyDescent="0.25">
      <c r="A4853">
        <v>14852</v>
      </c>
      <c r="B4853" t="s">
        <v>5002</v>
      </c>
      <c r="C4853" t="s">
        <v>15028</v>
      </c>
      <c r="D4853">
        <v>24250</v>
      </c>
      <c r="E4853" s="2">
        <v>44478.404062499998</v>
      </c>
      <c r="F4853" t="s">
        <v>15024</v>
      </c>
    </row>
    <row r="4854" spans="1:6" x14ac:dyDescent="0.25">
      <c r="A4854">
        <v>14853</v>
      </c>
      <c r="B4854" t="s">
        <v>5700</v>
      </c>
      <c r="C4854" t="s">
        <v>15029</v>
      </c>
      <c r="D4854">
        <v>34686</v>
      </c>
      <c r="E4854" s="2">
        <v>44600.308472222219</v>
      </c>
      <c r="F4854" t="s">
        <v>15026</v>
      </c>
    </row>
    <row r="4855" spans="1:6" x14ac:dyDescent="0.25">
      <c r="A4855">
        <v>14854</v>
      </c>
      <c r="B4855" t="s">
        <v>5279</v>
      </c>
      <c r="C4855" t="s">
        <v>15023</v>
      </c>
      <c r="D4855">
        <v>20186</v>
      </c>
      <c r="E4855" s="2">
        <v>45003.617129629631</v>
      </c>
      <c r="F4855" t="s">
        <v>12908</v>
      </c>
    </row>
    <row r="4856" spans="1:6" x14ac:dyDescent="0.25">
      <c r="A4856">
        <v>14855</v>
      </c>
      <c r="B4856" t="s">
        <v>3530</v>
      </c>
      <c r="C4856" t="s">
        <v>15025</v>
      </c>
      <c r="D4856">
        <v>20549</v>
      </c>
      <c r="E4856" s="2">
        <v>45104.890219907407</v>
      </c>
      <c r="F4856" t="s">
        <v>15026</v>
      </c>
    </row>
    <row r="4857" spans="1:6" x14ac:dyDescent="0.25">
      <c r="A4857">
        <v>14856</v>
      </c>
      <c r="B4857" t="s">
        <v>5585</v>
      </c>
      <c r="C4857" t="s">
        <v>15025</v>
      </c>
      <c r="D4857">
        <v>3244</v>
      </c>
      <c r="E4857" s="2">
        <v>44558.573912037027</v>
      </c>
      <c r="F4857" t="s">
        <v>15024</v>
      </c>
    </row>
    <row r="4858" spans="1:6" x14ac:dyDescent="0.25">
      <c r="A4858">
        <v>14857</v>
      </c>
      <c r="B4858" t="s">
        <v>3630</v>
      </c>
      <c r="C4858" t="s">
        <v>15027</v>
      </c>
      <c r="D4858">
        <v>24578</v>
      </c>
      <c r="E4858" s="2">
        <v>44996.034803240742</v>
      </c>
      <c r="F4858" t="s">
        <v>15024</v>
      </c>
    </row>
    <row r="4859" spans="1:6" x14ac:dyDescent="0.25">
      <c r="A4859">
        <v>14858</v>
      </c>
      <c r="B4859" t="s">
        <v>4091</v>
      </c>
      <c r="C4859" t="s">
        <v>15029</v>
      </c>
      <c r="D4859">
        <v>31242</v>
      </c>
      <c r="E4859" s="2">
        <v>44581.426423611112</v>
      </c>
      <c r="F4859" t="s">
        <v>12908</v>
      </c>
    </row>
    <row r="4860" spans="1:6" x14ac:dyDescent="0.25">
      <c r="A4860">
        <v>14859</v>
      </c>
      <c r="B4860" t="s">
        <v>4038</v>
      </c>
      <c r="C4860" t="s">
        <v>15030</v>
      </c>
      <c r="D4860">
        <v>5711</v>
      </c>
      <c r="E4860" s="2">
        <v>44939.441932870373</v>
      </c>
      <c r="F4860" t="s">
        <v>15026</v>
      </c>
    </row>
    <row r="4861" spans="1:6" x14ac:dyDescent="0.25">
      <c r="A4861">
        <v>14860</v>
      </c>
      <c r="B4861" t="s">
        <v>5796</v>
      </c>
      <c r="C4861" t="s">
        <v>15023</v>
      </c>
      <c r="D4861">
        <v>9939</v>
      </c>
      <c r="E4861" s="2">
        <v>44946.907094907408</v>
      </c>
      <c r="F4861" t="s">
        <v>12908</v>
      </c>
    </row>
    <row r="4862" spans="1:6" x14ac:dyDescent="0.25">
      <c r="A4862">
        <v>14861</v>
      </c>
      <c r="B4862" t="s">
        <v>4066</v>
      </c>
      <c r="C4862" t="s">
        <v>15028</v>
      </c>
      <c r="D4862">
        <v>32749</v>
      </c>
      <c r="E4862" s="2">
        <v>45082.842199074083</v>
      </c>
      <c r="F4862" t="s">
        <v>15026</v>
      </c>
    </row>
    <row r="4863" spans="1:6" x14ac:dyDescent="0.25">
      <c r="A4863">
        <v>14862</v>
      </c>
      <c r="B4863" t="s">
        <v>3481</v>
      </c>
      <c r="C4863" t="s">
        <v>15028</v>
      </c>
      <c r="D4863">
        <v>19349</v>
      </c>
      <c r="E4863" s="2">
        <v>44940.252210648148</v>
      </c>
      <c r="F4863" t="s">
        <v>15026</v>
      </c>
    </row>
    <row r="4864" spans="1:6" x14ac:dyDescent="0.25">
      <c r="A4864">
        <v>14863</v>
      </c>
      <c r="B4864" t="s">
        <v>5352</v>
      </c>
      <c r="C4864" t="s">
        <v>15029</v>
      </c>
      <c r="D4864">
        <v>27603</v>
      </c>
      <c r="E4864" s="2">
        <v>44547.406759259262</v>
      </c>
      <c r="F4864" t="s">
        <v>15026</v>
      </c>
    </row>
    <row r="4865" spans="1:6" x14ac:dyDescent="0.25">
      <c r="A4865">
        <v>14864</v>
      </c>
      <c r="B4865" t="s">
        <v>4695</v>
      </c>
      <c r="C4865" t="s">
        <v>15030</v>
      </c>
      <c r="D4865">
        <v>32235</v>
      </c>
      <c r="E4865" s="2">
        <v>44678.422256944446</v>
      </c>
      <c r="F4865" t="s">
        <v>15024</v>
      </c>
    </row>
    <row r="4866" spans="1:6" x14ac:dyDescent="0.25">
      <c r="A4866">
        <v>14865</v>
      </c>
      <c r="B4866" t="s">
        <v>3538</v>
      </c>
      <c r="C4866" t="s">
        <v>15025</v>
      </c>
      <c r="D4866">
        <v>12107</v>
      </c>
      <c r="E4866" s="2">
        <v>44728.092650462961</v>
      </c>
      <c r="F4866" t="s">
        <v>12908</v>
      </c>
    </row>
    <row r="4867" spans="1:6" x14ac:dyDescent="0.25">
      <c r="A4867">
        <v>14866</v>
      </c>
      <c r="B4867" t="s">
        <v>5688</v>
      </c>
      <c r="C4867" t="s">
        <v>15029</v>
      </c>
      <c r="D4867">
        <v>45488</v>
      </c>
      <c r="E4867" s="2">
        <v>44786.203379629631</v>
      </c>
      <c r="F4867" t="s">
        <v>15024</v>
      </c>
    </row>
    <row r="4868" spans="1:6" x14ac:dyDescent="0.25">
      <c r="A4868">
        <v>14867</v>
      </c>
      <c r="B4868" t="s">
        <v>3448</v>
      </c>
      <c r="C4868" t="s">
        <v>15029</v>
      </c>
      <c r="D4868">
        <v>43235</v>
      </c>
      <c r="E4868" s="2">
        <v>44958.004421296297</v>
      </c>
      <c r="F4868" t="s">
        <v>15024</v>
      </c>
    </row>
    <row r="4869" spans="1:6" x14ac:dyDescent="0.25">
      <c r="A4869">
        <v>14868</v>
      </c>
      <c r="B4869" t="s">
        <v>4214</v>
      </c>
      <c r="C4869" t="s">
        <v>15027</v>
      </c>
      <c r="D4869">
        <v>9840</v>
      </c>
      <c r="E4869" s="2">
        <v>44610.587847222218</v>
      </c>
      <c r="F4869" t="s">
        <v>12908</v>
      </c>
    </row>
    <row r="4870" spans="1:6" x14ac:dyDescent="0.25">
      <c r="A4870">
        <v>14869</v>
      </c>
      <c r="B4870" t="s">
        <v>3280</v>
      </c>
      <c r="C4870" t="s">
        <v>15029</v>
      </c>
      <c r="D4870">
        <v>30832</v>
      </c>
      <c r="E4870" s="2">
        <v>44567.298738425918</v>
      </c>
      <c r="F4870" t="s">
        <v>12908</v>
      </c>
    </row>
    <row r="4871" spans="1:6" x14ac:dyDescent="0.25">
      <c r="A4871">
        <v>14870</v>
      </c>
      <c r="B4871" t="s">
        <v>4828</v>
      </c>
      <c r="C4871" t="s">
        <v>15030</v>
      </c>
      <c r="D4871">
        <v>14107</v>
      </c>
      <c r="E4871" s="2">
        <v>44808.27716435185</v>
      </c>
      <c r="F4871" t="s">
        <v>15026</v>
      </c>
    </row>
    <row r="4872" spans="1:6" x14ac:dyDescent="0.25">
      <c r="A4872">
        <v>14871</v>
      </c>
      <c r="B4872" t="s">
        <v>4922</v>
      </c>
      <c r="C4872" t="s">
        <v>15029</v>
      </c>
      <c r="D4872">
        <v>34045</v>
      </c>
      <c r="E4872" s="2">
        <v>44758.378761574073</v>
      </c>
      <c r="F4872" t="s">
        <v>12908</v>
      </c>
    </row>
    <row r="4873" spans="1:6" x14ac:dyDescent="0.25">
      <c r="A4873">
        <v>14872</v>
      </c>
      <c r="B4873" t="s">
        <v>6031</v>
      </c>
      <c r="C4873" t="s">
        <v>15028</v>
      </c>
      <c r="D4873">
        <v>25495</v>
      </c>
      <c r="E4873" s="2">
        <v>45026.48709490741</v>
      </c>
      <c r="F4873" t="s">
        <v>15026</v>
      </c>
    </row>
    <row r="4874" spans="1:6" x14ac:dyDescent="0.25">
      <c r="A4874">
        <v>14873</v>
      </c>
      <c r="B4874" t="s">
        <v>4130</v>
      </c>
      <c r="C4874" t="s">
        <v>15028</v>
      </c>
      <c r="D4874">
        <v>44158</v>
      </c>
      <c r="E4874" s="2">
        <v>44752.75377314815</v>
      </c>
      <c r="F4874" t="s">
        <v>12908</v>
      </c>
    </row>
    <row r="4875" spans="1:6" x14ac:dyDescent="0.25">
      <c r="A4875">
        <v>14874</v>
      </c>
      <c r="B4875" t="s">
        <v>4894</v>
      </c>
      <c r="C4875" t="s">
        <v>15030</v>
      </c>
      <c r="D4875">
        <v>37453</v>
      </c>
      <c r="E4875" s="2">
        <v>44537.901701388888</v>
      </c>
      <c r="F4875" t="s">
        <v>12908</v>
      </c>
    </row>
    <row r="4876" spans="1:6" x14ac:dyDescent="0.25">
      <c r="A4876">
        <v>14875</v>
      </c>
      <c r="B4876" t="s">
        <v>5890</v>
      </c>
      <c r="C4876" t="s">
        <v>15030</v>
      </c>
      <c r="D4876">
        <v>20001</v>
      </c>
      <c r="E4876" s="2">
        <v>44866.336643518523</v>
      </c>
      <c r="F4876" t="s">
        <v>15026</v>
      </c>
    </row>
    <row r="4877" spans="1:6" x14ac:dyDescent="0.25">
      <c r="A4877">
        <v>14876</v>
      </c>
      <c r="B4877" t="s">
        <v>3842</v>
      </c>
      <c r="C4877" t="s">
        <v>15030</v>
      </c>
      <c r="D4877">
        <v>47285</v>
      </c>
      <c r="E4877" s="2">
        <v>45056.1405787037</v>
      </c>
      <c r="F4877" t="s">
        <v>12908</v>
      </c>
    </row>
    <row r="4878" spans="1:6" x14ac:dyDescent="0.25">
      <c r="A4878">
        <v>14877</v>
      </c>
      <c r="B4878" t="s">
        <v>5718</v>
      </c>
      <c r="C4878" t="s">
        <v>15025</v>
      </c>
      <c r="D4878">
        <v>49314</v>
      </c>
      <c r="E4878" s="2">
        <v>44832.208020833343</v>
      </c>
      <c r="F4878" t="s">
        <v>15026</v>
      </c>
    </row>
    <row r="4879" spans="1:6" x14ac:dyDescent="0.25">
      <c r="A4879">
        <v>14878</v>
      </c>
      <c r="B4879" t="s">
        <v>3351</v>
      </c>
      <c r="C4879" t="s">
        <v>15025</v>
      </c>
      <c r="D4879">
        <v>31122</v>
      </c>
      <c r="E4879" s="2">
        <v>45084.530682870369</v>
      </c>
      <c r="F4879" t="s">
        <v>15024</v>
      </c>
    </row>
    <row r="4880" spans="1:6" x14ac:dyDescent="0.25">
      <c r="A4880">
        <v>14879</v>
      </c>
      <c r="B4880" t="s">
        <v>4893</v>
      </c>
      <c r="C4880" t="s">
        <v>15027</v>
      </c>
      <c r="D4880">
        <v>9922</v>
      </c>
      <c r="E4880" s="2">
        <v>45020.015381944453</v>
      </c>
      <c r="F4880" t="s">
        <v>15026</v>
      </c>
    </row>
    <row r="4881" spans="1:6" x14ac:dyDescent="0.25">
      <c r="A4881">
        <v>14880</v>
      </c>
      <c r="B4881" t="s">
        <v>5647</v>
      </c>
      <c r="C4881" t="s">
        <v>15023</v>
      </c>
      <c r="D4881">
        <v>25381</v>
      </c>
      <c r="E4881" s="2">
        <v>44672.752476851849</v>
      </c>
      <c r="F4881" t="s">
        <v>15024</v>
      </c>
    </row>
    <row r="4882" spans="1:6" x14ac:dyDescent="0.25">
      <c r="A4882">
        <v>14881</v>
      </c>
      <c r="B4882" t="s">
        <v>4799</v>
      </c>
      <c r="C4882" t="s">
        <v>15023</v>
      </c>
      <c r="D4882">
        <v>38513</v>
      </c>
      <c r="E4882" s="2">
        <v>44685.054432870369</v>
      </c>
      <c r="F4882" t="s">
        <v>15026</v>
      </c>
    </row>
    <row r="4883" spans="1:6" x14ac:dyDescent="0.25">
      <c r="A4883">
        <v>14882</v>
      </c>
      <c r="B4883" t="s">
        <v>3078</v>
      </c>
      <c r="C4883" t="s">
        <v>15028</v>
      </c>
      <c r="D4883">
        <v>19787</v>
      </c>
      <c r="E4883" s="2">
        <v>45073.540416666663</v>
      </c>
      <c r="F4883" t="s">
        <v>15024</v>
      </c>
    </row>
    <row r="4884" spans="1:6" x14ac:dyDescent="0.25">
      <c r="A4884">
        <v>14883</v>
      </c>
      <c r="B4884" t="s">
        <v>5089</v>
      </c>
      <c r="C4884" t="s">
        <v>15030</v>
      </c>
      <c r="D4884">
        <v>35770</v>
      </c>
      <c r="E4884" s="2">
        <v>44539.367268518523</v>
      </c>
      <c r="F4884" t="s">
        <v>12908</v>
      </c>
    </row>
    <row r="4885" spans="1:6" x14ac:dyDescent="0.25">
      <c r="A4885">
        <v>14884</v>
      </c>
      <c r="B4885" t="s">
        <v>4704</v>
      </c>
      <c r="C4885" t="s">
        <v>15030</v>
      </c>
      <c r="D4885">
        <v>12835</v>
      </c>
      <c r="E4885" s="2">
        <v>45070.038321759261</v>
      </c>
      <c r="F4885" t="s">
        <v>12908</v>
      </c>
    </row>
    <row r="4886" spans="1:6" x14ac:dyDescent="0.25">
      <c r="A4886">
        <v>14885</v>
      </c>
      <c r="B4886" t="s">
        <v>4119</v>
      </c>
      <c r="C4886" t="s">
        <v>15027</v>
      </c>
      <c r="D4886">
        <v>1475</v>
      </c>
      <c r="E4886" s="2">
        <v>44827.065613425933</v>
      </c>
      <c r="F4886" t="s">
        <v>15024</v>
      </c>
    </row>
    <row r="4887" spans="1:6" x14ac:dyDescent="0.25">
      <c r="A4887">
        <v>14886</v>
      </c>
      <c r="B4887" t="s">
        <v>4687</v>
      </c>
      <c r="C4887" t="s">
        <v>15028</v>
      </c>
      <c r="D4887">
        <v>1257</v>
      </c>
      <c r="E4887" s="2">
        <v>44604.898993055547</v>
      </c>
      <c r="F4887" t="s">
        <v>12908</v>
      </c>
    </row>
    <row r="4888" spans="1:6" x14ac:dyDescent="0.25">
      <c r="A4888">
        <v>14887</v>
      </c>
      <c r="B4888" t="s">
        <v>5859</v>
      </c>
      <c r="C4888" t="s">
        <v>15028</v>
      </c>
      <c r="D4888">
        <v>31435</v>
      </c>
      <c r="E4888" s="2">
        <v>44750.246516203697</v>
      </c>
      <c r="F4888" t="s">
        <v>15026</v>
      </c>
    </row>
    <row r="4889" spans="1:6" x14ac:dyDescent="0.25">
      <c r="A4889">
        <v>14888</v>
      </c>
      <c r="B4889" t="s">
        <v>5186</v>
      </c>
      <c r="C4889" t="s">
        <v>15030</v>
      </c>
      <c r="D4889">
        <v>48469</v>
      </c>
      <c r="E4889" s="2">
        <v>44788.660624999997</v>
      </c>
      <c r="F4889" t="s">
        <v>12908</v>
      </c>
    </row>
    <row r="4890" spans="1:6" x14ac:dyDescent="0.25">
      <c r="A4890">
        <v>14889</v>
      </c>
      <c r="B4890" t="s">
        <v>6068</v>
      </c>
      <c r="C4890" t="s">
        <v>15027</v>
      </c>
      <c r="D4890">
        <v>23969</v>
      </c>
      <c r="E4890" s="2">
        <v>44471.290520833332</v>
      </c>
      <c r="F4890" t="s">
        <v>15026</v>
      </c>
    </row>
    <row r="4891" spans="1:6" x14ac:dyDescent="0.25">
      <c r="A4891">
        <v>14890</v>
      </c>
      <c r="B4891" t="s">
        <v>4982</v>
      </c>
      <c r="C4891" t="s">
        <v>15023</v>
      </c>
      <c r="D4891">
        <v>43378</v>
      </c>
      <c r="E4891" s="2">
        <v>44558.114895833343</v>
      </c>
      <c r="F4891" t="s">
        <v>15026</v>
      </c>
    </row>
    <row r="4892" spans="1:6" x14ac:dyDescent="0.25">
      <c r="A4892">
        <v>14891</v>
      </c>
      <c r="B4892" t="s">
        <v>5927</v>
      </c>
      <c r="C4892" t="s">
        <v>15023</v>
      </c>
      <c r="D4892">
        <v>15390</v>
      </c>
      <c r="E4892" s="2">
        <v>44638.873449074083</v>
      </c>
      <c r="F4892" t="s">
        <v>12908</v>
      </c>
    </row>
    <row r="4893" spans="1:6" x14ac:dyDescent="0.25">
      <c r="A4893">
        <v>14892</v>
      </c>
      <c r="B4893" t="s">
        <v>4836</v>
      </c>
      <c r="C4893" t="s">
        <v>15023</v>
      </c>
      <c r="D4893">
        <v>6882</v>
      </c>
      <c r="E4893" s="2">
        <v>44695.184178240743</v>
      </c>
      <c r="F4893" t="s">
        <v>15024</v>
      </c>
    </row>
    <row r="4894" spans="1:6" x14ac:dyDescent="0.25">
      <c r="A4894">
        <v>14893</v>
      </c>
      <c r="B4894" t="s">
        <v>3789</v>
      </c>
      <c r="C4894" t="s">
        <v>15027</v>
      </c>
      <c r="D4894">
        <v>31681</v>
      </c>
      <c r="E4894" s="2">
        <v>44995.241423611107</v>
      </c>
      <c r="F4894" t="s">
        <v>15026</v>
      </c>
    </row>
    <row r="4895" spans="1:6" x14ac:dyDescent="0.25">
      <c r="A4895">
        <v>14894</v>
      </c>
      <c r="B4895" t="s">
        <v>4295</v>
      </c>
      <c r="C4895" t="s">
        <v>15023</v>
      </c>
      <c r="D4895">
        <v>37391</v>
      </c>
      <c r="E4895" s="2">
        <v>44547.59165509259</v>
      </c>
      <c r="F4895" t="s">
        <v>15024</v>
      </c>
    </row>
    <row r="4896" spans="1:6" x14ac:dyDescent="0.25">
      <c r="A4896">
        <v>14895</v>
      </c>
      <c r="B4896" t="s">
        <v>4513</v>
      </c>
      <c r="C4896" t="s">
        <v>15023</v>
      </c>
      <c r="D4896">
        <v>13682</v>
      </c>
      <c r="E4896" s="2">
        <v>44723.153773148151</v>
      </c>
      <c r="F4896" t="s">
        <v>12908</v>
      </c>
    </row>
    <row r="4897" spans="1:6" x14ac:dyDescent="0.25">
      <c r="A4897">
        <v>14896</v>
      </c>
      <c r="B4897" t="s">
        <v>5136</v>
      </c>
      <c r="C4897" t="s">
        <v>15029</v>
      </c>
      <c r="D4897">
        <v>45540</v>
      </c>
      <c r="E4897" s="2">
        <v>45030.212800925918</v>
      </c>
      <c r="F4897" t="s">
        <v>15026</v>
      </c>
    </row>
    <row r="4898" spans="1:6" x14ac:dyDescent="0.25">
      <c r="A4898">
        <v>14897</v>
      </c>
      <c r="B4898" t="s">
        <v>5168</v>
      </c>
      <c r="C4898" t="s">
        <v>15027</v>
      </c>
      <c r="D4898">
        <v>20777</v>
      </c>
      <c r="E4898" s="2">
        <v>44966.80572916667</v>
      </c>
      <c r="F4898" t="s">
        <v>15024</v>
      </c>
    </row>
    <row r="4899" spans="1:6" x14ac:dyDescent="0.25">
      <c r="A4899">
        <v>14898</v>
      </c>
      <c r="B4899" t="s">
        <v>3246</v>
      </c>
      <c r="C4899" t="s">
        <v>15025</v>
      </c>
      <c r="D4899">
        <v>44195</v>
      </c>
      <c r="E4899" s="2">
        <v>44488.70349537037</v>
      </c>
      <c r="F4899" t="s">
        <v>15024</v>
      </c>
    </row>
    <row r="4900" spans="1:6" x14ac:dyDescent="0.25">
      <c r="A4900">
        <v>14899</v>
      </c>
      <c r="B4900" t="s">
        <v>3927</v>
      </c>
      <c r="C4900" t="s">
        <v>15027</v>
      </c>
      <c r="D4900">
        <v>2721</v>
      </c>
      <c r="E4900" s="2">
        <v>44528.875196759262</v>
      </c>
      <c r="F4900" t="s">
        <v>15024</v>
      </c>
    </row>
    <row r="4901" spans="1:6" x14ac:dyDescent="0.25">
      <c r="A4901">
        <v>14900</v>
      </c>
      <c r="B4901" t="s">
        <v>5238</v>
      </c>
      <c r="C4901" t="s">
        <v>15027</v>
      </c>
      <c r="D4901">
        <v>25245</v>
      </c>
      <c r="E4901" s="2">
        <v>44514.458252314813</v>
      </c>
      <c r="F4901" t="s">
        <v>12908</v>
      </c>
    </row>
    <row r="4902" spans="1:6" x14ac:dyDescent="0.25">
      <c r="A4902">
        <v>14901</v>
      </c>
      <c r="B4902" t="s">
        <v>3422</v>
      </c>
      <c r="C4902" t="s">
        <v>15027</v>
      </c>
      <c r="D4902">
        <v>6268</v>
      </c>
      <c r="E4902" s="2">
        <v>45072.380208333343</v>
      </c>
      <c r="F4902" t="s">
        <v>12908</v>
      </c>
    </row>
    <row r="4903" spans="1:6" x14ac:dyDescent="0.25">
      <c r="A4903">
        <v>14902</v>
      </c>
      <c r="B4903" t="s">
        <v>3179</v>
      </c>
      <c r="C4903" t="s">
        <v>15029</v>
      </c>
      <c r="D4903">
        <v>41094</v>
      </c>
      <c r="E4903" s="2">
        <v>44801.280729166669</v>
      </c>
      <c r="F4903" t="s">
        <v>15024</v>
      </c>
    </row>
    <row r="4904" spans="1:6" x14ac:dyDescent="0.25">
      <c r="A4904">
        <v>14903</v>
      </c>
      <c r="B4904" t="s">
        <v>4913</v>
      </c>
      <c r="C4904" t="s">
        <v>15029</v>
      </c>
      <c r="D4904">
        <v>47169</v>
      </c>
      <c r="E4904" s="2">
        <v>44976.268599537027</v>
      </c>
      <c r="F4904" t="s">
        <v>15026</v>
      </c>
    </row>
    <row r="4905" spans="1:6" x14ac:dyDescent="0.25">
      <c r="A4905">
        <v>14904</v>
      </c>
      <c r="B4905" t="s">
        <v>3672</v>
      </c>
      <c r="C4905" t="s">
        <v>15029</v>
      </c>
      <c r="D4905">
        <v>24669</v>
      </c>
      <c r="E4905" s="2">
        <v>44967.33425925926</v>
      </c>
      <c r="F4905" t="s">
        <v>15026</v>
      </c>
    </row>
    <row r="4906" spans="1:6" x14ac:dyDescent="0.25">
      <c r="A4906">
        <v>14905</v>
      </c>
      <c r="B4906" t="s">
        <v>4565</v>
      </c>
      <c r="C4906" t="s">
        <v>15030</v>
      </c>
      <c r="D4906">
        <v>28974</v>
      </c>
      <c r="E4906" s="2">
        <v>44560.656122685177</v>
      </c>
      <c r="F4906" t="s">
        <v>15024</v>
      </c>
    </row>
    <row r="4907" spans="1:6" x14ac:dyDescent="0.25">
      <c r="A4907">
        <v>14906</v>
      </c>
      <c r="B4907" t="s">
        <v>4064</v>
      </c>
      <c r="C4907" t="s">
        <v>15025</v>
      </c>
      <c r="D4907">
        <v>46302</v>
      </c>
      <c r="E4907" s="2">
        <v>44954.037627314807</v>
      </c>
      <c r="F4907" t="s">
        <v>15026</v>
      </c>
    </row>
    <row r="4908" spans="1:6" x14ac:dyDescent="0.25">
      <c r="A4908">
        <v>14907</v>
      </c>
      <c r="B4908" t="s">
        <v>5129</v>
      </c>
      <c r="C4908" t="s">
        <v>15025</v>
      </c>
      <c r="D4908">
        <v>49294</v>
      </c>
      <c r="E4908" s="2">
        <v>44484.487962962958</v>
      </c>
      <c r="F4908" t="s">
        <v>15026</v>
      </c>
    </row>
    <row r="4909" spans="1:6" x14ac:dyDescent="0.25">
      <c r="A4909">
        <v>14908</v>
      </c>
      <c r="B4909" t="s">
        <v>5831</v>
      </c>
      <c r="C4909" t="s">
        <v>15023</v>
      </c>
      <c r="D4909">
        <v>37365</v>
      </c>
      <c r="E4909" s="2">
        <v>44811.517071759263</v>
      </c>
      <c r="F4909" t="s">
        <v>15026</v>
      </c>
    </row>
    <row r="4910" spans="1:6" x14ac:dyDescent="0.25">
      <c r="A4910">
        <v>14909</v>
      </c>
      <c r="B4910" t="s">
        <v>4565</v>
      </c>
      <c r="C4910" t="s">
        <v>15027</v>
      </c>
      <c r="D4910">
        <v>48792</v>
      </c>
      <c r="E4910" s="2">
        <v>44798.818657407413</v>
      </c>
      <c r="F4910" t="s">
        <v>15024</v>
      </c>
    </row>
    <row r="4911" spans="1:6" x14ac:dyDescent="0.25">
      <c r="A4911">
        <v>14910</v>
      </c>
      <c r="B4911" t="s">
        <v>4273</v>
      </c>
      <c r="C4911" t="s">
        <v>15029</v>
      </c>
      <c r="D4911">
        <v>42225</v>
      </c>
      <c r="E4911" s="2">
        <v>44975.355196759258</v>
      </c>
      <c r="F4911" t="s">
        <v>12908</v>
      </c>
    </row>
    <row r="4912" spans="1:6" x14ac:dyDescent="0.25">
      <c r="A4912">
        <v>14911</v>
      </c>
      <c r="B4912" t="s">
        <v>4432</v>
      </c>
      <c r="C4912" t="s">
        <v>15023</v>
      </c>
      <c r="D4912">
        <v>7600</v>
      </c>
      <c r="E4912" s="2">
        <v>44780.779479166667</v>
      </c>
      <c r="F4912" t="s">
        <v>12908</v>
      </c>
    </row>
    <row r="4913" spans="1:6" x14ac:dyDescent="0.25">
      <c r="A4913">
        <v>14912</v>
      </c>
      <c r="B4913" t="s">
        <v>3998</v>
      </c>
      <c r="C4913" t="s">
        <v>15023</v>
      </c>
      <c r="D4913">
        <v>16730</v>
      </c>
      <c r="E4913" s="2">
        <v>44934.232777777783</v>
      </c>
      <c r="F4913" t="s">
        <v>12908</v>
      </c>
    </row>
    <row r="4914" spans="1:6" x14ac:dyDescent="0.25">
      <c r="A4914">
        <v>14913</v>
      </c>
      <c r="B4914" t="s">
        <v>5477</v>
      </c>
      <c r="C4914" t="s">
        <v>15030</v>
      </c>
      <c r="D4914">
        <v>13459</v>
      </c>
      <c r="E4914" s="2">
        <v>44726.644479166673</v>
      </c>
      <c r="F4914" t="s">
        <v>15026</v>
      </c>
    </row>
    <row r="4915" spans="1:6" x14ac:dyDescent="0.25">
      <c r="A4915">
        <v>14914</v>
      </c>
      <c r="B4915" t="s">
        <v>4022</v>
      </c>
      <c r="C4915" t="s">
        <v>15023</v>
      </c>
      <c r="D4915">
        <v>40382</v>
      </c>
      <c r="E4915" s="2">
        <v>44791.452175925922</v>
      </c>
      <c r="F4915" t="s">
        <v>15026</v>
      </c>
    </row>
    <row r="4916" spans="1:6" x14ac:dyDescent="0.25">
      <c r="A4916">
        <v>14915</v>
      </c>
      <c r="B4916" t="s">
        <v>4901</v>
      </c>
      <c r="C4916" t="s">
        <v>15028</v>
      </c>
      <c r="D4916">
        <v>34858</v>
      </c>
      <c r="E4916" s="2">
        <v>45056.832268518519</v>
      </c>
      <c r="F4916" t="s">
        <v>15026</v>
      </c>
    </row>
    <row r="4917" spans="1:6" x14ac:dyDescent="0.25">
      <c r="A4917">
        <v>14916</v>
      </c>
      <c r="B4917" t="s">
        <v>4796</v>
      </c>
      <c r="C4917" t="s">
        <v>15029</v>
      </c>
      <c r="D4917">
        <v>49104</v>
      </c>
      <c r="E4917" s="2">
        <v>44579.638622685183</v>
      </c>
      <c r="F4917" t="s">
        <v>15024</v>
      </c>
    </row>
    <row r="4918" spans="1:6" x14ac:dyDescent="0.25">
      <c r="A4918">
        <v>14917</v>
      </c>
      <c r="B4918" t="s">
        <v>5124</v>
      </c>
      <c r="C4918" t="s">
        <v>15027</v>
      </c>
      <c r="D4918">
        <v>9806</v>
      </c>
      <c r="E4918" s="2">
        <v>44943.728136574071</v>
      </c>
      <c r="F4918" t="s">
        <v>15026</v>
      </c>
    </row>
    <row r="4919" spans="1:6" x14ac:dyDescent="0.25">
      <c r="A4919">
        <v>14918</v>
      </c>
      <c r="B4919" t="s">
        <v>3129</v>
      </c>
      <c r="C4919" t="s">
        <v>15025</v>
      </c>
      <c r="D4919">
        <v>31092</v>
      </c>
      <c r="E4919" s="2">
        <v>44546.821886574071</v>
      </c>
      <c r="F4919" t="s">
        <v>12908</v>
      </c>
    </row>
    <row r="4920" spans="1:6" x14ac:dyDescent="0.25">
      <c r="A4920">
        <v>14919</v>
      </c>
      <c r="B4920" t="s">
        <v>5271</v>
      </c>
      <c r="C4920" t="s">
        <v>15029</v>
      </c>
      <c r="D4920">
        <v>25063</v>
      </c>
      <c r="E4920" s="2">
        <v>45001.37400462963</v>
      </c>
      <c r="F4920" t="s">
        <v>12908</v>
      </c>
    </row>
    <row r="4921" spans="1:6" x14ac:dyDescent="0.25">
      <c r="A4921">
        <v>14920</v>
      </c>
      <c r="B4921" t="s">
        <v>3917</v>
      </c>
      <c r="C4921" t="s">
        <v>15030</v>
      </c>
      <c r="D4921">
        <v>8901</v>
      </c>
      <c r="E4921" s="2">
        <v>45119.179895833331</v>
      </c>
      <c r="F4921" t="s">
        <v>15024</v>
      </c>
    </row>
    <row r="4922" spans="1:6" x14ac:dyDescent="0.25">
      <c r="A4922">
        <v>14921</v>
      </c>
      <c r="B4922" t="s">
        <v>4141</v>
      </c>
      <c r="C4922" t="s">
        <v>15029</v>
      </c>
      <c r="D4922">
        <v>10751</v>
      </c>
      <c r="E4922" s="2">
        <v>45046.518773148149</v>
      </c>
      <c r="F4922" t="s">
        <v>12908</v>
      </c>
    </row>
    <row r="4923" spans="1:6" x14ac:dyDescent="0.25">
      <c r="A4923">
        <v>14922</v>
      </c>
      <c r="B4923" t="s">
        <v>5674</v>
      </c>
      <c r="C4923" t="s">
        <v>15028</v>
      </c>
      <c r="D4923">
        <v>13394</v>
      </c>
      <c r="E4923" s="2">
        <v>44973.15902777778</v>
      </c>
      <c r="F4923" t="s">
        <v>12908</v>
      </c>
    </row>
    <row r="4924" spans="1:6" x14ac:dyDescent="0.25">
      <c r="A4924">
        <v>14923</v>
      </c>
      <c r="B4924" t="s">
        <v>4630</v>
      </c>
      <c r="C4924" t="s">
        <v>15027</v>
      </c>
      <c r="D4924">
        <v>22610</v>
      </c>
      <c r="E4924" s="2">
        <v>44872.761388888888</v>
      </c>
      <c r="F4924" t="s">
        <v>15026</v>
      </c>
    </row>
    <row r="4925" spans="1:6" x14ac:dyDescent="0.25">
      <c r="A4925">
        <v>14924</v>
      </c>
      <c r="B4925" t="s">
        <v>4455</v>
      </c>
      <c r="C4925" t="s">
        <v>15023</v>
      </c>
      <c r="D4925">
        <v>42747</v>
      </c>
      <c r="E4925" s="2">
        <v>44825.39471064815</v>
      </c>
      <c r="F4925" t="s">
        <v>15024</v>
      </c>
    </row>
    <row r="4926" spans="1:6" x14ac:dyDescent="0.25">
      <c r="A4926">
        <v>14925</v>
      </c>
      <c r="B4926" t="s">
        <v>4017</v>
      </c>
      <c r="C4926" t="s">
        <v>15027</v>
      </c>
      <c r="D4926">
        <v>32257</v>
      </c>
      <c r="E4926" s="2">
        <v>44794.584016203713</v>
      </c>
      <c r="F4926" t="s">
        <v>15024</v>
      </c>
    </row>
    <row r="4927" spans="1:6" x14ac:dyDescent="0.25">
      <c r="A4927">
        <v>14926</v>
      </c>
      <c r="B4927" t="s">
        <v>4782</v>
      </c>
      <c r="C4927" t="s">
        <v>15030</v>
      </c>
      <c r="D4927">
        <v>23893</v>
      </c>
      <c r="E4927" s="2">
        <v>44623.859097222223</v>
      </c>
      <c r="F4927" t="s">
        <v>15026</v>
      </c>
    </row>
    <row r="4928" spans="1:6" x14ac:dyDescent="0.25">
      <c r="A4928">
        <v>14927</v>
      </c>
      <c r="B4928" t="s">
        <v>3259</v>
      </c>
      <c r="C4928" t="s">
        <v>15029</v>
      </c>
      <c r="D4928">
        <v>43997</v>
      </c>
      <c r="E4928" s="2">
        <v>45018.837326388893</v>
      </c>
      <c r="F4928" t="s">
        <v>12908</v>
      </c>
    </row>
    <row r="4929" spans="1:6" x14ac:dyDescent="0.25">
      <c r="A4929">
        <v>14928</v>
      </c>
      <c r="B4929" t="s">
        <v>6038</v>
      </c>
      <c r="C4929" t="s">
        <v>15025</v>
      </c>
      <c r="D4929">
        <v>32114</v>
      </c>
      <c r="E4929" s="2">
        <v>45071.068287037036</v>
      </c>
      <c r="F4929" t="s">
        <v>12908</v>
      </c>
    </row>
    <row r="4930" spans="1:6" x14ac:dyDescent="0.25">
      <c r="A4930">
        <v>14929</v>
      </c>
      <c r="B4930" t="s">
        <v>3189</v>
      </c>
      <c r="C4930" t="s">
        <v>15025</v>
      </c>
      <c r="D4930">
        <v>26704</v>
      </c>
      <c r="E4930" s="2">
        <v>44780.545081018521</v>
      </c>
      <c r="F4930" t="s">
        <v>15024</v>
      </c>
    </row>
    <row r="4931" spans="1:6" x14ac:dyDescent="0.25">
      <c r="A4931">
        <v>14930</v>
      </c>
      <c r="B4931" t="s">
        <v>3110</v>
      </c>
      <c r="C4931" t="s">
        <v>15025</v>
      </c>
      <c r="D4931">
        <v>28139</v>
      </c>
      <c r="E4931" s="2">
        <v>44601.730138888888</v>
      </c>
      <c r="F4931" t="s">
        <v>12908</v>
      </c>
    </row>
    <row r="4932" spans="1:6" x14ac:dyDescent="0.25">
      <c r="A4932">
        <v>14931</v>
      </c>
      <c r="B4932" t="s">
        <v>3238</v>
      </c>
      <c r="C4932" t="s">
        <v>15028</v>
      </c>
      <c r="D4932">
        <v>16874</v>
      </c>
      <c r="E4932" s="2">
        <v>44601.859490740739</v>
      </c>
      <c r="F4932" t="s">
        <v>15024</v>
      </c>
    </row>
    <row r="4933" spans="1:6" x14ac:dyDescent="0.25">
      <c r="A4933">
        <v>14932</v>
      </c>
      <c r="B4933" t="s">
        <v>3798</v>
      </c>
      <c r="C4933" t="s">
        <v>15025</v>
      </c>
      <c r="D4933">
        <v>24759</v>
      </c>
      <c r="E4933" s="2">
        <v>44683.521319444437</v>
      </c>
      <c r="F4933" t="s">
        <v>12908</v>
      </c>
    </row>
    <row r="4934" spans="1:6" x14ac:dyDescent="0.25">
      <c r="A4934">
        <v>14933</v>
      </c>
      <c r="B4934" t="s">
        <v>5553</v>
      </c>
      <c r="C4934" t="s">
        <v>15029</v>
      </c>
      <c r="D4934">
        <v>40283</v>
      </c>
      <c r="E4934" s="2">
        <v>44550.315798611111</v>
      </c>
      <c r="F4934" t="s">
        <v>12908</v>
      </c>
    </row>
    <row r="4935" spans="1:6" x14ac:dyDescent="0.25">
      <c r="A4935">
        <v>14934</v>
      </c>
      <c r="B4935" t="s">
        <v>3217</v>
      </c>
      <c r="C4935" t="s">
        <v>15023</v>
      </c>
      <c r="D4935">
        <v>9445</v>
      </c>
      <c r="E4935" s="2">
        <v>44857.642916666657</v>
      </c>
      <c r="F4935" t="s">
        <v>12908</v>
      </c>
    </row>
    <row r="4936" spans="1:6" x14ac:dyDescent="0.25">
      <c r="A4936">
        <v>14935</v>
      </c>
      <c r="B4936" t="s">
        <v>4718</v>
      </c>
      <c r="C4936" t="s">
        <v>15030</v>
      </c>
      <c r="D4936">
        <v>32695</v>
      </c>
      <c r="E4936" s="2">
        <v>44612.032500000001</v>
      </c>
      <c r="F4936" t="s">
        <v>15024</v>
      </c>
    </row>
    <row r="4937" spans="1:6" x14ac:dyDescent="0.25">
      <c r="A4937">
        <v>14936</v>
      </c>
      <c r="B4937" t="s">
        <v>5137</v>
      </c>
      <c r="C4937" t="s">
        <v>15029</v>
      </c>
      <c r="D4937">
        <v>38420</v>
      </c>
      <c r="E4937" s="2">
        <v>44773.607928240737</v>
      </c>
      <c r="F4937" t="s">
        <v>12908</v>
      </c>
    </row>
    <row r="4938" spans="1:6" x14ac:dyDescent="0.25">
      <c r="A4938">
        <v>14937</v>
      </c>
      <c r="B4938" t="s">
        <v>3364</v>
      </c>
      <c r="C4938" t="s">
        <v>15027</v>
      </c>
      <c r="D4938">
        <v>22387</v>
      </c>
      <c r="E4938" s="2">
        <v>44843.118055555547</v>
      </c>
      <c r="F4938" t="s">
        <v>15026</v>
      </c>
    </row>
    <row r="4939" spans="1:6" x14ac:dyDescent="0.25">
      <c r="A4939">
        <v>14938</v>
      </c>
      <c r="B4939" t="s">
        <v>5359</v>
      </c>
      <c r="C4939" t="s">
        <v>15028</v>
      </c>
      <c r="D4939">
        <v>24639</v>
      </c>
      <c r="E4939" s="2">
        <v>44692.107557870368</v>
      </c>
      <c r="F4939" t="s">
        <v>15024</v>
      </c>
    </row>
    <row r="4940" spans="1:6" x14ac:dyDescent="0.25">
      <c r="A4940">
        <v>14939</v>
      </c>
      <c r="B4940" t="s">
        <v>3394</v>
      </c>
      <c r="C4940" t="s">
        <v>15027</v>
      </c>
      <c r="D4940">
        <v>11506</v>
      </c>
      <c r="E4940" s="2">
        <v>44607.582592592589</v>
      </c>
      <c r="F4940" t="s">
        <v>12908</v>
      </c>
    </row>
    <row r="4941" spans="1:6" x14ac:dyDescent="0.25">
      <c r="A4941">
        <v>14940</v>
      </c>
      <c r="B4941" t="s">
        <v>3388</v>
      </c>
      <c r="C4941" t="s">
        <v>15029</v>
      </c>
      <c r="D4941">
        <v>7849</v>
      </c>
      <c r="E4941" s="2">
        <v>44542.454884259263</v>
      </c>
      <c r="F4941" t="s">
        <v>15026</v>
      </c>
    </row>
    <row r="4942" spans="1:6" x14ac:dyDescent="0.25">
      <c r="A4942">
        <v>14941</v>
      </c>
      <c r="B4942" t="s">
        <v>6041</v>
      </c>
      <c r="C4942" t="s">
        <v>15025</v>
      </c>
      <c r="D4942">
        <v>13215</v>
      </c>
      <c r="E4942" s="2">
        <v>45062.361909722233</v>
      </c>
      <c r="F4942" t="s">
        <v>15024</v>
      </c>
    </row>
    <row r="4943" spans="1:6" x14ac:dyDescent="0.25">
      <c r="A4943">
        <v>14942</v>
      </c>
      <c r="B4943" t="s">
        <v>3720</v>
      </c>
      <c r="C4943" t="s">
        <v>15028</v>
      </c>
      <c r="D4943">
        <v>25437</v>
      </c>
      <c r="E4943" s="2">
        <v>44729.363680555558</v>
      </c>
      <c r="F4943" t="s">
        <v>15026</v>
      </c>
    </row>
    <row r="4944" spans="1:6" x14ac:dyDescent="0.25">
      <c r="A4944">
        <v>14943</v>
      </c>
      <c r="B4944" t="s">
        <v>5082</v>
      </c>
      <c r="C4944" t="s">
        <v>15028</v>
      </c>
      <c r="D4944">
        <v>35768</v>
      </c>
      <c r="E4944" s="2">
        <v>44743.7266087963</v>
      </c>
      <c r="F4944" t="s">
        <v>15024</v>
      </c>
    </row>
    <row r="4945" spans="1:6" x14ac:dyDescent="0.25">
      <c r="A4945">
        <v>14944</v>
      </c>
      <c r="B4945" t="s">
        <v>5979</v>
      </c>
      <c r="C4945" t="s">
        <v>15023</v>
      </c>
      <c r="D4945">
        <v>31444</v>
      </c>
      <c r="E4945" s="2">
        <v>44731.628148148149</v>
      </c>
      <c r="F4945" t="s">
        <v>15024</v>
      </c>
    </row>
    <row r="4946" spans="1:6" x14ac:dyDescent="0.25">
      <c r="A4946">
        <v>14945</v>
      </c>
      <c r="B4946" t="s">
        <v>5107</v>
      </c>
      <c r="C4946" t="s">
        <v>15023</v>
      </c>
      <c r="D4946">
        <v>8340</v>
      </c>
      <c r="E4946" s="2">
        <v>44598.74077546296</v>
      </c>
      <c r="F4946" t="s">
        <v>12908</v>
      </c>
    </row>
    <row r="4947" spans="1:6" x14ac:dyDescent="0.25">
      <c r="A4947">
        <v>14946</v>
      </c>
      <c r="B4947" t="s">
        <v>5783</v>
      </c>
      <c r="C4947" t="s">
        <v>15025</v>
      </c>
      <c r="D4947">
        <v>11755</v>
      </c>
      <c r="E4947" s="2">
        <v>44555.888611111113</v>
      </c>
      <c r="F4947" t="s">
        <v>15024</v>
      </c>
    </row>
    <row r="4948" spans="1:6" x14ac:dyDescent="0.25">
      <c r="A4948">
        <v>14947</v>
      </c>
      <c r="B4948" t="s">
        <v>4162</v>
      </c>
      <c r="C4948" t="s">
        <v>15028</v>
      </c>
      <c r="D4948">
        <v>46711</v>
      </c>
      <c r="E4948" s="2">
        <v>44606.376747685194</v>
      </c>
      <c r="F4948" t="s">
        <v>15024</v>
      </c>
    </row>
    <row r="4949" spans="1:6" x14ac:dyDescent="0.25">
      <c r="A4949">
        <v>14948</v>
      </c>
      <c r="B4949" t="s">
        <v>4349</v>
      </c>
      <c r="C4949" t="s">
        <v>15030</v>
      </c>
      <c r="D4949">
        <v>20487</v>
      </c>
      <c r="E4949" s="2">
        <v>45008.98033564815</v>
      </c>
      <c r="F4949" t="s">
        <v>15026</v>
      </c>
    </row>
    <row r="4950" spans="1:6" x14ac:dyDescent="0.25">
      <c r="A4950">
        <v>14949</v>
      </c>
      <c r="B4950" t="s">
        <v>3380</v>
      </c>
      <c r="C4950" t="s">
        <v>15029</v>
      </c>
      <c r="D4950">
        <v>30607</v>
      </c>
      <c r="E4950" s="2">
        <v>45029.131724537037</v>
      </c>
      <c r="F4950" t="s">
        <v>12908</v>
      </c>
    </row>
    <row r="4951" spans="1:6" x14ac:dyDescent="0.25">
      <c r="A4951">
        <v>14950</v>
      </c>
      <c r="B4951" t="s">
        <v>5336</v>
      </c>
      <c r="C4951" t="s">
        <v>15030</v>
      </c>
      <c r="D4951">
        <v>8322</v>
      </c>
      <c r="E4951" s="2">
        <v>44931.688472222217</v>
      </c>
      <c r="F4951" t="s">
        <v>15024</v>
      </c>
    </row>
    <row r="4952" spans="1:6" x14ac:dyDescent="0.25">
      <c r="A4952">
        <v>14951</v>
      </c>
      <c r="B4952" t="s">
        <v>5357</v>
      </c>
      <c r="C4952" t="s">
        <v>15027</v>
      </c>
      <c r="D4952">
        <v>43504</v>
      </c>
      <c r="E4952" s="2">
        <v>44941.368703703702</v>
      </c>
      <c r="F4952" t="s">
        <v>12908</v>
      </c>
    </row>
    <row r="4953" spans="1:6" x14ac:dyDescent="0.25">
      <c r="A4953">
        <v>14952</v>
      </c>
      <c r="B4953" t="s">
        <v>4040</v>
      </c>
      <c r="C4953" t="s">
        <v>15025</v>
      </c>
      <c r="D4953">
        <v>43896</v>
      </c>
      <c r="E4953" s="2">
        <v>45079.534490740742</v>
      </c>
      <c r="F4953" t="s">
        <v>12908</v>
      </c>
    </row>
    <row r="4954" spans="1:6" x14ac:dyDescent="0.25">
      <c r="A4954">
        <v>14953</v>
      </c>
      <c r="B4954" t="s">
        <v>5254</v>
      </c>
      <c r="C4954" t="s">
        <v>15029</v>
      </c>
      <c r="D4954">
        <v>23248</v>
      </c>
      <c r="E4954" s="2">
        <v>45052.016597222217</v>
      </c>
      <c r="F4954" t="s">
        <v>15026</v>
      </c>
    </row>
    <row r="4955" spans="1:6" x14ac:dyDescent="0.25">
      <c r="A4955">
        <v>14954</v>
      </c>
      <c r="B4955" t="s">
        <v>5682</v>
      </c>
      <c r="C4955" t="s">
        <v>15025</v>
      </c>
      <c r="D4955">
        <v>19683</v>
      </c>
      <c r="E4955" s="2">
        <v>45106.274085648147</v>
      </c>
      <c r="F4955" t="s">
        <v>12908</v>
      </c>
    </row>
    <row r="4956" spans="1:6" x14ac:dyDescent="0.25">
      <c r="A4956">
        <v>14955</v>
      </c>
      <c r="B4956" t="s">
        <v>5787</v>
      </c>
      <c r="C4956" t="s">
        <v>15027</v>
      </c>
      <c r="D4956">
        <v>49971</v>
      </c>
      <c r="E4956" s="2">
        <v>44952.479930555557</v>
      </c>
      <c r="F4956" t="s">
        <v>12908</v>
      </c>
    </row>
    <row r="4957" spans="1:6" x14ac:dyDescent="0.25">
      <c r="A4957">
        <v>14956</v>
      </c>
      <c r="B4957" t="s">
        <v>5622</v>
      </c>
      <c r="C4957" t="s">
        <v>15028</v>
      </c>
      <c r="D4957">
        <v>43659</v>
      </c>
      <c r="E4957" s="2">
        <v>44478.653402777767</v>
      </c>
      <c r="F4957" t="s">
        <v>15026</v>
      </c>
    </row>
    <row r="4958" spans="1:6" x14ac:dyDescent="0.25">
      <c r="A4958">
        <v>14957</v>
      </c>
      <c r="B4958" t="s">
        <v>6031</v>
      </c>
      <c r="C4958" t="s">
        <v>15025</v>
      </c>
      <c r="D4958">
        <v>23004</v>
      </c>
      <c r="E4958" s="2">
        <v>45016.801365740743</v>
      </c>
      <c r="F4958" t="s">
        <v>12908</v>
      </c>
    </row>
    <row r="4959" spans="1:6" x14ac:dyDescent="0.25">
      <c r="A4959">
        <v>14958</v>
      </c>
      <c r="B4959" t="s">
        <v>3782</v>
      </c>
      <c r="C4959" t="s">
        <v>15030</v>
      </c>
      <c r="D4959">
        <v>11076</v>
      </c>
      <c r="E4959" s="2">
        <v>44925.648159722223</v>
      </c>
      <c r="F4959" t="s">
        <v>12908</v>
      </c>
    </row>
    <row r="4960" spans="1:6" x14ac:dyDescent="0.25">
      <c r="A4960">
        <v>14959</v>
      </c>
      <c r="B4960" t="s">
        <v>4403</v>
      </c>
      <c r="C4960" t="s">
        <v>15029</v>
      </c>
      <c r="D4960">
        <v>28747</v>
      </c>
      <c r="E4960" s="2">
        <v>44514.882094907407</v>
      </c>
      <c r="F4960" t="s">
        <v>12908</v>
      </c>
    </row>
    <row r="4961" spans="1:6" x14ac:dyDescent="0.25">
      <c r="A4961">
        <v>14960</v>
      </c>
      <c r="B4961" t="s">
        <v>5933</v>
      </c>
      <c r="C4961" t="s">
        <v>15028</v>
      </c>
      <c r="D4961">
        <v>32918</v>
      </c>
      <c r="E4961" s="2">
        <v>45028.685208333343</v>
      </c>
      <c r="F4961" t="s">
        <v>15024</v>
      </c>
    </row>
    <row r="4962" spans="1:6" x14ac:dyDescent="0.25">
      <c r="A4962">
        <v>14961</v>
      </c>
      <c r="B4962" t="s">
        <v>5993</v>
      </c>
      <c r="C4962" t="s">
        <v>15029</v>
      </c>
      <c r="D4962">
        <v>42754</v>
      </c>
      <c r="E4962" s="2">
        <v>44575.490706018521</v>
      </c>
      <c r="F4962" t="s">
        <v>12908</v>
      </c>
    </row>
    <row r="4963" spans="1:6" x14ac:dyDescent="0.25">
      <c r="A4963">
        <v>14962</v>
      </c>
      <c r="B4963" t="s">
        <v>3270</v>
      </c>
      <c r="C4963" t="s">
        <v>15030</v>
      </c>
      <c r="D4963">
        <v>7022</v>
      </c>
      <c r="E4963" s="2">
        <v>44836.410266203697</v>
      </c>
      <c r="F4963" t="s">
        <v>15026</v>
      </c>
    </row>
    <row r="4964" spans="1:6" x14ac:dyDescent="0.25">
      <c r="A4964">
        <v>14963</v>
      </c>
      <c r="B4964" t="s">
        <v>4539</v>
      </c>
      <c r="C4964" t="s">
        <v>15023</v>
      </c>
      <c r="D4964">
        <v>29547</v>
      </c>
      <c r="E4964" s="2">
        <v>44838.383738425917</v>
      </c>
      <c r="F4964" t="s">
        <v>12908</v>
      </c>
    </row>
    <row r="4965" spans="1:6" x14ac:dyDescent="0.25">
      <c r="A4965">
        <v>14964</v>
      </c>
      <c r="B4965" t="s">
        <v>4319</v>
      </c>
      <c r="C4965" t="s">
        <v>15027</v>
      </c>
      <c r="D4965">
        <v>10602</v>
      </c>
      <c r="E4965" s="2">
        <v>45032.299120370371</v>
      </c>
      <c r="F4965" t="s">
        <v>12908</v>
      </c>
    </row>
    <row r="4966" spans="1:6" x14ac:dyDescent="0.25">
      <c r="A4966">
        <v>14965</v>
      </c>
      <c r="B4966" t="s">
        <v>3613</v>
      </c>
      <c r="C4966" t="s">
        <v>15028</v>
      </c>
      <c r="D4966">
        <v>43882</v>
      </c>
      <c r="E4966" s="2">
        <v>44893.873854166668</v>
      </c>
      <c r="F4966" t="s">
        <v>15024</v>
      </c>
    </row>
    <row r="4967" spans="1:6" x14ac:dyDescent="0.25">
      <c r="A4967">
        <v>14966</v>
      </c>
      <c r="B4967" t="s">
        <v>5632</v>
      </c>
      <c r="C4967" t="s">
        <v>15028</v>
      </c>
      <c r="D4967">
        <v>47171</v>
      </c>
      <c r="E4967" s="2">
        <v>44680.515347222223</v>
      </c>
      <c r="F4967" t="s">
        <v>12908</v>
      </c>
    </row>
    <row r="4968" spans="1:6" x14ac:dyDescent="0.25">
      <c r="A4968">
        <v>14967</v>
      </c>
      <c r="B4968" t="s">
        <v>5324</v>
      </c>
      <c r="C4968" t="s">
        <v>15029</v>
      </c>
      <c r="D4968">
        <v>16387</v>
      </c>
      <c r="E4968" s="2">
        <v>45068.909641203703</v>
      </c>
      <c r="F4968" t="s">
        <v>12908</v>
      </c>
    </row>
    <row r="4969" spans="1:6" x14ac:dyDescent="0.25">
      <c r="A4969">
        <v>14968</v>
      </c>
      <c r="B4969" t="s">
        <v>5727</v>
      </c>
      <c r="C4969" t="s">
        <v>15025</v>
      </c>
      <c r="D4969">
        <v>31404</v>
      </c>
      <c r="E4969" s="2">
        <v>44877.588067129633</v>
      </c>
      <c r="F4969" t="s">
        <v>15024</v>
      </c>
    </row>
    <row r="4970" spans="1:6" x14ac:dyDescent="0.25">
      <c r="A4970">
        <v>14969</v>
      </c>
      <c r="B4970" t="s">
        <v>5968</v>
      </c>
      <c r="C4970" t="s">
        <v>15023</v>
      </c>
      <c r="D4970">
        <v>8529</v>
      </c>
      <c r="E4970" s="2">
        <v>44812.092962962961</v>
      </c>
      <c r="F4970" t="s">
        <v>15026</v>
      </c>
    </row>
    <row r="4971" spans="1:6" x14ac:dyDescent="0.25">
      <c r="A4971">
        <v>14970</v>
      </c>
      <c r="B4971" t="s">
        <v>4067</v>
      </c>
      <c r="C4971" t="s">
        <v>15028</v>
      </c>
      <c r="D4971">
        <v>2991</v>
      </c>
      <c r="E4971" s="2">
        <v>44520.749363425923</v>
      </c>
      <c r="F4971" t="s">
        <v>12908</v>
      </c>
    </row>
    <row r="4972" spans="1:6" x14ac:dyDescent="0.25">
      <c r="A4972">
        <v>14971</v>
      </c>
      <c r="B4972" t="s">
        <v>3324</v>
      </c>
      <c r="C4972" t="s">
        <v>15025</v>
      </c>
      <c r="D4972">
        <v>26530</v>
      </c>
      <c r="E4972" s="2">
        <v>45022.584837962961</v>
      </c>
      <c r="F4972" t="s">
        <v>15024</v>
      </c>
    </row>
    <row r="4973" spans="1:6" x14ac:dyDescent="0.25">
      <c r="A4973">
        <v>14972</v>
      </c>
      <c r="B4973" t="s">
        <v>3594</v>
      </c>
      <c r="C4973" t="s">
        <v>15027</v>
      </c>
      <c r="D4973">
        <v>21401</v>
      </c>
      <c r="E4973" s="2">
        <v>44792.295104166667</v>
      </c>
      <c r="F4973" t="s">
        <v>15024</v>
      </c>
    </row>
    <row r="4974" spans="1:6" x14ac:dyDescent="0.25">
      <c r="A4974">
        <v>14973</v>
      </c>
      <c r="B4974" t="s">
        <v>4577</v>
      </c>
      <c r="C4974" t="s">
        <v>15027</v>
      </c>
      <c r="D4974">
        <v>3869</v>
      </c>
      <c r="E4974" s="2">
        <v>44798.138020833343</v>
      </c>
      <c r="F4974" t="s">
        <v>15026</v>
      </c>
    </row>
    <row r="4975" spans="1:6" x14ac:dyDescent="0.25">
      <c r="A4975">
        <v>14974</v>
      </c>
      <c r="B4975" t="s">
        <v>3728</v>
      </c>
      <c r="C4975" t="s">
        <v>15025</v>
      </c>
      <c r="D4975">
        <v>44863</v>
      </c>
      <c r="E4975" s="2">
        <v>44748.224305555559</v>
      </c>
      <c r="F4975" t="s">
        <v>15024</v>
      </c>
    </row>
    <row r="4976" spans="1:6" x14ac:dyDescent="0.25">
      <c r="A4976">
        <v>14975</v>
      </c>
      <c r="B4976" t="s">
        <v>4670</v>
      </c>
      <c r="C4976" t="s">
        <v>15029</v>
      </c>
      <c r="D4976">
        <v>7725</v>
      </c>
      <c r="E4976" s="2">
        <v>44860.590196759258</v>
      </c>
      <c r="F4976" t="s">
        <v>12908</v>
      </c>
    </row>
    <row r="4977" spans="1:6" x14ac:dyDescent="0.25">
      <c r="A4977">
        <v>14976</v>
      </c>
      <c r="B4977" t="s">
        <v>4970</v>
      </c>
      <c r="C4977" t="s">
        <v>15030</v>
      </c>
      <c r="D4977">
        <v>33701</v>
      </c>
      <c r="E4977" s="2">
        <v>45025.781493055547</v>
      </c>
      <c r="F4977" t="s">
        <v>15026</v>
      </c>
    </row>
    <row r="4978" spans="1:6" x14ac:dyDescent="0.25">
      <c r="A4978">
        <v>14977</v>
      </c>
      <c r="B4978" t="s">
        <v>5575</v>
      </c>
      <c r="C4978" t="s">
        <v>15023</v>
      </c>
      <c r="D4978">
        <v>39596</v>
      </c>
      <c r="E4978" s="2">
        <v>44836.54042824074</v>
      </c>
      <c r="F4978" t="s">
        <v>15024</v>
      </c>
    </row>
    <row r="4979" spans="1:6" x14ac:dyDescent="0.25">
      <c r="A4979">
        <v>14978</v>
      </c>
      <c r="B4979" t="s">
        <v>3802</v>
      </c>
      <c r="C4979" t="s">
        <v>15030</v>
      </c>
      <c r="D4979">
        <v>22757</v>
      </c>
      <c r="E4979" s="2">
        <v>44704.919490740736</v>
      </c>
      <c r="F4979" t="s">
        <v>15024</v>
      </c>
    </row>
    <row r="4980" spans="1:6" x14ac:dyDescent="0.25">
      <c r="A4980">
        <v>14979</v>
      </c>
      <c r="B4980" t="s">
        <v>3603</v>
      </c>
      <c r="C4980" t="s">
        <v>15023</v>
      </c>
      <c r="D4980">
        <v>21393</v>
      </c>
      <c r="E4980" s="2">
        <v>45036.179849537039</v>
      </c>
      <c r="F4980" t="s">
        <v>12908</v>
      </c>
    </row>
    <row r="4981" spans="1:6" x14ac:dyDescent="0.25">
      <c r="A4981">
        <v>14980</v>
      </c>
      <c r="B4981" t="s">
        <v>3458</v>
      </c>
      <c r="C4981" t="s">
        <v>15028</v>
      </c>
      <c r="D4981">
        <v>43588</v>
      </c>
      <c r="E4981" s="2">
        <v>44593.964189814818</v>
      </c>
      <c r="F4981" t="s">
        <v>15026</v>
      </c>
    </row>
    <row r="4982" spans="1:6" x14ac:dyDescent="0.25">
      <c r="A4982">
        <v>14981</v>
      </c>
      <c r="B4982" t="s">
        <v>4633</v>
      </c>
      <c r="C4982" t="s">
        <v>15027</v>
      </c>
      <c r="D4982">
        <v>25196</v>
      </c>
      <c r="E4982" s="2">
        <v>44997.092060185183</v>
      </c>
      <c r="F4982" t="s">
        <v>15026</v>
      </c>
    </row>
    <row r="4983" spans="1:6" x14ac:dyDescent="0.25">
      <c r="A4983">
        <v>14982</v>
      </c>
      <c r="B4983" t="s">
        <v>3738</v>
      </c>
      <c r="C4983" t="s">
        <v>15028</v>
      </c>
      <c r="D4983">
        <v>35175</v>
      </c>
      <c r="E4983" s="2">
        <v>44484.076932870368</v>
      </c>
      <c r="F4983" t="s">
        <v>12908</v>
      </c>
    </row>
    <row r="4984" spans="1:6" x14ac:dyDescent="0.25">
      <c r="A4984">
        <v>14983</v>
      </c>
      <c r="B4984" t="s">
        <v>3856</v>
      </c>
      <c r="C4984" t="s">
        <v>15025</v>
      </c>
      <c r="D4984">
        <v>38090</v>
      </c>
      <c r="E4984" s="2">
        <v>44543.398495370369</v>
      </c>
      <c r="F4984" t="s">
        <v>15026</v>
      </c>
    </row>
    <row r="4985" spans="1:6" x14ac:dyDescent="0.25">
      <c r="A4985">
        <v>14984</v>
      </c>
      <c r="B4985" t="s">
        <v>5271</v>
      </c>
      <c r="C4985" t="s">
        <v>15027</v>
      </c>
      <c r="D4985">
        <v>44779</v>
      </c>
      <c r="E4985" s="2">
        <v>44856.30972222222</v>
      </c>
      <c r="F4985" t="s">
        <v>15024</v>
      </c>
    </row>
    <row r="4986" spans="1:6" x14ac:dyDescent="0.25">
      <c r="A4986">
        <v>14985</v>
      </c>
      <c r="B4986" t="s">
        <v>3474</v>
      </c>
      <c r="C4986" t="s">
        <v>15023</v>
      </c>
      <c r="D4986">
        <v>39851</v>
      </c>
      <c r="E4986" s="2">
        <v>45126.047013888892</v>
      </c>
      <c r="F4986" t="s">
        <v>12908</v>
      </c>
    </row>
    <row r="4987" spans="1:6" x14ac:dyDescent="0.25">
      <c r="A4987">
        <v>14986</v>
      </c>
      <c r="B4987" t="s">
        <v>3617</v>
      </c>
      <c r="C4987" t="s">
        <v>15028</v>
      </c>
      <c r="D4987">
        <v>14930</v>
      </c>
      <c r="E4987" s="2">
        <v>44709.804178240738</v>
      </c>
      <c r="F4987" t="s">
        <v>15024</v>
      </c>
    </row>
    <row r="4988" spans="1:6" x14ac:dyDescent="0.25">
      <c r="A4988">
        <v>14987</v>
      </c>
      <c r="B4988" t="s">
        <v>6043</v>
      </c>
      <c r="C4988" t="s">
        <v>15028</v>
      </c>
      <c r="D4988">
        <v>45168</v>
      </c>
      <c r="E4988" s="2">
        <v>44859.612037037034</v>
      </c>
      <c r="F4988" t="s">
        <v>12908</v>
      </c>
    </row>
    <row r="4989" spans="1:6" x14ac:dyDescent="0.25">
      <c r="A4989">
        <v>14988</v>
      </c>
      <c r="B4989" t="s">
        <v>3623</v>
      </c>
      <c r="C4989" t="s">
        <v>15023</v>
      </c>
      <c r="D4989">
        <v>15832</v>
      </c>
      <c r="E4989" s="2">
        <v>45026.532719907409</v>
      </c>
      <c r="F4989" t="s">
        <v>15026</v>
      </c>
    </row>
    <row r="4990" spans="1:6" x14ac:dyDescent="0.25">
      <c r="A4990">
        <v>14989</v>
      </c>
      <c r="B4990" t="s">
        <v>3943</v>
      </c>
      <c r="C4990" t="s">
        <v>15027</v>
      </c>
      <c r="D4990">
        <v>18329</v>
      </c>
      <c r="E4990" s="2">
        <v>45085.657094907408</v>
      </c>
      <c r="F4990" t="s">
        <v>15026</v>
      </c>
    </row>
    <row r="4991" spans="1:6" x14ac:dyDescent="0.25">
      <c r="A4991">
        <v>14990</v>
      </c>
      <c r="B4991" t="s">
        <v>3542</v>
      </c>
      <c r="C4991" t="s">
        <v>15028</v>
      </c>
      <c r="D4991">
        <v>5383</v>
      </c>
      <c r="E4991" s="2">
        <v>44613.593425925923</v>
      </c>
      <c r="F4991" t="s">
        <v>15026</v>
      </c>
    </row>
    <row r="4992" spans="1:6" x14ac:dyDescent="0.25">
      <c r="A4992">
        <v>14991</v>
      </c>
      <c r="B4992" t="s">
        <v>4969</v>
      </c>
      <c r="C4992" t="s">
        <v>15030</v>
      </c>
      <c r="D4992">
        <v>8082</v>
      </c>
      <c r="E4992" s="2">
        <v>44492.989201388889</v>
      </c>
      <c r="F4992" t="s">
        <v>15026</v>
      </c>
    </row>
    <row r="4993" spans="1:6" x14ac:dyDescent="0.25">
      <c r="A4993">
        <v>14992</v>
      </c>
      <c r="B4993" t="s">
        <v>5666</v>
      </c>
      <c r="C4993" t="s">
        <v>15029</v>
      </c>
      <c r="D4993">
        <v>29915</v>
      </c>
      <c r="E4993" s="2">
        <v>44742.671099537038</v>
      </c>
      <c r="F4993" t="s">
        <v>15024</v>
      </c>
    </row>
    <row r="4994" spans="1:6" x14ac:dyDescent="0.25">
      <c r="A4994">
        <v>14993</v>
      </c>
      <c r="B4994" t="s">
        <v>5102</v>
      </c>
      <c r="C4994" t="s">
        <v>15023</v>
      </c>
      <c r="D4994">
        <v>49452</v>
      </c>
      <c r="E4994" s="2">
        <v>44581.982476851852</v>
      </c>
      <c r="F4994" t="s">
        <v>15024</v>
      </c>
    </row>
    <row r="4995" spans="1:6" x14ac:dyDescent="0.25">
      <c r="A4995">
        <v>14994</v>
      </c>
      <c r="B4995" t="s">
        <v>4705</v>
      </c>
      <c r="C4995" t="s">
        <v>15030</v>
      </c>
      <c r="D4995">
        <v>9163</v>
      </c>
      <c r="E4995" s="2">
        <v>44821.274618055562</v>
      </c>
      <c r="F4995" t="s">
        <v>15024</v>
      </c>
    </row>
    <row r="4996" spans="1:6" x14ac:dyDescent="0.25">
      <c r="A4996">
        <v>14995</v>
      </c>
      <c r="B4996" t="s">
        <v>4636</v>
      </c>
      <c r="C4996" t="s">
        <v>15028</v>
      </c>
      <c r="D4996">
        <v>28721</v>
      </c>
      <c r="E4996" s="2">
        <v>45088.402870370373</v>
      </c>
      <c r="F4996" t="s">
        <v>15026</v>
      </c>
    </row>
    <row r="4997" spans="1:6" x14ac:dyDescent="0.25">
      <c r="A4997">
        <v>14996</v>
      </c>
      <c r="B4997" t="s">
        <v>4019</v>
      </c>
      <c r="C4997" t="s">
        <v>15027</v>
      </c>
      <c r="D4997">
        <v>11498</v>
      </c>
      <c r="E4997" s="2">
        <v>44716.43540509259</v>
      </c>
      <c r="F4997" t="s">
        <v>15026</v>
      </c>
    </row>
    <row r="4998" spans="1:6" x14ac:dyDescent="0.25">
      <c r="A4998">
        <v>14997</v>
      </c>
      <c r="B4998" t="s">
        <v>5416</v>
      </c>
      <c r="C4998" t="s">
        <v>15030</v>
      </c>
      <c r="D4998">
        <v>38269</v>
      </c>
      <c r="E4998" s="2">
        <v>44827.817280092589</v>
      </c>
      <c r="F4998" t="s">
        <v>15026</v>
      </c>
    </row>
    <row r="4999" spans="1:6" x14ac:dyDescent="0.25">
      <c r="A4999">
        <v>14998</v>
      </c>
      <c r="B4999" t="s">
        <v>5492</v>
      </c>
      <c r="C4999" t="s">
        <v>15029</v>
      </c>
      <c r="D4999">
        <v>17281</v>
      </c>
      <c r="E4999" s="2">
        <v>44684.60869212963</v>
      </c>
      <c r="F4999" t="s">
        <v>15024</v>
      </c>
    </row>
    <row r="5000" spans="1:6" x14ac:dyDescent="0.25">
      <c r="A5000">
        <v>14999</v>
      </c>
      <c r="B5000" t="s">
        <v>3901</v>
      </c>
      <c r="C5000" t="s">
        <v>15025</v>
      </c>
      <c r="D5000">
        <v>13320</v>
      </c>
      <c r="E5000" s="2">
        <v>44816.977731481478</v>
      </c>
      <c r="F5000" t="s">
        <v>15024</v>
      </c>
    </row>
    <row r="5001" spans="1:6" x14ac:dyDescent="0.25">
      <c r="A5001">
        <v>15000</v>
      </c>
      <c r="B5001" t="s">
        <v>4170</v>
      </c>
      <c r="C5001" t="s">
        <v>15029</v>
      </c>
      <c r="D5001">
        <v>19936</v>
      </c>
      <c r="E5001" s="2">
        <v>44955.320706018523</v>
      </c>
      <c r="F5001" t="s">
        <v>12908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mutual fund</vt:lpstr>
      <vt:lpstr>invesments</vt:lpstr>
      <vt:lpstr>accounts</vt:lpstr>
      <vt:lpstr>customer</vt:lpstr>
      <vt:lpstr>fixed deposit</vt:lpstr>
      <vt:lpstr>loans</vt:lpstr>
      <vt:lpstr>stocks</vt:lpstr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</dc:creator>
  <cp:lastModifiedBy>Sugesh R</cp:lastModifiedBy>
  <dcterms:created xsi:type="dcterms:W3CDTF">2023-09-26T11:50:20Z</dcterms:created>
  <dcterms:modified xsi:type="dcterms:W3CDTF">2023-12-03T10:37:32Z</dcterms:modified>
</cp:coreProperties>
</file>